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040" windowWidth="21630" windowHeight="5100" tabRatio="818"/>
  </bookViews>
  <sheets>
    <sheet name="Cover Sheet" sheetId="22" r:id="rId1"/>
    <sheet name="ReadMe" sheetId="17" r:id="rId2"/>
    <sheet name="Summary per section - PSE" sheetId="18" r:id="rId3"/>
    <sheet name="Summary per section - historic" sheetId="8" r:id="rId4"/>
    <sheet name="Compare PSE vs. historic" sheetId="5" r:id="rId5"/>
    <sheet name="Reporting items - PSE" sheetId="19" r:id="rId6"/>
    <sheet name="Reporting items - historic" sheetId="21" r:id="rId7"/>
    <sheet name="data" sheetId="1" r:id="rId8"/>
    <sheet name="SchedSectList" sheetId="14" state="hidden" r:id="rId9"/>
    <sheet name="SchedSectLookup" sheetId="13" state="hidden" r:id="rId10"/>
    <sheet name="DataSources" sheetId="16" state="hidden" r:id="rId11"/>
  </sheets>
  <definedNames>
    <definedName name="_xlnm._FilterDatabase" localSheetId="7" hidden="1">data!$A$1:$K$1</definedName>
    <definedName name="_xlnm._FilterDatabase" localSheetId="9" hidden="1">SchedSectLookup!$A$1:$J$1694</definedName>
    <definedName name="_xlnm._FilterDatabase" localSheetId="3" hidden="1">'Summary per section - historic'!$A$6:$K$116</definedName>
    <definedName name="_xlnm._FilterDatabase" localSheetId="2" hidden="1">'Summary per section - PSE'!$A$6:$U$23</definedName>
    <definedName name="ItemListHistoric">SchedSectLookup!$I$67:$I$1694</definedName>
    <definedName name="ItemListPSE">SchedSectLookup!$I$2:$I$66</definedName>
    <definedName name="_xlnm.Print_Area" localSheetId="4">'Compare PSE vs. historic'!$A$1:$L$20</definedName>
    <definedName name="_xlnm.Print_Area" localSheetId="6">'Reporting items - historic'!$A$1:$E$29</definedName>
    <definedName name="_xlnm.Print_Area" localSheetId="5">'Reporting items - PSE'!$A$1:$L$29</definedName>
    <definedName name="_xlnm.Print_Area" localSheetId="3">'Summary per section - historic'!$A$1:$I$241</definedName>
    <definedName name="_xlnm.Print_Area" localSheetId="2">'Summary per section - PSE'!$A$1:$P$23</definedName>
    <definedName name="SchedSectListHistoric">SchedSectList!$A$8:$A$48</definedName>
    <definedName name="SchedSectListPSE">SchedSectList!$A$1:$A$7</definedName>
  </definedNames>
  <calcPr calcId="145621"/>
</workbook>
</file>

<file path=xl/calcChain.xml><?xml version="1.0" encoding="utf-8"?>
<calcChain xmlns="http://schemas.openxmlformats.org/spreadsheetml/2006/main">
  <c r="I1469" i="13" l="1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B1469" i="13"/>
  <c r="A1469" i="13" s="1"/>
  <c r="B1509" i="13"/>
  <c r="A1509" i="13" s="1"/>
  <c r="B1524" i="13"/>
  <c r="A1524" i="13" s="1"/>
  <c r="B1539" i="13"/>
  <c r="A1539" i="13" s="1"/>
  <c r="B1564" i="13"/>
  <c r="A1564" i="13" s="1"/>
  <c r="B883" i="13"/>
  <c r="A883" i="13" s="1"/>
  <c r="B1117" i="13"/>
  <c r="A1117" i="13" s="1"/>
  <c r="B1217" i="13"/>
  <c r="A1217" i="13" s="1"/>
  <c r="B1409" i="13"/>
  <c r="A1409" i="13" s="1"/>
  <c r="B1417" i="13"/>
  <c r="A1417" i="13" s="1"/>
  <c r="B1420" i="13"/>
  <c r="A1420" i="13" s="1"/>
  <c r="B1428" i="13"/>
  <c r="A1428" i="13" s="1"/>
  <c r="B1443" i="13"/>
  <c r="A1443" i="13" s="1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B728" i="13"/>
  <c r="A728" i="13" s="1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B643" i="13"/>
  <c r="A643" i="13" s="1"/>
  <c r="B1448" i="13"/>
  <c r="A1448" i="13" s="1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B1444" i="13" l="1"/>
  <c r="A1444" i="13" s="1"/>
  <c r="B1418" i="13"/>
  <c r="A1418" i="13" s="1"/>
  <c r="B1410" i="13"/>
  <c r="A1410" i="13" s="1"/>
  <c r="B1218" i="13"/>
  <c r="B884" i="13"/>
  <c r="A884" i="13" s="1"/>
  <c r="B1565" i="13"/>
  <c r="A1565" i="13" s="1"/>
  <c r="A1218" i="13"/>
  <c r="B1219" i="13"/>
  <c r="B885" i="13"/>
  <c r="B1566" i="13"/>
  <c r="B1525" i="13"/>
  <c r="A1525" i="13" s="1"/>
  <c r="B1540" i="13"/>
  <c r="B1526" i="13"/>
  <c r="B1510" i="13"/>
  <c r="B1470" i="13"/>
  <c r="B1445" i="13"/>
  <c r="B1429" i="13"/>
  <c r="B1421" i="13"/>
  <c r="B1419" i="13"/>
  <c r="A1419" i="13" s="1"/>
  <c r="B1411" i="13"/>
  <c r="B1118" i="13"/>
  <c r="B644" i="13"/>
  <c r="A644" i="13" s="1"/>
  <c r="B729" i="13"/>
  <c r="I69" i="13"/>
  <c r="I68" i="13"/>
  <c r="I72" i="13"/>
  <c r="I70" i="13"/>
  <c r="I67" i="13"/>
  <c r="I71" i="13"/>
  <c r="I73" i="13"/>
  <c r="I74" i="13"/>
  <c r="I77" i="13"/>
  <c r="I76" i="13"/>
  <c r="I78" i="13"/>
  <c r="I80" i="13"/>
  <c r="I75" i="13"/>
  <c r="I79" i="13"/>
  <c r="I91" i="13"/>
  <c r="I94" i="13"/>
  <c r="I88" i="13"/>
  <c r="I97" i="13"/>
  <c r="I92" i="13"/>
  <c r="I95" i="13"/>
  <c r="I89" i="13"/>
  <c r="I93" i="13"/>
  <c r="I96" i="13"/>
  <c r="I90" i="13"/>
  <c r="I98" i="13"/>
  <c r="I99" i="13"/>
  <c r="I81" i="13"/>
  <c r="I82" i="13"/>
  <c r="I85" i="13"/>
  <c r="I83" i="13"/>
  <c r="I86" i="13"/>
  <c r="I84" i="13"/>
  <c r="I87" i="13"/>
  <c r="I622" i="13"/>
  <c r="I617" i="13"/>
  <c r="I611" i="13"/>
  <c r="I606" i="13"/>
  <c r="I600" i="13"/>
  <c r="I595" i="13"/>
  <c r="I633" i="13"/>
  <c r="I628" i="13"/>
  <c r="I639" i="13"/>
  <c r="I621" i="13"/>
  <c r="I616" i="13"/>
  <c r="I610" i="13"/>
  <c r="I605" i="13"/>
  <c r="I599" i="13"/>
  <c r="I594" i="13"/>
  <c r="I632" i="13"/>
  <c r="I627" i="13"/>
  <c r="I638" i="13"/>
  <c r="I623" i="13"/>
  <c r="I618" i="13"/>
  <c r="I612" i="13"/>
  <c r="I607" i="13"/>
  <c r="I601" i="13"/>
  <c r="I596" i="13"/>
  <c r="I634" i="13"/>
  <c r="I629" i="13"/>
  <c r="I640" i="13"/>
  <c r="I620" i="13"/>
  <c r="I615" i="13"/>
  <c r="I609" i="13"/>
  <c r="I604" i="13"/>
  <c r="I598" i="13"/>
  <c r="I593" i="13"/>
  <c r="I631" i="13"/>
  <c r="I626" i="13"/>
  <c r="I637" i="13"/>
  <c r="I625" i="13"/>
  <c r="I619" i="13"/>
  <c r="I614" i="13"/>
  <c r="I608" i="13"/>
  <c r="I603" i="13"/>
  <c r="I597" i="13"/>
  <c r="I636" i="13"/>
  <c r="I630" i="13"/>
  <c r="I642" i="13"/>
  <c r="I624" i="13"/>
  <c r="I613" i="13"/>
  <c r="I602" i="13"/>
  <c r="I635" i="13"/>
  <c r="I641" i="13"/>
  <c r="I1467" i="13"/>
  <c r="I1468" i="13"/>
  <c r="I1459" i="13"/>
  <c r="I1460" i="13"/>
  <c r="I1461" i="13"/>
  <c r="I1462" i="13"/>
  <c r="I1463" i="13"/>
  <c r="I1464" i="13"/>
  <c r="I1465" i="13"/>
  <c r="I1466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5" i="13"/>
  <c r="I14" i="13"/>
  <c r="I18" i="13"/>
  <c r="I16" i="13"/>
  <c r="I17" i="13"/>
  <c r="I3" i="13"/>
  <c r="I6" i="13"/>
  <c r="I5" i="13"/>
  <c r="I9" i="13"/>
  <c r="I4" i="13"/>
  <c r="I8" i="13"/>
  <c r="I13" i="13"/>
  <c r="I7" i="13"/>
  <c r="I11" i="13"/>
  <c r="I2" i="13"/>
  <c r="I10" i="13"/>
  <c r="I12" i="13"/>
  <c r="I23" i="13"/>
  <c r="I22" i="13"/>
  <c r="I24" i="13"/>
  <c r="I25" i="13"/>
  <c r="I19" i="13"/>
  <c r="I20" i="13"/>
  <c r="I21" i="13"/>
  <c r="I28" i="13"/>
  <c r="I27" i="13"/>
  <c r="I29" i="13"/>
  <c r="I26" i="13"/>
  <c r="I31" i="13"/>
  <c r="I30" i="13"/>
  <c r="I32" i="13"/>
  <c r="I35" i="13"/>
  <c r="I34" i="13"/>
  <c r="I33" i="13"/>
  <c r="I37" i="13"/>
  <c r="I36" i="13"/>
  <c r="I40" i="13"/>
  <c r="I38" i="13"/>
  <c r="I39" i="13"/>
  <c r="I43" i="13"/>
  <c r="I41" i="13"/>
  <c r="I42" i="13"/>
  <c r="I50" i="13"/>
  <c r="I44" i="13"/>
  <c r="I45" i="13"/>
  <c r="I46" i="13"/>
  <c r="I47" i="13"/>
  <c r="I48" i="13"/>
  <c r="I49" i="13"/>
  <c r="I65" i="13"/>
  <c r="I64" i="13"/>
  <c r="I58" i="13"/>
  <c r="I57" i="13"/>
  <c r="I59" i="13"/>
  <c r="I66" i="13"/>
  <c r="I60" i="13"/>
  <c r="I62" i="13"/>
  <c r="I61" i="13"/>
  <c r="I54" i="13"/>
  <c r="I53" i="13"/>
  <c r="I55" i="13"/>
  <c r="I63" i="13"/>
  <c r="I56" i="13"/>
  <c r="I52" i="13"/>
  <c r="I51" i="13"/>
  <c r="I131" i="13"/>
  <c r="I123" i="13"/>
  <c r="I122" i="13"/>
  <c r="I121" i="13"/>
  <c r="I120" i="13"/>
  <c r="I124" i="13"/>
  <c r="I100" i="13"/>
  <c r="I101" i="13"/>
  <c r="I108" i="13"/>
  <c r="I111" i="13"/>
  <c r="I117" i="13"/>
  <c r="I109" i="13"/>
  <c r="I102" i="13"/>
  <c r="I114" i="13"/>
  <c r="I104" i="13"/>
  <c r="I116" i="13"/>
  <c r="I112" i="13"/>
  <c r="I118" i="13"/>
  <c r="I115" i="13"/>
  <c r="I103" i="13"/>
  <c r="I105" i="13"/>
  <c r="I113" i="13"/>
  <c r="I106" i="13"/>
  <c r="I107" i="13"/>
  <c r="I110" i="13"/>
  <c r="I119" i="13"/>
  <c r="I127" i="13"/>
  <c r="I128" i="13"/>
  <c r="I125" i="13"/>
  <c r="I126" i="13"/>
  <c r="I134" i="13"/>
  <c r="I132" i="13"/>
  <c r="I130" i="13"/>
  <c r="I133" i="13"/>
  <c r="I129" i="13"/>
  <c r="I136" i="13"/>
  <c r="I135" i="13"/>
  <c r="I137" i="13"/>
  <c r="I138" i="13"/>
  <c r="I139" i="13"/>
  <c r="I144" i="13"/>
  <c r="I150" i="13"/>
  <c r="I153" i="13"/>
  <c r="I147" i="13"/>
  <c r="I148" i="13"/>
  <c r="I142" i="13"/>
  <c r="I143" i="13"/>
  <c r="I149" i="13"/>
  <c r="I141" i="13"/>
  <c r="I140" i="13"/>
  <c r="I155" i="13"/>
  <c r="I151" i="13"/>
  <c r="I154" i="13"/>
  <c r="I146" i="13"/>
  <c r="I152" i="13"/>
  <c r="I145" i="13"/>
  <c r="I162" i="13"/>
  <c r="I156" i="13"/>
  <c r="I161" i="13"/>
  <c r="I157" i="13"/>
  <c r="I159" i="13"/>
  <c r="I158" i="13"/>
  <c r="I160" i="13"/>
  <c r="I164" i="13"/>
  <c r="I166" i="13"/>
  <c r="I163" i="13"/>
  <c r="I165" i="13"/>
  <c r="I195" i="13"/>
  <c r="I192" i="13"/>
  <c r="I186" i="13"/>
  <c r="I188" i="13"/>
  <c r="I190" i="13"/>
  <c r="I180" i="13"/>
  <c r="I182" i="13"/>
  <c r="I184" i="13"/>
  <c r="I178" i="13"/>
  <c r="I172" i="13"/>
  <c r="I194" i="13"/>
  <c r="I174" i="13"/>
  <c r="I197" i="13"/>
  <c r="I168" i="13"/>
  <c r="I170" i="13"/>
  <c r="I176" i="13"/>
  <c r="I191" i="13"/>
  <c r="I185" i="13"/>
  <c r="I187" i="13"/>
  <c r="I189" i="13"/>
  <c r="I179" i="13"/>
  <c r="I181" i="13"/>
  <c r="I183" i="13"/>
  <c r="I177" i="13"/>
  <c r="I171" i="13"/>
  <c r="I193" i="13"/>
  <c r="I173" i="13"/>
  <c r="I196" i="13"/>
  <c r="I167" i="13"/>
  <c r="I169" i="13"/>
  <c r="I175" i="13"/>
  <c r="I201" i="13"/>
  <c r="I203" i="13"/>
  <c r="I199" i="13"/>
  <c r="I200" i="13"/>
  <c r="I202" i="13"/>
  <c r="I198" i="13"/>
  <c r="I204" i="13"/>
  <c r="I206" i="13"/>
  <c r="I207" i="13"/>
  <c r="I205" i="13"/>
  <c r="I209" i="13"/>
  <c r="I208" i="13"/>
  <c r="I218" i="13"/>
  <c r="I216" i="13"/>
  <c r="I222" i="13"/>
  <c r="I220" i="13"/>
  <c r="I212" i="13"/>
  <c r="I214" i="13"/>
  <c r="I210" i="13"/>
  <c r="I217" i="13"/>
  <c r="I215" i="13"/>
  <c r="I221" i="13"/>
  <c r="I219" i="13"/>
  <c r="I211" i="13"/>
  <c r="I213" i="13"/>
  <c r="I231" i="13"/>
  <c r="I228" i="13"/>
  <c r="I226" i="13"/>
  <c r="I230" i="13"/>
  <c r="I233" i="13"/>
  <c r="I224" i="13"/>
  <c r="I227" i="13"/>
  <c r="I225" i="13"/>
  <c r="I229" i="13"/>
  <c r="I232" i="13"/>
  <c r="I223" i="13"/>
  <c r="I235" i="13"/>
  <c r="I234" i="13"/>
  <c r="I236" i="13"/>
  <c r="I271" i="13"/>
  <c r="I261" i="13"/>
  <c r="I256" i="13"/>
  <c r="I249" i="13"/>
  <c r="I266" i="13"/>
  <c r="I276" i="13"/>
  <c r="I239" i="13"/>
  <c r="I244" i="13"/>
  <c r="I269" i="13"/>
  <c r="I259" i="13"/>
  <c r="I254" i="13"/>
  <c r="I247" i="13"/>
  <c r="I264" i="13"/>
  <c r="I252" i="13"/>
  <c r="I274" i="13"/>
  <c r="I237" i="13"/>
  <c r="I242" i="13"/>
  <c r="I270" i="13"/>
  <c r="I260" i="13"/>
  <c r="I255" i="13"/>
  <c r="I248" i="13"/>
  <c r="I265" i="13"/>
  <c r="I275" i="13"/>
  <c r="I238" i="13"/>
  <c r="I243" i="13"/>
  <c r="I273" i="13"/>
  <c r="I263" i="13"/>
  <c r="I258" i="13"/>
  <c r="I251" i="13"/>
  <c r="I268" i="13"/>
  <c r="I253" i="13"/>
  <c r="I278" i="13"/>
  <c r="I241" i="13"/>
  <c r="I246" i="13"/>
  <c r="I272" i="13"/>
  <c r="I262" i="13"/>
  <c r="I257" i="13"/>
  <c r="I250" i="13"/>
  <c r="I267" i="13"/>
  <c r="I277" i="13"/>
  <c r="I240" i="13"/>
  <c r="I245" i="13"/>
  <c r="I299" i="13"/>
  <c r="I284" i="13"/>
  <c r="I294" i="13"/>
  <c r="I279" i="13"/>
  <c r="I289" i="13"/>
  <c r="I304" i="13"/>
  <c r="I300" i="13"/>
  <c r="I285" i="13"/>
  <c r="I295" i="13"/>
  <c r="I280" i="13"/>
  <c r="I290" i="13"/>
  <c r="I301" i="13"/>
  <c r="I286" i="13"/>
  <c r="I296" i="13"/>
  <c r="I281" i="13"/>
  <c r="I291" i="13"/>
  <c r="I303" i="13"/>
  <c r="I288" i="13"/>
  <c r="I298" i="13"/>
  <c r="I283" i="13"/>
  <c r="I293" i="13"/>
  <c r="I302" i="13"/>
  <c r="I287" i="13"/>
  <c r="I297" i="13"/>
  <c r="I282" i="13"/>
  <c r="I292" i="13"/>
  <c r="I308" i="13"/>
  <c r="I305" i="13"/>
  <c r="I306" i="13"/>
  <c r="I309" i="13"/>
  <c r="I307" i="13"/>
  <c r="I337" i="13"/>
  <c r="I332" i="13"/>
  <c r="I317" i="13"/>
  <c r="I312" i="13"/>
  <c r="I327" i="13"/>
  <c r="I322" i="13"/>
  <c r="I342" i="13"/>
  <c r="I335" i="13"/>
  <c r="I330" i="13"/>
  <c r="I315" i="13"/>
  <c r="I310" i="13"/>
  <c r="I325" i="13"/>
  <c r="I320" i="13"/>
  <c r="I340" i="13"/>
  <c r="I338" i="13"/>
  <c r="I333" i="13"/>
  <c r="I318" i="13"/>
  <c r="I313" i="13"/>
  <c r="I328" i="13"/>
  <c r="I323" i="13"/>
  <c r="I343" i="13"/>
  <c r="I336" i="13"/>
  <c r="I331" i="13"/>
  <c r="I316" i="13"/>
  <c r="I311" i="13"/>
  <c r="I326" i="13"/>
  <c r="I321" i="13"/>
  <c r="I341" i="13"/>
  <c r="I339" i="13"/>
  <c r="I334" i="13"/>
  <c r="I319" i="13"/>
  <c r="I314" i="13"/>
  <c r="I329" i="13"/>
  <c r="I324" i="13"/>
  <c r="I344" i="13"/>
  <c r="I370" i="13"/>
  <c r="I365" i="13"/>
  <c r="I350" i="13"/>
  <c r="I345" i="13"/>
  <c r="I360" i="13"/>
  <c r="I355" i="13"/>
  <c r="I375" i="13"/>
  <c r="I371" i="13"/>
  <c r="I366" i="13"/>
  <c r="I351" i="13"/>
  <c r="I346" i="13"/>
  <c r="I361" i="13"/>
  <c r="I356" i="13"/>
  <c r="I376" i="13"/>
  <c r="I372" i="13"/>
  <c r="I367" i="13"/>
  <c r="I352" i="13"/>
  <c r="I347" i="13"/>
  <c r="I362" i="13"/>
  <c r="I357" i="13"/>
  <c r="I377" i="13"/>
  <c r="I373" i="13"/>
  <c r="I368" i="13"/>
  <c r="I353" i="13"/>
  <c r="I348" i="13"/>
  <c r="I363" i="13"/>
  <c r="I358" i="13"/>
  <c r="I378" i="13"/>
  <c r="I374" i="13"/>
  <c r="I369" i="13"/>
  <c r="I354" i="13"/>
  <c r="I349" i="13"/>
  <c r="I364" i="13"/>
  <c r="I359" i="13"/>
  <c r="I379" i="13"/>
  <c r="I382" i="13"/>
  <c r="I386" i="13"/>
  <c r="I474" i="13"/>
  <c r="I414" i="13"/>
  <c r="I426" i="13"/>
  <c r="I450" i="13"/>
  <c r="I418" i="13"/>
  <c r="I390" i="13"/>
  <c r="I438" i="13"/>
  <c r="I398" i="13"/>
  <c r="I446" i="13"/>
  <c r="I430" i="13"/>
  <c r="I454" i="13"/>
  <c r="I442" i="13"/>
  <c r="I394" i="13"/>
  <c r="I402" i="13"/>
  <c r="I434" i="13"/>
  <c r="I406" i="13"/>
  <c r="I466" i="13"/>
  <c r="I486" i="13"/>
  <c r="I482" i="13"/>
  <c r="I478" i="13"/>
  <c r="I410" i="13"/>
  <c r="I422" i="13"/>
  <c r="I462" i="13"/>
  <c r="I458" i="13"/>
  <c r="I470" i="13"/>
  <c r="I381" i="13"/>
  <c r="I385" i="13"/>
  <c r="I473" i="13"/>
  <c r="I413" i="13"/>
  <c r="I425" i="13"/>
  <c r="I449" i="13"/>
  <c r="I417" i="13"/>
  <c r="I389" i="13"/>
  <c r="I437" i="13"/>
  <c r="I397" i="13"/>
  <c r="I445" i="13"/>
  <c r="I429" i="13"/>
  <c r="I453" i="13"/>
  <c r="I441" i="13"/>
  <c r="I393" i="13"/>
  <c r="I401" i="13"/>
  <c r="I433" i="13"/>
  <c r="I405" i="13"/>
  <c r="I465" i="13"/>
  <c r="I485" i="13"/>
  <c r="I481" i="13"/>
  <c r="I477" i="13"/>
  <c r="I409" i="13"/>
  <c r="I421" i="13"/>
  <c r="I461" i="13"/>
  <c r="I457" i="13"/>
  <c r="I469" i="13"/>
  <c r="I383" i="13"/>
  <c r="I387" i="13"/>
  <c r="I475" i="13"/>
  <c r="I415" i="13"/>
  <c r="I427" i="13"/>
  <c r="I451" i="13"/>
  <c r="I419" i="13"/>
  <c r="I391" i="13"/>
  <c r="I439" i="13"/>
  <c r="I399" i="13"/>
  <c r="I447" i="13"/>
  <c r="I431" i="13"/>
  <c r="I455" i="13"/>
  <c r="I443" i="13"/>
  <c r="I395" i="13"/>
  <c r="I403" i="13"/>
  <c r="I435" i="13"/>
  <c r="I407" i="13"/>
  <c r="I467" i="13"/>
  <c r="I487" i="13"/>
  <c r="I483" i="13"/>
  <c r="I479" i="13"/>
  <c r="I411" i="13"/>
  <c r="I423" i="13"/>
  <c r="I463" i="13"/>
  <c r="I459" i="13"/>
  <c r="I471" i="13"/>
  <c r="I380" i="13"/>
  <c r="I384" i="13"/>
  <c r="I472" i="13"/>
  <c r="I412" i="13"/>
  <c r="I424" i="13"/>
  <c r="I448" i="13"/>
  <c r="I416" i="13"/>
  <c r="I388" i="13"/>
  <c r="I436" i="13"/>
  <c r="I396" i="13"/>
  <c r="I444" i="13"/>
  <c r="I428" i="13"/>
  <c r="I452" i="13"/>
  <c r="I440" i="13"/>
  <c r="I392" i="13"/>
  <c r="I400" i="13"/>
  <c r="I432" i="13"/>
  <c r="I404" i="13"/>
  <c r="I464" i="13"/>
  <c r="I484" i="13"/>
  <c r="I480" i="13"/>
  <c r="I476" i="13"/>
  <c r="I408" i="13"/>
  <c r="I420" i="13"/>
  <c r="I460" i="13"/>
  <c r="I456" i="13"/>
  <c r="I468" i="13"/>
  <c r="I503" i="13"/>
  <c r="I488" i="13"/>
  <c r="I518" i="13"/>
  <c r="I498" i="13"/>
  <c r="I523" i="13"/>
  <c r="I508" i="13"/>
  <c r="I513" i="13"/>
  <c r="I493" i="13"/>
  <c r="I505" i="13"/>
  <c r="I490" i="13"/>
  <c r="I520" i="13"/>
  <c r="I500" i="13"/>
  <c r="I525" i="13"/>
  <c r="I510" i="13"/>
  <c r="I515" i="13"/>
  <c r="I495" i="13"/>
  <c r="I507" i="13"/>
  <c r="I492" i="13"/>
  <c r="I522" i="13"/>
  <c r="I502" i="13"/>
  <c r="I527" i="13"/>
  <c r="I512" i="13"/>
  <c r="I517" i="13"/>
  <c r="I497" i="13"/>
  <c r="I504" i="13"/>
  <c r="I489" i="13"/>
  <c r="I519" i="13"/>
  <c r="I499" i="13"/>
  <c r="I524" i="13"/>
  <c r="I509" i="13"/>
  <c r="I514" i="13"/>
  <c r="I494" i="13"/>
  <c r="I506" i="13"/>
  <c r="I491" i="13"/>
  <c r="I521" i="13"/>
  <c r="I501" i="13"/>
  <c r="I526" i="13"/>
  <c r="I511" i="13"/>
  <c r="I516" i="13"/>
  <c r="I496" i="13"/>
  <c r="I559" i="13"/>
  <c r="I554" i="13"/>
  <c r="I535" i="13"/>
  <c r="I530" i="13"/>
  <c r="I547" i="13"/>
  <c r="I542" i="13"/>
  <c r="I589" i="13"/>
  <c r="I583" i="13"/>
  <c r="I578" i="13"/>
  <c r="I571" i="13"/>
  <c r="I566" i="13"/>
  <c r="I558" i="13"/>
  <c r="I553" i="13"/>
  <c r="I534" i="13"/>
  <c r="I529" i="13"/>
  <c r="I546" i="13"/>
  <c r="I541" i="13"/>
  <c r="I588" i="13"/>
  <c r="I582" i="13"/>
  <c r="I577" i="13"/>
  <c r="I570" i="13"/>
  <c r="I565" i="13"/>
  <c r="I560" i="13"/>
  <c r="I555" i="13"/>
  <c r="I536" i="13"/>
  <c r="I531" i="13"/>
  <c r="I548" i="13"/>
  <c r="I543" i="13"/>
  <c r="I590" i="13"/>
  <c r="I584" i="13"/>
  <c r="I579" i="13"/>
  <c r="I563" i="13"/>
  <c r="I539" i="13"/>
  <c r="I551" i="13"/>
  <c r="I575" i="13"/>
  <c r="I572" i="13"/>
  <c r="I567" i="13"/>
  <c r="I557" i="13"/>
  <c r="I552" i="13"/>
  <c r="I533" i="13"/>
  <c r="I528" i="13"/>
  <c r="I545" i="13"/>
  <c r="I540" i="13"/>
  <c r="I587" i="13"/>
  <c r="I581" i="13"/>
  <c r="I576" i="13"/>
  <c r="I569" i="13"/>
  <c r="I564" i="13"/>
  <c r="I562" i="13"/>
  <c r="I556" i="13"/>
  <c r="I538" i="13"/>
  <c r="I532" i="13"/>
  <c r="I550" i="13"/>
  <c r="I544" i="13"/>
  <c r="I592" i="13"/>
  <c r="I586" i="13"/>
  <c r="I580" i="13"/>
  <c r="I574" i="13"/>
  <c r="I568" i="13"/>
  <c r="I561" i="13"/>
  <c r="I537" i="13"/>
  <c r="I549" i="13"/>
  <c r="I591" i="13"/>
  <c r="I585" i="13"/>
  <c r="I573" i="13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B138" i="13"/>
  <c r="B139" i="13"/>
  <c r="B204" i="13"/>
  <c r="B208" i="13"/>
  <c r="B209" i="13" s="1"/>
  <c r="B234" i="13"/>
  <c r="B235" i="13" s="1"/>
  <c r="B236" i="13" s="1"/>
  <c r="A1566" i="13" l="1"/>
  <c r="B1567" i="13"/>
  <c r="A1219" i="13"/>
  <c r="B1220" i="13"/>
  <c r="A885" i="13"/>
  <c r="B886" i="13"/>
  <c r="A1510" i="13"/>
  <c r="B1511" i="13"/>
  <c r="A1540" i="13"/>
  <c r="B1541" i="13"/>
  <c r="A1470" i="13"/>
  <c r="B1471" i="13"/>
  <c r="A1526" i="13"/>
  <c r="B1527" i="13"/>
  <c r="A1429" i="13"/>
  <c r="B1430" i="13"/>
  <c r="A1118" i="13"/>
  <c r="B1119" i="13"/>
  <c r="A1411" i="13"/>
  <c r="B1412" i="13"/>
  <c r="A1421" i="13"/>
  <c r="B1422" i="13"/>
  <c r="A1445" i="13"/>
  <c r="B1446" i="13"/>
  <c r="B645" i="13"/>
  <c r="A729" i="13"/>
  <c r="B730" i="13"/>
  <c r="E11" i="5"/>
  <c r="A645" i="13"/>
  <c r="B646" i="13"/>
  <c r="B4" i="21"/>
  <c r="B18" i="21"/>
  <c r="B4" i="19"/>
  <c r="B18" i="19"/>
  <c r="B4" i="5"/>
  <c r="B11" i="21"/>
  <c r="B25" i="21"/>
  <c r="B11" i="19"/>
  <c r="B25" i="19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A886" i="13" l="1"/>
  <c r="B887" i="13"/>
  <c r="A1220" i="13"/>
  <c r="B1221" i="13"/>
  <c r="A1567" i="13"/>
  <c r="B1568" i="13"/>
  <c r="A1527" i="13"/>
  <c r="B1528" i="13"/>
  <c r="A1471" i="13"/>
  <c r="B1472" i="13"/>
  <c r="A1541" i="13"/>
  <c r="B1542" i="13"/>
  <c r="A1511" i="13"/>
  <c r="B1512" i="13"/>
  <c r="A1446" i="13"/>
  <c r="B1447" i="13"/>
  <c r="A1447" i="13" s="1"/>
  <c r="A1422" i="13"/>
  <c r="B1423" i="13"/>
  <c r="A1412" i="13"/>
  <c r="B1413" i="13"/>
  <c r="A1119" i="13"/>
  <c r="B1120" i="13"/>
  <c r="A1430" i="13"/>
  <c r="B1431" i="13"/>
  <c r="A730" i="13"/>
  <c r="B731" i="13"/>
  <c r="A646" i="13"/>
  <c r="B647" i="13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2" i="1"/>
  <c r="A1568" i="13" l="1"/>
  <c r="B1569" i="13"/>
  <c r="A1221" i="13"/>
  <c r="B1222" i="13"/>
  <c r="A887" i="13"/>
  <c r="B888" i="13"/>
  <c r="A1512" i="13"/>
  <c r="B1513" i="13"/>
  <c r="A1542" i="13"/>
  <c r="B1543" i="13"/>
  <c r="A1472" i="13"/>
  <c r="B1473" i="13"/>
  <c r="A1528" i="13"/>
  <c r="B1529" i="13"/>
  <c r="A1431" i="13"/>
  <c r="B1432" i="13"/>
  <c r="A1120" i="13"/>
  <c r="B1121" i="13"/>
  <c r="A1413" i="13"/>
  <c r="B1414" i="13"/>
  <c r="A1423" i="13"/>
  <c r="B1424" i="13"/>
  <c r="A731" i="13"/>
  <c r="B732" i="13"/>
  <c r="A647" i="13"/>
  <c r="B648" i="13"/>
  <c r="A138" i="13"/>
  <c r="A139" i="13"/>
  <c r="A204" i="13"/>
  <c r="A208" i="13"/>
  <c r="A209" i="13"/>
  <c r="A234" i="13"/>
  <c r="A235" i="13"/>
  <c r="A236" i="13"/>
  <c r="A888" i="13" l="1"/>
  <c r="B889" i="13"/>
  <c r="A1222" i="13"/>
  <c r="B1223" i="13"/>
  <c r="A1569" i="13"/>
  <c r="B1570" i="13"/>
  <c r="A1529" i="13"/>
  <c r="B1530" i="13"/>
  <c r="A1473" i="13"/>
  <c r="B1474" i="13"/>
  <c r="A1543" i="13"/>
  <c r="B1544" i="13"/>
  <c r="A1513" i="13"/>
  <c r="B1514" i="13"/>
  <c r="A1424" i="13"/>
  <c r="B1425" i="13"/>
  <c r="A1414" i="13"/>
  <c r="B1415" i="13"/>
  <c r="A1121" i="13"/>
  <c r="B1122" i="13"/>
  <c r="A1432" i="13"/>
  <c r="B1433" i="13"/>
  <c r="A732" i="13"/>
  <c r="B733" i="13"/>
  <c r="A648" i="13"/>
  <c r="B649" i="13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2" i="1"/>
  <c r="A1570" i="13" l="1"/>
  <c r="B1571" i="13"/>
  <c r="A1223" i="13"/>
  <c r="B1224" i="13"/>
  <c r="A889" i="13"/>
  <c r="B890" i="13"/>
  <c r="A1514" i="13"/>
  <c r="B1515" i="13"/>
  <c r="A1544" i="13"/>
  <c r="B1545" i="13"/>
  <c r="A1474" i="13"/>
  <c r="B1475" i="13"/>
  <c r="A1530" i="13"/>
  <c r="B1531" i="13"/>
  <c r="A1433" i="13"/>
  <c r="B1434" i="13"/>
  <c r="A1122" i="13"/>
  <c r="B1123" i="13"/>
  <c r="A1415" i="13"/>
  <c r="B1416" i="13"/>
  <c r="A1416" i="13" s="1"/>
  <c r="A1425" i="13"/>
  <c r="B1426" i="13"/>
  <c r="A733" i="13"/>
  <c r="B734" i="13"/>
  <c r="A649" i="13"/>
  <c r="B650" i="13"/>
  <c r="E13" i="5"/>
  <c r="D27" i="19"/>
  <c r="F27" i="19"/>
  <c r="H27" i="19"/>
  <c r="J27" i="19"/>
  <c r="D20" i="19"/>
  <c r="F20" i="19"/>
  <c r="H20" i="19"/>
  <c r="J20" i="19"/>
  <c r="C13" i="19"/>
  <c r="E13" i="19"/>
  <c r="G13" i="19"/>
  <c r="I13" i="19"/>
  <c r="K13" i="19"/>
  <c r="F13" i="5"/>
  <c r="G13" i="5"/>
  <c r="C27" i="19"/>
  <c r="E27" i="19"/>
  <c r="G27" i="19"/>
  <c r="I27" i="19"/>
  <c r="K27" i="19"/>
  <c r="B27" i="19"/>
  <c r="C20" i="19"/>
  <c r="E20" i="19"/>
  <c r="G20" i="19"/>
  <c r="I20" i="19"/>
  <c r="K20" i="19"/>
  <c r="B20" i="19"/>
  <c r="D13" i="19"/>
  <c r="F13" i="19"/>
  <c r="H13" i="19"/>
  <c r="J13" i="19"/>
  <c r="B13" i="19"/>
  <c r="G12" i="5"/>
  <c r="E12" i="5"/>
  <c r="B19" i="21"/>
  <c r="C26" i="19"/>
  <c r="E26" i="19"/>
  <c r="G26" i="19"/>
  <c r="I26" i="19"/>
  <c r="K26" i="19"/>
  <c r="C19" i="19"/>
  <c r="E19" i="19"/>
  <c r="G19" i="19"/>
  <c r="I19" i="19"/>
  <c r="K19" i="19"/>
  <c r="D12" i="19"/>
  <c r="H12" i="19"/>
  <c r="B5" i="5"/>
  <c r="B26" i="21"/>
  <c r="B12" i="21"/>
  <c r="D26" i="19"/>
  <c r="F26" i="19"/>
  <c r="H26" i="19"/>
  <c r="J26" i="19"/>
  <c r="B26" i="19"/>
  <c r="D19" i="19"/>
  <c r="F19" i="19"/>
  <c r="H19" i="19"/>
  <c r="J19" i="19"/>
  <c r="B19" i="19"/>
  <c r="C12" i="19"/>
  <c r="E12" i="19"/>
  <c r="G12" i="19"/>
  <c r="I12" i="19"/>
  <c r="K12" i="19"/>
  <c r="B12" i="19"/>
  <c r="F12" i="19"/>
  <c r="J12" i="19"/>
  <c r="B5" i="19"/>
  <c r="F14" i="5"/>
  <c r="C28" i="19"/>
  <c r="E28" i="19"/>
  <c r="G28" i="19"/>
  <c r="I28" i="19"/>
  <c r="K28" i="19"/>
  <c r="B28" i="19"/>
  <c r="C21" i="19"/>
  <c r="E21" i="19"/>
  <c r="G21" i="19"/>
  <c r="I21" i="19"/>
  <c r="B21" i="19"/>
  <c r="D14" i="19"/>
  <c r="F14" i="19"/>
  <c r="J14" i="19"/>
  <c r="D28" i="19"/>
  <c r="F28" i="19"/>
  <c r="H28" i="19"/>
  <c r="J28" i="19"/>
  <c r="D21" i="19"/>
  <c r="F21" i="19"/>
  <c r="H21" i="19"/>
  <c r="J21" i="19"/>
  <c r="C14" i="19"/>
  <c r="E14" i="19"/>
  <c r="G14" i="19"/>
  <c r="I14" i="19"/>
  <c r="K14" i="19"/>
  <c r="B14" i="19"/>
  <c r="K21" i="19"/>
  <c r="H14" i="19"/>
  <c r="C28" i="21"/>
  <c r="D21" i="21"/>
  <c r="B21" i="21"/>
  <c r="C14" i="21"/>
  <c r="C7" i="21"/>
  <c r="K7" i="19"/>
  <c r="I7" i="19"/>
  <c r="G7" i="19"/>
  <c r="E7" i="19"/>
  <c r="C7" i="19"/>
  <c r="D28" i="21"/>
  <c r="B28" i="21"/>
  <c r="C21" i="21"/>
  <c r="D14" i="21"/>
  <c r="B14" i="21"/>
  <c r="D7" i="21"/>
  <c r="B7" i="21"/>
  <c r="J7" i="19"/>
  <c r="H7" i="19"/>
  <c r="F7" i="19"/>
  <c r="D7" i="19"/>
  <c r="B7" i="19"/>
  <c r="G14" i="5"/>
  <c r="E14" i="5"/>
  <c r="C7" i="5"/>
  <c r="E7" i="5"/>
  <c r="G7" i="5"/>
  <c r="G18" i="5" s="1"/>
  <c r="I7" i="5"/>
  <c r="K7" i="5"/>
  <c r="B7" i="5"/>
  <c r="D7" i="5"/>
  <c r="F7" i="5"/>
  <c r="F18" i="5" s="1"/>
  <c r="H7" i="5"/>
  <c r="J7" i="5"/>
  <c r="C27" i="21"/>
  <c r="B27" i="21"/>
  <c r="D20" i="21"/>
  <c r="C13" i="21"/>
  <c r="B13" i="21"/>
  <c r="D6" i="21"/>
  <c r="B6" i="21"/>
  <c r="K6" i="19"/>
  <c r="I6" i="19"/>
  <c r="G6" i="19"/>
  <c r="E6" i="19"/>
  <c r="C6" i="19"/>
  <c r="D27" i="21"/>
  <c r="C20" i="21"/>
  <c r="B20" i="21"/>
  <c r="D13" i="21"/>
  <c r="C6" i="21"/>
  <c r="J6" i="19"/>
  <c r="H6" i="19"/>
  <c r="F6" i="19"/>
  <c r="D6" i="19"/>
  <c r="B6" i="19"/>
  <c r="D6" i="5"/>
  <c r="F6" i="5"/>
  <c r="F17" i="5" s="1"/>
  <c r="H6" i="5"/>
  <c r="J6" i="5"/>
  <c r="C6" i="5"/>
  <c r="E6" i="5"/>
  <c r="E17" i="5" s="1"/>
  <c r="G6" i="5"/>
  <c r="G17" i="5" s="1"/>
  <c r="I6" i="5"/>
  <c r="K6" i="5"/>
  <c r="B6" i="5"/>
  <c r="C26" i="21"/>
  <c r="D19" i="21"/>
  <c r="C12" i="21"/>
  <c r="C5" i="21"/>
  <c r="K5" i="19"/>
  <c r="I5" i="19"/>
  <c r="G5" i="19"/>
  <c r="E5" i="19"/>
  <c r="C5" i="19"/>
  <c r="F12" i="5"/>
  <c r="D5" i="5"/>
  <c r="F5" i="5"/>
  <c r="D26" i="21"/>
  <c r="C19" i="21"/>
  <c r="D12" i="21"/>
  <c r="D5" i="21"/>
  <c r="B5" i="21"/>
  <c r="J5" i="19"/>
  <c r="H5" i="19"/>
  <c r="F5" i="19"/>
  <c r="D5" i="19"/>
  <c r="C5" i="5"/>
  <c r="G5" i="5"/>
  <c r="G16" i="5" s="1"/>
  <c r="I5" i="5"/>
  <c r="K5" i="5"/>
  <c r="E5" i="5"/>
  <c r="E16" i="5" s="1"/>
  <c r="H5" i="5"/>
  <c r="J5" i="5"/>
  <c r="F16" i="5" l="1"/>
  <c r="E18" i="5"/>
  <c r="A890" i="13"/>
  <c r="B891" i="13"/>
  <c r="A1224" i="13"/>
  <c r="B1225" i="13"/>
  <c r="A1571" i="13"/>
  <c r="B1572" i="13"/>
  <c r="A1531" i="13"/>
  <c r="B1532" i="13"/>
  <c r="A1475" i="13"/>
  <c r="B1476" i="13"/>
  <c r="A1545" i="13"/>
  <c r="B1546" i="13"/>
  <c r="A1515" i="13"/>
  <c r="B1516" i="13"/>
  <c r="A1426" i="13"/>
  <c r="B1427" i="13"/>
  <c r="A1427" i="13" s="1"/>
  <c r="A1123" i="13"/>
  <c r="B1124" i="13"/>
  <c r="A1434" i="13"/>
  <c r="B1435" i="13"/>
  <c r="A734" i="13"/>
  <c r="B735" i="13"/>
  <c r="A650" i="13"/>
  <c r="B651" i="13"/>
  <c r="B75" i="13"/>
  <c r="B76" i="13" s="1"/>
  <c r="B593" i="13"/>
  <c r="A593" i="13" s="1"/>
  <c r="B2" i="13"/>
  <c r="B3" i="13" s="1"/>
  <c r="B19" i="13"/>
  <c r="A19" i="13" s="1"/>
  <c r="B20" i="13"/>
  <c r="A20" i="13" s="1"/>
  <c r="B26" i="13"/>
  <c r="B27" i="13" s="1"/>
  <c r="B30" i="13"/>
  <c r="B31" i="13" s="1"/>
  <c r="B33" i="13"/>
  <c r="B34" i="13" s="1"/>
  <c r="B38" i="13"/>
  <c r="A38" i="13" s="1"/>
  <c r="B51" i="13"/>
  <c r="A51" i="13" s="1"/>
  <c r="B310" i="13"/>
  <c r="A310" i="13" s="1"/>
  <c r="B345" i="13"/>
  <c r="A345" i="13" s="1"/>
  <c r="B380" i="13"/>
  <c r="B381" i="13" s="1"/>
  <c r="B488" i="13"/>
  <c r="A488" i="13" s="1"/>
  <c r="B528" i="13"/>
  <c r="B529" i="13" s="1"/>
  <c r="A1572" i="13" l="1"/>
  <c r="B1573" i="13"/>
  <c r="A1225" i="13"/>
  <c r="B1226" i="13"/>
  <c r="A891" i="13"/>
  <c r="B892" i="13"/>
  <c r="A1516" i="13"/>
  <c r="B1517" i="13"/>
  <c r="A1546" i="13"/>
  <c r="B1547" i="13"/>
  <c r="A1476" i="13"/>
  <c r="B1477" i="13"/>
  <c r="A1532" i="13"/>
  <c r="B1533" i="13"/>
  <c r="A1435" i="13"/>
  <c r="B1436" i="13"/>
  <c r="A1124" i="13"/>
  <c r="B1125" i="13"/>
  <c r="B489" i="13"/>
  <c r="B490" i="13" s="1"/>
  <c r="B39" i="13"/>
  <c r="B40" i="13" s="1"/>
  <c r="A735" i="13"/>
  <c r="B736" i="13"/>
  <c r="B346" i="13"/>
  <c r="A346" i="13" s="1"/>
  <c r="B311" i="13"/>
  <c r="A311" i="13" s="1"/>
  <c r="B21" i="13"/>
  <c r="B22" i="13" s="1"/>
  <c r="A651" i="13"/>
  <c r="B652" i="13"/>
  <c r="B1449" i="13"/>
  <c r="A1449" i="13" s="1"/>
  <c r="A3" i="13"/>
  <c r="B4" i="13"/>
  <c r="A4" i="13" s="1"/>
  <c r="B347" i="13"/>
  <c r="A39" i="13"/>
  <c r="A33" i="13"/>
  <c r="A30" i="13"/>
  <c r="A26" i="13"/>
  <c r="A2" i="13"/>
  <c r="A75" i="13"/>
  <c r="B530" i="13"/>
  <c r="A529" i="13"/>
  <c r="A528" i="13"/>
  <c r="B491" i="13"/>
  <c r="A490" i="13"/>
  <c r="A381" i="13"/>
  <c r="B382" i="13"/>
  <c r="A489" i="13"/>
  <c r="A380" i="13"/>
  <c r="A40" i="13"/>
  <c r="B41" i="13"/>
  <c r="A34" i="13"/>
  <c r="B35" i="13"/>
  <c r="A31" i="13"/>
  <c r="B32" i="13"/>
  <c r="A32" i="13" s="1"/>
  <c r="A27" i="13"/>
  <c r="B28" i="13"/>
  <c r="A22" i="13"/>
  <c r="B23" i="13"/>
  <c r="B312" i="13"/>
  <c r="B52" i="13"/>
  <c r="B5" i="13"/>
  <c r="B594" i="13"/>
  <c r="B77" i="13"/>
  <c r="A76" i="13"/>
  <c r="A21" i="13" l="1"/>
  <c r="A892" i="13"/>
  <c r="B893" i="13"/>
  <c r="A1226" i="13"/>
  <c r="B1227" i="13"/>
  <c r="A1573" i="13"/>
  <c r="B1574" i="13"/>
  <c r="A1533" i="13"/>
  <c r="B1534" i="13"/>
  <c r="A1477" i="13"/>
  <c r="B1478" i="13"/>
  <c r="A1547" i="13"/>
  <c r="B1548" i="13"/>
  <c r="A1517" i="13"/>
  <c r="B1518" i="13"/>
  <c r="A1125" i="13"/>
  <c r="B1126" i="13"/>
  <c r="A1436" i="13"/>
  <c r="B1437" i="13"/>
  <c r="A736" i="13"/>
  <c r="B737" i="13"/>
  <c r="A652" i="13"/>
  <c r="B653" i="13"/>
  <c r="B1450" i="13"/>
  <c r="A1450" i="13" s="1"/>
  <c r="A347" i="13"/>
  <c r="B348" i="13"/>
  <c r="B78" i="13"/>
  <c r="A77" i="13"/>
  <c r="A52" i="13"/>
  <c r="B53" i="13"/>
  <c r="B492" i="13"/>
  <c r="A491" i="13"/>
  <c r="A594" i="13"/>
  <c r="B595" i="13"/>
  <c r="A5" i="13"/>
  <c r="B6" i="13"/>
  <c r="A312" i="13"/>
  <c r="B313" i="13"/>
  <c r="A23" i="13"/>
  <c r="B24" i="13"/>
  <c r="A28" i="13"/>
  <c r="B29" i="13"/>
  <c r="A29" i="13" s="1"/>
  <c r="A35" i="13"/>
  <c r="B36" i="13"/>
  <c r="A41" i="13"/>
  <c r="B42" i="13"/>
  <c r="A382" i="13"/>
  <c r="B383" i="13"/>
  <c r="A530" i="13"/>
  <c r="B531" i="13"/>
  <c r="A1574" i="13" l="1"/>
  <c r="B1575" i="13"/>
  <c r="A1227" i="13"/>
  <c r="B1228" i="13"/>
  <c r="A893" i="13"/>
  <c r="B894" i="13"/>
  <c r="A1518" i="13"/>
  <c r="B1519" i="13"/>
  <c r="A1548" i="13"/>
  <c r="B1549" i="13"/>
  <c r="A1478" i="13"/>
  <c r="B1479" i="13"/>
  <c r="A1534" i="13"/>
  <c r="B1535" i="13"/>
  <c r="A1437" i="13"/>
  <c r="B1438" i="13"/>
  <c r="A1126" i="13"/>
  <c r="B1127" i="13"/>
  <c r="A737" i="13"/>
  <c r="B738" i="13"/>
  <c r="B1451" i="13"/>
  <c r="B1452" i="13" s="1"/>
  <c r="A653" i="13"/>
  <c r="B654" i="13"/>
  <c r="A348" i="13"/>
  <c r="B349" i="13"/>
  <c r="A531" i="13"/>
  <c r="B532" i="13"/>
  <c r="B384" i="13"/>
  <c r="A383" i="13"/>
  <c r="A42" i="13"/>
  <c r="B43" i="13"/>
  <c r="A36" i="13"/>
  <c r="B37" i="13"/>
  <c r="A37" i="13" s="1"/>
  <c r="A24" i="13"/>
  <c r="B25" i="13"/>
  <c r="A25" i="13" s="1"/>
  <c r="A313" i="13"/>
  <c r="B314" i="13"/>
  <c r="A6" i="13"/>
  <c r="B7" i="13"/>
  <c r="A595" i="13"/>
  <c r="B596" i="13"/>
  <c r="A53" i="13"/>
  <c r="B54" i="13"/>
  <c r="B493" i="13"/>
  <c r="A492" i="13"/>
  <c r="A78" i="13"/>
  <c r="B79" i="13"/>
  <c r="A894" i="13" l="1"/>
  <c r="B895" i="13"/>
  <c r="A1228" i="13"/>
  <c r="B1229" i="13"/>
  <c r="A1575" i="13"/>
  <c r="B1576" i="13"/>
  <c r="A1535" i="13"/>
  <c r="B1536" i="13"/>
  <c r="A1479" i="13"/>
  <c r="B1480" i="13"/>
  <c r="A1549" i="13"/>
  <c r="B1550" i="13"/>
  <c r="A1519" i="13"/>
  <c r="B1520" i="13"/>
  <c r="A1127" i="13"/>
  <c r="B1128" i="13"/>
  <c r="A1438" i="13"/>
  <c r="B1439" i="13"/>
  <c r="A738" i="13"/>
  <c r="B739" i="13"/>
  <c r="A1451" i="13"/>
  <c r="A654" i="13"/>
  <c r="B655" i="13"/>
  <c r="A1452" i="13"/>
  <c r="B1453" i="13"/>
  <c r="A349" i="13"/>
  <c r="B350" i="13"/>
  <c r="A54" i="13"/>
  <c r="B55" i="13"/>
  <c r="A596" i="13"/>
  <c r="B597" i="13"/>
  <c r="A7" i="13"/>
  <c r="B8" i="13"/>
  <c r="A314" i="13"/>
  <c r="B315" i="13"/>
  <c r="A43" i="13"/>
  <c r="B44" i="13"/>
  <c r="B533" i="13"/>
  <c r="A532" i="13"/>
  <c r="A79" i="13"/>
  <c r="B80" i="13"/>
  <c r="A80" i="13" s="1"/>
  <c r="B494" i="13"/>
  <c r="A493" i="13"/>
  <c r="B385" i="13"/>
  <c r="A384" i="13"/>
  <c r="A1576" i="13" l="1"/>
  <c r="B1577" i="13"/>
  <c r="A1229" i="13"/>
  <c r="B1230" i="13"/>
  <c r="A895" i="13"/>
  <c r="B896" i="13"/>
  <c r="A1520" i="13"/>
  <c r="B1521" i="13"/>
  <c r="A1550" i="13"/>
  <c r="B1551" i="13"/>
  <c r="A1480" i="13"/>
  <c r="B1481" i="13"/>
  <c r="A1536" i="13"/>
  <c r="B1537" i="13"/>
  <c r="A1439" i="13"/>
  <c r="B1440" i="13"/>
  <c r="A1128" i="13"/>
  <c r="B1129" i="13"/>
  <c r="A739" i="13"/>
  <c r="B740" i="13"/>
  <c r="A655" i="13"/>
  <c r="B656" i="13"/>
  <c r="B351" i="13"/>
  <c r="A350" i="13"/>
  <c r="A1453" i="13"/>
  <c r="B1454" i="13"/>
  <c r="A385" i="13"/>
  <c r="B386" i="13"/>
  <c r="A44" i="13"/>
  <c r="B45" i="13"/>
  <c r="A315" i="13"/>
  <c r="B316" i="13"/>
  <c r="A8" i="13"/>
  <c r="B9" i="13"/>
  <c r="A597" i="13"/>
  <c r="B598" i="13"/>
  <c r="A55" i="13"/>
  <c r="B56" i="13"/>
  <c r="B495" i="13"/>
  <c r="A494" i="13"/>
  <c r="B534" i="13"/>
  <c r="A533" i="13"/>
  <c r="A896" i="13" l="1"/>
  <c r="B897" i="13"/>
  <c r="A1230" i="13"/>
  <c r="B1231" i="13"/>
  <c r="A1577" i="13"/>
  <c r="B1578" i="13"/>
  <c r="A1537" i="13"/>
  <c r="B1538" i="13"/>
  <c r="A1538" i="13" s="1"/>
  <c r="A1481" i="13"/>
  <c r="B1482" i="13"/>
  <c r="A1551" i="13"/>
  <c r="B1552" i="13"/>
  <c r="A1521" i="13"/>
  <c r="B1522" i="13"/>
  <c r="A1129" i="13"/>
  <c r="B1130" i="13"/>
  <c r="A1440" i="13"/>
  <c r="B1441" i="13"/>
  <c r="A740" i="13"/>
  <c r="B741" i="13"/>
  <c r="A656" i="13"/>
  <c r="B657" i="13"/>
  <c r="A1454" i="13"/>
  <c r="B1455" i="13"/>
  <c r="A351" i="13"/>
  <c r="B352" i="13"/>
  <c r="A56" i="13"/>
  <c r="B57" i="13"/>
  <c r="A598" i="13"/>
  <c r="B599" i="13"/>
  <c r="A9" i="13"/>
  <c r="B10" i="13"/>
  <c r="A316" i="13"/>
  <c r="B317" i="13"/>
  <c r="A45" i="13"/>
  <c r="B46" i="13"/>
  <c r="A386" i="13"/>
  <c r="B387" i="13"/>
  <c r="B535" i="13"/>
  <c r="A534" i="13"/>
  <c r="B496" i="13"/>
  <c r="A495" i="13"/>
  <c r="A1578" i="13" l="1"/>
  <c r="B1579" i="13"/>
  <c r="A1231" i="13"/>
  <c r="B1232" i="13"/>
  <c r="A897" i="13"/>
  <c r="B898" i="13"/>
  <c r="A1522" i="13"/>
  <c r="B1523" i="13"/>
  <c r="A1523" i="13" s="1"/>
  <c r="A1552" i="13"/>
  <c r="B1553" i="13"/>
  <c r="A1482" i="13"/>
  <c r="B1483" i="13"/>
  <c r="A1441" i="13"/>
  <c r="B1442" i="13"/>
  <c r="A1442" i="13" s="1"/>
  <c r="A1130" i="13"/>
  <c r="B1131" i="13"/>
  <c r="A741" i="13"/>
  <c r="B742" i="13"/>
  <c r="A657" i="13"/>
  <c r="B658" i="13"/>
  <c r="A352" i="13"/>
  <c r="B353" i="13"/>
  <c r="A1455" i="13"/>
  <c r="B1456" i="13"/>
  <c r="B388" i="13"/>
  <c r="A387" i="13"/>
  <c r="A46" i="13"/>
  <c r="B47" i="13"/>
  <c r="A317" i="13"/>
  <c r="B318" i="13"/>
  <c r="A10" i="13"/>
  <c r="B11" i="13"/>
  <c r="A599" i="13"/>
  <c r="B600" i="13"/>
  <c r="A57" i="13"/>
  <c r="B58" i="13"/>
  <c r="B497" i="13"/>
  <c r="A496" i="13"/>
  <c r="A535" i="13"/>
  <c r="B536" i="13"/>
  <c r="A898" i="13" l="1"/>
  <c r="B899" i="13"/>
  <c r="A1232" i="13"/>
  <c r="B1233" i="13"/>
  <c r="B1580" i="13"/>
  <c r="A1579" i="13"/>
  <c r="A1483" i="13"/>
  <c r="B1484" i="13"/>
  <c r="A1553" i="13"/>
  <c r="B1554" i="13"/>
  <c r="A1131" i="13"/>
  <c r="B1132" i="13"/>
  <c r="A742" i="13"/>
  <c r="B743" i="13"/>
  <c r="A658" i="13"/>
  <c r="B659" i="13"/>
  <c r="A1456" i="13"/>
  <c r="B1457" i="13"/>
  <c r="A353" i="13"/>
  <c r="B354" i="13"/>
  <c r="A536" i="13"/>
  <c r="B537" i="13"/>
  <c r="A58" i="13"/>
  <c r="B59" i="13"/>
  <c r="A600" i="13"/>
  <c r="B601" i="13"/>
  <c r="A11" i="13"/>
  <c r="B12" i="13"/>
  <c r="A318" i="13"/>
  <c r="B319" i="13"/>
  <c r="A47" i="13"/>
  <c r="B48" i="13"/>
  <c r="B498" i="13"/>
  <c r="A497" i="13"/>
  <c r="B389" i="13"/>
  <c r="A388" i="13"/>
  <c r="A1233" i="13" l="1"/>
  <c r="B1234" i="13"/>
  <c r="A899" i="13"/>
  <c r="B900" i="13"/>
  <c r="A1580" i="13"/>
  <c r="B1581" i="13"/>
  <c r="B1555" i="13"/>
  <c r="A1554" i="13"/>
  <c r="A1484" i="13"/>
  <c r="B1485" i="13"/>
  <c r="A1132" i="13"/>
  <c r="B1133" i="13"/>
  <c r="A743" i="13"/>
  <c r="B744" i="13"/>
  <c r="A659" i="13"/>
  <c r="B660" i="13"/>
  <c r="A1457" i="13"/>
  <c r="B1458" i="13"/>
  <c r="B355" i="13"/>
  <c r="A354" i="13"/>
  <c r="A48" i="13"/>
  <c r="B49" i="13"/>
  <c r="A319" i="13"/>
  <c r="B320" i="13"/>
  <c r="B13" i="13"/>
  <c r="A12" i="13"/>
  <c r="A601" i="13"/>
  <c r="B602" i="13"/>
  <c r="A59" i="13"/>
  <c r="B60" i="13"/>
  <c r="B538" i="13"/>
  <c r="A537" i="13"/>
  <c r="B390" i="13"/>
  <c r="A389" i="13"/>
  <c r="B499" i="13"/>
  <c r="A498" i="13"/>
  <c r="A1581" i="13" l="1"/>
  <c r="B1582" i="13"/>
  <c r="A900" i="13"/>
  <c r="B901" i="13"/>
  <c r="A1234" i="13"/>
  <c r="B1235" i="13"/>
  <c r="A1485" i="13"/>
  <c r="B1486" i="13"/>
  <c r="A1555" i="13"/>
  <c r="B1556" i="13"/>
  <c r="A1133" i="13"/>
  <c r="B1134" i="13"/>
  <c r="A744" i="13"/>
  <c r="B745" i="13"/>
  <c r="A660" i="13"/>
  <c r="B661" i="13"/>
  <c r="A355" i="13"/>
  <c r="B356" i="13"/>
  <c r="A1458" i="13"/>
  <c r="B1459" i="13"/>
  <c r="A60" i="13"/>
  <c r="B61" i="13"/>
  <c r="A602" i="13"/>
  <c r="B603" i="13"/>
  <c r="A320" i="13"/>
  <c r="B321" i="13"/>
  <c r="A49" i="13"/>
  <c r="B50" i="13"/>
  <c r="A50" i="13" s="1"/>
  <c r="B500" i="13"/>
  <c r="A499" i="13"/>
  <c r="A390" i="13"/>
  <c r="B391" i="13"/>
  <c r="B539" i="13"/>
  <c r="A538" i="13"/>
  <c r="A13" i="13"/>
  <c r="B14" i="13"/>
  <c r="A1235" i="13" l="1"/>
  <c r="B1236" i="13"/>
  <c r="A901" i="13"/>
  <c r="B902" i="13"/>
  <c r="A1582" i="13"/>
  <c r="B1583" i="13"/>
  <c r="A1556" i="13"/>
  <c r="B1557" i="13"/>
  <c r="A1486" i="13"/>
  <c r="B1487" i="13"/>
  <c r="A1134" i="13"/>
  <c r="B1135" i="13"/>
  <c r="A745" i="13"/>
  <c r="B746" i="13"/>
  <c r="A661" i="13"/>
  <c r="B662" i="13"/>
  <c r="B1460" i="13"/>
  <c r="A1459" i="13"/>
  <c r="B357" i="13"/>
  <c r="A356" i="13"/>
  <c r="A14" i="13"/>
  <c r="B15" i="13"/>
  <c r="B392" i="13"/>
  <c r="A391" i="13"/>
  <c r="A321" i="13"/>
  <c r="B322" i="13"/>
  <c r="A603" i="13"/>
  <c r="B604" i="13"/>
  <c r="A61" i="13"/>
  <c r="B62" i="13"/>
  <c r="A539" i="13"/>
  <c r="B540" i="13"/>
  <c r="B501" i="13"/>
  <c r="A500" i="13"/>
  <c r="A1583" i="13" l="1"/>
  <c r="B1584" i="13"/>
  <c r="A902" i="13"/>
  <c r="B903" i="13"/>
  <c r="A1236" i="13"/>
  <c r="B1237" i="13"/>
  <c r="A1487" i="13"/>
  <c r="B1488" i="13"/>
  <c r="A1557" i="13"/>
  <c r="B1558" i="13"/>
  <c r="A1135" i="13"/>
  <c r="B1136" i="13"/>
  <c r="A746" i="13"/>
  <c r="B747" i="13"/>
  <c r="A662" i="13"/>
  <c r="B663" i="13"/>
  <c r="B358" i="13"/>
  <c r="A357" i="13"/>
  <c r="A1460" i="13"/>
  <c r="B1461" i="13"/>
  <c r="B541" i="13"/>
  <c r="A540" i="13"/>
  <c r="A62" i="13"/>
  <c r="B63" i="13"/>
  <c r="A604" i="13"/>
  <c r="B605" i="13"/>
  <c r="A322" i="13"/>
  <c r="B323" i="13"/>
  <c r="A15" i="13"/>
  <c r="B16" i="13"/>
  <c r="B502" i="13"/>
  <c r="A501" i="13"/>
  <c r="B393" i="13"/>
  <c r="A392" i="13"/>
  <c r="A1237" i="13" l="1"/>
  <c r="B1238" i="13"/>
  <c r="A903" i="13"/>
  <c r="B904" i="13"/>
  <c r="A1584" i="13"/>
  <c r="B1585" i="13"/>
  <c r="A1558" i="13"/>
  <c r="B1559" i="13"/>
  <c r="A1488" i="13"/>
  <c r="B1489" i="13"/>
  <c r="A1136" i="13"/>
  <c r="B1137" i="13"/>
  <c r="A747" i="13"/>
  <c r="B748" i="13"/>
  <c r="A663" i="13"/>
  <c r="B664" i="13"/>
  <c r="A358" i="13"/>
  <c r="B359" i="13"/>
  <c r="A1461" i="13"/>
  <c r="B1462" i="13"/>
  <c r="A16" i="13"/>
  <c r="B17" i="13"/>
  <c r="A323" i="13"/>
  <c r="B324" i="13"/>
  <c r="A605" i="13"/>
  <c r="B606" i="13"/>
  <c r="A63" i="13"/>
  <c r="B64" i="13"/>
  <c r="B394" i="13"/>
  <c r="A393" i="13"/>
  <c r="B503" i="13"/>
  <c r="A502" i="13"/>
  <c r="A541" i="13"/>
  <c r="B542" i="13"/>
  <c r="A1585" i="13" l="1"/>
  <c r="B1586" i="13"/>
  <c r="A904" i="13"/>
  <c r="B905" i="13"/>
  <c r="A1238" i="13"/>
  <c r="B1239" i="13"/>
  <c r="A1489" i="13"/>
  <c r="B1490" i="13"/>
  <c r="A1559" i="13"/>
  <c r="B1560" i="13"/>
  <c r="A1137" i="13"/>
  <c r="B1138" i="13"/>
  <c r="A748" i="13"/>
  <c r="B749" i="13"/>
  <c r="A664" i="13"/>
  <c r="B665" i="13"/>
  <c r="B1463" i="13"/>
  <c r="A1462" i="13"/>
  <c r="B360" i="13"/>
  <c r="A359" i="13"/>
  <c r="A542" i="13"/>
  <c r="B543" i="13"/>
  <c r="A64" i="13"/>
  <c r="B65" i="13"/>
  <c r="A606" i="13"/>
  <c r="B607" i="13"/>
  <c r="A324" i="13"/>
  <c r="B325" i="13"/>
  <c r="A17" i="13"/>
  <c r="B18" i="13"/>
  <c r="A18" i="13" s="1"/>
  <c r="B504" i="13"/>
  <c r="A503" i="13"/>
  <c r="A394" i="13"/>
  <c r="B395" i="13"/>
  <c r="A1239" i="13" l="1"/>
  <c r="B1240" i="13"/>
  <c r="A905" i="13"/>
  <c r="B906" i="13"/>
  <c r="A1586" i="13"/>
  <c r="B1587" i="13"/>
  <c r="A1560" i="13"/>
  <c r="B1561" i="13"/>
  <c r="A1490" i="13"/>
  <c r="B1491" i="13"/>
  <c r="A1138" i="13"/>
  <c r="B1139" i="13"/>
  <c r="A749" i="13"/>
  <c r="B750" i="13"/>
  <c r="A665" i="13"/>
  <c r="B666" i="13"/>
  <c r="A360" i="13"/>
  <c r="B361" i="13"/>
  <c r="B1464" i="13"/>
  <c r="A1463" i="13"/>
  <c r="B396" i="13"/>
  <c r="A395" i="13"/>
  <c r="A325" i="13"/>
  <c r="B326" i="13"/>
  <c r="A607" i="13"/>
  <c r="B608" i="13"/>
  <c r="A65" i="13"/>
  <c r="B66" i="13"/>
  <c r="A66" i="13" s="1"/>
  <c r="A543" i="13"/>
  <c r="B544" i="13"/>
  <c r="B505" i="13"/>
  <c r="A504" i="13"/>
  <c r="A1587" i="13" l="1"/>
  <c r="B1588" i="13"/>
  <c r="A906" i="13"/>
  <c r="B907" i="13"/>
  <c r="A1240" i="13"/>
  <c r="B1241" i="13"/>
  <c r="A1491" i="13"/>
  <c r="B1492" i="13"/>
  <c r="A1561" i="13"/>
  <c r="B1562" i="13"/>
  <c r="A1139" i="13"/>
  <c r="B1140" i="13"/>
  <c r="A750" i="13"/>
  <c r="B751" i="13"/>
  <c r="A666" i="13"/>
  <c r="B667" i="13"/>
  <c r="A1464" i="13"/>
  <c r="B1465" i="13"/>
  <c r="B362" i="13"/>
  <c r="A361" i="13"/>
  <c r="B545" i="13"/>
  <c r="A544" i="13"/>
  <c r="A608" i="13"/>
  <c r="B609" i="13"/>
  <c r="A326" i="13"/>
  <c r="B327" i="13"/>
  <c r="B506" i="13"/>
  <c r="A505" i="13"/>
  <c r="B397" i="13"/>
  <c r="A396" i="13"/>
  <c r="A1241" i="13" l="1"/>
  <c r="B1242" i="13"/>
  <c r="A907" i="13"/>
  <c r="B908" i="13"/>
  <c r="A1588" i="13"/>
  <c r="B1589" i="13"/>
  <c r="A1562" i="13"/>
  <c r="B1563" i="13"/>
  <c r="A1563" i="13" s="1"/>
  <c r="A1492" i="13"/>
  <c r="B1493" i="13"/>
  <c r="A1140" i="13"/>
  <c r="B1141" i="13"/>
  <c r="B752" i="13"/>
  <c r="A751" i="13"/>
  <c r="B668" i="13"/>
  <c r="A667" i="13"/>
  <c r="A362" i="13"/>
  <c r="B363" i="13"/>
  <c r="B1466" i="13"/>
  <c r="A1465" i="13"/>
  <c r="A327" i="13"/>
  <c r="B328" i="13"/>
  <c r="A609" i="13"/>
  <c r="B610" i="13"/>
  <c r="B398" i="13"/>
  <c r="A397" i="13"/>
  <c r="B507" i="13"/>
  <c r="A506" i="13"/>
  <c r="B546" i="13"/>
  <c r="A545" i="13"/>
  <c r="A1589" i="13" l="1"/>
  <c r="B1590" i="13"/>
  <c r="A908" i="13"/>
  <c r="B909" i="13"/>
  <c r="A1242" i="13"/>
  <c r="B1243" i="13"/>
  <c r="A1493" i="13"/>
  <c r="B1494" i="13"/>
  <c r="A1141" i="13"/>
  <c r="B1142" i="13"/>
  <c r="A752" i="13"/>
  <c r="B753" i="13"/>
  <c r="A668" i="13"/>
  <c r="B669" i="13"/>
  <c r="B364" i="13"/>
  <c r="A363" i="13"/>
  <c r="A1466" i="13"/>
  <c r="B1467" i="13"/>
  <c r="A610" i="13"/>
  <c r="B611" i="13"/>
  <c r="A328" i="13"/>
  <c r="B329" i="13"/>
  <c r="B547" i="13"/>
  <c r="A546" i="13"/>
  <c r="B508" i="13"/>
  <c r="A507" i="13"/>
  <c r="A398" i="13"/>
  <c r="B399" i="13"/>
  <c r="A1243" i="13" l="1"/>
  <c r="B1244" i="13"/>
  <c r="A909" i="13"/>
  <c r="B910" i="13"/>
  <c r="A1590" i="13"/>
  <c r="B1591" i="13"/>
  <c r="A1494" i="13"/>
  <c r="B1495" i="13"/>
  <c r="A1142" i="13"/>
  <c r="B1143" i="13"/>
  <c r="A753" i="13"/>
  <c r="B754" i="13"/>
  <c r="A669" i="13"/>
  <c r="B670" i="13"/>
  <c r="A1467" i="13"/>
  <c r="B1468" i="13"/>
  <c r="B365" i="13"/>
  <c r="A364" i="13"/>
  <c r="B509" i="13"/>
  <c r="A508" i="13"/>
  <c r="B400" i="13"/>
  <c r="A399" i="13"/>
  <c r="A329" i="13"/>
  <c r="B330" i="13"/>
  <c r="A611" i="13"/>
  <c r="B612" i="13"/>
  <c r="A547" i="13"/>
  <c r="B548" i="13"/>
  <c r="A1591" i="13" l="1"/>
  <c r="B1592" i="13"/>
  <c r="A910" i="13"/>
  <c r="B911" i="13"/>
  <c r="A1244" i="13"/>
  <c r="B1245" i="13"/>
  <c r="A1495" i="13"/>
  <c r="B1496" i="13"/>
  <c r="A1143" i="13"/>
  <c r="B1144" i="13"/>
  <c r="A754" i="13"/>
  <c r="B755" i="13"/>
  <c r="A670" i="13"/>
  <c r="B671" i="13"/>
  <c r="A1468" i="13"/>
  <c r="E8" i="18"/>
  <c r="D7" i="18"/>
  <c r="D8" i="18"/>
  <c r="E7" i="18"/>
  <c r="E9" i="18"/>
  <c r="B8" i="18"/>
  <c r="C7" i="18"/>
  <c r="C8" i="18"/>
  <c r="B9" i="18"/>
  <c r="E10" i="18"/>
  <c r="D9" i="18"/>
  <c r="B7" i="18"/>
  <c r="C9" i="18"/>
  <c r="C10" i="18"/>
  <c r="B10" i="18"/>
  <c r="D10" i="18"/>
  <c r="B366" i="13"/>
  <c r="A365" i="13"/>
  <c r="A548" i="13"/>
  <c r="B549" i="13"/>
  <c r="A612" i="13"/>
  <c r="B613" i="13"/>
  <c r="A330" i="13"/>
  <c r="B331" i="13"/>
  <c r="B401" i="13"/>
  <c r="A400" i="13"/>
  <c r="B510" i="13"/>
  <c r="A509" i="13"/>
  <c r="A1245" i="13" l="1"/>
  <c r="B1246" i="13"/>
  <c r="A911" i="13"/>
  <c r="B912" i="13"/>
  <c r="A1592" i="13"/>
  <c r="B1593" i="13"/>
  <c r="A1496" i="13"/>
  <c r="B1497" i="13"/>
  <c r="A1144" i="13"/>
  <c r="B1145" i="13"/>
  <c r="A755" i="13"/>
  <c r="B756" i="13"/>
  <c r="A671" i="13"/>
  <c r="B672" i="13"/>
  <c r="M10" i="18"/>
  <c r="G10" i="18"/>
  <c r="O10" i="18"/>
  <c r="F10" i="18"/>
  <c r="J10" i="18"/>
  <c r="N10" i="18"/>
  <c r="I10" i="18"/>
  <c r="H10" i="18"/>
  <c r="L10" i="18"/>
  <c r="K10" i="18"/>
  <c r="F9" i="18"/>
  <c r="L9" i="18"/>
  <c r="G9" i="18"/>
  <c r="K9" i="18"/>
  <c r="J9" i="18"/>
  <c r="N9" i="18"/>
  <c r="M9" i="18"/>
  <c r="H9" i="18"/>
  <c r="I9" i="18"/>
  <c r="O9" i="18"/>
  <c r="I7" i="18"/>
  <c r="N8" i="18"/>
  <c r="J8" i="18"/>
  <c r="L8" i="18"/>
  <c r="G8" i="18"/>
  <c r="I8" i="18"/>
  <c r="H8" i="18"/>
  <c r="O8" i="18"/>
  <c r="F8" i="18"/>
  <c r="M8" i="18"/>
  <c r="K8" i="18"/>
  <c r="B367" i="13"/>
  <c r="A366" i="13"/>
  <c r="F7" i="18"/>
  <c r="H7" i="18"/>
  <c r="L7" i="18"/>
  <c r="G7" i="18"/>
  <c r="O7" i="18"/>
  <c r="K7" i="18"/>
  <c r="M7" i="18"/>
  <c r="J7" i="18"/>
  <c r="N7" i="18"/>
  <c r="A331" i="13"/>
  <c r="B332" i="13"/>
  <c r="A613" i="13"/>
  <c r="B614" i="13"/>
  <c r="B550" i="13"/>
  <c r="A549" i="13"/>
  <c r="B511" i="13"/>
  <c r="A510" i="13"/>
  <c r="B402" i="13"/>
  <c r="A401" i="13"/>
  <c r="A1593" i="13" l="1"/>
  <c r="B1594" i="13"/>
  <c r="A912" i="13"/>
  <c r="B913" i="13"/>
  <c r="A1246" i="13"/>
  <c r="B1247" i="13"/>
  <c r="A1497" i="13"/>
  <c r="B1498" i="13"/>
  <c r="A1145" i="13"/>
  <c r="B1146" i="13"/>
  <c r="A756" i="13"/>
  <c r="B757" i="13"/>
  <c r="A672" i="13"/>
  <c r="B673" i="13"/>
  <c r="B368" i="13"/>
  <c r="A367" i="13"/>
  <c r="A614" i="13"/>
  <c r="B615" i="13"/>
  <c r="A332" i="13"/>
  <c r="B333" i="13"/>
  <c r="A402" i="13"/>
  <c r="B403" i="13"/>
  <c r="B512" i="13"/>
  <c r="A511" i="13"/>
  <c r="B551" i="13"/>
  <c r="A550" i="13"/>
  <c r="A1247" i="13" l="1"/>
  <c r="B1248" i="13"/>
  <c r="B914" i="13"/>
  <c r="A913" i="13"/>
  <c r="A1594" i="13"/>
  <c r="B1595" i="13"/>
  <c r="A1498" i="13"/>
  <c r="B1499" i="13"/>
  <c r="A1146" i="13"/>
  <c r="B1147" i="13"/>
  <c r="A757" i="13"/>
  <c r="B758" i="13"/>
  <c r="B674" i="13"/>
  <c r="A673" i="13"/>
  <c r="A368" i="13"/>
  <c r="B369" i="13"/>
  <c r="A551" i="13"/>
  <c r="B552" i="13"/>
  <c r="B404" i="13"/>
  <c r="A403" i="13"/>
  <c r="A333" i="13"/>
  <c r="B334" i="13"/>
  <c r="A615" i="13"/>
  <c r="B616" i="13"/>
  <c r="B513" i="13"/>
  <c r="A512" i="13"/>
  <c r="A1595" i="13" l="1"/>
  <c r="B1596" i="13"/>
  <c r="A1248" i="13"/>
  <c r="B1249" i="13"/>
  <c r="A914" i="13"/>
  <c r="B915" i="13"/>
  <c r="A1499" i="13"/>
  <c r="B1500" i="13"/>
  <c r="A1147" i="13"/>
  <c r="B1148" i="13"/>
  <c r="A758" i="13"/>
  <c r="B759" i="13"/>
  <c r="B675" i="13"/>
  <c r="A674" i="13"/>
  <c r="A369" i="13"/>
  <c r="B370" i="13"/>
  <c r="A616" i="13"/>
  <c r="B617" i="13"/>
  <c r="A334" i="13"/>
  <c r="B335" i="13"/>
  <c r="B553" i="13"/>
  <c r="A552" i="13"/>
  <c r="B514" i="13"/>
  <c r="A513" i="13"/>
  <c r="B405" i="13"/>
  <c r="A404" i="13"/>
  <c r="A915" i="13" l="1"/>
  <c r="B916" i="13"/>
  <c r="A1249" i="13"/>
  <c r="B1250" i="13"/>
  <c r="A1596" i="13"/>
  <c r="B1597" i="13"/>
  <c r="A1500" i="13"/>
  <c r="B1501" i="13"/>
  <c r="A1148" i="13"/>
  <c r="B1149" i="13"/>
  <c r="A759" i="13"/>
  <c r="B760" i="13"/>
  <c r="B676" i="13"/>
  <c r="A675" i="13"/>
  <c r="A370" i="13"/>
  <c r="B371" i="13"/>
  <c r="A335" i="13"/>
  <c r="B336" i="13"/>
  <c r="A617" i="13"/>
  <c r="B618" i="13"/>
  <c r="B406" i="13"/>
  <c r="A405" i="13"/>
  <c r="B515" i="13"/>
  <c r="A514" i="13"/>
  <c r="B554" i="13"/>
  <c r="A553" i="13"/>
  <c r="A1597" i="13" l="1"/>
  <c r="B1598" i="13"/>
  <c r="A1250" i="13"/>
  <c r="B1251" i="13"/>
  <c r="A916" i="13"/>
  <c r="B917" i="13"/>
  <c r="A1501" i="13"/>
  <c r="B1502" i="13"/>
  <c r="A1149" i="13"/>
  <c r="B1150" i="13"/>
  <c r="B761" i="13"/>
  <c r="A760" i="13"/>
  <c r="A676" i="13"/>
  <c r="B677" i="13"/>
  <c r="A371" i="13"/>
  <c r="B372" i="13"/>
  <c r="A618" i="13"/>
  <c r="B619" i="13"/>
  <c r="A336" i="13"/>
  <c r="B337" i="13"/>
  <c r="A554" i="13"/>
  <c r="B555" i="13"/>
  <c r="B516" i="13"/>
  <c r="A515" i="13"/>
  <c r="A406" i="13"/>
  <c r="B407" i="13"/>
  <c r="A917" i="13" l="1"/>
  <c r="B918" i="13"/>
  <c r="A1251" i="13"/>
  <c r="B1252" i="13"/>
  <c r="B1599" i="13"/>
  <c r="A1598" i="13"/>
  <c r="A1502" i="13"/>
  <c r="B1503" i="13"/>
  <c r="A1150" i="13"/>
  <c r="B1151" i="13"/>
  <c r="A761" i="13"/>
  <c r="B762" i="13"/>
  <c r="A677" i="13"/>
  <c r="B678" i="13"/>
  <c r="A372" i="13"/>
  <c r="B373" i="13"/>
  <c r="B408" i="13"/>
  <c r="A407" i="13"/>
  <c r="A555" i="13"/>
  <c r="B556" i="13"/>
  <c r="A337" i="13"/>
  <c r="B338" i="13"/>
  <c r="A619" i="13"/>
  <c r="B620" i="13"/>
  <c r="B517" i="13"/>
  <c r="A516" i="13"/>
  <c r="A1252" i="13" l="1"/>
  <c r="B1253" i="13"/>
  <c r="A918" i="13"/>
  <c r="B919" i="13"/>
  <c r="B1600" i="13"/>
  <c r="A1599" i="13"/>
  <c r="A1503" i="13"/>
  <c r="B1504" i="13"/>
  <c r="A1151" i="13"/>
  <c r="B1152" i="13"/>
  <c r="A762" i="13"/>
  <c r="B763" i="13"/>
  <c r="A678" i="13"/>
  <c r="B679" i="13"/>
  <c r="A373" i="13"/>
  <c r="B374" i="13"/>
  <c r="A620" i="13"/>
  <c r="B621" i="13"/>
  <c r="A338" i="13"/>
  <c r="B339" i="13"/>
  <c r="B557" i="13"/>
  <c r="A556" i="13"/>
  <c r="B518" i="13"/>
  <c r="A517" i="13"/>
  <c r="B409" i="13"/>
  <c r="A408" i="13"/>
  <c r="A919" i="13" l="1"/>
  <c r="B920" i="13"/>
  <c r="A1253" i="13"/>
  <c r="B1254" i="13"/>
  <c r="B1601" i="13"/>
  <c r="A1600" i="13"/>
  <c r="A1504" i="13"/>
  <c r="B1505" i="13"/>
  <c r="A1152" i="13"/>
  <c r="B1153" i="13"/>
  <c r="A763" i="13"/>
  <c r="B764" i="13"/>
  <c r="B680" i="13"/>
  <c r="A679" i="13"/>
  <c r="A374" i="13"/>
  <c r="B375" i="13"/>
  <c r="A339" i="13"/>
  <c r="B340" i="13"/>
  <c r="A621" i="13"/>
  <c r="B622" i="13"/>
  <c r="B410" i="13"/>
  <c r="A409" i="13"/>
  <c r="B519" i="13"/>
  <c r="A518" i="13"/>
  <c r="B558" i="13"/>
  <c r="A557" i="13"/>
  <c r="B1602" i="13" l="1"/>
  <c r="A1601" i="13"/>
  <c r="A1254" i="13"/>
  <c r="B1255" i="13"/>
  <c r="A920" i="13"/>
  <c r="B921" i="13"/>
  <c r="A1505" i="13"/>
  <c r="B1506" i="13"/>
  <c r="A1153" i="13"/>
  <c r="B1154" i="13"/>
  <c r="A764" i="13"/>
  <c r="B765" i="13"/>
  <c r="A680" i="13"/>
  <c r="B681" i="13"/>
  <c r="B376" i="13"/>
  <c r="A375" i="13"/>
  <c r="A622" i="13"/>
  <c r="B623" i="13"/>
  <c r="A340" i="13"/>
  <c r="B341" i="13"/>
  <c r="B559" i="13"/>
  <c r="A558" i="13"/>
  <c r="B520" i="13"/>
  <c r="A519" i="13"/>
  <c r="A410" i="13"/>
  <c r="B411" i="13"/>
  <c r="A921" i="13" l="1"/>
  <c r="B922" i="13"/>
  <c r="A1255" i="13"/>
  <c r="B1256" i="13"/>
  <c r="A1602" i="13"/>
  <c r="B1603" i="13"/>
  <c r="A1506" i="13"/>
  <c r="B1507" i="13"/>
  <c r="A1154" i="13"/>
  <c r="B1155" i="13"/>
  <c r="A765" i="13"/>
  <c r="B766" i="13"/>
  <c r="A681" i="13"/>
  <c r="B682" i="13"/>
  <c r="A376" i="13"/>
  <c r="B377" i="13"/>
  <c r="B412" i="13"/>
  <c r="A411" i="13"/>
  <c r="A341" i="13"/>
  <c r="B342" i="13"/>
  <c r="A623" i="13"/>
  <c r="B624" i="13"/>
  <c r="B521" i="13"/>
  <c r="A520" i="13"/>
  <c r="A559" i="13"/>
  <c r="B560" i="13"/>
  <c r="B1604" i="13" l="1"/>
  <c r="A1603" i="13"/>
  <c r="A1256" i="13"/>
  <c r="B1257" i="13"/>
  <c r="A922" i="13"/>
  <c r="B923" i="13"/>
  <c r="A1507" i="13"/>
  <c r="B1508" i="13"/>
  <c r="A1508" i="13" s="1"/>
  <c r="A1155" i="13"/>
  <c r="B1156" i="13"/>
  <c r="A766" i="13"/>
  <c r="B767" i="13"/>
  <c r="A682" i="13"/>
  <c r="B683" i="13"/>
  <c r="A377" i="13"/>
  <c r="B378" i="13"/>
  <c r="A560" i="13"/>
  <c r="B561" i="13"/>
  <c r="A624" i="13"/>
  <c r="B625" i="13"/>
  <c r="A342" i="13"/>
  <c r="B343" i="13"/>
  <c r="B522" i="13"/>
  <c r="A521" i="13"/>
  <c r="B413" i="13"/>
  <c r="A412" i="13"/>
  <c r="A923" i="13" l="1"/>
  <c r="B924" i="13"/>
  <c r="A1257" i="13"/>
  <c r="B1258" i="13"/>
  <c r="B1605" i="13"/>
  <c r="A1604" i="13"/>
  <c r="A1156" i="13"/>
  <c r="B1157" i="13"/>
  <c r="A767" i="13"/>
  <c r="B768" i="13"/>
  <c r="A683" i="13"/>
  <c r="B684" i="13"/>
  <c r="A378" i="13"/>
  <c r="B379" i="13"/>
  <c r="A379" i="13" s="1"/>
  <c r="A343" i="13"/>
  <c r="B344" i="13"/>
  <c r="A344" i="13" s="1"/>
  <c r="A625" i="13"/>
  <c r="B626" i="13"/>
  <c r="B562" i="13"/>
  <c r="A561" i="13"/>
  <c r="A413" i="13"/>
  <c r="B414" i="13"/>
  <c r="B523" i="13"/>
  <c r="A522" i="13"/>
  <c r="A1258" i="13" l="1"/>
  <c r="B1259" i="13"/>
  <c r="A924" i="13"/>
  <c r="B925" i="13"/>
  <c r="B1606" i="13"/>
  <c r="A1605" i="13"/>
  <c r="A1157" i="13"/>
  <c r="B1158" i="13"/>
  <c r="A768" i="13"/>
  <c r="B769" i="13"/>
  <c r="A684" i="13"/>
  <c r="B685" i="13"/>
  <c r="A414" i="13"/>
  <c r="B415" i="13"/>
  <c r="A626" i="13"/>
  <c r="B627" i="13"/>
  <c r="B524" i="13"/>
  <c r="A523" i="13"/>
  <c r="B563" i="13"/>
  <c r="A562" i="13"/>
  <c r="A925" i="13" l="1"/>
  <c r="B926" i="13"/>
  <c r="A1259" i="13"/>
  <c r="B1260" i="13"/>
  <c r="B1607" i="13"/>
  <c r="A1606" i="13"/>
  <c r="A1158" i="13"/>
  <c r="B1159" i="13"/>
  <c r="A769" i="13"/>
  <c r="B770" i="13"/>
  <c r="A685" i="13"/>
  <c r="B686" i="13"/>
  <c r="A563" i="13"/>
  <c r="B564" i="13"/>
  <c r="A627" i="13"/>
  <c r="B628" i="13"/>
  <c r="B416" i="13"/>
  <c r="A415" i="13"/>
  <c r="B525" i="13"/>
  <c r="A524" i="13"/>
  <c r="A1260" i="13" l="1"/>
  <c r="B1261" i="13"/>
  <c r="A926" i="13"/>
  <c r="B927" i="13"/>
  <c r="B1608" i="13"/>
  <c r="A1607" i="13"/>
  <c r="A1159" i="13"/>
  <c r="B1160" i="13"/>
  <c r="A770" i="13"/>
  <c r="B771" i="13"/>
  <c r="A686" i="13"/>
  <c r="B687" i="13"/>
  <c r="B526" i="13"/>
  <c r="A525" i="13"/>
  <c r="A628" i="13"/>
  <c r="B629" i="13"/>
  <c r="B565" i="13"/>
  <c r="A564" i="13"/>
  <c r="B417" i="13"/>
  <c r="A416" i="13"/>
  <c r="A927" i="13" l="1"/>
  <c r="B928" i="13"/>
  <c r="A1261" i="13"/>
  <c r="B1262" i="13"/>
  <c r="B1609" i="13"/>
  <c r="A1608" i="13"/>
  <c r="A1160" i="13"/>
  <c r="B1161" i="13"/>
  <c r="A771" i="13"/>
  <c r="B772" i="13"/>
  <c r="A687" i="13"/>
  <c r="B688" i="13"/>
  <c r="A629" i="13"/>
  <c r="B630" i="13"/>
  <c r="B418" i="13"/>
  <c r="A417" i="13"/>
  <c r="A565" i="13"/>
  <c r="B566" i="13"/>
  <c r="B527" i="13"/>
  <c r="A527" i="13" s="1"/>
  <c r="A526" i="13"/>
  <c r="A1262" i="13" l="1"/>
  <c r="B1263" i="13"/>
  <c r="A928" i="13"/>
  <c r="B929" i="13"/>
  <c r="B1610" i="13"/>
  <c r="A1609" i="13"/>
  <c r="A1161" i="13"/>
  <c r="B1162" i="13"/>
  <c r="A772" i="13"/>
  <c r="B773" i="13"/>
  <c r="A688" i="13"/>
  <c r="B689" i="13"/>
  <c r="A566" i="13"/>
  <c r="B567" i="13"/>
  <c r="A630" i="13"/>
  <c r="B631" i="13"/>
  <c r="A418" i="13"/>
  <c r="B419" i="13"/>
  <c r="A929" i="13" l="1"/>
  <c r="B930" i="13"/>
  <c r="A1263" i="13"/>
  <c r="B1264" i="13"/>
  <c r="B1611" i="13"/>
  <c r="A1610" i="13"/>
  <c r="A1162" i="13"/>
  <c r="B1163" i="13"/>
  <c r="A773" i="13"/>
  <c r="B774" i="13"/>
  <c r="A689" i="13"/>
  <c r="B690" i="13"/>
  <c r="B420" i="13"/>
  <c r="A419" i="13"/>
  <c r="A631" i="13"/>
  <c r="B632" i="13"/>
  <c r="B568" i="13"/>
  <c r="A567" i="13"/>
  <c r="A1264" i="13" l="1"/>
  <c r="B1265" i="13"/>
  <c r="A930" i="13"/>
  <c r="B931" i="13"/>
  <c r="B1612" i="13"/>
  <c r="A1611" i="13"/>
  <c r="A1163" i="13"/>
  <c r="B1164" i="13"/>
  <c r="A774" i="13"/>
  <c r="B775" i="13"/>
  <c r="A690" i="13"/>
  <c r="B691" i="13"/>
  <c r="A632" i="13"/>
  <c r="B633" i="13"/>
  <c r="B569" i="13"/>
  <c r="A568" i="13"/>
  <c r="B421" i="13"/>
  <c r="A420" i="13"/>
  <c r="A931" i="13" l="1"/>
  <c r="B932" i="13"/>
  <c r="A1265" i="13"/>
  <c r="B1266" i="13"/>
  <c r="B1613" i="13"/>
  <c r="A1612" i="13"/>
  <c r="A1164" i="13"/>
  <c r="B1165" i="13"/>
  <c r="A775" i="13"/>
  <c r="B776" i="13"/>
  <c r="A691" i="13"/>
  <c r="B692" i="13"/>
  <c r="A633" i="13"/>
  <c r="B634" i="13"/>
  <c r="B422" i="13"/>
  <c r="A421" i="13"/>
  <c r="B570" i="13"/>
  <c r="A569" i="13"/>
  <c r="A1266" i="13" l="1"/>
  <c r="B1267" i="13"/>
  <c r="A932" i="13"/>
  <c r="B933" i="13"/>
  <c r="B1614" i="13"/>
  <c r="A1613" i="13"/>
  <c r="A1165" i="13"/>
  <c r="B1166" i="13"/>
  <c r="A776" i="13"/>
  <c r="B777" i="13"/>
  <c r="A692" i="13"/>
  <c r="B693" i="13"/>
  <c r="A570" i="13"/>
  <c r="B571" i="13"/>
  <c r="A634" i="13"/>
  <c r="B635" i="13"/>
  <c r="A422" i="13"/>
  <c r="B423" i="13"/>
  <c r="A933" i="13" l="1"/>
  <c r="B934" i="13"/>
  <c r="A1267" i="13"/>
  <c r="B1268" i="13"/>
  <c r="B1615" i="13"/>
  <c r="A1614" i="13"/>
  <c r="A1166" i="13"/>
  <c r="B1167" i="13"/>
  <c r="A777" i="13"/>
  <c r="B778" i="13"/>
  <c r="A693" i="13"/>
  <c r="B694" i="13"/>
  <c r="B424" i="13"/>
  <c r="A423" i="13"/>
  <c r="A635" i="13"/>
  <c r="B636" i="13"/>
  <c r="A571" i="13"/>
  <c r="B572" i="13"/>
  <c r="A1268" i="13" l="1"/>
  <c r="B1269" i="13"/>
  <c r="A934" i="13"/>
  <c r="B935" i="13"/>
  <c r="B1616" i="13"/>
  <c r="A1615" i="13"/>
  <c r="A1167" i="13"/>
  <c r="B1168" i="13"/>
  <c r="A778" i="13"/>
  <c r="B779" i="13"/>
  <c r="A694" i="13"/>
  <c r="B695" i="13"/>
  <c r="B573" i="13"/>
  <c r="A572" i="13"/>
  <c r="A636" i="13"/>
  <c r="B637" i="13"/>
  <c r="B425" i="13"/>
  <c r="A424" i="13"/>
  <c r="A935" i="13" l="1"/>
  <c r="B936" i="13"/>
  <c r="A1269" i="13"/>
  <c r="B1270" i="13"/>
  <c r="B1617" i="13"/>
  <c r="A1616" i="13"/>
  <c r="A1168" i="13"/>
  <c r="B1169" i="13"/>
  <c r="A779" i="13"/>
  <c r="B780" i="13"/>
  <c r="A695" i="13"/>
  <c r="B696" i="13"/>
  <c r="B426" i="13"/>
  <c r="A425" i="13"/>
  <c r="A637" i="13"/>
  <c r="B638" i="13"/>
  <c r="B574" i="13"/>
  <c r="A573" i="13"/>
  <c r="A1270" i="13" l="1"/>
  <c r="B1271" i="13"/>
  <c r="B937" i="13"/>
  <c r="A936" i="13"/>
  <c r="B1618" i="13"/>
  <c r="A1617" i="13"/>
  <c r="A1169" i="13"/>
  <c r="B1170" i="13"/>
  <c r="A780" i="13"/>
  <c r="B781" i="13"/>
  <c r="A696" i="13"/>
  <c r="B697" i="13"/>
  <c r="A638" i="13"/>
  <c r="B639" i="13"/>
  <c r="B575" i="13"/>
  <c r="A574" i="13"/>
  <c r="A426" i="13"/>
  <c r="B427" i="13"/>
  <c r="A1271" i="13" l="1"/>
  <c r="B1272" i="13"/>
  <c r="B1619" i="13"/>
  <c r="A1618" i="13"/>
  <c r="A937" i="13"/>
  <c r="B938" i="13"/>
  <c r="A1170" i="13"/>
  <c r="B1171" i="13"/>
  <c r="A781" i="13"/>
  <c r="B782" i="13"/>
  <c r="A697" i="13"/>
  <c r="B698" i="13"/>
  <c r="B428" i="13"/>
  <c r="A427" i="13"/>
  <c r="A639" i="13"/>
  <c r="B640" i="13"/>
  <c r="A575" i="13"/>
  <c r="B576" i="13"/>
  <c r="A938" i="13" l="1"/>
  <c r="B939" i="13"/>
  <c r="A1272" i="13"/>
  <c r="B1273" i="13"/>
  <c r="B1620" i="13"/>
  <c r="A1619" i="13"/>
  <c r="B1172" i="13"/>
  <c r="A1171" i="13"/>
  <c r="A782" i="13"/>
  <c r="B783" i="13"/>
  <c r="A698" i="13"/>
  <c r="B699" i="13"/>
  <c r="B577" i="13"/>
  <c r="A576" i="13"/>
  <c r="A640" i="13"/>
  <c r="B641" i="13"/>
  <c r="B642" i="13" s="1"/>
  <c r="A642" i="13" s="1"/>
  <c r="B429" i="13"/>
  <c r="A428" i="13"/>
  <c r="A1273" i="13" l="1"/>
  <c r="B1274" i="13"/>
  <c r="A939" i="13"/>
  <c r="B940" i="13"/>
  <c r="B1621" i="13"/>
  <c r="A1620" i="13"/>
  <c r="B1173" i="13"/>
  <c r="A1172" i="13"/>
  <c r="A783" i="13"/>
  <c r="B784" i="13"/>
  <c r="A699" i="13"/>
  <c r="B700" i="13"/>
  <c r="A641" i="13"/>
  <c r="B430" i="13"/>
  <c r="A429" i="13"/>
  <c r="A577" i="13"/>
  <c r="B578" i="13"/>
  <c r="A940" i="13" l="1"/>
  <c r="B941" i="13"/>
  <c r="A1274" i="13"/>
  <c r="B1275" i="13"/>
  <c r="B1622" i="13"/>
  <c r="A1621" i="13"/>
  <c r="B1174" i="13"/>
  <c r="A1173" i="13"/>
  <c r="A784" i="13"/>
  <c r="B785" i="13"/>
  <c r="A700" i="13"/>
  <c r="B701" i="13"/>
  <c r="A578" i="13"/>
  <c r="B579" i="13"/>
  <c r="A430" i="13"/>
  <c r="B431" i="13"/>
  <c r="A1275" i="13" l="1"/>
  <c r="B1276" i="13"/>
  <c r="A941" i="13"/>
  <c r="B942" i="13"/>
  <c r="B1623" i="13"/>
  <c r="A1622" i="13"/>
  <c r="B1175" i="13"/>
  <c r="A1174" i="13"/>
  <c r="A785" i="13"/>
  <c r="B786" i="13"/>
  <c r="A701" i="13"/>
  <c r="B702" i="13"/>
  <c r="B432" i="13"/>
  <c r="A431" i="13"/>
  <c r="A579" i="13"/>
  <c r="B580" i="13"/>
  <c r="A942" i="13" l="1"/>
  <c r="B943" i="13"/>
  <c r="A1276" i="13"/>
  <c r="B1277" i="13"/>
  <c r="B1624" i="13"/>
  <c r="A1623" i="13"/>
  <c r="B1176" i="13"/>
  <c r="A1175" i="13"/>
  <c r="A786" i="13"/>
  <c r="B787" i="13"/>
  <c r="A702" i="13"/>
  <c r="B703" i="13"/>
  <c r="B581" i="13"/>
  <c r="A580" i="13"/>
  <c r="B433" i="13"/>
  <c r="A432" i="13"/>
  <c r="A1277" i="13" l="1"/>
  <c r="B1278" i="13"/>
  <c r="A943" i="13"/>
  <c r="B944" i="13"/>
  <c r="B1625" i="13"/>
  <c r="A1624" i="13"/>
  <c r="B1177" i="13"/>
  <c r="A1176" i="13"/>
  <c r="A787" i="13"/>
  <c r="B788" i="13"/>
  <c r="A703" i="13"/>
  <c r="B704" i="13"/>
  <c r="B434" i="13"/>
  <c r="A433" i="13"/>
  <c r="B582" i="13"/>
  <c r="A581" i="13"/>
  <c r="A944" i="13" l="1"/>
  <c r="B945" i="13"/>
  <c r="A1278" i="13"/>
  <c r="B1279" i="13"/>
  <c r="B1626" i="13"/>
  <c r="A1625" i="13"/>
  <c r="B1178" i="13"/>
  <c r="A1177" i="13"/>
  <c r="A788" i="13"/>
  <c r="B789" i="13"/>
  <c r="A704" i="13"/>
  <c r="B705" i="13"/>
  <c r="A582" i="13"/>
  <c r="B583" i="13"/>
  <c r="A434" i="13"/>
  <c r="B435" i="13"/>
  <c r="A1279" i="13" l="1"/>
  <c r="B1280" i="13"/>
  <c r="A945" i="13"/>
  <c r="B946" i="13"/>
  <c r="B1627" i="13"/>
  <c r="A1626" i="13"/>
  <c r="B1179" i="13"/>
  <c r="A1178" i="13"/>
  <c r="A789" i="13"/>
  <c r="B790" i="13"/>
  <c r="A705" i="13"/>
  <c r="B706" i="13"/>
  <c r="B436" i="13"/>
  <c r="A435" i="13"/>
  <c r="A583" i="13"/>
  <c r="B584" i="13"/>
  <c r="A946" i="13" l="1"/>
  <c r="B947" i="13"/>
  <c r="A1280" i="13"/>
  <c r="B1281" i="13"/>
  <c r="B1628" i="13"/>
  <c r="A1627" i="13"/>
  <c r="B1180" i="13"/>
  <c r="A1179" i="13"/>
  <c r="B791" i="13"/>
  <c r="A790" i="13"/>
  <c r="A706" i="13"/>
  <c r="B707" i="13"/>
  <c r="A584" i="13"/>
  <c r="B585" i="13"/>
  <c r="B437" i="13"/>
  <c r="A436" i="13"/>
  <c r="A1281" i="13" l="1"/>
  <c r="B1282" i="13"/>
  <c r="A947" i="13"/>
  <c r="B948" i="13"/>
  <c r="B1629" i="13"/>
  <c r="A1628" i="13"/>
  <c r="B1181" i="13"/>
  <c r="A1180" i="13"/>
  <c r="B792" i="13"/>
  <c r="A791" i="13"/>
  <c r="A707" i="13"/>
  <c r="B708" i="13"/>
  <c r="B586" i="13"/>
  <c r="A585" i="13"/>
  <c r="B438" i="13"/>
  <c r="A437" i="13"/>
  <c r="A948" i="13" l="1"/>
  <c r="B949" i="13"/>
  <c r="A1282" i="13"/>
  <c r="B1283" i="13"/>
  <c r="B1630" i="13"/>
  <c r="A1629" i="13"/>
  <c r="B1182" i="13"/>
  <c r="A1181" i="13"/>
  <c r="A792" i="13"/>
  <c r="B793" i="13"/>
  <c r="A708" i="13"/>
  <c r="B709" i="13"/>
  <c r="A438" i="13"/>
  <c r="B439" i="13"/>
  <c r="B587" i="13"/>
  <c r="A586" i="13"/>
  <c r="A1283" i="13" l="1"/>
  <c r="B1284" i="13"/>
  <c r="A949" i="13"/>
  <c r="B950" i="13"/>
  <c r="B1631" i="13"/>
  <c r="A1630" i="13"/>
  <c r="B1183" i="13"/>
  <c r="A1182" i="13"/>
  <c r="A793" i="13"/>
  <c r="B794" i="13"/>
  <c r="A709" i="13"/>
  <c r="B710" i="13"/>
  <c r="B440" i="13"/>
  <c r="A439" i="13"/>
  <c r="B588" i="13"/>
  <c r="A587" i="13"/>
  <c r="A950" i="13" l="1"/>
  <c r="B951" i="13"/>
  <c r="A1284" i="13"/>
  <c r="B1285" i="13"/>
  <c r="B1632" i="13"/>
  <c r="A1631" i="13"/>
  <c r="B1184" i="13"/>
  <c r="A1183" i="13"/>
  <c r="A794" i="13"/>
  <c r="B795" i="13"/>
  <c r="B711" i="13"/>
  <c r="A710" i="13"/>
  <c r="A588" i="13"/>
  <c r="B589" i="13"/>
  <c r="B441" i="13"/>
  <c r="A440" i="13"/>
  <c r="A1285" i="13" l="1"/>
  <c r="B1286" i="13"/>
  <c r="A951" i="13"/>
  <c r="B952" i="13"/>
  <c r="B1633" i="13"/>
  <c r="A1632" i="13"/>
  <c r="B1185" i="13"/>
  <c r="A1184" i="13"/>
  <c r="A795" i="13"/>
  <c r="B796" i="13"/>
  <c r="A711" i="13"/>
  <c r="B712" i="13"/>
  <c r="A589" i="13"/>
  <c r="B590" i="13"/>
  <c r="B442" i="13"/>
  <c r="A441" i="13"/>
  <c r="A952" i="13" l="1"/>
  <c r="B953" i="13"/>
  <c r="A1286" i="13"/>
  <c r="B1287" i="13"/>
  <c r="B1634" i="13"/>
  <c r="A1633" i="13"/>
  <c r="B1186" i="13"/>
  <c r="A1185" i="13"/>
  <c r="A796" i="13"/>
  <c r="B797" i="13"/>
  <c r="A712" i="13"/>
  <c r="B713" i="13"/>
  <c r="A590" i="13"/>
  <c r="B591" i="13"/>
  <c r="A442" i="13"/>
  <c r="B443" i="13"/>
  <c r="A1287" i="13" l="1"/>
  <c r="B1288" i="13"/>
  <c r="A953" i="13"/>
  <c r="B954" i="13"/>
  <c r="B1635" i="13"/>
  <c r="A1634" i="13"/>
  <c r="B1187" i="13"/>
  <c r="A1186" i="13"/>
  <c r="A797" i="13"/>
  <c r="B798" i="13"/>
  <c r="B714" i="13"/>
  <c r="A713" i="13"/>
  <c r="B444" i="13"/>
  <c r="A443" i="13"/>
  <c r="B592" i="13"/>
  <c r="A592" i="13" s="1"/>
  <c r="A591" i="13"/>
  <c r="A954" i="13" l="1"/>
  <c r="B955" i="13"/>
  <c r="A1288" i="13"/>
  <c r="B1289" i="13"/>
  <c r="B1636" i="13"/>
  <c r="A1635" i="13"/>
  <c r="B1188" i="13"/>
  <c r="A1187" i="13"/>
  <c r="A798" i="13"/>
  <c r="B799" i="13"/>
  <c r="B715" i="13"/>
  <c r="A714" i="13"/>
  <c r="B445" i="13"/>
  <c r="A444" i="13"/>
  <c r="A1289" i="13" l="1"/>
  <c r="B1290" i="13"/>
  <c r="A955" i="13"/>
  <c r="B956" i="13"/>
  <c r="B1637" i="13"/>
  <c r="A1636" i="13"/>
  <c r="B1189" i="13"/>
  <c r="A1188" i="13"/>
  <c r="A799" i="13"/>
  <c r="B800" i="13"/>
  <c r="A715" i="13"/>
  <c r="B716" i="13"/>
  <c r="B446" i="13"/>
  <c r="A445" i="13"/>
  <c r="A956" i="13" l="1"/>
  <c r="B957" i="13"/>
  <c r="A1290" i="13"/>
  <c r="B1291" i="13"/>
  <c r="B1638" i="13"/>
  <c r="A1637" i="13"/>
  <c r="B1190" i="13"/>
  <c r="A1189" i="13"/>
  <c r="A800" i="13"/>
  <c r="B801" i="13"/>
  <c r="B717" i="13"/>
  <c r="A716" i="13"/>
  <c r="A446" i="13"/>
  <c r="B447" i="13"/>
  <c r="A1291" i="13" l="1"/>
  <c r="B1292" i="13"/>
  <c r="A957" i="13"/>
  <c r="B958" i="13"/>
  <c r="B1639" i="13"/>
  <c r="A1638" i="13"/>
  <c r="B1191" i="13"/>
  <c r="A1190" i="13"/>
  <c r="A801" i="13"/>
  <c r="B802" i="13"/>
  <c r="B718" i="13"/>
  <c r="A717" i="13"/>
  <c r="B448" i="13"/>
  <c r="A447" i="13"/>
  <c r="A958" i="13" l="1"/>
  <c r="B959" i="13"/>
  <c r="A1292" i="13"/>
  <c r="B1293" i="13"/>
  <c r="B1640" i="13"/>
  <c r="A1639" i="13"/>
  <c r="B1192" i="13"/>
  <c r="A1191" i="13"/>
  <c r="A802" i="13"/>
  <c r="B803" i="13"/>
  <c r="B719" i="13"/>
  <c r="A718" i="13"/>
  <c r="B449" i="13"/>
  <c r="A448" i="13"/>
  <c r="A1293" i="13" l="1"/>
  <c r="B1294" i="13"/>
  <c r="A959" i="13"/>
  <c r="B960" i="13"/>
  <c r="B1641" i="13"/>
  <c r="A1640" i="13"/>
  <c r="B1193" i="13"/>
  <c r="A1192" i="13"/>
  <c r="A803" i="13"/>
  <c r="B804" i="13"/>
  <c r="B720" i="13"/>
  <c r="A719" i="13"/>
  <c r="B450" i="13"/>
  <c r="A449" i="13"/>
  <c r="A960" i="13" l="1"/>
  <c r="B961" i="13"/>
  <c r="A1294" i="13"/>
  <c r="B1295" i="13"/>
  <c r="B1642" i="13"/>
  <c r="A1641" i="13"/>
  <c r="B1194" i="13"/>
  <c r="A1193" i="13"/>
  <c r="A804" i="13"/>
  <c r="B805" i="13"/>
  <c r="A720" i="13"/>
  <c r="B721" i="13"/>
  <c r="A450" i="13"/>
  <c r="B451" i="13"/>
  <c r="A1295" i="13" l="1"/>
  <c r="B1296" i="13"/>
  <c r="A961" i="13"/>
  <c r="B962" i="13"/>
  <c r="B1643" i="13"/>
  <c r="A1642" i="13"/>
  <c r="B1195" i="13"/>
  <c r="A1194" i="13"/>
  <c r="A805" i="13"/>
  <c r="B806" i="13"/>
  <c r="B722" i="13"/>
  <c r="A721" i="13"/>
  <c r="B452" i="13"/>
  <c r="A451" i="13"/>
  <c r="A962" i="13" l="1"/>
  <c r="B963" i="13"/>
  <c r="A1296" i="13"/>
  <c r="B1297" i="13"/>
  <c r="B1644" i="13"/>
  <c r="A1643" i="13"/>
  <c r="B1196" i="13"/>
  <c r="A1195" i="13"/>
  <c r="A806" i="13"/>
  <c r="B807" i="13"/>
  <c r="B723" i="13"/>
  <c r="A722" i="13"/>
  <c r="B453" i="13"/>
  <c r="A452" i="13"/>
  <c r="A1297" i="13" l="1"/>
  <c r="B1298" i="13"/>
  <c r="A963" i="13"/>
  <c r="B964" i="13"/>
  <c r="B1645" i="13"/>
  <c r="A1644" i="13"/>
  <c r="B1197" i="13"/>
  <c r="A1196" i="13"/>
  <c r="A807" i="13"/>
  <c r="B808" i="13"/>
  <c r="B724" i="13"/>
  <c r="A723" i="13"/>
  <c r="B454" i="13"/>
  <c r="A453" i="13"/>
  <c r="A964" i="13" l="1"/>
  <c r="B965" i="13"/>
  <c r="A1298" i="13"/>
  <c r="B1299" i="13"/>
  <c r="B1646" i="13"/>
  <c r="A1645" i="13"/>
  <c r="B1198" i="13"/>
  <c r="A1197" i="13"/>
  <c r="A808" i="13"/>
  <c r="B809" i="13"/>
  <c r="B725" i="13"/>
  <c r="A724" i="13"/>
  <c r="A454" i="13"/>
  <c r="B455" i="13"/>
  <c r="A1299" i="13" l="1"/>
  <c r="B1300" i="13"/>
  <c r="A965" i="13"/>
  <c r="B966" i="13"/>
  <c r="B1647" i="13"/>
  <c r="A1646" i="13"/>
  <c r="B1199" i="13"/>
  <c r="A1198" i="13"/>
  <c r="A809" i="13"/>
  <c r="B810" i="13"/>
  <c r="B726" i="13"/>
  <c r="A725" i="13"/>
  <c r="B456" i="13"/>
  <c r="A455" i="13"/>
  <c r="A966" i="13" l="1"/>
  <c r="B967" i="13"/>
  <c r="A1300" i="13"/>
  <c r="B1301" i="13"/>
  <c r="B1648" i="13"/>
  <c r="A1647" i="13"/>
  <c r="B1200" i="13"/>
  <c r="A1199" i="13"/>
  <c r="A810" i="13"/>
  <c r="B811" i="13"/>
  <c r="B727" i="13"/>
  <c r="A727" i="13" s="1"/>
  <c r="A726" i="13"/>
  <c r="B457" i="13"/>
  <c r="A456" i="13"/>
  <c r="A1301" i="13" l="1"/>
  <c r="B1302" i="13"/>
  <c r="A967" i="13"/>
  <c r="B968" i="13"/>
  <c r="B1649" i="13"/>
  <c r="A1648" i="13"/>
  <c r="B1201" i="13"/>
  <c r="A1200" i="13"/>
  <c r="B812" i="13"/>
  <c r="A811" i="13"/>
  <c r="B458" i="13"/>
  <c r="A457" i="13"/>
  <c r="B969" i="13" l="1"/>
  <c r="A968" i="13"/>
  <c r="A1302" i="13"/>
  <c r="B1303" i="13"/>
  <c r="B1650" i="13"/>
  <c r="A1649" i="13"/>
  <c r="B1202" i="13"/>
  <c r="A1201" i="13"/>
  <c r="A812" i="13"/>
  <c r="B813" i="13"/>
  <c r="A458" i="13"/>
  <c r="B459" i="13"/>
  <c r="A1303" i="13" l="1"/>
  <c r="B1304" i="13"/>
  <c r="B1651" i="13"/>
  <c r="A1650" i="13"/>
  <c r="B970" i="13"/>
  <c r="A969" i="13"/>
  <c r="B1203" i="13"/>
  <c r="A1202" i="13"/>
  <c r="B814" i="13"/>
  <c r="A813" i="13"/>
  <c r="B460" i="13"/>
  <c r="A459" i="13"/>
  <c r="A1304" i="13" l="1"/>
  <c r="B1305" i="13"/>
  <c r="B971" i="13"/>
  <c r="A970" i="13"/>
  <c r="B1652" i="13"/>
  <c r="A1651" i="13"/>
  <c r="B1204" i="13"/>
  <c r="A1203" i="13"/>
  <c r="B815" i="13"/>
  <c r="A814" i="13"/>
  <c r="B461" i="13"/>
  <c r="A460" i="13"/>
  <c r="A1305" i="13" l="1"/>
  <c r="B1306" i="13"/>
  <c r="B1653" i="13"/>
  <c r="A1652" i="13"/>
  <c r="B972" i="13"/>
  <c r="A971" i="13"/>
  <c r="B1205" i="13"/>
  <c r="A1204" i="13"/>
  <c r="B816" i="13"/>
  <c r="A815" i="13"/>
  <c r="B462" i="13"/>
  <c r="A461" i="13"/>
  <c r="A1306" i="13" l="1"/>
  <c r="B1307" i="13"/>
  <c r="B973" i="13"/>
  <c r="A972" i="13"/>
  <c r="B1654" i="13"/>
  <c r="A1653" i="13"/>
  <c r="B1206" i="13"/>
  <c r="A1205" i="13"/>
  <c r="B817" i="13"/>
  <c r="A816" i="13"/>
  <c r="A462" i="13"/>
  <c r="B463" i="13"/>
  <c r="A1307" i="13" l="1"/>
  <c r="B1308" i="13"/>
  <c r="B1655" i="13"/>
  <c r="A1654" i="13"/>
  <c r="B974" i="13"/>
  <c r="A973" i="13"/>
  <c r="B1207" i="13"/>
  <c r="A1206" i="13"/>
  <c r="B818" i="13"/>
  <c r="A817" i="13"/>
  <c r="B464" i="13"/>
  <c r="A463" i="13"/>
  <c r="A1308" i="13" l="1"/>
  <c r="B1309" i="13"/>
  <c r="B975" i="13"/>
  <c r="A974" i="13"/>
  <c r="B1656" i="13"/>
  <c r="A1655" i="13"/>
  <c r="B1208" i="13"/>
  <c r="A1207" i="13"/>
  <c r="B819" i="13"/>
  <c r="A818" i="13"/>
  <c r="B465" i="13"/>
  <c r="A464" i="13"/>
  <c r="A1309" i="13" l="1"/>
  <c r="B1310" i="13"/>
  <c r="B1657" i="13"/>
  <c r="A1656" i="13"/>
  <c r="B976" i="13"/>
  <c r="A975" i="13"/>
  <c r="B1209" i="13"/>
  <c r="A1208" i="13"/>
  <c r="B820" i="13"/>
  <c r="A819" i="13"/>
  <c r="B466" i="13"/>
  <c r="A465" i="13"/>
  <c r="A1310" i="13" l="1"/>
  <c r="B1311" i="13"/>
  <c r="B977" i="13"/>
  <c r="A976" i="13"/>
  <c r="B1658" i="13"/>
  <c r="A1657" i="13"/>
  <c r="B1210" i="13"/>
  <c r="A1209" i="13"/>
  <c r="B821" i="13"/>
  <c r="A820" i="13"/>
  <c r="A466" i="13"/>
  <c r="B467" i="13"/>
  <c r="A1311" i="13" l="1"/>
  <c r="B1312" i="13"/>
  <c r="B1659" i="13"/>
  <c r="A1658" i="13"/>
  <c r="B978" i="13"/>
  <c r="A977" i="13"/>
  <c r="B1211" i="13"/>
  <c r="A1210" i="13"/>
  <c r="B822" i="13"/>
  <c r="A821" i="13"/>
  <c r="B468" i="13"/>
  <c r="A467" i="13"/>
  <c r="A1312" i="13" l="1"/>
  <c r="B1313" i="13"/>
  <c r="B979" i="13"/>
  <c r="A978" i="13"/>
  <c r="B1660" i="13"/>
  <c r="A1659" i="13"/>
  <c r="B1212" i="13"/>
  <c r="A1211" i="13"/>
  <c r="B823" i="13"/>
  <c r="A822" i="13"/>
  <c r="B469" i="13"/>
  <c r="A468" i="13"/>
  <c r="A1313" i="13" l="1"/>
  <c r="B1314" i="13"/>
  <c r="B1661" i="13"/>
  <c r="A1660" i="13"/>
  <c r="B980" i="13"/>
  <c r="A979" i="13"/>
  <c r="B1213" i="13"/>
  <c r="A1212" i="13"/>
  <c r="A823" i="13"/>
  <c r="B824" i="13"/>
  <c r="B470" i="13"/>
  <c r="A469" i="13"/>
  <c r="A1314" i="13" l="1"/>
  <c r="B1315" i="13"/>
  <c r="B981" i="13"/>
  <c r="A980" i="13"/>
  <c r="B1662" i="13"/>
  <c r="A1661" i="13"/>
  <c r="B1214" i="13"/>
  <c r="A1213" i="13"/>
  <c r="A824" i="13"/>
  <c r="B825" i="13"/>
  <c r="A470" i="13"/>
  <c r="B471" i="13"/>
  <c r="A1315" i="13" l="1"/>
  <c r="B1316" i="13"/>
  <c r="B1663" i="13"/>
  <c r="A1662" i="13"/>
  <c r="A981" i="13"/>
  <c r="B982" i="13"/>
  <c r="B1215" i="13"/>
  <c r="A1214" i="13"/>
  <c r="A825" i="13"/>
  <c r="B826" i="13"/>
  <c r="B472" i="13"/>
  <c r="A471" i="13"/>
  <c r="A982" i="13" l="1"/>
  <c r="B983" i="13"/>
  <c r="A1316" i="13"/>
  <c r="B1317" i="13"/>
  <c r="B1664" i="13"/>
  <c r="A1663" i="13"/>
  <c r="B1216" i="13"/>
  <c r="A1216" i="13" s="1"/>
  <c r="A1215" i="13"/>
  <c r="A826" i="13"/>
  <c r="B827" i="13"/>
  <c r="B473" i="13"/>
  <c r="A472" i="13"/>
  <c r="A1317" i="13" l="1"/>
  <c r="B1318" i="13"/>
  <c r="A983" i="13"/>
  <c r="B984" i="13"/>
  <c r="B1665" i="13"/>
  <c r="A1664" i="13"/>
  <c r="A827" i="13"/>
  <c r="B828" i="13"/>
  <c r="A473" i="13"/>
  <c r="B474" i="13"/>
  <c r="A984" i="13" l="1"/>
  <c r="B985" i="13"/>
  <c r="A1318" i="13"/>
  <c r="B1319" i="13"/>
  <c r="B1666" i="13"/>
  <c r="A1665" i="13"/>
  <c r="A828" i="13"/>
  <c r="B829" i="13"/>
  <c r="A474" i="13"/>
  <c r="B475" i="13"/>
  <c r="A1319" i="13" l="1"/>
  <c r="B1320" i="13"/>
  <c r="A985" i="13"/>
  <c r="B986" i="13"/>
  <c r="B1667" i="13"/>
  <c r="A1666" i="13"/>
  <c r="A829" i="13"/>
  <c r="B830" i="13"/>
  <c r="B476" i="13"/>
  <c r="A475" i="13"/>
  <c r="A986" i="13" l="1"/>
  <c r="B987" i="13"/>
  <c r="A1320" i="13"/>
  <c r="B1321" i="13"/>
  <c r="B1668" i="13"/>
  <c r="A1667" i="13"/>
  <c r="A830" i="13"/>
  <c r="B831" i="13"/>
  <c r="B477" i="13"/>
  <c r="A476" i="13"/>
  <c r="A1321" i="13" l="1"/>
  <c r="B1322" i="13"/>
  <c r="A987" i="13"/>
  <c r="B988" i="13"/>
  <c r="B1669" i="13"/>
  <c r="A1668" i="13"/>
  <c r="A831" i="13"/>
  <c r="B832" i="13"/>
  <c r="B478" i="13"/>
  <c r="A477" i="13"/>
  <c r="A988" i="13" l="1"/>
  <c r="B989" i="13"/>
  <c r="A1322" i="13"/>
  <c r="B1323" i="13"/>
  <c r="B1670" i="13"/>
  <c r="A1669" i="13"/>
  <c r="A832" i="13"/>
  <c r="B833" i="13"/>
  <c r="A478" i="13"/>
  <c r="B479" i="13"/>
  <c r="A1323" i="13" l="1"/>
  <c r="B1324" i="13"/>
  <c r="A989" i="13"/>
  <c r="B990" i="13"/>
  <c r="B1671" i="13"/>
  <c r="A1670" i="13"/>
  <c r="A833" i="13"/>
  <c r="B834" i="13"/>
  <c r="B480" i="13"/>
  <c r="A479" i="13"/>
  <c r="A990" i="13" l="1"/>
  <c r="B991" i="13"/>
  <c r="A1324" i="13"/>
  <c r="B1325" i="13"/>
  <c r="B1672" i="13"/>
  <c r="A1671" i="13"/>
  <c r="A834" i="13"/>
  <c r="B835" i="13"/>
  <c r="B481" i="13"/>
  <c r="A480" i="13"/>
  <c r="A1325" i="13" l="1"/>
  <c r="B1326" i="13"/>
  <c r="A991" i="13"/>
  <c r="B992" i="13"/>
  <c r="B1673" i="13"/>
  <c r="A1672" i="13"/>
  <c r="A835" i="13"/>
  <c r="B836" i="13"/>
  <c r="B482" i="13"/>
  <c r="A481" i="13"/>
  <c r="A992" i="13" l="1"/>
  <c r="B993" i="13"/>
  <c r="A1326" i="13"/>
  <c r="B1327" i="13"/>
  <c r="B1674" i="13"/>
  <c r="A1673" i="13"/>
  <c r="A836" i="13"/>
  <c r="B837" i="13"/>
  <c r="A482" i="13"/>
  <c r="B483" i="13"/>
  <c r="A1327" i="13" l="1"/>
  <c r="B1328" i="13"/>
  <c r="A993" i="13"/>
  <c r="B994" i="13"/>
  <c r="B1675" i="13"/>
  <c r="A1674" i="13"/>
  <c r="A837" i="13"/>
  <c r="B838" i="13"/>
  <c r="B484" i="13"/>
  <c r="A483" i="13"/>
  <c r="A994" i="13" l="1"/>
  <c r="B995" i="13"/>
  <c r="A1328" i="13"/>
  <c r="B1329" i="13"/>
  <c r="B1676" i="13"/>
  <c r="A1675" i="13"/>
  <c r="A838" i="13"/>
  <c r="B839" i="13"/>
  <c r="B485" i="13"/>
  <c r="A484" i="13"/>
  <c r="A1329" i="13" l="1"/>
  <c r="B1330" i="13"/>
  <c r="A995" i="13"/>
  <c r="B996" i="13"/>
  <c r="B1677" i="13"/>
  <c r="A1676" i="13"/>
  <c r="A839" i="13"/>
  <c r="B840" i="13"/>
  <c r="B486" i="13"/>
  <c r="A485" i="13"/>
  <c r="A996" i="13" l="1"/>
  <c r="B997" i="13"/>
  <c r="A1330" i="13"/>
  <c r="B1331" i="13"/>
  <c r="B1678" i="13"/>
  <c r="A1677" i="13"/>
  <c r="A840" i="13"/>
  <c r="B841" i="13"/>
  <c r="A486" i="13"/>
  <c r="B487" i="13"/>
  <c r="A487" i="13" s="1"/>
  <c r="B67" i="13"/>
  <c r="A67" i="13" s="1"/>
  <c r="B81" i="13"/>
  <c r="A81" i="13" s="1"/>
  <c r="B100" i="13"/>
  <c r="A100" i="13" s="1"/>
  <c r="B135" i="13"/>
  <c r="A135" i="13" s="1"/>
  <c r="B140" i="13"/>
  <c r="A140" i="13" s="1"/>
  <c r="B141" i="13"/>
  <c r="A141" i="13" s="1"/>
  <c r="B156" i="13"/>
  <c r="A156" i="13" s="1"/>
  <c r="B163" i="13"/>
  <c r="A163" i="13" s="1"/>
  <c r="B167" i="13"/>
  <c r="A167" i="13" s="1"/>
  <c r="B198" i="13"/>
  <c r="A198" i="13" s="1"/>
  <c r="B205" i="13"/>
  <c r="A205" i="13" s="1"/>
  <c r="B210" i="13"/>
  <c r="A210" i="13" s="1"/>
  <c r="B223" i="13"/>
  <c r="A223" i="13" s="1"/>
  <c r="B224" i="13"/>
  <c r="A224" i="13" s="1"/>
  <c r="B237" i="13"/>
  <c r="A237" i="13" s="1"/>
  <c r="B279" i="13"/>
  <c r="A279" i="13" s="1"/>
  <c r="B305" i="13"/>
  <c r="A305" i="13" s="1"/>
  <c r="A1331" i="13" l="1"/>
  <c r="B1332" i="13"/>
  <c r="A997" i="13"/>
  <c r="B998" i="13"/>
  <c r="B1679" i="13"/>
  <c r="A1678" i="13"/>
  <c r="B101" i="13"/>
  <c r="A101" i="13" s="1"/>
  <c r="A841" i="13"/>
  <c r="B842" i="13"/>
  <c r="B306" i="13"/>
  <c r="B280" i="13"/>
  <c r="B206" i="13"/>
  <c r="A206" i="13" s="1"/>
  <c r="B199" i="13"/>
  <c r="A199" i="13" s="1"/>
  <c r="B157" i="13"/>
  <c r="A157" i="13" s="1"/>
  <c r="B102" i="13"/>
  <c r="B82" i="13"/>
  <c r="B68" i="13"/>
  <c r="B238" i="13"/>
  <c r="B225" i="13"/>
  <c r="B211" i="13"/>
  <c r="B207" i="13"/>
  <c r="A207" i="13" s="1"/>
  <c r="B200" i="13"/>
  <c r="B168" i="13"/>
  <c r="B164" i="13"/>
  <c r="B158" i="13"/>
  <c r="B142" i="13"/>
  <c r="B136" i="13"/>
  <c r="A998" i="13" l="1"/>
  <c r="B999" i="13"/>
  <c r="A1332" i="13"/>
  <c r="B1333" i="13"/>
  <c r="B1680" i="13"/>
  <c r="A1679" i="13"/>
  <c r="A842" i="13"/>
  <c r="B843" i="13"/>
  <c r="A68" i="13"/>
  <c r="B69" i="13"/>
  <c r="A102" i="13"/>
  <c r="B103" i="13"/>
  <c r="A280" i="13"/>
  <c r="B281" i="13"/>
  <c r="A82" i="13"/>
  <c r="B83" i="13"/>
  <c r="A306" i="13"/>
  <c r="B307" i="13"/>
  <c r="A136" i="13"/>
  <c r="B137" i="13"/>
  <c r="A137" i="13" s="1"/>
  <c r="A158" i="13"/>
  <c r="B159" i="13"/>
  <c r="A168" i="13"/>
  <c r="B169" i="13"/>
  <c r="A225" i="13"/>
  <c r="B226" i="13"/>
  <c r="A142" i="13"/>
  <c r="B143" i="13"/>
  <c r="A164" i="13"/>
  <c r="B165" i="13"/>
  <c r="A200" i="13"/>
  <c r="B201" i="13"/>
  <c r="A211" i="13"/>
  <c r="B212" i="13"/>
  <c r="A238" i="13"/>
  <c r="B239" i="13"/>
  <c r="A1333" i="13" l="1"/>
  <c r="B1334" i="13"/>
  <c r="A999" i="13"/>
  <c r="B1000" i="13"/>
  <c r="B1681" i="13"/>
  <c r="A1680" i="13"/>
  <c r="A843" i="13"/>
  <c r="B844" i="13"/>
  <c r="A307" i="13"/>
  <c r="B308" i="13"/>
  <c r="A83" i="13"/>
  <c r="B84" i="13"/>
  <c r="A281" i="13"/>
  <c r="B282" i="13"/>
  <c r="A103" i="13"/>
  <c r="B104" i="13"/>
  <c r="A69" i="13"/>
  <c r="B70" i="13"/>
  <c r="A239" i="13"/>
  <c r="B240" i="13"/>
  <c r="A212" i="13"/>
  <c r="B213" i="13"/>
  <c r="A201" i="13"/>
  <c r="B202" i="13"/>
  <c r="A165" i="13"/>
  <c r="B166" i="13"/>
  <c r="A166" i="13" s="1"/>
  <c r="A143" i="13"/>
  <c r="B144" i="13"/>
  <c r="A226" i="13"/>
  <c r="B227" i="13"/>
  <c r="A169" i="13"/>
  <c r="B170" i="13"/>
  <c r="A159" i="13"/>
  <c r="B160" i="13"/>
  <c r="A1000" i="13" l="1"/>
  <c r="B1001" i="13"/>
  <c r="A1334" i="13"/>
  <c r="B1335" i="13"/>
  <c r="B1682" i="13"/>
  <c r="A1681" i="13"/>
  <c r="A844" i="13"/>
  <c r="B845" i="13"/>
  <c r="A70" i="13"/>
  <c r="B71" i="13"/>
  <c r="A104" i="13"/>
  <c r="B105" i="13"/>
  <c r="A282" i="13"/>
  <c r="B283" i="13"/>
  <c r="A84" i="13"/>
  <c r="B85" i="13"/>
  <c r="A308" i="13"/>
  <c r="B309" i="13"/>
  <c r="A309" i="13" s="1"/>
  <c r="A160" i="13"/>
  <c r="B161" i="13"/>
  <c r="A170" i="13"/>
  <c r="B171" i="13"/>
  <c r="A227" i="13"/>
  <c r="B228" i="13"/>
  <c r="A144" i="13"/>
  <c r="B145" i="13"/>
  <c r="A202" i="13"/>
  <c r="B203" i="13"/>
  <c r="A203" i="13" s="1"/>
  <c r="A213" i="13"/>
  <c r="B214" i="13"/>
  <c r="A240" i="13"/>
  <c r="B241" i="13"/>
  <c r="A1335" i="13" l="1"/>
  <c r="B1336" i="13"/>
  <c r="A1001" i="13"/>
  <c r="B1002" i="13"/>
  <c r="B1683" i="13"/>
  <c r="A1682" i="13"/>
  <c r="A845" i="13"/>
  <c r="B846" i="13"/>
  <c r="A85" i="13"/>
  <c r="B86" i="13"/>
  <c r="A283" i="13"/>
  <c r="B284" i="13"/>
  <c r="A105" i="13"/>
  <c r="B106" i="13"/>
  <c r="A71" i="13"/>
  <c r="B72" i="13"/>
  <c r="A241" i="13"/>
  <c r="B242" i="13"/>
  <c r="A214" i="13"/>
  <c r="B215" i="13"/>
  <c r="A145" i="13"/>
  <c r="B146" i="13"/>
  <c r="A228" i="13"/>
  <c r="B229" i="13"/>
  <c r="A171" i="13"/>
  <c r="B172" i="13"/>
  <c r="A161" i="13"/>
  <c r="B162" i="13"/>
  <c r="A162" i="13" s="1"/>
  <c r="A1002" i="13" l="1"/>
  <c r="B1003" i="13"/>
  <c r="A1336" i="13"/>
  <c r="B1337" i="13"/>
  <c r="B1684" i="13"/>
  <c r="A1683" i="13"/>
  <c r="A846" i="13"/>
  <c r="B847" i="13"/>
  <c r="A72" i="13"/>
  <c r="B73" i="13"/>
  <c r="A106" i="13"/>
  <c r="B107" i="13"/>
  <c r="A284" i="13"/>
  <c r="B285" i="13"/>
  <c r="A86" i="13"/>
  <c r="B87" i="13"/>
  <c r="A172" i="13"/>
  <c r="B173" i="13"/>
  <c r="A229" i="13"/>
  <c r="B230" i="13"/>
  <c r="A146" i="13"/>
  <c r="B147" i="13"/>
  <c r="A215" i="13"/>
  <c r="B216" i="13"/>
  <c r="A242" i="13"/>
  <c r="B243" i="13"/>
  <c r="A1337" i="13" l="1"/>
  <c r="B1338" i="13"/>
  <c r="A1003" i="13"/>
  <c r="B1004" i="13"/>
  <c r="B1685" i="13"/>
  <c r="A1684" i="13"/>
  <c r="A847" i="13"/>
  <c r="B848" i="13"/>
  <c r="A87" i="13"/>
  <c r="B88" i="13"/>
  <c r="A285" i="13"/>
  <c r="B286" i="13"/>
  <c r="A107" i="13"/>
  <c r="B108" i="13"/>
  <c r="A73" i="13"/>
  <c r="B74" i="13"/>
  <c r="A74" i="13" s="1"/>
  <c r="A243" i="13"/>
  <c r="B244" i="13"/>
  <c r="A216" i="13"/>
  <c r="B217" i="13"/>
  <c r="A147" i="13"/>
  <c r="B148" i="13"/>
  <c r="A230" i="13"/>
  <c r="B231" i="13"/>
  <c r="A173" i="13"/>
  <c r="B174" i="13"/>
  <c r="A1004" i="13" l="1"/>
  <c r="B1005" i="13"/>
  <c r="A1338" i="13"/>
  <c r="B1339" i="13"/>
  <c r="B1686" i="13"/>
  <c r="A1685" i="13"/>
  <c r="A848" i="13"/>
  <c r="B849" i="13"/>
  <c r="A108" i="13"/>
  <c r="B109" i="13"/>
  <c r="A286" i="13"/>
  <c r="B287" i="13"/>
  <c r="A88" i="13"/>
  <c r="B89" i="13"/>
  <c r="A174" i="13"/>
  <c r="B175" i="13"/>
  <c r="A231" i="13"/>
  <c r="B232" i="13"/>
  <c r="A148" i="13"/>
  <c r="B149" i="13"/>
  <c r="A217" i="13"/>
  <c r="B218" i="13"/>
  <c r="A244" i="13"/>
  <c r="B245" i="13"/>
  <c r="A1339" i="13" l="1"/>
  <c r="B1340" i="13"/>
  <c r="A1005" i="13"/>
  <c r="B1006" i="13"/>
  <c r="B1687" i="13"/>
  <c r="A1686" i="13"/>
  <c r="A849" i="13"/>
  <c r="B850" i="13"/>
  <c r="A89" i="13"/>
  <c r="B90" i="13"/>
  <c r="A287" i="13"/>
  <c r="B288" i="13"/>
  <c r="A109" i="13"/>
  <c r="B110" i="13"/>
  <c r="A245" i="13"/>
  <c r="B246" i="13"/>
  <c r="A218" i="13"/>
  <c r="B219" i="13"/>
  <c r="A149" i="13"/>
  <c r="B150" i="13"/>
  <c r="A232" i="13"/>
  <c r="B233" i="13"/>
  <c r="A233" i="13" s="1"/>
  <c r="A175" i="13"/>
  <c r="B176" i="13"/>
  <c r="A1006" i="13" l="1"/>
  <c r="B1007" i="13"/>
  <c r="A1340" i="13"/>
  <c r="B1341" i="13"/>
  <c r="B1688" i="13"/>
  <c r="A1687" i="13"/>
  <c r="A850" i="13"/>
  <c r="B851" i="13"/>
  <c r="A110" i="13"/>
  <c r="B111" i="13"/>
  <c r="A288" i="13"/>
  <c r="B289" i="13"/>
  <c r="A90" i="13"/>
  <c r="B91" i="13"/>
  <c r="A176" i="13"/>
  <c r="B177" i="13"/>
  <c r="A150" i="13"/>
  <c r="B151" i="13"/>
  <c r="A219" i="13"/>
  <c r="B220" i="13"/>
  <c r="A246" i="13"/>
  <c r="B247" i="13"/>
  <c r="A1341" i="13" l="1"/>
  <c r="B1342" i="13"/>
  <c r="A1007" i="13"/>
  <c r="B1008" i="13"/>
  <c r="B1689" i="13"/>
  <c r="A1688" i="13"/>
  <c r="A851" i="13"/>
  <c r="B852" i="13"/>
  <c r="A91" i="13"/>
  <c r="B92" i="13"/>
  <c r="A289" i="13"/>
  <c r="B290" i="13"/>
  <c r="A111" i="13"/>
  <c r="B112" i="13"/>
  <c r="A247" i="13"/>
  <c r="B248" i="13"/>
  <c r="A220" i="13"/>
  <c r="B221" i="13"/>
  <c r="A151" i="13"/>
  <c r="B152" i="13"/>
  <c r="A177" i="13"/>
  <c r="B178" i="13"/>
  <c r="A1008" i="13" l="1"/>
  <c r="B1009" i="13"/>
  <c r="A1342" i="13"/>
  <c r="B1343" i="13"/>
  <c r="B1690" i="13"/>
  <c r="A1689" i="13"/>
  <c r="A852" i="13"/>
  <c r="B853" i="13"/>
  <c r="A112" i="13"/>
  <c r="B113" i="13"/>
  <c r="A290" i="13"/>
  <c r="B291" i="13"/>
  <c r="A92" i="13"/>
  <c r="B93" i="13"/>
  <c r="A178" i="13"/>
  <c r="B179" i="13"/>
  <c r="A152" i="13"/>
  <c r="B153" i="13"/>
  <c r="A221" i="13"/>
  <c r="B222" i="13"/>
  <c r="A222" i="13" s="1"/>
  <c r="A248" i="13"/>
  <c r="B249" i="13"/>
  <c r="A1343" i="13" l="1"/>
  <c r="B1344" i="13"/>
  <c r="A1009" i="13"/>
  <c r="B1010" i="13"/>
  <c r="B1691" i="13"/>
  <c r="A1690" i="13"/>
  <c r="A853" i="13"/>
  <c r="B854" i="13"/>
  <c r="A93" i="13"/>
  <c r="B94" i="13"/>
  <c r="A291" i="13"/>
  <c r="B292" i="13"/>
  <c r="A113" i="13"/>
  <c r="B114" i="13"/>
  <c r="A249" i="13"/>
  <c r="B250" i="13"/>
  <c r="A153" i="13"/>
  <c r="B154" i="13"/>
  <c r="A179" i="13"/>
  <c r="B180" i="13"/>
  <c r="A1010" i="13" l="1"/>
  <c r="B1011" i="13"/>
  <c r="A1344" i="13"/>
  <c r="B1345" i="13"/>
  <c r="B1692" i="13"/>
  <c r="A1691" i="13"/>
  <c r="A854" i="13"/>
  <c r="B855" i="13"/>
  <c r="A114" i="13"/>
  <c r="B115" i="13"/>
  <c r="A292" i="13"/>
  <c r="B293" i="13"/>
  <c r="A94" i="13"/>
  <c r="B95" i="13"/>
  <c r="A180" i="13"/>
  <c r="B181" i="13"/>
  <c r="A154" i="13"/>
  <c r="B155" i="13"/>
  <c r="A155" i="13" s="1"/>
  <c r="A250" i="13"/>
  <c r="B251" i="13"/>
  <c r="A1345" i="13" l="1"/>
  <c r="B1346" i="13"/>
  <c r="A1011" i="13"/>
  <c r="B1012" i="13"/>
  <c r="B1693" i="13"/>
  <c r="A1692" i="13"/>
  <c r="A855" i="13"/>
  <c r="B856" i="13"/>
  <c r="A95" i="13"/>
  <c r="B96" i="13"/>
  <c r="A293" i="13"/>
  <c r="B294" i="13"/>
  <c r="A115" i="13"/>
  <c r="B116" i="13"/>
  <c r="A181" i="13"/>
  <c r="B182" i="13"/>
  <c r="B252" i="13"/>
  <c r="A251" i="13"/>
  <c r="A1012" i="13" l="1"/>
  <c r="B1013" i="13"/>
  <c r="A1346" i="13"/>
  <c r="B1347" i="13"/>
  <c r="B1694" i="13"/>
  <c r="A1693" i="13"/>
  <c r="A856" i="13"/>
  <c r="B857" i="13"/>
  <c r="A116" i="13"/>
  <c r="B117" i="13"/>
  <c r="A294" i="13"/>
  <c r="B295" i="13"/>
  <c r="A96" i="13"/>
  <c r="B97" i="13"/>
  <c r="A182" i="13"/>
  <c r="B183" i="13"/>
  <c r="B253" i="13"/>
  <c r="A252" i="13"/>
  <c r="A1347" i="13" l="1"/>
  <c r="B1348" i="13"/>
  <c r="A1013" i="13"/>
  <c r="B1014" i="13"/>
  <c r="A1694" i="13"/>
  <c r="A857" i="13"/>
  <c r="B858" i="13"/>
  <c r="A97" i="13"/>
  <c r="B98" i="13"/>
  <c r="A295" i="13"/>
  <c r="B296" i="13"/>
  <c r="A117" i="13"/>
  <c r="B118" i="13"/>
  <c r="A183" i="13"/>
  <c r="B184" i="13"/>
  <c r="B254" i="13"/>
  <c r="A253" i="13"/>
  <c r="A1014" i="13" l="1"/>
  <c r="B1015" i="13"/>
  <c r="A1348" i="13"/>
  <c r="B1349" i="13"/>
  <c r="A858" i="13"/>
  <c r="B859" i="13"/>
  <c r="A118" i="13"/>
  <c r="B119" i="13"/>
  <c r="A296" i="13"/>
  <c r="B297" i="13"/>
  <c r="A98" i="13"/>
  <c r="B99" i="13"/>
  <c r="A99" i="13" s="1"/>
  <c r="A184" i="13"/>
  <c r="B185" i="13"/>
  <c r="B255" i="13"/>
  <c r="A254" i="13"/>
  <c r="A1349" i="13" l="1"/>
  <c r="B1350" i="13"/>
  <c r="A1015" i="13"/>
  <c r="B1016" i="13"/>
  <c r="A859" i="13"/>
  <c r="B860" i="13"/>
  <c r="A297" i="13"/>
  <c r="B298" i="13"/>
  <c r="A119" i="13"/>
  <c r="B120" i="13"/>
  <c r="A185" i="13"/>
  <c r="B186" i="13"/>
  <c r="B256" i="13"/>
  <c r="A255" i="13"/>
  <c r="A1016" i="13" l="1"/>
  <c r="B1017" i="13"/>
  <c r="A1350" i="13"/>
  <c r="B1351" i="13"/>
  <c r="A860" i="13"/>
  <c r="B861" i="13"/>
  <c r="A120" i="13"/>
  <c r="B121" i="13"/>
  <c r="A298" i="13"/>
  <c r="B299" i="13"/>
  <c r="A186" i="13"/>
  <c r="B187" i="13"/>
  <c r="B257" i="13"/>
  <c r="A256" i="13"/>
  <c r="A1351" i="13" l="1"/>
  <c r="B1352" i="13"/>
  <c r="A1017" i="13"/>
  <c r="B1018" i="13"/>
  <c r="A861" i="13"/>
  <c r="B862" i="13"/>
  <c r="A299" i="13"/>
  <c r="B300" i="13"/>
  <c r="A121" i="13"/>
  <c r="B122" i="13"/>
  <c r="A187" i="13"/>
  <c r="B188" i="13"/>
  <c r="B258" i="13"/>
  <c r="A257" i="13"/>
  <c r="A1018" i="13" l="1"/>
  <c r="B1019" i="13"/>
  <c r="A1352" i="13"/>
  <c r="B1353" i="13"/>
  <c r="A862" i="13"/>
  <c r="B863" i="13"/>
  <c r="A122" i="13"/>
  <c r="B123" i="13"/>
  <c r="A300" i="13"/>
  <c r="B301" i="13"/>
  <c r="A188" i="13"/>
  <c r="B189" i="13"/>
  <c r="B259" i="13"/>
  <c r="A258" i="13"/>
  <c r="A1353" i="13" l="1"/>
  <c r="B1354" i="13"/>
  <c r="A1019" i="13"/>
  <c r="B1020" i="13"/>
  <c r="B864" i="13"/>
  <c r="A863" i="13"/>
  <c r="A301" i="13"/>
  <c r="B302" i="13"/>
  <c r="B124" i="13"/>
  <c r="A123" i="13"/>
  <c r="A189" i="13"/>
  <c r="B190" i="13"/>
  <c r="B260" i="13"/>
  <c r="A259" i="13"/>
  <c r="B1021" i="13" l="1"/>
  <c r="A1020" i="13"/>
  <c r="A1354" i="13"/>
  <c r="B1355" i="13"/>
  <c r="A864" i="13"/>
  <c r="B865" i="13"/>
  <c r="A302" i="13"/>
  <c r="B303" i="13"/>
  <c r="B125" i="13"/>
  <c r="A124" i="13"/>
  <c r="A190" i="13"/>
  <c r="B191" i="13"/>
  <c r="B261" i="13"/>
  <c r="A260" i="13"/>
  <c r="A1355" i="13" l="1"/>
  <c r="B1356" i="13"/>
  <c r="B1022" i="13"/>
  <c r="A1021" i="13"/>
  <c r="A865" i="13"/>
  <c r="B866" i="13"/>
  <c r="A303" i="13"/>
  <c r="B304" i="13"/>
  <c r="A304" i="13" s="1"/>
  <c r="B126" i="13"/>
  <c r="A125" i="13"/>
  <c r="A191" i="13"/>
  <c r="B192" i="13"/>
  <c r="B262" i="13"/>
  <c r="A261" i="13"/>
  <c r="B1357" i="13" l="1"/>
  <c r="A1356" i="13"/>
  <c r="B1023" i="13"/>
  <c r="A1022" i="13"/>
  <c r="A866" i="13"/>
  <c r="B867" i="13"/>
  <c r="A126" i="13"/>
  <c r="B127" i="13"/>
  <c r="A192" i="13"/>
  <c r="B193" i="13"/>
  <c r="B263" i="13"/>
  <c r="A262" i="13"/>
  <c r="B1024" i="13" l="1"/>
  <c r="A1023" i="13"/>
  <c r="A1357" i="13"/>
  <c r="B1358" i="13"/>
  <c r="A867" i="13"/>
  <c r="B868" i="13"/>
  <c r="B128" i="13"/>
  <c r="A127" i="13"/>
  <c r="A193" i="13"/>
  <c r="B194" i="13"/>
  <c r="B264" i="13"/>
  <c r="A263" i="13"/>
  <c r="B1359" i="13" l="1"/>
  <c r="A1358" i="13"/>
  <c r="B1025" i="13"/>
  <c r="A1024" i="13"/>
  <c r="A868" i="13"/>
  <c r="B869" i="13"/>
  <c r="A128" i="13"/>
  <c r="B129" i="13"/>
  <c r="A194" i="13"/>
  <c r="B195" i="13"/>
  <c r="B265" i="13"/>
  <c r="A264" i="13"/>
  <c r="B1026" i="13" l="1"/>
  <c r="A1025" i="13"/>
  <c r="B1360" i="13"/>
  <c r="A1359" i="13"/>
  <c r="A869" i="13"/>
  <c r="B870" i="13"/>
  <c r="A129" i="13"/>
  <c r="B130" i="13"/>
  <c r="A195" i="13"/>
  <c r="B196" i="13"/>
  <c r="B266" i="13"/>
  <c r="A265" i="13"/>
  <c r="B1361" i="13" l="1"/>
  <c r="A1360" i="13"/>
  <c r="B1027" i="13"/>
  <c r="A1026" i="13"/>
  <c r="A870" i="13"/>
  <c r="B871" i="13"/>
  <c r="A130" i="13"/>
  <c r="B131" i="13"/>
  <c r="A196" i="13"/>
  <c r="B197" i="13"/>
  <c r="A197" i="13" s="1"/>
  <c r="B267" i="13"/>
  <c r="A266" i="13"/>
  <c r="B1028" i="13" l="1"/>
  <c r="A1027" i="13"/>
  <c r="B1362" i="13"/>
  <c r="A1361" i="13"/>
  <c r="A871" i="13"/>
  <c r="B872" i="13"/>
  <c r="A131" i="13"/>
  <c r="B132" i="13"/>
  <c r="B268" i="13"/>
  <c r="A267" i="13"/>
  <c r="B1363" i="13" l="1"/>
  <c r="A1362" i="13"/>
  <c r="B1029" i="13"/>
  <c r="A1028" i="13"/>
  <c r="A872" i="13"/>
  <c r="B873" i="13"/>
  <c r="A132" i="13"/>
  <c r="B133" i="13"/>
  <c r="B269" i="13"/>
  <c r="A268" i="13"/>
  <c r="B1030" i="13" l="1"/>
  <c r="A1029" i="13"/>
  <c r="B1364" i="13"/>
  <c r="A1363" i="13"/>
  <c r="A873" i="13"/>
  <c r="B874" i="13"/>
  <c r="B134" i="13"/>
  <c r="A134" i="13" s="1"/>
  <c r="A133" i="13"/>
  <c r="B270" i="13"/>
  <c r="A269" i="13"/>
  <c r="B1365" i="13" l="1"/>
  <c r="A1364" i="13"/>
  <c r="B1031" i="13"/>
  <c r="A1030" i="13"/>
  <c r="A874" i="13"/>
  <c r="B875" i="13"/>
  <c r="B271" i="13"/>
  <c r="A270" i="13"/>
  <c r="A1031" i="13" l="1"/>
  <c r="B1032" i="13"/>
  <c r="B1366" i="13"/>
  <c r="A1365" i="13"/>
  <c r="A875" i="13"/>
  <c r="B876" i="13"/>
  <c r="B272" i="13"/>
  <c r="A271" i="13"/>
  <c r="A1032" i="13" l="1"/>
  <c r="B1033" i="13"/>
  <c r="B1367" i="13"/>
  <c r="A1366" i="13"/>
  <c r="A876" i="13"/>
  <c r="B877" i="13"/>
  <c r="B273" i="13"/>
  <c r="A272" i="13"/>
  <c r="B1034" i="13" l="1"/>
  <c r="A1033" i="13"/>
  <c r="B1368" i="13"/>
  <c r="A1367" i="13"/>
  <c r="A877" i="13"/>
  <c r="B878" i="13"/>
  <c r="B274" i="13"/>
  <c r="A273" i="13"/>
  <c r="B1369" i="13" l="1"/>
  <c r="A1368" i="13"/>
  <c r="A1034" i="13"/>
  <c r="B1035" i="13"/>
  <c r="A878" i="13"/>
  <c r="B879" i="13"/>
  <c r="B275" i="13"/>
  <c r="A274" i="13"/>
  <c r="A1035" i="13" l="1"/>
  <c r="B1036" i="13"/>
  <c r="A1369" i="13"/>
  <c r="B1370" i="13"/>
  <c r="A879" i="13"/>
  <c r="B880" i="13"/>
  <c r="B276" i="13"/>
  <c r="A275" i="13"/>
  <c r="B1371" i="13" l="1"/>
  <c r="A1370" i="13"/>
  <c r="A1036" i="13"/>
  <c r="B1037" i="13"/>
  <c r="A880" i="13"/>
  <c r="B881" i="13"/>
  <c r="B277" i="13"/>
  <c r="A276" i="13"/>
  <c r="B1038" i="13" l="1"/>
  <c r="A1037" i="13"/>
  <c r="B1372" i="13"/>
  <c r="A1371" i="13"/>
  <c r="A881" i="13"/>
  <c r="B882" i="13"/>
  <c r="A882" i="13" s="1"/>
  <c r="B278" i="13"/>
  <c r="A277" i="13"/>
  <c r="B1373" i="13" l="1"/>
  <c r="A1372" i="13"/>
  <c r="B1039" i="13"/>
  <c r="A1038" i="13"/>
  <c r="A278" i="13"/>
  <c r="B1040" i="13" l="1"/>
  <c r="A1039" i="13"/>
  <c r="B1374" i="13"/>
  <c r="A1373" i="13"/>
  <c r="B1375" i="13" l="1"/>
  <c r="A1374" i="13"/>
  <c r="B1041" i="13"/>
  <c r="A1040" i="13"/>
  <c r="B1042" i="13" l="1"/>
  <c r="A1041" i="13"/>
  <c r="B1376" i="13"/>
  <c r="A1375" i="13"/>
  <c r="B1377" i="13" l="1"/>
  <c r="A1376" i="13"/>
  <c r="B1043" i="13"/>
  <c r="A1042" i="13"/>
  <c r="B1044" i="13" l="1"/>
  <c r="A1043" i="13"/>
  <c r="B1378" i="13"/>
  <c r="A1377" i="13"/>
  <c r="B1379" i="13" l="1"/>
  <c r="A1378" i="13"/>
  <c r="B1045" i="13"/>
  <c r="A1044" i="13"/>
  <c r="B1046" i="13" l="1"/>
  <c r="A1045" i="13"/>
  <c r="B1380" i="13"/>
  <c r="A1379" i="13"/>
  <c r="A1380" i="13" l="1"/>
  <c r="B1381" i="13"/>
  <c r="B1047" i="13"/>
  <c r="A1046" i="13"/>
  <c r="B1382" i="13" l="1"/>
  <c r="A1381" i="13"/>
  <c r="B1048" i="13"/>
  <c r="A1047" i="13"/>
  <c r="B1049" i="13" l="1"/>
  <c r="A1048" i="13"/>
  <c r="B1383" i="13"/>
  <c r="A1382" i="13"/>
  <c r="A1383" i="13" l="1"/>
  <c r="B1384" i="13"/>
  <c r="B1050" i="13"/>
  <c r="A1049" i="13"/>
  <c r="B1385" i="13" l="1"/>
  <c r="A1384" i="13"/>
  <c r="B1051" i="13"/>
  <c r="A1050" i="13"/>
  <c r="B1052" i="13" l="1"/>
  <c r="A1051" i="13"/>
  <c r="A1385" i="13"/>
  <c r="B1386" i="13"/>
  <c r="B1387" i="13" l="1"/>
  <c r="A1386" i="13"/>
  <c r="B1053" i="13"/>
  <c r="A1052" i="13"/>
  <c r="B1054" i="13" l="1"/>
  <c r="A1053" i="13"/>
  <c r="A1387" i="13"/>
  <c r="B1388" i="13"/>
  <c r="B1389" i="13" l="1"/>
  <c r="A1388" i="13"/>
  <c r="B1055" i="13"/>
  <c r="A1054" i="13"/>
  <c r="B1056" i="13" l="1"/>
  <c r="A1055" i="13"/>
  <c r="A1389" i="13"/>
  <c r="B1390" i="13"/>
  <c r="B1391" i="13" l="1"/>
  <c r="A1390" i="13"/>
  <c r="B1057" i="13"/>
  <c r="A1056" i="13"/>
  <c r="A1057" i="13" l="1"/>
  <c r="B1058" i="13"/>
  <c r="A1391" i="13"/>
  <c r="B1392" i="13"/>
  <c r="A1392" i="13" l="1"/>
  <c r="B1393" i="13"/>
  <c r="B1059" i="13"/>
  <c r="A1058" i="13"/>
  <c r="A1393" i="13" l="1"/>
  <c r="B1394" i="13"/>
  <c r="A1059" i="13"/>
  <c r="B1060" i="13"/>
  <c r="B1061" i="13" l="1"/>
  <c r="A1060" i="13"/>
  <c r="B1395" i="13"/>
  <c r="A1394" i="13"/>
  <c r="A1395" i="13" l="1"/>
  <c r="B1396" i="13"/>
  <c r="A1061" i="13"/>
  <c r="B1062" i="13"/>
  <c r="A1062" i="13" l="1"/>
  <c r="B1063" i="13"/>
  <c r="B1397" i="13"/>
  <c r="A1396" i="13"/>
  <c r="A1063" i="13" l="1"/>
  <c r="B1064" i="13"/>
  <c r="A1397" i="13"/>
  <c r="B1398" i="13"/>
  <c r="B1399" i="13" l="1"/>
  <c r="A1398" i="13"/>
  <c r="A1064" i="13"/>
  <c r="B1065" i="13"/>
  <c r="A1065" i="13" l="1"/>
  <c r="B1066" i="13"/>
  <c r="A1399" i="13"/>
  <c r="B1400" i="13"/>
  <c r="A1400" i="13" l="1"/>
  <c r="B1401" i="13"/>
  <c r="A1066" i="13"/>
  <c r="B1067" i="13"/>
  <c r="A1067" i="13" l="1"/>
  <c r="B1068" i="13"/>
  <c r="A1401" i="13"/>
  <c r="B1402" i="13"/>
  <c r="A1402" i="13" l="1"/>
  <c r="B1403" i="13"/>
  <c r="A1068" i="13"/>
  <c r="B1069" i="13"/>
  <c r="A1069" i="13" l="1"/>
  <c r="B1070" i="13"/>
  <c r="A1403" i="13"/>
  <c r="B1404" i="13"/>
  <c r="A1404" i="13" l="1"/>
  <c r="B1405" i="13"/>
  <c r="A1070" i="13"/>
  <c r="B1071" i="13"/>
  <c r="A1071" i="13" l="1"/>
  <c r="B1072" i="13"/>
  <c r="A1405" i="13"/>
  <c r="B1406" i="13"/>
  <c r="A1406" i="13" l="1"/>
  <c r="B1407" i="13"/>
  <c r="A1072" i="13"/>
  <c r="B1073" i="13"/>
  <c r="A1073" i="13" l="1"/>
  <c r="B1074" i="13"/>
  <c r="A1407" i="13"/>
  <c r="B1408" i="13"/>
  <c r="E18" i="8" s="1"/>
  <c r="A1408" i="13" l="1"/>
  <c r="A1074" i="13"/>
  <c r="B1075" i="13"/>
  <c r="B1076" i="13" l="1"/>
  <c r="A1075" i="13"/>
  <c r="A1076" i="13" l="1"/>
  <c r="B1077" i="13"/>
  <c r="A1077" i="13" l="1"/>
  <c r="B1078" i="13"/>
  <c r="A1078" i="13" l="1"/>
  <c r="B1079" i="13"/>
  <c r="B1080" i="13" l="1"/>
  <c r="A1079" i="13"/>
  <c r="A1080" i="13" l="1"/>
  <c r="B1081" i="13"/>
  <c r="A1081" i="13" l="1"/>
  <c r="B1082" i="13"/>
  <c r="A1082" i="13" l="1"/>
  <c r="B1083" i="13"/>
  <c r="A1083" i="13" l="1"/>
  <c r="B1084" i="13"/>
  <c r="A1084" i="13" l="1"/>
  <c r="B1085" i="13"/>
  <c r="A1085" i="13" l="1"/>
  <c r="B1086" i="13"/>
  <c r="A1086" i="13" l="1"/>
  <c r="B1087" i="13"/>
  <c r="A1087" i="13" l="1"/>
  <c r="B1088" i="13"/>
  <c r="A1088" i="13" l="1"/>
  <c r="B1089" i="13"/>
  <c r="A1089" i="13" l="1"/>
  <c r="B1090" i="13"/>
  <c r="A1090" i="13" l="1"/>
  <c r="B1091" i="13"/>
  <c r="A1091" i="13" l="1"/>
  <c r="B1092" i="13"/>
  <c r="B1093" i="13" l="1"/>
  <c r="A1092" i="13"/>
  <c r="B1094" i="13" l="1"/>
  <c r="A1093" i="13"/>
  <c r="B1095" i="13" l="1"/>
  <c r="A1094" i="13"/>
  <c r="B1096" i="13" l="1"/>
  <c r="A1095" i="13"/>
  <c r="A1096" i="13" l="1"/>
  <c r="B1097" i="13"/>
  <c r="B1098" i="13" l="1"/>
  <c r="A1097" i="13"/>
  <c r="A1098" i="13" l="1"/>
  <c r="B1099" i="13"/>
  <c r="A1099" i="13" l="1"/>
  <c r="B1100" i="13"/>
  <c r="A1100" i="13" l="1"/>
  <c r="B1101" i="13"/>
  <c r="A1101" i="13" l="1"/>
  <c r="B1102" i="13"/>
  <c r="A1102" i="13" l="1"/>
  <c r="B1103" i="13"/>
  <c r="A1103" i="13" l="1"/>
  <c r="B1104" i="13"/>
  <c r="A1104" i="13" l="1"/>
  <c r="B1105" i="13"/>
  <c r="A1105" i="13" l="1"/>
  <c r="B1106" i="13"/>
  <c r="A1106" i="13" l="1"/>
  <c r="B1107" i="13"/>
  <c r="A1107" i="13" l="1"/>
  <c r="B1108" i="13"/>
  <c r="A1108" i="13" l="1"/>
  <c r="B1109" i="13"/>
  <c r="A1109" i="13" l="1"/>
  <c r="B1110" i="13"/>
  <c r="A1110" i="13" l="1"/>
  <c r="B1111" i="13"/>
  <c r="A1111" i="13" l="1"/>
  <c r="B1112" i="13"/>
  <c r="A1112" i="13" l="1"/>
  <c r="B1113" i="13"/>
  <c r="A1113" i="13" l="1"/>
  <c r="B1114" i="13"/>
  <c r="A1114" i="13" l="1"/>
  <c r="B1115" i="13"/>
  <c r="A1115" i="13" l="1"/>
  <c r="B1116" i="13"/>
  <c r="B42" i="8" l="1"/>
  <c r="A1116" i="13"/>
  <c r="B32" i="8" s="1"/>
  <c r="C17" i="18"/>
  <c r="E112" i="8"/>
  <c r="E116" i="8"/>
  <c r="D112" i="8"/>
  <c r="D114" i="8"/>
  <c r="B16" i="18"/>
  <c r="C13" i="18"/>
  <c r="D15" i="18"/>
  <c r="C97" i="8"/>
  <c r="B112" i="8"/>
  <c r="C92" i="8"/>
  <c r="B14" i="18"/>
  <c r="D19" i="18"/>
  <c r="E114" i="8"/>
  <c r="E11" i="18"/>
  <c r="B11" i="18"/>
  <c r="D113" i="8"/>
  <c r="C103" i="8"/>
  <c r="E21" i="18"/>
  <c r="D22" i="18"/>
  <c r="D99" i="8"/>
  <c r="B108" i="8"/>
  <c r="C106" i="8"/>
  <c r="B18" i="18"/>
  <c r="E110" i="8"/>
  <c r="C111" i="8"/>
  <c r="B92" i="8"/>
  <c r="C110" i="8"/>
  <c r="E104" i="8"/>
  <c r="D101" i="8"/>
  <c r="D13" i="18"/>
  <c r="D21" i="18"/>
  <c r="C114" i="8"/>
  <c r="C115" i="8"/>
  <c r="B104" i="8"/>
  <c r="D20" i="18"/>
  <c r="E95" i="8"/>
  <c r="C14" i="18"/>
  <c r="E115" i="8"/>
  <c r="C102" i="8"/>
  <c r="B94" i="8"/>
  <c r="D93" i="8"/>
  <c r="E109" i="8"/>
  <c r="E13" i="18"/>
  <c r="E94" i="8"/>
  <c r="D111" i="8"/>
  <c r="D107" i="8"/>
  <c r="B99" i="8"/>
  <c r="E15" i="18"/>
  <c r="B103" i="8"/>
  <c r="D106" i="8"/>
  <c r="B96" i="8"/>
  <c r="E98" i="8"/>
  <c r="E18" i="18"/>
  <c r="B101" i="8"/>
  <c r="D18" i="18"/>
  <c r="E101" i="8"/>
  <c r="B116" i="8"/>
  <c r="B113" i="8"/>
  <c r="B13" i="18"/>
  <c r="E22" i="18"/>
  <c r="E100" i="8"/>
  <c r="E93" i="8"/>
  <c r="D11" i="18"/>
  <c r="B21" i="18"/>
  <c r="B100" i="8"/>
  <c r="B93" i="8"/>
  <c r="C112" i="8"/>
  <c r="B15" i="18"/>
  <c r="C21" i="18"/>
  <c r="D12" i="18"/>
  <c r="C93" i="8"/>
  <c r="C15" i="18"/>
  <c r="D110" i="8"/>
  <c r="D16" i="18"/>
  <c r="D116" i="8"/>
  <c r="D109" i="8"/>
  <c r="C108" i="8"/>
  <c r="C22" i="18"/>
  <c r="D97" i="8"/>
  <c r="E106" i="8"/>
  <c r="C99" i="8"/>
  <c r="B102" i="8"/>
  <c r="C105" i="8"/>
  <c r="B17" i="18"/>
  <c r="D104" i="8"/>
  <c r="E108" i="8"/>
  <c r="C16" i="18"/>
  <c r="D95" i="8"/>
  <c r="B95" i="8"/>
  <c r="D96" i="8"/>
  <c r="B115" i="8"/>
  <c r="C109" i="8"/>
  <c r="C19" i="18"/>
  <c r="C104" i="8"/>
  <c r="C94" i="8"/>
  <c r="C12" i="18"/>
  <c r="B23" i="18"/>
  <c r="B19" i="18"/>
  <c r="E17" i="18"/>
  <c r="D17" i="18"/>
  <c r="C96" i="8"/>
  <c r="E111" i="8"/>
  <c r="C11" i="18"/>
  <c r="E20" i="18"/>
  <c r="D23" i="18"/>
  <c r="C113" i="8"/>
  <c r="D94" i="8"/>
  <c r="B110" i="8"/>
  <c r="C18" i="18"/>
  <c r="E107" i="8"/>
  <c r="B97" i="8"/>
  <c r="C107" i="8"/>
  <c r="B109" i="8"/>
  <c r="C100" i="8"/>
  <c r="D100" i="8"/>
  <c r="B22" i="18"/>
  <c r="C95" i="8"/>
  <c r="C20" i="18"/>
  <c r="B107" i="8"/>
  <c r="B106" i="8"/>
  <c r="C101" i="8"/>
  <c r="E99" i="8"/>
  <c r="E92" i="8"/>
  <c r="E105" i="8"/>
  <c r="E113" i="8"/>
  <c r="B12" i="18"/>
  <c r="B98" i="8"/>
  <c r="D115" i="8"/>
  <c r="B114" i="8"/>
  <c r="E23" i="18"/>
  <c r="E19" i="18"/>
  <c r="B20" i="18"/>
  <c r="D102" i="8"/>
  <c r="B111" i="8"/>
  <c r="D92" i="8"/>
  <c r="E103" i="8"/>
  <c r="D105" i="8"/>
  <c r="E14" i="18"/>
  <c r="E12" i="18"/>
  <c r="E16" i="18"/>
  <c r="D103" i="8"/>
  <c r="E97" i="8"/>
  <c r="C116" i="8"/>
  <c r="B105" i="8"/>
  <c r="D14" i="18"/>
  <c r="E102" i="8"/>
  <c r="E96" i="8"/>
  <c r="C98" i="8"/>
  <c r="C23" i="18"/>
  <c r="D98" i="8"/>
  <c r="D108" i="8"/>
  <c r="B173" i="8" l="1"/>
  <c r="E216" i="8"/>
  <c r="B240" i="8"/>
  <c r="E124" i="8"/>
  <c r="D226" i="8"/>
  <c r="B136" i="8"/>
  <c r="G105" i="8"/>
  <c r="F105" i="8"/>
  <c r="H105" i="8"/>
  <c r="H111" i="8"/>
  <c r="F111" i="8"/>
  <c r="G111" i="8"/>
  <c r="N20" i="18"/>
  <c r="M20" i="18"/>
  <c r="K20" i="18"/>
  <c r="G20" i="18"/>
  <c r="O20" i="18"/>
  <c r="H20" i="18"/>
  <c r="F20" i="18"/>
  <c r="L20" i="18"/>
  <c r="J20" i="18"/>
  <c r="I20" i="18"/>
  <c r="F114" i="8"/>
  <c r="H114" i="8"/>
  <c r="G114" i="8"/>
  <c r="M12" i="18"/>
  <c r="F12" i="18"/>
  <c r="J12" i="18"/>
  <c r="N12" i="18"/>
  <c r="L12" i="18"/>
  <c r="O12" i="18"/>
  <c r="K12" i="18"/>
  <c r="G12" i="18"/>
  <c r="I12" i="18"/>
  <c r="H12" i="18"/>
  <c r="F106" i="8"/>
  <c r="H106" i="8"/>
  <c r="G106" i="8"/>
  <c r="G107" i="8"/>
  <c r="F107" i="8"/>
  <c r="H107" i="8"/>
  <c r="F97" i="8"/>
  <c r="H97" i="8"/>
  <c r="G97" i="8"/>
  <c r="G110" i="8"/>
  <c r="H110" i="8"/>
  <c r="F110" i="8"/>
  <c r="I19" i="18"/>
  <c r="O19" i="18"/>
  <c r="K19" i="18"/>
  <c r="H19" i="18"/>
  <c r="M19" i="18"/>
  <c r="L19" i="18"/>
  <c r="J19" i="18"/>
  <c r="N19" i="18"/>
  <c r="F19" i="18"/>
  <c r="G19" i="18"/>
  <c r="G115" i="8"/>
  <c r="H115" i="8"/>
  <c r="F115" i="8"/>
  <c r="J15" i="18"/>
  <c r="N15" i="18"/>
  <c r="G15" i="18"/>
  <c r="O15" i="18"/>
  <c r="L15" i="18"/>
  <c r="H15" i="18"/>
  <c r="F15" i="18"/>
  <c r="M15" i="18"/>
  <c r="K15" i="18"/>
  <c r="I15" i="18"/>
  <c r="G93" i="8"/>
  <c r="F93" i="8"/>
  <c r="H93" i="8"/>
  <c r="G113" i="8"/>
  <c r="H113" i="8"/>
  <c r="F113" i="8"/>
  <c r="H116" i="8"/>
  <c r="G116" i="8"/>
  <c r="F116" i="8"/>
  <c r="H96" i="8"/>
  <c r="G96" i="8"/>
  <c r="F96" i="8"/>
  <c r="G99" i="8"/>
  <c r="H99" i="8"/>
  <c r="F99" i="8"/>
  <c r="G104" i="8"/>
  <c r="F104" i="8"/>
  <c r="H104" i="8"/>
  <c r="G18" i="18"/>
  <c r="M18" i="18"/>
  <c r="K18" i="18"/>
  <c r="I18" i="18"/>
  <c r="H18" i="18"/>
  <c r="F18" i="18"/>
  <c r="L18" i="18"/>
  <c r="N18" i="18"/>
  <c r="O18" i="18"/>
  <c r="J18" i="18"/>
  <c r="G112" i="8"/>
  <c r="F112" i="8"/>
  <c r="H112" i="8"/>
  <c r="B67" i="8"/>
  <c r="D66" i="8"/>
  <c r="C50" i="8"/>
  <c r="C182" i="8"/>
  <c r="E146" i="8"/>
  <c r="D192" i="8"/>
  <c r="C189" i="8"/>
  <c r="C195" i="8"/>
  <c r="C170" i="8"/>
  <c r="B150" i="8"/>
  <c r="E133" i="8"/>
  <c r="E86" i="8"/>
  <c r="C83" i="8"/>
  <c r="E73" i="8"/>
  <c r="C176" i="8"/>
  <c r="E172" i="8"/>
  <c r="D191" i="8"/>
  <c r="E196" i="8"/>
  <c r="E117" i="8"/>
  <c r="B164" i="8"/>
  <c r="E180" i="8"/>
  <c r="E61" i="8"/>
  <c r="C8" i="8"/>
  <c r="D85" i="8"/>
  <c r="E161" i="8"/>
  <c r="C214" i="8"/>
  <c r="D227" i="8"/>
  <c r="C144" i="8"/>
  <c r="D158" i="8"/>
  <c r="C241" i="8"/>
  <c r="B188" i="8"/>
  <c r="B200" i="8"/>
  <c r="D13" i="8"/>
  <c r="C41" i="8"/>
  <c r="C61" i="8"/>
  <c r="C64" i="8"/>
  <c r="D14" i="8"/>
  <c r="C9" i="8"/>
  <c r="D54" i="8"/>
  <c r="C46" i="8"/>
  <c r="D61" i="8"/>
  <c r="B18" i="8"/>
  <c r="D20" i="8"/>
  <c r="C34" i="8"/>
  <c r="E15" i="8"/>
  <c r="E80" i="8"/>
  <c r="E57" i="8"/>
  <c r="C148" i="8"/>
  <c r="E144" i="8"/>
  <c r="C154" i="8"/>
  <c r="D183" i="8"/>
  <c r="B234" i="8"/>
  <c r="C164" i="8"/>
  <c r="E225" i="8"/>
  <c r="E193" i="8"/>
  <c r="E48" i="8"/>
  <c r="C69" i="8"/>
  <c r="D207" i="8"/>
  <c r="B204" i="8"/>
  <c r="E147" i="8"/>
  <c r="D125" i="8"/>
  <c r="E219" i="8"/>
  <c r="E155" i="8"/>
  <c r="B212" i="8"/>
  <c r="B166" i="8"/>
  <c r="D78" i="8"/>
  <c r="D86" i="8"/>
  <c r="D155" i="8"/>
  <c r="B231" i="8"/>
  <c r="C198" i="8"/>
  <c r="D231" i="8"/>
  <c r="D119" i="8"/>
  <c r="D225" i="8"/>
  <c r="E182" i="8"/>
  <c r="B206" i="8"/>
  <c r="B71" i="8"/>
  <c r="B41" i="8"/>
  <c r="C86" i="8"/>
  <c r="B225" i="8"/>
  <c r="C186" i="8"/>
  <c r="C133" i="8"/>
  <c r="D129" i="8"/>
  <c r="B216" i="8"/>
  <c r="C204" i="8"/>
  <c r="C161" i="8"/>
  <c r="C239" i="8"/>
  <c r="E79" i="8"/>
  <c r="E26" i="8"/>
  <c r="E30" i="8"/>
  <c r="D60" i="8"/>
  <c r="B22" i="8"/>
  <c r="C68" i="8"/>
  <c r="E54" i="8"/>
  <c r="D9" i="8"/>
  <c r="B50" i="8"/>
  <c r="B57" i="8"/>
  <c r="B193" i="8"/>
  <c r="B128" i="8"/>
  <c r="D65" i="8"/>
  <c r="E213" i="8"/>
  <c r="C210" i="8"/>
  <c r="E153" i="8"/>
  <c r="D210" i="8"/>
  <c r="C178" i="8"/>
  <c r="E135" i="8"/>
  <c r="B178" i="8"/>
  <c r="D161" i="8"/>
  <c r="D28" i="8"/>
  <c r="B59" i="8"/>
  <c r="B77" i="8"/>
  <c r="E175" i="8"/>
  <c r="C233" i="8"/>
  <c r="C218" i="8"/>
  <c r="B196" i="8"/>
  <c r="C192" i="8"/>
  <c r="D205" i="8"/>
  <c r="B153" i="8"/>
  <c r="C196" i="8"/>
  <c r="E69" i="8"/>
  <c r="E71" i="8"/>
  <c r="C219" i="8"/>
  <c r="C159" i="8"/>
  <c r="B239" i="8"/>
  <c r="C172" i="8"/>
  <c r="B190" i="8"/>
  <c r="B198" i="8"/>
  <c r="D211" i="8"/>
  <c r="B147" i="8"/>
  <c r="B89" i="8"/>
  <c r="E76" i="8"/>
  <c r="E64" i="8"/>
  <c r="C124" i="8"/>
  <c r="D120" i="8"/>
  <c r="C167" i="8"/>
  <c r="E163" i="8"/>
  <c r="C221" i="8"/>
  <c r="C177" i="8"/>
  <c r="B124" i="8"/>
  <c r="D206" i="8"/>
  <c r="B13" i="8"/>
  <c r="B68" i="8"/>
  <c r="C52" i="8"/>
  <c r="D87" i="8"/>
  <c r="C58" i="8"/>
  <c r="C32" i="8"/>
  <c r="D74" i="8"/>
  <c r="D70" i="8"/>
  <c r="D57" i="8"/>
  <c r="B49" i="8"/>
  <c r="B11" i="8"/>
  <c r="D42" i="8"/>
  <c r="E47" i="8"/>
  <c r="C70" i="8"/>
  <c r="E78" i="8"/>
  <c r="D136" i="8"/>
  <c r="E195" i="8"/>
  <c r="E179" i="8"/>
  <c r="E197" i="8"/>
  <c r="C231" i="8"/>
  <c r="F231" i="8" s="1"/>
  <c r="C220" i="8"/>
  <c r="E222" i="8"/>
  <c r="B209" i="8"/>
  <c r="E84" i="8"/>
  <c r="E60" i="8"/>
  <c r="C128" i="8"/>
  <c r="D124" i="8"/>
  <c r="B167" i="8"/>
  <c r="D163" i="8"/>
  <c r="C232" i="8"/>
  <c r="B144" i="8"/>
  <c r="B223" i="8"/>
  <c r="C175" i="8"/>
  <c r="C59" i="8"/>
  <c r="B28" i="8"/>
  <c r="D37" i="8"/>
  <c r="B122" i="8"/>
  <c r="E118" i="8"/>
  <c r="B161" i="8"/>
  <c r="D157" i="8"/>
  <c r="C238" i="8"/>
  <c r="C138" i="8"/>
  <c r="C197" i="8"/>
  <c r="B151" i="8"/>
  <c r="D62" i="8"/>
  <c r="D35" i="8"/>
  <c r="D36" i="8"/>
  <c r="B182" i="8"/>
  <c r="E178" i="8"/>
  <c r="E121" i="8"/>
  <c r="E136" i="8"/>
  <c r="B219" i="8"/>
  <c r="E202" i="8"/>
  <c r="D186" i="8"/>
  <c r="D50" i="8"/>
  <c r="D58" i="8"/>
  <c r="E31" i="8"/>
  <c r="B81" i="8"/>
  <c r="E35" i="8"/>
  <c r="D38" i="8"/>
  <c r="D64" i="8"/>
  <c r="E37" i="8"/>
  <c r="E77" i="8"/>
  <c r="B25" i="8"/>
  <c r="E29" i="8"/>
  <c r="D88" i="8"/>
  <c r="E87" i="8"/>
  <c r="B23" i="8"/>
  <c r="C17" i="8"/>
  <c r="B46" i="8"/>
  <c r="D69" i="8"/>
  <c r="C76" i="8"/>
  <c r="B168" i="8"/>
  <c r="D216" i="8"/>
  <c r="B170" i="8"/>
  <c r="C228" i="8"/>
  <c r="D156" i="8"/>
  <c r="B160" i="8"/>
  <c r="D150" i="8"/>
  <c r="B123" i="8"/>
  <c r="B83" i="8"/>
  <c r="B70" i="8"/>
  <c r="C222" i="8"/>
  <c r="C140" i="8"/>
  <c r="D218" i="8"/>
  <c r="B205" i="8"/>
  <c r="B222" i="8"/>
  <c r="C205" i="8"/>
  <c r="B224" i="8"/>
  <c r="D162" i="8"/>
  <c r="C72" i="8"/>
  <c r="C60" i="8"/>
  <c r="B7" i="8"/>
  <c r="C226" i="8"/>
  <c r="E162" i="8"/>
  <c r="E212" i="8"/>
  <c r="E132" i="8"/>
  <c r="C118" i="8"/>
  <c r="C211" i="8"/>
  <c r="C240" i="8"/>
  <c r="E168" i="8"/>
  <c r="B24" i="8"/>
  <c r="B44" i="8"/>
  <c r="B91" i="8"/>
  <c r="D154" i="8"/>
  <c r="B171" i="8"/>
  <c r="E128" i="8"/>
  <c r="B145" i="8"/>
  <c r="E217" i="8"/>
  <c r="D151" i="8"/>
  <c r="C150" i="8"/>
  <c r="G150" i="8" s="1"/>
  <c r="D91" i="8"/>
  <c r="B64" i="8"/>
  <c r="C36" i="8"/>
  <c r="E51" i="8"/>
  <c r="E44" i="8"/>
  <c r="B15" i="8"/>
  <c r="B16" i="8"/>
  <c r="C45" i="8"/>
  <c r="E55" i="8"/>
  <c r="B9" i="8"/>
  <c r="C37" i="8"/>
  <c r="B75" i="8"/>
  <c r="C11" i="8"/>
  <c r="E122" i="8"/>
  <c r="C139" i="8"/>
  <c r="D195" i="8"/>
  <c r="E223" i="8"/>
  <c r="C215" i="8"/>
  <c r="E119" i="8"/>
  <c r="E171" i="8"/>
  <c r="B175" i="8"/>
  <c r="E28" i="8"/>
  <c r="D34" i="8"/>
  <c r="E24" i="8"/>
  <c r="B162" i="8"/>
  <c r="B236" i="8"/>
  <c r="C131" i="8"/>
  <c r="E190" i="8"/>
  <c r="E150" i="8"/>
  <c r="B154" i="8"/>
  <c r="E210" i="8"/>
  <c r="E220" i="8"/>
  <c r="B54" i="8"/>
  <c r="C53" i="8"/>
  <c r="C143" i="8"/>
  <c r="C168" i="8"/>
  <c r="C230" i="8"/>
  <c r="B142" i="8"/>
  <c r="B140" i="8"/>
  <c r="E194" i="8"/>
  <c r="C160" i="8"/>
  <c r="C229" i="8"/>
  <c r="D82" i="8"/>
  <c r="B78" i="8"/>
  <c r="C65" i="8"/>
  <c r="D180" i="8"/>
  <c r="E156" i="8"/>
  <c r="C213" i="8"/>
  <c r="D130" i="8"/>
  <c r="B203" i="8"/>
  <c r="D172" i="8"/>
  <c r="D202" i="8"/>
  <c r="E129" i="8"/>
  <c r="E45" i="8"/>
  <c r="C49" i="8"/>
  <c r="C48" i="8"/>
  <c r="C19" i="8"/>
  <c r="C18" i="8"/>
  <c r="C35" i="8"/>
  <c r="C75" i="8"/>
  <c r="C63" i="8"/>
  <c r="B74" i="8"/>
  <c r="B58" i="8"/>
  <c r="C28" i="8"/>
  <c r="E19" i="8"/>
  <c r="B61" i="8"/>
  <c r="C193" i="8"/>
  <c r="D169" i="8"/>
  <c r="D238" i="8"/>
  <c r="D143" i="8"/>
  <c r="C190" i="8"/>
  <c r="E185" i="8"/>
  <c r="D189" i="8"/>
  <c r="E142" i="8"/>
  <c r="B10" i="8"/>
  <c r="C87" i="8"/>
  <c r="B43" i="8"/>
  <c r="D128" i="8"/>
  <c r="C145" i="8"/>
  <c r="D201" i="8"/>
  <c r="C119" i="8"/>
  <c r="B221" i="8"/>
  <c r="E125" i="8"/>
  <c r="D178" i="8"/>
  <c r="C91" i="8"/>
  <c r="D49" i="8"/>
  <c r="D18" i="8"/>
  <c r="C181" i="8"/>
  <c r="E238" i="8"/>
  <c r="C151" i="8"/>
  <c r="C225" i="8"/>
  <c r="D170" i="8"/>
  <c r="B174" i="8"/>
  <c r="D131" i="8"/>
  <c r="C135" i="8"/>
  <c r="C47" i="8"/>
  <c r="D30" i="8"/>
  <c r="C73" i="8"/>
  <c r="B121" i="8"/>
  <c r="E237" i="8"/>
  <c r="C224" i="8"/>
  <c r="D164" i="8"/>
  <c r="C146" i="8"/>
  <c r="E188" i="8"/>
  <c r="E229" i="8"/>
  <c r="C223" i="8"/>
  <c r="B86" i="8"/>
  <c r="C20" i="8"/>
  <c r="E81" i="8"/>
  <c r="D89" i="8"/>
  <c r="B76" i="8"/>
  <c r="B88" i="8"/>
  <c r="C77" i="8"/>
  <c r="E89" i="8"/>
  <c r="E42" i="8"/>
  <c r="E70" i="8"/>
  <c r="D75" i="8"/>
  <c r="B31" i="8"/>
  <c r="B141" i="8"/>
  <c r="C142" i="8"/>
  <c r="C234" i="8"/>
  <c r="E218" i="8"/>
  <c r="B138" i="8"/>
  <c r="D220" i="8"/>
  <c r="C207" i="8"/>
  <c r="D200" i="8"/>
  <c r="B79" i="8"/>
  <c r="D33" i="8"/>
  <c r="E74" i="8"/>
  <c r="E154" i="8"/>
  <c r="C171" i="8"/>
  <c r="D187" i="8"/>
  <c r="E203" i="8"/>
  <c r="B229" i="8"/>
  <c r="D179" i="8"/>
  <c r="E228" i="8"/>
  <c r="E140" i="8"/>
  <c r="B20" i="8"/>
  <c r="C24" i="8"/>
  <c r="E38" i="8"/>
  <c r="D160" i="8"/>
  <c r="B177" i="8"/>
  <c r="E130" i="8"/>
  <c r="D209" i="8"/>
  <c r="B233" i="8"/>
  <c r="D185" i="8"/>
  <c r="B156" i="8"/>
  <c r="D68" i="8"/>
  <c r="D53" i="8"/>
  <c r="E58" i="8"/>
  <c r="D237" i="8"/>
  <c r="D199" i="8"/>
  <c r="B149" i="8"/>
  <c r="E209" i="8"/>
  <c r="E131" i="8"/>
  <c r="B135" i="8"/>
  <c r="E191" i="8"/>
  <c r="D240" i="8"/>
  <c r="B60" i="8"/>
  <c r="E16" i="8"/>
  <c r="B69" i="8"/>
  <c r="E11" i="8"/>
  <c r="G98" i="8"/>
  <c r="F98" i="8"/>
  <c r="H98" i="8"/>
  <c r="O22" i="18"/>
  <c r="M22" i="18"/>
  <c r="L22" i="18"/>
  <c r="K22" i="18"/>
  <c r="N22" i="18"/>
  <c r="F22" i="18"/>
  <c r="I22" i="18"/>
  <c r="H22" i="18"/>
  <c r="G22" i="18"/>
  <c r="J22" i="18"/>
  <c r="H109" i="8"/>
  <c r="F109" i="8"/>
  <c r="G109" i="8"/>
  <c r="O23" i="18"/>
  <c r="K23" i="18"/>
  <c r="F23" i="18"/>
  <c r="J23" i="18"/>
  <c r="I23" i="18"/>
  <c r="L23" i="18"/>
  <c r="G23" i="18"/>
  <c r="M23" i="18"/>
  <c r="N23" i="18"/>
  <c r="H23" i="18"/>
  <c r="H95" i="8"/>
  <c r="G95" i="8"/>
  <c r="F95" i="8"/>
  <c r="G17" i="18"/>
  <c r="F17" i="18"/>
  <c r="H17" i="18"/>
  <c r="M17" i="18"/>
  <c r="J17" i="18"/>
  <c r="N17" i="18"/>
  <c r="I17" i="18"/>
  <c r="L17" i="18"/>
  <c r="O17" i="18"/>
  <c r="K17" i="18"/>
  <c r="G102" i="8"/>
  <c r="F102" i="8"/>
  <c r="H102" i="8"/>
  <c r="F100" i="8"/>
  <c r="H100" i="8"/>
  <c r="G100" i="8"/>
  <c r="J21" i="18"/>
  <c r="M21" i="18"/>
  <c r="O21" i="18"/>
  <c r="N21" i="18"/>
  <c r="H21" i="18"/>
  <c r="G21" i="18"/>
  <c r="K21" i="18"/>
  <c r="I21" i="18"/>
  <c r="F21" i="18"/>
  <c r="L21" i="18"/>
  <c r="H13" i="18"/>
  <c r="F13" i="18"/>
  <c r="J13" i="18"/>
  <c r="G13" i="18"/>
  <c r="L13" i="18"/>
  <c r="O13" i="18"/>
  <c r="K13" i="18"/>
  <c r="M13" i="18"/>
  <c r="I13" i="18"/>
  <c r="N13" i="18"/>
  <c r="H101" i="8"/>
  <c r="G101" i="8"/>
  <c r="F101" i="8"/>
  <c r="G103" i="8"/>
  <c r="H103" i="8"/>
  <c r="F103" i="8"/>
  <c r="F94" i="8"/>
  <c r="H94" i="8"/>
  <c r="G94" i="8"/>
  <c r="G92" i="8"/>
  <c r="F92" i="8"/>
  <c r="H92" i="8"/>
  <c r="H108" i="8"/>
  <c r="G108" i="8"/>
  <c r="F108" i="8"/>
  <c r="F11" i="18"/>
  <c r="L11" i="18"/>
  <c r="G11" i="18"/>
  <c r="O11" i="18"/>
  <c r="K11" i="18"/>
  <c r="J11" i="18"/>
  <c r="M11" i="18"/>
  <c r="I11" i="18"/>
  <c r="N11" i="18"/>
  <c r="H11" i="18"/>
  <c r="F14" i="18"/>
  <c r="N14" i="18"/>
  <c r="G14" i="18"/>
  <c r="I14" i="18"/>
  <c r="L14" i="18"/>
  <c r="K14" i="18"/>
  <c r="M14" i="18"/>
  <c r="O14" i="18"/>
  <c r="H14" i="18"/>
  <c r="J14" i="18"/>
  <c r="K16" i="18"/>
  <c r="N16" i="18"/>
  <c r="L16" i="18"/>
  <c r="F16" i="18"/>
  <c r="J16" i="18"/>
  <c r="H16" i="18"/>
  <c r="O16" i="18"/>
  <c r="M16" i="18"/>
  <c r="I16" i="18"/>
  <c r="G16" i="18"/>
  <c r="B238" i="8"/>
  <c r="C120" i="8"/>
  <c r="C153" i="8"/>
  <c r="C203" i="8"/>
  <c r="C217" i="8"/>
  <c r="B181" i="8"/>
  <c r="C117" i="8"/>
  <c r="D47" i="8"/>
  <c r="D17" i="8"/>
  <c r="B30" i="8"/>
  <c r="E158" i="8"/>
  <c r="D138" i="8"/>
  <c r="E230" i="8"/>
  <c r="B132" i="8"/>
  <c r="D214" i="8"/>
  <c r="B158" i="8"/>
  <c r="E141" i="8"/>
  <c r="B27" i="8"/>
  <c r="E63" i="8"/>
  <c r="E20" i="8"/>
  <c r="E187" i="8"/>
  <c r="D184" i="8"/>
  <c r="D132" i="8"/>
  <c r="D236" i="8"/>
  <c r="C126" i="8"/>
  <c r="E208" i="8"/>
  <c r="B152" i="8"/>
  <c r="D135" i="8"/>
  <c r="E65" i="8"/>
  <c r="C44" i="8"/>
  <c r="E88" i="8"/>
  <c r="E149" i="8"/>
  <c r="B237" i="8"/>
  <c r="B192" i="8"/>
  <c r="B226" i="8"/>
  <c r="B218" i="8"/>
  <c r="E231" i="8"/>
  <c r="C127" i="8"/>
  <c r="B134" i="8"/>
  <c r="D15" i="8"/>
  <c r="C74" i="8"/>
  <c r="C23" i="8"/>
  <c r="C54" i="8"/>
  <c r="D77" i="8"/>
  <c r="B47" i="8"/>
  <c r="B73" i="8"/>
  <c r="D55" i="8"/>
  <c r="B62" i="8"/>
  <c r="D51" i="8"/>
  <c r="E14" i="8"/>
  <c r="B29" i="8"/>
  <c r="E53" i="8"/>
  <c r="B82" i="8"/>
  <c r="C78" i="8"/>
  <c r="D152" i="8"/>
  <c r="E198" i="8"/>
  <c r="B195" i="8"/>
  <c r="B189" i="8"/>
  <c r="B176" i="8"/>
  <c r="B119" i="8"/>
  <c r="D139" i="8"/>
  <c r="D56" i="8"/>
  <c r="E33" i="8"/>
  <c r="E83" i="8"/>
  <c r="D153" i="8"/>
  <c r="D215" i="8"/>
  <c r="E159" i="8"/>
  <c r="C216" i="8"/>
  <c r="D117" i="8"/>
  <c r="C200" i="8"/>
  <c r="B184" i="8"/>
  <c r="E167" i="8"/>
  <c r="B17" i="8"/>
  <c r="D12" i="8"/>
  <c r="D27" i="8"/>
  <c r="D147" i="8"/>
  <c r="E221" i="8"/>
  <c r="E186" i="8"/>
  <c r="E164" i="8"/>
  <c r="B235" i="8"/>
  <c r="B194" i="8"/>
  <c r="C194" i="8"/>
  <c r="C156" i="8"/>
  <c r="D79" i="8"/>
  <c r="B56" i="8"/>
  <c r="E234" i="8"/>
  <c r="D197" i="8"/>
  <c r="C141" i="8"/>
  <c r="D137" i="8"/>
  <c r="D203" i="8"/>
  <c r="B118" i="8"/>
  <c r="C227" i="8"/>
  <c r="C149" i="8"/>
  <c r="C62" i="8"/>
  <c r="E52" i="8"/>
  <c r="D7" i="8"/>
  <c r="E85" i="8"/>
  <c r="C16" i="8"/>
  <c r="D80" i="8"/>
  <c r="E62" i="8"/>
  <c r="D29" i="8"/>
  <c r="B37" i="8"/>
  <c r="C79" i="8"/>
  <c r="C71" i="8"/>
  <c r="C185" i="8"/>
  <c r="E27" i="8"/>
  <c r="C43" i="8"/>
  <c r="C169" i="8"/>
  <c r="E165" i="8"/>
  <c r="D145" i="8"/>
  <c r="D123" i="8"/>
  <c r="E143" i="8"/>
  <c r="E189" i="8"/>
  <c r="E173" i="8"/>
  <c r="E91" i="8"/>
  <c r="C80" i="8"/>
  <c r="B35" i="8"/>
  <c r="C236" i="8"/>
  <c r="C188" i="8"/>
  <c r="E201" i="8"/>
  <c r="B133" i="8"/>
  <c r="E184" i="8"/>
  <c r="C237" i="8"/>
  <c r="B214" i="8"/>
  <c r="D228" i="8"/>
  <c r="B52" i="8"/>
  <c r="E23" i="8"/>
  <c r="E13" i="8"/>
  <c r="C187" i="8"/>
  <c r="C147" i="8"/>
  <c r="E207" i="8"/>
  <c r="B127" i="8"/>
  <c r="B129" i="8"/>
  <c r="D219" i="8"/>
  <c r="B155" i="8"/>
  <c r="B169" i="8"/>
  <c r="C15" i="8"/>
  <c r="E56" i="8"/>
  <c r="E50" i="8"/>
  <c r="D165" i="8"/>
  <c r="E211" i="8"/>
  <c r="C208" i="8"/>
  <c r="D230" i="8"/>
  <c r="D188" i="8"/>
  <c r="C132" i="8"/>
  <c r="E152" i="8"/>
  <c r="D31" i="8"/>
  <c r="C67" i="8"/>
  <c r="C88" i="8"/>
  <c r="D24" i="8"/>
  <c r="B51" i="8"/>
  <c r="B55" i="8"/>
  <c r="D90" i="8"/>
  <c r="C10" i="8"/>
  <c r="B80" i="8"/>
  <c r="D43" i="8"/>
  <c r="C22" i="8"/>
  <c r="B90" i="8"/>
  <c r="D39" i="8"/>
  <c r="E72" i="8"/>
  <c r="B63" i="8"/>
  <c r="D181" i="8"/>
  <c r="B227" i="8"/>
  <c r="E240" i="8"/>
  <c r="B131" i="8"/>
  <c r="E145" i="8"/>
  <c r="E199" i="8"/>
  <c r="D175" i="8"/>
  <c r="B213" i="8"/>
  <c r="E66" i="8"/>
  <c r="E25" i="8"/>
  <c r="E34" i="8"/>
  <c r="C199" i="8"/>
  <c r="C179" i="8"/>
  <c r="C122" i="8"/>
  <c r="D118" i="8"/>
  <c r="D222" i="8"/>
  <c r="C136" i="8"/>
  <c r="H136" i="8" s="1"/>
  <c r="B187" i="8"/>
  <c r="C209" i="8"/>
  <c r="C51" i="8"/>
  <c r="C81" i="8"/>
  <c r="B65" i="8"/>
  <c r="D126" i="8"/>
  <c r="C173" i="8"/>
  <c r="E169" i="8"/>
  <c r="B215" i="8"/>
  <c r="B183" i="8"/>
  <c r="B130" i="8"/>
  <c r="D212" i="8"/>
  <c r="C21" i="8"/>
  <c r="C33" i="8"/>
  <c r="B34" i="8"/>
  <c r="E127" i="8"/>
  <c r="D241" i="8"/>
  <c r="D166" i="8"/>
  <c r="D217" i="8"/>
  <c r="D190" i="8"/>
  <c r="E148" i="8"/>
  <c r="C158" i="8"/>
  <c r="D174" i="8"/>
  <c r="C30" i="8"/>
  <c r="E17" i="8"/>
  <c r="E9" i="8"/>
  <c r="B87" i="8"/>
  <c r="E49" i="8"/>
  <c r="C82" i="8"/>
  <c r="C42" i="8"/>
  <c r="G42" i="8" s="1"/>
  <c r="E10" i="8"/>
  <c r="E40" i="8"/>
  <c r="C89" i="8"/>
  <c r="E75" i="8"/>
  <c r="D84" i="8"/>
  <c r="B48" i="8"/>
  <c r="B26" i="8"/>
  <c r="C27" i="8"/>
  <c r="D67" i="8"/>
  <c r="D26" i="8"/>
  <c r="C125" i="8"/>
  <c r="B210" i="8"/>
  <c r="B125" i="8"/>
  <c r="D196" i="8"/>
  <c r="D144" i="8"/>
  <c r="B148" i="8"/>
  <c r="D204" i="8"/>
  <c r="E227" i="8"/>
  <c r="C29" i="8"/>
  <c r="D11" i="8"/>
  <c r="B8" i="8"/>
  <c r="E241" i="8"/>
  <c r="B201" i="8"/>
  <c r="B228" i="8"/>
  <c r="D171" i="8"/>
  <c r="B120" i="8"/>
  <c r="E214" i="8"/>
  <c r="C201" i="8"/>
  <c r="E174" i="8"/>
  <c r="C38" i="8"/>
  <c r="C26" i="8"/>
  <c r="C130" i="8"/>
  <c r="D235" i="8"/>
  <c r="B207" i="8"/>
  <c r="D221" i="8"/>
  <c r="E177" i="8"/>
  <c r="E166" i="8"/>
  <c r="D208" i="8"/>
  <c r="E123" i="8"/>
  <c r="B36" i="8"/>
  <c r="B14" i="8"/>
  <c r="D10" i="8"/>
  <c r="D146" i="8"/>
  <c r="B126" i="8"/>
  <c r="C183" i="8"/>
  <c r="E236" i="8"/>
  <c r="C202" i="8"/>
  <c r="E205" i="8"/>
  <c r="D159" i="8"/>
  <c r="C162" i="8"/>
  <c r="G162" i="8" s="1"/>
  <c r="D44" i="8"/>
  <c r="D46" i="8"/>
  <c r="E7" i="8"/>
  <c r="B72" i="8"/>
  <c r="B39" i="8"/>
  <c r="D21" i="8"/>
  <c r="B12" i="8"/>
  <c r="D81" i="8"/>
  <c r="E59" i="8"/>
  <c r="E32" i="8"/>
  <c r="C57" i="8"/>
  <c r="D8" i="8"/>
  <c r="C85" i="8"/>
  <c r="D167" i="8"/>
  <c r="C184" i="8"/>
  <c r="D141" i="8"/>
  <c r="C121" i="8"/>
  <c r="E204" i="8"/>
  <c r="D127" i="8"/>
  <c r="B163" i="8"/>
  <c r="C31" i="8"/>
  <c r="E21" i="8"/>
  <c r="E46" i="8"/>
  <c r="C235" i="8"/>
  <c r="C174" i="8"/>
  <c r="F174" i="8" s="1"/>
  <c r="B191" i="8"/>
  <c r="E235" i="8"/>
  <c r="D142" i="8"/>
  <c r="B146" i="8"/>
  <c r="C166" i="8"/>
  <c r="G166" i="8" s="1"/>
  <c r="C212" i="8"/>
  <c r="D23" i="8"/>
  <c r="D16" i="8"/>
  <c r="C40" i="8"/>
  <c r="C123" i="8"/>
  <c r="D198" i="8"/>
  <c r="E239" i="8"/>
  <c r="D229" i="8"/>
  <c r="B185" i="8"/>
  <c r="C152" i="8"/>
  <c r="B172" i="8"/>
  <c r="C206" i="8"/>
  <c r="E12" i="8"/>
  <c r="D41" i="8"/>
  <c r="E183" i="8"/>
  <c r="D239" i="8"/>
  <c r="D168" i="8"/>
  <c r="E206" i="8"/>
  <c r="E138" i="8"/>
  <c r="E160" i="8"/>
  <c r="B217" i="8"/>
  <c r="D121" i="8"/>
  <c r="E90" i="8"/>
  <c r="D73" i="8"/>
  <c r="B53" i="8"/>
  <c r="C7" i="8"/>
  <c r="C90" i="8"/>
  <c r="C14" i="8"/>
  <c r="C13" i="8"/>
  <c r="B19" i="8"/>
  <c r="C39" i="8"/>
  <c r="D48" i="8"/>
  <c r="D83" i="8"/>
  <c r="D45" i="8"/>
  <c r="D19" i="8"/>
  <c r="E157" i="8"/>
  <c r="E226" i="8"/>
  <c r="E181" i="8"/>
  <c r="D193" i="8"/>
  <c r="E151" i="8"/>
  <c r="D173" i="8"/>
  <c r="D234" i="8"/>
  <c r="E134" i="8"/>
  <c r="C66" i="8"/>
  <c r="D32" i="8"/>
  <c r="B66" i="8"/>
  <c r="E120" i="8"/>
  <c r="C137" i="8"/>
  <c r="C157" i="8"/>
  <c r="B208" i="8"/>
  <c r="D176" i="8"/>
  <c r="F176" i="8" s="1"/>
  <c r="B180" i="8"/>
  <c r="D133" i="8"/>
  <c r="B137" i="8"/>
  <c r="D72" i="8"/>
  <c r="B45" i="8"/>
  <c r="E36" i="8"/>
  <c r="E126" i="8"/>
  <c r="B143" i="8"/>
  <c r="C163" i="8"/>
  <c r="B202" i="8"/>
  <c r="D182" i="8"/>
  <c r="B186" i="8"/>
  <c r="E139" i="8"/>
  <c r="B21" i="8"/>
  <c r="C56" i="8"/>
  <c r="E41" i="8"/>
  <c r="E170" i="8"/>
  <c r="C129" i="8"/>
  <c r="F129" i="8" s="1"/>
  <c r="E192" i="8"/>
  <c r="D233" i="8"/>
  <c r="D224" i="8"/>
  <c r="E233" i="8"/>
  <c r="B220" i="8"/>
  <c r="D213" i="8"/>
  <c r="D71" i="8"/>
  <c r="D63" i="8"/>
  <c r="B33" i="8"/>
  <c r="E8" i="8"/>
  <c r="B40" i="8"/>
  <c r="D25" i="8"/>
  <c r="D52" i="8"/>
  <c r="C84" i="8"/>
  <c r="E68" i="8"/>
  <c r="E67" i="8"/>
  <c r="B85" i="8"/>
  <c r="C55" i="8"/>
  <c r="D59" i="8"/>
  <c r="C134" i="8"/>
  <c r="E224" i="8"/>
  <c r="B211" i="8"/>
  <c r="D177" i="8"/>
  <c r="B159" i="8"/>
  <c r="B230" i="8"/>
  <c r="B179" i="8"/>
  <c r="B232" i="8"/>
  <c r="E22" i="8"/>
  <c r="E82" i="8"/>
  <c r="B139" i="8"/>
  <c r="B199" i="8"/>
  <c r="E215" i="8"/>
  <c r="D232" i="8"/>
  <c r="D149" i="8"/>
  <c r="D134" i="8"/>
  <c r="C191" i="8"/>
  <c r="D194" i="8"/>
  <c r="C25" i="8"/>
  <c r="B84" i="8"/>
  <c r="D76" i="8"/>
  <c r="D148" i="8"/>
  <c r="B165" i="8"/>
  <c r="D122" i="8"/>
  <c r="B117" i="8"/>
  <c r="D223" i="8"/>
  <c r="D140" i="8"/>
  <c r="B197" i="8"/>
  <c r="E200" i="8"/>
  <c r="B38" i="8"/>
  <c r="D40" i="8"/>
  <c r="C12" i="8"/>
  <c r="C155" i="8"/>
  <c r="E232" i="8"/>
  <c r="B157" i="8"/>
  <c r="B241" i="8"/>
  <c r="E176" i="8"/>
  <c r="C180" i="8"/>
  <c r="E137" i="8"/>
  <c r="C165" i="8"/>
  <c r="D22" i="8"/>
  <c r="E39" i="8"/>
  <c r="E43" i="8"/>
  <c r="H173" i="8" l="1"/>
  <c r="G240" i="8"/>
  <c r="F203" i="8"/>
  <c r="G142" i="8"/>
  <c r="F223" i="8"/>
  <c r="F240" i="8"/>
  <c r="G173" i="8"/>
  <c r="F173" i="8"/>
  <c r="H32" i="8"/>
  <c r="H240" i="8"/>
  <c r="F179" i="8"/>
  <c r="F211" i="8"/>
  <c r="F239" i="8"/>
  <c r="F136" i="8"/>
  <c r="H42" i="8"/>
  <c r="F32" i="8"/>
  <c r="F121" i="8"/>
  <c r="F125" i="8"/>
  <c r="F187" i="8"/>
  <c r="G146" i="8"/>
  <c r="F119" i="8"/>
  <c r="F118" i="8"/>
  <c r="G138" i="8"/>
  <c r="G136" i="8"/>
  <c r="F133" i="8"/>
  <c r="G154" i="8"/>
  <c r="F195" i="8"/>
  <c r="F42" i="8"/>
  <c r="G32" i="8"/>
  <c r="G241" i="8"/>
  <c r="F241" i="8"/>
  <c r="H241" i="8"/>
  <c r="F157" i="8"/>
  <c r="H157" i="8"/>
  <c r="G157" i="8"/>
  <c r="F38" i="8"/>
  <c r="G38" i="8"/>
  <c r="H38" i="8"/>
  <c r="G197" i="8"/>
  <c r="F197" i="8"/>
  <c r="H197" i="8"/>
  <c r="F117" i="8"/>
  <c r="H117" i="8"/>
  <c r="G117" i="8"/>
  <c r="F165" i="8"/>
  <c r="H165" i="8"/>
  <c r="G165" i="8"/>
  <c r="G84" i="8"/>
  <c r="F84" i="8"/>
  <c r="H84" i="8"/>
  <c r="G199" i="8"/>
  <c r="F199" i="8"/>
  <c r="H199" i="8"/>
  <c r="H139" i="8"/>
  <c r="F139" i="8"/>
  <c r="G139" i="8"/>
  <c r="G232" i="8"/>
  <c r="F232" i="8"/>
  <c r="H232" i="8"/>
  <c r="G179" i="8"/>
  <c r="H179" i="8"/>
  <c r="G230" i="8"/>
  <c r="F230" i="8"/>
  <c r="H230" i="8"/>
  <c r="F159" i="8"/>
  <c r="H159" i="8"/>
  <c r="G159" i="8"/>
  <c r="G211" i="8"/>
  <c r="H211" i="8"/>
  <c r="G85" i="8"/>
  <c r="F85" i="8"/>
  <c r="H85" i="8"/>
  <c r="G40" i="8"/>
  <c r="F40" i="8"/>
  <c r="H40" i="8"/>
  <c r="G33" i="8"/>
  <c r="H33" i="8"/>
  <c r="F33" i="8"/>
  <c r="G220" i="8"/>
  <c r="F220" i="8"/>
  <c r="H220" i="8"/>
  <c r="F21" i="8"/>
  <c r="G21" i="8"/>
  <c r="H21" i="8"/>
  <c r="G186" i="8"/>
  <c r="F186" i="8"/>
  <c r="H186" i="8"/>
  <c r="G202" i="8"/>
  <c r="H202" i="8"/>
  <c r="F202" i="8"/>
  <c r="H143" i="8"/>
  <c r="F143" i="8"/>
  <c r="G143" i="8"/>
  <c r="F45" i="8"/>
  <c r="G45" i="8"/>
  <c r="H45" i="8"/>
  <c r="H137" i="8"/>
  <c r="F137" i="8"/>
  <c r="G137" i="8"/>
  <c r="G180" i="8"/>
  <c r="F180" i="8"/>
  <c r="H180" i="8"/>
  <c r="G208" i="8"/>
  <c r="F208" i="8"/>
  <c r="H208" i="8"/>
  <c r="F66" i="8"/>
  <c r="G66" i="8"/>
  <c r="H66" i="8"/>
  <c r="H19" i="8"/>
  <c r="F19" i="8"/>
  <c r="G19" i="8"/>
  <c r="H53" i="8"/>
  <c r="F53" i="8"/>
  <c r="G53" i="8"/>
  <c r="G217" i="8"/>
  <c r="F217" i="8"/>
  <c r="H217" i="8"/>
  <c r="G172" i="8"/>
  <c r="H172" i="8"/>
  <c r="F172" i="8"/>
  <c r="G185" i="8"/>
  <c r="F185" i="8"/>
  <c r="H185" i="8"/>
  <c r="H146" i="8"/>
  <c r="F146" i="8"/>
  <c r="G191" i="8"/>
  <c r="F191" i="8"/>
  <c r="H191" i="8"/>
  <c r="G163" i="8"/>
  <c r="F163" i="8"/>
  <c r="H163" i="8"/>
  <c r="G12" i="8"/>
  <c r="H12" i="8"/>
  <c r="F12" i="8"/>
  <c r="G39" i="8"/>
  <c r="H39" i="8"/>
  <c r="F39" i="8"/>
  <c r="H72" i="8"/>
  <c r="G72" i="8"/>
  <c r="F72" i="8"/>
  <c r="F126" i="8"/>
  <c r="G126" i="8"/>
  <c r="H126" i="8"/>
  <c r="F14" i="8"/>
  <c r="H14" i="8"/>
  <c r="G14" i="8"/>
  <c r="G36" i="8"/>
  <c r="H36" i="8"/>
  <c r="F36" i="8"/>
  <c r="G207" i="8"/>
  <c r="F207" i="8"/>
  <c r="H207" i="8"/>
  <c r="G120" i="8"/>
  <c r="F120" i="8"/>
  <c r="H120" i="8"/>
  <c r="G228" i="8"/>
  <c r="F228" i="8"/>
  <c r="H228" i="8"/>
  <c r="G201" i="8"/>
  <c r="F201" i="8"/>
  <c r="H201" i="8"/>
  <c r="H8" i="8"/>
  <c r="G8" i="8"/>
  <c r="F8" i="8"/>
  <c r="G148" i="8"/>
  <c r="H148" i="8"/>
  <c r="F148" i="8"/>
  <c r="H125" i="8"/>
  <c r="G125" i="8"/>
  <c r="G210" i="8"/>
  <c r="H210" i="8"/>
  <c r="F210" i="8"/>
  <c r="F26" i="8"/>
  <c r="H26" i="8"/>
  <c r="G26" i="8"/>
  <c r="H48" i="8"/>
  <c r="F48" i="8"/>
  <c r="G48" i="8"/>
  <c r="F87" i="8"/>
  <c r="G87" i="8"/>
  <c r="H87" i="8"/>
  <c r="H34" i="8"/>
  <c r="F34" i="8"/>
  <c r="G34" i="8"/>
  <c r="G130" i="8"/>
  <c r="H130" i="8"/>
  <c r="F130" i="8"/>
  <c r="G183" i="8"/>
  <c r="F183" i="8"/>
  <c r="H183" i="8"/>
  <c r="G215" i="8"/>
  <c r="F215" i="8"/>
  <c r="H215" i="8"/>
  <c r="F65" i="8"/>
  <c r="G65" i="8"/>
  <c r="H65" i="8"/>
  <c r="G187" i="8"/>
  <c r="H187" i="8"/>
  <c r="G213" i="8"/>
  <c r="F213" i="8"/>
  <c r="H213" i="8"/>
  <c r="G131" i="8"/>
  <c r="F131" i="8"/>
  <c r="H131" i="8"/>
  <c r="G227" i="8"/>
  <c r="F227" i="8"/>
  <c r="H227" i="8"/>
  <c r="F63" i="8"/>
  <c r="G63" i="8"/>
  <c r="H63" i="8"/>
  <c r="F90" i="8"/>
  <c r="H90" i="8"/>
  <c r="G90" i="8"/>
  <c r="F80" i="8"/>
  <c r="G80" i="8"/>
  <c r="H80" i="8"/>
  <c r="H55" i="8"/>
  <c r="F55" i="8"/>
  <c r="G55" i="8"/>
  <c r="F51" i="8"/>
  <c r="H51" i="8"/>
  <c r="G51" i="8"/>
  <c r="F169" i="8"/>
  <c r="H169" i="8"/>
  <c r="G169" i="8"/>
  <c r="H155" i="8"/>
  <c r="F155" i="8"/>
  <c r="G155" i="8"/>
  <c r="H129" i="8"/>
  <c r="G129" i="8"/>
  <c r="F127" i="8"/>
  <c r="H127" i="8"/>
  <c r="G127" i="8"/>
  <c r="G52" i="8"/>
  <c r="F52" i="8"/>
  <c r="H52" i="8"/>
  <c r="G214" i="8"/>
  <c r="F214" i="8"/>
  <c r="H214" i="8"/>
  <c r="H133" i="8"/>
  <c r="G133" i="8"/>
  <c r="F35" i="8"/>
  <c r="H35" i="8"/>
  <c r="G35" i="8"/>
  <c r="H37" i="8"/>
  <c r="F37" i="8"/>
  <c r="G37" i="8"/>
  <c r="G118" i="8"/>
  <c r="H118" i="8"/>
  <c r="H56" i="8"/>
  <c r="G56" i="8"/>
  <c r="F56" i="8"/>
  <c r="G194" i="8"/>
  <c r="F194" i="8"/>
  <c r="H194" i="8"/>
  <c r="G235" i="8"/>
  <c r="F235" i="8"/>
  <c r="H235" i="8"/>
  <c r="H17" i="8"/>
  <c r="F17" i="8"/>
  <c r="G17" i="8"/>
  <c r="G184" i="8"/>
  <c r="F184" i="8"/>
  <c r="H184" i="8"/>
  <c r="H119" i="8"/>
  <c r="G119" i="8"/>
  <c r="G176" i="8"/>
  <c r="H176" i="8"/>
  <c r="G189" i="8"/>
  <c r="F189" i="8"/>
  <c r="H189" i="8"/>
  <c r="G195" i="8"/>
  <c r="H195" i="8"/>
  <c r="F82" i="8"/>
  <c r="H82" i="8"/>
  <c r="G82" i="8"/>
  <c r="H29" i="8"/>
  <c r="F29" i="8"/>
  <c r="G29" i="8"/>
  <c r="F62" i="8"/>
  <c r="H62" i="8"/>
  <c r="G62" i="8"/>
  <c r="H73" i="8"/>
  <c r="F73" i="8"/>
  <c r="G73" i="8"/>
  <c r="F47" i="8"/>
  <c r="H47" i="8"/>
  <c r="G47" i="8"/>
  <c r="F134" i="8"/>
  <c r="G134" i="8"/>
  <c r="H134" i="8"/>
  <c r="G218" i="8"/>
  <c r="F218" i="8"/>
  <c r="H218" i="8"/>
  <c r="G226" i="8"/>
  <c r="F226" i="8"/>
  <c r="H226" i="8"/>
  <c r="G192" i="8"/>
  <c r="F192" i="8"/>
  <c r="H192" i="8"/>
  <c r="G237" i="8"/>
  <c r="F237" i="8"/>
  <c r="H237" i="8"/>
  <c r="G152" i="8"/>
  <c r="F152" i="8"/>
  <c r="H152" i="8"/>
  <c r="H27" i="8"/>
  <c r="F27" i="8"/>
  <c r="G27" i="8"/>
  <c r="F158" i="8"/>
  <c r="H158" i="8"/>
  <c r="G158" i="8"/>
  <c r="G132" i="8"/>
  <c r="H132" i="8"/>
  <c r="F132" i="8"/>
  <c r="F30" i="8"/>
  <c r="G30" i="8"/>
  <c r="H30" i="8"/>
  <c r="G181" i="8"/>
  <c r="F181" i="8"/>
  <c r="H181" i="8"/>
  <c r="G238" i="8"/>
  <c r="H238" i="8"/>
  <c r="F238" i="8"/>
  <c r="F69" i="8"/>
  <c r="H69" i="8"/>
  <c r="G69" i="8"/>
  <c r="G60" i="8"/>
  <c r="H60" i="8"/>
  <c r="F60" i="8"/>
  <c r="F135" i="8"/>
  <c r="H135" i="8"/>
  <c r="G135" i="8"/>
  <c r="F149" i="8"/>
  <c r="H149" i="8"/>
  <c r="G149" i="8"/>
  <c r="G156" i="8"/>
  <c r="H156" i="8"/>
  <c r="F156" i="8"/>
  <c r="G233" i="8"/>
  <c r="F233" i="8"/>
  <c r="H233" i="8"/>
  <c r="G177" i="8"/>
  <c r="F177" i="8"/>
  <c r="H177" i="8"/>
  <c r="H20" i="8"/>
  <c r="F20" i="8"/>
  <c r="G20" i="8"/>
  <c r="G229" i="8"/>
  <c r="F229" i="8"/>
  <c r="H229" i="8"/>
  <c r="F79" i="8"/>
  <c r="G79" i="8"/>
  <c r="H79" i="8"/>
  <c r="H138" i="8"/>
  <c r="F138" i="8"/>
  <c r="F141" i="8"/>
  <c r="H141" i="8"/>
  <c r="G141" i="8"/>
  <c r="F31" i="8"/>
  <c r="G31" i="8"/>
  <c r="H31" i="8"/>
  <c r="H88" i="8"/>
  <c r="F88" i="8"/>
  <c r="G88" i="8"/>
  <c r="F76" i="8"/>
  <c r="H76" i="8"/>
  <c r="G76" i="8"/>
  <c r="F86" i="8"/>
  <c r="G86" i="8"/>
  <c r="H86" i="8"/>
  <c r="G121" i="8"/>
  <c r="H121" i="8"/>
  <c r="H174" i="8"/>
  <c r="G174" i="8"/>
  <c r="G221" i="8"/>
  <c r="F221" i="8"/>
  <c r="H221" i="8"/>
  <c r="F43" i="8"/>
  <c r="G43" i="8"/>
  <c r="H43" i="8"/>
  <c r="F10" i="8"/>
  <c r="H10" i="8"/>
  <c r="G10" i="8"/>
  <c r="H61" i="8"/>
  <c r="G61" i="8"/>
  <c r="F61" i="8"/>
  <c r="G58" i="8"/>
  <c r="H58" i="8"/>
  <c r="F58" i="8"/>
  <c r="F74" i="8"/>
  <c r="H74" i="8"/>
  <c r="G74" i="8"/>
  <c r="G203" i="8"/>
  <c r="H203" i="8"/>
  <c r="H78" i="8"/>
  <c r="F78" i="8"/>
  <c r="G78" i="8"/>
  <c r="G140" i="8"/>
  <c r="H140" i="8"/>
  <c r="F140" i="8"/>
  <c r="F142" i="8"/>
  <c r="H142" i="8"/>
  <c r="H54" i="8"/>
  <c r="F54" i="8"/>
  <c r="G54" i="8"/>
  <c r="H154" i="8"/>
  <c r="F154" i="8"/>
  <c r="G236" i="8"/>
  <c r="F236" i="8"/>
  <c r="H236" i="8"/>
  <c r="F162" i="8"/>
  <c r="H162" i="8"/>
  <c r="F175" i="8"/>
  <c r="G175" i="8"/>
  <c r="H175" i="8"/>
  <c r="F75" i="8"/>
  <c r="H75" i="8"/>
  <c r="G75" i="8"/>
  <c r="G9" i="8"/>
  <c r="H9" i="8"/>
  <c r="F9" i="8"/>
  <c r="G16" i="8"/>
  <c r="H16" i="8"/>
  <c r="F16" i="8"/>
  <c r="G15" i="8"/>
  <c r="H15" i="8"/>
  <c r="F15" i="8"/>
  <c r="H64" i="8"/>
  <c r="F64" i="8"/>
  <c r="G64" i="8"/>
  <c r="F145" i="8"/>
  <c r="H145" i="8"/>
  <c r="G145" i="8"/>
  <c r="G171" i="8"/>
  <c r="F171" i="8"/>
  <c r="H171" i="8"/>
  <c r="H91" i="8"/>
  <c r="G91" i="8"/>
  <c r="F91" i="8"/>
  <c r="F44" i="8"/>
  <c r="G44" i="8"/>
  <c r="H44" i="8"/>
  <c r="G24" i="8"/>
  <c r="H24" i="8"/>
  <c r="F24" i="8"/>
  <c r="H7" i="8"/>
  <c r="F7" i="8"/>
  <c r="G7" i="8"/>
  <c r="G224" i="8"/>
  <c r="F224" i="8"/>
  <c r="H224" i="8"/>
  <c r="G222" i="8"/>
  <c r="H222" i="8"/>
  <c r="F222" i="8"/>
  <c r="G205" i="8"/>
  <c r="F205" i="8"/>
  <c r="H205" i="8"/>
  <c r="F70" i="8"/>
  <c r="G70" i="8"/>
  <c r="H70" i="8"/>
  <c r="G83" i="8"/>
  <c r="H83" i="8"/>
  <c r="F83" i="8"/>
  <c r="G123" i="8"/>
  <c r="F123" i="8"/>
  <c r="H123" i="8"/>
  <c r="G160" i="8"/>
  <c r="F160" i="8"/>
  <c r="H160" i="8"/>
  <c r="H170" i="8"/>
  <c r="G170" i="8"/>
  <c r="F170" i="8"/>
  <c r="G168" i="8"/>
  <c r="F168" i="8"/>
  <c r="H168" i="8"/>
  <c r="H46" i="8"/>
  <c r="G46" i="8"/>
  <c r="F46" i="8"/>
  <c r="H23" i="8"/>
  <c r="G23" i="8"/>
  <c r="F23" i="8"/>
  <c r="G25" i="8"/>
  <c r="H25" i="8"/>
  <c r="F25" i="8"/>
  <c r="G81" i="8"/>
  <c r="F81" i="8"/>
  <c r="H81" i="8"/>
  <c r="G219" i="8"/>
  <c r="F219" i="8"/>
  <c r="H219" i="8"/>
  <c r="G182" i="8"/>
  <c r="F182" i="8"/>
  <c r="H182" i="8"/>
  <c r="H151" i="8"/>
  <c r="F151" i="8"/>
  <c r="G151" i="8"/>
  <c r="F161" i="8"/>
  <c r="H161" i="8"/>
  <c r="G161" i="8"/>
  <c r="G122" i="8"/>
  <c r="H122" i="8"/>
  <c r="F122" i="8"/>
  <c r="G28" i="8"/>
  <c r="H28" i="8"/>
  <c r="F28" i="8"/>
  <c r="G223" i="8"/>
  <c r="H223" i="8"/>
  <c r="G144" i="8"/>
  <c r="F144" i="8"/>
  <c r="H144" i="8"/>
  <c r="G167" i="8"/>
  <c r="F167" i="8"/>
  <c r="H167" i="8"/>
  <c r="G209" i="8"/>
  <c r="F209" i="8"/>
  <c r="H209" i="8"/>
  <c r="G11" i="8"/>
  <c r="H11" i="8"/>
  <c r="F11" i="8"/>
  <c r="H49" i="8"/>
  <c r="G49" i="8"/>
  <c r="F49" i="8"/>
  <c r="H68" i="8"/>
  <c r="G68" i="8"/>
  <c r="F68" i="8"/>
  <c r="F13" i="8"/>
  <c r="G13" i="8"/>
  <c r="H13" i="8"/>
  <c r="G124" i="8"/>
  <c r="H124" i="8"/>
  <c r="F124" i="8"/>
  <c r="F89" i="8"/>
  <c r="G89" i="8"/>
  <c r="H89" i="8"/>
  <c r="H147" i="8"/>
  <c r="F147" i="8"/>
  <c r="G147" i="8"/>
  <c r="G198" i="8"/>
  <c r="F198" i="8"/>
  <c r="H198" i="8"/>
  <c r="G190" i="8"/>
  <c r="F190" i="8"/>
  <c r="H190" i="8"/>
  <c r="G239" i="8"/>
  <c r="H239" i="8"/>
  <c r="F153" i="8"/>
  <c r="H153" i="8"/>
  <c r="G153" i="8"/>
  <c r="G196" i="8"/>
  <c r="F196" i="8"/>
  <c r="H196" i="8"/>
  <c r="G77" i="8"/>
  <c r="F77" i="8"/>
  <c r="H77" i="8"/>
  <c r="F59" i="8"/>
  <c r="H59" i="8"/>
  <c r="G59" i="8"/>
  <c r="G178" i="8"/>
  <c r="F178" i="8"/>
  <c r="H178" i="8"/>
  <c r="G128" i="8"/>
  <c r="F128" i="8"/>
  <c r="H128" i="8"/>
  <c r="G193" i="8"/>
  <c r="F193" i="8"/>
  <c r="H193" i="8"/>
  <c r="H57" i="8"/>
  <c r="G57" i="8"/>
  <c r="F57" i="8"/>
  <c r="H50" i="8"/>
  <c r="F50" i="8"/>
  <c r="G50" i="8"/>
  <c r="F22" i="8"/>
  <c r="H22" i="8"/>
  <c r="G22" i="8"/>
  <c r="G216" i="8"/>
  <c r="H216" i="8"/>
  <c r="F216" i="8"/>
  <c r="G225" i="8"/>
  <c r="F225" i="8"/>
  <c r="H225" i="8"/>
  <c r="H41" i="8"/>
  <c r="F41" i="8"/>
  <c r="G41" i="8"/>
  <c r="F71" i="8"/>
  <c r="G71" i="8"/>
  <c r="H71" i="8"/>
  <c r="G206" i="8"/>
  <c r="H206" i="8"/>
  <c r="F206" i="8"/>
  <c r="G231" i="8"/>
  <c r="H231" i="8"/>
  <c r="F166" i="8"/>
  <c r="H166" i="8"/>
  <c r="G212" i="8"/>
  <c r="F212" i="8"/>
  <c r="H212" i="8"/>
  <c r="G204" i="8"/>
  <c r="F204" i="8"/>
  <c r="H204" i="8"/>
  <c r="G234" i="8"/>
  <c r="F234" i="8"/>
  <c r="H234" i="8"/>
  <c r="G18" i="8"/>
  <c r="F18" i="8"/>
  <c r="H18" i="8"/>
  <c r="G200" i="8"/>
  <c r="F200" i="8"/>
  <c r="H200" i="8"/>
  <c r="G188" i="8"/>
  <c r="F188" i="8"/>
  <c r="H188" i="8"/>
  <c r="G164" i="8"/>
  <c r="F164" i="8"/>
  <c r="H164" i="8"/>
  <c r="F150" i="8"/>
  <c r="H150" i="8"/>
  <c r="F67" i="8"/>
  <c r="G67" i="8"/>
  <c r="H67" i="8"/>
</calcChain>
</file>

<file path=xl/sharedStrings.xml><?xml version="1.0" encoding="utf-8"?>
<sst xmlns="http://schemas.openxmlformats.org/spreadsheetml/2006/main" count="103819" uniqueCount="7267">
  <si>
    <t>airport</t>
  </si>
  <si>
    <t>wial</t>
  </si>
  <si>
    <t>cial</t>
  </si>
  <si>
    <t>aial</t>
  </si>
  <si>
    <t>disc_yr</t>
  </si>
  <si>
    <t>schedule</t>
  </si>
  <si>
    <t>SCHEDULE 19: REPORT ON DEMAND FORECASTS</t>
  </si>
  <si>
    <t>SCHEDULE 18: REPORT ON THE FORECAST TOTAL REVENUE REQUIREMENTS</t>
  </si>
  <si>
    <t>section</t>
  </si>
  <si>
    <t>19a: Passenger terminal demand</t>
  </si>
  <si>
    <t>19b: Aircraft Runway Movements</t>
  </si>
  <si>
    <t>18a: Revenue Requirement</t>
  </si>
  <si>
    <t>18b(i): Forecast Asset Base</t>
  </si>
  <si>
    <t>18b(ii): Forecast Works Under Construction</t>
  </si>
  <si>
    <t>18b(iii): Forecast Capital Expenditure</t>
  </si>
  <si>
    <t>18b(iv) FORECAST OPERATIONAL EXPENDITURE</t>
  </si>
  <si>
    <t>sch_ref</t>
  </si>
  <si>
    <t>description</t>
  </si>
  <si>
    <t>Busy hour passenger numbers:Inbound passengers:Domestic</t>
  </si>
  <si>
    <t>Busy hour passenger numbers:Inbound passengers:International</t>
  </si>
  <si>
    <t>Busy hour passenger numbers:Inbound passengers:Combined *</t>
  </si>
  <si>
    <t>Busy hour passenger numbers:Outbound passengers:Domestic</t>
  </si>
  <si>
    <t>Busy hour passenger numbers:Outbound passengers:International</t>
  </si>
  <si>
    <t>Busy hour passenger numbers:Outbound passengers:Combined *</t>
  </si>
  <si>
    <t>Number of passengers during year:Inbound passengers:Domestic</t>
  </si>
  <si>
    <t>Number of passengers during year:Inbound passengers:International</t>
  </si>
  <si>
    <t>Number of passengers during year:Inbound passengers:Total</t>
  </si>
  <si>
    <t>Number of passengers during year:Outbound passengers:Domestic</t>
  </si>
  <si>
    <t>Number of passengers during year:Outbound passengers:International</t>
  </si>
  <si>
    <t>Number of passengers during year:Outbound passengers:Total</t>
  </si>
  <si>
    <t>International transit and transfer passengers†</t>
  </si>
  <si>
    <t>Movements during
busy period (total
number of aircraft):During the runway busy hour:</t>
  </si>
  <si>
    <t>Movements during
busy period (total
number of aircraft):During the runway busy day:</t>
  </si>
  <si>
    <t>Landings during year (total number of
aircraft):Aircraft 30 tonnes MCTOW or more:</t>
  </si>
  <si>
    <t>Landings during year (total number of
aircraft):Aircraft 3 tonnes or more but less than 30 tonnes MCTOW:</t>
  </si>
  <si>
    <t>Landings during year (total number of
aircraft):Aircraft less than 3 tonnes MCTOW:</t>
  </si>
  <si>
    <t>Landings during year (total number of
aircraft):Total:</t>
  </si>
  <si>
    <t>Landings during year (total MCTOW in tonnes):Aircraft 30 tonnes MCTOW or more:</t>
  </si>
  <si>
    <t>Landings during year (total MCTOW in tonnes):Aircraft 3 tonnes or more but less than 30 tonnes MCTOW:</t>
  </si>
  <si>
    <t>Landings during year (total MCTOW in tonnes):Aircraft less than 3 tonnes MCTOW:</t>
  </si>
  <si>
    <t>Landings during year (total MCTOW in tonnes):Total:</t>
  </si>
  <si>
    <t>Landings during year (total number of
aircraft):Air passenger services—international:</t>
  </si>
  <si>
    <t>Landings during year (total number of
aircraft):Air passenger services—domestic:</t>
  </si>
  <si>
    <t>Landings during year (total number of
aircraft):Other aircraft:</t>
  </si>
  <si>
    <t>Landings during year (total MCTOW in tonnes):Air passenger services—international:</t>
  </si>
  <si>
    <t>Landings during year (total MCTOW in tonnes):Air passenger services—domestic:</t>
  </si>
  <si>
    <t>Landings during year (total MCTOW in tonnes):Other aircraft:</t>
  </si>
  <si>
    <t xml:space="preserve">Forecast value of assets employed </t>
  </si>
  <si>
    <t>Forecast cost of capital</t>
  </si>
  <si>
    <t>Forecast return on assets employed</t>
  </si>
  <si>
    <t xml:space="preserve">Forecast operational expenditure </t>
  </si>
  <si>
    <t>Forecast depreciation</t>
  </si>
  <si>
    <t>Forecast tax</t>
  </si>
  <si>
    <t>Forecast revaluations</t>
  </si>
  <si>
    <t>Forecast other income</t>
  </si>
  <si>
    <t>Other factors</t>
  </si>
  <si>
    <t>Forecast total revenue requirement</t>
  </si>
  <si>
    <t>Airfield activities</t>
  </si>
  <si>
    <t>Aircraft and freight activities</t>
  </si>
  <si>
    <t>Specified passenger terminal activities</t>
  </si>
  <si>
    <t>Total</t>
  </si>
  <si>
    <t>Forecast asset base—previous year</t>
  </si>
  <si>
    <t>Assets commissioned</t>
  </si>
  <si>
    <t>Asset disposals</t>
  </si>
  <si>
    <t>Forecast adjustment resulting from cost allocation</t>
  </si>
  <si>
    <t>Forecast asset base</t>
  </si>
  <si>
    <t>Works under construction—previous year</t>
  </si>
  <si>
    <t>Capital expenditure</t>
  </si>
  <si>
    <t>Works under construction</t>
  </si>
  <si>
    <t>Capacity growth</t>
  </si>
  <si>
    <t>Asset replacement and renewal</t>
  </si>
  <si>
    <t>Total capital expenditure</t>
  </si>
  <si>
    <t>South Runway End Safety Area</t>
  </si>
  <si>
    <t>North Runway End Safety Area</t>
  </si>
  <si>
    <t>Northern Pier Terminal and Western Gate Expansion</t>
  </si>
  <si>
    <t>Airfield Pavement Maintenance Programme</t>
  </si>
  <si>
    <t>Corporate overheads</t>
  </si>
  <si>
    <t>Asset management and airport operations</t>
  </si>
  <si>
    <t>Asset maintenance</t>
  </si>
  <si>
    <t>Total operational expenditure</t>
  </si>
  <si>
    <t>Revenue requirement not applicable to price setting event</t>
  </si>
  <si>
    <t/>
  </si>
  <si>
    <t>Forecast value of assets employed</t>
  </si>
  <si>
    <t>Airfield Pavements Rehabilitation</t>
  </si>
  <si>
    <t>Stage 1A (Stands 15 and 16 + Connector)</t>
  </si>
  <si>
    <t>DTB Building Works</t>
  </si>
  <si>
    <t>Meeters and greeters, forecourt mgmt &amp; emigration</t>
  </si>
  <si>
    <t>Terminal Precinct Roading &amp; Services</t>
  </si>
  <si>
    <t xml:space="preserve">Pier B Hardstand Stage 2 (Stand 19) </t>
  </si>
  <si>
    <t>fcast_yr</t>
  </si>
  <si>
    <t>units</t>
  </si>
  <si>
    <t>000s</t>
  </si>
  <si>
    <t>$000s</t>
  </si>
  <si>
    <t>Proportion</t>
  </si>
  <si>
    <t>value</t>
  </si>
  <si>
    <t>Pricing Period Starting Year</t>
  </si>
  <si>
    <t>Pricing Period Starting Year + 1</t>
  </si>
  <si>
    <t>Pricing Period Starting Year + 2</t>
  </si>
  <si>
    <t>Pricing Period Starting Year + 3</t>
  </si>
  <si>
    <t>Pricing Period Starting Year + 4</t>
  </si>
  <si>
    <t>category</t>
  </si>
  <si>
    <t>By category</t>
  </si>
  <si>
    <t>By regulated activity</t>
  </si>
  <si>
    <t>WIAL</t>
  </si>
  <si>
    <t>SCHEDULE 1: REPORT ON RETURN ON INVESTMENT</t>
  </si>
  <si>
    <t>1a: Return on Investment</t>
  </si>
  <si>
    <t>1b(i): Deductible Interest and Interest Tax Shield</t>
  </si>
  <si>
    <t>1b(ii): Regulatory Investment Value</t>
  </si>
  <si>
    <t>By Commissioned Project</t>
  </si>
  <si>
    <t>Regulatory profit / (loss)</t>
  </si>
  <si>
    <t>Notional interest tax shield</t>
  </si>
  <si>
    <t>Adjusted regulatory profit</t>
  </si>
  <si>
    <t xml:space="preserve">Regulatory investment value </t>
  </si>
  <si>
    <t>ROI—comparable to a post tax WACC (%)</t>
  </si>
  <si>
    <t>Post tax WACC (%)</t>
  </si>
  <si>
    <t>ROI—comparable to a vanilla WACC (%)</t>
  </si>
  <si>
    <t>Vanilla WACC (%)</t>
  </si>
  <si>
    <t>RAB value - previous year</t>
  </si>
  <si>
    <t>Debt leverage assumption (%)</t>
  </si>
  <si>
    <t>Cost of debt assumption (%)</t>
  </si>
  <si>
    <t>Notional deductible interest</t>
  </si>
  <si>
    <t>Tax rate (%)</t>
  </si>
  <si>
    <t>Western Hangar</t>
  </si>
  <si>
    <t>Other assets commissioned</t>
  </si>
  <si>
    <t>Adjustment for merger, acquisition or sale activity</t>
  </si>
  <si>
    <t>RAB investment</t>
  </si>
  <si>
    <t>RAB proportionate investment</t>
  </si>
  <si>
    <t>Regulatory investment value</t>
  </si>
  <si>
    <t>Terminal project</t>
  </si>
  <si>
    <t>Runway Maintenance</t>
  </si>
  <si>
    <t>Apron Taxiway remediation</t>
  </si>
  <si>
    <t>International Terminal Project</t>
  </si>
  <si>
    <t>sub_category</t>
  </si>
  <si>
    <t>Assets Commissioned—RAB Value</t>
  </si>
  <si>
    <t>Proportion of Year Available</t>
  </si>
  <si>
    <t>Proportionate Regulatory Value</t>
  </si>
  <si>
    <t>SCHEDULE 2: REPORT ON THE REGULATORY PROFIT</t>
  </si>
  <si>
    <t>2a: Regulatory Profit</t>
  </si>
  <si>
    <t>2b(ii): Financial Incentives</t>
  </si>
  <si>
    <t>2b(iii): Rates and Levy Costs</t>
  </si>
  <si>
    <t>2b(iv): Merger and Acquisition Expenses</t>
  </si>
  <si>
    <t>Income</t>
  </si>
  <si>
    <t>Expenses</t>
  </si>
  <si>
    <t>Passenger service charge</t>
  </si>
  <si>
    <t>MCTOW charge</t>
  </si>
  <si>
    <t>International departure fee</t>
  </si>
  <si>
    <t>Counter charges</t>
  </si>
  <si>
    <t>Lease, rental and concession income</t>
  </si>
  <si>
    <t>Other operating revenue</t>
  </si>
  <si>
    <t>Net operating revenue</t>
  </si>
  <si>
    <t>Gains / (losses) on sale of assets</t>
  </si>
  <si>
    <t>Other income</t>
  </si>
  <si>
    <t>Total regulatory income</t>
  </si>
  <si>
    <t>Operational expenditure:</t>
  </si>
  <si>
    <t>Operating surplus / (deficit)</t>
  </si>
  <si>
    <t>Regulatory depreciation</t>
  </si>
  <si>
    <t>Indexed revaluation</t>
  </si>
  <si>
    <t>Non-indexed revaluation</t>
  </si>
  <si>
    <t>Total revaluations</t>
  </si>
  <si>
    <t>Regulatory Profit / (Loss) before tax &amp; allowance for long term credit spread</t>
  </si>
  <si>
    <t>Allowance for long term credit spread</t>
  </si>
  <si>
    <t>Regulatory Profit / (Loss) before tax</t>
  </si>
  <si>
    <t>Regulatory tax allowance</t>
  </si>
  <si>
    <t xml:space="preserve">Regulatory Profit / (Loss) </t>
  </si>
  <si>
    <t>Pricing incentives</t>
  </si>
  <si>
    <t>Other incentives</t>
  </si>
  <si>
    <t>Total financial incentives</t>
  </si>
  <si>
    <t>Rates and levy costs</t>
  </si>
  <si>
    <t>Merger and acquisition expenses</t>
  </si>
  <si>
    <t>Airfield Charges</t>
  </si>
  <si>
    <t>Terminal Charges</t>
  </si>
  <si>
    <t>Counter Charges</t>
  </si>
  <si>
    <t>Passenger Service Charges</t>
  </si>
  <si>
    <t>Airfield</t>
  </si>
  <si>
    <t>Passenger Services Charge</t>
  </si>
  <si>
    <t>Terminal Services Charge</t>
  </si>
  <si>
    <t>SCHEDULE 3: REPORT ON THE REGULATORY TAX ALLOWANCE</t>
  </si>
  <si>
    <t>3a: Regulatory Tax Allowance</t>
  </si>
  <si>
    <t>3b(ii): Tax Depreciation Roll-Forward</t>
  </si>
  <si>
    <t>3b(iii): Reconciliation of Tax Losses (Airport Business)</t>
  </si>
  <si>
    <t>Regulatory profit / (loss) before tax</t>
  </si>
  <si>
    <t>Other permanent differences—not deductible</t>
  </si>
  <si>
    <t>Other temporary adjustments—current period</t>
  </si>
  <si>
    <t>Tax depreciation</t>
  </si>
  <si>
    <t>Other permanent differences—non taxable</t>
  </si>
  <si>
    <t>Other temporary adjustments—prior period</t>
  </si>
  <si>
    <t xml:space="preserve">Regulatory taxable income (loss) </t>
  </si>
  <si>
    <t>Tax losses used</t>
  </si>
  <si>
    <t>Net taxable income</t>
  </si>
  <si>
    <t>Statutory tax rate (%)</t>
  </si>
  <si>
    <t>Opening RAB (Tax Value)</t>
  </si>
  <si>
    <t>Regulatory tax asset value of additions</t>
  </si>
  <si>
    <t>Regulatory tax asset value of disposals</t>
  </si>
  <si>
    <t>Regulatory tax asset value of assets transferred from/(to) unregulated asset base</t>
  </si>
  <si>
    <t>Other adjustments to the RAB tax value</t>
  </si>
  <si>
    <t xml:space="preserve">Closing RAB (tax value) </t>
  </si>
  <si>
    <t>Tax losses (regulated business)—prior period</t>
  </si>
  <si>
    <t xml:space="preserve">Current year tax losses </t>
  </si>
  <si>
    <t xml:space="preserve">Tax losses used </t>
  </si>
  <si>
    <t>Tax losses (regulated business)</t>
  </si>
  <si>
    <t>SCHEDULE 17: REPORT ON PRICING STATISTICS</t>
  </si>
  <si>
    <t>SCHEDULE 10: REPORT ON COST ALLOCATIONS</t>
  </si>
  <si>
    <t>SCHEDULE 9: REPORT ON ASSET ALLOCATIONS</t>
  </si>
  <si>
    <t>SCHEDULE 8: CONSOLIDATION STATEMENT</t>
  </si>
  <si>
    <t>SCHEDULE 7: REPORT ON SEGMENTED INFORMATION</t>
  </si>
  <si>
    <t>SCHEDULE 6: REPORT ON ACTUAL TO FORECAST EXPENDITURE</t>
  </si>
  <si>
    <t>SCHEDULE 4: REPORT ON REGULATORY ASSET BASE ROLL FORWARD</t>
  </si>
  <si>
    <t>9a: Asset Allocations</t>
  </si>
  <si>
    <t>8a: CONSOLIDATION STATEMENT</t>
  </si>
  <si>
    <t>7.a</t>
  </si>
  <si>
    <t>6a: Actual to Forecast Expenditure</t>
  </si>
  <si>
    <t>6b: Forecast Expenditure</t>
  </si>
  <si>
    <t>4.a</t>
  </si>
  <si>
    <t>4b(i): Regulatory Depreciation</t>
  </si>
  <si>
    <t>4b(iv): Calculation of Revaluation Rate and Indexed Revaluation of Fixed Assets</t>
  </si>
  <si>
    <t>4b(v): Works Under Construction</t>
  </si>
  <si>
    <t>4b(vi): Capital Expenditure by Primary Purpose</t>
  </si>
  <si>
    <t>4b(vii): Asset Classes</t>
  </si>
  <si>
    <t>4b(viii): Assets Held for Future Use</t>
  </si>
  <si>
    <t>4b(ii): Non-Standard Depreciation Disclosure</t>
  </si>
  <si>
    <t>Net operating charges from airfield activities relating to domestic flights of 3 tonnes or more but less than 30 tonnes MCTOW</t>
  </si>
  <si>
    <t>Net operating charges from airfield activities relating to domestic flights of 30 tonnes MCTOW or more</t>
  </si>
  <si>
    <t>Net operating charges from airfield activities relating to international flights</t>
  </si>
  <si>
    <t>Net operating charges from specified passenger terminal activities relating to domestic passengers</t>
  </si>
  <si>
    <t>Net operating charges from specified passenger terminal activities relating to international passengers</t>
  </si>
  <si>
    <t>Number of domestic passengers on flights of 3 tonnes or more but less than 30 tonnes MCTOW</t>
  </si>
  <si>
    <t>Number of domestic passengers on flights of 30 tonnes MCTOW or more</t>
  </si>
  <si>
    <t xml:space="preserve">Number of international passengers </t>
  </si>
  <si>
    <t>Total MCTOW of domestic flights of 3 tonnes or more but less than 30 tonnes MCTOW</t>
  </si>
  <si>
    <t>Total MCTOW of domestic flights of 30 tonnes MCTOW or more</t>
  </si>
  <si>
    <t xml:space="preserve">Total MCTOW of international flights </t>
  </si>
  <si>
    <t>Average charge from airfield activities relating to domestic flights of 3 tonnes or more but less than 30 tonnes MCTOW</t>
  </si>
  <si>
    <t>Average charge from airfield activities relating to domestic flights of 30 tonnes MCTOW or more</t>
  </si>
  <si>
    <t>Average charge from airfield activities relating to international flights</t>
  </si>
  <si>
    <t>Average charge from specified passenger terminal activities</t>
  </si>
  <si>
    <t>Average charge from airfield activities and specified passenger terminal activities</t>
  </si>
  <si>
    <t xml:space="preserve">Corporate Overheads: Directly attributable operating costs </t>
  </si>
  <si>
    <t xml:space="preserve">Corporate Overheads: Costs not directly attributable </t>
  </si>
  <si>
    <t xml:space="preserve">Asset Management and Airport Operations: Directly attributable operating costs </t>
  </si>
  <si>
    <t xml:space="preserve">Asset Management and Airport Operations: Costs not directly attributable </t>
  </si>
  <si>
    <t xml:space="preserve">Asset Maintenance: Directly attributable operating costs </t>
  </si>
  <si>
    <t xml:space="preserve">Asset Maintenance: Costs not directly attributable </t>
  </si>
  <si>
    <t>Total directly attributable costs</t>
  </si>
  <si>
    <t>Total costs not directly attributable</t>
  </si>
  <si>
    <t>Total operating costs</t>
  </si>
  <si>
    <t>Land: Directly attributable assets</t>
  </si>
  <si>
    <t>Land: Assets not directly attributable</t>
  </si>
  <si>
    <t>Total value land</t>
  </si>
  <si>
    <t>Sealed Surfaces: Directly attributable assets</t>
  </si>
  <si>
    <t>Sealed Surfaces: Assets not directly attributable</t>
  </si>
  <si>
    <t>Total value sealed surfaces</t>
  </si>
  <si>
    <t>Infrastructure and Buildings: Directly attributable assets</t>
  </si>
  <si>
    <t>Infrastructure and Buildings: Assets not directly attributable</t>
  </si>
  <si>
    <t>Total value infrastructure and buildings</t>
  </si>
  <si>
    <t>Vehicles, Plant and Equipment: Directly attributable assets</t>
  </si>
  <si>
    <t>Vehicles, Plant and Equipment: Assets not directly attributable</t>
  </si>
  <si>
    <t>Total value vehicles, plant and equipment</t>
  </si>
  <si>
    <t>Total directly attributable assets</t>
  </si>
  <si>
    <t>Total assets not directly attributable</t>
  </si>
  <si>
    <t>Total assets</t>
  </si>
  <si>
    <t>Net income</t>
  </si>
  <si>
    <t>Operating surplus / (deficit) before interest, depreciation, revaluations and tax</t>
  </si>
  <si>
    <t>Depreciation</t>
  </si>
  <si>
    <t>Revaluations</t>
  </si>
  <si>
    <t>Tax expense</t>
  </si>
  <si>
    <t xml:space="preserve">Net operating surplus / (deficit) before interest </t>
  </si>
  <si>
    <t xml:space="preserve">Property plant and equipment </t>
  </si>
  <si>
    <t>Gains / (losses) on asset sales</t>
  </si>
  <si>
    <t xml:space="preserve">Regulatory profit/ loss </t>
  </si>
  <si>
    <t>Total forecast capital expenditure</t>
  </si>
  <si>
    <t>Total forecast operational expenditure</t>
  </si>
  <si>
    <t>RAB value—previous disclosure year</t>
  </si>
  <si>
    <t>Indexed revaluations</t>
  </si>
  <si>
    <t>Non-indexed revaluations</t>
  </si>
  <si>
    <t>Assets commissioned (other than below)</t>
  </si>
  <si>
    <t>Assets acquired from a regulated supplier</t>
  </si>
  <si>
    <t>Assets acquired from a related party</t>
  </si>
  <si>
    <t xml:space="preserve">Assets commissioned  </t>
  </si>
  <si>
    <t>Asset disposals (other)</t>
  </si>
  <si>
    <t>Asset disposals to a regulated supplier</t>
  </si>
  <si>
    <t>Asset disposals to a related party</t>
  </si>
  <si>
    <t>Lost and found assets adjustment</t>
  </si>
  <si>
    <t>Adjustment resulting from cost allocation</t>
  </si>
  <si>
    <t>RAB value †</t>
  </si>
  <si>
    <t>Standard depreciation</t>
  </si>
  <si>
    <t>Non-standard depreciation</t>
  </si>
  <si>
    <t>CPI at CPI reference date—previous year (index value)</t>
  </si>
  <si>
    <t>CPI at CPI reference date—current year (index value)</t>
  </si>
  <si>
    <t>Revaluation rate (%)</t>
  </si>
  <si>
    <t>Revalued land</t>
  </si>
  <si>
    <t>Assets with nil physical asset life</t>
  </si>
  <si>
    <t>Lost asset adjustment</t>
  </si>
  <si>
    <t xml:space="preserve">Indexed revaluation </t>
  </si>
  <si>
    <t>Works under construction—previous disclosure year</t>
  </si>
  <si>
    <t>Asset commissioned</t>
  </si>
  <si>
    <t>Offsetting revenue</t>
  </si>
  <si>
    <t>RAB value</t>
  </si>
  <si>
    <t>Assets held for future use—previous disclosure year</t>
  </si>
  <si>
    <t>Assets held for future use—additions¹</t>
  </si>
  <si>
    <t>Transfer to works under construction</t>
  </si>
  <si>
    <t>Assets held for future use—disposals</t>
  </si>
  <si>
    <t>Assets held for future use²</t>
  </si>
  <si>
    <t>Highest rate of finance applied (%)</t>
  </si>
  <si>
    <t>Number of passengers</t>
  </si>
  <si>
    <t>Tonnes</t>
  </si>
  <si>
    <t>$ per passenger</t>
  </si>
  <si>
    <t>$ per tonne MCTOW</t>
  </si>
  <si>
    <t>$ per domestic passenger</t>
  </si>
  <si>
    <t>$ per international passenger</t>
  </si>
  <si>
    <t>Unallocated RAB</t>
  </si>
  <si>
    <t>RAB</t>
  </si>
  <si>
    <t>Depreciation charge for the period (RAB)</t>
  </si>
  <si>
    <t>Land</t>
  </si>
  <si>
    <t>Sealed Surfaces</t>
  </si>
  <si>
    <t>Infrastructure &amp; Buildings</t>
  </si>
  <si>
    <t>Vehicles, Plant &amp; Equipment</t>
  </si>
  <si>
    <t>Base Value</t>
  </si>
  <si>
    <t>Holding Costs</t>
  </si>
  <si>
    <t>Net Revenues</t>
  </si>
  <si>
    <t>Tracking Revaluations</t>
  </si>
  <si>
    <t>Specified Terminal Activities</t>
  </si>
  <si>
    <t>Airfield Activities</t>
  </si>
  <si>
    <t>Aircraft and Freight Activities</t>
  </si>
  <si>
    <t>Airport Business</t>
  </si>
  <si>
    <t>Unregulated Component</t>
  </si>
  <si>
    <t>Airport Businesses</t>
  </si>
  <si>
    <t>Regulatory/GAAP Adjustments</t>
  </si>
  <si>
    <t>Airport Business–GAAP</t>
  </si>
  <si>
    <t>Unregulated Activities–GAAP</t>
  </si>
  <si>
    <t>Airport Company–GAAP</t>
  </si>
  <si>
    <t>Specified Passenger Terminal Activities</t>
  </si>
  <si>
    <t>Actual for Current Disclosure Year (a)</t>
  </si>
  <si>
    <t>Forecast for Current Disclosure Year (b)</t>
  </si>
  <si>
    <t>% Variance (a)/(b)-1</t>
  </si>
  <si>
    <t>Actual for Period to Date (a)</t>
  </si>
  <si>
    <t>Forecast for Period to Date (b)</t>
  </si>
  <si>
    <t>Unallocated works under construction</t>
  </si>
  <si>
    <t>Allocated works under construction</t>
  </si>
  <si>
    <t>Year change made</t>
  </si>
  <si>
    <t>RAB value under 'non-standard' depreciation</t>
  </si>
  <si>
    <t>RAB value under 'standard' depreciation</t>
  </si>
  <si>
    <t>Landing and parking charges</t>
  </si>
  <si>
    <t>Noise mitigation charges</t>
  </si>
  <si>
    <t>Terminal charges</t>
  </si>
  <si>
    <t>Gates</t>
  </si>
  <si>
    <t>Aprons</t>
  </si>
  <si>
    <t>Baggage System - Stage 2</t>
  </si>
  <si>
    <t>LUMINS Property Acquisitions</t>
  </si>
  <si>
    <t>Forecast revenue for services applicable to price setting event</t>
  </si>
  <si>
    <t>Forecast operational expenditure</t>
  </si>
  <si>
    <t>Accelerated depreciation - reduced useful life to 0 as at the end of 2012</t>
  </si>
  <si>
    <t>Regulatory asset base value - previous year</t>
  </si>
  <si>
    <t>North Pier Eastern Gate Expansion</t>
  </si>
  <si>
    <t>AIAL</t>
  </si>
  <si>
    <t>CIAL</t>
  </si>
  <si>
    <t>Airport</t>
  </si>
  <si>
    <t>SCHEDULE 19: REPORT ON DEMAND FORECASTS | 19b: Aircraft Runway Movements | Landings during year (total MCTOW in tonnes):Aircraft 3 tonnes or more but less than 30 tonnes MCTOW:</t>
  </si>
  <si>
    <t>SCHEDULE 19: REPORT ON DEMAND FORECASTS | 19b: Aircraft Runway Movements | Landings during year (total MCTOW in tonnes):Aircraft less than 3 tonnes MCTOW:</t>
  </si>
  <si>
    <t>Reporting item:</t>
  </si>
  <si>
    <t>Forecast year:</t>
  </si>
  <si>
    <t>AIAL difference:</t>
  </si>
  <si>
    <t>WIAL difference:</t>
  </si>
  <si>
    <t>CIAL difference:</t>
  </si>
  <si>
    <t>SCHEDULE 18: REPORT ON THE FORECAST TOTAL REVENUE REQUIREMENTS | 18a: Revenue Requirement</t>
  </si>
  <si>
    <t>SCHEDULE 18: REPORT ON THE FORECAST TOTAL REVENUE REQUIREMENTS | 18b(i): Forecast Asset Base</t>
  </si>
  <si>
    <t>SCHEDULE 18: REPORT ON THE FORECAST TOTAL REVENUE REQUIREMENTS | 18b(ii): Forecast Works Under Construction</t>
  </si>
  <si>
    <t>SCHEDULE 18: REPORT ON THE FORECAST TOTAL REVENUE REQUIREMENTS | 18b(iii): Forecast Capital Expenditure</t>
  </si>
  <si>
    <t>SCHEDULE 18: REPORT ON THE FORECAST TOTAL REVENUE REQUIREMENTS | 18b(iv) FORECAST OPERATIONAL EXPENDITURE</t>
  </si>
  <si>
    <t>SCHEDULE 19: REPORT ON DEMAND FORECASTS | 19a: Passenger terminal demand</t>
  </si>
  <si>
    <t>SCHEDULE 19: REPORT ON DEMAND FORECASTS | 19b: Aircraft Runway Movements</t>
  </si>
  <si>
    <t>SCHEDULE 1: REPORT ON RETURN ON INVESTMENT | 1a: Return on Investment</t>
  </si>
  <si>
    <t>SCHEDULE 1: REPORT ON RETURN ON INVESTMENT | 1b(i): Deductible Interest and Interest Tax Shield</t>
  </si>
  <si>
    <t>SCHEDULE 1: REPORT ON RETURN ON INVESTMENT | 1b(ii): Regulatory Investment Value</t>
  </si>
  <si>
    <t xml:space="preserve">SCHEDULE 10: REPORT ON COST ALLOCATIONS | </t>
  </si>
  <si>
    <t xml:space="preserve">SCHEDULE 17: REPORT ON PRICING STATISTICS | </t>
  </si>
  <si>
    <t>SCHEDULE 2: REPORT ON THE REGULATORY PROFIT | 2a: Regulatory Profit</t>
  </si>
  <si>
    <t>SCHEDULE 2: REPORT ON THE REGULATORY PROFIT | 2b(ii): Financial Incentives</t>
  </si>
  <si>
    <t>SCHEDULE 2: REPORT ON THE REGULATORY PROFIT | 2b(iii): Rates and Levy Costs</t>
  </si>
  <si>
    <t>SCHEDULE 2: REPORT ON THE REGULATORY PROFIT | 2b(iv): Merger and Acquisition Expenses</t>
  </si>
  <si>
    <t>SCHEDULE 3: REPORT ON THE REGULATORY TAX ALLOWANCE | 3a: Regulatory Tax Allowance</t>
  </si>
  <si>
    <t>SCHEDULE 3: REPORT ON THE REGULATORY TAX ALLOWANCE | 3b(ii): Tax Depreciation Roll-Forward</t>
  </si>
  <si>
    <t>SCHEDULE 3: REPORT ON THE REGULATORY TAX ALLOWANCE | 3b(iii): Reconciliation of Tax Losses (Airport Business)</t>
  </si>
  <si>
    <t>SCHEDULE 4: REPORT ON REGULATORY ASSET BASE ROLL FORWARD | 4.a</t>
  </si>
  <si>
    <t>SCHEDULE 4: REPORT ON REGULATORY ASSET BASE ROLL FORWARD | 4b(i): Regulatory Depreciation</t>
  </si>
  <si>
    <t>SCHEDULE 4: REPORT ON REGULATORY ASSET BASE ROLL FORWARD | 4b(ii): Non-Standard Depreciation Disclosure</t>
  </si>
  <si>
    <t>SCHEDULE 4: REPORT ON REGULATORY ASSET BASE ROLL FORWARD | 4b(iv): Calculation of Revaluation Rate and Indexed Revaluation of Fixed Assets</t>
  </si>
  <si>
    <t>SCHEDULE 4: REPORT ON REGULATORY ASSET BASE ROLL FORWARD | 4b(v): Works Under Construction</t>
  </si>
  <si>
    <t>SCHEDULE 4: REPORT ON REGULATORY ASSET BASE ROLL FORWARD | 4b(vi): Capital Expenditure by Primary Purpose</t>
  </si>
  <si>
    <t>SCHEDULE 4: REPORT ON REGULATORY ASSET BASE ROLL FORWARD | 4b(vii): Asset Classes</t>
  </si>
  <si>
    <t>SCHEDULE 4: REPORT ON REGULATORY ASSET BASE ROLL FORWARD | 4b(viii): Assets Held for Future Use</t>
  </si>
  <si>
    <t>SCHEDULE 6: REPORT ON ACTUAL TO FORECAST EXPENDITURE | 6a: Actual to Forecast Expenditure</t>
  </si>
  <si>
    <t>SCHEDULE 6: REPORT ON ACTUAL TO FORECAST EXPENDITURE | 6b: Forecast Expenditure</t>
  </si>
  <si>
    <t>SCHEDULE 7: REPORT ON SEGMENTED INFORMATION | 7.a</t>
  </si>
  <si>
    <t>SCHEDULE 8: CONSOLIDATION STATEMENT | 8a: CONSOLIDATION STATEMENT</t>
  </si>
  <si>
    <t>SCHEDULE 9: REPORT ON ASSET ALLOCATIONS | 9a: Asset Allocations</t>
  </si>
  <si>
    <t>Lookup order</t>
  </si>
  <si>
    <t>Lookup3</t>
  </si>
  <si>
    <t>Lookup2</t>
  </si>
  <si>
    <t>Schedule | Section</t>
  </si>
  <si>
    <t>SCHEDULE 5: REPORT ON RELATED PARTY TRANSACTIONS</t>
  </si>
  <si>
    <t>5(i): Related Party Transactions</t>
  </si>
  <si>
    <t>Operational expenditure</t>
  </si>
  <si>
    <t>Related party capital expenditure</t>
  </si>
  <si>
    <t>Market value of asset disposals</t>
  </si>
  <si>
    <t>Other related party transactions</t>
  </si>
  <si>
    <t>Concrete runway and apron replacement</t>
  </si>
  <si>
    <t>Taxiway Lima</t>
  </si>
  <si>
    <t>Passenger Service Charge</t>
  </si>
  <si>
    <t xml:space="preserve">SCHEDULE 18: REPORT ON THE FORECAST TOTAL REVENUE REQUIREMENTS | 18a: Revenue Requirement | Forecast operational expenditure </t>
  </si>
  <si>
    <t>SCHEDULE 5: REPORT ON RELATED PARTY TRANSACTIONS | 5(i): Related Party Transactions</t>
  </si>
  <si>
    <t>Units:</t>
  </si>
  <si>
    <t>Units</t>
  </si>
  <si>
    <t>Data sources:</t>
  </si>
  <si>
    <t>AIAL_PSE_2007.xls = 1280577 in FileSite.</t>
  </si>
  <si>
    <t>AIAL_PSE_2012.xls = 1410304 in FileSite</t>
  </si>
  <si>
    <t>WIAL_PSE_2007.xls = 1296652 in FileSite.</t>
  </si>
  <si>
    <t>WIAL_PSE_2012.xls = 1364966 in FileSite.</t>
  </si>
  <si>
    <t>CIAL_PSE_2007.xls = 1521878 in FileSite.</t>
  </si>
  <si>
    <t>CIAL_PSE_2012.xls = 1481876 in FileSite.</t>
  </si>
  <si>
    <t>AIAL_AD_2011.xls = 1377166 in FileSite.</t>
  </si>
  <si>
    <t>WIAL_AD_2011.xls = 1359495 in FileSite.</t>
  </si>
  <si>
    <t>CIAL_AD_2011.xls = 1481550 in FileSite.</t>
  </si>
  <si>
    <t>AIAL_AD_2012.xls = 1476757 in FileSite.</t>
  </si>
  <si>
    <t>WIAL_AD_2012.xls = 1433846 in FileSite.</t>
  </si>
  <si>
    <t>CIAL_AD_2012.xls = 1480596 in FileSite.</t>
  </si>
  <si>
    <t>AIAL_AD_2013.xls = 1642851 in FileSite.</t>
  </si>
  <si>
    <t>WIAL_AD_2013.xls = 1568209 in FileSite.</t>
  </si>
  <si>
    <t>CIAL_AD_2013.xls = 1642841 in FileSite.</t>
  </si>
  <si>
    <t>Summary Database of Airport Services Information Disclosures</t>
  </si>
  <si>
    <t>Summary per section - PSE</t>
  </si>
  <si>
    <t>Summary per section - historic</t>
  </si>
  <si>
    <t>Compare PSE vs. historic</t>
  </si>
  <si>
    <t>Reporting items - PSE</t>
  </si>
  <si>
    <t>Reporting items - historic</t>
  </si>
  <si>
    <t>Allows you to view all reporting items in each section of PSE disclosures (S18 and S19) per airport.</t>
  </si>
  <si>
    <t>Allows you to view all reporting items in each section of historic disclosures per airport.</t>
  </si>
  <si>
    <t>value_as_string</t>
  </si>
  <si>
    <t>3292.264816806072</t>
  </si>
  <si>
    <t>20076.75761599785</t>
  </si>
  <si>
    <t>11098.73802857692</t>
  </si>
  <si>
    <t>23713.97250746354</t>
  </si>
  <si>
    <t>4047.478089003618</t>
  </si>
  <si>
    <t>1549817</t>
  </si>
  <si>
    <t>3092613</t>
  </si>
  <si>
    <t>726742</t>
  </si>
  <si>
    <t>381520.1576000001</t>
  </si>
  <si>
    <t>870634.6090209789</t>
  </si>
  <si>
    <t>225285.362</t>
  </si>
  <si>
    <t>2.12429262087464</t>
  </si>
  <si>
    <t>8.629333866699136</t>
  </si>
  <si>
    <t>6.491842857802721</t>
  </si>
  <si>
    <t>23.05991216978382</t>
  </si>
  <si>
    <t>15.27190946522552</t>
  </si>
  <si>
    <t>49.26524266843811</t>
  </si>
  <si>
    <t>5.108094792482286</t>
  </si>
  <si>
    <t>5.569346603063561</t>
  </si>
  <si>
    <t>10.14188580985981</t>
  </si>
  <si>
    <t>20.84125606828908</t>
  </si>
  <si>
    <t>0</t>
  </si>
  <si>
    <t>1759.206116005205</t>
  </si>
  <si>
    <t>1972.003879030609</t>
  </si>
  <si>
    <t>159.6941506233526</t>
  </si>
  <si>
    <t>3890.904145659167</t>
  </si>
  <si>
    <t>1427.472175976931</t>
  </si>
  <si>
    <t>5318.376321636098</t>
  </si>
  <si>
    <t>444.3970138881908</t>
  </si>
  <si>
    <t>9223.451091043542</t>
  </si>
  <si>
    <t>49.57217506826824</t>
  </si>
  <si>
    <t>9717.42028</t>
  </si>
  <si>
    <t>4158.977405009113</t>
  </si>
  <si>
    <t>622.8445262194194</t>
  </si>
  <si>
    <t>44.96585096598975</t>
  </si>
  <si>
    <t>4826.787782194521</t>
  </si>
  <si>
    <t>3186.949896169379</t>
  </si>
  <si>
    <t>8013.7376783639</t>
  </si>
  <si>
    <t>326.304</t>
  </si>
  <si>
    <t>2.112</t>
  </si>
  <si>
    <t>328.416</t>
  </si>
  <si>
    <t>699.5289925000001</t>
  </si>
  <si>
    <t>71.08874189999999</t>
  </si>
  <si>
    <t>70.38642830000001</t>
  </si>
  <si>
    <t>841.0041627000001</t>
  </si>
  <si>
    <t>284.4748373</t>
  </si>
  <si>
    <t>1125.479</t>
  </si>
  <si>
    <t>9549.755091043542</t>
  </si>
  <si>
    <t>51.68417506826825</t>
  </si>
  <si>
    <t>10045.83628</t>
  </si>
  <si>
    <t>6617.712513514318</t>
  </si>
  <si>
    <t>2665.937147150029</t>
  </si>
  <si>
    <t>275.0464298893424</t>
  </si>
  <si>
    <t>9558.696090553687</t>
  </si>
  <si>
    <t>4898.89690944631</t>
  </si>
  <si>
    <t>14457.593</t>
  </si>
  <si>
    <t>7062.109527402508</t>
  </si>
  <si>
    <t>12215.69223819357</t>
  </si>
  <si>
    <t>326.7306049576106</t>
  </si>
  <si>
    <t>19604.53237055369</t>
  </si>
  <si>
    <t>24503.42928</t>
  </si>
  <si>
    <t>87.5</t>
  </si>
  <si>
    <t>108833.5</t>
  </si>
  <si>
    <t>8090.5</t>
  </si>
  <si>
    <t>117011.5</t>
  </si>
  <si>
    <t>1752</t>
  </si>
  <si>
    <t>3884.6</t>
  </si>
  <si>
    <t>156.4</t>
  </si>
  <si>
    <t>5793</t>
  </si>
  <si>
    <t>1891</t>
  </si>
  <si>
    <t>7684</t>
  </si>
  <si>
    <t>122804.5</t>
  </si>
  <si>
    <t>409.5</t>
  </si>
  <si>
    <t>118237</t>
  </si>
  <si>
    <t>4062.4</t>
  </si>
  <si>
    <t>122708.9</t>
  </si>
  <si>
    <t>596</t>
  </si>
  <si>
    <t>1092.4</t>
  </si>
  <si>
    <t>82.40000000000001</t>
  </si>
  <si>
    <t>1770.8</t>
  </si>
  <si>
    <t>852</t>
  </si>
  <si>
    <t>2622.8</t>
  </si>
  <si>
    <t>124479.7</t>
  </si>
  <si>
    <t>81846</t>
  </si>
  <si>
    <t>4221</t>
  </si>
  <si>
    <t>6064.4</t>
  </si>
  <si>
    <t>92131.39999999999</t>
  </si>
  <si>
    <t>47862</t>
  </si>
  <si>
    <t>3954</t>
  </si>
  <si>
    <t>297</t>
  </si>
  <si>
    <t>52113</t>
  </si>
  <si>
    <t>10035.4</t>
  </si>
  <si>
    <t>62148.4</t>
  </si>
  <si>
    <t>144244.4</t>
  </si>
  <si>
    <t>11494</t>
  </si>
  <si>
    <t>987</t>
  </si>
  <si>
    <t>28.4</t>
  </si>
  <si>
    <t>12509.4</t>
  </si>
  <si>
    <t>730</t>
  </si>
  <si>
    <t>868.4</t>
  </si>
  <si>
    <t>65.40000000000001</t>
  </si>
  <si>
    <t>1663.8</t>
  </si>
  <si>
    <t>717.4</t>
  </si>
  <si>
    <t>2381.2</t>
  </si>
  <si>
    <t>14173.2</t>
  </si>
  <si>
    <t>93837</t>
  </si>
  <si>
    <t>232278.5</t>
  </si>
  <si>
    <t>18245.7</t>
  </si>
  <si>
    <t>344361.2</t>
  </si>
  <si>
    <t>50940</t>
  </si>
  <si>
    <t>9799.4</t>
  </si>
  <si>
    <t>601.1999999999999</t>
  </si>
  <si>
    <t>61340.60000000001</t>
  </si>
  <si>
    <t>13495.8</t>
  </si>
  <si>
    <t>74836.39999999999</t>
  </si>
  <si>
    <t>144777</t>
  </si>
  <si>
    <t>242077.9</t>
  </si>
  <si>
    <t>18846.9</t>
  </si>
  <si>
    <t>405701.8000000001</t>
  </si>
  <si>
    <t>419197.6</t>
  </si>
  <si>
    <t>67217.07333534918</t>
  </si>
  <si>
    <t>39573.837</t>
  </si>
  <si>
    <t>106791</t>
  </si>
  <si>
    <t>8566.42990944631</t>
  </si>
  <si>
    <t>28171</t>
  </si>
  <si>
    <t>47612.5409647955</t>
  </si>
  <si>
    <t>31007.40709055369</t>
  </si>
  <si>
    <t>78620</t>
  </si>
  <si>
    <t>14204</t>
  </si>
  <si>
    <t>-1069</t>
  </si>
  <si>
    <t>13135</t>
  </si>
  <si>
    <t>2882</t>
  </si>
  <si>
    <t>16017</t>
  </si>
  <si>
    <t>3526.159106121567</t>
  </si>
  <si>
    <t>-3526.15566969545</t>
  </si>
  <si>
    <t>20791</t>
  </si>
  <si>
    <t>9864.111990541695</t>
  </si>
  <si>
    <t>-13012.67472208943</t>
  </si>
  <si>
    <t>-3148.562731547738</t>
  </si>
  <si>
    <t>4094.562731547738</t>
  </si>
  <si>
    <t>946</t>
  </si>
  <si>
    <t>27070.58808037537</t>
  </si>
  <si>
    <t>10555.51905239398</t>
  </si>
  <si>
    <t>37626.10369634323</t>
  </si>
  <si>
    <t>44821.84435900595</t>
  </si>
  <si>
    <t>82448</t>
  </si>
  <si>
    <t>124441.2</t>
  </si>
  <si>
    <t>530143</t>
  </si>
  <si>
    <t>209324</t>
  </si>
  <si>
    <t>739467</t>
  </si>
  <si>
    <t>32619.74490329887</t>
  </si>
  <si>
    <t>26707.06155670113</t>
  </si>
  <si>
    <t>1061.583</t>
  </si>
  <si>
    <t>2182.135</t>
  </si>
  <si>
    <t>1861.797</t>
  </si>
  <si>
    <t>378.55</t>
  </si>
  <si>
    <t>1973.905</t>
  </si>
  <si>
    <t>4214.252</t>
  </si>
  <si>
    <t>29630.44155670113</t>
  </si>
  <si>
    <t>35180.42990329887</t>
  </si>
  <si>
    <t>66784.77646000001</t>
  </si>
  <si>
    <t>432.2968753491907</t>
  </si>
  <si>
    <t>35612.72677864806</t>
  </si>
  <si>
    <t>67217.0733353492</t>
  </si>
  <si>
    <t>7522</t>
  </si>
  <si>
    <t>6345.4</t>
  </si>
  <si>
    <t>336.4</t>
  </si>
  <si>
    <t>14203.8</t>
  </si>
  <si>
    <t>1274</t>
  </si>
  <si>
    <t>2090</t>
  </si>
  <si>
    <t>162</t>
  </si>
  <si>
    <t>3526</t>
  </si>
  <si>
    <t>-1.229106203794254</t>
  </si>
  <si>
    <t>-1.44158229882815</t>
  </si>
  <si>
    <t>-.1109166248876693</t>
  </si>
  <si>
    <t>-2.781605127510074</t>
  </si>
  <si>
    <t>4834.702381337604</t>
  </si>
  <si>
    <t>4708.198607534585</t>
  </si>
  <si>
    <t>321.2782773281498</t>
  </si>
  <si>
    <t>9864.179266200339</t>
  </si>
  <si>
    <t>11486.85875416482</t>
  </si>
  <si>
    <t>14434.87751521873</t>
  </si>
  <si>
    <t>1151.607034339127</t>
  </si>
  <si>
    <t>27073.34330372267</t>
  </si>
  <si>
    <t>147670</t>
  </si>
  <si>
    <t>249200</t>
  </si>
  <si>
    <t>18951.4</t>
  </si>
  <si>
    <t>415821.4</t>
  </si>
  <si>
    <t>2418</t>
  </si>
  <si>
    <t>12229</t>
  </si>
  <si>
    <t>-.8022732848147846</t>
  </si>
  <si>
    <t>6252</t>
  </si>
  <si>
    <t>10290</t>
  </si>
  <si>
    <t>-.3924198250728863</t>
  </si>
  <si>
    <t>8670</t>
  </si>
  <si>
    <t>22519</t>
  </si>
  <si>
    <t>-.6149917847151294</t>
  </si>
  <si>
    <t>3881</t>
  </si>
  <si>
    <t>.0025519571396977</t>
  </si>
  <si>
    <t>14544.20806219452</t>
  </si>
  <si>
    <t>16411</t>
  </si>
  <si>
    <t>-.1137524793008031</t>
  </si>
  <si>
    <t>1169.4201627</t>
  </si>
  <si>
    <t>2595</t>
  </si>
  <si>
    <t>-.5493563920231214</t>
  </si>
  <si>
    <t>22887</t>
  </si>
  <si>
    <t>-.1434206156091368</t>
  </si>
  <si>
    <t>17385</t>
  </si>
  <si>
    <t>2352</t>
  </si>
  <si>
    <t>8066</t>
  </si>
  <si>
    <t>11128</t>
  </si>
  <si>
    <t>8294</t>
  </si>
  <si>
    <t>6936</t>
  </si>
  <si>
    <t>25451</t>
  </si>
  <si>
    <t>13480</t>
  </si>
  <si>
    <t>2773</t>
  </si>
  <si>
    <t>2794</t>
  </si>
  <si>
    <t>3217</t>
  </si>
  <si>
    <t>3209</t>
  </si>
  <si>
    <t>11849.5</t>
  </si>
  <si>
    <t>13979</t>
  </si>
  <si>
    <t>13882</t>
  </si>
  <si>
    <t>14660.5</t>
  </si>
  <si>
    <t>2680.5</t>
  </si>
  <si>
    <t>3275</t>
  </si>
  <si>
    <t>3386</t>
  </si>
  <si>
    <t>2999.5</t>
  </si>
  <si>
    <t>17303</t>
  </si>
  <si>
    <t>20048</t>
  </si>
  <si>
    <t>20485</t>
  </si>
  <si>
    <t>20869</t>
  </si>
  <si>
    <t>6.493159343263256</t>
  </si>
  <si>
    <t>2660.6159137</t>
  </si>
  <si>
    <t>2103</t>
  </si>
  <si>
    <t>427888</t>
  </si>
  <si>
    <t>415173.4</t>
  </si>
  <si>
    <t>14819</t>
  </si>
  <si>
    <t>3635.223990636351</t>
  </si>
  <si>
    <t>3594</t>
  </si>
  <si>
    <t>3088.4</t>
  </si>
  <si>
    <t>2947</t>
  </si>
  <si>
    <t>2102.5</t>
  </si>
  <si>
    <t>6541</t>
  </si>
  <si>
    <t>5190.9</t>
  </si>
  <si>
    <t>4048</t>
  </si>
  <si>
    <t>4047.4</t>
  </si>
  <si>
    <t>62.74089387845015</t>
  </si>
  <si>
    <t>419197.7239906364</t>
  </si>
  <si>
    <t>1164</t>
  </si>
  <si>
    <t>1174</t>
  </si>
  <si>
    <t>.0085910652920962</t>
  </si>
  <si>
    <t>1322.427489927209</t>
  </si>
  <si>
    <t>1303.480047448117</t>
  </si>
  <si>
    <t>3425.5</t>
  </si>
  <si>
    <t>3425</t>
  </si>
  <si>
    <t>1585.4</t>
  </si>
  <si>
    <t>1468</t>
  </si>
  <si>
    <t>10407</t>
  </si>
  <si>
    <t>5191</t>
  </si>
  <si>
    <t>5451.4</t>
  </si>
  <si>
    <t>4947</t>
  </si>
  <si>
    <t>121356</t>
  </si>
  <si>
    <t>129102</t>
  </si>
  <si>
    <t>149419</t>
  </si>
  <si>
    <t>15296</t>
  </si>
  <si>
    <t>415173</t>
  </si>
  <si>
    <t>5750</t>
  </si>
  <si>
    <t>6159</t>
  </si>
  <si>
    <t>2295</t>
  </si>
  <si>
    <t>1043</t>
  </si>
  <si>
    <t>1100</t>
  </si>
  <si>
    <t>1253</t>
  </si>
  <si>
    <t>129.6</t>
  </si>
  <si>
    <t>3525.6</t>
  </si>
  <si>
    <t>340</t>
  </si>
  <si>
    <t>85</t>
  </si>
  <si>
    <t>3688</t>
  </si>
  <si>
    <t>1078</t>
  </si>
  <si>
    <t>4044</t>
  </si>
  <si>
    <t>2.6</t>
  </si>
  <si>
    <t>4046.6</t>
  </si>
  <si>
    <t>67</t>
  </si>
  <si>
    <t>-57</t>
  </si>
  <si>
    <t>86.5</t>
  </si>
  <si>
    <t>-33.4</t>
  </si>
  <si>
    <t>63.1</t>
  </si>
  <si>
    <t>122806</t>
  </si>
  <si>
    <t>124480</t>
  </si>
  <si>
    <t>144243.5</t>
  </si>
  <si>
    <t>14172.6</t>
  </si>
  <si>
    <t>405702.1</t>
  </si>
  <si>
    <t>7159.4</t>
  </si>
  <si>
    <t>1323.4</t>
  </si>
  <si>
    <t>-64.59999999999999</t>
  </si>
  <si>
    <t>-51.6</t>
  </si>
  <si>
    <t>8495.799999999999</t>
  </si>
  <si>
    <t>418</t>
  </si>
  <si>
    <t>747</t>
  </si>
  <si>
    <t>117</t>
  </si>
  <si>
    <t>991</t>
  </si>
  <si>
    <t>600</t>
  </si>
  <si>
    <t>129</t>
  </si>
  <si>
    <t>78</t>
  </si>
  <si>
    <t>-9.5</t>
  </si>
  <si>
    <t>641.5</t>
  </si>
  <si>
    <t>6977.4</t>
  </si>
  <si>
    <t>1941.4</t>
  </si>
  <si>
    <t>-25.59999999999999</t>
  </si>
  <si>
    <t>-99.09999999999999</t>
  </si>
  <si>
    <t>8845.299999999999</t>
  </si>
  <si>
    <t>.0696</t>
  </si>
  <si>
    <t>36937.48167604457</t>
  </si>
  <si>
    <t>13.81611566346822</t>
  </si>
  <si>
    <t>366.7430309702962</t>
  </si>
  <si>
    <t>(tax additions)</t>
  </si>
  <si>
    <t>14584.55914663377</t>
  </si>
  <si>
    <t>8282</t>
  </si>
  <si>
    <t>4164.18519</t>
  </si>
  <si>
    <t>320.7251317650001</t>
  </si>
  <si>
    <t>(tax deductions)</t>
  </si>
  <si>
    <t>16293.06942788657</t>
  </si>
  <si>
    <t>35228.97139479176</t>
  </si>
  <si>
    <t>.28</t>
  </si>
  <si>
    <t>185024.4</t>
  </si>
  <si>
    <t>3074</t>
  </si>
  <si>
    <t>2495</t>
  </si>
  <si>
    <t>1080</t>
  </si>
  <si>
    <t>2226</t>
  </si>
  <si>
    <t>66784.77645999999</t>
  </si>
  <si>
    <t>36934.70007091706</t>
  </si>
  <si>
    <t>-2.781605127509972</t>
  </si>
  <si>
    <t>27073.36968550288</t>
  </si>
  <si>
    <t>2130.36154</t>
  </si>
  <si>
    <t>-144.95</t>
  </si>
  <si>
    <t>1985.41154</t>
  </si>
  <si>
    <t>1207.9372106</t>
  </si>
  <si>
    <t>141975.4420195541</t>
  </si>
  <si>
    <t>78508.37975201706</t>
  </si>
  <si>
    <t>76083.10984633955</t>
  </si>
  <si>
    <t>3913.599600058918</t>
  </si>
  <si>
    <t>3430.94041741114</t>
  </si>
  <si>
    <t>2829.420237071236</t>
  </si>
  <si>
    <t>138061.8424194952</t>
  </si>
  <si>
    <t>75077.43933460592</t>
  </si>
  <si>
    <t>73253.68960926832</t>
  </si>
  <si>
    <t>1091750.625469382</t>
  </si>
  <si>
    <t>1142120.786329506</t>
  </si>
  <si>
    <t>1134191.128885722</t>
  </si>
  <si>
    <t>.1264591374611189</t>
  </si>
  <si>
    <t>.0657351133376061</t>
  </si>
  <si>
    <t>.0645867241804614</t>
  </si>
  <si>
    <t>.0806</t>
  </si>
  <si>
    <t>.0756</t>
  </si>
  <si>
    <t>.0649</t>
  </si>
  <si>
    <t>.1300438384988457</t>
  </si>
  <si>
    <t>.0687391217213755</t>
  </si>
  <si>
    <t>.0670813832947952</t>
  </si>
  <si>
    <t>.084</t>
  </si>
  <si>
    <t>.0786</t>
  </si>
  <si>
    <t>.0675</t>
  </si>
  <si>
    <t>1119427.525784249</t>
  </si>
  <si>
    <t>.17</t>
  </si>
  <si>
    <t>.0531</t>
  </si>
  <si>
    <t>10105.07227525442</t>
  </si>
  <si>
    <t>3232.96375</t>
  </si>
  <si>
    <t>.2493150684931507</t>
  </si>
  <si>
    <t>806.0265787671233</t>
  </si>
  <si>
    <t>15665.69617</t>
  </si>
  <si>
    <t>.0821917808219178</t>
  </si>
  <si>
    <t>1287.591466027397</t>
  </si>
  <si>
    <t>25286.88168150369</t>
  </si>
  <si>
    <t>.5</t>
  </si>
  <si>
    <t>12643.44084075185</t>
  </si>
  <si>
    <t>-53.08843185362204</t>
  </si>
  <si>
    <t>-26.54421592681102</t>
  </si>
  <si>
    <t>44238.63003335731</t>
  </si>
  <si>
    <t>14763.60310147318</t>
  </si>
  <si>
    <t>3629.567656686939</t>
  </si>
  <si>
    <t>18707.51624117647</t>
  </si>
  <si>
    <t>4700.215203157894</t>
  </si>
  <si>
    <t>17267.70211654916</t>
  </si>
  <si>
    <t>11221.29557684211</t>
  </si>
  <si>
    <t>1579419</t>
  </si>
  <si>
    <t>2883580</t>
  </si>
  <si>
    <t>718044</t>
  </si>
  <si>
    <t>414360.1900000001</t>
  </si>
  <si>
    <t>825464.0099999999</t>
  </si>
  <si>
    <t>219923.8</t>
  </si>
  <si>
    <t>2.298039758092652</t>
  </si>
  <si>
    <t>8.759450700818865</t>
  </si>
  <si>
    <t>6.487600913162274</t>
  </si>
  <si>
    <t>22.6630307494284</t>
  </si>
  <si>
    <t>6.545859589604389</t>
  </si>
  <si>
    <t>21.37201704935025</t>
  </si>
  <si>
    <t>3.869080435946583</t>
  </si>
  <si>
    <t>15.62758769217778</t>
  </si>
  <si>
    <t>8.874029775586456</t>
  </si>
  <si>
    <t>22.17344728178218</t>
  </si>
  <si>
    <t>2425.4892685</t>
  </si>
  <si>
    <t>2650.5598936</t>
  </si>
  <si>
    <t>222.0103485</t>
  </si>
  <si>
    <t>5298.0595106</t>
  </si>
  <si>
    <t>2459.3694894</t>
  </si>
  <si>
    <t>7757.429</t>
  </si>
  <si>
    <t>330.76388</t>
  </si>
  <si>
    <t>4163.204589999999</t>
  </si>
  <si>
    <t>46.57952999999999</t>
  </si>
  <si>
    <t>4540.548</t>
  </si>
  <si>
    <t>3262.672029499999</t>
  </si>
  <si>
    <t>439.8934100999999</t>
  </si>
  <si>
    <t>189.1817463</t>
  </si>
  <si>
    <t>3891.747185899999</t>
  </si>
  <si>
    <t>1698.1178141</t>
  </si>
  <si>
    <t>5589.864999999999</t>
  </si>
  <si>
    <t>973.452</t>
  </si>
  <si>
    <t>9.608000000000001</t>
  </si>
  <si>
    <t>983.06</t>
  </si>
  <si>
    <t>687.7216505</t>
  </si>
  <si>
    <t>84.18660679999998</t>
  </si>
  <si>
    <t>101.8018808</t>
  </si>
  <si>
    <t>873.7101381</t>
  </si>
  <si>
    <t>270.1748619000002</t>
  </si>
  <si>
    <t>1143.885</t>
  </si>
  <si>
    <t>5136.65659</t>
  </si>
  <si>
    <t>56.18753</t>
  </si>
  <si>
    <t>5523.608</t>
  </si>
  <si>
    <t>6375.882948499999</t>
  </si>
  <si>
    <t>3174.6399105</t>
  </si>
  <si>
    <t>512.9939756000001</t>
  </si>
  <si>
    <t>10063.5168346</t>
  </si>
  <si>
    <t>4427.6621654</t>
  </si>
  <si>
    <t>14491.179</t>
  </si>
  <si>
    <t>6706.646828499999</t>
  </si>
  <si>
    <t>8311.296500500001</t>
  </si>
  <si>
    <t>569.1815056000002</t>
  </si>
  <si>
    <t>15587.1248346</t>
  </si>
  <si>
    <t>20014.787</t>
  </si>
  <si>
    <t>87.24946699637097</t>
  </si>
  <si>
    <t>107569.4791195054</t>
  </si>
  <si>
    <t>8021.636160187758</t>
  </si>
  <si>
    <t>115678.3647466895</t>
  </si>
  <si>
    <t>1679.869996375938</t>
  </si>
  <si>
    <t>3842.109476340961</t>
  </si>
  <si>
    <t>154.7258919129394</t>
  </si>
  <si>
    <t>5676.705364629838</t>
  </si>
  <si>
    <t>1942.312080232761</t>
  </si>
  <si>
    <t>7619.017444862599</t>
  </si>
  <si>
    <t>121355.0701113193</t>
  </si>
  <si>
    <t>379.328130795177</t>
  </si>
  <si>
    <t>122679.8731086182</t>
  </si>
  <si>
    <t>4131.454732235272</t>
  </si>
  <si>
    <t>127190.6559716487</t>
  </si>
  <si>
    <t>643.2249421385061</t>
  </si>
  <si>
    <t>1180.983852282413</t>
  </si>
  <si>
    <t>87.97766919530163</t>
  </si>
  <si>
    <t>1912.18646361622</t>
  </si>
  <si>
    <t>835.1586192400719</t>
  </si>
  <si>
    <t>2747.345082856292</t>
  </si>
  <si>
    <t>129102.8424352649</t>
  </si>
  <si>
    <t>84450.21264009152</t>
  </si>
  <si>
    <t>7710.894110322593</t>
  </si>
  <si>
    <t>6196.90674355321</t>
  </si>
  <si>
    <t>98358.01349396732</t>
  </si>
  <si>
    <t>47866.48669111734</t>
  </si>
  <si>
    <t>2973.582816918335</t>
  </si>
  <si>
    <t>221.517749701725</t>
  </si>
  <si>
    <t>51061.5872577374</t>
  </si>
  <si>
    <t>9400.468172645575</t>
  </si>
  <si>
    <t>60462.05543038298</t>
  </si>
  <si>
    <t>149419.6007517047</t>
  </si>
  <si>
    <t>12814.27402557315</t>
  </si>
  <si>
    <t>1093.414827253728</t>
  </si>
  <si>
    <t>28.83851556232066</t>
  </si>
  <si>
    <t>13936.5273683892</t>
  </si>
  <si>
    <t>591.8729098927095</t>
  </si>
  <si>
    <t>714.2177489890447</t>
  </si>
  <si>
    <t>53.20581880313907</t>
  </si>
  <si>
    <t>1359.296477684893</t>
  </si>
  <si>
    <t>537.0875187461588</t>
  </si>
  <si>
    <t>1896.383996431052</t>
  </si>
  <si>
    <t>15295.82384607409</t>
  </si>
  <si>
    <t>97731.06426345621</t>
  </si>
  <si>
    <t>239053.6611656999</t>
  </si>
  <si>
    <t>18378.83615153856</t>
  </si>
  <si>
    <t>355163.5615806946</t>
  </si>
  <si>
    <t>50781.45453952449</t>
  </si>
  <si>
    <t>8710.893894530755</t>
  </si>
  <si>
    <t>517.4271296131051</t>
  </si>
  <si>
    <t>60009.77556366836</t>
  </si>
  <si>
    <t>12715.02639086457</t>
  </si>
  <si>
    <t>72724.80195453292</t>
  </si>
  <si>
    <t>148512.5188029807</t>
  </si>
  <si>
    <t>247764.5550602306</t>
  </si>
  <si>
    <t>18896.26328115167</t>
  </si>
  <si>
    <t>415173.337144363</t>
  </si>
  <si>
    <t>427888.3635352276</t>
  </si>
  <si>
    <t>61220.24765000001</t>
  </si>
  <si>
    <t>38246.58</t>
  </si>
  <si>
    <t>99466.82765000001</t>
  </si>
  <si>
    <t>8415.365165400001</t>
  </si>
  <si>
    <t>24002.49</t>
  </si>
  <si>
    <t>45633.12281540001</t>
  </si>
  <si>
    <t>29831.2148346</t>
  </si>
  <si>
    <t>75464.33765</t>
  </si>
  <si>
    <t>13778.5616548112</t>
  </si>
  <si>
    <t>-9.95371799651366</t>
  </si>
  <si>
    <t>13768.60793681469</t>
  </si>
  <si>
    <t>3784.392063185312</t>
  </si>
  <si>
    <t>17553</t>
  </si>
  <si>
    <t>6307.501554238518</t>
  </si>
  <si>
    <t>64282.94031795147</t>
  </si>
  <si>
    <t>70591.44187218999</t>
  </si>
  <si>
    <t>10352.69612477485</t>
  </si>
  <si>
    <t>80944.13799696484</t>
  </si>
  <si>
    <t>8437.368246934046</t>
  </si>
  <si>
    <t>-10862.25646243024</t>
  </si>
  <si>
    <t>-2424.888215496195</t>
  </si>
  <si>
    <t>-1411.111784503805</t>
  </si>
  <si>
    <t>-3836</t>
  </si>
  <si>
    <t>29724.69446789327</t>
  </si>
  <si>
    <t>75155.15049837822</t>
  </si>
  <si>
    <t>104880.8449662715</t>
  </si>
  <si>
    <t>37810.63068069335</t>
  </si>
  <si>
    <t>142691.4756469649</t>
  </si>
  <si>
    <t>119752.7112094894</t>
  </si>
  <si>
    <t>534924.7112094894</t>
  </si>
  <si>
    <t>194004.2887905106</t>
  </si>
  <si>
    <t>728929</t>
  </si>
  <si>
    <t>20523.65218426347</t>
  </si>
  <si>
    <t>26739.08946573653</t>
  </si>
  <si>
    <t>47262.74165</t>
  </si>
  <si>
    <t>430.319</t>
  </si>
  <si>
    <t>7343.017</t>
  </si>
  <si>
    <t>440</t>
  </si>
  <si>
    <t>1907.32</t>
  </si>
  <si>
    <t>542.442</t>
  </si>
  <si>
    <t>1764.593</t>
  </si>
  <si>
    <t>4214.355</t>
  </si>
  <si>
    <t>30213.98918426347</t>
  </si>
  <si>
    <t>27711.85046573653</t>
  </si>
  <si>
    <t>59690.43265</t>
  </si>
  <si>
    <t>518.2131947261663</t>
  </si>
  <si>
    <t>1011.601805273834</t>
  </si>
  <si>
    <t>1529.815</t>
  </si>
  <si>
    <t>30732.20237898964</t>
  </si>
  <si>
    <t>28723.45227101036</t>
  </si>
  <si>
    <t>61220.24765</t>
  </si>
  <si>
    <t>6706.6468285</t>
  </si>
  <si>
    <t>569.1815056</t>
  </si>
  <si>
    <t>6918.990380037278</t>
  </si>
  <si>
    <t>6769.615816639732</t>
  </si>
  <si>
    <t>89.95545813418674</t>
  </si>
  <si>
    <t>2254.354448951365</t>
  </si>
  <si>
    <t>3957.366806655393</t>
  </si>
  <si>
    <t>96.27612419421332</t>
  </si>
  <si>
    <t>6307.997379800971</t>
  </si>
  <si>
    <t>-1.394635395896922</t>
  </si>
  <si>
    <t>-1.247316265614335</t>
  </si>
  <si>
    <t>-.0858468100288147</t>
  </si>
  <si>
    <t>-2.727798471540072</t>
  </si>
  <si>
    <t>4850.077636499086</t>
  </si>
  <si>
    <t>3336.89511077185</t>
  </si>
  <si>
    <t>250.3953705768641</t>
  </si>
  <si>
    <t>8437.3681178478</t>
  </si>
  <si>
    <t>14512.23661830054</t>
  </si>
  <si>
    <t>14264.25896601979</t>
  </si>
  <si>
    <t>950.9226366931914</t>
  </si>
  <si>
    <t>29727.41822101351</t>
  </si>
  <si>
    <t>148716.2327441201</t>
  </si>
  <si>
    <t>253270.5584380491</t>
  </si>
  <si>
    <t>10223.83601400783</t>
  </si>
  <si>
    <t>412210.627196177</t>
  </si>
  <si>
    <t>8431.548413860926</t>
  </si>
  <si>
    <t>Not defined</t>
  </si>
  <si>
    <t>58458.54841386093</t>
  </si>
  <si>
    <t>46489.48895845189</t>
  </si>
  <si>
    <t>.2574573247321756</t>
  </si>
  <si>
    <t>7987.982587430821</t>
  </si>
  <si>
    <t>3278.590989912109</t>
  </si>
  <si>
    <t>1.436407167593954</t>
  </si>
  <si>
    <t>54785.98258743082</t>
  </si>
  <si>
    <t>27798.26232350586</t>
  </si>
  <si>
    <t>.9708419882455919</t>
  </si>
  <si>
    <t>16419.53100129175</t>
  </si>
  <si>
    <t>4.00810593691405</t>
  </si>
  <si>
    <t>113244.5310012918</t>
  </si>
  <si>
    <t>74287.75128195775</t>
  </si>
  <si>
    <t>.5244038087984959</t>
  </si>
  <si>
    <t>8432.295185899999</t>
  </si>
  <si>
    <t>1856.7701381</t>
  </si>
  <si>
    <t>13356.78929379454</t>
  </si>
  <si>
    <t>.1669814123549629</t>
  </si>
  <si>
    <t>67438.12483459999</t>
  </si>
  <si>
    <t>57947.52840129378</t>
  </si>
  <si>
    <t>.1637791411496046</t>
  </si>
  <si>
    <t>27395.393554354</t>
  </si>
  <si>
    <t>19094.09540409789</t>
  </si>
  <si>
    <t>3598.5</t>
  </si>
  <si>
    <t>3565.4375</t>
  </si>
  <si>
    <t>11013</t>
  </si>
  <si>
    <t>6342.73383359375</t>
  </si>
  <si>
    <t>30993.893554354</t>
  </si>
  <si>
    <t>22659.53290409789</t>
  </si>
  <si>
    <t>10684.10874388275</t>
  </si>
  <si>
    <t>10816.07853901033</t>
  </si>
  <si>
    <t>10937.21537155873</t>
  </si>
  <si>
    <t>12153.33645304742</t>
  </si>
  <si>
    <t>6.37363</t>
  </si>
  <si>
    <t>2035.710107545583</t>
  </si>
  <si>
    <t>806.1668717770502</t>
  </si>
  <si>
    <t>5027.744325211516</t>
  </si>
  <si>
    <t>425385.1946018713</t>
  </si>
  <si>
    <t>407141.9576266263</t>
  </si>
  <si>
    <t>14231.51517456656</t>
  </si>
  <si>
    <t>6584.99327378926</t>
  </si>
  <si>
    <t>14833.29118577754</t>
  </si>
  <si>
    <t>14396.93006766701</t>
  </si>
  <si>
    <t>903.01813</t>
  </si>
  <si>
    <t>15736.30931577754</t>
  </si>
  <si>
    <t>15203.09693944406</t>
  </si>
  <si>
    <t>.7349739178956073</t>
  </si>
  <si>
    <t>5586.460874468204</t>
  </si>
  <si>
    <t>5587.195848386099</t>
  </si>
  <si>
    <t>5028.479299129412</t>
  </si>
  <si>
    <t>5327.821977994696</t>
  </si>
  <si>
    <t>427887.7861684855</t>
  </si>
  <si>
    <t>1146</t>
  </si>
  <si>
    <t>.0157068062827226</t>
  </si>
  <si>
    <t>553.4269889042963</t>
  </si>
  <si>
    <t>535.879374313086</t>
  </si>
  <si>
    <t>2739</t>
  </si>
  <si>
    <t>2684</t>
  </si>
  <si>
    <t>16890.13558577748</t>
  </si>
  <si>
    <t>-2432.868123695364</t>
  </si>
  <si>
    <t>1585.173730000057</t>
  </si>
  <si>
    <t>1467.56593815232</t>
  </si>
  <si>
    <t>119275.1501278031</t>
  </si>
  <si>
    <t>129232.9478772733</t>
  </si>
  <si>
    <t>146117.3947332201</t>
  </si>
  <si>
    <t>12516.46488832984</t>
  </si>
  <si>
    <t>6186.368356404179</t>
  </si>
  <si>
    <t>5876.920931371114</t>
  </si>
  <si>
    <t>1715.272367035912</t>
  </si>
  <si>
    <t>13778.56165481121</t>
  </si>
  <si>
    <t>1870.34718708592</t>
  </si>
  <si>
    <t>2025.155795170111</t>
  </si>
  <si>
    <t>2218.482986922256</t>
  </si>
  <si>
    <t>194.0114106226712</t>
  </si>
  <si>
    <t>6307.997379800958</t>
  </si>
  <si>
    <t>365.5881797445919</t>
  </si>
  <si>
    <t>3940.444194436363</t>
  </si>
  <si>
    <t>6647.183816111023</t>
  </si>
  <si>
    <t>4249.880749152067</t>
  </si>
  <si>
    <t>15203.09693944404</t>
  </si>
  <si>
    <t>196.109</t>
  </si>
  <si>
    <t>63.49618318229086</t>
  </si>
  <si>
    <t>4762.592115947122</t>
  </si>
  <si>
    <t>6.282</t>
  </si>
  <si>
    <t>5028.479299129413</t>
  </si>
  <si>
    <t>40.09361668574275</t>
  </si>
  <si>
    <t>154.1591079716018</t>
  </si>
  <si>
    <t>5076.052262769459</t>
  </si>
  <si>
    <t>57.52116500542434</t>
  </si>
  <si>
    <t>5327.826152432228</t>
  </si>
  <si>
    <t>121354.5701113193</t>
  </si>
  <si>
    <t>129102.342435265</t>
  </si>
  <si>
    <t>149419.1007517046</t>
  </si>
  <si>
    <t>415173.3371443629</t>
  </si>
  <si>
    <t>7036.418084542856</t>
  </si>
  <si>
    <t>674.6939822702672</t>
  </si>
  <si>
    <t>-62.19073999999994</t>
  </si>
  <si>
    <t>-51.96189245351107</t>
  </si>
  <si>
    <t>7721.340914359612</t>
  </si>
  <si>
    <t>384.5466200000001</t>
  </si>
  <si>
    <t>683.3801847152995</t>
  </si>
  <si>
    <t>103.9602447082499</t>
  </si>
  <si>
    <t>1171.88704942355</t>
  </si>
  <si>
    <t>34.86282011338002</t>
  </si>
  <si>
    <t>2.96704</t>
  </si>
  <si>
    <t>.0657659195390006</t>
  </si>
  <si>
    <t>397.5497257775108</t>
  </si>
  <si>
    <t>7055.376524798264</t>
  </si>
  <si>
    <t>1323.211346872187</t>
  </si>
  <si>
    <t>-65.15777999999995</t>
  </si>
  <si>
    <t>51.93258633519986</t>
  </si>
  <si>
    <t>8495.67823800565</t>
  </si>
  <si>
    <t>.0703</t>
  </si>
  <si>
    <t>38164.79051329886</t>
  </si>
  <si>
    <t>20.0739412</t>
  </si>
  <si>
    <t>320.8754081100001</t>
  </si>
  <si>
    <t>14119.5110041212</t>
  </si>
  <si>
    <t>10762.6994290394</t>
  </si>
  <si>
    <t>4429.704498977695</t>
  </si>
  <si>
    <t>650.9380104000001</t>
  </si>
  <si>
    <t>22150.84349265562</t>
  </si>
  <si>
    <t>30133.45802476444</t>
  </si>
  <si>
    <t>179492</t>
  </si>
  <si>
    <t>11450.75267563588</t>
  </si>
  <si>
    <t>621.3720450110819</t>
  </si>
  <si>
    <t>3893.369005590618</t>
  </si>
  <si>
    <t>1572</t>
  </si>
  <si>
    <t>38162.06271482732</t>
  </si>
  <si>
    <t>-2.727798471540075</t>
  </si>
  <si>
    <t>29727.42226636481</t>
  </si>
  <si>
    <t>441.78104</t>
  </si>
  <si>
    <t>93.01931</t>
  </si>
  <si>
    <t>534.80035</t>
  </si>
  <si>
    <t>987.8063523</t>
  </si>
  <si>
    <t>3470</t>
  </si>
  <si>
    <t>18019</t>
  </si>
  <si>
    <t>4148</t>
  </si>
  <si>
    <t>16678</t>
  </si>
  <si>
    <t>10201</t>
  </si>
  <si>
    <t>1574815</t>
  </si>
  <si>
    <t>2902901</t>
  </si>
  <si>
    <t>654826</t>
  </si>
  <si>
    <t>417106.68</t>
  </si>
  <si>
    <t>847002.26</t>
  </si>
  <si>
    <t>199972.43</t>
  </si>
  <si>
    <t>2.203433419163521</t>
  </si>
  <si>
    <t>8.319214643121995</t>
  </si>
  <si>
    <t>6.207238896538325</t>
  </si>
  <si>
    <t>21.27385114651288</t>
  </si>
  <si>
    <t>6.334507182060578</t>
  </si>
  <si>
    <t>20.74285940316873</t>
  </si>
  <si>
    <t>3.72466677207755</t>
  </si>
  <si>
    <t>15.57818412830279</t>
  </si>
  <si>
    <t>8.523765241029132</t>
  </si>
  <si>
    <t>21.91269131036336</t>
  </si>
  <si>
    <t>1651.360895267705</t>
  </si>
  <si>
    <t>2479.859016166846</t>
  </si>
  <si>
    <t>140.9287527582056</t>
  </si>
  <si>
    <t>4272.148664192756</t>
  </si>
  <si>
    <t>1596.297335807244</t>
  </si>
  <si>
    <t>5868.446</t>
  </si>
  <si>
    <t>3992.905</t>
  </si>
  <si>
    <t>128.113</t>
  </si>
  <si>
    <t>4121.018</t>
  </si>
  <si>
    <t>3599.059267376249</t>
  </si>
  <si>
    <t>606.0921391202917</t>
  </si>
  <si>
    <t>64.52303162083543</t>
  </si>
  <si>
    <t>4269.674438117377</t>
  </si>
  <si>
    <t>2249.074561882621</t>
  </si>
  <si>
    <t>6518.748999999998</t>
  </si>
  <si>
    <t>103.743</t>
  </si>
  <si>
    <t>1064.9</t>
  </si>
  <si>
    <t>14.422</t>
  </si>
  <si>
    <t>1183.065</t>
  </si>
  <si>
    <t>654.2562328550849</t>
  </si>
  <si>
    <t>65.42038426873857</t>
  </si>
  <si>
    <t>82.77773395590067</t>
  </si>
  <si>
    <t>802.4543510797241</t>
  </si>
  <si>
    <t>266.6546489202758</t>
  </si>
  <si>
    <t>1069.109</t>
  </si>
  <si>
    <t>5057.805</t>
  </si>
  <si>
    <t>142.535</t>
  </si>
  <si>
    <t>5304.083000000001</t>
  </si>
  <si>
    <t>5904.676395499038</t>
  </si>
  <si>
    <t>3151.371539555876</t>
  </si>
  <si>
    <t>288.2295183349417</t>
  </si>
  <si>
    <t>9344.277453389857</t>
  </si>
  <si>
    <t>4112.026546610141</t>
  </si>
  <si>
    <t>13456.304</t>
  </si>
  <si>
    <t>6008.419395499039</t>
  </si>
  <si>
    <t>8209.176539555876</t>
  </si>
  <si>
    <t>430.7645183349417</t>
  </si>
  <si>
    <t>14648.36045338986</t>
  </si>
  <si>
    <t>18760.387</t>
  </si>
  <si>
    <t>85.90024843457164</t>
  </si>
  <si>
    <t>109516.3018843254</t>
  </si>
  <si>
    <t>4123.766384332641</t>
  </si>
  <si>
    <t>113725.9685170926</t>
  </si>
  <si>
    <t>1614.152974955337</t>
  </si>
  <si>
    <t>3780.874237800195</t>
  </si>
  <si>
    <t>154.1543979549446</t>
  </si>
  <si>
    <t>5549.181610710477</t>
  </si>
  <si>
    <t>1952.015976757379</t>
  </si>
  <si>
    <t>7501.197587467856</t>
  </si>
  <si>
    <t>382.8863654133927</t>
  </si>
  <si>
    <t>126205.195994195</t>
  </si>
  <si>
    <t>812.5871842469701</t>
  </si>
  <si>
    <t>127400.6695438553</t>
  </si>
  <si>
    <t>702.6746714416743</t>
  </si>
  <si>
    <t>1087.860035005875</t>
  </si>
  <si>
    <t>41.74362697042947</t>
  </si>
  <si>
    <t>1832.278333417979</t>
  </si>
  <si>
    <t>1026.575385683042</t>
  </si>
  <si>
    <t>2858.853719101021</t>
  </si>
  <si>
    <t>89091.9258106569</t>
  </si>
  <si>
    <t>7751.630720013769</t>
  </si>
  <si>
    <t>857.294192230555</t>
  </si>
  <si>
    <t>97700.85072290123</t>
  </si>
  <si>
    <t>45651.18896909252</t>
  </si>
  <si>
    <t>2663.163491068078</t>
  </si>
  <si>
    <t>102.1915501582078</t>
  </si>
  <si>
    <t>48416.54401031881</t>
  </si>
  <si>
    <t>14999.78702996331</t>
  </si>
  <si>
    <t>63416.33104028212</t>
  </si>
  <si>
    <t>10728.70320116891</t>
  </si>
  <si>
    <t>1217.258709733995</t>
  </si>
  <si>
    <t>.7530659766058554</t>
  </si>
  <si>
    <t>11946.71497687951</t>
  </si>
  <si>
    <t>340.6957847551074</t>
  </si>
  <si>
    <t>220.5896091456947</t>
  </si>
  <si>
    <t>8.464517549521876</t>
  </si>
  <si>
    <t>569.749911450324</t>
  </si>
  <si>
    <t>264.6927936895718</t>
  </si>
  <si>
    <t>834.4427051398958</t>
  </si>
  <si>
    <t>100289.4156256738</t>
  </si>
  <si>
    <t>244690.3873082682</t>
  </si>
  <si>
    <t>5794.400826786772</t>
  </si>
  <si>
    <t>350774.2037607287</t>
  </si>
  <si>
    <t>48308.71240024464</t>
  </si>
  <si>
    <t>7752.487373019842</t>
  </si>
  <si>
    <t>306.5540926331037</t>
  </si>
  <si>
    <t>56367.75386589759</t>
  </si>
  <si>
    <t>18243.0711860933</t>
  </si>
  <si>
    <t>74610.82505199089</t>
  </si>
  <si>
    <t>148598.1280259184</t>
  </si>
  <si>
    <t>252442.874681288</t>
  </si>
  <si>
    <t>6100.954919419876</t>
  </si>
  <si>
    <t>425385.0288127196</t>
  </si>
  <si>
    <t>57056.67534359999</t>
  </si>
  <si>
    <t>57056.56734359999</t>
  </si>
  <si>
    <t>34854.882</t>
  </si>
  <si>
    <t>91911</t>
  </si>
  <si>
    <t>6857.770546610142</t>
  </si>
  <si>
    <t>21606</t>
  </si>
  <si>
    <t>42408.31489021014</t>
  </si>
  <si>
    <t>42408.20689021014</t>
  </si>
  <si>
    <t>27997.11145338986</t>
  </si>
  <si>
    <t>70305</t>
  </si>
  <si>
    <t>12104.68381223695</t>
  </si>
  <si>
    <t>-895</t>
  </si>
  <si>
    <t>11344.05369485876</t>
  </si>
  <si>
    <t>3058.946305141241</t>
  </si>
  <si>
    <t>14403</t>
  </si>
  <si>
    <t>4455.181202879739</t>
  </si>
  <si>
    <t>6834</t>
  </si>
  <si>
    <t>11289.32827409203</t>
  </si>
  <si>
    <t>9212.671725907974</t>
  </si>
  <si>
    <t>20502</t>
  </si>
  <si>
    <t>8776.877604634798</t>
  </si>
  <si>
    <t>2336</t>
  </si>
  <si>
    <t>11059</t>
  </si>
  <si>
    <t>7251</t>
  </si>
  <si>
    <t>18310</t>
  </si>
  <si>
    <t>25981.93467621813</t>
  </si>
  <si>
    <t>5393</t>
  </si>
  <si>
    <t>31294.4814694434</t>
  </si>
  <si>
    <t>26899.83687415659</t>
  </si>
  <si>
    <t>58094</t>
  </si>
  <si>
    <t>25337</t>
  </si>
  <si>
    <t>435961.9160601435</t>
  </si>
  <si>
    <t>204195.0839398565</t>
  </si>
  <si>
    <t>640157</t>
  </si>
  <si>
    <t>19679.95204165813</t>
  </si>
  <si>
    <t>25688.74366194186</t>
  </si>
  <si>
    <t>45368.69570359999</t>
  </si>
  <si>
    <t>385.8726399999999</t>
  </si>
  <si>
    <t>6745.561</t>
  </si>
  <si>
    <t>452.858</t>
  </si>
  <si>
    <t>2088.987</t>
  </si>
  <si>
    <t>676.127</t>
  </si>
  <si>
    <t>1336.466</t>
  </si>
  <si>
    <t>4101.58</t>
  </si>
  <si>
    <t>28967.35804165813</t>
  </si>
  <si>
    <t>26750.74330194186</t>
  </si>
  <si>
    <t>57054.56734359999</t>
  </si>
  <si>
    <t>1.77</t>
  </si>
  <si>
    <t>.23</t>
  </si>
  <si>
    <t>2</t>
  </si>
  <si>
    <t>28969.12804165813</t>
  </si>
  <si>
    <t>26750.97330194186</t>
  </si>
  <si>
    <t>6008.41939549904</t>
  </si>
  <si>
    <t>5807.669325665416</t>
  </si>
  <si>
    <t>6231.67410903394</t>
  </si>
  <si>
    <t>65.3403775375195</t>
  </si>
  <si>
    <t>12104.68381223688</t>
  </si>
  <si>
    <t>2994.902814534866</t>
  </si>
  <si>
    <t>1503.69569574449</t>
  </si>
  <si>
    <t>-43.19374649021332</t>
  </si>
  <si>
    <t>4455.404763789143</t>
  </si>
  <si>
    <t>-.868566309310237</t>
  </si>
  <si>
    <t>-1.64933482277062</t>
  </si>
  <si>
    <t>-.0425631231316775</t>
  </si>
  <si>
    <t>-2.560464255212534</t>
  </si>
  <si>
    <t>5021.190439007184</t>
  </si>
  <si>
    <t>3515.903870685351</t>
  </si>
  <si>
    <t>240.0991401626589</t>
  </si>
  <si>
    <t>8777.193449855195</t>
  </si>
  <si>
    <t>15127.62026233067</t>
  </si>
  <si>
    <t>10299.56381323395</t>
  </si>
  <si>
    <t>557.1107805977981</t>
  </si>
  <si>
    <t>25985.29485616241</t>
  </si>
  <si>
    <t>140096.8378813523</t>
  </si>
  <si>
    <t>253314.576578157</t>
  </si>
  <si>
    <t>5461.292323443963</t>
  </si>
  <si>
    <t>398872.7067829533</t>
  </si>
  <si>
    <t>18529.01867665853</t>
  </si>
  <si>
    <t>50026.86244114247</t>
  </si>
  <si>
    <t>46489.4889584519</t>
  </si>
  <si>
    <t>.0760897476384812</t>
  </si>
  <si>
    <t>2501.543983261083</t>
  </si>
  <si>
    <t>-.6056047677719239</t>
  </si>
  <si>
    <t>46797.80392031439</t>
  </si>
  <si>
    <t>24520.14120859375</t>
  </si>
  <si>
    <t>.9085454493187348</t>
  </si>
  <si>
    <t>21030.56265991961</t>
  </si>
  <si>
    <t>2.315693707425183</t>
  </si>
  <si>
    <t>96824.66636145685</t>
  </si>
  <si>
    <t>71009.63016704566</t>
  </si>
  <si>
    <t>.3635427495352808</t>
  </si>
  <si>
    <t>N/A</t>
  </si>
  <si>
    <t>8390.692438117378</t>
  </si>
  <si>
    <t>1985.519351079724</t>
  </si>
  <si>
    <t>12153</t>
  </si>
  <si>
    <t>.2053287627244183</t>
  </si>
  <si>
    <t>51851</t>
  </si>
  <si>
    <t>44590.73910749924</t>
  </si>
  <si>
    <t>.1628199271377346</t>
  </si>
  <si>
    <t>27395.39355435401</t>
  </si>
  <si>
    <t>11013.469875</t>
  </si>
  <si>
    <t>30993.89355435401</t>
  </si>
  <si>
    <t>6.364</t>
  </si>
  <si>
    <t>2297.589444803</t>
  </si>
  <si>
    <t>132.1106682438313</t>
  </si>
  <si>
    <t>1643.469185579892</t>
  </si>
  <si>
    <t>392872</t>
  </si>
  <si>
    <t>379566</t>
  </si>
  <si>
    <t>12750.95790200129</t>
  </si>
  <si>
    <t>6481.818746499538</t>
  </si>
  <si>
    <t>6214.864292001701</t>
  </si>
  <si>
    <t>-1799.27216714133</t>
  </si>
  <si>
    <t>-1759.683089121961</t>
  </si>
  <si>
    <t>4682.546579358208</t>
  </si>
  <si>
    <t>42387.15331999999</t>
  </si>
  <si>
    <t>41078.61499509748</t>
  </si>
  <si>
    <t>42519.26398824382</t>
  </si>
  <si>
    <t>41210.72566334131</t>
  </si>
  <si>
    <t>23.44405007901949</t>
  </si>
  <si>
    <t>1914.21401365042</t>
  </si>
  <si>
    <t>1825.906810118189</t>
  </si>
  <si>
    <t>1937.65806372944</t>
  </si>
  <si>
    <t>1849.350860197208</t>
  </si>
  <si>
    <t>-4135.914567160595</t>
  </si>
  <si>
    <t>1118.94</t>
  </si>
  <si>
    <t>.0241836023379269</t>
  </si>
  <si>
    <t>122686.5479117017</t>
  </si>
  <si>
    <t>120621.3355406535</t>
  </si>
  <si>
    <t>222.433041264957</t>
  </si>
  <si>
    <t>108.6080968435718</t>
  </si>
  <si>
    <t>31009.4969</t>
  </si>
  <si>
    <t>30058.566064</t>
  </si>
  <si>
    <t>14248.81605999997</t>
  </si>
  <si>
    <t>14139.250967239</t>
  </si>
  <si>
    <t>-303.2422200643014</t>
  </si>
  <si>
    <t>2739.04897175615</t>
  </si>
  <si>
    <t>2683.849147833382</t>
  </si>
  <si>
    <t>121679.3367160502</t>
  </si>
  <si>
    <t>127790.1153561489</t>
  </si>
  <si>
    <t>9474.944559454831</t>
  </si>
  <si>
    <t>379565.7321723074</t>
  </si>
  <si>
    <t>5693.247475646043</t>
  </si>
  <si>
    <t>5000.486450437302</t>
  </si>
  <si>
    <t>1410.94988615354</t>
  </si>
  <si>
    <t>2940.962616316404</t>
  </si>
  <si>
    <t>3047.28207329687</t>
  </si>
  <si>
    <t>226.6431632978396</t>
  </si>
  <si>
    <t>6214.887852911113</t>
  </si>
  <si>
    <t>339.8499264516726</t>
  </si>
  <si>
    <t>10441.87434413973</t>
  </si>
  <si>
    <t>26171.01987207859</t>
  </si>
  <si>
    <t>4257.981520671316</t>
  </si>
  <si>
    <t>87.67100000000001</t>
  </si>
  <si>
    <t>1761.679860197208</t>
  </si>
  <si>
    <t>73.64774981985102</t>
  </si>
  <si>
    <t>-48.30732358696696</t>
  </si>
  <si>
    <t>-4128.856257669802</t>
  </si>
  <si>
    <t>-32.15446894060733</t>
  </si>
  <si>
    <t>-4135.670300377526</t>
  </si>
  <si>
    <t>6638.666283491229</t>
  </si>
  <si>
    <t>42.70554855852839</t>
  </si>
  <si>
    <t>38.06172999999998</t>
  </si>
  <si>
    <t>9.199726494860512</t>
  </si>
  <si>
    <t>6652.509828544617</t>
  </si>
  <si>
    <t>449.71342</t>
  </si>
  <si>
    <t>631.9884337117388</t>
  </si>
  <si>
    <t>24.12900999999995</t>
  </si>
  <si>
    <t>-61.1616189483716</t>
  </si>
  <si>
    <t>996.4112247633673</t>
  </si>
  <si>
    <t>7088.379703491229</t>
  </si>
  <si>
    <t>674.6939822702673</t>
  </si>
  <si>
    <t>62.19073999999993</t>
  </si>
  <si>
    <t>-51.96189245351109</t>
  </si>
  <si>
    <t>7648.921053307985</t>
  </si>
  <si>
    <t>34761.97274510813</t>
  </si>
  <si>
    <t>17.201209</t>
  </si>
  <si>
    <t>12772.82303163695</t>
  </si>
  <si>
    <t>8671.36029548268</t>
  </si>
  <si>
    <t>4652.340462</t>
  </si>
  <si>
    <t>498.9884676</t>
  </si>
  <si>
    <t>18277.87042796242</t>
  </si>
  <si>
    <t>29256.92534878267</t>
  </si>
  <si>
    <t>.3</t>
  </si>
  <si>
    <t>150623.8258056773</t>
  </si>
  <si>
    <t>37532.60932754169</t>
  </si>
  <si>
    <t>-6.77841</t>
  </si>
  <si>
    <t>-1.07684172690e-09</t>
  </si>
  <si>
    <t>2.108</t>
  </si>
  <si>
    <t>42408.91489021014</t>
  </si>
  <si>
    <t>34759.41228085292</t>
  </si>
  <si>
    <t>-2.560464255212537</t>
  </si>
  <si>
    <t>25985.09514047334</t>
  </si>
  <si>
    <t>192.0634699999996</t>
  </si>
  <si>
    <t>10.510265</t>
  </si>
  <si>
    <t>202.5737349999996</t>
  </si>
  <si>
    <t>1072.462945857626</t>
  </si>
  <si>
    <t>3224.681115242207</t>
  </si>
  <si>
    <t>10781.31181497758</t>
  </si>
  <si>
    <t>6794.897752161466</t>
  </si>
  <si>
    <t>5726.905439156095</t>
  </si>
  <si>
    <t>16981.22414906234</t>
  </si>
  <si>
    <t>1503958</t>
  </si>
  <si>
    <t>2691483</t>
  </si>
  <si>
    <t>1304934</t>
  </si>
  <si>
    <t>342890.536</t>
  </si>
  <si>
    <t>748563.392</t>
  </si>
  <si>
    <t>476661.98</t>
  </si>
  <si>
    <t>2.144129766417817</t>
  </si>
  <si>
    <t>9.404403961858565</t>
  </si>
  <si>
    <t>4.005714253063302</t>
  </si>
  <si>
    <t>14.40267040867739</t>
  </si>
  <si>
    <t>5.207081547542992</t>
  </si>
  <si>
    <t>14.25517040851772</t>
  </si>
  <si>
    <t>1.365030622324589</t>
  </si>
  <si>
    <t>13.01309043144124</t>
  </si>
  <si>
    <t>4.703414580106329</t>
  </si>
  <si>
    <t>18.22017197898423</t>
  </si>
  <si>
    <t>1137.352592605281</t>
  </si>
  <si>
    <t>2278.110279677367</t>
  </si>
  <si>
    <t>145.6652563830259</t>
  </si>
  <si>
    <t>3561.128128665673</t>
  </si>
  <si>
    <t>5297.065919107836</t>
  </si>
  <si>
    <t>683.5680028522029</t>
  </si>
  <si>
    <t>51.50123479693147</t>
  </si>
  <si>
    <t>6032.13515675697</t>
  </si>
  <si>
    <t>3698.734015105531</t>
  </si>
  <si>
    <t>9730.869171862501</t>
  </si>
  <si>
    <t>3685.870392422668</t>
  </si>
  <si>
    <t>6814</t>
  </si>
  <si>
    <t>479</t>
  </si>
  <si>
    <t>10978.87039242267</t>
  </si>
  <si>
    <t>6965.313245771364</t>
  </si>
  <si>
    <t>315</t>
  </si>
  <si>
    <t>30.83454945042445</t>
  </si>
  <si>
    <t>7311.147795221788</t>
  </si>
  <si>
    <t>16037.84673595386</t>
  </si>
  <si>
    <t>23348.99453117565</t>
  </si>
  <si>
    <t>92.40773091346442</t>
  </si>
  <si>
    <t>274.5574916174737</t>
  </si>
  <si>
    <t>45.72549291944387</t>
  </si>
  <si>
    <t>412.690715450382</t>
  </si>
  <si>
    <t>1623.621019291036</t>
  </si>
  <si>
    <t>505.0100574278717</t>
  </si>
  <si>
    <t>37.47177620750408</t>
  </si>
  <si>
    <t>2166.102852926412</t>
  </si>
  <si>
    <t>1964.742632492675</t>
  </si>
  <si>
    <t>4130.845485419088</t>
  </si>
  <si>
    <t>4915.630715941414</t>
  </si>
  <si>
    <t>9366.66777129484</t>
  </si>
  <si>
    <t>670.3907493024699</t>
  </si>
  <si>
    <t>14952.68923653873</t>
  </si>
  <si>
    <t>13886.00018417024</t>
  </si>
  <si>
    <t>1503.578060280075</t>
  </si>
  <si>
    <t>119.80756045486</t>
  </si>
  <si>
    <t>15509.38580490517</t>
  </si>
  <si>
    <t>21701.32338355207</t>
  </si>
  <si>
    <t>37210.70918845724</t>
  </si>
  <si>
    <t>18801.63090011165</t>
  </si>
  <si>
    <t>10870.24583157492</t>
  </si>
  <si>
    <t>790.1983097573299</t>
  </si>
  <si>
    <t>30462.0750414439</t>
  </si>
  <si>
    <t>52163.39842499596</t>
  </si>
  <si>
    <t>87439.43699063</t>
  </si>
  <si>
    <t>4936.281946500001</t>
  </si>
  <si>
    <t>92375.71893713001</t>
  </si>
  <si>
    <t>1192.640177386324</t>
  </si>
  <si>
    <t>341.57924191365</t>
  </si>
  <si>
    <t>23.70892219592</t>
  </si>
  <si>
    <t>1557.928341495894</t>
  </si>
  <si>
    <t>993.6730926780874</t>
  </si>
  <si>
    <t>2551.601434173981</t>
  </si>
  <si>
    <t>93933.6472786259</t>
  </si>
  <si>
    <t>113680.0314362132</t>
  </si>
  <si>
    <t>41510.05292102028</t>
  </si>
  <si>
    <t>4214.537013483255</t>
  </si>
  <si>
    <t>8377.527800860114</t>
  </si>
  <si>
    <t>54102.11773536365</t>
  </si>
  <si>
    <t>210626.11633928</t>
  </si>
  <si>
    <t>4195.720804759862</t>
  </si>
  <si>
    <t>1232.223874528319</t>
  </si>
  <si>
    <t>216054.0610185682</t>
  </si>
  <si>
    <t>65851.57231135579</t>
  </si>
  <si>
    <t>281905.633329924</t>
  </si>
  <si>
    <t>270156.1787539318</t>
  </si>
  <si>
    <t>979.213261027497</t>
  </si>
  <si>
    <t>4399.591909722497</t>
  </si>
  <si>
    <t>33.27856252391103</t>
  </si>
  <si>
    <t>5412.083733273905</t>
  </si>
  <si>
    <t>1725.20848950239</t>
  </si>
  <si>
    <t>841.8943718584704</t>
  </si>
  <si>
    <t>138.2036789708147</t>
  </si>
  <si>
    <t>2705.306540331675</t>
  </si>
  <si>
    <t>2953.877126500467</t>
  </si>
  <si>
    <t>5659.183666832141</t>
  </si>
  <si>
    <t>8117.390273605579</t>
  </si>
  <si>
    <t>42489.26618204778</t>
  </si>
  <si>
    <t>209733.5973500489</t>
  </si>
  <si>
    <t>13347.08830988403</t>
  </si>
  <si>
    <t>265569.9518419807</t>
  </si>
  <si>
    <t>213543.9650061688</t>
  </si>
  <si>
    <t>5379.194418531983</t>
  </si>
  <si>
    <t>1394.136475695054</t>
  </si>
  <si>
    <t>220317.2959003958</t>
  </si>
  <si>
    <t>69799.12253053434</t>
  </si>
  <si>
    <t>290116.4184309301</t>
  </si>
  <si>
    <t>256033.2311882165</t>
  </si>
  <si>
    <t>215112.7917685809</t>
  </si>
  <si>
    <t>14741.22478557908</t>
  </si>
  <si>
    <t>485887.2477423765</t>
  </si>
  <si>
    <t>555686.3702729109</t>
  </si>
  <si>
    <t>52274.88426631509</t>
  </si>
  <si>
    <t>66.33299999999872</t>
  </si>
  <si>
    <t>52341.21726631509</t>
  </si>
  <si>
    <t>72871.78273368492</t>
  </si>
  <si>
    <t>125213</t>
  </si>
  <si>
    <t>30461</t>
  </si>
  <si>
    <t>30461.40003784558</t>
  </si>
  <si>
    <t>23106.59996215443</t>
  </si>
  <si>
    <t>53568</t>
  </si>
  <si>
    <t>21813.88426631509</t>
  </si>
  <si>
    <t>21879.81722846951</t>
  </si>
  <si>
    <t>49765.18277153049</t>
  </si>
  <si>
    <t>71645</t>
  </si>
  <si>
    <t>19862.22687444658</t>
  </si>
  <si>
    <t>3576.949759546937</t>
  </si>
  <si>
    <t>23439.17663399351</t>
  </si>
  <si>
    <t>7372.823366006487</t>
  </si>
  <si>
    <t>30812</t>
  </si>
  <si>
    <t>6610.638861751289</t>
  </si>
  <si>
    <t>28187.16990163461</t>
  </si>
  <si>
    <t>34797.8087633859</t>
  </si>
  <si>
    <t>6090.191236614104</t>
  </si>
  <si>
    <t>40888</t>
  </si>
  <si>
    <t>56.00041098105736</t>
  </si>
  <si>
    <t>-2681.621764691172</t>
  </si>
  <si>
    <t>-2625.542223567398</t>
  </si>
  <si>
    <t>7625.542223567398</t>
  </si>
  <si>
    <t>5000</t>
  </si>
  <si>
    <t>8506.295842638741</t>
  </si>
  <si>
    <t>27358.17490677884</t>
  </si>
  <si>
    <t>35863.99158142929</t>
  </si>
  <si>
    <t>40857.00841857071</t>
  </si>
  <si>
    <t>76721</t>
  </si>
  <si>
    <t>81119.01242077073</t>
  </si>
  <si>
    <t>567006.2601631472</t>
  </si>
  <si>
    <t>326434.7500068527</t>
  </si>
  <si>
    <t>893441.0101699999</t>
  </si>
  <si>
    <t>20924.56777356008</t>
  </si>
  <si>
    <t>7100</t>
  </si>
  <si>
    <t>2099.358400000001</t>
  </si>
  <si>
    <t>13462.6536</t>
  </si>
  <si>
    <t>3346.056400113</t>
  </si>
  <si>
    <t>240.11226</t>
  </si>
  <si>
    <t>3502.98474</t>
  </si>
  <si>
    <t>7089.153400113</t>
  </si>
  <si>
    <t>1072.633926491031</t>
  </si>
  <si>
    <t>307.5522359708237</t>
  </si>
  <si>
    <t>74.19424772351125</t>
  </si>
  <si>
    <t>1454.380410185366</t>
  </si>
  <si>
    <t>27080.70232660403</t>
  </si>
  <si>
    <t>21472.23226953091</t>
  </si>
  <si>
    <t>3577.178987723511</t>
  </si>
  <si>
    <t>52130.11358385846</t>
  </si>
  <si>
    <t>-49</t>
  </si>
  <si>
    <t>-10.479</t>
  </si>
  <si>
    <t>1</t>
  </si>
  <si>
    <t>-58.479</t>
  </si>
  <si>
    <t>107</t>
  </si>
  <si>
    <t>90.17433156518894</t>
  </si>
  <si>
    <t>6.179456277624965</t>
  </si>
  <si>
    <t>203.6817867547088</t>
  </si>
  <si>
    <t>27138.70232660403</t>
  </si>
  <si>
    <t>21551.9276010961</t>
  </si>
  <si>
    <t>3584.358444001136</t>
  </si>
  <si>
    <t>52274.98837170126</t>
  </si>
  <si>
    <t>10869.84725129349</t>
  </si>
  <si>
    <t>789.9218864404389</t>
  </si>
  <si>
    <t>13445.28922810745</t>
  </si>
  <si>
    <t>5992.802670472799</t>
  </si>
  <si>
    <t>424.1349758663649</t>
  </si>
  <si>
    <t>19862.22687444661</t>
  </si>
  <si>
    <t>1522.638272236677</t>
  </si>
  <si>
    <t>4706.703393774685</t>
  </si>
  <si>
    <t>381.3489296732649</t>
  </si>
  <si>
    <t>6610.690595684627</t>
  </si>
  <si>
    <t>9.618661910721555</t>
  </si>
  <si>
    <t>8.081361966534649</t>
  </si>
  <si>
    <t>.5537986483410817</t>
  </si>
  <si>
    <t>18.25382252559729</t>
  </si>
  <si>
    <t>-2123.127708013053</t>
  </si>
  <si>
    <t>1234.52529517493</t>
  </si>
  <si>
    <t>944.6839794301178</t>
  </si>
  <si>
    <t>56.0815665919946</t>
  </si>
  <si>
    <t>-1472.07048327606</t>
  </si>
  <si>
    <t>8153.37441596303</t>
  </si>
  <si>
    <t>1806.412733289139</t>
  </si>
  <si>
    <t>8487.716665976108</t>
  </si>
  <si>
    <t>220247.7433823121</t>
  </si>
  <si>
    <t>191045.648135444</t>
  </si>
  <si>
    <t>17666.19068095693</t>
  </si>
  <si>
    <t>428959.582198713</t>
  </si>
  <si>
    <t>5959.885363823088</t>
  </si>
  <si>
    <t>29726.1968198728</t>
  </si>
  <si>
    <t>33557</t>
  </si>
  <si>
    <t>-.1141580945891229</t>
  </si>
  <si>
    <t>35686.08218369589</t>
  </si>
  <si>
    <t>.0634467378995707</t>
  </si>
  <si>
    <t>9593</t>
  </si>
  <si>
    <t>8132</t>
  </si>
  <si>
    <t>.1796606000983767</t>
  </si>
  <si>
    <t>9593.263285422645</t>
  </si>
  <si>
    <t>.1796929765645161</t>
  </si>
  <si>
    <t>18289</t>
  </si>
  <si>
    <t>16672</t>
  </si>
  <si>
    <t>.0969889635316699</t>
  </si>
  <si>
    <t>18289.34318404614</t>
  </si>
  <si>
    <t>.0970095479874122</t>
  </si>
  <si>
    <t>2579</t>
  </si>
  <si>
    <t>2054</t>
  </si>
  <si>
    <t>.2555988315481987</t>
  </si>
  <si>
    <t>2578.793568376794</t>
  </si>
  <si>
    <t>.2554983292973678</t>
  </si>
  <si>
    <t>26858</t>
  </si>
  <si>
    <t>.134149973937002</t>
  </si>
  <si>
    <t>.134164868487809</t>
  </si>
  <si>
    <t>5916</t>
  </si>
  <si>
    <t>12137</t>
  </si>
  <si>
    <t>7366</t>
  </si>
  <si>
    <t>7415</t>
  </si>
  <si>
    <t>9083</t>
  </si>
  <si>
    <t>13331</t>
  </si>
  <si>
    <t>8691</t>
  </si>
  <si>
    <t>8864</t>
  </si>
  <si>
    <t>9076</t>
  </si>
  <si>
    <t>9272</t>
  </si>
  <si>
    <t>17817</t>
  </si>
  <si>
    <t>18171</t>
  </si>
  <si>
    <t>18607</t>
  </si>
  <si>
    <t>19009</t>
  </si>
  <si>
    <t>2195</t>
  </si>
  <si>
    <t>2239</t>
  </si>
  <si>
    <t>2293</t>
  </si>
  <si>
    <t>2342</t>
  </si>
  <si>
    <t>28703</t>
  </si>
  <si>
    <t>29274</t>
  </si>
  <si>
    <t>29976</t>
  </si>
  <si>
    <t>30623</t>
  </si>
  <si>
    <t>140</t>
  </si>
  <si>
    <t>5128</t>
  </si>
  <si>
    <t>63630</t>
  </si>
  <si>
    <t>489225</t>
  </si>
  <si>
    <t>408993</t>
  </si>
  <si>
    <t>23550.24013801762</t>
  </si>
  <si>
    <t>2740.794541046657</t>
  </si>
  <si>
    <t>2203.151940712096</t>
  </si>
  <si>
    <t>4411</t>
  </si>
  <si>
    <t>4407</t>
  </si>
  <si>
    <t>7151.794541046657</t>
  </si>
  <si>
    <t>6610.151940712096</t>
  </si>
  <si>
    <t>81351</t>
  </si>
  <si>
    <t>69702</t>
  </si>
  <si>
    <t>5703</t>
  </si>
  <si>
    <t>5526.789340065856</t>
  </si>
  <si>
    <t>87054</t>
  </si>
  <si>
    <t>75228.30542062884</t>
  </si>
  <si>
    <t>110</t>
  </si>
  <si>
    <t>99</t>
  </si>
  <si>
    <t>4084</t>
  </si>
  <si>
    <t>3250</t>
  </si>
  <si>
    <t>4194</t>
  </si>
  <si>
    <t>3349</t>
  </si>
  <si>
    <t>18265.92679692229</t>
  </si>
  <si>
    <t>555686.2875737805</t>
  </si>
  <si>
    <t>1168</t>
  </si>
  <si>
    <t>1176</t>
  </si>
  <si>
    <t>.0068493150684932</t>
  </si>
  <si>
    <t>84704.92970271075</t>
  </si>
  <si>
    <t>83880.95870535265</t>
  </si>
  <si>
    <t>170.0673044788368</t>
  </si>
  <si>
    <t>102.8579506826526</t>
  </si>
  <si>
    <t>52830.4931695986</t>
  </si>
  <si>
    <t>35627.06339858136</t>
  </si>
  <si>
    <t>36541.80948215657</t>
  </si>
  <si>
    <t>5117.501212868505</t>
  </si>
  <si>
    <t>2318.302651755163</t>
  </si>
  <si>
    <t>1202.341374516917</t>
  </si>
  <si>
    <t>86921.99152078513</t>
  </si>
  <si>
    <t>91970.76395881297</t>
  </si>
  <si>
    <t>223278.5102166308</t>
  </si>
  <si>
    <t>6822.182909564152</t>
  </si>
  <si>
    <t>408993.448605793</t>
  </si>
  <si>
    <t>4889.489945569052</t>
  </si>
  <si>
    <t>13970.22064656493</t>
  </si>
  <si>
    <t>1002.516282312635</t>
  </si>
  <si>
    <t>19862.22687444662</t>
  </si>
  <si>
    <t>629.936739443927</t>
  </si>
  <si>
    <t>1527.106865837915</t>
  </si>
  <si>
    <t>46.16420318220862</t>
  </si>
  <si>
    <t>2203.207808464051</t>
  </si>
  <si>
    <t>4407.482787220559</t>
  </si>
  <si>
    <t>5634.939340065856</t>
  </si>
  <si>
    <t>25968.82068352533</t>
  </si>
  <si>
    <t>41211.75572902845</t>
  </si>
  <si>
    <t>2412.789668009234</t>
  </si>
  <si>
    <t>75228.30542062887</t>
  </si>
  <si>
    <t>3041.032615432488</t>
  </si>
  <si>
    <t>277.3074528397683</t>
  </si>
  <si>
    <t>30.505</t>
  </si>
  <si>
    <t>3348.845068272256</t>
  </si>
  <si>
    <t>10.26624598682975</t>
  </si>
  <si>
    <t>18386.3340418395</t>
  </si>
  <si>
    <t>-130.7252248373834</t>
  </si>
  <si>
    <t>18265.87506298894</t>
  </si>
  <si>
    <t>270156.1787539319</t>
  </si>
  <si>
    <t>8117.390273605578</t>
  </si>
  <si>
    <t>485887.2477423766</t>
  </si>
  <si>
    <t>42707</t>
  </si>
  <si>
    <t>12236</t>
  </si>
  <si>
    <t>28</t>
  </si>
  <si>
    <t>2517</t>
  </si>
  <si>
    <t>57432</t>
  </si>
  <si>
    <t>1486.8725989</t>
  </si>
  <si>
    <t>4168.2032</t>
  </si>
  <si>
    <t>2118.182867446576</t>
  </si>
  <si>
    <t>7745.258666346577</t>
  </si>
  <si>
    <t>2615.926901939121</t>
  </si>
  <si>
    <t>749.4902843123394</t>
  </si>
  <si>
    <t>3365.41718625146</t>
  </si>
  <si>
    <t>41577.94569696088</t>
  </si>
  <si>
    <t>15654.71291568766</t>
  </si>
  <si>
    <t>56</t>
  </si>
  <si>
    <t>4635.182867446576</t>
  </si>
  <si>
    <t>61811.84148009511</t>
  </si>
  <si>
    <t>.0689</t>
  </si>
  <si>
    <t>8544.042431094202</t>
  </si>
  <si>
    <t>33</t>
  </si>
  <si>
    <t>-320</t>
  </si>
  <si>
    <t>19575.22687444658</t>
  </si>
  <si>
    <t>17459</t>
  </si>
  <si>
    <t>3448.628976</t>
  </si>
  <si>
    <t>401</t>
  </si>
  <si>
    <t>27919.26783775129</t>
  </si>
  <si>
    <t>200.0014677894906</t>
  </si>
  <si>
    <t>164273</t>
  </si>
  <si>
    <t>59331</t>
  </si>
  <si>
    <t>5602</t>
  </si>
  <si>
    <t>13709</t>
  </si>
  <si>
    <t>7099.992236439915</t>
  </si>
  <si>
    <t>7088.653400112999</t>
  </si>
  <si>
    <t>1454.380410185365</t>
  </si>
  <si>
    <t>52129.60582029837</t>
  </si>
  <si>
    <t>-58</t>
  </si>
  <si>
    <t>204</t>
  </si>
  <si>
    <t>8562.296253619799</t>
  </si>
  <si>
    <t>8488.042020113144</t>
  </si>
  <si>
    <t>5808.204161360028</t>
  </si>
  <si>
    <t>143</t>
  </si>
  <si>
    <t>5951.204161360028</t>
  </si>
  <si>
    <t>884.7469676106161</t>
  </si>
  <si>
    <t>2717.89</t>
  </si>
  <si>
    <t>9642.495999999999</t>
  </si>
  <si>
    <t>6365.963</t>
  </si>
  <si>
    <t>3966.708</t>
  </si>
  <si>
    <t>17708.994</t>
  </si>
  <si>
    <t>1436260</t>
  </si>
  <si>
    <t>2695481</t>
  </si>
  <si>
    <t>1419859</t>
  </si>
  <si>
    <t>333003</t>
  </si>
  <si>
    <t>802131</t>
  </si>
  <si>
    <t>530748</t>
  </si>
  <si>
    <t>1.892338434545277</t>
  </si>
  <si>
    <t>8.161758302477756</t>
  </si>
  <si>
    <t>3.577282125156883</t>
  </si>
  <si>
    <t>12.02109879807662</t>
  </si>
  <si>
    <t>4.483517729577374</t>
  </si>
  <si>
    <t>11.99432310625758</t>
  </si>
  <si>
    <t>.9600572736771255</t>
  </si>
  <si>
    <t>12.47236098795726</t>
  </si>
  <si>
    <t>3.951625719037084</t>
  </si>
  <si>
    <t>16.95587871753463</t>
  </si>
  <si>
    <t>146.0017062</t>
  </si>
  <si>
    <t>1373.4219696</t>
  </si>
  <si>
    <t>101.1356142</t>
  </si>
  <si>
    <t>1620.55929</t>
  </si>
  <si>
    <t>4895.716433594407</t>
  </si>
  <si>
    <t>1830.79761744629</t>
  </si>
  <si>
    <t>226.4156061239382</t>
  </si>
  <si>
    <t>6952.929657164636</t>
  </si>
  <si>
    <t>7894.311412835361</t>
  </si>
  <si>
    <t>14847.24107</t>
  </si>
  <si>
    <t>2846.43351</t>
  </si>
  <si>
    <t>6103</t>
  </si>
  <si>
    <t>1294</t>
  </si>
  <si>
    <t>10243.43351</t>
  </si>
  <si>
    <t>6804.522978992618</t>
  </si>
  <si>
    <t>465</t>
  </si>
  <si>
    <t>63.71789576106608</t>
  </si>
  <si>
    <t>7333.240874753684</t>
  </si>
  <si>
    <t>11255.99515883915</t>
  </si>
  <si>
    <t>18589.23603359283</t>
  </si>
  <si>
    <t>4.35655</t>
  </si>
  <si>
    <t>395.5330300000001</t>
  </si>
  <si>
    <t>88.35085000000001</t>
  </si>
  <si>
    <t>488.2404300000001</t>
  </si>
  <si>
    <t>1315.453228595754</t>
  </si>
  <si>
    <t>291.160617582213</t>
  </si>
  <si>
    <t>70.78635343892887</t>
  </si>
  <si>
    <t>1677.400199616896</t>
  </si>
  <si>
    <t>2088.292300383105</t>
  </si>
  <si>
    <t>3765.6925</t>
  </si>
  <si>
    <t>2996.7917662</t>
  </si>
  <si>
    <t>7871.954999600001</t>
  </si>
  <si>
    <t>1483.4864642</t>
  </si>
  <si>
    <t>12352.23323</t>
  </si>
  <si>
    <t>13015.69264118278</t>
  </si>
  <si>
    <t>2586.958235028503</t>
  </si>
  <si>
    <t>360.9198553239331</t>
  </si>
  <si>
    <t>15963.57073153522</t>
  </si>
  <si>
    <t>21238.59887205761</t>
  </si>
  <si>
    <t>37202.16960359283</t>
  </si>
  <si>
    <t>16012.48440738278</t>
  </si>
  <si>
    <t>10458.9132346285</t>
  </si>
  <si>
    <t>1844.406319523933</t>
  </si>
  <si>
    <t>28315.80396153522</t>
  </si>
  <si>
    <t>49554.40283359282</t>
  </si>
  <si>
    <t>1776.955021540732</t>
  </si>
  <si>
    <t>78455.89231577657</t>
  </si>
  <si>
    <t>4619.337346171667</t>
  </si>
  <si>
    <t>84852.18468348897</t>
  </si>
  <si>
    <t>1056.390899962105</t>
  </si>
  <si>
    <t>756.9674320518876</t>
  </si>
  <si>
    <t>256.448505282149</t>
  </si>
  <si>
    <t>2069.806837296142</t>
  </si>
  <si>
    <t>1657.593158085641</t>
  </si>
  <si>
    <t>3727.399995381783</t>
  </si>
  <si>
    <t>86921.99152078512</t>
  </si>
  <si>
    <t>16160.08667462956</t>
  </si>
  <si>
    <t>4367.952942354144</t>
  </si>
  <si>
    <t>8873.48780327354</t>
  </si>
  <si>
    <t>29401.52742025725</t>
  </si>
  <si>
    <t>189288.8368020883</t>
  </si>
  <si>
    <t>3589.435766575841</t>
  </si>
  <si>
    <t>998.7100585069995</t>
  </si>
  <si>
    <t>193876.9826271711</t>
  </si>
  <si>
    <t>76525.65138455003</t>
  </si>
  <si>
    <t>270402.6340117211</t>
  </si>
  <si>
    <t>223278.5100474283</t>
  </si>
  <si>
    <t>534.550178349179</t>
  </si>
  <si>
    <t>3995.208199898849</t>
  </si>
  <si>
    <t>36.43653032652604</t>
  </si>
  <si>
    <t>4566.194908574554</t>
  </si>
  <si>
    <t>1224.900046899891</t>
  </si>
  <si>
    <t>853.0655109573813</t>
  </si>
  <si>
    <t>178.0226904332739</t>
  </si>
  <si>
    <t>2255.988248290546</t>
  </si>
  <si>
    <t>2048.054908050404</t>
  </si>
  <si>
    <t>4304.04315634095</t>
  </si>
  <si>
    <t>6822.1831568651</t>
  </si>
  <si>
    <t>18471.59187451947</t>
  </si>
  <si>
    <t>178789.8174168425</t>
  </si>
  <si>
    <t>13529.26167977173</t>
  </si>
  <si>
    <t>210790.6709711338</t>
  </si>
  <si>
    <t>191570.1277489502</t>
  </si>
  <si>
    <t>5199.46870958511</t>
  </si>
  <si>
    <t>1433.181254222423</t>
  </si>
  <si>
    <t>198202.7777127578</t>
  </si>
  <si>
    <t>80231.29945068607</t>
  </si>
  <si>
    <t>278434.0771634438</t>
  </si>
  <si>
    <t>210041.7196234697</t>
  </si>
  <si>
    <t>183989.2861264276</t>
  </si>
  <si>
    <t>14962.44293399415</t>
  </si>
  <si>
    <t>408993.4486838915</t>
  </si>
  <si>
    <t>489224.7481345776</t>
  </si>
  <si>
    <t>52725.95005214851</t>
  </si>
  <si>
    <t>.7912192946023424</t>
  </si>
  <si>
    <t>52726.63075210431</t>
  </si>
  <si>
    <t>67051.3692478957</t>
  </si>
  <si>
    <t>119778</t>
  </si>
  <si>
    <t>28315</t>
  </si>
  <si>
    <t>28315.08975430292</t>
  </si>
  <si>
    <t>21856.91024569708</t>
  </si>
  <si>
    <t>50172</t>
  </si>
  <si>
    <t>24410.95005214851</t>
  </si>
  <si>
    <t>24411.5409978014</t>
  </si>
  <si>
    <t>45194.45900219861</t>
  </si>
  <si>
    <t>69606</t>
  </si>
  <si>
    <t>18967.26414059685</t>
  </si>
  <si>
    <t>1122.584255945345</t>
  </si>
  <si>
    <t>20089.8483965422</t>
  </si>
  <si>
    <t>8061.151603457805</t>
  </si>
  <si>
    <t>28151</t>
  </si>
  <si>
    <t>3739.046043018915</t>
  </si>
  <si>
    <t>11805.78288392046</t>
  </si>
  <si>
    <t>15544.83087309568</t>
  </si>
  <si>
    <t>-1065.830873095678</t>
  </si>
  <si>
    <t>14479</t>
  </si>
  <si>
    <t>1665.287619001582</t>
  </si>
  <si>
    <t>-1888.163599428754</t>
  </si>
  <si>
    <t>-222.8325684353463</t>
  </si>
  <si>
    <t>6920.832568435346</t>
  </si>
  <si>
    <t>6698</t>
  </si>
  <si>
    <t>7517.444335568992</t>
  </si>
  <si>
    <t>12572.15344669847</t>
  </si>
  <si>
    <t>20089.35604279023</t>
  </si>
  <si>
    <t>29146.64395720977</t>
  </si>
  <si>
    <t>49236</t>
  </si>
  <si>
    <t>105076.6296699944</t>
  </si>
  <si>
    <t>514070.0783538859</t>
  </si>
  <si>
    <t>368781.9216461142</t>
  </si>
  <si>
    <t>882852</t>
  </si>
  <si>
    <t>18773</t>
  </si>
  <si>
    <t>7018</t>
  </si>
  <si>
    <t>2266.26275</t>
  </si>
  <si>
    <t>14657.36738</t>
  </si>
  <si>
    <t>3419.980605346284</t>
  </si>
  <si>
    <t>231.934</t>
  </si>
  <si>
    <t>3714.34396</t>
  </si>
  <si>
    <t>7366.258565346285</t>
  </si>
  <si>
    <t>2072.633470646525</t>
  </si>
  <si>
    <t>138.2800579225637</t>
  </si>
  <si>
    <t>106.8328282331424</t>
  </si>
  <si>
    <t>2317.746356802231</t>
  </si>
  <si>
    <t>29434.24420599281</t>
  </si>
  <si>
    <t>19143.21405792256</t>
  </si>
  <si>
    <t>3821.176788233142</t>
  </si>
  <si>
    <t>52398.63505214852</t>
  </si>
  <si>
    <t>17.209</t>
  </si>
  <si>
    <t>159</t>
  </si>
  <si>
    <t>139.335780053557</t>
  </si>
  <si>
    <t>11.33111444479621</t>
  </si>
  <si>
    <t>309.6668944983532</t>
  </si>
  <si>
    <t>29593.24420599281</t>
  </si>
  <si>
    <t>19299.75883797612</t>
  </si>
  <si>
    <t>3832.507902677939</t>
  </si>
  <si>
    <t>52725.51094664687</t>
  </si>
  <si>
    <t>10458.49321903724</t>
  </si>
  <si>
    <t>1844.112127882906</t>
  </si>
  <si>
    <t>11215.11120312618</t>
  </si>
  <si>
    <t>5711.571864937138</t>
  </si>
  <si>
    <t>2040.581072533572</t>
  </si>
  <si>
    <t>18967.26414059689</t>
  </si>
  <si>
    <t>1854.698523004978</t>
  </si>
  <si>
    <t>1739.435769723767</t>
  </si>
  <si>
    <t>144.9136964464786</t>
  </si>
  <si>
    <t>3739.047989175224</t>
  </si>
  <si>
    <t>561.6418238015015</t>
  </si>
  <si>
    <t>743.02624740659</t>
  </si>
  <si>
    <t>360.6629597853162</t>
  </si>
  <si>
    <t>1665.331030993408</t>
  </si>
  <si>
    <t>3658.705294687336</t>
  </si>
  <si>
    <t>4126.103276318922</t>
  </si>
  <si>
    <t>-267.9345610773771</t>
  </si>
  <si>
    <t>7516.874009928881</t>
  </si>
  <si>
    <t>201504.2552873117</t>
  </si>
  <si>
    <t>184863.5977162949</t>
  </si>
  <si>
    <t>17689.77578696784</t>
  </si>
  <si>
    <t>404057.6287905744</t>
  </si>
  <si>
    <t>9990.351531255481</t>
  </si>
  <si>
    <t>52905.35153125548</t>
  </si>
  <si>
    <t>20410.97746641726</t>
  </si>
  <si>
    <t>106983.9774664173</t>
  </si>
  <si>
    <t>41758</t>
  </si>
  <si>
    <t>30401.32899767274</t>
  </si>
  <si>
    <t>159889.3289976727</t>
  </si>
  <si>
    <t>8573</t>
  </si>
  <si>
    <t>31923.48894716464</t>
  </si>
  <si>
    <t>17576</t>
  </si>
  <si>
    <t>55861.96017752138</t>
  </si>
  <si>
    <t>2166</t>
  </si>
  <si>
    <t>9018.640629616895</t>
  </si>
  <si>
    <t>96804.08975430291</t>
  </si>
  <si>
    <t>51480</t>
  </si>
  <si>
    <t>8721</t>
  </si>
  <si>
    <t>17901</t>
  </si>
  <si>
    <t>15136</t>
  </si>
  <si>
    <t>17814.740329784</t>
  </si>
  <si>
    <t>16689.68285017114</t>
  </si>
  <si>
    <t>16975.81289979798</t>
  </si>
  <si>
    <t>113</t>
  </si>
  <si>
    <t>4437</t>
  </si>
  <si>
    <t>80386</t>
  </si>
  <si>
    <t>467059</t>
  </si>
  <si>
    <t>396690</t>
  </si>
  <si>
    <t>23096.55479232845</t>
  </si>
  <si>
    <t>4407.419894449685</t>
  </si>
  <si>
    <t>40340</t>
  </si>
  <si>
    <t>29331</t>
  </si>
  <si>
    <t>2199</t>
  </si>
  <si>
    <t>1236.469996932915</t>
  </si>
  <si>
    <t>42539</t>
  </si>
  <si>
    <t>30567.46999693292</t>
  </si>
  <si>
    <t>17</t>
  </si>
  <si>
    <t>1667</t>
  </si>
  <si>
    <t>1684</t>
  </si>
  <si>
    <t>-1351.803215463471</t>
  </si>
  <si>
    <t>489224.8651021213</t>
  </si>
  <si>
    <t>21524.49149858916</t>
  </si>
  <si>
    <t>17395.20084685756</t>
  </si>
  <si>
    <t>1572.063293739292</t>
  </si>
  <si>
    <t>YYYY</t>
  </si>
  <si>
    <t>2012</t>
  </si>
  <si>
    <t>1157</t>
  </si>
  <si>
    <t>.0095073465859983</t>
  </si>
  <si>
    <t>1794.562011065236</t>
  </si>
  <si>
    <t>1726.338929738054</t>
  </si>
  <si>
    <t>53250.60603</t>
  </si>
  <si>
    <t>35921.16959679974</t>
  </si>
  <si>
    <t>42118.88713959861</t>
  </si>
  <si>
    <t>-127.9651989582053</t>
  </si>
  <si>
    <t>87618.81153349369</t>
  </si>
  <si>
    <t>92081.09337761041</t>
  </si>
  <si>
    <t>209253.0950552438</t>
  </si>
  <si>
    <t>7736.926733911112</t>
  </si>
  <si>
    <t>396689.926700259</t>
  </si>
  <si>
    <t>4484.790287556082</t>
  </si>
  <si>
    <t>13379.85825788323</t>
  </si>
  <si>
    <t>1102.615595157572</t>
  </si>
  <si>
    <t>817.173557362516</t>
  </si>
  <si>
    <t>875.4468687586132</t>
  </si>
  <si>
    <t>1974.433971162075</t>
  </si>
  <si>
    <t>71.99359189201879</t>
  </si>
  <si>
    <t>3739.047989175223</t>
  </si>
  <si>
    <t>68.124</t>
  </si>
  <si>
    <t>3499.014</t>
  </si>
  <si>
    <t>26507.48377836369</t>
  </si>
  <si>
    <t>492.4379097005445</t>
  </si>
  <si>
    <t>30567.05968806424</t>
  </si>
  <si>
    <t>1667.011</t>
  </si>
  <si>
    <t>16.711</t>
  </si>
  <si>
    <t>1683.722</t>
  </si>
  <si>
    <t>84.89342992892489</t>
  </si>
  <si>
    <t>-1076.644499458023</t>
  </si>
  <si>
    <t>-359.8484834810042</t>
  </si>
  <si>
    <t>-1351.599553010103</t>
  </si>
  <si>
    <t>91970.76395881294</t>
  </si>
  <si>
    <t>223278.5100474284</t>
  </si>
  <si>
    <t>42707.3045476617</t>
  </si>
  <si>
    <t>8067.51232658421</t>
  </si>
  <si>
    <t>27.972</t>
  </si>
  <si>
    <t>2090.838119287159</t>
  </si>
  <si>
    <t>52837.68299353308</t>
  </si>
  <si>
    <t>4168.232923851782</t>
  </si>
  <si>
    <t>425.91146874368</t>
  </si>
  <si>
    <t>4594.144392595463</t>
  </si>
  <si>
    <t>12235.74525043599</t>
  </si>
  <si>
    <t>2516.749588030839</t>
  </si>
  <si>
    <t>57431.82738612854</t>
  </si>
  <si>
    <t>9182.731954570574</t>
  </si>
  <si>
    <t>16</t>
  </si>
  <si>
    <t>289</t>
  </si>
  <si>
    <t>19272.26414059685</t>
  </si>
  <si>
    <t>14393</t>
  </si>
  <si>
    <t>4039.49427</t>
  </si>
  <si>
    <t>336</t>
  </si>
  <si>
    <t>22507.54031301892</t>
  </si>
  <si>
    <t>5947.455782148507</t>
  </si>
  <si>
    <t>151816</t>
  </si>
  <si>
    <t>27752</t>
  </si>
  <si>
    <t>24</t>
  </si>
  <si>
    <t>769</t>
  </si>
  <si>
    <t>-1647</t>
  </si>
  <si>
    <t>18773.48</t>
  </si>
  <si>
    <t>7018.335</t>
  </si>
  <si>
    <t>7365.758565346285</t>
  </si>
  <si>
    <t>2317.746356802232</t>
  </si>
  <si>
    <t>52398.95005214851</t>
  </si>
  <si>
    <t>310</t>
  </si>
  <si>
    <t>1712.162</t>
  </si>
  <si>
    <t>279</t>
  </si>
  <si>
    <t>1991.162</t>
  </si>
  <si>
    <t>739.017620047742</t>
  </si>
  <si>
    <t>2654.250166576149</t>
  </si>
  <si>
    <t>9290.758228064855</t>
  </si>
  <si>
    <t>7080.373964565686</t>
  </si>
  <si>
    <t>4095.624275470887</t>
  </si>
  <si>
    <t>18281.67226532243</t>
  </si>
  <si>
    <t>1494396</t>
  </si>
  <si>
    <t>2792973</t>
  </si>
  <si>
    <t>1488362</t>
  </si>
  <si>
    <t>335800</t>
  </si>
  <si>
    <t>836592</t>
  </si>
  <si>
    <t>547791</t>
  </si>
  <si>
    <t>1.776135754228564</t>
  </si>
  <si>
    <t>7.90425898325238</t>
  </si>
  <si>
    <t>3.326476205844044</t>
  </si>
  <si>
    <t>11.10548299298207</t>
  </si>
  <si>
    <t>4.757158516923763</t>
  </si>
  <si>
    <t>12.92531999351155</t>
  </si>
  <si>
    <t>.9552768318917467</t>
  </si>
  <si>
    <t>12.28308184791229</t>
  </si>
  <si>
    <t>3.741369746833522</t>
  </si>
  <si>
    <t>17.04024036483606</t>
  </si>
  <si>
    <t>106</t>
  </si>
  <si>
    <t>689</t>
  </si>
  <si>
    <t>76</t>
  </si>
  <si>
    <t>871</t>
  </si>
  <si>
    <t>3789</t>
  </si>
  <si>
    <t>1629</t>
  </si>
  <si>
    <t>263</t>
  </si>
  <si>
    <t>5681</t>
  </si>
  <si>
    <t>5488</t>
  </si>
  <si>
    <t>11169</t>
  </si>
  <si>
    <t>1550</t>
  </si>
  <si>
    <t>5610</t>
  </si>
  <si>
    <t>1194</t>
  </si>
  <si>
    <t>8354</t>
  </si>
  <si>
    <t>6356</t>
  </si>
  <si>
    <t>609</t>
  </si>
  <si>
    <t>115</t>
  </si>
  <si>
    <t>7080</t>
  </si>
  <si>
    <t>8831</t>
  </si>
  <si>
    <t>15911</t>
  </si>
  <si>
    <t>.65152</t>
  </si>
  <si>
    <t>397.9558731999999</t>
  </si>
  <si>
    <t>171.4807544</t>
  </si>
  <si>
    <t>570.0881476</t>
  </si>
  <si>
    <t>1243</t>
  </si>
  <si>
    <t>396</t>
  </si>
  <si>
    <t>105</t>
  </si>
  <si>
    <t>1744</t>
  </si>
  <si>
    <t>2032</t>
  </si>
  <si>
    <t>3776</t>
  </si>
  <si>
    <t>1656.65152</t>
  </si>
  <si>
    <t>6696.9558732</t>
  </si>
  <si>
    <t>1441.4807544</t>
  </si>
  <si>
    <t>9795.0881476</t>
  </si>
  <si>
    <t>11388</t>
  </si>
  <si>
    <t>2634</t>
  </si>
  <si>
    <t>483</t>
  </si>
  <si>
    <t>14505</t>
  </si>
  <si>
    <t>16351</t>
  </si>
  <si>
    <t>30856</t>
  </si>
  <si>
    <t>13044.65152</t>
  </si>
  <si>
    <t>9330.955873200001</t>
  </si>
  <si>
    <t>1924.4807544</t>
  </si>
  <si>
    <t>24300.0881476</t>
  </si>
  <si>
    <t>40651.0881476</t>
  </si>
  <si>
    <t>1760.219999933756</t>
  </si>
  <si>
    <t>77649.52734704921</t>
  </si>
  <si>
    <t>6242.844312945733</t>
  </si>
  <si>
    <t>85652.5916599287</t>
  </si>
  <si>
    <t>962.3480931750047</t>
  </si>
  <si>
    <t>749.8384579486593</t>
  </si>
  <si>
    <t>254.0333224413068</t>
  </si>
  <si>
    <t>1966.219873564971</t>
  </si>
  <si>
    <t>1726.076183504149</t>
  </si>
  <si>
    <t>3692.296057069119</t>
  </si>
  <si>
    <t>87618.81153349367</t>
  </si>
  <si>
    <t>17267.41413634349</t>
  </si>
  <si>
    <t>3239.815939521096</t>
  </si>
  <si>
    <t>10712.33581280602</t>
  </si>
  <si>
    <t>31219.56588867061</t>
  </si>
  <si>
    <t>173092.5752186637</t>
  </si>
  <si>
    <t>3899.695887214724</t>
  </si>
  <si>
    <t>1041.011019906924</t>
  </si>
  <si>
    <t>178033.2821257853</t>
  </si>
  <si>
    <t>66717.16765730368</t>
  </si>
  <si>
    <t>244750.449783089</t>
  </si>
  <si>
    <t>209252.8480144559</t>
  </si>
  <si>
    <t>4304.886701970597</t>
  </si>
  <si>
    <t>43.3461119824902</t>
  </si>
  <si>
    <t>4348.232813953087</t>
  </si>
  <si>
    <t>2061.117784053186</t>
  </si>
  <si>
    <t>1128.745410964208</t>
  </si>
  <si>
    <t>198.8302220302037</t>
  </si>
  <si>
    <t>3388.693417047597</t>
  </si>
  <si>
    <t>1926.536741326288</t>
  </si>
  <si>
    <t>5315.230158373885</t>
  </si>
  <si>
    <t>7736.926231000684</t>
  </si>
  <si>
    <t>19027.63413627725</t>
  </si>
  <si>
    <t>177275.3233661513</t>
  </si>
  <si>
    <t>16998.52623773424</t>
  </si>
  <si>
    <t>213301.4837401628</t>
  </si>
  <si>
    <t>176116.0410958919</t>
  </si>
  <si>
    <t>5778.279756127591</t>
  </si>
  <si>
    <t>1493.874564378435</t>
  </si>
  <si>
    <t>183388.1954163979</t>
  </si>
  <si>
    <t>70369.78058213412</t>
  </si>
  <si>
    <t>253757.975998532</t>
  </si>
  <si>
    <t>195143.6752321691</t>
  </si>
  <si>
    <t>183053.6031222789</t>
  </si>
  <si>
    <t>18492.40080211268</t>
  </si>
  <si>
    <t>396689.6791565607</t>
  </si>
  <si>
    <t>467059.4597386948</t>
  </si>
  <si>
    <t>49402.23251178001</t>
  </si>
  <si>
    <t>15.00000000000728</t>
  </si>
  <si>
    <t>55138.8301592129</t>
  </si>
  <si>
    <t>42229.1698407871</t>
  </si>
  <si>
    <t>97368</t>
  </si>
  <si>
    <t>24299</t>
  </si>
  <si>
    <t>.0002217754845333</t>
  </si>
  <si>
    <t>24299.24319309699</t>
  </si>
  <si>
    <t>16351.75680690301</t>
  </si>
  <si>
    <t>40651</t>
  </si>
  <si>
    <t>25103.23251178001</t>
  </si>
  <si>
    <t>14.99977822452274</t>
  </si>
  <si>
    <t>30839.58696611591</t>
  </si>
  <si>
    <t>25877.4130338841</t>
  </si>
  <si>
    <t>56717</t>
  </si>
  <si>
    <t>12443.58414947728</t>
  </si>
  <si>
    <t>2837.682627905273</t>
  </si>
  <si>
    <t>15281.26677738255</t>
  </si>
  <si>
    <t>5511.733222617451</t>
  </si>
  <si>
    <t>20793</t>
  </si>
  <si>
    <t>9408.681125439325</t>
  </si>
  <si>
    <t>17015.36700971788</t>
  </si>
  <si>
    <t>26424.0620019724</t>
  </si>
  <si>
    <t>-8671.062001972401</t>
  </si>
  <si>
    <t>17753</t>
  </si>
  <si>
    <t>3185.195692134002</t>
  </si>
  <si>
    <t>-1427.36920617954</t>
  </si>
  <si>
    <t>3474.052848505495</t>
  </si>
  <si>
    <t>4179.947151494505</t>
  </si>
  <si>
    <t>7654</t>
  </si>
  <si>
    <t>18883.13379560805</t>
  </si>
  <si>
    <t>15620.05336621667</t>
  </si>
  <si>
    <t>38508.32934220026</t>
  </si>
  <si>
    <t>7514.670657799738</t>
  </si>
  <si>
    <t>46023</t>
  </si>
  <si>
    <t>94469.9233620235</t>
  </si>
  <si>
    <t>491159.6025185842</t>
  </si>
  <si>
    <t>363164.3974814158</t>
  </si>
  <si>
    <t>854324</t>
  </si>
  <si>
    <t>19415</t>
  </si>
  <si>
    <t>7278</t>
  </si>
  <si>
    <t>2063</t>
  </si>
  <si>
    <t>12</t>
  </si>
  <si>
    <t>2077</t>
  </si>
  <si>
    <t>14781</t>
  </si>
  <si>
    <t>1424.99140321</t>
  </si>
  <si>
    <t>49</t>
  </si>
  <si>
    <t>3518.204959999999</t>
  </si>
  <si>
    <t>4992.196363209999</t>
  </si>
  <si>
    <t>504</t>
  </si>
  <si>
    <t>213</t>
  </si>
  <si>
    <t>107.2296959469261</t>
  </si>
  <si>
    <t>824.2296959469261</t>
  </si>
  <si>
    <t>26050.99140321</t>
  </si>
  <si>
    <t>19689</t>
  </si>
  <si>
    <t>3627.434655946925</t>
  </si>
  <si>
    <t>49367.42605915693</t>
  </si>
  <si>
    <t>-9</t>
  </si>
  <si>
    <t>4</t>
  </si>
  <si>
    <t>44</t>
  </si>
  <si>
    <t>26074.99140321</t>
  </si>
  <si>
    <t>19696</t>
  </si>
  <si>
    <t>3631.434655946925</t>
  </si>
  <si>
    <t>49402.42605915693</t>
  </si>
  <si>
    <t>13044</t>
  </si>
  <si>
    <t>9330</t>
  </si>
  <si>
    <t>1925</t>
  </si>
  <si>
    <t>6419</t>
  </si>
  <si>
    <t>5512</t>
  </si>
  <si>
    <t>513</t>
  </si>
  <si>
    <t>12444</t>
  </si>
  <si>
    <t>3184</t>
  </si>
  <si>
    <t>5638</t>
  </si>
  <si>
    <t>587</t>
  </si>
  <si>
    <t>9409</t>
  </si>
  <si>
    <t>2961</t>
  </si>
  <si>
    <t>1290</t>
  </si>
  <si>
    <t>650</t>
  </si>
  <si>
    <t>4901</t>
  </si>
  <si>
    <t>6834.991403209999</t>
  </si>
  <si>
    <t>9202</t>
  </si>
  <si>
    <t>1130.434655946925</t>
  </si>
  <si>
    <t>17167.42605915693</t>
  </si>
  <si>
    <t>116200</t>
  </si>
  <si>
    <t>180687</t>
  </si>
  <si>
    <t>18351</t>
  </si>
  <si>
    <t>315238</t>
  </si>
  <si>
    <t>23895.70782205385</t>
  </si>
  <si>
    <t>42915</t>
  </si>
  <si>
    <t>42202.88763887967</t>
  </si>
  <si>
    <t>1.788245747811818</t>
  </si>
  <si>
    <t>86573</t>
  </si>
  <si>
    <t>1.073207529096221</t>
  </si>
  <si>
    <t>66098.59546093352</t>
  </si>
  <si>
    <t>3.366979087006707</t>
  </si>
  <si>
    <t>129488</t>
  </si>
  <si>
    <t>2.100914794769865</t>
  </si>
  <si>
    <t>6552</t>
  </si>
  <si>
    <t>23350</t>
  </si>
  <si>
    <t>15434</t>
  </si>
  <si>
    <t>38286</t>
  </si>
  <si>
    <t>2313</t>
  </si>
  <si>
    <t>6853</t>
  </si>
  <si>
    <t>16976</t>
  </si>
  <si>
    <t>.4313737040527803</t>
  </si>
  <si>
    <t>68489</t>
  </si>
  <si>
    <t>.3304001554001554</t>
  </si>
  <si>
    <t>130</t>
  </si>
  <si>
    <t>3627</t>
  </si>
  <si>
    <t>74935</t>
  </si>
  <si>
    <t>331684</t>
  </si>
  <si>
    <t>293761</t>
  </si>
  <si>
    <t>14811.02207828292</t>
  </si>
  <si>
    <t>10620.5995741526</t>
  </si>
  <si>
    <t>139609</t>
  </si>
  <si>
    <t>103857</t>
  </si>
  <si>
    <t>30</t>
  </si>
  <si>
    <t>2136.582180598634</t>
  </si>
  <si>
    <t>467058.5774958697</t>
  </si>
  <si>
    <t>1121</t>
  </si>
  <si>
    <t>.032114183764496</t>
  </si>
  <si>
    <t>926.3299270822703</t>
  </si>
  <si>
    <t>755.1238439593271</t>
  </si>
  <si>
    <t>108595.20058</t>
  </si>
  <si>
    <t>73596.12742263952</t>
  </si>
  <si>
    <t>84264.37845000003</t>
  </si>
  <si>
    <t>83.44671322670183</t>
  </si>
  <si>
    <t>53250.57903000002</t>
  </si>
  <si>
    <t>84895.39827091449</t>
  </si>
  <si>
    <t>88162.9541462755</t>
  </si>
  <si>
    <t>114379.4241989583</t>
  </si>
  <si>
    <t>6323.664122269352</t>
  </si>
  <si>
    <t>293761.4407384176</t>
  </si>
  <si>
    <t>4107.004079339351</t>
  </si>
  <si>
    <t>6989.05628047849</t>
  </si>
  <si>
    <t>1347.523789659426</t>
  </si>
  <si>
    <t>12443.58414947727</t>
  </si>
  <si>
    <t>2726.346420832228</t>
  </si>
  <si>
    <t>2831.281310674328</t>
  </si>
  <si>
    <t>3659.53587575304</t>
  </si>
  <si>
    <t>191.5313849949252</t>
  </si>
  <si>
    <t>9408.694992254523</t>
  </si>
  <si>
    <t>5193.861999999999</t>
  </si>
  <si>
    <t>96088.19069726672</t>
  </si>
  <si>
    <t>2574.575287115272</t>
  </si>
  <si>
    <t>103856.627984382</t>
  </si>
  <si>
    <t>30.0089412</t>
  </si>
  <si>
    <t>-2.933158253028523</t>
  </si>
  <si>
    <t>2114.753522956482</t>
  </si>
  <si>
    <t>24.68816748055906</t>
  </si>
  <si>
    <t>2136.508532184012</t>
  </si>
  <si>
    <t>92081.09337761047</t>
  </si>
  <si>
    <t>209252.848014456</t>
  </si>
  <si>
    <t>7736.926231000683</t>
  </si>
  <si>
    <t>396689.6791565609</t>
  </si>
  <si>
    <t>3890.635444291982</t>
  </si>
  <si>
    <t>696.946039762387</t>
  </si>
  <si>
    <t>47294.88603171607</t>
  </si>
  <si>
    <t>4176.876882292229</t>
  </si>
  <si>
    <t>1393.892079524773</t>
  </si>
  <si>
    <t>5570.768961817002</t>
  </si>
  <si>
    <t>52865.65499353308</t>
  </si>
  <si>
    <t>.0711</t>
  </si>
  <si>
    <t>22068.32948774206</t>
  </si>
  <si>
    <t>1927</t>
  </si>
  <si>
    <t>14394.58414947728</t>
  </si>
  <si>
    <t>10942</t>
  </si>
  <si>
    <t>3365.913538</t>
  </si>
  <si>
    <t>564</t>
  </si>
  <si>
    <t>1565</t>
  </si>
  <si>
    <t>25845.59466343933</t>
  </si>
  <si>
    <t>10617.31897378001</t>
  </si>
  <si>
    <t>64694</t>
  </si>
  <si>
    <t>98081</t>
  </si>
  <si>
    <t>4991.663511780001</t>
  </si>
  <si>
    <t>824.569</t>
  </si>
  <si>
    <t>49367.23251178001</t>
  </si>
  <si>
    <t>3176</t>
  </si>
  <si>
    <t>1803</t>
  </si>
  <si>
    <t>4979</t>
  </si>
  <si>
    <t>448.9812141651595</t>
  </si>
  <si>
    <t>4104.546573577632</t>
  </si>
  <si>
    <t>19473.71319638821</t>
  </si>
  <si>
    <t>58752.33451693349</t>
  </si>
  <si>
    <t>14020.48289859404</t>
  </si>
  <si>
    <t>116395.9478688867</t>
  </si>
  <si>
    <t>1684184</t>
  </si>
  <si>
    <t>5076353</t>
  </si>
  <si>
    <t>7755678</t>
  </si>
  <si>
    <t>449779.7769999999</t>
  </si>
  <si>
    <t>1355847.053</t>
  </si>
  <si>
    <t>4013349.835999999</t>
  </si>
  <si>
    <t>2.437112912590092</t>
  </si>
  <si>
    <t>9.125680574068213</t>
  </si>
  <si>
    <t>3.83616214167695</t>
  </si>
  <si>
    <t>14.36276544120513</t>
  </si>
  <si>
    <t>7.575396311829023</t>
  </si>
  <si>
    <t>14.63922581328978</t>
  </si>
  <si>
    <t>2.073871187835232</t>
  </si>
  <si>
    <t>15.00783656424193</t>
  </si>
  <si>
    <t>5.561502387836924</t>
  </si>
  <si>
    <t>22.58323287607096</t>
  </si>
  <si>
    <t>1.34903</t>
  </si>
  <si>
    <t>19649.95759090765</t>
  </si>
  <si>
    <t>12073.48449700614</t>
  </si>
  <si>
    <t>839.9170732324973</t>
  </si>
  <si>
    <t>32563.35916114628</t>
  </si>
  <si>
    <t>9691.924590533157</t>
  </si>
  <si>
    <t>42255.28375167943</t>
  </si>
  <si>
    <t>6365.2331</t>
  </si>
  <si>
    <t>2813.025100000002</t>
  </si>
  <si>
    <t>543.36245</t>
  </si>
  <si>
    <t>9721.620650000001</t>
  </si>
  <si>
    <t>6309.916961574907</t>
  </si>
  <si>
    <t>3453.285639217497</t>
  </si>
  <si>
    <t>1065.058340955558</t>
  </si>
  <si>
    <t>10828.26094174796</t>
  </si>
  <si>
    <t>12158.94130825204</t>
  </si>
  <si>
    <t>22987.20225</t>
  </si>
  <si>
    <t>23260.83656999999</t>
  </si>
  <si>
    <t>2685.451669999999</t>
  </si>
  <si>
    <t>578.2471499999999</t>
  </si>
  <si>
    <t>26524.53538999999</t>
  </si>
  <si>
    <t>3227.354752346073</t>
  </si>
  <si>
    <t>2261.551420709772</t>
  </si>
  <si>
    <t>236.4866527962548</t>
  </si>
  <si>
    <t>5725.3928258521</t>
  </si>
  <si>
    <t>10408.4723741479</t>
  </si>
  <si>
    <t>16133.8652</t>
  </si>
  <si>
    <t>29627.41869999999</t>
  </si>
  <si>
    <t>5498.476770000001</t>
  </si>
  <si>
    <t>1121.6096</t>
  </si>
  <si>
    <t>36247.50506999999</t>
  </si>
  <si>
    <t>29187.22930482862</t>
  </si>
  <si>
    <t>17788.3215569334</t>
  </si>
  <si>
    <t>2141.46206698431</t>
  </si>
  <si>
    <t>49117.01292874634</t>
  </si>
  <si>
    <t>32259.3382729331</t>
  </si>
  <si>
    <t>81376.35120167943</t>
  </si>
  <si>
    <t>58814.64800482862</t>
  </si>
  <si>
    <t>23286.7983269334</t>
  </si>
  <si>
    <t>3263.07166698431</t>
  </si>
  <si>
    <t>85364.51799874633</t>
  </si>
  <si>
    <t>117623.8562716794</t>
  </si>
  <si>
    <t>200.45209</t>
  </si>
  <si>
    <t>307505.8125300001</t>
  </si>
  <si>
    <t>24765.76130000001</t>
  </si>
  <si>
    <t>332472.0259200001</t>
  </si>
  <si>
    <t>20445.63362831418</t>
  </si>
  <si>
    <t>5089.759715307841</t>
  </si>
  <si>
    <t>551.1926452848364</t>
  </si>
  <si>
    <t>26086.58598890685</t>
  </si>
  <si>
    <t>10600.08395109315</t>
  </si>
  <si>
    <t>36686.66994</t>
  </si>
  <si>
    <t>358558.611908907</t>
  </si>
  <si>
    <t>232388.9602200046</t>
  </si>
  <si>
    <t>39500.26702000001</t>
  </si>
  <si>
    <t>52092.33629500031</t>
  </si>
  <si>
    <t>29257.5753</t>
  </si>
  <si>
    <t>120850.1786150003</t>
  </si>
  <si>
    <t>349416.4890520695</t>
  </si>
  <si>
    <t>47576.79980343914</t>
  </si>
  <si>
    <t>5267.453847470756</t>
  </si>
  <si>
    <t>402260.7427029794</t>
  </si>
  <si>
    <t>206906.7725456417</t>
  </si>
  <si>
    <t>609167.5152486211</t>
  </si>
  <si>
    <t>523110.9213179797</t>
  </si>
  <si>
    <t>1134.52453</t>
  </si>
  <si>
    <t>1327.76714</t>
  </si>
  <si>
    <t>2462.291670000001</t>
  </si>
  <si>
    <t>5817.15402218483</t>
  </si>
  <si>
    <t>1987.019060814126</t>
  </si>
  <si>
    <t>193.5906139803778</t>
  </si>
  <si>
    <t>7997.763696979333</t>
  </si>
  <si>
    <t>3666.526923020667</t>
  </si>
  <si>
    <t>11664.29062</t>
  </si>
  <si>
    <t>10460.05536697933</t>
  </si>
  <si>
    <t>40835.24364000001</t>
  </si>
  <si>
    <t>593314.876185005</t>
  </si>
  <si>
    <t>54023.33660000001</t>
  </si>
  <si>
    <t>688173.456425005</t>
  </si>
  <si>
    <t>375679.2767025685</t>
  </si>
  <si>
    <t>54653.57857956111</t>
  </si>
  <si>
    <t>6012.23710673597</t>
  </si>
  <si>
    <t>436345.0923888655</t>
  </si>
  <si>
    <t>221173.3834197555</t>
  </si>
  <si>
    <t>657518.4758086212</t>
  </si>
  <si>
    <t>416514.5203425685</t>
  </si>
  <si>
    <t>647968.454764566</t>
  </si>
  <si>
    <t>60035.57370673598</t>
  </si>
  <si>
    <t>1124518.548813871</t>
  </si>
  <si>
    <t>1345691.932233626</t>
  </si>
  <si>
    <t>230429.2370874269</t>
  </si>
  <si>
    <t>230429.2612974269</t>
  </si>
  <si>
    <t>222180.896702573</t>
  </si>
  <si>
    <t>452610.1579999998</t>
  </si>
  <si>
    <t>32259.33827293311</t>
  </si>
  <si>
    <t>145064.7190886806</t>
  </si>
  <si>
    <t>145064.7432986805</t>
  </si>
  <si>
    <t>189921.5584296399</t>
  </si>
  <si>
    <t>334986.3017283204</t>
  </si>
  <si>
    <t>46141.56530013552</t>
  </si>
  <si>
    <t>1622</t>
  </si>
  <si>
    <t>47764.02979429039</t>
  </si>
  <si>
    <t>14288.87020570962</t>
  </si>
  <si>
    <t>62052.9</t>
  </si>
  <si>
    <t>7652.715955615084</t>
  </si>
  <si>
    <t>-7653</t>
  </si>
  <si>
    <t>23091.118</t>
  </si>
  <si>
    <t>30373.50233899057</t>
  </si>
  <si>
    <t>-3111</t>
  </si>
  <si>
    <t>27262.40346465689</t>
  </si>
  <si>
    <t>50271.34268640347</t>
  </si>
  <si>
    <t>77533.74615106036</t>
  </si>
  <si>
    <t>76202.36740516954</t>
  </si>
  <si>
    <t>-6164</t>
  </si>
  <si>
    <t>70038.31003973325</t>
  </si>
  <si>
    <t>148452.4635375268</t>
  </si>
  <si>
    <t>218490.77357726</t>
  </si>
  <si>
    <t>425144</t>
  </si>
  <si>
    <t>1549662.532211755</t>
  </si>
  <si>
    <t>1470584.467788245</t>
  </si>
  <si>
    <t>3020247</t>
  </si>
  <si>
    <t>81572.87351000001</t>
  </si>
  <si>
    <t>120242.19955</t>
  </si>
  <si>
    <t>14483.64670312378</t>
  </si>
  <si>
    <t>1307.710274633425</t>
  </si>
  <si>
    <t>10570.62706209855</t>
  </si>
  <si>
    <t>26361.98403985576</t>
  </si>
  <si>
    <t>729.1723482383603</t>
  </si>
  <si>
    <t>362.6569259087768</t>
  </si>
  <si>
    <t>1160.374953423966</t>
  </si>
  <si>
    <t>2252.204227571103</t>
  </si>
  <si>
    <t>135455.0186013621</t>
  </si>
  <si>
    <t>83243.2407105422</t>
  </si>
  <si>
    <t>11731.00201552252</t>
  </si>
  <si>
    <t>230429.2613274268</t>
  </si>
  <si>
    <t>-.02424</t>
  </si>
  <si>
    <t>83243.2164705422</t>
  </si>
  <si>
    <t>230429.2370874268</t>
  </si>
  <si>
    <t>23286.79832693341</t>
  </si>
  <si>
    <t>29474.61864770561</t>
  </si>
  <si>
    <t>15242.13927057619</t>
  </si>
  <si>
    <t>1424.807381853633</t>
  </si>
  <si>
    <t>46141.56530013543</t>
  </si>
  <si>
    <t>2952.871459024083</t>
  </si>
  <si>
    <t>4286.399936564641</t>
  </si>
  <si>
    <t>413.4445600264379</t>
  </si>
  <si>
    <t>7652.715955615162</t>
  </si>
  <si>
    <t>45.96081724663279</t>
  </si>
  <si>
    <t>66.93435060028196</t>
  </si>
  <si>
    <t>6.362390983075163</t>
  </si>
  <si>
    <t>119.2575588299899</t>
  </si>
  <si>
    <t>15232.68841780347</t>
  </si>
  <si>
    <t>13104.54949070695</t>
  </si>
  <si>
    <t>2036.270932092565</t>
  </si>
  <si>
    <t>30373.50884060298</t>
  </si>
  <si>
    <t>34839.97417280189</t>
  </si>
  <si>
    <t>35829.19496829002</t>
  </si>
  <si>
    <t>5413.934203635376</t>
  </si>
  <si>
    <t>76083.10334472728</t>
  </si>
  <si>
    <t>437107.3138582518</t>
  </si>
  <si>
    <t>636574.7162139331</t>
  </si>
  <si>
    <t>60509.09881354848</t>
  </si>
  <si>
    <t>1134191.128885733</t>
  </si>
  <si>
    <t>29113.74860957002</t>
  </si>
  <si>
    <t>48365</t>
  </si>
  <si>
    <t>-.3980409674440192</t>
  </si>
  <si>
    <t>21589.19252930832</t>
  </si>
  <si>
    <t>17220</t>
  </si>
  <si>
    <t>.2537277891584389</t>
  </si>
  <si>
    <t>50702.94113887833</t>
  </si>
  <si>
    <t>65585</t>
  </si>
  <si>
    <t>-.2269125388598257</t>
  </si>
  <si>
    <t>32564.70819114628</t>
  </si>
  <si>
    <t>24466</t>
  </si>
  <si>
    <t>.3310188911610512</t>
  </si>
  <si>
    <t>20549.88159174797</t>
  </si>
  <si>
    <t>22000</t>
  </si>
  <si>
    <t>-.0659144731023652</t>
  </si>
  <si>
    <t>32249.92821585209</t>
  </si>
  <si>
    <t>30903</t>
  </si>
  <si>
    <t>.0435856782788755</t>
  </si>
  <si>
    <t>77369</t>
  </si>
  <si>
    <t>.1033426566033726</t>
  </si>
  <si>
    <t>64863</t>
  </si>
  <si>
    <t>40174.6</t>
  </si>
  <si>
    <t>15667</t>
  </si>
  <si>
    <t>27515</t>
  </si>
  <si>
    <t>17910</t>
  </si>
  <si>
    <t>16204.6</t>
  </si>
  <si>
    <t>21226</t>
  </si>
  <si>
    <t>20605</t>
  </si>
  <si>
    <t>82773</t>
  </si>
  <si>
    <t>56379.2</t>
  </si>
  <si>
    <t>36893</t>
  </si>
  <si>
    <t>48120</t>
  </si>
  <si>
    <t>23577</t>
  </si>
  <si>
    <t>21199</t>
  </si>
  <si>
    <t>21239</t>
  </si>
  <si>
    <t>21860</t>
  </si>
  <si>
    <t>23064</t>
  </si>
  <si>
    <t>23948</t>
  </si>
  <si>
    <t>25261</t>
  </si>
  <si>
    <t>26558</t>
  </si>
  <si>
    <t>32535</t>
  </si>
  <si>
    <t>34408</t>
  </si>
  <si>
    <t>36411</t>
  </si>
  <si>
    <t>38324</t>
  </si>
  <si>
    <t>79176</t>
  </si>
  <si>
    <t>79555</t>
  </si>
  <si>
    <t>82911</t>
  </si>
  <si>
    <t>86742</t>
  </si>
  <si>
    <t>4569.944698694311</t>
  </si>
  <si>
    <t>131.9488872716827</t>
  </si>
  <si>
    <t>7200.944454069017</t>
  </si>
  <si>
    <t>1335741.69579</t>
  </si>
  <si>
    <t>57347.76134500006</t>
  </si>
  <si>
    <t>9131.385222054831</t>
  </si>
  <si>
    <t>58235.20402000003</t>
  </si>
  <si>
    <t>44185.5416015037</t>
  </si>
  <si>
    <t>-49.49231999999999</t>
  </si>
  <si>
    <t>-118.130842054832</t>
  </si>
  <si>
    <t>-658.7576592147816</t>
  </si>
  <si>
    <t>1345691.885165</t>
  </si>
  <si>
    <t>2608.945689999994</t>
  </si>
  <si>
    <t>2184.084696304608</t>
  </si>
  <si>
    <t>66481.46990000001</t>
  </si>
  <si>
    <t>50961.2854422333</t>
  </si>
  <si>
    <t>54503.25818454945</t>
  </si>
  <si>
    <t>41.51658217098884</t>
  </si>
  <si>
    <t>62749.52406454943</t>
  </si>
  <si>
    <t>57520.20156177892</t>
  </si>
  <si>
    <t>357284.194707976</t>
  </si>
  <si>
    <t>222125.6817100009</t>
  </si>
  <si>
    <t>526367.6329794768</t>
  </si>
  <si>
    <t>13650.01638679628</t>
  </si>
  <si>
    <t>1119427.52578425</t>
  </si>
  <si>
    <t>10131.72544000003</t>
  </si>
  <si>
    <t>29905.79565531449</t>
  </si>
  <si>
    <t>6104.044204821024</t>
  </si>
  <si>
    <t>46141.56530013554</t>
  </si>
  <si>
    <t>2447.15201854779</t>
  </si>
  <si>
    <t>1515.832423013711</t>
  </si>
  <si>
    <t>3604.346543019869</t>
  </si>
  <si>
    <t>85.38497103372163</t>
  </si>
  <si>
    <t>7652.715955615093</t>
  </si>
  <si>
    <t>18899.26207</t>
  </si>
  <si>
    <t>22619.40102843876</t>
  </si>
  <si>
    <t>2666.878503064932</t>
  </si>
  <si>
    <t>44185.54160150369</t>
  </si>
  <si>
    <t>20.22459000000001</t>
  </si>
  <si>
    <t>10.28862595060975</t>
  </si>
  <si>
    <t>-83.6016478042318</t>
  </si>
  <si>
    <t>-1172.734817616914</t>
  </si>
  <si>
    <t>.1340469862891496</t>
  </si>
  <si>
    <t>435.6250483106931</t>
  </si>
  <si>
    <t>78.21806310120799</t>
  </si>
  <si>
    <t>-658.7576592187232</t>
  </si>
  <si>
    <t>358558.6119089068</t>
  </si>
  <si>
    <t>232388.9602200009</t>
  </si>
  <si>
    <t>523110.921317981</t>
  </si>
  <si>
    <t>10460.05536697935</t>
  </si>
  <si>
    <t>1124518.548813868</t>
  </si>
  <si>
    <t>171756.4294368713</t>
  </si>
  <si>
    <t>48964.19056613701</t>
  </si>
  <si>
    <t>-3233.10124</t>
  </si>
  <si>
    <t>-25873.26595496224</t>
  </si>
  <si>
    <t>198080.455288046</t>
  </si>
  <si>
    <t>16787.3185856619</t>
  </si>
  <si>
    <t>-1200.635298536702</t>
  </si>
  <si>
    <t>1199.379468866352</t>
  </si>
  <si>
    <t>19187.33335306495</t>
  </si>
  <si>
    <t>65751.50915179891</t>
  </si>
  <si>
    <t>-4433.736538536702</t>
  </si>
  <si>
    <t>-24673.88648609589</t>
  </si>
  <si>
    <t>217267.788641111</t>
  </si>
  <si>
    <t>.08475</t>
  </si>
  <si>
    <t>106456.6121853301</t>
  </si>
  <si>
    <t>65.01315509874536</t>
  </si>
  <si>
    <t>8006.460397815183</t>
  </si>
  <si>
    <t>54213.03885304945</t>
  </si>
  <si>
    <t>28368.36616968664</t>
  </si>
  <si>
    <t>6066.70257</t>
  </si>
  <si>
    <t>52192.85697055614</t>
  </si>
  <si>
    <t>108476.7940678234</t>
  </si>
  <si>
    <t>550438.5015150621</t>
  </si>
  <si>
    <t>11987.07215934863</t>
  </si>
  <si>
    <t>245.6828299999964</t>
  </si>
  <si>
    <t>25967.35818707219</t>
  </si>
  <si>
    <t>-6460.211435233211</t>
  </si>
  <si>
    <t>230429.2613274269</t>
  </si>
  <si>
    <t>106575.8697441601</t>
  </si>
  <si>
    <t>107.849</t>
  </si>
  <si>
    <t>9184.47050686279</t>
  </si>
  <si>
    <t>9292.31950686279</t>
  </si>
  <si>
    <t>3708.129854026149</t>
  </si>
  <si>
    <t>3747.265390601311</t>
  </si>
  <si>
    <t>18033.81440334896</t>
  </si>
  <si>
    <t>56892.13495110542</t>
  </si>
  <si>
    <t>4632.328216880727</t>
  </si>
  <si>
    <t>121169.6778069566</t>
  </si>
  <si>
    <t>7769207</t>
  </si>
  <si>
    <t>439987.2509999999</t>
  </si>
  <si>
    <t>1269962.243</t>
  </si>
  <si>
    <t>4085574.412000001</t>
  </si>
  <si>
    <t>8.516759024459349</t>
  </si>
  <si>
    <t>14.20027603399305</t>
  </si>
  <si>
    <t>7.322772446545113</t>
  </si>
  <si>
    <t>13.92512513883089</t>
  </si>
  <si>
    <t>15.59614485840788</t>
  </si>
  <si>
    <t>22.918917304953</t>
  </si>
  <si>
    <t>33.99591</t>
  </si>
  <si>
    <t>16550.75305027507</t>
  </si>
  <si>
    <t>10011.17082002877</t>
  </si>
  <si>
    <t>497.5954278234316</t>
  </si>
  <si>
    <t>27059.51929812727</t>
  </si>
  <si>
    <t>7883.46103175461</t>
  </si>
  <si>
    <t>34942.98032988189</t>
  </si>
  <si>
    <t>6300.90784</t>
  </si>
  <si>
    <t>2632.934570000001</t>
  </si>
  <si>
    <t>494.0429899999999</t>
  </si>
  <si>
    <t>9427.885400000001</t>
  </si>
  <si>
    <t>6687.468582251238</t>
  </si>
  <si>
    <t>3752.848550059284</t>
  </si>
  <si>
    <t>1048.180959213189</t>
  </si>
  <si>
    <t>11488.49809152371</t>
  </si>
  <si>
    <t>11570.35327857676</t>
  </si>
  <si>
    <t>23058.85137010047</t>
  </si>
  <si>
    <t>23024.95082999999</t>
  </si>
  <si>
    <t>2640.577720000001</t>
  </si>
  <si>
    <t>586.3831099999999</t>
  </si>
  <si>
    <t>26251.91165999999</t>
  </si>
  <si>
    <t>3140.644054331921</t>
  </si>
  <si>
    <t>2064.890809189869</t>
  </si>
  <si>
    <t>200.365371719829</t>
  </si>
  <si>
    <t>5405.900235241618</t>
  </si>
  <si>
    <t>9495.07145262865</t>
  </si>
  <si>
    <t>14900.97168787027</t>
  </si>
  <si>
    <t>29359.85457999999</t>
  </si>
  <si>
    <t>5273.512290000002</t>
  </si>
  <si>
    <t>1080.4261</t>
  </si>
  <si>
    <t>35713.79296999999</t>
  </si>
  <si>
    <t>26378.86568685824</t>
  </si>
  <si>
    <t>15828.91017927792</t>
  </si>
  <si>
    <t>1746.141758756449</t>
  </si>
  <si>
    <t>43953.91762489261</t>
  </si>
  <si>
    <t>28948.88576296002</t>
  </si>
  <si>
    <t>72902.80338785262</t>
  </si>
  <si>
    <t>55738.72026685822</t>
  </si>
  <si>
    <t>21102.42246927792</t>
  </si>
  <si>
    <t>2826.567858756449</t>
  </si>
  <si>
    <t>79667.71059489259</t>
  </si>
  <si>
    <t>108616.5963578526</t>
  </si>
  <si>
    <t>199.08847</t>
  </si>
  <si>
    <t>305413.93475</t>
  </si>
  <si>
    <t>24597.28660999999</t>
  </si>
  <si>
    <t>330210.30983</t>
  </si>
  <si>
    <t>20573.62312822549</t>
  </si>
  <si>
    <t>5909.882502260725</t>
  </si>
  <si>
    <t>590.3792474897846</t>
  </si>
  <si>
    <t>27073.884877976</t>
  </si>
  <si>
    <t>10621.85040914194</t>
  </si>
  <si>
    <t>37695.73528711795</t>
  </si>
  <si>
    <t>357284.1947079761</t>
  </si>
  <si>
    <t>222125.6817100029</t>
  </si>
  <si>
    <t>42227.52398999997</t>
  </si>
  <si>
    <t>42046.79428999958</t>
  </si>
  <si>
    <t>30188.77087</t>
  </si>
  <si>
    <t>114463.0891499996</t>
  </si>
  <si>
    <t>359993.8230244251</t>
  </si>
  <si>
    <t>47100.92042669139</t>
  </si>
  <si>
    <t>4809.800491784855</t>
  </si>
  <si>
    <t>411904.5439429014</t>
  </si>
  <si>
    <t>201143.6701899823</t>
  </si>
  <si>
    <t>613048.2141328837</t>
  </si>
  <si>
    <t>526367.633092901</t>
  </si>
  <si>
    <t>1254.80062</t>
  </si>
  <si>
    <t>1574.90332</t>
  </si>
  <si>
    <t>2829.70394</t>
  </si>
  <si>
    <t>7799.594239674337</t>
  </si>
  <si>
    <t>2819.589459575769</t>
  </si>
  <si>
    <t>201.1287475461687</t>
  </si>
  <si>
    <t>10820.31244679627</t>
  </si>
  <si>
    <t>4548.649293203739</t>
  </si>
  <si>
    <t>15368.96174000001</t>
  </si>
  <si>
    <t>13650.01638679627</t>
  </si>
  <si>
    <t>43681.41307999998</t>
  </si>
  <si>
    <t>571161.3140700026</t>
  </si>
  <si>
    <t>54786.05747999999</t>
  </si>
  <si>
    <t>669628.7846300026</t>
  </si>
  <si>
    <t>388367.040392325</t>
  </si>
  <si>
    <t>55830.39238852789</t>
  </si>
  <si>
    <t>5601.308486820808</t>
  </si>
  <si>
    <t>449798.7412676736</t>
  </si>
  <si>
    <t>216314.169892328</t>
  </si>
  <si>
    <t>666112.9111600017</t>
  </si>
  <si>
    <t>432048.4534723249</t>
  </si>
  <si>
    <t>626991.7064585305</t>
  </si>
  <si>
    <t>60387.3659668208</t>
  </si>
  <si>
    <t>1119427.525897676</t>
  </si>
  <si>
    <t>1335741.695790004</t>
  </si>
  <si>
    <t>221066.7424020164</t>
  </si>
  <si>
    <t>204255.3780782538</t>
  </si>
  <si>
    <t>425322</t>
  </si>
  <si>
    <t>1.16415321827e-10</t>
  </si>
  <si>
    <t>79667.71059489271</t>
  </si>
  <si>
    <t>28948.88576296003</t>
  </si>
  <si>
    <t>108616</t>
  </si>
  <si>
    <t>141399.0318071238</t>
  </si>
  <si>
    <t>-1.16415321827e-10</t>
  </si>
  <si>
    <t>141399.0318071237</t>
  </si>
  <si>
    <t>175306.4923152938</t>
  </si>
  <si>
    <t>316706</t>
  </si>
  <si>
    <t>46187.41702677387</t>
  </si>
  <si>
    <t>4032.54373394249</t>
  </si>
  <si>
    <t>50219.96076071636</t>
  </si>
  <si>
    <t>14263.03923928364</t>
  </si>
  <si>
    <t>64483</t>
  </si>
  <si>
    <t>10790.58511381322</t>
  </si>
  <si>
    <t>-10790.58511381322</t>
  </si>
  <si>
    <t>1350</t>
  </si>
  <si>
    <t>27405.22576292967</t>
  </si>
  <si>
    <t>-2706.492502421253</t>
  </si>
  <si>
    <t>24698.73326050842</t>
  </si>
  <si>
    <t>44800.07171586868</t>
  </si>
  <si>
    <t>69500.80486750096</t>
  </si>
  <si>
    <t>78596.97413123348</t>
  </si>
  <si>
    <t>-12116.63634533457</t>
  </si>
  <si>
    <t>66480.33778589891</t>
  </si>
  <si>
    <t>117593.3813601415</t>
  </si>
  <si>
    <t>184072.195132499</t>
  </si>
  <si>
    <t>410758.3747584366</t>
  </si>
  <si>
    <t>1530185.900656113</t>
  </si>
  <si>
    <t>1491679.099343887</t>
  </si>
  <si>
    <t>3021865</t>
  </si>
  <si>
    <t>77298.40433000002</t>
  </si>
  <si>
    <t>83079.66334999999</t>
  </si>
  <si>
    <t>28603.78231</t>
  </si>
  <si>
    <t>17926.38967379196</t>
  </si>
  <si>
    <t>1497.310317893053</t>
  </si>
  <si>
    <t>9965.561061860921</t>
  </si>
  <si>
    <t>29389.26105354594</t>
  </si>
  <si>
    <t>656.2184790685211</t>
  </si>
  <si>
    <t>809.5510442902557</t>
  </si>
  <si>
    <t>1148.862434692225</t>
  </si>
  <si>
    <t>2614.631958051002</t>
  </si>
  <si>
    <t>130266.0538128605</t>
  </si>
  <si>
    <t>79605.26569218333</t>
  </si>
  <si>
    <t>11114.42349655315</t>
  </si>
  <si>
    <t>220985.743001597</t>
  </si>
  <si>
    <t>87.08469678024696</t>
  </si>
  <si>
    <t>-5.988309740723198</t>
  </si>
  <si>
    <t>-.0969866200870368</t>
  </si>
  <si>
    <t>80.99940041943673</t>
  </si>
  <si>
    <t>130353.1385096408</t>
  </si>
  <si>
    <t>79599.2773824426</t>
  </si>
  <si>
    <t>11114.32650993306</t>
  </si>
  <si>
    <t>55738.72026685832</t>
  </si>
  <si>
    <t>21102.42246927793</t>
  </si>
  <si>
    <t>2826.56785875645</t>
  </si>
  <si>
    <t>79667.71059489269</t>
  </si>
  <si>
    <t>28779.90392770934</t>
  </si>
  <si>
    <t>16078.74544864957</t>
  </si>
  <si>
    <t>1328.76765041456</t>
  </si>
  <si>
    <t>46187.41702677347</t>
  </si>
  <si>
    <t>4188.735919736423</t>
  </si>
  <si>
    <t>6015.972897337188</t>
  </si>
  <si>
    <t>585.8762967397504</t>
  </si>
  <si>
    <t>10790.58511381336</t>
  </si>
  <si>
    <t>34.5167601820713</t>
  </si>
  <si>
    <t>49.13582140906176</t>
  </si>
  <si>
    <t>4.941797625283505</t>
  </si>
  <si>
    <t>88.59437921641656</t>
  </si>
  <si>
    <t>13617.68686815143</t>
  </si>
  <si>
    <t>11851.93862044256</t>
  </si>
  <si>
    <t>1935.634403758958</t>
  </si>
  <si>
    <t>27405.25989235295</t>
  </si>
  <si>
    <t>36371.046606476</t>
  </si>
  <si>
    <t>36533.00792000065</t>
  </si>
  <si>
    <t>5604.291096117557</t>
  </si>
  <si>
    <t>78508.34562259421</t>
  </si>
  <si>
    <t>444975.5501477078</t>
  </si>
  <si>
    <t>633438.3368579737</t>
  </si>
  <si>
    <t>63707.57583938477</t>
  </si>
  <si>
    <t>1142121.462845066</t>
  </si>
  <si>
    <t>12927.63284592126</t>
  </si>
  <si>
    <t>6719.920091863578</t>
  </si>
  <si>
    <t>.9237777636037565</t>
  </si>
  <si>
    <t>189267.795340338</t>
  </si>
  <si>
    <t>-1</t>
  </si>
  <si>
    <t>17324.41370686017</t>
  </si>
  <si>
    <t>17432.95420196013</t>
  </si>
  <si>
    <t>-.0062261676272721</t>
  </si>
  <si>
    <t>66011.99082921968</t>
  </si>
  <si>
    <t>30252.04655278143</t>
  </si>
  <si>
    <t>24152.87429382371</t>
  </si>
  <si>
    <t>.2525236617704494</t>
  </si>
  <si>
    <t>227606.1035527814</t>
  </si>
  <si>
    <t>255279.7861695577</t>
  </si>
  <si>
    <t>-.1084053031852484</t>
  </si>
  <si>
    <t>27093.51520812727</t>
  </si>
  <si>
    <t>20916.38349152371</t>
  </si>
  <si>
    <t>31657.81189524161</t>
  </si>
  <si>
    <t>58888.64593395805</t>
  </si>
  <si>
    <t>.352853497162045</t>
  </si>
  <si>
    <t>334511.7105948926</t>
  </si>
  <si>
    <t>271662.8076448243</t>
  </si>
  <si>
    <t>.2313489413399492</t>
  </si>
  <si>
    <t>106313.4838604763</t>
  </si>
  <si>
    <t>40587.80874574955</t>
  </si>
  <si>
    <t>20581.90272840804</t>
  </si>
  <si>
    <t>15064.67991384052</t>
  </si>
  <si>
    <t>14921.18448664961</t>
  </si>
  <si>
    <t>7765.226416322234</t>
  </si>
  <si>
    <t>10322.54226366065</t>
  </si>
  <si>
    <t>15570.08346062705</t>
  </si>
  <si>
    <t>121234.668347126</t>
  </si>
  <si>
    <t>48353.03516207179</t>
  </si>
  <si>
    <t>30904.44499206869</t>
  </si>
  <si>
    <t>30634.76337446756</t>
  </si>
  <si>
    <t>48752.12094285003</t>
  </si>
  <si>
    <t>52532.085507446</t>
  </si>
  <si>
    <t>54552.12921212958</t>
  </si>
  <si>
    <t>56937.82604844058</t>
  </si>
  <si>
    <t>2889.375969358515</t>
  </si>
  <si>
    <t>33.91472232097362</t>
  </si>
  <si>
    <t>3719.897592934665</t>
  </si>
  <si>
    <t>1361691.798090001</t>
  </si>
  <si>
    <t>1136886.122992319</t>
  </si>
  <si>
    <t>56973.05615</t>
  </si>
  <si>
    <t>12910.46850267072</t>
  </si>
  <si>
    <t>21783.86746</t>
  </si>
  <si>
    <t>16305.39964958446</t>
  </si>
  <si>
    <t>92.37751</t>
  </si>
  <si>
    <t>91.96599778061601</t>
  </si>
  <si>
    <t>-3579.004602670719</t>
  </si>
  <si>
    <t>-1725.967431081659</t>
  </si>
  <si>
    <t>3450.768597595859</t>
  </si>
  <si>
    <t>1335741.695790001</t>
  </si>
  <si>
    <t>10.65989</t>
  </si>
  <si>
    <t>9.369983674287472</t>
  </si>
  <si>
    <t>3642.21</t>
  </si>
  <si>
    <t>1811.425494328701</t>
  </si>
  <si>
    <t>39445.19790000001</t>
  </si>
  <si>
    <t>7200.775742084417</t>
  </si>
  <si>
    <t>48820.13945999998</t>
  </si>
  <si>
    <t>29813.86279695191</t>
  </si>
  <si>
    <t>354102.618</t>
  </si>
  <si>
    <t>227862.6232</t>
  </si>
  <si>
    <t>538785.5902</t>
  </si>
  <si>
    <t>16135.2916</t>
  </si>
  <si>
    <t>1136886.123</t>
  </si>
  <si>
    <t>11042.36695999999</t>
  </si>
  <si>
    <t>29119.35023979467</t>
  </si>
  <si>
    <t>6025.699826979206</t>
  </si>
  <si>
    <t>3121.756962010101</t>
  </si>
  <si>
    <t>2166.329800898878</t>
  </si>
  <si>
    <t>5349.991544352432</t>
  </si>
  <si>
    <t>152.5068066248366</t>
  </si>
  <si>
    <t>10790.58511388625</t>
  </si>
  <si>
    <t>3109.48388</t>
  </si>
  <si>
    <t>9873.96185197104</t>
  </si>
  <si>
    <t>3321.953917613424</t>
  </si>
  <si>
    <t>.0976850219656907</t>
  </si>
  <si>
    <t>91.86831275865028</t>
  </si>
  <si>
    <t>91.96599778061597</t>
  </si>
  <si>
    <t>66.05314730942371</t>
  </si>
  <si>
    <t>29.61187910111858</t>
  </si>
  <si>
    <t>-1855.214947207556</t>
  </si>
  <si>
    <t>33.58248964231345</t>
  </si>
  <si>
    <t>-1725.9674311547</t>
  </si>
  <si>
    <t>-6.233401343471087</t>
  </si>
  <si>
    <t>-.0000899991136976</t>
  </si>
  <si>
    <t>3332.752368602862</t>
  </si>
  <si>
    <t>124.2497126535481</t>
  </si>
  <si>
    <t>3450.768589913825</t>
  </si>
  <si>
    <t>526367.6330929021</t>
  </si>
  <si>
    <t>1119427.525897675</t>
  </si>
  <si>
    <t>175868.9174593446</t>
  </si>
  <si>
    <t>31011.55621567162</t>
  </si>
  <si>
    <t>-2378.92196</t>
  </si>
  <si>
    <t>-27520.74756743557</t>
  </si>
  <si>
    <t>181738.6480675807</t>
  </si>
  <si>
    <t>17952.6343504654</t>
  </si>
  <si>
    <t>-854.1792800000001</t>
  </si>
  <si>
    <t>1647.481612473333</t>
  </si>
  <si>
    <t>20454.29524293873</t>
  </si>
  <si>
    <t>2465.00641</t>
  </si>
  <si>
    <t>173403.9110493446</t>
  </si>
  <si>
    <t>199727.9369005194</t>
  </si>
  <si>
    <t>.0987827</t>
  </si>
  <si>
    <t>105913.6055149467</t>
  </si>
  <si>
    <t>59.94711115769182</t>
  </si>
  <si>
    <t>5226.318644131986</t>
  </si>
  <si>
    <t>51473.68278206354</t>
  </si>
  <si>
    <t>31300.83835576863</t>
  </si>
  <si>
    <t>12253.35863361121</t>
  </si>
  <si>
    <t>5166.699897639811</t>
  </si>
  <si>
    <t>59511.48200083288</t>
  </si>
  <si>
    <t>97875.80629617738</t>
  </si>
  <si>
    <t>563065.2386498887</t>
  </si>
  <si>
    <t>15104.7943918676</t>
  </si>
  <si>
    <t>850.1260806651012</t>
  </si>
  <si>
    <t>4419.215</t>
  </si>
  <si>
    <t>220985.7430015969</t>
  </si>
  <si>
    <t>106002.1998941632</t>
  </si>
  <si>
    <t>88.59437921641657</t>
  </si>
  <si>
    <t>7061.909158284999</t>
  </si>
  <si>
    <t>3093.25032298355</t>
  </si>
  <si>
    <t>3625.212087623848</t>
  </si>
  <si>
    <t>16884.97799516415</t>
  </si>
  <si>
    <t>53033.32899869522</t>
  </si>
  <si>
    <t>5026.89607430092</t>
  </si>
  <si>
    <t>116312.1860731216</t>
  </si>
  <si>
    <t>7392045</t>
  </si>
  <si>
    <t>427981.9120000001</t>
  </si>
  <si>
    <t>1227616.573</t>
  </si>
  <si>
    <t>3916051.982</t>
  </si>
  <si>
    <t>8.470479676776265</t>
  </si>
  <si>
    <t>13.75427667443534</t>
  </si>
  <si>
    <t>7.17437853783293</t>
  </si>
  <si>
    <t>13.54254980333793</t>
  </si>
  <si>
    <t>15.73477786906351</t>
  </si>
  <si>
    <t>22.90915640689645</t>
  </si>
  <si>
    <t>27.09547</t>
  </si>
  <si>
    <t>16111.91663160184</t>
  </si>
  <si>
    <t>9909.535535229423</t>
  </si>
  <si>
    <t>542.3724513191065</t>
  </si>
  <si>
    <t>26563.82461815037</t>
  </si>
  <si>
    <t>7499.503321849627</t>
  </si>
  <si>
    <t>34063.32794</t>
  </si>
  <si>
    <t>5808.874890000002</t>
  </si>
  <si>
    <t>3549.169419999998</t>
  </si>
  <si>
    <t>551.3787827969779</t>
  </si>
  <si>
    <t>9909.423092796978</t>
  </si>
  <si>
    <t>5924.196059419985</t>
  </si>
  <si>
    <t>3176.703014496153</t>
  </si>
  <si>
    <t>1038.158950501232</t>
  </si>
  <si>
    <t>10139.05802441737</t>
  </si>
  <si>
    <t>9346.327092785648</t>
  </si>
  <si>
    <t>19485.38511720302</t>
  </si>
  <si>
    <t>21772.964883</t>
  </si>
  <si>
    <t>2494.12278</t>
  </si>
  <si>
    <t>308.5736299999999</t>
  </si>
  <si>
    <t>24575.661293</t>
  </si>
  <si>
    <t>1354.784989576422</t>
  </si>
  <si>
    <t>1338.349148101745</t>
  </si>
  <si>
    <t>186.6299165305606</t>
  </si>
  <si>
    <t>2879.764054208727</t>
  </si>
  <si>
    <t>8469.370962791265</t>
  </si>
  <si>
    <t>11349.13501699999</t>
  </si>
  <si>
    <t>27608.935243</t>
  </si>
  <si>
    <t>6043.292199999998</t>
  </si>
  <si>
    <t>859.9524127969778</t>
  </si>
  <si>
    <t>34512.17985579697</t>
  </si>
  <si>
    <t>23390.89768059825</t>
  </si>
  <si>
    <t>14424.58769782732</t>
  </si>
  <si>
    <t>1767.161318350899</t>
  </si>
  <si>
    <t>39582.64669677647</t>
  </si>
  <si>
    <t>25315.20137742654</t>
  </si>
  <si>
    <t>64897.84807420301</t>
  </si>
  <si>
    <t>50999.83292359825</t>
  </si>
  <si>
    <t>20467.87989782732</t>
  </si>
  <si>
    <t>2627.113731147877</t>
  </si>
  <si>
    <t>74094.82655257345</t>
  </si>
  <si>
    <t>99410.02792999998</t>
  </si>
  <si>
    <t>197.2134930982423</t>
  </si>
  <si>
    <t>302552.2722601965</t>
  </si>
  <si>
    <t>24424.36443564075</t>
  </si>
  <si>
    <t>327173.8501889354</t>
  </si>
  <si>
    <t>20379.28710552563</t>
  </si>
  <si>
    <t>5962.379783777631</t>
  </si>
  <si>
    <t>587.1009319003621</t>
  </si>
  <si>
    <t>26928.76782120362</t>
  </si>
  <si>
    <t>10576.61192565276</t>
  </si>
  <si>
    <t>37505.37974685638</t>
  </si>
  <si>
    <t>354102.618010139</t>
  </si>
  <si>
    <t>227862.6231824308</t>
  </si>
  <si>
    <t>45729.98324050647</t>
  </si>
  <si>
    <t>42519.29526184848</t>
  </si>
  <si>
    <t>28250.96346</t>
  </si>
  <si>
    <t>116500.241962355</t>
  </si>
  <si>
    <t>363819.1299554065</t>
  </si>
  <si>
    <t>48572.58294406856</t>
  </si>
  <si>
    <t>9893.635326972266</t>
  </si>
  <si>
    <t>422285.3482264474</t>
  </si>
  <si>
    <t>208825.8558852146</t>
  </si>
  <si>
    <t>631111.204111662</t>
  </si>
  <si>
    <t>538785.5901888023</t>
  </si>
  <si>
    <t>1664.583796135179</t>
  </si>
  <si>
    <t>2054.138356387348</t>
  </si>
  <si>
    <t>3718.722152522528</t>
  </si>
  <si>
    <t>8881.596220331878</t>
  </si>
  <si>
    <t>3255.57625152516</t>
  </si>
  <si>
    <t>279.3969995157206</t>
  </si>
  <si>
    <t>12416.56947137276</t>
  </si>
  <si>
    <t>5403.207223219075</t>
  </si>
  <si>
    <t>17819.77669459183</t>
  </si>
  <si>
    <t>16135.29162389529</t>
  </si>
  <si>
    <t>47591.7805297399</t>
  </si>
  <si>
    <t>574988.3290608631</t>
  </si>
  <si>
    <t>52675.32789564075</t>
  </si>
  <si>
    <t>675255.4374862438</t>
  </si>
  <si>
    <t>393080.013281264</t>
  </si>
  <si>
    <t>57790.53897937135</t>
  </si>
  <si>
    <t>10760.13325838835</t>
  </si>
  <si>
    <t>461630.6855190237</t>
  </si>
  <si>
    <t>224805.6750340864</t>
  </si>
  <si>
    <t>686436.3605531103</t>
  </si>
  <si>
    <t>440671.7938110039</t>
  </si>
  <si>
    <t>632778.8680402344</t>
  </si>
  <si>
    <t>63435.4611540291</t>
  </si>
  <si>
    <t>1136886.123005268</t>
  </si>
  <si>
    <t>1361691.798039354</t>
  </si>
  <si>
    <t>209488.6626743644</t>
  </si>
  <si>
    <t>187912.2801315931</t>
  </si>
  <si>
    <t>397401</t>
  </si>
  <si>
    <t>74094.82655257349</t>
  </si>
  <si>
    <t>25328.71566338381</t>
  </si>
  <si>
    <t>99424</t>
  </si>
  <si>
    <t>135393.836121791</t>
  </si>
  <si>
    <t>135393.8361217909</t>
  </si>
  <si>
    <t>162583.5644682093</t>
  </si>
  <si>
    <t>297977</t>
  </si>
  <si>
    <t>43755.63210906542</t>
  </si>
  <si>
    <t>736.8492510216311</t>
  </si>
  <si>
    <t>44492.48136008705</t>
  </si>
  <si>
    <t>12350.51863991295</t>
  </si>
  <si>
    <t>56843</t>
  </si>
  <si>
    <t>75428.64264831989</t>
  </si>
  <si>
    <t>-118191.6549419932</t>
  </si>
  <si>
    <t>-42763.01229367331</t>
  </si>
  <si>
    <t>937.9573442439141</t>
  </si>
  <si>
    <t>-41825</t>
  </si>
  <si>
    <t>25009.68157784511</t>
  </si>
  <si>
    <t>-9143.431223550539</t>
  </si>
  <si>
    <t>15866.25035429457</t>
  </si>
  <si>
    <t>41171.30954070549</t>
  </si>
  <si>
    <t>57037.55974541666</t>
  </si>
  <si>
    <t>142057.1650832003</t>
  </si>
  <si>
    <t>-109785.0729694643</t>
  </si>
  <si>
    <t>32272.09211373599</t>
  </si>
  <si>
    <t>109999.6936318348</t>
  </si>
  <si>
    <t>142271.4402545833</t>
  </si>
  <si>
    <t>438027.3262685512</t>
  </si>
  <si>
    <t>1574913.449273819</t>
  </si>
  <si>
    <t>1460506.550726181</t>
  </si>
  <si>
    <t>3035420</t>
  </si>
  <si>
    <t>72528.93668000001</t>
  </si>
  <si>
    <t>78759.69782</t>
  </si>
  <si>
    <t>28341.7814</t>
  </si>
  <si>
    <t>17310.49337652665</t>
  </si>
  <si>
    <t>1488.151046642582</t>
  </si>
  <si>
    <t>8819.828943805316</t>
  </si>
  <si>
    <t>27618.47336697455</t>
  </si>
  <si>
    <t>608.4595101362937</t>
  </si>
  <si>
    <t>521.544002060867</t>
  </si>
  <si>
    <t>1212.537059235417</t>
  </si>
  <si>
    <t>2342.540571432578</t>
  </si>
  <si>
    <t>125020.432106663</t>
  </si>
  <si>
    <t>74538.63172870346</t>
  </si>
  <si>
    <t>10032.36600304073</t>
  </si>
  <si>
    <t>209591.4298384071</t>
  </si>
  <si>
    <t>.5573421998405239</t>
  </si>
  <si>
    <t>-103.3536278558521</t>
  </si>
  <si>
    <t>.0291216132635256</t>
  </si>
  <si>
    <t>-102.7671640427481</t>
  </si>
  <si>
    <t>125020.9894488628</t>
  </si>
  <si>
    <t>74435.27810084762</t>
  </si>
  <si>
    <t>10032.395124654</t>
  </si>
  <si>
    <t>50999.83292359828</t>
  </si>
  <si>
    <t>20467.87989782733</t>
  </si>
  <si>
    <t>26951.50517184622</t>
  </si>
  <si>
    <t>15514.20647423658</t>
  </si>
  <si>
    <t>1289.920462982612</t>
  </si>
  <si>
    <t>16366.70649933856</t>
  </si>
  <si>
    <t>52458.95878490001</t>
  </si>
  <si>
    <t>6602.977524915596</t>
  </si>
  <si>
    <t>75428.64280915416</t>
  </si>
  <si>
    <t>33.15207516993774</t>
  </si>
  <si>
    <t>44.1448527588549</t>
  </si>
  <si>
    <t>4.426135717455533</t>
  </si>
  <si>
    <t>81.72306364624816</t>
  </si>
  <si>
    <t>12327.76801032453</t>
  </si>
  <si>
    <t>11027.27693119164</t>
  </si>
  <si>
    <t>1655.383657301443</t>
  </si>
  <si>
    <t>25010.42859881762</t>
  </si>
  <si>
    <t>51075.43776726238</t>
  </si>
  <si>
    <t>79840.72872973324</t>
  </si>
  <si>
    <t>11058.52866242021</t>
  </si>
  <si>
    <t>141974.6951594158</t>
  </si>
  <si>
    <t>442883.528682409</t>
  </si>
  <si>
    <t>589737.6879965537</t>
  </si>
  <si>
    <t>59129.40879041915</t>
  </si>
  <si>
    <t>12370.17929635405</t>
  </si>
  <si>
    <t>-.1788621220561694</t>
  </si>
  <si>
    <t>182547.8752484745</t>
  </si>
  <si>
    <t>48579.03662725954</t>
  </si>
  <si>
    <t>-.5962045097216604</t>
  </si>
  <si>
    <t>183026.3543791375</t>
  </si>
  <si>
    <t>231126.911875734</t>
  </si>
  <si>
    <t>-.2081131838184985</t>
  </si>
  <si>
    <t>26590.92008815037</t>
  </si>
  <si>
    <t>20048.48111721435</t>
  </si>
  <si>
    <t>27455.42534720873</t>
  </si>
  <si>
    <t>.3013286894644753</t>
  </si>
  <si>
    <t>254843.718731297</t>
  </si>
  <si>
    <t>212774.1617108662</t>
  </si>
  <si>
    <t>.1977192939319301</t>
  </si>
  <si>
    <t>2833.123601871538</t>
  </si>
  <si>
    <t>82.9275401</t>
  </si>
  <si>
    <t>4023.994238975092</t>
  </si>
  <si>
    <t>1292314.185319703</t>
  </si>
  <si>
    <t>1082330.706064581</t>
  </si>
  <si>
    <t>53469.41058780087</t>
  </si>
  <si>
    <t>31321.38238368239</t>
  </si>
  <si>
    <t>24905.28394041355</t>
  </si>
  <si>
    <t>52010.55666579175</t>
  </si>
  <si>
    <t>50523.35870790635</t>
  </si>
  <si>
    <t>83331.93904947414</t>
  </si>
  <si>
    <t>33296.67275</t>
  </si>
  <si>
    <t>20113.53715516576</t>
  </si>
  <si>
    <t>238.31172</t>
  </si>
  <si>
    <t>198.9220196600937</t>
  </si>
  <si>
    <t>6456.722997984069</t>
  </si>
  <si>
    <t>2967.791097709932</t>
  </si>
  <si>
    <t>.0001682164147496</t>
  </si>
  <si>
    <t>1361691.79780936</t>
  </si>
  <si>
    <t>314570.1410978164</t>
  </si>
  <si>
    <t>305492.4264178456</t>
  </si>
  <si>
    <t>100.68069</t>
  </si>
  <si>
    <t>71.50434864726495</t>
  </si>
  <si>
    <t>2092.00592</t>
  </si>
  <si>
    <t>1044.983911663142</t>
  </si>
  <si>
    <t>42102.02046000004</t>
  </si>
  <si>
    <t>14944.13360089613</t>
  </si>
  <si>
    <t>30639.85018999997</t>
  </si>
  <si>
    <t>227975.5399000002</t>
  </si>
  <si>
    <t>534296.423792613</t>
  </si>
  <si>
    <t>14566.31595114055</t>
  </si>
  <si>
    <t>1082330.706061599</t>
  </si>
  <si>
    <t>10918.29643580877</t>
  </si>
  <si>
    <t>27805.40231793892</t>
  </si>
  <si>
    <t>5031.933355317801</t>
  </si>
  <si>
    <t>43755.63210906548</t>
  </si>
  <si>
    <t>7316.273914041055</t>
  </si>
  <si>
    <t>17123.90164163268</t>
  </si>
  <si>
    <t>465.1083846440558</t>
  </si>
  <si>
    <t>24905.28394031779</t>
  </si>
  <si>
    <t>50523.35886883709</t>
  </si>
  <si>
    <t>3656.86022</t>
  </si>
  <si>
    <t>11709.43154956343</t>
  </si>
  <si>
    <t>4747.245385602336</t>
  </si>
  <si>
    <t>153.73591</t>
  </si>
  <si>
    <t>32.80218347346266</t>
  </si>
  <si>
    <t>12.3839261866311</t>
  </si>
  <si>
    <t>-1913.167286821331</t>
  </si>
  <si>
    <t>-14.01850578950459</t>
  </si>
  <si>
    <t>3494.037706403548</t>
  </si>
  <si>
    <t>1400.939184012768</t>
  </si>
  <si>
    <t>2967.791097805481</t>
  </si>
  <si>
    <t>354102.6179998613</t>
  </si>
  <si>
    <t>227862.623182443</t>
  </si>
  <si>
    <t>538785.5901888002</t>
  </si>
  <si>
    <t>16135.29162389528</t>
  </si>
  <si>
    <t>1136886.122995</t>
  </si>
  <si>
    <t>151112.2049099807</t>
  </si>
  <si>
    <t>14909.23307093533</t>
  </si>
  <si>
    <t>547.97946</t>
  </si>
  <si>
    <t>-2465.936508090983</t>
  </si>
  <si>
    <t>163007.522012825</t>
  </si>
  <si>
    <t>16102.32314473629</t>
  </si>
  <si>
    <t>530.8345800000001</t>
  </si>
  <si>
    <t>-25054.81105934459</t>
  </si>
  <si>
    <t>-9483.322494608301</t>
  </si>
  <si>
    <t>298.0985099806488</t>
  </si>
  <si>
    <t>150814.1064</t>
  </si>
  <si>
    <t>1078.81404</t>
  </si>
  <si>
    <t>153226.1010082361</t>
  </si>
  <si>
    <t>166985.1235973992</t>
  </si>
  <si>
    <t>76.40832781035812</t>
  </si>
  <si>
    <t>5156.056097173436</t>
  </si>
  <si>
    <t>48988.09653404921</t>
  </si>
  <si>
    <t>38171.07212633733</t>
  </si>
  <si>
    <t>13045.3320001964</t>
  </si>
  <si>
    <t>5962.568097111105</t>
  </si>
  <si>
    <t>132607.6148719647</t>
  </si>
  <si>
    <t>83365.60525948371</t>
  </si>
  <si>
    <t>584289.5357242364</t>
  </si>
  <si>
    <t>20986.00692110443</t>
  </si>
  <si>
    <t>1065.706169719963</t>
  </si>
  <si>
    <t>-2974</t>
  </si>
  <si>
    <t>27618.47336697454</t>
  </si>
  <si>
    <t>167066.8466610454</t>
  </si>
  <si>
    <t>6709.785318331429</t>
  </si>
  <si>
    <t>3189.21281826006</t>
  </si>
  <si>
    <t>1738.031016941476</t>
  </si>
  <si>
    <t>1775.036085268006</t>
  </si>
  <si>
    <t>1818.58596465902</t>
  </si>
  <si>
    <t>1865.845147071932</t>
  </si>
  <si>
    <t>1917.580999638753</t>
  </si>
  <si>
    <t>1978.245003021996</t>
  </si>
  <si>
    <t>2040.610341998012</t>
  </si>
  <si>
    <t>2104.724809801192</t>
  </si>
  <si>
    <t>2170.637332398024</t>
  </si>
  <si>
    <t>2238.398010937274</t>
  </si>
  <si>
    <t>988.0058557217717</t>
  </si>
  <si>
    <t>1021.507136973687</t>
  </si>
  <si>
    <t>1051.968137364269</t>
  </si>
  <si>
    <t>1087.423991393506</t>
  </si>
  <si>
    <t>1124.48270001889</t>
  </si>
  <si>
    <t>1164.812266578069</t>
  </si>
  <si>
    <t>1206.206489331331</t>
  </si>
  <si>
    <t>1248.68780057988</t>
  </si>
  <si>
    <t>1292.280903316511</t>
  </si>
  <si>
    <t>1337.011032937251</t>
  </si>
  <si>
    <t>1772.014011831376</t>
  </si>
  <si>
    <t>1809.289073417294</t>
  </si>
  <si>
    <t>1854.23783843391</t>
  </si>
  <si>
    <t>1904.663042866689</t>
  </si>
  <si>
    <t>1959.692044938446</t>
  </si>
  <si>
    <t>2018.840428488395</t>
  </si>
  <si>
    <t>2091.006917278533</t>
  </si>
  <si>
    <t>2155.556658889278</t>
  </si>
  <si>
    <t>2226.235947356429</t>
  </si>
  <si>
    <t>2297.711463916915</t>
  </si>
  <si>
    <t>1896.561098575738</t>
  </si>
  <si>
    <t>1936.941490153408</t>
  </si>
  <si>
    <t>1984.463661101778</t>
  </si>
  <si>
    <t>2036.033469719205</t>
  </si>
  <si>
    <t>2092.488276580219</t>
  </si>
  <si>
    <t>2158.685592841578</t>
  </si>
  <si>
    <t>2226.739427697497</t>
  </si>
  <si>
    <t>2296.701933720767</t>
  </si>
  <si>
    <t>2368.626499535552</t>
  </si>
  <si>
    <t>2442.567796139561</t>
  </si>
  <si>
    <t>1036.770093235936</t>
  </si>
  <si>
    <t>1071.924871202002</t>
  </si>
  <si>
    <t>1103.889311526025</t>
  </si>
  <si>
    <t>1141.095132599624</t>
  </si>
  <si>
    <t>1179.982919118535</t>
  </si>
  <si>
    <t>1222.303000765399</t>
  </si>
  <si>
    <t>1265.740286015067</t>
  </si>
  <si>
    <t>1310.318314342406</t>
  </si>
  <si>
    <t>1356.063007986639</t>
  </si>
  <si>
    <t>1403.000847867631</t>
  </si>
  <si>
    <t>1933.643765969499</t>
  </si>
  <si>
    <t>1974.318777555468</t>
  </si>
  <si>
    <t>2023.367429926214</t>
  </si>
  <si>
    <t>2078.392041214929</t>
  </si>
  <si>
    <t>2138.440373842732</t>
  </si>
  <si>
    <t>2202.983826859973</t>
  </si>
  <si>
    <t>2281.732798498599</t>
  </si>
  <si>
    <t>2352.170280723451</t>
  </si>
  <si>
    <t>2429.296400841665</t>
  </si>
  <si>
    <t>2507.291374974964</t>
  </si>
  <si>
    <t>2293035.586087829</t>
  </si>
  <si>
    <t>2349294.399101397</t>
  </si>
  <si>
    <t>2410344.981645392</t>
  </si>
  <si>
    <t>2477178.63759014</t>
  </si>
  <si>
    <t>2555545.899927416</t>
  </si>
  <si>
    <t>2636110.989728868</t>
  </si>
  <si>
    <t>2718935.647478615</t>
  </si>
  <si>
    <t>2804083.076952159</t>
  </si>
  <si>
    <t>2891618.000054581</t>
  </si>
  <si>
    <t>2981606.710734694</t>
  </si>
  <si>
    <t>353547.7971997942</t>
  </si>
  <si>
    <t>362989.7025355084</t>
  </si>
  <si>
    <t>387265.9805060799</t>
  </si>
  <si>
    <t>410507.0362055671</t>
  </si>
  <si>
    <t>418595.7930046102</t>
  </si>
  <si>
    <t>454725.7428647676</t>
  </si>
  <si>
    <t>481601.715774301</t>
  </si>
  <si>
    <t>504379.4433175491</t>
  </si>
  <si>
    <t>547025.2937585232</t>
  </si>
  <si>
    <t>567791.1866156659</t>
  </si>
  <si>
    <t>2646583.383287624</t>
  </si>
  <si>
    <t>2712284.101636905</t>
  </si>
  <si>
    <t>2797610.962151472</t>
  </si>
  <si>
    <t>2887685.673795707</t>
  </si>
  <si>
    <t>2974141.692932026</t>
  </si>
  <si>
    <t>3090836.732593636</t>
  </si>
  <si>
    <t>3200537.363252916</t>
  </si>
  <si>
    <t>3308462.520269709</t>
  </si>
  <si>
    <t>3438643.293813104</t>
  </si>
  <si>
    <t>3549397.89735036</t>
  </si>
  <si>
    <t>30.78492779422555</t>
  </si>
  <si>
    <t>31.31681406640323</t>
  </si>
  <si>
    <t>31.90466374152738</t>
  </si>
  <si>
    <t>32.55873345726117</t>
  </si>
  <si>
    <t>33.35256496659196</t>
  </si>
  <si>
    <t>34.16211747134443</t>
  </si>
  <si>
    <t>34.98772543134202</t>
  </si>
  <si>
    <t>35.82972678982321</t>
  </si>
  <si>
    <t>36.6884633171926</t>
  </si>
  <si>
    <t>37.56428092319685</t>
  </si>
  <si>
    <t>278.1032811457877</t>
  </si>
  <si>
    <t>282.9082077149759</t>
  </si>
  <si>
    <t>288.2186935658856</t>
  </si>
  <si>
    <t>294.1273945789112</t>
  </si>
  <si>
    <t>301.2986684210156</t>
  </si>
  <si>
    <t>308.6119617747095</t>
  </si>
  <si>
    <t>316.0702960657672</t>
  </si>
  <si>
    <t>323.6767241882575</t>
  </si>
  <si>
    <t>331.4343336099032</t>
  </si>
  <si>
    <t>339.3462491922005</t>
  </si>
  <si>
    <t>15291.33777446431</t>
  </si>
  <si>
    <t>15582.06283184433</t>
  </si>
  <si>
    <t>15968.23975712498</t>
  </si>
  <si>
    <t>16368.1324521</t>
  </si>
  <si>
    <t>16757.55933465024</t>
  </si>
  <si>
    <t>17359.72228312284</t>
  </si>
  <si>
    <t>17920.22440077817</t>
  </si>
  <si>
    <t>18445.92259374505</t>
  </si>
  <si>
    <t>19003.47799468817</t>
  </si>
  <si>
    <t>19513.43987799191</t>
  </si>
  <si>
    <t>28226.34024404595</t>
  </si>
  <si>
    <t>28714.02054623723</t>
  </si>
  <si>
    <t>29253.0130380604</t>
  </si>
  <si>
    <t>29852.72191063055</t>
  </si>
  <si>
    <t>30580.5767371414</t>
  </si>
  <si>
    <t>31322.84596048677</t>
  </si>
  <si>
    <t>32079.83624296701</t>
  </si>
  <si>
    <t>32851.85744078503</t>
  </si>
  <si>
    <t>33639.22291922754</t>
  </si>
  <si>
    <t>34442.24983889564</t>
  </si>
  <si>
    <t>5948.752014666227</t>
  </si>
  <si>
    <t>5958.146684486573</t>
  </si>
  <si>
    <t>5968.529831957511</t>
  </si>
  <si>
    <t>5980.082619348786</t>
  </si>
  <si>
    <t>5994.104009471555</t>
  </si>
  <si>
    <t>6008.403078430873</t>
  </si>
  <si>
    <t>6022.985733767078</t>
  </si>
  <si>
    <t>6037.857944547827</t>
  </si>
  <si>
    <t>6053.02574743974</t>
  </si>
  <si>
    <t>6068.495252222347</t>
  </si>
  <si>
    <t>49466.43003317648</t>
  </si>
  <si>
    <t>50254.23006256813</t>
  </si>
  <si>
    <t>51189.78262714289</t>
  </si>
  <si>
    <t>52200.93698207933</t>
  </si>
  <si>
    <t>53332.2400812632</t>
  </si>
  <si>
    <t>54690.97132204048</t>
  </si>
  <si>
    <t>56023.04637751226</t>
  </si>
  <si>
    <t>57335.6379790779</t>
  </si>
  <si>
    <t>58695.72666135545</t>
  </si>
  <si>
    <t>60024.18496910989</t>
  </si>
  <si>
    <t>1102333.006415582</t>
  </si>
  <si>
    <t>1158640.143643889</t>
  </si>
  <si>
    <t>1223358.299195273</t>
  </si>
  <si>
    <t>1265356.529360864</t>
  </si>
  <si>
    <t>1307176.358454991</t>
  </si>
  <si>
    <t>1354945.643889225</t>
  </si>
  <si>
    <t>1399262.236638639</t>
  </si>
  <si>
    <t>1440688.300106847</t>
  </si>
  <si>
    <t>1514550.60462615</t>
  </si>
  <si>
    <t>1555729.215483957</t>
  </si>
  <si>
    <t>396467.7461225475</t>
  </si>
  <si>
    <t>403317.7135135175</t>
  </si>
  <si>
    <t>410888.4129581678</t>
  </si>
  <si>
    <t>419311.9359151595</t>
  </si>
  <si>
    <t>429535.3995337577</t>
  </si>
  <si>
    <t>439961.3280619149</t>
  </si>
  <si>
    <t>450594.0288845063</t>
  </si>
  <si>
    <t>461437.8542480266</t>
  </si>
  <si>
    <t>472497.2056876328</t>
  </si>
  <si>
    <t>483776.5380475444</t>
  </si>
  <si>
    <t>9738.756043998681</t>
  </si>
  <si>
    <t>9766.940053459717</t>
  </si>
  <si>
    <t>9798.089495872533</t>
  </si>
  <si>
    <t>9832.747858046356</t>
  </si>
  <si>
    <t>9874.812028414666</t>
  </si>
  <si>
    <t>9917.709235292619</t>
  </si>
  <si>
    <t>9961.457201301237</t>
  </si>
  <si>
    <t>10006.07383364348</t>
  </si>
  <si>
    <t>10051.57724231922</t>
  </si>
  <si>
    <t>10097.98575666704</t>
  </si>
  <si>
    <t>1508539.508582128</t>
  </si>
  <si>
    <t>1571724.797210866</t>
  </si>
  <si>
    <t>1644044.801649314</t>
  </si>
  <si>
    <t>1694501.21313407</t>
  </si>
  <si>
    <t>1746586.570017163</t>
  </si>
  <si>
    <t>1804824.681186433</t>
  </si>
  <si>
    <t>1859817.722724447</t>
  </si>
  <si>
    <t>1912132.228188517</t>
  </si>
  <si>
    <t>1997099.387556102</t>
  </si>
  <si>
    <t>2049603.739288169</t>
  </si>
  <si>
    <t>2864.666508303923</t>
  </si>
  <si>
    <t>2940.689881161065</t>
  </si>
  <si>
    <t>3089.574885034082</t>
  </si>
  <si>
    <t>3225.445218257796</t>
  </si>
  <si>
    <t>3294.433369455094</t>
  </si>
  <si>
    <t>3569.81163561499</t>
  </si>
  <si>
    <t>3797.048111648775</t>
  </si>
  <si>
    <t>3982.863289217808</t>
  </si>
  <si>
    <t>4193.780341642051</t>
  </si>
  <si>
    <t>4350.208913070623</t>
  </si>
  <si>
    <t>41196.76352487256</t>
  </si>
  <si>
    <t>41908.54018140707</t>
  </si>
  <si>
    <t>42695.20774210881</t>
  </si>
  <si>
    <t>43570.49176382153</t>
  </si>
  <si>
    <t>44632.8067118081</t>
  </si>
  <si>
    <t>45716.1596864255</t>
  </si>
  <si>
    <t>46820.99826586348</t>
  </si>
  <si>
    <t>47947.77468986009</t>
  </si>
  <si>
    <t>49096.9463197134</t>
  </si>
  <si>
    <t>50268.97605603928</t>
  </si>
  <si>
    <t>5405</t>
  </si>
  <si>
    <t>213582.2200943022</t>
  </si>
  <si>
    <t>219852.581940785</t>
  </si>
  <si>
    <t>231616.3042453202</t>
  </si>
  <si>
    <t>253283.074096102</t>
  </si>
  <si>
    <t>270427.0109415005</t>
  </si>
  <si>
    <t>293031.7241180767</t>
  </si>
  <si>
    <t>311684.6680690604</t>
  </si>
  <si>
    <t>326937.5013858469</t>
  </si>
  <si>
    <t>374106.3706227967</t>
  </si>
  <si>
    <t>388060.5886198074</t>
  </si>
  <si>
    <t>1286849.788487827</t>
  </si>
  <si>
    <t>1343764.715270081</t>
  </si>
  <si>
    <t>1404320.997403994</t>
  </si>
  <si>
    <t>1433110.639037967</t>
  </si>
  <si>
    <t>1468052.059075662</t>
  </si>
  <si>
    <t>1503685.457068356</t>
  </si>
  <si>
    <t>1540025.554655386</t>
  </si>
  <si>
    <t>1577087.22680267</t>
  </si>
  <si>
    <t>1614885.516933305</t>
  </si>
  <si>
    <t>1653435.650668361</t>
  </si>
  <si>
    <t>8107.5</t>
  </si>
  <si>
    <t>500175.4615175245</t>
  </si>
  <si>
    <t>520460.438621544</t>
  </si>
  <si>
    <t>539889.6629198373</t>
  </si>
  <si>
    <t>547046.3504509288</t>
  </si>
  <si>
    <t>548269.9024707569</t>
  </si>
  <si>
    <t>.0950784</t>
  </si>
  <si>
    <t>47555.8826003478</t>
  </si>
  <si>
    <t>49484.5457674346</t>
  </si>
  <si>
    <t>51331.84532695745</t>
  </si>
  <si>
    <t>52012.29172671359</t>
  </si>
  <si>
    <t>52128.62509507561</t>
  </si>
  <si>
    <t>22887.35079862676</t>
  </si>
  <si>
    <t>17303.24150075091</t>
  </si>
  <si>
    <t>20047.7048503836</t>
  </si>
  <si>
    <t>20484.9042208793</t>
  </si>
  <si>
    <t>20869.08044345416</t>
  </si>
  <si>
    <t>13959.03880258148</t>
  </si>
  <si>
    <t>14647.9860552227</t>
  </si>
  <si>
    <t>16596.70396105218</t>
  </si>
  <si>
    <t>17884.64406209008</t>
  </si>
  <si>
    <t>18504.96359717751</t>
  </si>
  <si>
    <t>10478.35517014659</t>
  </si>
  <si>
    <t>12241.41698322085</t>
  </si>
  <si>
    <t>13430.2669569781</t>
  </si>
  <si>
    <t>15131.59923979702</t>
  </si>
  <si>
    <t>17078.77988232296</t>
  </si>
  <si>
    <t>-12025.48032670916</t>
  </si>
  <si>
    <t>-12368.40983655204</t>
  </si>
  <si>
    <t>-13031.78837327658</t>
  </si>
  <si>
    <t>-13343.86228363094</t>
  </si>
  <si>
    <t>-13317.02380697949</t>
  </si>
  <si>
    <t>650.8749999999999</t>
  </si>
  <si>
    <t>697.6109976190475</t>
  </si>
  <si>
    <t>777.5027239285712</t>
  </si>
  <si>
    <t>700.9211855468748</t>
  </si>
  <si>
    <t>718.4442151855465</t>
  </si>
  <si>
    <t>-6469.949223006903</t>
  </si>
  <si>
    <t>-6959.605859659816</t>
  </si>
  <si>
    <t>-7928.316400565098</t>
  </si>
  <si>
    <t>-9047.621066304513</t>
  </si>
  <si>
    <t>-9722.609373222856</t>
  </si>
  <si>
    <t>75734.32282198656</t>
  </si>
  <si>
    <t>73651.56361279817</t>
  </si>
  <si>
    <t>79668.91359760109</t>
  </si>
  <si>
    <t>82421.03471399765</t>
  </si>
  <si>
    <t>84823.37162264236</t>
  </si>
  <si>
    <t>4644.996019340801</t>
  </si>
  <si>
    <t>4733.320919824319</t>
  </si>
  <si>
    <t>4836.978942819927</t>
  </si>
  <si>
    <t>4855.528416390425</t>
  </si>
  <si>
    <t>4976.916626800185</t>
  </si>
  <si>
    <t>62492.90242927549</t>
  </si>
  <si>
    <t>67928.58693022699</t>
  </si>
  <si>
    <t>74839.00760391513</t>
  </si>
  <si>
    <t>81719.28541810636</t>
  </si>
  <si>
    <t>88951.44708939636</t>
  </si>
  <si>
    <t>47259.17581404196</t>
  </si>
  <si>
    <t>44195.20337475419</t>
  </si>
  <si>
    <t>48260.39815539101</t>
  </si>
  <si>
    <t>50647.52484431905</t>
  </si>
  <si>
    <t>52983.94980751492</t>
  </si>
  <si>
    <t>2459.0664097024</t>
  </si>
  <si>
    <t>2497.743069944959</t>
  </si>
  <si>
    <t>2490.511646693583</t>
  </si>
  <si>
    <t>2450.399437860923</t>
  </si>
  <si>
    <t>2512.059423807446</t>
  </si>
  <si>
    <t>26016.0805982422</t>
  </si>
  <si>
    <t>26958.61716809902</t>
  </si>
  <si>
    <t>28918.00379551649</t>
  </si>
  <si>
    <t>29323.41043181769</t>
  </si>
  <si>
    <t>29327.46239132</t>
  </si>
  <si>
    <t>75734.32282198657</t>
  </si>
  <si>
    <t>82421.33471399767</t>
  </si>
  <si>
    <t>84823.47162264236</t>
  </si>
  <si>
    <t>483884.3161905275</t>
  </si>
  <si>
    <t>496113.1711083579</t>
  </si>
  <si>
    <t>506206.4142841522</t>
  </si>
  <si>
    <t>532022.9914859044</t>
  </si>
  <si>
    <t>543731.2777734434</t>
  </si>
  <si>
    <t>545742.2314684505</t>
  </si>
  <si>
    <t>14393.04951864776</t>
  </si>
  <si>
    <t>16596.70396105219</t>
  </si>
  <si>
    <t>11739.56443647815</t>
  </si>
  <si>
    <t>12025.48032670916</t>
  </si>
  <si>
    <t>12368.40983655204</t>
  </si>
  <si>
    <t>13031.78837327658</t>
  </si>
  <si>
    <t>13343.86228363094</t>
  </si>
  <si>
    <t>13317.02380697949</t>
  </si>
  <si>
    <t>14882.34</t>
  </si>
  <si>
    <t>17466.26831833333</t>
  </si>
  <si>
    <t>28510.6494160625</t>
  </si>
  <si>
    <t>16548.07706190625</t>
  </si>
  <si>
    <t>8293.654895141404</t>
  </si>
  <si>
    <t>6936.367283287591</t>
  </si>
  <si>
    <t>5439.166666666666</t>
  </si>
  <si>
    <t>414.4959956395348</t>
  </si>
  <si>
    <t>1274.57518659157</t>
  </si>
  <si>
    <t>1741.919421675145</t>
  </si>
  <si>
    <t>1785.467407217024</t>
  </si>
  <si>
    <t>545705.1915543231</t>
  </si>
  <si>
    <t>3759</t>
  </si>
  <si>
    <t>8811.833124999997</t>
  </si>
  <si>
    <t>5751.859593749996</t>
  </si>
  <si>
    <t>2683.999999999996</t>
  </si>
  <si>
    <t>15957.34</t>
  </si>
  <si>
    <t>22519.10144333333</t>
  </si>
  <si>
    <t>25450.67588481249</t>
  </si>
  <si>
    <t>13480.21746815625</t>
  </si>
  <si>
    <t>12229.12125</t>
  </si>
  <si>
    <t>17385.05959375</t>
  </si>
  <si>
    <t>2351.929125</t>
  </si>
  <si>
    <t>9616.293793163106</t>
  </si>
  <si>
    <t>13994.32803238637</t>
  </si>
  <si>
    <t>32918.6673350753</t>
  </si>
  <si>
    <t>18103.37190876751</t>
  </si>
  <si>
    <t>8669.937940269785</t>
  </si>
  <si>
    <t>10289.98019333333</t>
  </si>
  <si>
    <t>8065.616291062499</t>
  </si>
  <si>
    <t>11128.28834315625</t>
  </si>
  <si>
    <t>13094.12639997092</t>
  </si>
  <si>
    <t>13957.96291811662</t>
  </si>
  <si>
    <t>11293.73360938457</t>
  </si>
  <si>
    <t>10015.57767996642</t>
  </si>
  <si>
    <t>1755.824001795853</t>
  </si>
  <si>
    <t>25450.6758848125</t>
  </si>
  <si>
    <t>22710.42019313403</t>
  </si>
  <si>
    <t>27952.29095050299</t>
  </si>
  <si>
    <t>44212.40094445986</t>
  </si>
  <si>
    <t>28118.94958873393</t>
  </si>
  <si>
    <t>10425.76194206564</t>
  </si>
  <si>
    <t>3881.379584098746</t>
  </si>
  <si>
    <t>2772.662184276939</t>
  </si>
  <si>
    <t>2793.534571204219</t>
  </si>
  <si>
    <t>3216.869503687138</t>
  </si>
  <si>
    <t>3208.735154152508</t>
  </si>
  <si>
    <t>16410.66655129532</t>
  </si>
  <si>
    <t>11850.01604831581</t>
  </si>
  <si>
    <t>13979.4685161633</t>
  </si>
  <si>
    <t>13882.11598493102</t>
  </si>
  <si>
    <t>14660.78220171944</t>
  </si>
  <si>
    <t>2595.304663232695</t>
  </si>
  <si>
    <t>2680.563268158168</t>
  </si>
  <si>
    <t>3274.701763016079</t>
  </si>
  <si>
    <t>3385.918732261145</t>
  </si>
  <si>
    <t>2999.563087582217</t>
  </si>
  <si>
    <t xml:space="preserve">Information not available for pricing period (exemption granted by Commerce Commission) </t>
  </si>
  <si>
    <t>2029.3429</t>
  </si>
  <si>
    <t>2069.929758</t>
  </si>
  <si>
    <t>2111.32835316</t>
  </si>
  <si>
    <t>2174.6682037548</t>
  </si>
  <si>
    <t>2239.908249867444</t>
  </si>
  <si>
    <t>2307.105497363467</t>
  </si>
  <si>
    <t>2376.318662284371</t>
  </si>
  <si>
    <t>2447.608222152903</t>
  </si>
  <si>
    <t>2521.03646881749</t>
  </si>
  <si>
    <t>2596.667562882014</t>
  </si>
  <si>
    <t>294.76940775</t>
  </si>
  <si>
    <t>302.13864294375</t>
  </si>
  <si>
    <t>309.6921090173437</t>
  </si>
  <si>
    <t>325.1767144682109</t>
  </si>
  <si>
    <t>341.4355501916215</t>
  </si>
  <si>
    <t>358.5073277012025</t>
  </si>
  <si>
    <t>376.4326940862627</t>
  </si>
  <si>
    <t>395.2543287905759</t>
  </si>
  <si>
    <t>415.0170452301047</t>
  </si>
  <si>
    <t>435.7678974916099</t>
  </si>
  <si>
    <t>2324.11230775</t>
  </si>
  <si>
    <t>2372.06840094375</t>
  </si>
  <si>
    <t>2421.020462177343</t>
  </si>
  <si>
    <t>2499.844918223011</t>
  </si>
  <si>
    <t>2581.343800059065</t>
  </si>
  <si>
    <t>2665.61282506467</t>
  </si>
  <si>
    <t>2752.751356370634</t>
  </si>
  <si>
    <t>2842.862550943479</t>
  </si>
  <si>
    <t>2936.053514047594</t>
  </si>
  <si>
    <t>3032.435460373624</t>
  </si>
  <si>
    <t>18250.42</t>
  </si>
  <si>
    <t>18438.80495</t>
  </si>
  <si>
    <t>18703.704264875</t>
  </si>
  <si>
    <t>19014.30400431687</t>
  </si>
  <si>
    <t>19330.39934423709</t>
  </si>
  <si>
    <t>19564.19788537287</t>
  </si>
  <si>
    <t>19889.39915300531</t>
  </si>
  <si>
    <t>20220.35739713604</t>
  </si>
  <si>
    <t>20557.18094634963</t>
  </si>
  <si>
    <t>20899.98030350782</t>
  </si>
  <si>
    <t>27356.32</t>
  </si>
  <si>
    <t>27614.1932</t>
  </si>
  <si>
    <t>28004.871098</t>
  </si>
  <si>
    <t>28401.40916447</t>
  </si>
  <si>
    <t>28803.89530193704</t>
  </si>
  <si>
    <t>29212.4187314661</t>
  </si>
  <si>
    <t>29627.07001243808</t>
  </si>
  <si>
    <t>30047.94106262465</t>
  </si>
  <si>
    <t>30475.12517856402</t>
  </si>
  <si>
    <t>30908.71705624247</t>
  </si>
  <si>
    <t>6480</t>
  </si>
  <si>
    <t>52086.74000000001</t>
  </si>
  <si>
    <t>52532.99815</t>
  </si>
  <si>
    <t>53188.575362875</t>
  </si>
  <si>
    <t>53895.71316878687</t>
  </si>
  <si>
    <t>54614.29464617413</t>
  </si>
  <si>
    <t>55256.61661683896</t>
  </si>
  <si>
    <t>55996.46916544339</t>
  </si>
  <si>
    <t>56748.2984597607</t>
  </si>
  <si>
    <t>57512.30612491364</t>
  </si>
  <si>
    <t>58288.6973597503</t>
  </si>
  <si>
    <t>1079.433168</t>
  </si>
  <si>
    <t>1090.63143768</t>
  </si>
  <si>
    <t>1106.1522845202</t>
  </si>
  <si>
    <t>1124.845673924253</t>
  </si>
  <si>
    <t>1143.878404297773</t>
  </si>
  <si>
    <t>1157.06464201783</t>
  </si>
  <si>
    <t>1176.64107054437</t>
  </si>
  <si>
    <t>1196.573069471215</t>
  </si>
  <si>
    <t>1216.86752045368</t>
  </si>
  <si>
    <t>1237.531447074391</t>
  </si>
  <si>
    <t>359.17094</t>
  </si>
  <si>
    <t>362.6685094</t>
  </si>
  <si>
    <t>367.967327041</t>
  </si>
  <si>
    <t>373.345626946615</t>
  </si>
  <si>
    <t>378.804601350814</t>
  </si>
  <si>
    <t>384.3454603710762</t>
  </si>
  <si>
    <t>389.9694322766424</t>
  </si>
  <si>
    <t>395.677763760792</t>
  </si>
  <si>
    <t>401.4717202172038</t>
  </si>
  <si>
    <t>407.3525860204618</t>
  </si>
  <si>
    <t>7.199999999999999</t>
  </si>
  <si>
    <t>1445.804108</t>
  </si>
  <si>
    <t>1460.49994708</t>
  </si>
  <si>
    <t>1481.3196115612</t>
  </si>
  <si>
    <t>1505.391300870868</t>
  </si>
  <si>
    <t>1529.883005648587</t>
  </si>
  <si>
    <t>1548.610102388907</t>
  </si>
  <si>
    <t>1573.810502821013</t>
  </si>
  <si>
    <t>1599.450833232007</t>
  </si>
  <si>
    <t>1625.539240670884</t>
  </si>
  <si>
    <t>1652.084033094853</t>
  </si>
  <si>
    <t>3264.3</t>
  </si>
  <si>
    <t>3305.10375</t>
  </si>
  <si>
    <t>3346.417546875</t>
  </si>
  <si>
    <t>3430.077985546875</t>
  </si>
  <si>
    <t>3515.829935185546</t>
  </si>
  <si>
    <t>3603.725683565184</t>
  </si>
  <si>
    <t>3693.818825654314</t>
  </si>
  <si>
    <t>3786.164296295671</t>
  </si>
  <si>
    <t>3880.818403703062</t>
  </si>
  <si>
    <t>40545.44</t>
  </si>
  <si>
    <t>40950.89440000001</t>
  </si>
  <si>
    <t>41565.15781599999</t>
  </si>
  <si>
    <t>42188.63518324</t>
  </si>
  <si>
    <t>42821.46471098859</t>
  </si>
  <si>
    <t>43463.78668165341</t>
  </si>
  <si>
    <t>44115.74348187821</t>
  </si>
  <si>
    <t>44777.47963410638</t>
  </si>
  <si>
    <t>45449.14182861798</t>
  </si>
  <si>
    <t>46130.87895604724</t>
  </si>
  <si>
    <t>8277</t>
  </si>
  <si>
    <t>229.9752</t>
  </si>
  <si>
    <t>232.84989</t>
  </si>
  <si>
    <t>235.760513625</t>
  </si>
  <si>
    <t>241.654526465625</t>
  </si>
  <si>
    <t>247.6958896272656</t>
  </si>
  <si>
    <t>253.8882868679472</t>
  </si>
  <si>
    <t>260.2354940396459</t>
  </si>
  <si>
    <t>266.741381390637</t>
  </si>
  <si>
    <t>273.4099159254029</t>
  </si>
  <si>
    <t>1199.214908</t>
  </si>
  <si>
    <t>1211.03605708</t>
  </si>
  <si>
    <t>1228.9450979362</t>
  </si>
  <si>
    <t>1247.122774405243</t>
  </si>
  <si>
    <t>1265.573116021321</t>
  </si>
  <si>
    <t>1284.300212761641</t>
  </si>
  <si>
    <t>1303.308215953065</t>
  </si>
  <si>
    <t>1322.601339192361</t>
  </si>
  <si>
    <t>1342.183859280247</t>
  </si>
  <si>
    <t>1362.06011716945</t>
  </si>
  <si>
    <t>16.614</t>
  </si>
  <si>
    <t>334530.350543399</t>
  </si>
  <si>
    <t>366115.699890985</t>
  </si>
  <si>
    <t>378786.4429045834</t>
  </si>
  <si>
    <t>376728.2580931827</t>
  </si>
  <si>
    <t>409301.2450957735</t>
  </si>
  <si>
    <t>.093</t>
  </si>
  <si>
    <t>.095</t>
  </si>
  <si>
    <t>31111.32260053611</t>
  </si>
  <si>
    <t>34780.99148964358</t>
  </si>
  <si>
    <t>35984.71207593542</t>
  </si>
  <si>
    <t>35789.18451885236</t>
  </si>
  <si>
    <t>38883.61828409848</t>
  </si>
  <si>
    <t>8405.727168848371</t>
  </si>
  <si>
    <t>10049.77553212791</t>
  </si>
  <si>
    <t>10798.11514678303</t>
  </si>
  <si>
    <t>10664.24927275662</t>
  </si>
  <si>
    <t>10835.18282542275</t>
  </si>
  <si>
    <t>10134</t>
  </si>
  <si>
    <t>8838</t>
  </si>
  <si>
    <t>9203</t>
  </si>
  <si>
    <t>9909</t>
  </si>
  <si>
    <t>10729</t>
  </si>
  <si>
    <t>-77036.45473661672</t>
  </si>
  <si>
    <t>3627.589359953052</t>
  </si>
  <si>
    <t>3954.444342015167</t>
  </si>
  <si>
    <t>4293.85863317877</t>
  </si>
  <si>
    <t>4646.512407037877</t>
  </si>
  <si>
    <t>5012.837213022486</t>
  </si>
  <si>
    <t>-12870</t>
  </si>
  <si>
    <t>-14426</t>
  </si>
  <si>
    <t>-14419</t>
  </si>
  <si>
    <t>-12762</t>
  </si>
  <si>
    <t>62429</t>
  </si>
  <si>
    <t>43837.56915331418</t>
  </si>
  <si>
    <t>46104.40121876665</t>
  </si>
  <si>
    <t>48210.18396109842</t>
  </si>
  <si>
    <t>51107.25783761851</t>
  </si>
  <si>
    <t>54184.29845367657</t>
  </si>
  <si>
    <t>21209.9044909675</t>
  </si>
  <si>
    <t>22406.69414235106</t>
  </si>
  <si>
    <t>23510.14798364805</t>
  </si>
  <si>
    <t>24966.55015845265</t>
  </si>
  <si>
    <t>26515.6922843535</t>
  </si>
  <si>
    <t>22628.41157379037</t>
  </si>
  <si>
    <t>23697.62669767045</t>
  </si>
  <si>
    <t>24699.66286017421</t>
  </si>
  <si>
    <t>26140.4842908774</t>
  </si>
  <si>
    <t>27668.63807258662</t>
  </si>
  <si>
    <t>43838.31606475788</t>
  </si>
  <si>
    <t>46104.32084002151</t>
  </si>
  <si>
    <t>48209.81084382226</t>
  </si>
  <si>
    <t>51107.03444933005</t>
  </si>
  <si>
    <t>54184.33035694011</t>
  </si>
  <si>
    <t>311355.628688065</t>
  </si>
  <si>
    <t>348616.5186791483</t>
  </si>
  <si>
    <t>373749.4309315964</t>
  </si>
  <si>
    <t>373964.7856598134</t>
  </si>
  <si>
    <t>369643.2702206505</t>
  </si>
  <si>
    <t>8405.727168848367</t>
  </si>
  <si>
    <t>10049.7755321279</t>
  </si>
  <si>
    <t>77036.45473661672</t>
  </si>
  <si>
    <t>45666.6171599317</t>
  </si>
  <si>
    <t>35182.68778457598</t>
  </si>
  <si>
    <t>6342.733833593749</t>
  </si>
  <si>
    <t>439123.1331217566</t>
  </si>
  <si>
    <t>27195.8784860558</t>
  </si>
  <si>
    <t>12523.15488047811</t>
  </si>
  <si>
    <t>35182.68778457597</t>
  </si>
  <si>
    <t>3585.294338447511</t>
  </si>
  <si>
    <t>3285.449698514417</t>
  </si>
  <si>
    <t>3068.840204728247</t>
  </si>
  <si>
    <t>3226.759491541029</t>
  </si>
  <si>
    <t>3058.523596960139</t>
  </si>
  <si>
    <t>860</t>
  </si>
  <si>
    <t>880</t>
  </si>
  <si>
    <t>900</t>
  </si>
  <si>
    <t>920</t>
  </si>
  <si>
    <t>840</t>
  </si>
  <si>
    <t>940</t>
  </si>
  <si>
    <t>1000</t>
  </si>
  <si>
    <t>1020</t>
  </si>
  <si>
    <t>1040</t>
  </si>
  <si>
    <t>1060</t>
  </si>
  <si>
    <t>1120</t>
  </si>
  <si>
    <t>1140</t>
  </si>
  <si>
    <t>1400</t>
  </si>
  <si>
    <t>1460</t>
  </si>
  <si>
    <t>1520</t>
  </si>
  <si>
    <t>1540</t>
  </si>
  <si>
    <t>1560</t>
  </si>
  <si>
    <t>1580</t>
  </si>
  <si>
    <t>1600</t>
  </si>
  <si>
    <t>960</t>
  </si>
  <si>
    <t>820</t>
  </si>
  <si>
    <t>980</t>
  </si>
  <si>
    <t>1260</t>
  </si>
  <si>
    <t>1380</t>
  </si>
  <si>
    <t>1440</t>
  </si>
  <si>
    <t>1480</t>
  </si>
  <si>
    <t>1500</t>
  </si>
  <si>
    <t>2040844</t>
  </si>
  <si>
    <t>2081478</t>
  </si>
  <si>
    <t>2133324</t>
  </si>
  <si>
    <t>2186927</t>
  </si>
  <si>
    <t>2241522</t>
  </si>
  <si>
    <t>2297425</t>
  </si>
  <si>
    <t>2353577</t>
  </si>
  <si>
    <t>2414211</t>
  </si>
  <si>
    <t>2461926</t>
  </si>
  <si>
    <t>2511302</t>
  </si>
  <si>
    <t>679673</t>
  </si>
  <si>
    <t>730543</t>
  </si>
  <si>
    <t>803408</t>
  </si>
  <si>
    <t>827404</t>
  </si>
  <si>
    <t>852234</t>
  </si>
  <si>
    <t>877810</t>
  </si>
  <si>
    <t>904043</t>
  </si>
  <si>
    <t>931258</t>
  </si>
  <si>
    <t>959134</t>
  </si>
  <si>
    <t>987662</t>
  </si>
  <si>
    <t>2720517</t>
  </si>
  <si>
    <t>2812021</t>
  </si>
  <si>
    <t>2936732</t>
  </si>
  <si>
    <t>3014331</t>
  </si>
  <si>
    <t>3093756</t>
  </si>
  <si>
    <t>3175235</t>
  </si>
  <si>
    <t>3257620</t>
  </si>
  <si>
    <t>3345469</t>
  </si>
  <si>
    <t>3421060</t>
  </si>
  <si>
    <t>3498964</t>
  </si>
  <si>
    <t>2072528</t>
  </si>
  <si>
    <t>2114162</t>
  </si>
  <si>
    <t>2167207</t>
  </si>
  <si>
    <t>2221117</t>
  </si>
  <si>
    <t>2276723</t>
  </si>
  <si>
    <t>2333777</t>
  </si>
  <si>
    <t>2393404</t>
  </si>
  <si>
    <t>2451445</t>
  </si>
  <si>
    <t>2501043</t>
  </si>
  <si>
    <t>2550927</t>
  </si>
  <si>
    <t>675888</t>
  </si>
  <si>
    <t>726685</t>
  </si>
  <si>
    <t>799543</t>
  </si>
  <si>
    <t>823635</t>
  </si>
  <si>
    <t>848336</t>
  </si>
  <si>
    <t>873777</t>
  </si>
  <si>
    <t>900091</t>
  </si>
  <si>
    <t>927001</t>
  </si>
  <si>
    <t>954872</t>
  </si>
  <si>
    <t>983765</t>
  </si>
  <si>
    <t>2748416</t>
  </si>
  <si>
    <t>2840847</t>
  </si>
  <si>
    <t>2966750</t>
  </si>
  <si>
    <t>3044752</t>
  </si>
  <si>
    <t>3125059</t>
  </si>
  <si>
    <t>3207554</t>
  </si>
  <si>
    <t>3293495</t>
  </si>
  <si>
    <t>3378446</t>
  </si>
  <si>
    <t>3455915</t>
  </si>
  <si>
    <t>3534692</t>
  </si>
  <si>
    <t>25</t>
  </si>
  <si>
    <t>228</t>
  </si>
  <si>
    <t>233</t>
  </si>
  <si>
    <t>235</t>
  </si>
  <si>
    <t>237</t>
  </si>
  <si>
    <t>239</t>
  </si>
  <si>
    <t>241</t>
  </si>
  <si>
    <t>243</t>
  </si>
  <si>
    <t>246</t>
  </si>
  <si>
    <t>248</t>
  </si>
  <si>
    <t>250</t>
  </si>
  <si>
    <t>17284</t>
  </si>
  <si>
    <t>16990</t>
  </si>
  <si>
    <t>17289</t>
  </si>
  <si>
    <t>17535</t>
  </si>
  <si>
    <t>17705</t>
  </si>
  <si>
    <t>17848</t>
  </si>
  <si>
    <t>17924</t>
  </si>
  <si>
    <t>18200</t>
  </si>
  <si>
    <t>18394</t>
  </si>
  <si>
    <t>18860</t>
  </si>
  <si>
    <t>21054</t>
  </si>
  <si>
    <t>22186</t>
  </si>
  <si>
    <t>22211</t>
  </si>
  <si>
    <t>22348</t>
  </si>
  <si>
    <t>22523</t>
  </si>
  <si>
    <t>22666</t>
  </si>
  <si>
    <t>22861</t>
  </si>
  <si>
    <t>23090</t>
  </si>
  <si>
    <t>23199</t>
  </si>
  <si>
    <t>23698</t>
  </si>
  <si>
    <t>11573</t>
  </si>
  <si>
    <t>49911</t>
  </si>
  <si>
    <t>50749</t>
  </si>
  <si>
    <t>51073</t>
  </si>
  <si>
    <t>51456</t>
  </si>
  <si>
    <t>51801</t>
  </si>
  <si>
    <t>52087</t>
  </si>
  <si>
    <t>52358</t>
  </si>
  <si>
    <t>52863</t>
  </si>
  <si>
    <t>53166</t>
  </si>
  <si>
    <t>54131</t>
  </si>
  <si>
    <t>1402917</t>
  </si>
  <si>
    <t>1428650</t>
  </si>
  <si>
    <t>1454464</t>
  </si>
  <si>
    <t>1485651</t>
  </si>
  <si>
    <t>1500935</t>
  </si>
  <si>
    <t>1521582</t>
  </si>
  <si>
    <t>1536582</t>
  </si>
  <si>
    <t>1565264</t>
  </si>
  <si>
    <t>1580497</t>
  </si>
  <si>
    <t>1624086</t>
  </si>
  <si>
    <t>410571</t>
  </si>
  <si>
    <t>436002</t>
  </si>
  <si>
    <t>436526</t>
  </si>
  <si>
    <t>439389</t>
  </si>
  <si>
    <t>443312</t>
  </si>
  <si>
    <t>446374</t>
  </si>
  <si>
    <t>450648</t>
  </si>
  <si>
    <t>455449</t>
  </si>
  <si>
    <t>457899</t>
  </si>
  <si>
    <t>467723</t>
  </si>
  <si>
    <t>182924</t>
  </si>
  <si>
    <t>1996412</t>
  </si>
  <si>
    <t>2047576</t>
  </si>
  <si>
    <t>2073914</t>
  </si>
  <si>
    <t>2107964</t>
  </si>
  <si>
    <t>2127171</t>
  </si>
  <si>
    <t>2150880</t>
  </si>
  <si>
    <t>2170154</t>
  </si>
  <si>
    <t>2203637</t>
  </si>
  <si>
    <t>2221320</t>
  </si>
  <si>
    <t>2274733</t>
  </si>
  <si>
    <t>4977</t>
  </si>
  <si>
    <t>5237</t>
  </si>
  <si>
    <t>5422</t>
  </si>
  <si>
    <t>5614</t>
  </si>
  <si>
    <t>5718</t>
  </si>
  <si>
    <t>5834</t>
  </si>
  <si>
    <t>6046</t>
  </si>
  <si>
    <t>6238</t>
  </si>
  <si>
    <t>6474</t>
  </si>
  <si>
    <t>33309</t>
  </si>
  <si>
    <t>34147</t>
  </si>
  <si>
    <t>34211</t>
  </si>
  <si>
    <t>34409</t>
  </si>
  <si>
    <t>34562</t>
  </si>
  <si>
    <t>34744</t>
  </si>
  <si>
    <t>34899</t>
  </si>
  <si>
    <t>35192</t>
  </si>
  <si>
    <t>35303</t>
  </si>
  <si>
    <t>36033</t>
  </si>
  <si>
    <t>568133</t>
  </si>
  <si>
    <t>588444</t>
  </si>
  <si>
    <t>615238</t>
  </si>
  <si>
    <t>632107</t>
  </si>
  <si>
    <t>649946</t>
  </si>
  <si>
    <t>667825</t>
  </si>
  <si>
    <t>691900</t>
  </si>
  <si>
    <t>706989</t>
  </si>
  <si>
    <t>734005</t>
  </si>
  <si>
    <t>1244004</t>
  </si>
  <si>
    <t>1295167</t>
  </si>
  <si>
    <t>1301194</t>
  </si>
  <si>
    <t>1308449</t>
  </si>
  <si>
    <t>1310789</t>
  </si>
  <si>
    <t>1316659</t>
  </si>
  <si>
    <t>1318052</t>
  </si>
  <si>
    <t>1327461</t>
  </si>
  <si>
    <t>1330056</t>
  </si>
  <si>
    <t>1356452</t>
  </si>
  <si>
    <t>493592</t>
  </si>
  <si>
    <t>509034</t>
  </si>
  <si>
    <t>511195</t>
  </si>
  <si>
    <t>513553</t>
  </si>
  <si>
    <t>516228</t>
  </si>
  <si>
    <t>.09759072</t>
  </si>
  <si>
    <t>48169.99866624</t>
  </si>
  <si>
    <t>49676.99456448</t>
  </si>
  <si>
    <t>49887.8881104</t>
  </si>
  <si>
    <t>50118.00702816</t>
  </si>
  <si>
    <t>50379.06220415999</t>
  </si>
  <si>
    <t>17249</t>
  </si>
  <si>
    <t>17980</t>
  </si>
  <si>
    <t>18367</t>
  </si>
  <si>
    <t>18977</t>
  </si>
  <si>
    <t>19541</t>
  </si>
  <si>
    <t>12414</t>
  </si>
  <si>
    <t>11963</t>
  </si>
  <si>
    <t>12033</t>
  </si>
  <si>
    <t>12177</t>
  </si>
  <si>
    <t>12085</t>
  </si>
  <si>
    <t>-19579</t>
  </si>
  <si>
    <t>-20127</t>
  </si>
  <si>
    <t>-20325</t>
  </si>
  <si>
    <t>-20326</t>
  </si>
  <si>
    <t>-20417</t>
  </si>
  <si>
    <t>87</t>
  </si>
  <si>
    <t>89</t>
  </si>
  <si>
    <t>91</t>
  </si>
  <si>
    <t>93</t>
  </si>
  <si>
    <t>95</t>
  </si>
  <si>
    <t>-25885</t>
  </si>
  <si>
    <t>-14891</t>
  </si>
  <si>
    <t>-5909</t>
  </si>
  <si>
    <t>634</t>
  </si>
  <si>
    <t>1947</t>
  </si>
  <si>
    <t>59139.99866623999</t>
  </si>
  <si>
    <t>73215.99456448</t>
  </si>
  <si>
    <t>83236.8881104</t>
  </si>
  <si>
    <t>91463.00702816001</t>
  </si>
  <si>
    <t>94063.06220416</t>
  </si>
  <si>
    <t>10028</t>
  </si>
  <si>
    <t>10238</t>
  </si>
  <si>
    <t>10453</t>
  </si>
  <si>
    <t>10673</t>
  </si>
  <si>
    <t>10896</t>
  </si>
  <si>
    <t>49111.99866623999</t>
  </si>
  <si>
    <t>62977.99456448</t>
  </si>
  <si>
    <t>72783.8881104</t>
  </si>
  <si>
    <t>80790.00702816001</t>
  </si>
  <si>
    <t>83167.06220416</t>
  </si>
  <si>
    <t>24923</t>
  </si>
  <si>
    <t>30354</t>
  </si>
  <si>
    <t>35234</t>
  </si>
  <si>
    <t>39734</t>
  </si>
  <si>
    <t>40969</t>
  </si>
  <si>
    <t>3912</t>
  </si>
  <si>
    <t>3995</t>
  </si>
  <si>
    <t>4079</t>
  </si>
  <si>
    <t>4164</t>
  </si>
  <si>
    <t>4252</t>
  </si>
  <si>
    <t>30305</t>
  </si>
  <si>
    <t>38867</t>
  </si>
  <si>
    <t>43924</t>
  </si>
  <si>
    <t>47565</t>
  </si>
  <si>
    <t>48842</t>
  </si>
  <si>
    <t>59140</t>
  </si>
  <si>
    <t>73216</t>
  </si>
  <si>
    <t>83237</t>
  </si>
  <si>
    <t>91463</t>
  </si>
  <si>
    <t>94063</t>
  </si>
  <si>
    <t>480103</t>
  </si>
  <si>
    <t>506714</t>
  </si>
  <si>
    <t>511354</t>
  </si>
  <si>
    <t>511035</t>
  </si>
  <si>
    <t>516071</t>
  </si>
  <si>
    <t>18967</t>
  </si>
  <si>
    <t>3739</t>
  </si>
  <si>
    <t>9936</t>
  </si>
  <si>
    <t>10483</t>
  </si>
  <si>
    <t>10682</t>
  </si>
  <si>
    <t>10774</t>
  </si>
  <si>
    <t>30567</t>
  </si>
  <si>
    <t>-1352</t>
  </si>
  <si>
    <t>367</t>
  </si>
  <si>
    <t>516387</t>
  </si>
  <si>
    <t>35921</t>
  </si>
  <si>
    <t>30273</t>
  </si>
  <si>
    <t>12136.8575485501</t>
  </si>
  <si>
    <t>7366.352864030453</t>
  </si>
  <si>
    <t>13330.8544074479</t>
  </si>
  <si>
    <t>9082.762982631775</t>
  </si>
  <si>
    <t>35627</t>
  </si>
  <si>
    <t>10000</t>
  </si>
  <si>
    <t>33556.80933863605</t>
  </si>
  <si>
    <t>7414.8544074479</t>
  </si>
  <si>
    <t>7064</t>
  </si>
  <si>
    <t>8017</t>
  </si>
  <si>
    <t>8309</t>
  </si>
  <si>
    <t>8444</t>
  </si>
  <si>
    <t>9394</t>
  </si>
  <si>
    <t>14360</t>
  </si>
  <si>
    <t>19394</t>
  </si>
  <si>
    <t>2124376</t>
  </si>
  <si>
    <t>2166054</t>
  </si>
  <si>
    <t>2209277</t>
  </si>
  <si>
    <t>787478</t>
  </si>
  <si>
    <t>794126</t>
  </si>
  <si>
    <t>828273</t>
  </si>
  <si>
    <t>2911854</t>
  </si>
  <si>
    <t>2960180</t>
  </si>
  <si>
    <t>3037550</t>
  </si>
  <si>
    <t>28395</t>
  </si>
  <si>
    <t>26762</t>
  </si>
  <si>
    <t>27330</t>
  </si>
  <si>
    <t>9263</t>
  </si>
  <si>
    <t>10677</t>
  </si>
  <si>
    <t>10512</t>
  </si>
  <si>
    <t>37658</t>
  </si>
  <si>
    <t>37439</t>
  </si>
  <si>
    <t>37842</t>
  </si>
  <si>
    <t>1708007</t>
  </si>
  <si>
    <t>1669843</t>
  </si>
  <si>
    <t>1736690</t>
  </si>
  <si>
    <t>204786</t>
  </si>
  <si>
    <t>213798</t>
  </si>
  <si>
    <t>210147</t>
  </si>
  <si>
    <t>1912793</t>
  </si>
  <si>
    <t>1883641</t>
  </si>
  <si>
    <t>1946837</t>
  </si>
  <si>
    <t>5589</t>
  </si>
  <si>
    <t>5893</t>
  </si>
  <si>
    <t>31908</t>
  </si>
  <si>
    <t>31850</t>
  </si>
  <si>
    <t>31949</t>
  </si>
  <si>
    <t>631818</t>
  </si>
  <si>
    <t>631536</t>
  </si>
  <si>
    <t>672525</t>
  </si>
  <si>
    <t>1280975</t>
  </si>
  <si>
    <t>1252104</t>
  </si>
  <si>
    <t>1274312</t>
  </si>
  <si>
    <t>222223</t>
  </si>
  <si>
    <t>229354</t>
  </si>
  <si>
    <t>232333</t>
  </si>
  <si>
    <t>.08616</t>
  </si>
  <si>
    <t>19146.73368</t>
  </si>
  <si>
    <t>19761.14064</t>
  </si>
  <si>
    <t>20017.81128</t>
  </si>
  <si>
    <t>17815</t>
  </si>
  <si>
    <t>16690</t>
  </si>
  <si>
    <t>7966</t>
  </si>
  <si>
    <t>8675</t>
  </si>
  <si>
    <t>9037</t>
  </si>
  <si>
    <t>4616</t>
  </si>
  <si>
    <t>6019</t>
  </si>
  <si>
    <t>7462</t>
  </si>
  <si>
    <t>-8376</t>
  </si>
  <si>
    <t>-5718</t>
  </si>
  <si>
    <t>-2607</t>
  </si>
  <si>
    <t>41167.73368000001</t>
  </si>
  <si>
    <t>45427.14064</t>
  </si>
  <si>
    <t>50885.81128</t>
  </si>
  <si>
    <t>16539</t>
  </si>
  <si>
    <t>20527</t>
  </si>
  <si>
    <t>25002</t>
  </si>
  <si>
    <t>24629</t>
  </si>
  <si>
    <t>24900</t>
  </si>
  <si>
    <t>25884</t>
  </si>
  <si>
    <t>41168</t>
  </si>
  <si>
    <t>45427</t>
  </si>
  <si>
    <t>50886</t>
  </si>
  <si>
    <t>222938</t>
  </si>
  <si>
    <t>15806</t>
  </si>
  <si>
    <t>12016</t>
  </si>
  <si>
    <t>21001</t>
  </si>
  <si>
    <t>22471</t>
  </si>
  <si>
    <t>24566</t>
  </si>
  <si>
    <t>27686</t>
  </si>
  <si>
    <t>1.2</t>
  </si>
  <si>
    <t>1.22</t>
  </si>
  <si>
    <t>1.3</t>
  </si>
  <si>
    <t>1.32</t>
  </si>
  <si>
    <t>1.34</t>
  </si>
  <si>
    <t>1.38</t>
  </si>
  <si>
    <t>1.4</t>
  </si>
  <si>
    <t>1.44</t>
  </si>
  <si>
    <t>1.46</t>
  </si>
  <si>
    <t>1.5</t>
  </si>
  <si>
    <t>1.76</t>
  </si>
  <si>
    <t>1.82</t>
  </si>
  <si>
    <t>1.88</t>
  </si>
  <si>
    <t>1.94</t>
  </si>
  <si>
    <t>2.04</t>
  </si>
  <si>
    <t>2.1</t>
  </si>
  <si>
    <t>2.16</t>
  </si>
  <si>
    <t>2.22</t>
  </si>
  <si>
    <t>2.26</t>
  </si>
  <si>
    <t>1.14</t>
  </si>
  <si>
    <t>1.16</t>
  </si>
  <si>
    <t>1.24</t>
  </si>
  <si>
    <t>1.26</t>
  </si>
  <si>
    <t>1.28</t>
  </si>
  <si>
    <t>1.42</t>
  </si>
  <si>
    <t>1.84</t>
  </si>
  <si>
    <t>1.9</t>
  </si>
  <si>
    <t>1.96</t>
  </si>
  <si>
    <t>2.02</t>
  </si>
  <si>
    <t>2.08</t>
  </si>
  <si>
    <t>2.14</t>
  </si>
  <si>
    <t>2.2</t>
  </si>
  <si>
    <t>2.32</t>
  </si>
  <si>
    <t>2.38</t>
  </si>
  <si>
    <t>3221.5</t>
  </si>
  <si>
    <t>3330</t>
  </si>
  <si>
    <t>3450.5</t>
  </si>
  <si>
    <t>3560</t>
  </si>
  <si>
    <t>3655.5</t>
  </si>
  <si>
    <t>3754</t>
  </si>
  <si>
    <t>3855</t>
  </si>
  <si>
    <t>3959</t>
  </si>
  <si>
    <t>4062</t>
  </si>
  <si>
    <t>4166.5</t>
  </si>
  <si>
    <t>3918.5</t>
  </si>
  <si>
    <t>4059.5</t>
  </si>
  <si>
    <t>4190.5</t>
  </si>
  <si>
    <t>4326.5</t>
  </si>
  <si>
    <t>4460</t>
  </si>
  <si>
    <t>4597.5</t>
  </si>
  <si>
    <t>4732.5</t>
  </si>
  <si>
    <t>4870.5</t>
  </si>
  <si>
    <t>5011.5</t>
  </si>
  <si>
    <t>5154</t>
  </si>
  <si>
    <t>514</t>
  </si>
  <si>
    <t>532</t>
  </si>
  <si>
    <t>549</t>
  </si>
  <si>
    <t>567</t>
  </si>
  <si>
    <t>578</t>
  </si>
  <si>
    <t>589</t>
  </si>
  <si>
    <t>611</t>
  </si>
  <si>
    <t>622</t>
  </si>
  <si>
    <t>632</t>
  </si>
  <si>
    <t>.039</t>
  </si>
  <si>
    <t>.04</t>
  </si>
  <si>
    <t>.041</t>
  </si>
  <si>
    <t>.042</t>
  </si>
  <si>
    <t>.043</t>
  </si>
  <si>
    <t>.045</t>
  </si>
  <si>
    <t>.046</t>
  </si>
  <si>
    <t>.047</t>
  </si>
  <si>
    <t>.485</t>
  </si>
  <si>
    <t>.492</t>
  </si>
  <si>
    <t>.507</t>
  </si>
  <si>
    <t>.511</t>
  </si>
  <si>
    <t>.518</t>
  </si>
  <si>
    <t>.519</t>
  </si>
  <si>
    <t>.542</t>
  </si>
  <si>
    <t>.5540000000000001</t>
  </si>
  <si>
    <t>.566</t>
  </si>
  <si>
    <t>.572</t>
  </si>
  <si>
    <t>42.2</t>
  </si>
  <si>
    <t>42.4</t>
  </si>
  <si>
    <t>42.9</t>
  </si>
  <si>
    <t>43.3</t>
  </si>
  <si>
    <t>43.9</t>
  </si>
  <si>
    <t>44.7</t>
  </si>
  <si>
    <t>45.8</t>
  </si>
  <si>
    <t>46.9</t>
  </si>
  <si>
    <t>47.9</t>
  </si>
  <si>
    <t>48.9</t>
  </si>
  <si>
    <t>34.5</t>
  </si>
  <si>
    <t>34.6</t>
  </si>
  <si>
    <t>34.7</t>
  </si>
  <si>
    <t>34.8</t>
  </si>
  <si>
    <t>78.2</t>
  </si>
  <si>
    <t>78.7</t>
  </si>
  <si>
    <t>79.2</t>
  </si>
  <si>
    <t>79.8</t>
  </si>
  <si>
    <t>80.60000000000001</t>
  </si>
  <si>
    <t>81.7</t>
  </si>
  <si>
    <t>82.8</t>
  </si>
  <si>
    <t>83.89999999999999</t>
  </si>
  <si>
    <t>85.09999999999999</t>
  </si>
  <si>
    <t>5332</t>
  </si>
  <si>
    <t>5454</t>
  </si>
  <si>
    <t>5650</t>
  </si>
  <si>
    <t>5798</t>
  </si>
  <si>
    <t>5936</t>
  </si>
  <si>
    <t>6049</t>
  </si>
  <si>
    <t>6190</t>
  </si>
  <si>
    <t>6325</t>
  </si>
  <si>
    <t>6453</t>
  </si>
  <si>
    <t>6616</t>
  </si>
  <si>
    <t>489</t>
  </si>
  <si>
    <t>498</t>
  </si>
  <si>
    <t>507</t>
  </si>
  <si>
    <t>517</t>
  </si>
  <si>
    <t>526</t>
  </si>
  <si>
    <t>534</t>
  </si>
  <si>
    <t>544</t>
  </si>
  <si>
    <t>553</t>
  </si>
  <si>
    <t>563</t>
  </si>
  <si>
    <t>568</t>
  </si>
  <si>
    <t>3.2</t>
  </si>
  <si>
    <t>3.3</t>
  </si>
  <si>
    <t>3.4</t>
  </si>
  <si>
    <t>3.5</t>
  </si>
  <si>
    <t>5824.2</t>
  </si>
  <si>
    <t>5955.2</t>
  </si>
  <si>
    <t>6160.2</t>
  </si>
  <si>
    <t>6318.3</t>
  </si>
  <si>
    <t>6465.3</t>
  </si>
  <si>
    <t>6586.3</t>
  </si>
  <si>
    <t>6737.4</t>
  </si>
  <si>
    <t>6881.4</t>
  </si>
  <si>
    <t>7019.4</t>
  </si>
  <si>
    <t>7187.5</t>
  </si>
  <si>
    <t>22.2</t>
  </si>
  <si>
    <t>22.4</t>
  </si>
  <si>
    <t>22.9</t>
  </si>
  <si>
    <t>23.3</t>
  </si>
  <si>
    <t>23.9</t>
  </si>
  <si>
    <t>24.4</t>
  </si>
  <si>
    <t>25.1</t>
  </si>
  <si>
    <t>25.9</t>
  </si>
  <si>
    <t>26.6</t>
  </si>
  <si>
    <t>27.4</t>
  </si>
  <si>
    <t>52.8</t>
  </si>
  <si>
    <t>53.1</t>
  </si>
  <si>
    <t>53.4</t>
  </si>
  <si>
    <t>53.7</t>
  </si>
  <si>
    <t>54.1</t>
  </si>
  <si>
    <t>54.4</t>
  </si>
  <si>
    <t>3</t>
  </si>
  <si>
    <t>3.1</t>
  </si>
  <si>
    <t>3956</t>
  </si>
  <si>
    <t>4068</t>
  </si>
  <si>
    <t>4179</t>
  </si>
  <si>
    <t>4301</t>
  </si>
  <si>
    <t>4428</t>
  </si>
  <si>
    <t>4520</t>
  </si>
  <si>
    <t>4636</t>
  </si>
  <si>
    <t>4749</t>
  </si>
  <si>
    <t>4856</t>
  </si>
  <si>
    <t>4994</t>
  </si>
  <si>
    <t>1774</t>
  </si>
  <si>
    <t>1793</t>
  </si>
  <si>
    <t>1867</t>
  </si>
  <si>
    <t>1898</t>
  </si>
  <si>
    <t>1918</t>
  </si>
  <si>
    <t>1978</t>
  </si>
  <si>
    <t>2009</t>
  </si>
  <si>
    <t>2040</t>
  </si>
  <si>
    <t>2067</t>
  </si>
  <si>
    <t>94.2</t>
  </si>
  <si>
    <t>114.2</t>
  </si>
  <si>
    <t>119.3</t>
  </si>
  <si>
    <t>123.4</t>
  </si>
  <si>
    <t>126.5</t>
  </si>
  <si>
    <t>1069860.46205713</t>
  </si>
  <si>
    <t>1084146.96142541</t>
  </si>
  <si>
    <t>1134767.872548967</t>
  </si>
  <si>
    <t>1134004.469659115</t>
  </si>
  <si>
    <t>1127532.583211715</t>
  </si>
  <si>
    <t>.0916276850624362</t>
  </si>
  <si>
    <t>98028.83747812317</t>
  </si>
  <si>
    <t>99337.8763428847</t>
  </si>
  <si>
    <t>103976.1532448875</t>
  </si>
  <si>
    <t>103906.2044053204</t>
  </si>
  <si>
    <t>103313.2004321582</t>
  </si>
  <si>
    <t>77368.60740950851</t>
  </si>
  <si>
    <t>79175.88729803485</t>
  </si>
  <si>
    <t>79554.40076688083</t>
  </si>
  <si>
    <t>82910.98822978821</t>
  </si>
  <si>
    <t>86741.23198449175</t>
  </si>
  <si>
    <t>42898.57416757838</t>
  </si>
  <si>
    <t>41775.43167408009</t>
  </si>
  <si>
    <t>47215.26527597212</t>
  </si>
  <si>
    <t>47157.45755974436</t>
  </si>
  <si>
    <t>43956.59762192122</t>
  </si>
  <si>
    <t>33087.63127672212</t>
  </si>
  <si>
    <t>36911.97637022597</t>
  </si>
  <si>
    <t>38829.98704358736</t>
  </si>
  <si>
    <t>41439.15286696517</t>
  </si>
  <si>
    <t>43929.80370319052</t>
  </si>
  <si>
    <t>-2942.17554420393</t>
  </si>
  <si>
    <t>-2974.689552077347</t>
  </si>
  <si>
    <t>-3014.610932373768</t>
  </si>
  <si>
    <t>-3052.392563092752</t>
  </si>
  <si>
    <t>-3085.641687878497</t>
  </si>
  <si>
    <t>3673.962720806751</t>
  </si>
  <si>
    <t>3769.647198406211</t>
  </si>
  <si>
    <t>3868.57767894866</t>
  </si>
  <si>
    <t>3970.899021296416</t>
  </si>
  <si>
    <t>4076.763777817256</t>
  </si>
  <si>
    <t>-13121.64312468352</t>
  </si>
  <si>
    <t>-12845.81236188592</t>
  </si>
  <si>
    <t>-12753.02989443525</t>
  </si>
  <si>
    <t>-12415.78964516524</t>
  </si>
  <si>
    <t>-12077.32677380415</t>
  </si>
  <si>
    <t>231645.868942238</t>
  </si>
  <si>
    <t>237611.0225728561</t>
  </si>
  <si>
    <t>249939.5878255701</t>
  </si>
  <si>
    <t>255974.7218322637</t>
  </si>
  <si>
    <t>258701.1015022617</t>
  </si>
  <si>
    <t>19790.06991317309</t>
  </si>
  <si>
    <t>20162.72350743703</t>
  </si>
  <si>
    <t>20594.64262626253</t>
  </si>
  <si>
    <t>21037.21515966182</t>
  </si>
  <si>
    <t>21267.79056465444</t>
  </si>
  <si>
    <t>202407.4097779731</t>
  </si>
  <si>
    <t>216120.8081979313</t>
  </si>
  <si>
    <t>227484.3281861147</t>
  </si>
  <si>
    <t>238885.0472016429</t>
  </si>
  <si>
    <t>250485.1408774092</t>
  </si>
  <si>
    <t>93348.4767438436</t>
  </si>
  <si>
    <t>95896.72182434029</t>
  </si>
  <si>
    <t>98696.63466885535</t>
  </si>
  <si>
    <t>101167.3612346039</t>
  </si>
  <si>
    <t>101112.150171591</t>
  </si>
  <si>
    <t>11503.55589744303</t>
  </si>
  <si>
    <t>11748.26286210551</t>
  </si>
  <si>
    <t>12018.78409352053</t>
  </si>
  <si>
    <t>12296.31895259358</t>
  </si>
  <si>
    <t>12487.00569961135</t>
  </si>
  <si>
    <t>126793.8363009514</t>
  </si>
  <si>
    <t>129966.0378864103</t>
  </si>
  <si>
    <t>139224.1690631943</t>
  </si>
  <si>
    <t>142511.0416450663</t>
  </si>
  <si>
    <t>145101.9456310594</t>
  </si>
  <si>
    <t>255974.7218322638</t>
  </si>
  <si>
    <t>258701.1015022618</t>
  </si>
  <si>
    <t>1039681.474128486</t>
  </si>
  <si>
    <t>1037584.6105077</t>
  </si>
  <si>
    <t>1052023.993971247</t>
  </si>
  <si>
    <t>1072261.83892826</t>
  </si>
  <si>
    <t>1115124.79714323</t>
  </si>
  <si>
    <t>1106813.281205868</t>
  </si>
  <si>
    <t>43354.71422665408</t>
  </si>
  <si>
    <t>2778.109770469937</t>
  </si>
  <si>
    <t>2942.17554420393</t>
  </si>
  <si>
    <t>2974.689552077347</t>
  </si>
  <si>
    <t>3014.610932373768</t>
  </si>
  <si>
    <t>3052.392563092752</t>
  </si>
  <si>
    <t>3085.641687878497</t>
  </si>
  <si>
    <t>38479.74083539855</t>
  </si>
  <si>
    <t>54395.78208692102</t>
  </si>
  <si>
    <t>59038.58707901596</t>
  </si>
  <si>
    <t>87063.61255856841</t>
  </si>
  <si>
    <t>35793.54905928919</t>
  </si>
  <si>
    <t>39148.15491951934</t>
  </si>
  <si>
    <t>1105090.480191344</t>
  </si>
  <si>
    <t>17658.36776662213</t>
  </si>
  <si>
    <t>1789.436381375082</t>
  </si>
  <si>
    <t>12977.97483790137</t>
  </si>
  <si>
    <t>36712.60631821043</t>
  </si>
  <si>
    <t>6028.336585847894</t>
  </si>
  <si>
    <t>7127.302383970658</t>
  </si>
  <si>
    <t>22610.80945015151</t>
  </si>
  <si>
    <t>65584.32054344731</t>
  </si>
  <si>
    <t>82773.21855932503</t>
  </si>
  <si>
    <t>56379.34282620587</t>
  </si>
  <si>
    <t>36892.51485741195</t>
  </si>
  <si>
    <t>48120.04298176482</t>
  </si>
  <si>
    <t>16099.19044621613</t>
  </si>
  <si>
    <t>48364.74267103557</t>
  </si>
  <si>
    <t>64862.76626904192</t>
  </si>
  <si>
    <t>40174.74052785091</t>
  </si>
  <si>
    <t>15666.9864381712</t>
  </si>
  <si>
    <t>27515.22320757868</t>
  </si>
  <si>
    <t>54244.0993735442</t>
  </si>
  <si>
    <t>66062.85891408587</t>
  </si>
  <si>
    <t>69011.73528096777</t>
  </si>
  <si>
    <t>15859.30833791581</t>
  </si>
  <si>
    <t>48541.54420198965</t>
  </si>
  <si>
    <t>17219.57787241176</t>
  </si>
  <si>
    <t>17910.45229028311</t>
  </si>
  <si>
    <t>16204.60229835496</t>
  </si>
  <si>
    <t>21225.52841924075</t>
  </si>
  <si>
    <t>20604.81977418615</t>
  </si>
  <si>
    <t>19735.27579718594</t>
  </si>
  <si>
    <t>21789.60840810474</t>
  </si>
  <si>
    <t>24553.15517669583</t>
  </si>
  <si>
    <t>25831.16048182835</t>
  </si>
  <si>
    <t>27182.4313817879</t>
  </si>
  <si>
    <t>65584.32054344734</t>
  </si>
  <si>
    <t>48120.04298176483</t>
  </si>
  <si>
    <t>73979.37517073014</t>
  </si>
  <si>
    <t>87852.46732219061</t>
  </si>
  <si>
    <t>93564.8904576636</t>
  </si>
  <si>
    <t>41690.46881974416</t>
  </si>
  <si>
    <t>75723.97558377755</t>
  </si>
  <si>
    <t>30902.98002868967</t>
  </si>
  <si>
    <t>32534.96746576242</t>
  </si>
  <si>
    <t>34407.54534360394</t>
  </si>
  <si>
    <t>36411.38480340786</t>
  </si>
  <si>
    <t>38323.5472662634</t>
  </si>
  <si>
    <t>21999.83017759202</t>
  </si>
  <si>
    <t>23063.95190837851</t>
  </si>
  <si>
    <t>23947.73294738712</t>
  </si>
  <si>
    <t>25260.55883519281</t>
  </si>
  <si>
    <t>26557.52191463765</t>
  </si>
  <si>
    <t>24465.79720322681</t>
  </si>
  <si>
    <t>23576.96792389393</t>
  </si>
  <si>
    <t>21199.12247588978</t>
  </si>
  <si>
    <t>21239.04459118754</t>
  </si>
  <si>
    <t>21860.16280359071</t>
  </si>
  <si>
    <t>1.259</t>
  </si>
  <si>
    <t>1.919</t>
  </si>
  <si>
    <t>1.993</t>
  </si>
  <si>
    <t>2.069</t>
  </si>
  <si>
    <t>2.146</t>
  </si>
  <si>
    <t>2.23</t>
  </si>
  <si>
    <t>2.315</t>
  </si>
  <si>
    <t>2.404</t>
  </si>
  <si>
    <t>2.495</t>
  </si>
  <si>
    <t>2.59</t>
  </si>
  <si>
    <t>2.689</t>
  </si>
  <si>
    <t>1249</t>
  </si>
  <si>
    <t>1.859</t>
  </si>
  <si>
    <t>1.93</t>
  </si>
  <si>
    <t>2.004</t>
  </si>
  <si>
    <t>2.159</t>
  </si>
  <si>
    <t>2.241</t>
  </si>
  <si>
    <t>2.326</t>
  </si>
  <si>
    <t>2.414</t>
  </si>
  <si>
    <t>2.505</t>
  </si>
  <si>
    <t>2590.137319048852</t>
  </si>
  <si>
    <t>2680.780878252361</t>
  </si>
  <si>
    <t>2819.083900742438</t>
  </si>
  <si>
    <t>2958.036203221491</t>
  </si>
  <si>
    <t>3103.837447783874</t>
  </si>
  <si>
    <t>3742.567924827685</t>
  </si>
  <si>
    <t>3887.587661630059</t>
  </si>
  <si>
    <t>4040.305936448524</t>
  </si>
  <si>
    <t>4222.316756310822</t>
  </si>
  <si>
    <t>4439.974396711456</t>
  </si>
  <si>
    <t>6332.705243876537</t>
  </si>
  <si>
    <t>6568.36853988242</t>
  </si>
  <si>
    <t>6859.389837190962</t>
  </si>
  <si>
    <t>7180.352959532313</t>
  </si>
  <si>
    <t>7543.811844495331</t>
  </si>
  <si>
    <t>3764.266254232545</t>
  </si>
  <si>
    <t>3910.128005719804</t>
  </si>
  <si>
    <t>4063.733013260056</t>
  </si>
  <si>
    <t>4246.800505974042</t>
  </si>
  <si>
    <t>4465.721633291441</t>
  </si>
  <si>
    <t>6354.403573281397</t>
  </si>
  <si>
    <t>6590.908883972165</t>
  </si>
  <si>
    <t>6882.816914002494</t>
  </si>
  <si>
    <t>7204.836709195532</t>
  </si>
  <si>
    <t>7569.559081075315</t>
  </si>
  <si>
    <t>947.4921802293349</t>
  </si>
  <si>
    <t>983.835073259315</t>
  </si>
  <si>
    <t>1022.101627598431</t>
  </si>
  <si>
    <t>1067.750804144132</t>
  </si>
  <si>
    <t>1122.381144244556</t>
  </si>
  <si>
    <t>45</t>
  </si>
  <si>
    <t>39.25705105454259</t>
  </si>
  <si>
    <t>40.77843254926723</t>
  </si>
  <si>
    <t>42.07731773468029</t>
  </si>
  <si>
    <t>43.89759839021336</t>
  </si>
  <si>
    <t>45.98151383592757</t>
  </si>
  <si>
    <t>36.39690884803979</t>
  </si>
  <si>
    <t>37.46315045565092</t>
  </si>
  <si>
    <t>39.52794040691878</t>
  </si>
  <si>
    <t>41.39151648632006</t>
  </si>
  <si>
    <t>43.34415135165193</t>
  </si>
  <si>
    <t>2.624859216562225</t>
  </si>
  <si>
    <t>2.705955411566834</t>
  </si>
  <si>
    <t>2.842489540151313</t>
  </si>
  <si>
    <t>2.975671178400895</t>
  </si>
  <si>
    <t>3.117663906830198</t>
  </si>
  <si>
    <t>78.2788191191446</t>
  </si>
  <si>
    <t>80.94753841648499</t>
  </si>
  <si>
    <t>84.44774768175039</t>
  </si>
  <si>
    <t>88.26478605493432</t>
  </si>
  <si>
    <t>92.44332909440971</t>
  </si>
  <si>
    <t>5.451910012684301</t>
  </si>
  <si>
    <t>5.6349376290034</t>
  </si>
  <si>
    <t>5.848212989319158</t>
  </si>
  <si>
    <t>6.091225441307881</t>
  </si>
  <si>
    <t>6.433699188385456</t>
  </si>
  <si>
    <t>.4171172058018831</t>
  </si>
  <si>
    <t>.4360999417264106</t>
  </si>
  <si>
    <t>.4568045120500375</t>
  </si>
  <si>
    <t>.4826127895330067</t>
  </si>
  <si>
    <t>.5099814870079001</t>
  </si>
  <si>
    <t>.0090208220479519</t>
  </si>
  <si>
    <t>.0093633194890042</t>
  </si>
  <si>
    <t>.0097313476588524</t>
  </si>
  <si>
    <t>.0101798517284125</t>
  </si>
  <si>
    <t>.0107345180970446</t>
  </si>
  <si>
    <t>5.878048040534136</t>
  </si>
  <si>
    <t>6.080400890218814</t>
  </si>
  <si>
    <t>6.314748849028049</t>
  </si>
  <si>
    <t>6.584018082569299</t>
  </si>
  <si>
    <t>6.954415193490401</t>
  </si>
  <si>
    <t>19.34050376878582</t>
  </si>
  <si>
    <t>20.279672284641</t>
  </si>
  <si>
    <t>20.50548379566681</t>
  </si>
  <si>
    <t>21.27558508969598</t>
  </si>
  <si>
    <t>22.24539936977676</t>
  </si>
  <si>
    <t>53.11002584946153</t>
  </si>
  <si>
    <t>54.65950903001572</t>
  </si>
  <si>
    <t>57.63074369530866</t>
  </si>
  <si>
    <t>60.38196162159436</t>
  </si>
  <si>
    <t>63.27540690860826</t>
  </si>
  <si>
    <t>5.828289500897231</t>
  </si>
  <si>
    <t>6.008357101828266</t>
  </si>
  <si>
    <t>6.311520190774909</t>
  </si>
  <si>
    <t>6.607239343643972</t>
  </si>
  <si>
    <t>6.922522816024687</t>
  </si>
  <si>
    <t>4.117343427366765</t>
  </si>
  <si>
    <t>4.23945844524041</t>
  </si>
  <si>
    <t>4.398461414190254</t>
  </si>
  <si>
    <t>4.566292185952409</t>
  </si>
  <si>
    <t>4.83331912684555</t>
  </si>
  <si>
    <t>1.600129939981579</t>
  </si>
  <si>
    <t>1.674271163925658</t>
  </si>
  <si>
    <t>1.743065087509448</t>
  </si>
  <si>
    <t>1.836519975950184</t>
  </si>
  <si>
    <t>1.930016836162608</t>
  </si>
  <si>
    <t>.1605746731857919</t>
  </si>
  <si>
    <t>.1666712810527472</t>
  </si>
  <si>
    <t>.1732223473283473</t>
  </si>
  <si>
    <t>.181205920666708</t>
  </si>
  <si>
    <t>.1910792304822441</t>
  </si>
  <si>
    <t>908170.3921247859</t>
  </si>
  <si>
    <t>962242.9789674766</t>
  </si>
  <si>
    <t>964988.0887306519</t>
  </si>
  <si>
    <t>955939.4097900454</t>
  </si>
  <si>
    <t>945348.7432008317</t>
  </si>
  <si>
    <t>.09774995</t>
  </si>
  <si>
    <t>88773.61042167823</t>
  </si>
  <si>
    <t>95052.95951845056</t>
  </si>
  <si>
    <t>95324.12887265337</t>
  </si>
  <si>
    <t>94430.27593546711</t>
  </si>
  <si>
    <t>93384.10129498479</t>
  </si>
  <si>
    <t>35815.59150264611</t>
  </si>
  <si>
    <t>45002.15123008647</t>
  </si>
  <si>
    <t>51080.44236965715</t>
  </si>
  <si>
    <t>52262.40398583689</t>
  </si>
  <si>
    <t>51726.1876606035</t>
  </si>
  <si>
    <t>26410.45490023536</t>
  </si>
  <si>
    <t>24617.3877618187</t>
  </si>
  <si>
    <t>25594.00504435669</t>
  </si>
  <si>
    <t>28186.78096346281</t>
  </si>
  <si>
    <t>31158.84462144424</t>
  </si>
  <si>
    <t>8230</t>
  </si>
  <si>
    <t>9554</t>
  </si>
  <si>
    <t>9700</t>
  </si>
  <si>
    <t>9849</t>
  </si>
  <si>
    <t>10001</t>
  </si>
  <si>
    <t>-33921</t>
  </si>
  <si>
    <t>-36222</t>
  </si>
  <si>
    <t>-34159</t>
  </si>
  <si>
    <t>-27068</t>
  </si>
  <si>
    <t>-18920</t>
  </si>
  <si>
    <t>157600.7777674097</t>
  </si>
  <si>
    <t>171428.5840178017</t>
  </si>
  <si>
    <t>182691.7054987968</t>
  </si>
  <si>
    <t>194900.2869332074</t>
  </si>
  <si>
    <t>206236.7795109906</t>
  </si>
  <si>
    <t>69299.72157397989</t>
  </si>
  <si>
    <t>73782.44974827618</t>
  </si>
  <si>
    <t>78517.08871779633</t>
  </si>
  <si>
    <t>83891.2339940222</t>
  </si>
  <si>
    <t>90836.48210513071</t>
  </si>
  <si>
    <t>88301.20931884857</t>
  </si>
  <si>
    <t>97647.00188169583</t>
  </si>
  <si>
    <t>104175.0435111645</t>
  </si>
  <si>
    <t>111008.4818688429</t>
  </si>
  <si>
    <t>115400.5007335457</t>
  </si>
  <si>
    <t>157600.9308928284</t>
  </si>
  <si>
    <t>171429.451629972</t>
  </si>
  <si>
    <t>182692.1322289609</t>
  </si>
  <si>
    <t>194899.7158628651</t>
  </si>
  <si>
    <t>206236.9828386764</t>
  </si>
  <si>
    <t>869087.5840800534</t>
  </si>
  <si>
    <t>947253.2001695185</t>
  </si>
  <si>
    <t>977232.7577654346</t>
  </si>
  <si>
    <t>952743.4196958694</t>
  </si>
  <si>
    <t>959135.3998842217</t>
  </si>
  <si>
    <t>113981.2075921112</t>
  </si>
  <si>
    <t>74981.70882600253</t>
  </si>
  <si>
    <t>26591.10430009194</t>
  </si>
  <si>
    <t>58654.38417418916</t>
  </si>
  <si>
    <t>931562.0865174419</t>
  </si>
  <si>
    <t>43081.4930166609</t>
  </si>
  <si>
    <t>50334.9537716756</t>
  </si>
  <si>
    <t>23706.28010774484</t>
  </si>
  <si>
    <t>28060.94164235507</t>
  </si>
  <si>
    <t>4244.125853265556</t>
  </si>
  <si>
    <t>28019.62079972159</t>
  </si>
  <si>
    <t>41.32084263346769</t>
  </si>
  <si>
    <t>25985</t>
  </si>
  <si>
    <t>29727</t>
  </si>
  <si>
    <t>27073.36624907676</t>
  </si>
  <si>
    <t>1396</t>
  </si>
  <si>
    <t>1240</t>
  </si>
  <si>
    <t>1165.9718532</t>
  </si>
  <si>
    <t>24589</t>
  </si>
  <si>
    <t>28487</t>
  </si>
  <si>
    <t>25907.39439587676</t>
  </si>
  <si>
    <t>398873</t>
  </si>
  <si>
    <t>412211</t>
  </si>
  <si>
    <t>415821.09</t>
  </si>
  <si>
    <t>.0616461881350706</t>
  </si>
  <si>
    <t>.0691078112908195</t>
  </si>
  <si>
    <t>.0623041856676311</t>
  </si>
  <si>
    <t>.0819</t>
  </si>
  <si>
    <t>.0775</t>
  </si>
  <si>
    <t>.0706</t>
  </si>
  <si>
    <t>.0651460489930379</t>
  </si>
  <si>
    <t>.0721159794377152</t>
  </si>
  <si>
    <t>.0651082085544934</t>
  </si>
  <si>
    <t>.0854</t>
  </si>
  <si>
    <t>.0734</t>
  </si>
  <si>
    <t>.059</t>
  </si>
  <si>
    <t>198</t>
  </si>
  <si>
    <t>.78</t>
  </si>
  <si>
    <t>154.44</t>
  </si>
  <si>
    <t>20</t>
  </si>
  <si>
    <t>.92</t>
  </si>
  <si>
    <t>18.4</t>
  </si>
  <si>
    <t>49.4</t>
  </si>
  <si>
    <t>.75</t>
  </si>
  <si>
    <t>37.05</t>
  </si>
  <si>
    <t>962.4</t>
  </si>
  <si>
    <t>481.2</t>
  </si>
  <si>
    <t>3961.4</t>
  </si>
  <si>
    <t>1980.7</t>
  </si>
  <si>
    <t>2023.7</t>
  </si>
  <si>
    <t>1143.8</t>
  </si>
  <si>
    <t>648.0899999999999</t>
  </si>
  <si>
    <t>1240.317259713755</t>
  </si>
  <si>
    <t>28487.10500665106</t>
  </si>
  <si>
    <t>412210.6271961771</t>
  </si>
  <si>
    <t>.0691081285322943</t>
  </si>
  <si>
    <t>.0721170690541588</t>
  </si>
  <si>
    <t>.064</t>
  </si>
  <si>
    <t>558.9213700000001</t>
  </si>
  <si>
    <t>419.1910275000001</t>
  </si>
  <si>
    <t>1296.35508</t>
  </si>
  <si>
    <t>.3778347109138057</t>
  </si>
  <si>
    <t>489.8079468934436</t>
  </si>
  <si>
    <t>7663.342795777511</t>
  </si>
  <si>
    <t>3831.671397888756</t>
  </si>
  <si>
    <t>5684.477693666537</t>
  </si>
  <si>
    <t>2842.238846833268</t>
  </si>
  <si>
    <t>2514.239649564706</t>
  </si>
  <si>
    <t>10174.61764031464</t>
  </si>
  <si>
    <t>5068.669569550762</t>
  </si>
  <si>
    <t>1395.7021386</t>
  </si>
  <si>
    <t>24589.39300187333</t>
  </si>
  <si>
    <t>398873.439163594</t>
  </si>
  <si>
    <t>.0616471055416358</t>
  </si>
  <si>
    <t>.0651462157895547</t>
  </si>
  <si>
    <t>.0721</t>
  </si>
  <si>
    <t>34283.71884953896</t>
  </si>
  <si>
    <t>.4166666666666667</t>
  </si>
  <si>
    <t>14284.88285397457</t>
  </si>
  <si>
    <t>5030.54765</t>
  </si>
  <si>
    <t>.9937824533894385</t>
  </si>
  <si>
    <t>4999.269985509474</t>
  </si>
  <si>
    <t>1896.459163802363</t>
  </si>
  <si>
    <t>948.2295819011815</t>
  </si>
  <si>
    <t>924.675430098604</t>
  </si>
  <si>
    <t>39361.37480314412</t>
  </si>
  <si>
    <t>19307.70699128662</t>
  </si>
  <si>
    <t>18884.13379560805</t>
  </si>
  <si>
    <t>1009.7740614</t>
  </si>
  <si>
    <t>1131.0583956</t>
  </si>
  <si>
    <t>965.6161132800003</t>
  </si>
  <si>
    <t>17873.35973420805</t>
  </si>
  <si>
    <t>6385.385939968992</t>
  </si>
  <si>
    <t>7522.425906833143</t>
  </si>
  <si>
    <t>315237.8405</t>
  </si>
  <si>
    <t>404057.5</t>
  </si>
  <si>
    <t>428960</t>
  </si>
  <si>
    <t>.0566980147619938</t>
  </si>
  <si>
    <t>.015803161530151</t>
  </si>
  <si>
    <t>.0175364274217483</t>
  </si>
  <si>
    <t>.0599044003272445</t>
  </si>
  <si>
    <t>.0186048875112304</t>
  </si>
  <si>
    <t>.0197874907220094</t>
  </si>
  <si>
    <t>.0496</t>
  </si>
  <si>
    <t>41436</t>
  </si>
  <si>
    <t>.25</t>
  </si>
  <si>
    <t>10359</t>
  </si>
  <si>
    <t>4394</t>
  </si>
  <si>
    <t>1098.5</t>
  </si>
  <si>
    <t>18060</t>
  </si>
  <si>
    <t>4515</t>
  </si>
  <si>
    <t>11338</t>
  </si>
  <si>
    <t>5669</t>
  </si>
  <si>
    <t>1674.5</t>
  </si>
  <si>
    <t>71879</t>
  </si>
  <si>
    <t>19967</t>
  </si>
  <si>
    <t>6386.385939968992</t>
  </si>
  <si>
    <t>.015805636425432</t>
  </si>
  <si>
    <t>.0599</t>
  </si>
  <si>
    <t>24797</t>
  </si>
  <si>
    <t>6199.25</t>
  </si>
  <si>
    <t>3499</t>
  </si>
  <si>
    <t>874.75</t>
  </si>
  <si>
    <t>2271</t>
  </si>
  <si>
    <t>1135.5</t>
  </si>
  <si>
    <t>842</t>
  </si>
  <si>
    <t>28883</t>
  </si>
  <si>
    <t>7367.5</t>
  </si>
  <si>
    <t>.059901228119243</t>
  </si>
  <si>
    <t>.0674</t>
  </si>
  <si>
    <t>95215</t>
  </si>
  <si>
    <t>.1667</t>
  </si>
  <si>
    <t>15872.3405</t>
  </si>
  <si>
    <t>5194</t>
  </si>
  <si>
    <t>3895.5</t>
  </si>
  <si>
    <t>3448</t>
  </si>
  <si>
    <t>1724</t>
  </si>
  <si>
    <t>15</t>
  </si>
  <si>
    <t>103827</t>
  </si>
  <si>
    <t>21476.8405</t>
  </si>
  <si>
    <t>.0634</t>
  </si>
  <si>
    <t>3566.856270000001</t>
  </si>
  <si>
    <t>790.804222263885</t>
  </si>
  <si>
    <t>.6094621181189446</t>
  </si>
  <si>
    <t>481.965216318352</t>
  </si>
  <si>
    <t>2850.940770109207</t>
  </si>
  <si>
    <t>.0087482745923495</t>
  </si>
  <si>
    <t>24.9408127034398</t>
  </si>
  <si>
    <t>706.3181769761779</t>
  </si>
  <si>
    <t>.819994052863457</t>
  </si>
  <si>
    <t>579.1767045498245</t>
  </si>
  <si>
    <t>8389.127179114648</t>
  </si>
  <si>
    <t>4194.563589557324</t>
  </si>
  <si>
    <t>45.982998890308</t>
  </si>
  <si>
    <t>16212.0806206833</t>
  </si>
  <si>
    <t>5234.663324238632</t>
  </si>
  <si>
    <t>.0709</t>
  </si>
  <si>
    <t>2702.20768</t>
  </si>
  <si>
    <t>.1762536878509007</t>
  </si>
  <si>
    <t>476.2740689390264</t>
  </si>
  <si>
    <t>79.53494233696553</t>
  </si>
  <si>
    <t>.7778839877129945</t>
  </si>
  <si>
    <t>61.86895810760182</t>
  </si>
  <si>
    <t>8604.447448711591</t>
  </si>
  <si>
    <t>.580546873949474</t>
  </si>
  <si>
    <t>4995.285068412041</t>
  </si>
  <si>
    <t>-224.124</t>
  </si>
  <si>
    <t>-495.8979380229365</t>
  </si>
  <si>
    <t>286.7761633912539</t>
  </si>
  <si>
    <t>.4382436334134066</t>
  </si>
  <si>
    <t>125.6778278209398</t>
  </si>
  <si>
    <t>9160.592858748883</t>
  </si>
  <si>
    <t>4580.296429374442</t>
  </si>
  <si>
    <t>99.46100983004685</t>
  </si>
  <si>
    <t>19914.61513550567</t>
  </si>
  <si>
    <t>9419.919404801067</t>
  </si>
  <si>
    <t>The choice of reporting items for meaningful comparison is entirely up to the user.</t>
  </si>
  <si>
    <t>Allows you to display up to four different PSE reporting lines for each airport for comparison purposes.</t>
  </si>
  <si>
    <t>Allows you to display up to four different historic disclosures reporting lines for each airport for comparison purposes.</t>
  </si>
  <si>
    <t>SCHEDULE 18: REPORT ON THE FORECAST TOTAL REVENUE REQUIREMENTS | 18a: Revenue Requirement | Forecast tax</t>
  </si>
  <si>
    <t>SCHEDULE 16: REPORT ON ASSOCIATED STATISTICS</t>
  </si>
  <si>
    <t>16a: Aircraft statistics: (i) International air passenger services</t>
  </si>
  <si>
    <t>Total number of landings</t>
  </si>
  <si>
    <t>Aircraft type: Airbus A320</t>
  </si>
  <si>
    <t>Number</t>
  </si>
  <si>
    <t>1093</t>
  </si>
  <si>
    <t>Total MCTOW</t>
  </si>
  <si>
    <t>84161</t>
  </si>
  <si>
    <t>Aircraft type: Boeing 737-800</t>
  </si>
  <si>
    <t>1786</t>
  </si>
  <si>
    <t>141124.362</t>
  </si>
  <si>
    <t>2879</t>
  </si>
  <si>
    <t>16a: Aircraft statistics: (ii) Domestic air passenger services: (1) Aircraft 30 tonnes MCTOW or more</t>
  </si>
  <si>
    <t>5760</t>
  </si>
  <si>
    <t>434879.7666363636</t>
  </si>
  <si>
    <t>Aircraft type: Boeing 737-300</t>
  </si>
  <si>
    <t>7000</t>
  </si>
  <si>
    <t>434512.6153846154</t>
  </si>
  <si>
    <t>7</t>
  </si>
  <si>
    <t>553.119</t>
  </si>
  <si>
    <t>Aircraft type: Boeing 777-300</t>
  </si>
  <si>
    <t>689.108</t>
  </si>
  <si>
    <t>12769</t>
  </si>
  <si>
    <t>16a: Aircraft statistics: (ii) Domestic air passenger services: (2) Aircraft 3 tonnes or more but less than 30 tonnes MCTOW</t>
  </si>
  <si>
    <t>Aircraft type: Aerospatiale AT72</t>
  </si>
  <si>
    <t>3783</t>
  </si>
  <si>
    <t>83226</t>
  </si>
  <si>
    <t>Aircraft type: Cessna 208</t>
  </si>
  <si>
    <t>4180</t>
  </si>
  <si>
    <t>15843.8346</t>
  </si>
  <si>
    <t>Aircraft type: Convair 580 CIB</t>
  </si>
  <si>
    <t>189</t>
  </si>
  <si>
    <t>4560.759</t>
  </si>
  <si>
    <t>Aircraft type: Bombardier Q300</t>
  </si>
  <si>
    <t>11008</t>
  </si>
  <si>
    <t>214700.032</t>
  </si>
  <si>
    <t>Aircraft type: Cessna F406</t>
  </si>
  <si>
    <t>34</t>
  </si>
  <si>
    <t>144.33</t>
  </si>
  <si>
    <t>Aircraft type: Beechcraft 1900D</t>
  </si>
  <si>
    <t>7957</t>
  </si>
  <si>
    <t>61786.105</t>
  </si>
  <si>
    <t>Aircraft type: Piper PA-31</t>
  </si>
  <si>
    <t>109</t>
  </si>
  <si>
    <t>346.075</t>
  </si>
  <si>
    <t>Aircraft type: Fairchild Metro 4B</t>
  </si>
  <si>
    <t>14.52</t>
  </si>
  <si>
    <t>Aircraft type: Jetstream 31</t>
  </si>
  <si>
    <t>19</t>
  </si>
  <si>
    <t>134.102</t>
  </si>
  <si>
    <t>Aircraft type: Jetstream 32</t>
  </si>
  <si>
    <t>104</t>
  </si>
  <si>
    <t>764.4</t>
  </si>
  <si>
    <t>27385</t>
  </si>
  <si>
    <t>16a: Aircraft statistics: (iii) Total number and MCTOW of landings of aircraft not included in (i) and (ii)</t>
  </si>
  <si>
    <t>Air passenger service aircraft less than 3 tonnes MCTOW</t>
  </si>
  <si>
    <t>593</t>
  </si>
  <si>
    <t>958.34</t>
  </si>
  <si>
    <t>Freight aircraft</t>
  </si>
  <si>
    <t>629</t>
  </si>
  <si>
    <t>9430.06</t>
  </si>
  <si>
    <t>Military and diplomatic aircraft</t>
  </si>
  <si>
    <t>365</t>
  </si>
  <si>
    <t>17239.43</t>
  </si>
  <si>
    <t>Other aircraft (including General Aviation)</t>
  </si>
  <si>
    <t>9115</t>
  </si>
  <si>
    <t>37627.29</t>
  </si>
  <si>
    <t>16a: Aircraft statistics: (iv)  The total number and MCTOW of landings during the disclosure year</t>
  </si>
  <si>
    <t>53735</t>
  </si>
  <si>
    <t>1542695.248620979</t>
  </si>
  <si>
    <t>16b: Terminal access</t>
  </si>
  <si>
    <t>Contact stand–airbridge</t>
  </si>
  <si>
    <t>International air passenger service movements</t>
  </si>
  <si>
    <t>5761</t>
  </si>
  <si>
    <t>Contact stand–walking</t>
  </si>
  <si>
    <t>Remote stand—bus</t>
  </si>
  <si>
    <t>Domestic jet air passenger service movements</t>
  </si>
  <si>
    <t>25538</t>
  </si>
  <si>
    <t>16c: Passenger statistics</t>
  </si>
  <si>
    <t>Domestic</t>
  </si>
  <si>
    <t>Inbound passengers†</t>
  </si>
  <si>
    <t>2319387</t>
  </si>
  <si>
    <t>International</t>
  </si>
  <si>
    <t>362793</t>
  </si>
  <si>
    <t>2682180</t>
  </si>
  <si>
    <t>Outbound passengers†</t>
  </si>
  <si>
    <t>2327493</t>
  </si>
  <si>
    <t>363949</t>
  </si>
  <si>
    <t>2691442</t>
  </si>
  <si>
    <t>Total (gross figure)</t>
  </si>
  <si>
    <t>4646880</t>
  </si>
  <si>
    <t>5373622</t>
  </si>
  <si>
    <t>less estimated number of transfer and transit passengers</t>
  </si>
  <si>
    <t>Total (net figure)</t>
  </si>
  <si>
    <t>16e: Human Resource Statistics</t>
  </si>
  <si>
    <t>Number of full-time equivalent employees</t>
  </si>
  <si>
    <t>FTE</t>
  </si>
  <si>
    <t>25.808</t>
  </si>
  <si>
    <t>46.02086529680367</t>
  </si>
  <si>
    <t>.9715999999999999</t>
  </si>
  <si>
    <t>72.80046529680367</t>
  </si>
  <si>
    <t>Human resource costs ($000)</t>
  </si>
  <si>
    <t>$000</t>
  </si>
  <si>
    <t>5522.045628377754</t>
  </si>
  <si>
    <t>SCHEDULE 14: REPORT ON PASSENGER SATISFACTION INDICATORS</t>
  </si>
  <si>
    <t>FY Q1</t>
  </si>
  <si>
    <t>Domestic terminal: Ease of finding your way through an airport</t>
  </si>
  <si>
    <t>Passenger satisfaction survey score</t>
  </si>
  <si>
    <t>4.26</t>
  </si>
  <si>
    <t>FY Q2</t>
  </si>
  <si>
    <t>4.1</t>
  </si>
  <si>
    <t>FY Q3</t>
  </si>
  <si>
    <t>4.19</t>
  </si>
  <si>
    <t>FY Q4</t>
  </si>
  <si>
    <t>4.14</t>
  </si>
  <si>
    <t>Annual average</t>
  </si>
  <si>
    <t>4.1725</t>
  </si>
  <si>
    <t>Domestic terminal: Ease of making connections with other flights</t>
  </si>
  <si>
    <t>4.28</t>
  </si>
  <si>
    <t>4.23</t>
  </si>
  <si>
    <t>4.08</t>
  </si>
  <si>
    <t>4.3</t>
  </si>
  <si>
    <t>4.2225</t>
  </si>
  <si>
    <t>Domestic terminal: Flight information display screens</t>
  </si>
  <si>
    <t>4.21</t>
  </si>
  <si>
    <t>4.17</t>
  </si>
  <si>
    <t>4.02</t>
  </si>
  <si>
    <t>Domestic terminal: Walking distance within and/or between terminals</t>
  </si>
  <si>
    <t>3.69</t>
  </si>
  <si>
    <t>4.05</t>
  </si>
  <si>
    <t>3.99</t>
  </si>
  <si>
    <t>3.9575</t>
  </si>
  <si>
    <t>Domestic terminal: Availability of baggage carts/trolleys</t>
  </si>
  <si>
    <t>3.98</t>
  </si>
  <si>
    <t>3.77</t>
  </si>
  <si>
    <t>3.94</t>
  </si>
  <si>
    <t>3.86</t>
  </si>
  <si>
    <t>3.8875</t>
  </si>
  <si>
    <t>Domestic terminal: Courtesy, helpfulness of airport staff (excluding check-in and security)</t>
  </si>
  <si>
    <t>4.29</t>
  </si>
  <si>
    <t>4.2375</t>
  </si>
  <si>
    <t>Domestic terminal: Availability of washrooms/toilets</t>
  </si>
  <si>
    <t>3.48</t>
  </si>
  <si>
    <t>3.49</t>
  </si>
  <si>
    <t>3.6925</t>
  </si>
  <si>
    <t>Domestic terminal: Cleanliness of washrooms/toilets</t>
  </si>
  <si>
    <t>3.92</t>
  </si>
  <si>
    <t>3.63</t>
  </si>
  <si>
    <t>3.775</t>
  </si>
  <si>
    <t>Domestic terminal: Comfort of waiting/gate areas</t>
  </si>
  <si>
    <t>3.57</t>
  </si>
  <si>
    <t>3.32</t>
  </si>
  <si>
    <t>3.41</t>
  </si>
  <si>
    <t>3.445</t>
  </si>
  <si>
    <t>Domestic terminal: Cleanliness of airport terminal</t>
  </si>
  <si>
    <t>4.2</t>
  </si>
  <si>
    <t>4.03</t>
  </si>
  <si>
    <t>4.13</t>
  </si>
  <si>
    <t>4.11</t>
  </si>
  <si>
    <t>Domestic terminal: Ambience of the airport</t>
  </si>
  <si>
    <t>3.96</t>
  </si>
  <si>
    <t>3.76</t>
  </si>
  <si>
    <t>3.87</t>
  </si>
  <si>
    <t>3.93</t>
  </si>
  <si>
    <t>3.88</t>
  </si>
  <si>
    <t>Domestic terminal: Security inspection waiting time</t>
  </si>
  <si>
    <t>3.97</t>
  </si>
  <si>
    <t>4.32</t>
  </si>
  <si>
    <t>Domestic terminal: Check-in waiting time</t>
  </si>
  <si>
    <t>4.43</t>
  </si>
  <si>
    <t>4.12</t>
  </si>
  <si>
    <t>4.4</t>
  </si>
  <si>
    <t>4.48</t>
  </si>
  <si>
    <t>4.3575</t>
  </si>
  <si>
    <t>Domestic terminal: Feeling of being safe and secure</t>
  </si>
  <si>
    <t>4.2725</t>
  </si>
  <si>
    <t>Domestic terminal: Average survey score</t>
  </si>
  <si>
    <t>4.122142857142857</t>
  </si>
  <si>
    <t>3.935714285714286</t>
  </si>
  <si>
    <t>3.999285714285715</t>
  </si>
  <si>
    <t>4.031428571428572</t>
  </si>
  <si>
    <t>4.022142857142858</t>
  </si>
  <si>
    <t>International terminal: Ease of finding your way through an airport</t>
  </si>
  <si>
    <t>4.18</t>
  </si>
  <si>
    <t>3.91</t>
  </si>
  <si>
    <t>4.27</t>
  </si>
  <si>
    <t>4.07</t>
  </si>
  <si>
    <t>International terminal: Ease of making connections with other flights</t>
  </si>
  <si>
    <t>4.04</t>
  </si>
  <si>
    <t>International terminal: Flight information display screens</t>
  </si>
  <si>
    <t>3.8</t>
  </si>
  <si>
    <t>International terminal: Walking distance within and/or between terminals</t>
  </si>
  <si>
    <t>4.25</t>
  </si>
  <si>
    <t>3.83</t>
  </si>
  <si>
    <t>International terminal: Availability of baggage carts/trolleys</t>
  </si>
  <si>
    <t>4.09</t>
  </si>
  <si>
    <t>3.79</t>
  </si>
  <si>
    <t>3.95</t>
  </si>
  <si>
    <t>International terminal: Courtesy, helpfulness of airport staff (excluding check-in and security)</t>
  </si>
  <si>
    <t>4.45</t>
  </si>
  <si>
    <t>4.06</t>
  </si>
  <si>
    <t>4.255</t>
  </si>
  <si>
    <t>International terminal: Availability of washrooms/toilets</t>
  </si>
  <si>
    <t>3.82</t>
  </si>
  <si>
    <t>3.915</t>
  </si>
  <si>
    <t>International terminal: Cleanliness of washrooms/toilets</t>
  </si>
  <si>
    <t>International terminal: Comfort of waiting/gate areas</t>
  </si>
  <si>
    <t>3.64</t>
  </si>
  <si>
    <t>3.7925</t>
  </si>
  <si>
    <t>International terminal: Cleanliness of airport terminal</t>
  </si>
  <si>
    <t>4.42</t>
  </si>
  <si>
    <t>4.3075</t>
  </si>
  <si>
    <t>International terminal: Ambience of the airport</t>
  </si>
  <si>
    <t>4.0575</t>
  </si>
  <si>
    <t>International terminal: Passport and visa inspection waiting time</t>
  </si>
  <si>
    <t>4.44</t>
  </si>
  <si>
    <t>4.52</t>
  </si>
  <si>
    <t>4.15</t>
  </si>
  <si>
    <t>4.2775</t>
  </si>
  <si>
    <t>International terminal: Security inspection waiting time</t>
  </si>
  <si>
    <t>4.6</t>
  </si>
  <si>
    <t>3.73</t>
  </si>
  <si>
    <t>4.2875</t>
  </si>
  <si>
    <t>International terminal: Check-in waiting time</t>
  </si>
  <si>
    <t>4.39</t>
  </si>
  <si>
    <t>4.38</t>
  </si>
  <si>
    <t>4.16</t>
  </si>
  <si>
    <t>4.172499999999999</t>
  </si>
  <si>
    <t>International terminal: Feeling of being safe and secure</t>
  </si>
  <si>
    <t>4.63</t>
  </si>
  <si>
    <t>4.36</t>
  </si>
  <si>
    <t>4.67</t>
  </si>
  <si>
    <t>4.35</t>
  </si>
  <si>
    <t>4.5025</t>
  </si>
  <si>
    <t>International terminal: Average survey score</t>
  </si>
  <si>
    <t>3.933571428571428</t>
  </si>
  <si>
    <t>4.276923076923077</t>
  </si>
  <si>
    <t>4.016923076923076</t>
  </si>
  <si>
    <t>4.115535714285714</t>
  </si>
  <si>
    <t>SCHEDULE 11: REPORT ON RELIABILITY MEASURES</t>
  </si>
  <si>
    <t>Interruptions to: Runway</t>
  </si>
  <si>
    <t>Caused by: Airports</t>
  </si>
  <si>
    <t>Hours</t>
  </si>
  <si>
    <t>Minutes</t>
  </si>
  <si>
    <t>Caused by: Airlines/Other</t>
  </si>
  <si>
    <t>Caused by: Undetermined reasons</t>
  </si>
  <si>
    <t>–</t>
  </si>
  <si>
    <t>Interruptions to: Taxiway</t>
  </si>
  <si>
    <t>8</t>
  </si>
  <si>
    <t>Interruptions to: Remote stands and means of embarkation/disembarkation</t>
  </si>
  <si>
    <t>Interruptions to: Contact stands and airbridges</t>
  </si>
  <si>
    <t>Interruptions to: Baggage sortation system on departures</t>
  </si>
  <si>
    <t>43</t>
  </si>
  <si>
    <t>41</t>
  </si>
  <si>
    <t>10</t>
  </si>
  <si>
    <t>Interruptions to: Baggage reclaim belts</t>
  </si>
  <si>
    <t>Interruptions to: On-time departure delay</t>
  </si>
  <si>
    <t>14</t>
  </si>
  <si>
    <t>The percentage of time that FEGP is unavailable due to interruptions*</t>
  </si>
  <si>
    <t>1163.080939032936</t>
  </si>
  <si>
    <t>85486.4490189208</t>
  </si>
  <si>
    <t>Aircraft type: Airbus A330</t>
  </si>
  <si>
    <t>2.010511562718991</t>
  </si>
  <si>
    <t>426.228451296426</t>
  </si>
  <si>
    <t>Aircraft type: Boeing 737-400</t>
  </si>
  <si>
    <t>8.042046250875963</t>
  </si>
  <si>
    <t>547.1808269096006</t>
  </si>
  <si>
    <t>1677.771899088998</t>
  </si>
  <si>
    <t>132577.5354660126</t>
  </si>
  <si>
    <t>Aircraft type: Boeing 767-300</t>
  </si>
  <si>
    <t>3.015767344078487</t>
  </si>
  <si>
    <t>503.9347231955151</t>
  </si>
  <si>
    <t>2853.921163279608</t>
  </si>
  <si>
    <t>219541.3284863349</t>
  </si>
  <si>
    <t>4523</t>
  </si>
  <si>
    <t>329452.3198989678</t>
  </si>
  <si>
    <t>7531</t>
  </si>
  <si>
    <t>477314.78</t>
  </si>
  <si>
    <t>136.08</t>
  </si>
  <si>
    <t>790.1999999999999</t>
  </si>
  <si>
    <t>12066</t>
  </si>
  <si>
    <t>807693.3798989677</t>
  </si>
  <si>
    <t>Aircraft type: Aerospatiale ATR72</t>
  </si>
  <si>
    <t>3897</t>
  </si>
  <si>
    <t>87682.5</t>
  </si>
  <si>
    <t>4147</t>
  </si>
  <si>
    <t>14929.2</t>
  </si>
  <si>
    <t>175</t>
  </si>
  <si>
    <t>4222.75</t>
  </si>
  <si>
    <t>11098</t>
  </si>
  <si>
    <t>216411</t>
  </si>
  <si>
    <t>67.84</t>
  </si>
  <si>
    <t>8922</t>
  </si>
  <si>
    <t>69323.94</t>
  </si>
  <si>
    <t>146</t>
  </si>
  <si>
    <t>464.28</t>
  </si>
  <si>
    <t>28401</t>
  </si>
  <si>
    <t>393101.5100000001</t>
  </si>
  <si>
    <t>509</t>
  </si>
  <si>
    <t>680</t>
  </si>
  <si>
    <t>7816.86</t>
  </si>
  <si>
    <t>272</t>
  </si>
  <si>
    <t>12614</t>
  </si>
  <si>
    <t>5673</t>
  </si>
  <si>
    <t>19502.14</t>
  </si>
  <si>
    <t>50454.92116327961</t>
  </si>
  <si>
    <t>1461111.218385303</t>
  </si>
  <si>
    <t>5707.842326559216</t>
  </si>
  <si>
    <t>24132</t>
  </si>
  <si>
    <t>2235898</t>
  </si>
  <si>
    <t>358057</t>
  </si>
  <si>
    <t>2593955</t>
  </si>
  <si>
    <t>2238298</t>
  </si>
  <si>
    <t>359987</t>
  </si>
  <si>
    <t>2598285</t>
  </si>
  <si>
    <t>4474196</t>
  </si>
  <si>
    <t>5192240</t>
  </si>
  <si>
    <t>24.38624999999998</t>
  </si>
  <si>
    <t>46.07666666666668</t>
  </si>
  <si>
    <t>71.46291666666667</t>
  </si>
  <si>
    <t>6236.854893200003</t>
  </si>
  <si>
    <t>4.22</t>
  </si>
  <si>
    <t>4.33</t>
  </si>
  <si>
    <t>4.275</t>
  </si>
  <si>
    <t>4.1125</t>
  </si>
  <si>
    <t>3.9725</t>
  </si>
  <si>
    <t>3.9675</t>
  </si>
  <si>
    <t>4.265000000000001</t>
  </si>
  <si>
    <t>3.9</t>
  </si>
  <si>
    <t>3.8775</t>
  </si>
  <si>
    <t>3.85</t>
  </si>
  <si>
    <t>3.8475</t>
  </si>
  <si>
    <t>3.52</t>
  </si>
  <si>
    <t>3.46</t>
  </si>
  <si>
    <t>4.157500000000001</t>
  </si>
  <si>
    <t>3.89</t>
  </si>
  <si>
    <t>3.9125</t>
  </si>
  <si>
    <t>4.41</t>
  </si>
  <si>
    <t>4.24</t>
  </si>
  <si>
    <t>4.37</t>
  </si>
  <si>
    <t>4.5</t>
  </si>
  <si>
    <t>4.2975</t>
  </si>
  <si>
    <t>4.033571428571429</t>
  </si>
  <si>
    <t>4.057142857142857</t>
  </si>
  <si>
    <t>4.093571428571428</t>
  </si>
  <si>
    <t>4.071071428571428</t>
  </si>
  <si>
    <t>4.0275</t>
  </si>
  <si>
    <t>4.1875</t>
  </si>
  <si>
    <t>4.145000000000001</t>
  </si>
  <si>
    <t>3.9825</t>
  </si>
  <si>
    <t>3.84</t>
  </si>
  <si>
    <t>4.295</t>
  </si>
  <si>
    <t>4.0525</t>
  </si>
  <si>
    <t>4.4025</t>
  </si>
  <si>
    <t>4.324999999999999</t>
  </si>
  <si>
    <t>3.975</t>
  </si>
  <si>
    <t>4.31</t>
  </si>
  <si>
    <t>4.34</t>
  </si>
  <si>
    <t>4.143571428571429</t>
  </si>
  <si>
    <t>4.108000000000001</t>
  </si>
  <si>
    <t>4.142857142857143</t>
  </si>
  <si>
    <t>4.060714285714286</t>
  </si>
  <si>
    <t>36</t>
  </si>
  <si>
    <t>6</t>
  </si>
  <si>
    <t>18</t>
  </si>
  <si>
    <t>46</t>
  </si>
  <si>
    <t>37</t>
  </si>
  <si>
    <t>23</t>
  </si>
  <si>
    <t>.0008</t>
  </si>
  <si>
    <t>SCHEDULE 23: REPORT ON INITIAL REGULATORY ASSET BASE VALUE</t>
  </si>
  <si>
    <t>23a: Regulatory Asset Base Value</t>
  </si>
  <si>
    <t>Allocated non-current assets—year ended 2009</t>
  </si>
  <si>
    <t>($000)</t>
  </si>
  <si>
    <t>378893</t>
  </si>
  <si>
    <t>Adjustment to reinstate unallocated 2009 asset values</t>
  </si>
  <si>
    <t>31601</t>
  </si>
  <si>
    <t>Non-current assets—year ended 2009</t>
  </si>
  <si>
    <t>410494</t>
  </si>
  <si>
    <t>Assets held for future use—year ended 2009</t>
  </si>
  <si>
    <t>-450</t>
  </si>
  <si>
    <t>Works under construction—year ended 2009</t>
  </si>
  <si>
    <t>-14634.6</t>
  </si>
  <si>
    <t>Excluded intangible assets</t>
  </si>
  <si>
    <t>Other excluded assets</t>
  </si>
  <si>
    <t>(asset deductions)</t>
  </si>
  <si>
    <t>-15084.6</t>
  </si>
  <si>
    <t>MVAU valuation adjustment</t>
  </si>
  <si>
    <t>-35769.53492373654</t>
  </si>
  <si>
    <t>Initial RAB value</t>
  </si>
  <si>
    <t>359639.8650762634</t>
  </si>
  <si>
    <t>337302</t>
  </si>
  <si>
    <t>11404.40250832136</t>
  </si>
  <si>
    <t>11005.89505640676</t>
  </si>
  <si>
    <t>7302.898595971288</t>
  </si>
  <si>
    <t>6847.33731658135</t>
  </si>
  <si>
    <t>7246.618099999999</t>
  </si>
  <si>
    <t>7237.587583214498</t>
  </si>
  <si>
    <t>32715.08851250002</t>
  </si>
  <si>
    <t>30550.23930578213</t>
  </si>
  <si>
    <t>39961.70661250002</t>
  </si>
  <si>
    <t>37787.82688899663</t>
  </si>
  <si>
    <t>Assets disposed of to a regulated supplier</t>
  </si>
  <si>
    <t>Assets disposed of to a related party</t>
  </si>
  <si>
    <t>2627.722440873404</t>
  </si>
  <si>
    <t>2588.717837753317</t>
  </si>
  <si>
    <t>11223.38086088945</t>
  </si>
  <si>
    <t>RAB Value—year ended 2010</t>
  </si>
  <si>
    <t>392872.34533554</t>
  </si>
  <si>
    <t>379565.9321723074</t>
  </si>
  <si>
    <t>23b(i): Calculation of Revaluation Rate and Indexed Revaluation</t>
  </si>
  <si>
    <t>CPI at CPI reference date—2009</t>
  </si>
  <si>
    <t>1096.5</t>
  </si>
  <si>
    <t>CPI at CPI reference date—2010</t>
  </si>
  <si>
    <t>.0204651162790699</t>
  </si>
  <si>
    <t>165.961241340456</t>
  </si>
  <si>
    <t>127.4814656599028</t>
  </si>
  <si>
    <t>23b(ii): Works Under Construction</t>
  </si>
  <si>
    <t>Works under construction adjusted—year ended 2009</t>
  </si>
  <si>
    <t>12356.81078</t>
  </si>
  <si>
    <t>56337.16602000001</t>
  </si>
  <si>
    <t>55489.51209686881</t>
  </si>
  <si>
    <t>.0700761278203572</t>
  </si>
  <si>
    <t>Works under construction—year ended 2010</t>
  </si>
  <si>
    <t>1740.859407499993</t>
  </si>
  <si>
    <t>23b(iii): Assets Held for Future Use</t>
  </si>
  <si>
    <t>449.5320900897725</t>
  </si>
  <si>
    <t>6189.133883491228</t>
  </si>
  <si>
    <t>38.06196999999997</t>
  </si>
  <si>
    <t>6202.977188544617</t>
  </si>
  <si>
    <t>Assets held for future use—year ended 2010²</t>
  </si>
  <si>
    <t>6638.665973581</t>
  </si>
  <si>
    <t>6652.509278634389</t>
  </si>
  <si>
    <t>23b(iv): Asset Lives &amp; Asset Uses</t>
  </si>
  <si>
    <t>RAB value year end</t>
  </si>
  <si>
    <t>Land: Runway and taxiway</t>
  </si>
  <si>
    <t>73364.941530508</t>
  </si>
  <si>
    <t>Land: Aprons</t>
  </si>
  <si>
    <t>18556.9277422352</t>
  </si>
  <si>
    <t>Land: Aircraft gates</t>
  </si>
  <si>
    <t>8423.148916689335</t>
  </si>
  <si>
    <t>Land: Terminal</t>
  </si>
  <si>
    <t>1605.645928274808</t>
  </si>
  <si>
    <t>Land: WIAL Operational Facilities</t>
  </si>
  <si>
    <t>731.6752006327558</t>
  </si>
  <si>
    <t>Land: Leased properties</t>
  </si>
  <si>
    <t>7993.011688629383</t>
  </si>
  <si>
    <t>Land: Residential properties</t>
  </si>
  <si>
    <t>5398.260465116279</t>
  </si>
  <si>
    <t>Land: Roading</t>
  </si>
  <si>
    <t>4547.724068567854</t>
  </si>
  <si>
    <t>120621.3355406536</t>
  </si>
  <si>
    <t>Sealed Surfaces: Runway and taxiway</t>
  </si>
  <si>
    <t>52186.76456256591</t>
  </si>
  <si>
    <t>Asset life</t>
  </si>
  <si>
    <t>Years</t>
  </si>
  <si>
    <t>15.02774037942832</t>
  </si>
  <si>
    <t>Sealed Surfaces: Aprons</t>
  </si>
  <si>
    <t>18093.98567398935</t>
  </si>
  <si>
    <t>24.9866968635286</t>
  </si>
  <si>
    <t>Sealed Surfaces: Aircraft gates</t>
  </si>
  <si>
    <t>12218.37880961946</t>
  </si>
  <si>
    <t>18.58778011261372</t>
  </si>
  <si>
    <t>Sealed Surfaces: North RESA</t>
  </si>
  <si>
    <t>9232.108783069038</t>
  </si>
  <si>
    <t>31.45402748991471</t>
  </si>
  <si>
    <t>Sealed Surfaces: South RESA</t>
  </si>
  <si>
    <t>24103.82915306538</t>
  </si>
  <si>
    <t>51.56145662767877</t>
  </si>
  <si>
    <t>Sealed Surfaces: Roading</t>
  </si>
  <si>
    <t>2007.235711850593</t>
  </si>
  <si>
    <t>20.01642240021229</t>
  </si>
  <si>
    <t>Other assets sealed surfaces</t>
  </si>
  <si>
    <t>3837.034021890489</t>
  </si>
  <si>
    <t>Infrastructure and Buildings: Main terminal</t>
  </si>
  <si>
    <t>64209.47365671115</t>
  </si>
  <si>
    <t>23.15303239526041</t>
  </si>
  <si>
    <t>Infrastructure and Buildings: North Pier</t>
  </si>
  <si>
    <t>32501.96753575295</t>
  </si>
  <si>
    <t>26.56893748536663</t>
  </si>
  <si>
    <t>Infrastructure and Buildings: South Pier</t>
  </si>
  <si>
    <t>1247.155250709413</t>
  </si>
  <si>
    <t>16.57736877087049</t>
  </si>
  <si>
    <t>Infrastructure and Buildings: South West Pier</t>
  </si>
  <si>
    <t>13118.34804962326</t>
  </si>
  <si>
    <t>21.14283686465588</t>
  </si>
  <si>
    <t>Infrastructure and Buildings: Terminal link</t>
  </si>
  <si>
    <t>4527.097542997098</t>
  </si>
  <si>
    <t>25.06594019208177</t>
  </si>
  <si>
    <t>Infrastructure and Buildings: Elevated road</t>
  </si>
  <si>
    <t>5475.040164143078</t>
  </si>
  <si>
    <t>37.7594461134688</t>
  </si>
  <si>
    <t>Infrastructure and Buildings: WIAL operational facilities</t>
  </si>
  <si>
    <t>862.4739284223718</t>
  </si>
  <si>
    <t>42.86621843476203</t>
  </si>
  <si>
    <t>Infrastructure and Buildings: Engine test bay</t>
  </si>
  <si>
    <t>276.29433</t>
  </si>
  <si>
    <t>19.4093023255814</t>
  </si>
  <si>
    <t>Infrastructure and Buildings: Leased Properties</t>
  </si>
  <si>
    <t>1455.456627164604</t>
  </si>
  <si>
    <t>31.98498181413282</t>
  </si>
  <si>
    <t>Infrastructure and Buildings: Residential properties</t>
  </si>
  <si>
    <t>4116.808270624823</t>
  </si>
  <si>
    <t>30.85393851910291</t>
  </si>
  <si>
    <t>Other assets infrastructure and buildings</t>
  </si>
  <si>
    <t>127790.1153561488</t>
  </si>
  <si>
    <t>Vehicles, Plant and Equipment: Air bridges</t>
  </si>
  <si>
    <t>4389.308750864423</t>
  </si>
  <si>
    <t>9.87970553843979</t>
  </si>
  <si>
    <t>Vehicles, Plant and Equipment: Airport fire service appliances</t>
  </si>
  <si>
    <t>1126.076274597341</t>
  </si>
  <si>
    <t>5.744426917818825</t>
  </si>
  <si>
    <t>Vehicles, Plant and Equipment: Baggage system</t>
  </si>
  <si>
    <t>2749.244936876515</t>
  </si>
  <si>
    <t>9.477918007465313</t>
  </si>
  <si>
    <t>Other assets vehicles, plant and equipment</t>
  </si>
  <si>
    <t>1210.314597116552</t>
  </si>
  <si>
    <t>1129</t>
  </si>
  <si>
    <t>82173</t>
  </si>
  <si>
    <t>955</t>
  </si>
  <si>
    <t>64365.8</t>
  </si>
  <si>
    <t>672</t>
  </si>
  <si>
    <t>52627.3</t>
  </si>
  <si>
    <t>2756</t>
  </si>
  <si>
    <t>199166.1</t>
  </si>
  <si>
    <t>1906</t>
  </si>
  <si>
    <t>140091</t>
  </si>
  <si>
    <t>9893</t>
  </si>
  <si>
    <t>627018.3000000001</t>
  </si>
  <si>
    <t>Aircraft type: Boeing 777-200</t>
  </si>
  <si>
    <t>595.122</t>
  </si>
  <si>
    <t>816.5</t>
  </si>
  <si>
    <t>831</t>
  </si>
  <si>
    <t>65665.60000000001</t>
  </si>
  <si>
    <t>469.5</t>
  </si>
  <si>
    <t>689.008</t>
  </si>
  <si>
    <t>12649</t>
  </si>
  <si>
    <t>835345.03</t>
  </si>
  <si>
    <t>4074.665967521308</t>
  </si>
  <si>
    <t>91777.5</t>
  </si>
  <si>
    <t>3547</t>
  </si>
  <si>
    <t>12780</t>
  </si>
  <si>
    <t>202</t>
  </si>
  <si>
    <t>4874.3</t>
  </si>
  <si>
    <t>11079</t>
  </si>
  <si>
    <t>216216</t>
  </si>
  <si>
    <t>324</t>
  </si>
  <si>
    <t>1036.8</t>
  </si>
  <si>
    <t>9260</t>
  </si>
  <si>
    <t>72012.39999999999</t>
  </si>
  <si>
    <t>28486.66596752131</t>
  </si>
  <si>
    <t>398697</t>
  </si>
  <si>
    <t>400</t>
  </si>
  <si>
    <t>562.802</t>
  </si>
  <si>
    <t>649</t>
  </si>
  <si>
    <t>7068</t>
  </si>
  <si>
    <t>334</t>
  </si>
  <si>
    <t>11854</t>
  </si>
  <si>
    <t>5073</t>
  </si>
  <si>
    <t>15445</t>
  </si>
  <si>
    <t>50347.66596752131</t>
  </si>
  <si>
    <t>1468137.932</t>
  </si>
  <si>
    <t>25298</t>
  </si>
  <si>
    <t>2236497</t>
  </si>
  <si>
    <t>328471</t>
  </si>
  <si>
    <t>2564968</t>
  </si>
  <si>
    <t>2243493</t>
  </si>
  <si>
    <t>326355</t>
  </si>
  <si>
    <t>2569848</t>
  </si>
  <si>
    <t>4479990</t>
  </si>
  <si>
    <t>5134816</t>
  </si>
  <si>
    <t>70</t>
  </si>
  <si>
    <t>5803.717544914095</t>
  </si>
  <si>
    <t>4.0775</t>
  </si>
  <si>
    <t>4.067500000000001</t>
  </si>
  <si>
    <t>3.9175</t>
  </si>
  <si>
    <t>3.75</t>
  </si>
  <si>
    <t>3.8725</t>
  </si>
  <si>
    <t>3.43</t>
  </si>
  <si>
    <t>3.47</t>
  </si>
  <si>
    <t>4.125</t>
  </si>
  <si>
    <t>4.137499999999999</t>
  </si>
  <si>
    <t>4.53</t>
  </si>
  <si>
    <t>4.4425</t>
  </si>
  <si>
    <t>3.991428571428571</t>
  </si>
  <si>
    <t>4.037857142857143</t>
  </si>
  <si>
    <t>4.081428571428573</t>
  </si>
  <si>
    <t>4.097857142857142</t>
  </si>
  <si>
    <t>4.052142857142857</t>
  </si>
  <si>
    <t>3.51</t>
  </si>
  <si>
    <t>3.36</t>
  </si>
  <si>
    <t>3.8325</t>
  </si>
  <si>
    <t>4.165000000000001</t>
  </si>
  <si>
    <t>3.78</t>
  </si>
  <si>
    <t>4.01</t>
  </si>
  <si>
    <t>3.855</t>
  </si>
  <si>
    <t>3.6</t>
  </si>
  <si>
    <t>2.88</t>
  </si>
  <si>
    <t>3.17</t>
  </si>
  <si>
    <t>3.38</t>
  </si>
  <si>
    <t>3.3975</t>
  </si>
  <si>
    <t>4.109999999999999</t>
  </si>
  <si>
    <t>3.44</t>
  </si>
  <si>
    <t>3.53</t>
  </si>
  <si>
    <t>3.7575</t>
  </si>
  <si>
    <t>4.55</t>
  </si>
  <si>
    <t>4.385</t>
  </si>
  <si>
    <t>4.300000000000001</t>
  </si>
  <si>
    <t>3.54</t>
  </si>
  <si>
    <t>4.105</t>
  </si>
  <si>
    <t>4.49</t>
  </si>
  <si>
    <t>4.407500000000001</t>
  </si>
  <si>
    <t>3.719285714285714</t>
  </si>
  <si>
    <t>3.978571428571429</t>
  </si>
  <si>
    <t>4.119285714285714</t>
  </si>
  <si>
    <t>4.023035714285714</t>
  </si>
  <si>
    <t>39</t>
  </si>
  <si>
    <t>55</t>
  </si>
  <si>
    <t>27</t>
  </si>
  <si>
    <t>Aircraft type: Boeing 747-400</t>
  </si>
  <si>
    <t>794</t>
  </si>
  <si>
    <t>Aircraft type: Boeing 777-300ER</t>
  </si>
  <si>
    <t>363</t>
  </si>
  <si>
    <t>127595</t>
  </si>
  <si>
    <t>5</t>
  </si>
  <si>
    <t>1497</t>
  </si>
  <si>
    <t>395</t>
  </si>
  <si>
    <t>94154.175</t>
  </si>
  <si>
    <t>38</t>
  </si>
  <si>
    <t>7101</t>
  </si>
  <si>
    <t>1115</t>
  </si>
  <si>
    <t>88103.955</t>
  </si>
  <si>
    <t>2142</t>
  </si>
  <si>
    <t>154224</t>
  </si>
  <si>
    <t>Aircraft type: Boeing 737-700</t>
  </si>
  <si>
    <t>3193</t>
  </si>
  <si>
    <t>4106</t>
  </si>
  <si>
    <t>476662.13</t>
  </si>
  <si>
    <t>4742</t>
  </si>
  <si>
    <t>341424</t>
  </si>
  <si>
    <t>5984</t>
  </si>
  <si>
    <t>407139</t>
  </si>
  <si>
    <t>10726</t>
  </si>
  <si>
    <t>748563</t>
  </si>
  <si>
    <t>Aircraft type: CVLT</t>
  </si>
  <si>
    <t>1472.8</t>
  </si>
  <si>
    <t>Aircraft type: ATR 72-600</t>
  </si>
  <si>
    <t>827</t>
  </si>
  <si>
    <t>18608</t>
  </si>
  <si>
    <t>Aircraft type: ATR 72-500</t>
  </si>
  <si>
    <t>7763</t>
  </si>
  <si>
    <t>170786</t>
  </si>
  <si>
    <t>Aircraft type: De Havilland Dash 8 (300)</t>
  </si>
  <si>
    <t>6970</t>
  </si>
  <si>
    <t>135950</t>
  </si>
  <si>
    <t>Aircraft type: Beech B190</t>
  </si>
  <si>
    <t>2038</t>
  </si>
  <si>
    <t>15825</t>
  </si>
  <si>
    <t>Aircraft type: BAe-3200 Jetstream super 31</t>
  </si>
  <si>
    <t>249</t>
  </si>
  <si>
    <t>17688</t>
  </si>
  <si>
    <t>342890.8</t>
  </si>
  <si>
    <t>2571</t>
  </si>
  <si>
    <t>118661.199</t>
  </si>
  <si>
    <t>270</t>
  </si>
  <si>
    <t>30291.399</t>
  </si>
  <si>
    <t>8190</t>
  </si>
  <si>
    <t>23384.395</t>
  </si>
  <si>
    <t>43551</t>
  </si>
  <si>
    <t>1740452.923</t>
  </si>
  <si>
    <t>8181</t>
  </si>
  <si>
    <t>8199</t>
  </si>
  <si>
    <t>21304</t>
  </si>
  <si>
    <t>9</t>
  </si>
  <si>
    <t>21313</t>
  </si>
  <si>
    <t>2085183</t>
  </si>
  <si>
    <t>658088</t>
  </si>
  <si>
    <t>2743271</t>
  </si>
  <si>
    <t>2110258</t>
  </si>
  <si>
    <t>646846</t>
  </si>
  <si>
    <t>2757104</t>
  </si>
  <si>
    <t>4195441</t>
  </si>
  <si>
    <t>5500375</t>
  </si>
  <si>
    <t>68</t>
  </si>
  <si>
    <t>63.47521776269893</t>
  </si>
  <si>
    <t>132.4752177626989</t>
  </si>
  <si>
    <t>10401.3757405239</t>
  </si>
  <si>
    <t>3.907063197161021</t>
  </si>
  <si>
    <t>4.010000000148003</t>
  </si>
  <si>
    <t>4.133587786</t>
  </si>
  <si>
    <t>4.067662745927256</t>
  </si>
  <si>
    <t>4.000000000134999</t>
  </si>
  <si>
    <t>3.966666666814667</t>
  </si>
  <si>
    <t>4.163934426</t>
  </si>
  <si>
    <t>4.035150273337417</t>
  </si>
  <si>
    <t>4.127819549007176</t>
  </si>
  <si>
    <t>4.118055555703553</t>
  </si>
  <si>
    <t>4.164705882</t>
  </si>
  <si>
    <t>4.162645246802683</t>
  </si>
  <si>
    <t>3.917910447896195</t>
  </si>
  <si>
    <t>3.943143812857031</t>
  </si>
  <si>
    <t>4.116541353</t>
  </si>
  <si>
    <t>4.021898903563306</t>
  </si>
  <si>
    <t>4.156716418045447</t>
  </si>
  <si>
    <t>4.117283950765285</t>
  </si>
  <si>
    <t>4.203821656</t>
  </si>
  <si>
    <t>4.171955506252683</t>
  </si>
  <si>
    <t>4.360000000135</t>
  </si>
  <si>
    <t>4.300884955900211</t>
  </si>
  <si>
    <t>4.253807107</t>
  </si>
  <si>
    <t>4.311173015683803</t>
  </si>
  <si>
    <t>4.182203389965503</t>
  </si>
  <si>
    <t>4.193916349957886</t>
  </si>
  <si>
    <t>4.192468619</t>
  </si>
  <si>
    <t>4.194647089830847</t>
  </si>
  <si>
    <t>4.16521739143935</t>
  </si>
  <si>
    <t>4.120155038907684</t>
  </si>
  <si>
    <t>4.12987013</t>
  </si>
  <si>
    <t>4.141310640086758</t>
  </si>
  <si>
    <t>3.816091954157988</t>
  </si>
  <si>
    <t>3.893835616586356</t>
  </si>
  <si>
    <t>4.034883721</t>
  </si>
  <si>
    <t>3.968702822961086</t>
  </si>
  <si>
    <t>4.27205882366441</t>
  </si>
  <si>
    <t>4.325657894884844</t>
  </si>
  <si>
    <t>4.447761194</t>
  </si>
  <si>
    <t>4.373869478187314</t>
  </si>
  <si>
    <t>4.007575757710757</t>
  </si>
  <si>
    <t>4.050505050653049</t>
  </si>
  <si>
    <t>4.143968872</t>
  </si>
  <si>
    <t>4.098012420015952</t>
  </si>
  <si>
    <t>4.26111111124611</t>
  </si>
  <si>
    <t>4.243243243391248</t>
  </si>
  <si>
    <t>4.390625</t>
  </si>
  <si>
    <t>4.326244838709339</t>
  </si>
  <si>
    <t>4.419354838844675</t>
  </si>
  <si>
    <t>4.388127854029276</t>
  </si>
  <si>
    <t>4.497206704</t>
  </si>
  <si>
    <t>4.438672349243488</t>
  </si>
  <si>
    <t>4.289719626303224</t>
  </si>
  <si>
    <t>4.284000000148</t>
  </si>
  <si>
    <t>4.468292683</t>
  </si>
  <si>
    <t>4.363003077387806</t>
  </si>
  <si>
    <t>4.13448875040799</t>
  </si>
  <si>
    <t>4.139676856481936</t>
  </si>
  <si>
    <t>4.238676795</t>
  </si>
  <si>
    <t>4.251428571</t>
  </si>
  <si>
    <t>4.191067743427839</t>
  </si>
  <si>
    <t>4.19753086432253</t>
  </si>
  <si>
    <t>4.128205128337129</t>
  </si>
  <si>
    <t>4.09210526</t>
  </si>
  <si>
    <t>4.17283951</t>
  </si>
  <si>
    <t>4.147670190664915</t>
  </si>
  <si>
    <t>.</t>
  </si>
  <si>
    <t>4.170731707442074</t>
  </si>
  <si>
    <t>4.052631579079367</t>
  </si>
  <si>
    <t>4.09722222</t>
  </si>
  <si>
    <t>4.10666667</t>
  </si>
  <si>
    <t>4.10681304413036</t>
  </si>
  <si>
    <t>4.170731707442073</t>
  </si>
  <si>
    <t>4.131578947500422</t>
  </si>
  <si>
    <t>4.14864865</t>
  </si>
  <si>
    <t>4.14814815</t>
  </si>
  <si>
    <t>4.149776863735624</t>
  </si>
  <si>
    <t>4.200000000125001</t>
  </si>
  <si>
    <t>4.480769230901231</t>
  </si>
  <si>
    <t>4.38095238</t>
  </si>
  <si>
    <t>4.30434783</t>
  </si>
  <si>
    <t>4.341517360256558</t>
  </si>
  <si>
    <t>4.367647058948529</t>
  </si>
  <si>
    <t>4.391304347958085</t>
  </si>
  <si>
    <t>4.37288136</t>
  </si>
  <si>
    <t>4.26153846</t>
  </si>
  <si>
    <t>4.348342806726654</t>
  </si>
  <si>
    <t>4.141025641150641</t>
  </si>
  <si>
    <t>4.206349206481205</t>
  </si>
  <si>
    <t>4.08955224</t>
  </si>
  <si>
    <t>4.18666667</t>
  </si>
  <si>
    <t>4.155898439407961</t>
  </si>
  <si>
    <t>4.16883116895617</t>
  </si>
  <si>
    <t>4.145161290454579</t>
  </si>
  <si>
    <t>4.17910448</t>
  </si>
  <si>
    <t>4.19117647</t>
  </si>
  <si>
    <t>4.171068352352688</t>
  </si>
  <si>
    <t>4.037500000124999</t>
  </si>
  <si>
    <t>4.077922078054078</t>
  </si>
  <si>
    <t>3.93589744</t>
  </si>
  <si>
    <t>4.012829879544769</t>
  </si>
  <si>
    <t>4.439024390368903</t>
  </si>
  <si>
    <t>4.376623376755376</t>
  </si>
  <si>
    <t>4.44594595</t>
  </si>
  <si>
    <t>4.35802469</t>
  </si>
  <si>
    <t>4.40490460178107</t>
  </si>
  <si>
    <t>4.07407407419907</t>
  </si>
  <si>
    <t>4.175675675807677</t>
  </si>
  <si>
    <t>4.15277778</t>
  </si>
  <si>
    <t>4.16666667</t>
  </si>
  <si>
    <t>4.142298550001687</t>
  </si>
  <si>
    <t>4.42682926841768</t>
  </si>
  <si>
    <t>4.57142857156057</t>
  </si>
  <si>
    <t>4.62666667</t>
  </si>
  <si>
    <t>4.50617284</t>
  </si>
  <si>
    <t>4.532774337494562</t>
  </si>
  <si>
    <t>4.462500000124999</t>
  </si>
  <si>
    <t>4.547945205611453</t>
  </si>
  <si>
    <t>4.43243243</t>
  </si>
  <si>
    <t>4.47560976</t>
  </si>
  <si>
    <t>4.479621848934113</t>
  </si>
  <si>
    <t>4.260869565342391</t>
  </si>
  <si>
    <t>4.516129032390066</t>
  </si>
  <si>
    <t>4.171875</t>
  </si>
  <si>
    <t>4.36764706</t>
  </si>
  <si>
    <t>4.329130164433114</t>
  </si>
  <si>
    <t>4.425000000124999</t>
  </si>
  <si>
    <t>4.573333333465334</t>
  </si>
  <si>
    <t>4.43661972</t>
  </si>
  <si>
    <t>4.48148148</t>
  </si>
  <si>
    <t>4.479108633397583</t>
  </si>
  <si>
    <t>4.257289583289809</t>
  </si>
  <si>
    <t>4.326680913539958</t>
  </si>
  <si>
    <t>4.271898375</t>
  </si>
  <si>
    <t>4.268464938</t>
  </si>
  <si>
    <t>4.281083452476673</t>
  </si>
  <si>
    <t>21</t>
  </si>
  <si>
    <t>11</t>
  </si>
  <si>
    <t>1191</t>
  </si>
  <si>
    <t>364</t>
  </si>
  <si>
    <t>127946</t>
  </si>
  <si>
    <t>1796</t>
  </si>
  <si>
    <t>383</t>
  </si>
  <si>
    <t>91055</t>
  </si>
  <si>
    <t>Aircraft type: Airbus A330-300</t>
  </si>
  <si>
    <t>192</t>
  </si>
  <si>
    <t>44736</t>
  </si>
  <si>
    <t>Aircraft type: Airbus A330-200</t>
  </si>
  <si>
    <t>230</t>
  </si>
  <si>
    <t>1682</t>
  </si>
  <si>
    <t>1054</t>
  </si>
  <si>
    <t>83284</t>
  </si>
  <si>
    <t>2311</t>
  </si>
  <si>
    <t>166392</t>
  </si>
  <si>
    <t>2638</t>
  </si>
  <si>
    <t>136</t>
  </si>
  <si>
    <t>142</t>
  </si>
  <si>
    <t>9661</t>
  </si>
  <si>
    <t>4506</t>
  </si>
  <si>
    <t>530747</t>
  </si>
  <si>
    <t>4006</t>
  </si>
  <si>
    <t>288432</t>
  </si>
  <si>
    <t>397</t>
  </si>
  <si>
    <t>7299</t>
  </si>
  <si>
    <t>496609</t>
  </si>
  <si>
    <t>11307</t>
  </si>
  <si>
    <t>785668</t>
  </si>
  <si>
    <t>61</t>
  </si>
  <si>
    <t>1604</t>
  </si>
  <si>
    <t>7846</t>
  </si>
  <si>
    <t>172590</t>
  </si>
  <si>
    <t>7192</t>
  </si>
  <si>
    <t>140280</t>
  </si>
  <si>
    <t>2385</t>
  </si>
  <si>
    <t>18520</t>
  </si>
  <si>
    <t>Aircraft type: Beech 1300 commuter</t>
  </si>
  <si>
    <t>Aircraft type: Cessna 421</t>
  </si>
  <si>
    <t>17488</t>
  </si>
  <si>
    <t>2569</t>
  </si>
  <si>
    <t>118671</t>
  </si>
  <si>
    <t>268</t>
  </si>
  <si>
    <t>36652</t>
  </si>
  <si>
    <t>8736</t>
  </si>
  <si>
    <t>27601.1</t>
  </si>
  <si>
    <t>44874</t>
  </si>
  <si>
    <t>1832342.1</t>
  </si>
  <si>
    <t>9360</t>
  </si>
  <si>
    <t>21972</t>
  </si>
  <si>
    <t>319</t>
  </si>
  <si>
    <t>22291</t>
  </si>
  <si>
    <t>2053376</t>
  </si>
  <si>
    <t>707311</t>
  </si>
  <si>
    <t>2760687</t>
  </si>
  <si>
    <t>2078365</t>
  </si>
  <si>
    <t>712548</t>
  </si>
  <si>
    <t>2790913</t>
  </si>
  <si>
    <t>4131741</t>
  </si>
  <si>
    <t>5551600</t>
  </si>
  <si>
    <t>66</t>
  </si>
  <si>
    <t>139</t>
  </si>
  <si>
    <t>10313.725</t>
  </si>
  <si>
    <t>3.685</t>
  </si>
  <si>
    <t>3.834</t>
  </si>
  <si>
    <t>3.914</t>
  </si>
  <si>
    <t>3.837</t>
  </si>
  <si>
    <t>3.8175</t>
  </si>
  <si>
    <t>3.744</t>
  </si>
  <si>
    <t>3.971</t>
  </si>
  <si>
    <t>3.986</t>
  </si>
  <si>
    <t>3.886</t>
  </si>
  <si>
    <t>3.89675</t>
  </si>
  <si>
    <t>3.952</t>
  </si>
  <si>
    <t>4.063</t>
  </si>
  <si>
    <t>3.979</t>
  </si>
  <si>
    <t>3.877</t>
  </si>
  <si>
    <t>3.96775</t>
  </si>
  <si>
    <t>3.624</t>
  </si>
  <si>
    <t>3.764</t>
  </si>
  <si>
    <t>3.835</t>
  </si>
  <si>
    <t>3.72825</t>
  </si>
  <si>
    <t>4.071</t>
  </si>
  <si>
    <t>4.172</t>
  </si>
  <si>
    <t>4.019</t>
  </si>
  <si>
    <t>3.985</t>
  </si>
  <si>
    <t>4.06175</t>
  </si>
  <si>
    <t>4.355</t>
  </si>
  <si>
    <t>4.347</t>
  </si>
  <si>
    <t>4.129</t>
  </si>
  <si>
    <t>4.304</t>
  </si>
  <si>
    <t>4.112</t>
  </si>
  <si>
    <t>4.079</t>
  </si>
  <si>
    <t>4.078</t>
  </si>
  <si>
    <t>4.0985</t>
  </si>
  <si>
    <t>4.174</t>
  </si>
  <si>
    <t>4.014</t>
  </si>
  <si>
    <t>4.027</t>
  </si>
  <si>
    <t>4.0735</t>
  </si>
  <si>
    <t>3.771</t>
  </si>
  <si>
    <t>3.738</t>
  </si>
  <si>
    <t>3.717</t>
  </si>
  <si>
    <t>3.7665</t>
  </si>
  <si>
    <t>4.357</t>
  </si>
  <si>
    <t>4.226</t>
  </si>
  <si>
    <t>4.225</t>
  </si>
  <si>
    <t>4.247</t>
  </si>
  <si>
    <t>4.26375</t>
  </si>
  <si>
    <t>4.062</t>
  </si>
  <si>
    <t>4.008</t>
  </si>
  <si>
    <t>3.996</t>
  </si>
  <si>
    <t>3.968</t>
  </si>
  <si>
    <t>4.0085</t>
  </si>
  <si>
    <t>4.402</t>
  </si>
  <si>
    <t>4.408</t>
  </si>
  <si>
    <t>4.382</t>
  </si>
  <si>
    <t>4.231</t>
  </si>
  <si>
    <t>4.355750000000001</t>
  </si>
  <si>
    <t>4.584</t>
  </si>
  <si>
    <t>4.438</t>
  </si>
  <si>
    <t>4.302</t>
  </si>
  <si>
    <t>4.362</t>
  </si>
  <si>
    <t>4.4215</t>
  </si>
  <si>
    <t>4.348</t>
  </si>
  <si>
    <t>4.342</t>
  </si>
  <si>
    <t>4.384</t>
  </si>
  <si>
    <t>4.345</t>
  </si>
  <si>
    <t>4.35475</t>
  </si>
  <si>
    <t>4.094499999999999</t>
  </si>
  <si>
    <t>4.109642857142857</t>
  </si>
  <si>
    <t>4.088428571</t>
  </si>
  <si>
    <t>4.027071429</t>
  </si>
  <si>
    <t>4.079910714285714</t>
  </si>
  <si>
    <t>4.136</t>
  </si>
  <si>
    <t>4.057</t>
  </si>
  <si>
    <t>4.263</t>
  </si>
  <si>
    <t>4.14625</t>
  </si>
  <si>
    <t>4.091</t>
  </si>
  <si>
    <t>3.941</t>
  </si>
  <si>
    <t>4.538</t>
  </si>
  <si>
    <t>4.261</t>
  </si>
  <si>
    <t>4.20775</t>
  </si>
  <si>
    <t>4.082</t>
  </si>
  <si>
    <t>4.176</t>
  </si>
  <si>
    <t>4.294</t>
  </si>
  <si>
    <t>4.138</t>
  </si>
  <si>
    <t>4.092</t>
  </si>
  <si>
    <t>3.942</t>
  </si>
  <si>
    <t>4.229</t>
  </si>
  <si>
    <t>4.131</t>
  </si>
  <si>
    <t>4.224</t>
  </si>
  <si>
    <t>4.288</t>
  </si>
  <si>
    <t>4.103</t>
  </si>
  <si>
    <t>4.187749999999999</t>
  </si>
  <si>
    <t>4.273</t>
  </si>
  <si>
    <t>4.299</t>
  </si>
  <si>
    <t>4.253</t>
  </si>
  <si>
    <t>4.29625</t>
  </si>
  <si>
    <t>4.122</t>
  </si>
  <si>
    <t>4.159</t>
  </si>
  <si>
    <t>4.182</t>
  </si>
  <si>
    <t>4.155749999999999</t>
  </si>
  <si>
    <t>4.171</t>
  </si>
  <si>
    <t>4.089</t>
  </si>
  <si>
    <t>4.205</t>
  </si>
  <si>
    <t>4.153750000000001</t>
  </si>
  <si>
    <t>4.115</t>
  </si>
  <si>
    <t>3.977</t>
  </si>
  <si>
    <t>4.054</t>
  </si>
  <si>
    <t>4.025</t>
  </si>
  <si>
    <t>4.04275</t>
  </si>
  <si>
    <t>4.409</t>
  </si>
  <si>
    <t>4.358</t>
  </si>
  <si>
    <t>4.406</t>
  </si>
  <si>
    <t>4.341</t>
  </si>
  <si>
    <t>4.149</t>
  </si>
  <si>
    <t>4.097</t>
  </si>
  <si>
    <t>4.198</t>
  </si>
  <si>
    <t>4.152</t>
  </si>
  <si>
    <t>4.202500000000001</t>
  </si>
  <si>
    <t>4.443</t>
  </si>
  <si>
    <t>4.318</t>
  </si>
  <si>
    <t>4.293</t>
  </si>
  <si>
    <t>4.413499999999999</t>
  </si>
  <si>
    <t>4.147</t>
  </si>
  <si>
    <t>4.113</t>
  </si>
  <si>
    <t>4.262</t>
  </si>
  <si>
    <t>4.193000000000001</t>
  </si>
  <si>
    <t>4.534</t>
  </si>
  <si>
    <t>4.477</t>
  </si>
  <si>
    <t>4.478</t>
  </si>
  <si>
    <t>4.556</t>
  </si>
  <si>
    <t>4.51125</t>
  </si>
  <si>
    <t>4.234857142857143</t>
  </si>
  <si>
    <t>4.178999999999999</t>
  </si>
  <si>
    <t>4.224857143</t>
  </si>
  <si>
    <t>4.276928571</t>
  </si>
  <si>
    <t>4.228910714285713</t>
  </si>
  <si>
    <t>59</t>
  </si>
  <si>
    <t>349903</t>
  </si>
  <si>
    <t>56229</t>
  </si>
  <si>
    <t>406132</t>
  </si>
  <si>
    <t>14902</t>
  </si>
  <si>
    <t>33904</t>
  </si>
  <si>
    <t>48806</t>
  </si>
  <si>
    <t>-19676</t>
  </si>
  <si>
    <t>337650</t>
  </si>
  <si>
    <t>297842</t>
  </si>
  <si>
    <t>16687</t>
  </si>
  <si>
    <t>13463</t>
  </si>
  <si>
    <t>5421.312783318239</t>
  </si>
  <si>
    <t>4788.718041704457</t>
  </si>
  <si>
    <t>8107</t>
  </si>
  <si>
    <t>7360</t>
  </si>
  <si>
    <t>8130</t>
  </si>
  <si>
    <t>7376</t>
  </si>
  <si>
    <t>50</t>
  </si>
  <si>
    <t>2762</t>
  </si>
  <si>
    <t>2732</t>
  </si>
  <si>
    <t>2830</t>
  </si>
  <si>
    <t>2782</t>
  </si>
  <si>
    <t>-.718041704443749</t>
  </si>
  <si>
    <t>331684.3127833182</t>
  </si>
  <si>
    <t>1103</t>
  </si>
  <si>
    <t>.0163191296464189</t>
  </si>
  <si>
    <t>2614</t>
  </si>
  <si>
    <t>1618</t>
  </si>
  <si>
    <t>23112</t>
  </si>
  <si>
    <t>82821</t>
  </si>
  <si>
    <t>57860</t>
  </si>
  <si>
    <t>108595</t>
  </si>
  <si>
    <t>73596</t>
  </si>
  <si>
    <t>4587.581484054368</t>
  </si>
  <si>
    <t>Land: 93644 - Airfield sites</t>
  </si>
  <si>
    <t>74132.22497660109</t>
  </si>
  <si>
    <t>Land: 93646 - Hangar 1 ( Air N. Z. Orchard  Rd. )</t>
  </si>
  <si>
    <t>1851.18487944031</t>
  </si>
  <si>
    <t>Land: 93647/54 - Jet Engine Maintenance Facilities</t>
  </si>
  <si>
    <t>350.0463947551324</t>
  </si>
  <si>
    <t>Land: 93648 - Utilities</t>
  </si>
  <si>
    <t>1395.353691136296</t>
  </si>
  <si>
    <t>Land: 93649 - Fuel depots</t>
  </si>
  <si>
    <t>404.3319984609886</t>
  </si>
  <si>
    <t>Land: 93653 - Hangar No. 2 ( Heavy Maint. )</t>
  </si>
  <si>
    <t>142.895195337693</t>
  </si>
  <si>
    <t>Land: 93655 - Hangar No. 3</t>
  </si>
  <si>
    <t>334.8722363572912</t>
  </si>
  <si>
    <t>Land: 93656/57 - Courier Bases</t>
  </si>
  <si>
    <t>305.002665299813</t>
  </si>
  <si>
    <t>Land: 93658 - Air Cargo Building East</t>
  </si>
  <si>
    <t>117.6881914696746</t>
  </si>
  <si>
    <t>Land: 93659 + 31B/116 - Western airfield</t>
  </si>
  <si>
    <t>339.2225780653143</t>
  </si>
  <si>
    <t>Land: 93660 - Operations Antarctic apron</t>
  </si>
  <si>
    <t>705.4081535096018</t>
  </si>
  <si>
    <t>Land: 93662 - C.I.A.L. Maintenance Workshop / Yard</t>
  </si>
  <si>
    <t>198.1755853602966</t>
  </si>
  <si>
    <t>Land: 93678 - NZ Customs container examination</t>
  </si>
  <si>
    <t>70.62540390106221</t>
  </si>
  <si>
    <t>Land: 93682 - Air N.Z. Maintenance Base ( Incl. Test Cell  )</t>
  </si>
  <si>
    <t>1362.989116665328</t>
  </si>
  <si>
    <t>Land: 93685 - Private Hangars - PH 4 &amp; 5</t>
  </si>
  <si>
    <t>60.88396888022608</t>
  </si>
  <si>
    <t>Land: 93687 - Terminal Complex Land</t>
  </si>
  <si>
    <t>291.9167085015712</t>
  </si>
  <si>
    <t>Land: 93690 - Fire Service - Training Area</t>
  </si>
  <si>
    <t>1587.125382272943</t>
  </si>
  <si>
    <t>83649.94712601461</t>
  </si>
  <si>
    <t>Sealed Surfaces: Main and Subsidiary Runways</t>
  </si>
  <si>
    <t>20731.19021803161</t>
  </si>
  <si>
    <t>18.89138571213686</t>
  </si>
  <si>
    <t>Sealed Surfaces: Main and Subsidiary Taxiways</t>
  </si>
  <si>
    <t>29328.7809696096</t>
  </si>
  <si>
    <t>25.99246703085111</t>
  </si>
  <si>
    <t>14973.00956483161</t>
  </si>
  <si>
    <t>23.27001809640517</t>
  </si>
  <si>
    <t>Sealed Surfaces: Utilities - sewer, stormwater, fences</t>
  </si>
  <si>
    <t>7158.815620540284</t>
  </si>
  <si>
    <t>21.0196601003463</t>
  </si>
  <si>
    <t>Sealed Surfaces: Grass runway and grassed areas around sealed runway</t>
  </si>
  <si>
    <t>11138.91184837496</t>
  </si>
  <si>
    <t>1987.117778611937</t>
  </si>
  <si>
    <t>85317.826</t>
  </si>
  <si>
    <t>Infrastructure and Buildings: International Terminal</t>
  </si>
  <si>
    <t>80450.45068117529</t>
  </si>
  <si>
    <t>22</t>
  </si>
  <si>
    <t>Infrastructure and Buildings: International Term - Airbridges</t>
  </si>
  <si>
    <t>17521.02227</t>
  </si>
  <si>
    <t>16.476</t>
  </si>
  <si>
    <t>Infrastructure and Buildings: Domestic terminal</t>
  </si>
  <si>
    <t>1933.754416312596</t>
  </si>
  <si>
    <t>Infrastructure and Buildings: Water, sewer and stormwater infrastructure</t>
  </si>
  <si>
    <t>3681.495872688847</t>
  </si>
  <si>
    <t>37.56613133244275</t>
  </si>
  <si>
    <t>Infrastructure and Buildings: Cargo Buildings</t>
  </si>
  <si>
    <t>6485.5832</t>
  </si>
  <si>
    <t>26.35062311178127</t>
  </si>
  <si>
    <t>Infrastructure and Buildings: Aircraft Maintenance</t>
  </si>
  <si>
    <t>5241.25005</t>
  </si>
  <si>
    <t>30.99416575174231</t>
  </si>
  <si>
    <t>Infrastructure and Buildings: Customs Facility</t>
  </si>
  <si>
    <t>1610.98604</t>
  </si>
  <si>
    <t>29.18081338554166</t>
  </si>
  <si>
    <t>4997.384778976466</t>
  </si>
  <si>
    <t>121921.9273091532</t>
  </si>
  <si>
    <t>Vehicles, Plant and Equipment: Airport fire service trucks</t>
  </si>
  <si>
    <t>2332.803</t>
  </si>
  <si>
    <t>10.88181560266055</t>
  </si>
  <si>
    <t>4619.968344485135</t>
  </si>
  <si>
    <t>6952.771344485135</t>
  </si>
  <si>
    <t>6747</t>
  </si>
  <si>
    <t>361</t>
  </si>
  <si>
    <t>126892</t>
  </si>
  <si>
    <t>4491</t>
  </si>
  <si>
    <t>358</t>
  </si>
  <si>
    <t>85335</t>
  </si>
  <si>
    <t>52</t>
  </si>
  <si>
    <t>12116</t>
  </si>
  <si>
    <t>2990</t>
  </si>
  <si>
    <t>1347</t>
  </si>
  <si>
    <t>106436</t>
  </si>
  <si>
    <t>2665</t>
  </si>
  <si>
    <t>191880</t>
  </si>
  <si>
    <t>972</t>
  </si>
  <si>
    <t>4991</t>
  </si>
  <si>
    <t>547792</t>
  </si>
  <si>
    <t>332</t>
  </si>
  <si>
    <t>26234</t>
  </si>
  <si>
    <t>2942</t>
  </si>
  <si>
    <t>211824</t>
  </si>
  <si>
    <t>8787</t>
  </si>
  <si>
    <t>597850</t>
  </si>
  <si>
    <t>Aircraft type: Boeing 737-200</t>
  </si>
  <si>
    <t>490</t>
  </si>
  <si>
    <t>Aircraft type: British Aerospace - B462</t>
  </si>
  <si>
    <t>127</t>
  </si>
  <si>
    <t>12075</t>
  </si>
  <si>
    <t>836593</t>
  </si>
  <si>
    <t>60</t>
  </si>
  <si>
    <t>1578</t>
  </si>
  <si>
    <t>Aircraft type: ATR 72-200</t>
  </si>
  <si>
    <t>4757</t>
  </si>
  <si>
    <t>104654</t>
  </si>
  <si>
    <t>3958</t>
  </si>
  <si>
    <t>87076</t>
  </si>
  <si>
    <t>6283</t>
  </si>
  <si>
    <t>122550</t>
  </si>
  <si>
    <t>Aircraft type: De Havilland Dash 8 (100)</t>
  </si>
  <si>
    <t>31</t>
  </si>
  <si>
    <t>Aircraft type: Douglas DC3</t>
  </si>
  <si>
    <t>2405</t>
  </si>
  <si>
    <t>18675</t>
  </si>
  <si>
    <t>Aircraft type: Jetstream - JS32</t>
  </si>
  <si>
    <t>164</t>
  </si>
  <si>
    <t>1205</t>
  </si>
  <si>
    <t>Aircraft type: Fairchild Metroliner - SW4B</t>
  </si>
  <si>
    <t>17632</t>
  </si>
  <si>
    <t>335799</t>
  </si>
  <si>
    <t>2632</t>
  </si>
  <si>
    <t>111400</t>
  </si>
  <si>
    <t>448</t>
  </si>
  <si>
    <t>46293</t>
  </si>
  <si>
    <t>10366</t>
  </si>
  <si>
    <t>31718</t>
  </si>
  <si>
    <t>48144</t>
  </si>
  <si>
    <t>1909595</t>
  </si>
  <si>
    <t>10074</t>
  </si>
  <si>
    <t>23351</t>
  </si>
  <si>
    <t>484</t>
  </si>
  <si>
    <t>23835</t>
  </si>
  <si>
    <t>2119230</t>
  </si>
  <si>
    <t>744439</t>
  </si>
  <si>
    <t>2863669</t>
  </si>
  <si>
    <t>2168108</t>
  </si>
  <si>
    <t>743923</t>
  </si>
  <si>
    <t>2912031</t>
  </si>
  <si>
    <t>4287338</t>
  </si>
  <si>
    <t>5775700</t>
  </si>
  <si>
    <t>53</t>
  </si>
  <si>
    <t>64</t>
  </si>
  <si>
    <t>122</t>
  </si>
  <si>
    <t>8911.896000000001</t>
  </si>
  <si>
    <t>3.7325</t>
  </si>
  <si>
    <t>3.865</t>
  </si>
  <si>
    <t>3.74</t>
  </si>
  <si>
    <t>3.59</t>
  </si>
  <si>
    <t>3.7475</t>
  </si>
  <si>
    <t>4.015</t>
  </si>
  <si>
    <t>4.220000000000001</t>
  </si>
  <si>
    <t>3.65</t>
  </si>
  <si>
    <t>3.66</t>
  </si>
  <si>
    <t>3.58</t>
  </si>
  <si>
    <t>3.45</t>
  </si>
  <si>
    <t>3.35</t>
  </si>
  <si>
    <t>3.8375</t>
  </si>
  <si>
    <t>3.26</t>
  </si>
  <si>
    <t>3.4525</t>
  </si>
  <si>
    <t>4.315</t>
  </si>
  <si>
    <t>4.3975</t>
  </si>
  <si>
    <t>4.257499999999999</t>
  </si>
  <si>
    <t>3.922142857142856</t>
  </si>
  <si>
    <t>3.884285714285714</t>
  </si>
  <si>
    <t>3.885</t>
  </si>
  <si>
    <t>3.907857142857143</t>
  </si>
  <si>
    <t>3.9925</t>
  </si>
  <si>
    <t>3.9425</t>
  </si>
  <si>
    <t>4.0675</t>
  </si>
  <si>
    <t>4.2425</t>
  </si>
  <si>
    <t>4.0375</t>
  </si>
  <si>
    <t>4.055</t>
  </si>
  <si>
    <t>3.8525</t>
  </si>
  <si>
    <t>4.2675</t>
  </si>
  <si>
    <t>4.428571428571426</t>
  </si>
  <si>
    <t>4.432098765432099</t>
  </si>
  <si>
    <t>4.532608696</t>
  </si>
  <si>
    <t>4.473319722413924</t>
  </si>
  <si>
    <t>4.46</t>
  </si>
  <si>
    <t>4.4275</t>
  </si>
  <si>
    <t>4.3875</t>
  </si>
  <si>
    <t>4.098469387755102</t>
  </si>
  <si>
    <t>4.088721340388007</t>
  </si>
  <si>
    <t>4.147142857</t>
  </si>
  <si>
    <t>4.213757764</t>
  </si>
  <si>
    <t>4.13702283731528</t>
  </si>
  <si>
    <t>40</t>
  </si>
  <si>
    <t>29</t>
  </si>
  <si>
    <t>13</t>
  </si>
  <si>
    <t>Aircraft type: Boeing - B777-200</t>
  </si>
  <si>
    <t>3087</t>
  </si>
  <si>
    <t>915380.103</t>
  </si>
  <si>
    <t>Aircraft type: Boeing - B777-300ER</t>
  </si>
  <si>
    <t>1972</t>
  </si>
  <si>
    <t>691092.378</t>
  </si>
  <si>
    <t>Aircraft type: Boeing - B737-800</t>
  </si>
  <si>
    <t>6136</t>
  </si>
  <si>
    <t>484836.04</t>
  </si>
  <si>
    <t>Aircraft type: Boeing - B767-300ER</t>
  </si>
  <si>
    <t>2035</t>
  </si>
  <si>
    <t>380219.15</t>
  </si>
  <si>
    <t>Aircraft type: Airbus - A320</t>
  </si>
  <si>
    <t>4728</t>
  </si>
  <si>
    <t>363316</t>
  </si>
  <si>
    <t>Aircraft type: Airbus - A380-800</t>
  </si>
  <si>
    <t>635</t>
  </si>
  <si>
    <t>361297</t>
  </si>
  <si>
    <t>Aircraft type: Airbus - A340-300</t>
  </si>
  <si>
    <t>1161</t>
  </si>
  <si>
    <t>319275</t>
  </si>
  <si>
    <t>Aircraft type: Boeing - B747-400</t>
  </si>
  <si>
    <t>224845.957</t>
  </si>
  <si>
    <t>Aircraft type: Airbus - A330-200</t>
  </si>
  <si>
    <t>677</t>
  </si>
  <si>
    <t>154954</t>
  </si>
  <si>
    <t>Aircraft type: Airbus - A330-300</t>
  </si>
  <si>
    <t>294</t>
  </si>
  <si>
    <t>62328</t>
  </si>
  <si>
    <t>Aircraft type: Boeing - B757-200</t>
  </si>
  <si>
    <t>240</t>
  </si>
  <si>
    <t>26140.488</t>
  </si>
  <si>
    <t>Aircraft type: Boeing - B737-200</t>
  </si>
  <si>
    <t>13455.552</t>
  </si>
  <si>
    <t>Aircraft type: McDonnell Douglas - MD-11</t>
  </si>
  <si>
    <t>11493.12</t>
  </si>
  <si>
    <t>Aircraft type: Boeing - B737-300</t>
  </si>
  <si>
    <t>948.693</t>
  </si>
  <si>
    <t>Aircraft type: Boeing - B777-300</t>
  </si>
  <si>
    <t>586.2670000000001</t>
  </si>
  <si>
    <t>Aircraft type: Airbus - A340-200</t>
  </si>
  <si>
    <t>260</t>
  </si>
  <si>
    <t>Aircraft type: Grumman - G-4</t>
  </si>
  <si>
    <t>99.609</t>
  </si>
  <si>
    <t>Aircraft type: Bombardier - BD-700 Global Express</t>
  </si>
  <si>
    <t>87.09</t>
  </si>
  <si>
    <t>Aircraft type: Boeing - B737-400</t>
  </si>
  <si>
    <t>68.038</t>
  </si>
  <si>
    <t>Aircraft type: Grumman - G-5</t>
  </si>
  <si>
    <t>66.40600000000001</t>
  </si>
  <si>
    <t>Aircraft type: Airbus- A319</t>
  </si>
  <si>
    <t>Aircraft type: Convair - CV-580 Convair</t>
  </si>
  <si>
    <t>56.696</t>
  </si>
  <si>
    <t>Aircraft type: Embraer - ERJ-190-100</t>
  </si>
  <si>
    <t>51.8</t>
  </si>
  <si>
    <t>Aircraft type: Bombardier - Learjet 35</t>
  </si>
  <si>
    <t>41.955</t>
  </si>
  <si>
    <t>Aircraft type: Canadair - CL-600 Challenger 600</t>
  </si>
  <si>
    <t>40.9</t>
  </si>
  <si>
    <t>Aircraft type: Embraer - ERJ-135</t>
  </si>
  <si>
    <t>Aircraft type: British Aerospace - BAe-125 / Hawker 1000</t>
  </si>
  <si>
    <t>34.02</t>
  </si>
  <si>
    <t>Aircraft type: IAI - 1124 Westwind</t>
  </si>
  <si>
    <t>32.04</t>
  </si>
  <si>
    <t>Aircraft type: Dassault - Falcon 7X</t>
  </si>
  <si>
    <t>31.297</t>
  </si>
  <si>
    <t>Aircraft type: Cessna - 680 Citation Sovereign</t>
  </si>
  <si>
    <t>27.216</t>
  </si>
  <si>
    <t>Aircraft type: Beechcraft - 400 Beechjet</t>
  </si>
  <si>
    <t>21.909</t>
  </si>
  <si>
    <t>Aircraft type: Cessna - 750 Citation X</t>
  </si>
  <si>
    <t>16.374</t>
  </si>
  <si>
    <t>Aircraft type: Dassault - Falcon 20</t>
  </si>
  <si>
    <t>15.2</t>
  </si>
  <si>
    <t>Aircraft type: Beechcraft - 200 Super King Air</t>
  </si>
  <si>
    <t>11.34</t>
  </si>
  <si>
    <t>Aircraft type: Cessna - 650 Citation 3/6/7</t>
  </si>
  <si>
    <t>9.978999999999999</t>
  </si>
  <si>
    <t>Aircraft type: Cessna - 525 CitationJet</t>
  </si>
  <si>
    <t>9.433999999999999</t>
  </si>
  <si>
    <t>Aircraft type: Dassault - Falcon 10</t>
  </si>
  <si>
    <t>5.67</t>
  </si>
  <si>
    <t>Aircraft type: Cessna - 525A Citation CJ2</t>
  </si>
  <si>
    <t>4.853</t>
  </si>
  <si>
    <t>Aircraft type: Cessna - 441 Conquest 2</t>
  </si>
  <si>
    <t>4.468</t>
  </si>
  <si>
    <t>Aircraft type: Britten-Norman - BN-2P Islander</t>
  </si>
  <si>
    <t>2.994</t>
  </si>
  <si>
    <t>Aircraft type: Other</t>
  </si>
  <si>
    <t>2084.8</t>
  </si>
  <si>
    <t>21837</t>
  </si>
  <si>
    <t>10618</t>
  </si>
  <si>
    <t>789030</t>
  </si>
  <si>
    <t>9567</t>
  </si>
  <si>
    <t>543321.026</t>
  </si>
  <si>
    <t>11604.684</t>
  </si>
  <si>
    <t>35</t>
  </si>
  <si>
    <t>6540.8</t>
  </si>
  <si>
    <t>1817.345</t>
  </si>
  <si>
    <t>1403.868</t>
  </si>
  <si>
    <t>793.78</t>
  </si>
  <si>
    <t>550</t>
  </si>
  <si>
    <t>166.015</t>
  </si>
  <si>
    <t>Aircraft type: British Aerospace - BAe-146-200</t>
  </si>
  <si>
    <t>159.976</t>
  </si>
  <si>
    <t>53.07</t>
  </si>
  <si>
    <t>Aircraft type: Bombardier - BD-700 Global 5000</t>
  </si>
  <si>
    <t>42.045</t>
  </si>
  <si>
    <t>20305</t>
  </si>
  <si>
    <t>Aircraft type: De Havilland Canada - Dash 8 Q300</t>
  </si>
  <si>
    <t>12288</t>
  </si>
  <si>
    <t>239665.164</t>
  </si>
  <si>
    <t>Aircraft type: Beechcraft - B-1900</t>
  </si>
  <si>
    <t>12841</t>
  </si>
  <si>
    <t>99710.36500000001</t>
  </si>
  <si>
    <t>Aircraft type: Aerospatiale/Alenia - ATR-72-500</t>
  </si>
  <si>
    <t>3078</t>
  </si>
  <si>
    <t>70165.57000000001</t>
  </si>
  <si>
    <t>784</t>
  </si>
  <si>
    <t>20893.057</t>
  </si>
  <si>
    <t>Aircraft type: Fokker - F-27 Friendship</t>
  </si>
  <si>
    <t>5413.2</t>
  </si>
  <si>
    <t>Aircraft type: Britten-Norman - BN-2A Mk3 Trislander</t>
  </si>
  <si>
    <t>833</t>
  </si>
  <si>
    <t>3778.488</t>
  </si>
  <si>
    <t>Aircraft type: Fairchild - SW-4B</t>
  </si>
  <si>
    <t>2200.296</t>
  </si>
  <si>
    <t>Aircraft type: British Aerospace - Jetstream 32</t>
  </si>
  <si>
    <t>277</t>
  </si>
  <si>
    <t>2035.95</t>
  </si>
  <si>
    <t>Aircraft type: Beechcraft - 90 King Air</t>
  </si>
  <si>
    <t>185</t>
  </si>
  <si>
    <t>809.745</t>
  </si>
  <si>
    <t>Aircraft type: Piper - PA-31 Navajo</t>
  </si>
  <si>
    <t>218</t>
  </si>
  <si>
    <t>770.332</t>
  </si>
  <si>
    <t>345.87</t>
  </si>
  <si>
    <t>Aircraft type: Cessna - 510 Citation Mustang</t>
  </si>
  <si>
    <t>51</t>
  </si>
  <si>
    <t>284.451</t>
  </si>
  <si>
    <t>Aircraft type: British Aerospace - Jetstream 32A</t>
  </si>
  <si>
    <t>247.065</t>
  </si>
  <si>
    <t>106.632</t>
  </si>
  <si>
    <t>102.764</t>
  </si>
  <si>
    <t>56.99</t>
  </si>
  <si>
    <t>Aircraft type: Cessna - 208 Grand Caravan</t>
  </si>
  <si>
    <t>39.908</t>
  </si>
  <si>
    <t>Aircraft type: Piper - PA-42-1000 Cheyenee 400</t>
  </si>
  <si>
    <t>27.335</t>
  </si>
  <si>
    <t>Aircraft type: Fairchild - SW-4A</t>
  </si>
  <si>
    <t>21.771</t>
  </si>
  <si>
    <t>20.45</t>
  </si>
  <si>
    <t>Aircraft type: Cessna - 421 Golden Eagle</t>
  </si>
  <si>
    <t>20.274</t>
  </si>
  <si>
    <t>Aircraft type: Cessna - Caravan 2</t>
  </si>
  <si>
    <t>12.738</t>
  </si>
  <si>
    <t>Aircraft type: Sikorsky - S-76</t>
  </si>
  <si>
    <t>4.762</t>
  </si>
  <si>
    <t>133</t>
  </si>
  <si>
    <t>3046.6</t>
  </si>
  <si>
    <t>31404</t>
  </si>
  <si>
    <t>2014</t>
  </si>
  <si>
    <t>6003.860000000001</t>
  </si>
  <si>
    <t>295</t>
  </si>
  <si>
    <t>87313.807</t>
  </si>
  <si>
    <t>26</t>
  </si>
  <si>
    <t>1626.422</t>
  </si>
  <si>
    <t>1826</t>
  </si>
  <si>
    <t>15447.11300000083</t>
  </si>
  <si>
    <t>77707</t>
  </si>
  <si>
    <t>5929367.867999999</t>
  </si>
  <si>
    <t>43550</t>
  </si>
  <si>
    <t>630</t>
  </si>
  <si>
    <t>44180</t>
  </si>
  <si>
    <t>38765</t>
  </si>
  <si>
    <t>2393</t>
  </si>
  <si>
    <t>41171</t>
  </si>
  <si>
    <t>3412449</t>
  </si>
  <si>
    <t>3883553</t>
  </si>
  <si>
    <t>7296002</t>
  </si>
  <si>
    <t>3348088</t>
  </si>
  <si>
    <t>3872125</t>
  </si>
  <si>
    <t>7220213</t>
  </si>
  <si>
    <t>6760537</t>
  </si>
  <si>
    <t>14516215</t>
  </si>
  <si>
    <t>438354</t>
  </si>
  <si>
    <t>14077861</t>
  </si>
  <si>
    <t>176.4558932349191</t>
  </si>
  <si>
    <t>91.37156829646062</t>
  </si>
  <si>
    <t>4.469956362450485</t>
  </si>
  <si>
    <t>272.2974178938302</t>
  </si>
  <si>
    <t>31647.50953252843</t>
  </si>
  <si>
    <t>4.015151515308515</t>
  </si>
  <si>
    <t>3.977653631455914</t>
  </si>
  <si>
    <t>4.114035088</t>
  </si>
  <si>
    <t>4.026710058710931</t>
  </si>
  <si>
    <t>4.118644067953608</t>
  </si>
  <si>
    <t>3.814285714456715</t>
  </si>
  <si>
    <t>3.867924528</t>
  </si>
  <si>
    <t>3.8125</t>
  </si>
  <si>
    <t>3.903338577768052</t>
  </si>
  <si>
    <t>4.026178010628202</t>
  </si>
  <si>
    <t>4.035087719469247</t>
  </si>
  <si>
    <t>4.023529412</t>
  </si>
  <si>
    <t>4.063063063</t>
  </si>
  <si>
    <t>4.036964551321304</t>
  </si>
  <si>
    <t>4.04102564118264</t>
  </si>
  <si>
    <t>3.966292135002461</t>
  </si>
  <si>
    <t>3.988700565</t>
  </si>
  <si>
    <t>3.85840708</t>
  </si>
  <si>
    <t>3.963606355290717</t>
  </si>
  <si>
    <t>4.147058823686412</t>
  </si>
  <si>
    <t>4.174311926776507</t>
  </si>
  <si>
    <t>3.941176471</t>
  </si>
  <si>
    <t>4.189873418</t>
  </si>
  <si>
    <t>4.113105159783168</t>
  </si>
  <si>
    <t>4.228758170091641</t>
  </si>
  <si>
    <t>4.142857143028141</t>
  </si>
  <si>
    <t>4.147651007</t>
  </si>
  <si>
    <t>4.329896907</t>
  </si>
  <si>
    <t>4.212290806851922</t>
  </si>
  <si>
    <t>4.034285714442714</t>
  </si>
  <si>
    <t>3.858024691529024</t>
  </si>
  <si>
    <t>3.853503185</t>
  </si>
  <si>
    <t>3.970873787</t>
  </si>
  <si>
    <t>3.92917184436322</t>
  </si>
  <si>
    <t>3.867816092111025</t>
  </si>
  <si>
    <t>3.773584905831378</t>
  </si>
  <si>
    <t>3.772151899</t>
  </si>
  <si>
    <t>3.833333334</t>
  </si>
  <si>
    <t>3.811721557592478</t>
  </si>
  <si>
    <t>3.74871794887495</t>
  </si>
  <si>
    <t>3.657142857313859</t>
  </si>
  <si>
    <t>3.701754386</t>
  </si>
  <si>
    <t>3.654545455</t>
  </si>
  <si>
    <t>3.690540161764794</t>
  </si>
  <si>
    <t>4.086294416400657</t>
  </si>
  <si>
    <t>3.966101695086253</t>
  </si>
  <si>
    <t>4.052325582</t>
  </si>
  <si>
    <t>4.060344828</t>
  </si>
  <si>
    <t>4.041266630207116</t>
  </si>
  <si>
    <t>3.86096256700192</t>
  </si>
  <si>
    <t>3.80473372798165</t>
  </si>
  <si>
    <t>3.830409357</t>
  </si>
  <si>
    <t>3.780701755</t>
  </si>
  <si>
    <t>3.81920185161367</t>
  </si>
  <si>
    <t>4.128048780644807</t>
  </si>
  <si>
    <t>4.205298013416034</t>
  </si>
  <si>
    <t>4.221052632</t>
  </si>
  <si>
    <t>4.188599856499948</t>
  </si>
  <si>
    <t>4.300000000156999</t>
  </si>
  <si>
    <t>4.308510638468874</t>
  </si>
  <si>
    <t>4.236842105</t>
  </si>
  <si>
    <t>4.256410257</t>
  </si>
  <si>
    <t>4.275440750164821</t>
  </si>
  <si>
    <t>4.17514124309485</t>
  </si>
  <si>
    <t>4.30246913597347</t>
  </si>
  <si>
    <t>4.217105263</t>
  </si>
  <si>
    <t>4.223300971</t>
  </si>
  <si>
    <t>4.229504153365001</t>
  </si>
  <si>
    <t>4.055577356541352</t>
  </si>
  <si>
    <t>3.999025281127823</t>
  </si>
  <si>
    <t>3.988076697</t>
  </si>
  <si>
    <t>4.026309898</t>
  </si>
  <si>
    <t>4.01724730823551</t>
  </si>
  <si>
    <t>4.070866141891283</t>
  </si>
  <si>
    <t>4.117241379</t>
  </si>
  <si>
    <t>4.151515152</t>
  </si>
  <si>
    <t>4.082405668263695</t>
  </si>
  <si>
    <t>4.264705882511941</t>
  </si>
  <si>
    <t>4.276595745</t>
  </si>
  <si>
    <t>4.177825406882698</t>
  </si>
  <si>
    <t>4.07751938000396</t>
  </si>
  <si>
    <t>4.165517242</t>
  </si>
  <si>
    <t>4.128318584</t>
  </si>
  <si>
    <t>4.097838801448015</t>
  </si>
  <si>
    <t>3.89763779543459</t>
  </si>
  <si>
    <t>4.082758621</t>
  </si>
  <si>
    <t>4.099099099</t>
  </si>
  <si>
    <t>3.982373878890336</t>
  </si>
  <si>
    <t>4.073684210685316</t>
  </si>
  <si>
    <t>4.244444445</t>
  </si>
  <si>
    <t>4.100671141</t>
  </si>
  <si>
    <t>4.15219994910184</t>
  </si>
  <si>
    <t>4.157894737001104</t>
  </si>
  <si>
    <t>4.222222222</t>
  </si>
  <si>
    <t>4.253521127</t>
  </si>
  <si>
    <t>4.203409521580472</t>
  </si>
  <si>
    <t>4.040322580804159</t>
  </si>
  <si>
    <t>4.257142857</t>
  </si>
  <si>
    <t>4.121621622</t>
  </si>
  <si>
    <t>4.122271764976659</t>
  </si>
  <si>
    <t>4.091666666825669</t>
  </si>
  <si>
    <t>4.128571429</t>
  </si>
  <si>
    <t>4.147982063</t>
  </si>
  <si>
    <t>4.099555039628842</t>
  </si>
  <si>
    <t>3.991803278847525</t>
  </si>
  <si>
    <t>4.021582734</t>
  </si>
  <si>
    <t>4.056034483</t>
  </si>
  <si>
    <t>4.014855123939274</t>
  </si>
  <si>
    <t>4.203125000159001</t>
  </si>
  <si>
    <t>4.310344828</t>
  </si>
  <si>
    <t>4.293103448</t>
  </si>
  <si>
    <t>4.256643319089767</t>
  </si>
  <si>
    <t>4.040983606716378</t>
  </si>
  <si>
    <t>4.152173913</t>
  </si>
  <si>
    <t>4.207048458</t>
  </si>
  <si>
    <t>4.115051494561911</t>
  </si>
  <si>
    <t>4.083333333492332</t>
  </si>
  <si>
    <t>4.195652174</t>
  </si>
  <si>
    <t>4.28708134</t>
  </si>
  <si>
    <t>4.174016711864073</t>
  </si>
  <si>
    <t>4.210084033772445</t>
  </si>
  <si>
    <t>4.176056338</t>
  </si>
  <si>
    <t>4.221739131</t>
  </si>
  <si>
    <t>4.166969875643349</t>
  </si>
  <si>
    <t>3.840425532073894</t>
  </si>
  <si>
    <t>4.00990099</t>
  </si>
  <si>
    <t>4.23566879</t>
  </si>
  <si>
    <t>4.026498828079955</t>
  </si>
  <si>
    <t>4.224137931193481</t>
  </si>
  <si>
    <t>4.321678322</t>
  </si>
  <si>
    <t>4.298642534</t>
  </si>
  <si>
    <t>4.268614696786613</t>
  </si>
  <si>
    <t>4.084546007427539</t>
  </si>
  <si>
    <t>4.178792216</t>
  </si>
  <si>
    <t>4.192136465</t>
  </si>
  <si>
    <t>4.129368672049167</t>
  </si>
  <si>
    <t>111</t>
  </si>
  <si>
    <t>14.98333332943986</t>
  </si>
  <si>
    <t>7.000000000000028</t>
  </si>
  <si>
    <t>69</t>
  </si>
  <si>
    <t>21.98333332943989</t>
  </si>
  <si>
    <t>45.00000000931308</t>
  </si>
  <si>
    <t>3.999999999999986</t>
  </si>
  <si>
    <t>49.00000000931307</t>
  </si>
  <si>
    <t>.9999999999999965</t>
  </si>
  <si>
    <t>51.99999999999997</t>
  </si>
  <si>
    <t>36.99999999999997</t>
  </si>
  <si>
    <t>.0124</t>
  </si>
  <si>
    <t>Aircraft type: Boeing - B777</t>
  </si>
  <si>
    <t>4732</t>
  </si>
  <si>
    <t>1506999.517</t>
  </si>
  <si>
    <t>Aircraft type: Boeing - B737</t>
  </si>
  <si>
    <t>6034</t>
  </si>
  <si>
    <t>473662.336</t>
  </si>
  <si>
    <t>Aircraft type: Boeing - B767</t>
  </si>
  <si>
    <t>2258</t>
  </si>
  <si>
    <t>421158.57</t>
  </si>
  <si>
    <t>Aircraft type: Airbus - A340</t>
  </si>
  <si>
    <t>1496</t>
  </si>
  <si>
    <t>407260</t>
  </si>
  <si>
    <t>Aircraft type: Boeing - B747</t>
  </si>
  <si>
    <t>979</t>
  </si>
  <si>
    <t>386453.735</t>
  </si>
  <si>
    <t>4787</t>
  </si>
  <si>
    <t>367848</t>
  </si>
  <si>
    <t>Aircraft type: Airbus - A330</t>
  </si>
  <si>
    <t>1261</t>
  </si>
  <si>
    <t>286408</t>
  </si>
  <si>
    <t>Aircraft type: Airbus - A380</t>
  </si>
  <si>
    <t>366</t>
  </si>
  <si>
    <t>208254</t>
  </si>
  <si>
    <t>Aircraft type: Boeing - B757</t>
  </si>
  <si>
    <t>26262.958</t>
  </si>
  <si>
    <t>Aircraft type: Iiyushin - 96</t>
  </si>
  <si>
    <t>Aircraft type: Gulfstream - 5</t>
  </si>
  <si>
    <t>232.421</t>
  </si>
  <si>
    <t>Aircraft type: Fokker - 100</t>
  </si>
  <si>
    <t>215.45</t>
  </si>
  <si>
    <t>Aircraft type: Bombadier - Global Express</t>
  </si>
  <si>
    <t>130.635</t>
  </si>
  <si>
    <t>Aircraft type: Gulfstream - 4</t>
  </si>
  <si>
    <t>Aircraft type: Convair - CV 580</t>
  </si>
  <si>
    <t>85.044</t>
  </si>
  <si>
    <t>54.702</t>
  </si>
  <si>
    <t>42.72</t>
  </si>
  <si>
    <t>Aircraft type: Shin Meiwa - U-36</t>
  </si>
  <si>
    <t>33.564</t>
  </si>
  <si>
    <t>Aircraft type: Cessna - 650 Citation 3</t>
  </si>
  <si>
    <t>31.047</t>
  </si>
  <si>
    <t>Aircraft type: Embraer - FRJ135</t>
  </si>
  <si>
    <t>22.5</t>
  </si>
  <si>
    <t>16.193</t>
  </si>
  <si>
    <t>Aircraft type: Hawker-Beechcraft - 400 Beechjet</t>
  </si>
  <si>
    <t>14.606</t>
  </si>
  <si>
    <t>Aircraft type: Pilatus - PC12</t>
  </si>
  <si>
    <t>13.5</t>
  </si>
  <si>
    <t>Aircraft type: Beech - 1300 Commuter</t>
  </si>
  <si>
    <t>Aircraft type: AERO - L-60 Brigadyr</t>
  </si>
  <si>
    <t>10.656</t>
  </si>
  <si>
    <t>7.842</t>
  </si>
  <si>
    <t>Aircraft type: Piper - Cheyenne 400</t>
  </si>
  <si>
    <t>5.467</t>
  </si>
  <si>
    <t>22204</t>
  </si>
  <si>
    <t>8643</t>
  </si>
  <si>
    <t>643672.5</t>
  </si>
  <si>
    <t>10632</t>
  </si>
  <si>
    <t>603632.594</t>
  </si>
  <si>
    <t>65</t>
  </si>
  <si>
    <t>19443.654</t>
  </si>
  <si>
    <t>1190.67</t>
  </si>
  <si>
    <t>Aircraft type: BAE - BAE 146-200</t>
  </si>
  <si>
    <t>719.8920000000001</t>
  </si>
  <si>
    <t>560.64</t>
  </si>
  <si>
    <t>Aircraft type: Anotov - AN-124 Russian</t>
  </si>
  <si>
    <t>392</t>
  </si>
  <si>
    <t>33.203</t>
  </si>
  <si>
    <t>19369</t>
  </si>
  <si>
    <t>Aircraft type: De Havilland Canada - Dash8</t>
  </si>
  <si>
    <t>12588</t>
  </si>
  <si>
    <t>245516.379</t>
  </si>
  <si>
    <t>Aircraft type: Beechcraft - BE1900</t>
  </si>
  <si>
    <t>14500</t>
  </si>
  <si>
    <t>112592.5</t>
  </si>
  <si>
    <t>Aircraft type: ATR - 75</t>
  </si>
  <si>
    <t>2093</t>
  </si>
  <si>
    <t>47720.4</t>
  </si>
  <si>
    <t>755</t>
  </si>
  <si>
    <t>20122.263</t>
  </si>
  <si>
    <t>Aircraft type: Fokker - F27</t>
  </si>
  <si>
    <t>316</t>
  </si>
  <si>
    <t>6579.12</t>
  </si>
  <si>
    <t>Aircraft type: Britten Norman - Trislander</t>
  </si>
  <si>
    <t>684</t>
  </si>
  <si>
    <t>3102.624</t>
  </si>
  <si>
    <t>Aircraft type: Fairchild - Merlin</t>
  </si>
  <si>
    <t>311</t>
  </si>
  <si>
    <t>2327.524</t>
  </si>
  <si>
    <t>Aircraft type: Beech - 90 King Air</t>
  </si>
  <si>
    <t>101</t>
  </si>
  <si>
    <t>442.077</t>
  </si>
  <si>
    <t>Aircraft type: Piper - 31</t>
  </si>
  <si>
    <t>387.139</t>
  </si>
  <si>
    <t>379.89</t>
  </si>
  <si>
    <t>Aircraft type: Bae - 3200 Jetsream Super 31</t>
  </si>
  <si>
    <t>330.75</t>
  </si>
  <si>
    <t>Aircraft type: Jetstream - 3</t>
  </si>
  <si>
    <t>141.18</t>
  </si>
  <si>
    <t>117.48</t>
  </si>
  <si>
    <t>Aircraft type: IAI - Gulfstream G200</t>
  </si>
  <si>
    <t>64.31999999999999</t>
  </si>
  <si>
    <t>47.306</t>
  </si>
  <si>
    <t>Aircraft type: Cessna - F406 Caravan 2</t>
  </si>
  <si>
    <t>29.722</t>
  </si>
  <si>
    <t>Aircraft type: Cessna - 208 Caravan 1</t>
  </si>
  <si>
    <t>25.396</t>
  </si>
  <si>
    <t>Aircraft type: Embraer - EMB135</t>
  </si>
  <si>
    <t>19.99</t>
  </si>
  <si>
    <t>13.743</t>
  </si>
  <si>
    <t>10.934</t>
  </si>
  <si>
    <t>Aircraft type: Piper - PA 28 Cherokee Arrow</t>
  </si>
  <si>
    <t>Aircraft type: SOCATA - TBM-700</t>
  </si>
  <si>
    <t>3.354</t>
  </si>
  <si>
    <t>31641</t>
  </si>
  <si>
    <t>2358</t>
  </si>
  <si>
    <t>6783.028</t>
  </si>
  <si>
    <t>285</t>
  </si>
  <si>
    <t>77489.075</t>
  </si>
  <si>
    <t>83</t>
  </si>
  <si>
    <t>4820.763</t>
  </si>
  <si>
    <t>1958</t>
  </si>
  <si>
    <t>16993.476</t>
  </si>
  <si>
    <t>77898</t>
  </si>
  <si>
    <t>5901610.248000001</t>
  </si>
  <si>
    <t>43621</t>
  </si>
  <si>
    <t>620</t>
  </si>
  <si>
    <t>44241</t>
  </si>
  <si>
    <t>36602</t>
  </si>
  <si>
    <t>2334</t>
  </si>
  <si>
    <t>38976</t>
  </si>
  <si>
    <t>3143402</t>
  </si>
  <si>
    <t>3865490</t>
  </si>
  <si>
    <t>7008892</t>
  </si>
  <si>
    <t>3093513</t>
  </si>
  <si>
    <t>3903717</t>
  </si>
  <si>
    <t>6997230</t>
  </si>
  <si>
    <t>6236915</t>
  </si>
  <si>
    <t>14006122</t>
  </si>
  <si>
    <t>575232</t>
  </si>
  <si>
    <t>13430890</t>
  </si>
  <si>
    <t>171.2698522126217</t>
  </si>
  <si>
    <t>83.15157873787469</t>
  </si>
  <si>
    <t>3.420449177648184</t>
  </si>
  <si>
    <t>257.8418801281446</t>
  </si>
  <si>
    <t>27331.06462892681</t>
  </si>
  <si>
    <t>3.935672514619884</t>
  </si>
  <si>
    <t>4.086956521739128</t>
  </si>
  <si>
    <t>4.146496815</t>
  </si>
  <si>
    <t>4.22875817</t>
  </si>
  <si>
    <t>4.099471005471569</t>
  </si>
  <si>
    <t>3.915254237288136</t>
  </si>
  <si>
    <t>3.963636363636363</t>
  </si>
  <si>
    <t>4.132075472</t>
  </si>
  <si>
    <t>4.002741518232153</t>
  </si>
  <si>
    <t>3.919753086419753</t>
  </si>
  <si>
    <t>4.103225806451615</t>
  </si>
  <si>
    <t>4.090909091</t>
  </si>
  <si>
    <t>4.180555556</t>
  </si>
  <si>
    <t>4.073610884910503</t>
  </si>
  <si>
    <t>3.886904761904765</t>
  </si>
  <si>
    <t>4.006369426751592</t>
  </si>
  <si>
    <t>4.075949367</t>
  </si>
  <si>
    <t>4.106666667</t>
  </si>
  <si>
    <t>4.018972555679408</t>
  </si>
  <si>
    <t>3.944444444444443</t>
  </si>
  <si>
    <t>4.314606742</t>
  </si>
  <si>
    <t>4.322916667</t>
  </si>
  <si>
    <t>4.195491963247535</t>
  </si>
  <si>
    <t>4.069444444444445</t>
  </si>
  <si>
    <t>4.231884057971016</t>
  </si>
  <si>
    <t>4.28030303</t>
  </si>
  <si>
    <t>4.3046875</t>
  </si>
  <si>
    <t>4.221579758256122</t>
  </si>
  <si>
    <t>3.677631578947368</t>
  </si>
  <si>
    <t>4.089655172413798</t>
  </si>
  <si>
    <t>4.035460993</t>
  </si>
  <si>
    <t>3.950686936143741</t>
  </si>
  <si>
    <t>3.613333333333334</t>
  </si>
  <si>
    <t>3.870503597122301</t>
  </si>
  <si>
    <t>3.937062937</t>
  </si>
  <si>
    <t>3.936170213</t>
  </si>
  <si>
    <t>3.839267520147632</t>
  </si>
  <si>
    <t>3.430303030303031</t>
  </si>
  <si>
    <t>3.662337662337662</t>
  </si>
  <si>
    <t>3.732484077</t>
  </si>
  <si>
    <t>3.768707483</t>
  </si>
  <si>
    <t>3.648458063093253</t>
  </si>
  <si>
    <t>3.843023255813955</t>
  </si>
  <si>
    <t>4.06962025316456</t>
  </si>
  <si>
    <t>4.094936709</t>
  </si>
  <si>
    <t>4.136363637</t>
  </si>
  <si>
    <t>4.035985963627228</t>
  </si>
  <si>
    <t>3.780645161290322</t>
  </si>
  <si>
    <t>3.844155844</t>
  </si>
  <si>
    <t>3.867549669</t>
  </si>
  <si>
    <t>3.748087668656585</t>
  </si>
  <si>
    <t>4.153284671532849</t>
  </si>
  <si>
    <t>4.275362318840578</t>
  </si>
  <si>
    <t>4.383458647</t>
  </si>
  <si>
    <t>4.333333333</t>
  </si>
  <si>
    <t>4.286359742657325</t>
  </si>
  <si>
    <t>3.891304347826088</t>
  </si>
  <si>
    <t>4.483870967741935</t>
  </si>
  <si>
    <t>4.430107527</t>
  </si>
  <si>
    <t>4.581395349</t>
  </si>
  <si>
    <t>4.346669547898237</t>
  </si>
  <si>
    <t>4.253424657534247</t>
  </si>
  <si>
    <t>4.335664335664336</t>
  </si>
  <si>
    <t>4.514084507</t>
  </si>
  <si>
    <t>4.458646617</t>
  </si>
  <si>
    <t>4.390455029272047</t>
  </si>
  <si>
    <t>3.859555597458022</t>
  </si>
  <si>
    <t>4.082837974651801</t>
  </si>
  <si>
    <t>4.141187912</t>
  </si>
  <si>
    <t>4.161515132</t>
  </si>
  <si>
    <t>4.061274154092382</t>
  </si>
  <si>
    <t>4.11822660098522</t>
  </si>
  <si>
    <t>4.157360406091371</t>
  </si>
  <si>
    <t>4.148325359</t>
  </si>
  <si>
    <t>4.315508022</t>
  </si>
  <si>
    <t>4.184855096905412</t>
  </si>
  <si>
    <t>4.140625</t>
  </si>
  <si>
    <t>4.215384615384614</t>
  </si>
  <si>
    <t>3.810344828</t>
  </si>
  <si>
    <t>4.094339623</t>
  </si>
  <si>
    <t>4.065173516478834</t>
  </si>
  <si>
    <t>4.089108910891094</t>
  </si>
  <si>
    <t>4.21938775510204</t>
  </si>
  <si>
    <t>4.13592233</t>
  </si>
  <si>
    <t>4.358695652</t>
  </si>
  <si>
    <t>4.200778662141783</t>
  </si>
  <si>
    <t>3.984848484848483</t>
  </si>
  <si>
    <t>3.989795918367346</t>
  </si>
  <si>
    <t>3.906862745</t>
  </si>
  <si>
    <t>3.994444445</t>
  </si>
  <si>
    <t>3.968987898265327</t>
  </si>
  <si>
    <t>4.338345864661652</t>
  </si>
  <si>
    <t>4.37984496124031</t>
  </si>
  <si>
    <t>4.353846154</t>
  </si>
  <si>
    <t>4.438596491</t>
  </si>
  <si>
    <t>4.377658367819796</t>
  </si>
  <si>
    <t>4.291428571428569</t>
  </si>
  <si>
    <t>4.361581920903952</t>
  </si>
  <si>
    <t>4.277173913</t>
  </si>
  <si>
    <t>4.396341464</t>
  </si>
  <si>
    <t>4.331631467273408</t>
  </si>
  <si>
    <t>4.015463917525773</t>
  </si>
  <si>
    <t>4.154228856</t>
  </si>
  <si>
    <t>4.287292818</t>
  </si>
  <si>
    <t>4.176746397807432</t>
  </si>
  <si>
    <t>3.96315789473684</t>
  </si>
  <si>
    <t>4.169312169312171</t>
  </si>
  <si>
    <t>4.036082474</t>
  </si>
  <si>
    <t>4.209944752</t>
  </si>
  <si>
    <t>4.094624322490008</t>
  </si>
  <si>
    <t>3.90686274509804</t>
  </si>
  <si>
    <t>4.041450777202077</t>
  </si>
  <si>
    <t>3.916666667</t>
  </si>
  <si>
    <t>4.086021506</t>
  </si>
  <si>
    <t>3.987750423661533</t>
  </si>
  <si>
    <t>4.179104477611941</t>
  </si>
  <si>
    <t>4.4040404040404</t>
  </si>
  <si>
    <t>4.229665072</t>
  </si>
  <si>
    <t>4.422459893</t>
  </si>
  <si>
    <t>4.308817461693452</t>
  </si>
  <si>
    <t>4.055837563451778</t>
  </si>
  <si>
    <t>4.190476190476193</t>
  </si>
  <si>
    <t>4.060606061</t>
  </si>
  <si>
    <t>4.225988701</t>
  </si>
  <si>
    <t>4.133227128850502</t>
  </si>
  <si>
    <t>4.260416666666661</t>
  </si>
  <si>
    <t>4.531914893617022</t>
  </si>
  <si>
    <t>4.253658537</t>
  </si>
  <si>
    <t>4.444444445</t>
  </si>
  <si>
    <t>4.372608635404123</t>
  </si>
  <si>
    <t>4.177664974619288</t>
  </si>
  <si>
    <t>4.408163265306122</t>
  </si>
  <si>
    <t>4.218274112</t>
  </si>
  <si>
    <t>4.337016575</t>
  </si>
  <si>
    <t>4.285279731622293</t>
  </si>
  <si>
    <t>4.068181818181818</t>
  </si>
  <si>
    <t>4.115942028985509</t>
  </si>
  <si>
    <t>4.044585987</t>
  </si>
  <si>
    <t>4.091603054</t>
  </si>
  <si>
    <t>4.080078222041647</t>
  </si>
  <si>
    <t>4.375634517766496</t>
  </si>
  <si>
    <t>4.464285714285716</t>
  </si>
  <si>
    <t>4.472222222</t>
  </si>
  <si>
    <t>4.40678561364436</t>
  </si>
  <si>
    <t>4.130993867231577</t>
  </si>
  <si>
    <t>4.259929401354323</t>
  </si>
  <si>
    <t>4.124082873</t>
  </si>
  <si>
    <t>4.278327977</t>
  </si>
  <si>
    <t>4.198333529739994</t>
  </si>
  <si>
    <t>224</t>
  </si>
  <si>
    <t>50.09999999939464</t>
  </si>
  <si>
    <t>255</t>
  </si>
  <si>
    <t>15.09999999939464</t>
  </si>
  <si>
    <t>32</t>
  </si>
  <si>
    <t>54</t>
  </si>
  <si>
    <t>.0079</t>
  </si>
  <si>
    <t>1349038</t>
  </si>
  <si>
    <t>222281.425805579</t>
  </si>
  <si>
    <t>1571319.425805579</t>
  </si>
  <si>
    <t>165721.3101253529</t>
  </si>
  <si>
    <t>45405.52748763019</t>
  </si>
  <si>
    <t>2360</t>
  </si>
  <si>
    <t>214030.8376129831</t>
  </si>
  <si>
    <t>-103970.6446471048</t>
  </si>
  <si>
    <t>1253317.943545491</t>
  </si>
  <si>
    <t>1067498.930049425</t>
  </si>
  <si>
    <t>53693.40453999999</t>
  </si>
  <si>
    <t>44061.40882511436</t>
  </si>
  <si>
    <t>20815.57918749189</t>
  </si>
  <si>
    <t>17738.51853215879</t>
  </si>
  <si>
    <t>48394.70485</t>
  </si>
  <si>
    <t>30868.8489458461</t>
  </si>
  <si>
    <t>153.03945</t>
  </si>
  <si>
    <t>68.54648982267102</t>
  </si>
  <si>
    <t>23632.40172671958</t>
  </si>
  <si>
    <t>10354.36385210785</t>
  </si>
  <si>
    <t>-1.97906047106e-08</t>
  </si>
  <si>
    <t>1081</t>
  </si>
  <si>
    <t>1099</t>
  </si>
  <si>
    <t>.0166512488436632</t>
  </si>
  <si>
    <t>3073.731780000001</t>
  </si>
  <si>
    <t>2133.79837828372</t>
  </si>
  <si>
    <t>16266.33205993102</t>
  </si>
  <si>
    <t>45091.19782236984</t>
  </si>
  <si>
    <t>29546.65048681122</t>
  </si>
  <si>
    <t>150929.5966898589</t>
  </si>
  <si>
    <t>11895.31710284434</t>
  </si>
  <si>
    <t>2283.328287969229</t>
  </si>
  <si>
    <t>148646.2684018897</t>
  </si>
  <si>
    <t>160541.585504734</t>
  </si>
  <si>
    <t>Land: Seabed</t>
  </si>
  <si>
    <t>Land: Airfield</t>
  </si>
  <si>
    <t>220470</t>
  </si>
  <si>
    <t>Land: Southern Airfield REPA/PSZ</t>
  </si>
  <si>
    <t>24492.71</t>
  </si>
  <si>
    <t>Land: Southern Airfield Restricted</t>
  </si>
  <si>
    <t>16650.386</t>
  </si>
  <si>
    <t>Land: Aircraft and Freight</t>
  </si>
  <si>
    <t>18928.195</t>
  </si>
  <si>
    <t>Land: ITB</t>
  </si>
  <si>
    <t>3883.056</t>
  </si>
  <si>
    <t>Land: DTB</t>
  </si>
  <si>
    <t>1397.002</t>
  </si>
  <si>
    <t>Land: Infrastructure</t>
  </si>
  <si>
    <t>6529.567</t>
  </si>
  <si>
    <t>Land: Roads</t>
  </si>
  <si>
    <t>13140.628</t>
  </si>
  <si>
    <t>305491.5439999999</t>
  </si>
  <si>
    <t>Sealed Surfaces: Concrete pavement - sub base Airfield</t>
  </si>
  <si>
    <t>10459849</t>
  </si>
  <si>
    <t>9682675</t>
  </si>
  <si>
    <t>8270859</t>
  </si>
  <si>
    <t>6035061</t>
  </si>
  <si>
    <t>5728960</t>
  </si>
  <si>
    <t>8520904</t>
  </si>
  <si>
    <t>179277231.9</t>
  </si>
  <si>
    <t>227975539.9</t>
  </si>
  <si>
    <t>Infrastructure and Buildings: Building structure ITB - 1988</t>
  </si>
  <si>
    <t>68228275.38720684</t>
  </si>
  <si>
    <t>47</t>
  </si>
  <si>
    <t>Infrastructure and Buildings: Building structure ITB - 1991</t>
  </si>
  <si>
    <t>5443742.840240179</t>
  </si>
  <si>
    <t>Infrastructure and Buildings: Air conditioning &amp; ventilation ITB - 1988</t>
  </si>
  <si>
    <t>6510479.807750293</t>
  </si>
  <si>
    <t>Infrastructure and Buildings: Partitioning, internal walls &amp; ITB - 1988</t>
  </si>
  <si>
    <t>11121347.33310002</t>
  </si>
  <si>
    <t>Infrastructure and Buildings: Electricity network incl light ITB - 1988</t>
  </si>
  <si>
    <t>6736130.67049259</t>
  </si>
  <si>
    <t>Infrastructure and Buildings: Building structure ITB - 1993</t>
  </si>
  <si>
    <t>5805864.007907162</t>
  </si>
  <si>
    <t>Infrastructure and Buildings: See appendix</t>
  </si>
  <si>
    <t>145423847.4105092</t>
  </si>
  <si>
    <t>285026736.5427938</t>
  </si>
  <si>
    <t>534296424</t>
  </si>
  <si>
    <t>14566316</t>
  </si>
  <si>
    <t>4380</t>
  </si>
  <si>
    <t>1349156.148</t>
  </si>
  <si>
    <t>Aircraft type: Airbus Industrie - A340</t>
  </si>
  <si>
    <t>1764</t>
  </si>
  <si>
    <t>500540</t>
  </si>
  <si>
    <t>2456</t>
  </si>
  <si>
    <t>453741.02</t>
  </si>
  <si>
    <t>5856</t>
  </si>
  <si>
    <t>448749.096</t>
  </si>
  <si>
    <t>975</t>
  </si>
  <si>
    <t>387170.771</t>
  </si>
  <si>
    <t>Aircraft type: Airbus Industrie - A320</t>
  </si>
  <si>
    <t>4550</t>
  </si>
  <si>
    <t>350245</t>
  </si>
  <si>
    <t>Aircraft type: Airbus Industrie - A380</t>
  </si>
  <si>
    <t>357</t>
  </si>
  <si>
    <t>203133</t>
  </si>
  <si>
    <t>Aircraft type: Airbus Industrie - A330</t>
  </si>
  <si>
    <t>198904</t>
  </si>
  <si>
    <t>20856.15</t>
  </si>
  <si>
    <t>Aircraft type: Boeing - B727</t>
  </si>
  <si>
    <t>2770.098</t>
  </si>
  <si>
    <t>Aircraft type: McDonnell Douglas - MD11</t>
  </si>
  <si>
    <t>280.32</t>
  </si>
  <si>
    <t>Aircraft type: Bombardier - BD700</t>
  </si>
  <si>
    <t>174.18</t>
  </si>
  <si>
    <t>Aircraft type: Grumman - Gulfstream</t>
  </si>
  <si>
    <t>Aircraft type: Cessna - C750</t>
  </si>
  <si>
    <t>48.579</t>
  </si>
  <si>
    <t>Aircraft type: Beechcraft - BE40</t>
  </si>
  <si>
    <t>36.515</t>
  </si>
  <si>
    <t>Aircraft type: Cessna - C560</t>
  </si>
  <si>
    <t>36.06</t>
  </si>
  <si>
    <t>Aircraft type: Bombardier - Learjet</t>
  </si>
  <si>
    <t>Aircraft type: Dassault - Falcon</t>
  </si>
  <si>
    <t>Aircraft type: Convair - CV580</t>
  </si>
  <si>
    <t>28.348</t>
  </si>
  <si>
    <t>Aircraft type: Canadair - CL600</t>
  </si>
  <si>
    <t>Aircraft type: Embraer - ERJ135</t>
  </si>
  <si>
    <t>Aircraft type: British Aerospace - Jetstream</t>
  </si>
  <si>
    <t>7.059</t>
  </si>
  <si>
    <t>Aircraft type: Cessna - C510</t>
  </si>
  <si>
    <t>3.921</t>
  </si>
  <si>
    <t>21459</t>
  </si>
  <si>
    <t>14571</t>
  </si>
  <si>
    <t>834600.5500000001</t>
  </si>
  <si>
    <t>4753</t>
  </si>
  <si>
    <t>360062.5</t>
  </si>
  <si>
    <t>74</t>
  </si>
  <si>
    <t>22185.621</t>
  </si>
  <si>
    <t>8302.966</t>
  </si>
  <si>
    <t>2029.785</t>
  </si>
  <si>
    <t>222.26</t>
  </si>
  <si>
    <t>89.358</t>
  </si>
  <si>
    <t>Aircraft type: British Aerospace - BAe146</t>
  </si>
  <si>
    <t>79.988</t>
  </si>
  <si>
    <t>43.545</t>
  </si>
  <si>
    <t>19436</t>
  </si>
  <si>
    <t>12696</t>
  </si>
  <si>
    <t>247599.676</t>
  </si>
  <si>
    <t>14704</t>
  </si>
  <si>
    <t>114176.56</t>
  </si>
  <si>
    <t>Aircraft type: Aerospatiale/Alenia - ATR72</t>
  </si>
  <si>
    <t>1338</t>
  </si>
  <si>
    <t>30506.4</t>
  </si>
  <si>
    <t>813</t>
  </si>
  <si>
    <t>21634.256</t>
  </si>
  <si>
    <t>312</t>
  </si>
  <si>
    <t>6495.84</t>
  </si>
  <si>
    <t>Aircraft type: Britten-Norman - BN2 Trilander</t>
  </si>
  <si>
    <t>725</t>
  </si>
  <si>
    <t>3288.6</t>
  </si>
  <si>
    <t>Aircraft type: Fairchild - Metroliner</t>
  </si>
  <si>
    <t>2327.297</t>
  </si>
  <si>
    <t>141</t>
  </si>
  <si>
    <t>1029.657</t>
  </si>
  <si>
    <t>Aircraft type: Beechcraft - BE20</t>
  </si>
  <si>
    <t>Aircraft type: Piper - PA31</t>
  </si>
  <si>
    <t>208.379</t>
  </si>
  <si>
    <t>Aircraft type: IAI - GALX</t>
  </si>
  <si>
    <t>112.65</t>
  </si>
  <si>
    <t>108.18</t>
  </si>
  <si>
    <t>Aircraft type: Beechcraft - BE9L</t>
  </si>
  <si>
    <t>48.147</t>
  </si>
  <si>
    <t>Aircraft type: SAAB - SF340</t>
  </si>
  <si>
    <t>39.465</t>
  </si>
  <si>
    <t>Aircraft type: Cessna - C441</t>
  </si>
  <si>
    <t>13.404</t>
  </si>
  <si>
    <t>Aircraft type: IAI - WW24</t>
  </si>
  <si>
    <t>10.68</t>
  </si>
  <si>
    <t>Aircraft type: Cessna - C421</t>
  </si>
  <si>
    <t>10.137</t>
  </si>
  <si>
    <t>Aircraft type: Cessna - C402</t>
  </si>
  <si>
    <t>9.321</t>
  </si>
  <si>
    <t>Aircraft type: Cessna - C208</t>
  </si>
  <si>
    <t>7.256</t>
  </si>
  <si>
    <t>Aircraft type: Cessna - C501</t>
  </si>
  <si>
    <t>5.375</t>
  </si>
  <si>
    <t>Aircraft type: Sikorsky - S76</t>
  </si>
  <si>
    <t>31210</t>
  </si>
  <si>
    <t>2073</t>
  </si>
  <si>
    <t>5922.584</t>
  </si>
  <si>
    <t>296</t>
  </si>
  <si>
    <t>65985.239</t>
  </si>
  <si>
    <t>3114.554</t>
  </si>
  <si>
    <t>2656</t>
  </si>
  <si>
    <t>43879.107</t>
  </si>
  <si>
    <t>77174</t>
  </si>
  <si>
    <t>5690551.951</t>
  </si>
  <si>
    <t>40812</t>
  </si>
  <si>
    <t>988</t>
  </si>
  <si>
    <t>997</t>
  </si>
  <si>
    <t>42797</t>
  </si>
  <si>
    <t>30624</t>
  </si>
  <si>
    <t>7965</t>
  </si>
  <si>
    <t>39093</t>
  </si>
  <si>
    <t>3058433</t>
  </si>
  <si>
    <t>3686659</t>
  </si>
  <si>
    <t>6745092</t>
  </si>
  <si>
    <t>2981832</t>
  </si>
  <si>
    <t>3705386</t>
  </si>
  <si>
    <t>6687218</t>
  </si>
  <si>
    <t>6040265</t>
  </si>
  <si>
    <t>13432310</t>
  </si>
  <si>
    <t>569844</t>
  </si>
  <si>
    <t>12862466</t>
  </si>
  <si>
    <t>161.2947397327965</t>
  </si>
  <si>
    <t>86.34333402590676</t>
  </si>
  <si>
    <t>5.207068069579492</t>
  </si>
  <si>
    <t>252.8451418282828</t>
  </si>
  <si>
    <t>26395.40386248515</t>
  </si>
  <si>
    <t>4.1358695652</t>
  </si>
  <si>
    <t>4.1595744681</t>
  </si>
  <si>
    <t>4.080213904</t>
  </si>
  <si>
    <t>4.153284671</t>
  </si>
  <si>
    <t>4.132235652125</t>
  </si>
  <si>
    <t>3.7857142857</t>
  </si>
  <si>
    <t>3.828125</t>
  </si>
  <si>
    <t>3.896103896</t>
  </si>
  <si>
    <t>4.122807017</t>
  </si>
  <si>
    <t>3.908187549825</t>
  </si>
  <si>
    <t>4.0517241379</t>
  </si>
  <si>
    <t>4.0893854749</t>
  </si>
  <si>
    <t>3.966292135</t>
  </si>
  <si>
    <t>4.162962963</t>
  </si>
  <si>
    <t>4.06759117765</t>
  </si>
  <si>
    <t>4.0380434783</t>
  </si>
  <si>
    <t>3.978378378</t>
  </si>
  <si>
    <t>4.014705882</t>
  </si>
  <si>
    <t>4.007781934775</t>
  </si>
  <si>
    <t>4.253968254</t>
  </si>
  <si>
    <t>4.0630630631</t>
  </si>
  <si>
    <t>4.182608696</t>
  </si>
  <si>
    <t>4.282608696</t>
  </si>
  <si>
    <t>4.195562177125</t>
  </si>
  <si>
    <t>4.2763157895</t>
  </si>
  <si>
    <t>4.2387096774</t>
  </si>
  <si>
    <t>4.294117647</t>
  </si>
  <si>
    <t>4.28440367</t>
  </si>
  <si>
    <t>4.273386695925</t>
  </si>
  <si>
    <t>3.8284023669</t>
  </si>
  <si>
    <t>3.8580246914</t>
  </si>
  <si>
    <t>3.882716049</t>
  </si>
  <si>
    <t>3.939130435</t>
  </si>
  <si>
    <t>3.877068385625</t>
  </si>
  <si>
    <t>3.7625</t>
  </si>
  <si>
    <t>3.7735849057</t>
  </si>
  <si>
    <t>3.849056604</t>
  </si>
  <si>
    <t>3.745614035</t>
  </si>
  <si>
    <t>3.78268888615</t>
  </si>
  <si>
    <t>3.5193370166</t>
  </si>
  <si>
    <t>3.5815217391</t>
  </si>
  <si>
    <t>3.574585635</t>
  </si>
  <si>
    <t>3.563909774</t>
  </si>
  <si>
    <t>3.559838541375</t>
  </si>
  <si>
    <t>4.0489130435</t>
  </si>
  <si>
    <t>4.0531914894</t>
  </si>
  <si>
    <t>4.102941176</t>
  </si>
  <si>
    <t>4.10126142735</t>
  </si>
  <si>
    <t>3.7</t>
  </si>
  <si>
    <t>3.7783783784</t>
  </si>
  <si>
    <t>3.938202247</t>
  </si>
  <si>
    <t>3.77443609</t>
  </si>
  <si>
    <t>3.79775417895</t>
  </si>
  <si>
    <t>4.2795031056</t>
  </si>
  <si>
    <t>4.1974522293</t>
  </si>
  <si>
    <t>4.324675325</t>
  </si>
  <si>
    <t>4.321428571</t>
  </si>
  <si>
    <t>4.28076480775</t>
  </si>
  <si>
    <t>4.4888888889</t>
  </si>
  <si>
    <t>4.3302752294</t>
  </si>
  <si>
    <t>4.31372549</t>
  </si>
  <si>
    <t>4.446153846</t>
  </si>
  <si>
    <t>4.394760863675</t>
  </si>
  <si>
    <t>4.3192771084</t>
  </si>
  <si>
    <t>4.1904761905</t>
  </si>
  <si>
    <t>4.396341463</t>
  </si>
  <si>
    <t>4.325</t>
  </si>
  <si>
    <t>4.307773690575</t>
  </si>
  <si>
    <t>4.0321723973</t>
  </si>
  <si>
    <t>4.012843286785714</t>
  </si>
  <si>
    <t>4.062644105</t>
  </si>
  <si>
    <t>4.088527631</t>
  </si>
  <si>
    <t>4.049046854919643</t>
  </si>
  <si>
    <t>3.9572192513</t>
  </si>
  <si>
    <t>4.0106382979</t>
  </si>
  <si>
    <t>4.230769231</t>
  </si>
  <si>
    <t>4.092307692</t>
  </si>
  <si>
    <t>4.072733618075001</t>
  </si>
  <si>
    <t>4.0615384615</t>
  </si>
  <si>
    <t>4.1724137931</t>
  </si>
  <si>
    <t>4.158730159</t>
  </si>
  <si>
    <t>3.898305085</t>
  </si>
  <si>
    <t>4.072746874499999</t>
  </si>
  <si>
    <t>3.9565217391</t>
  </si>
  <si>
    <t>3.9095744681</t>
  </si>
  <si>
    <t>4.160550459</t>
  </si>
  <si>
    <t>4.056701031</t>
  </si>
  <si>
    <t>4.0208369242</t>
  </si>
  <si>
    <t>3.722826087</t>
  </si>
  <si>
    <t>3.9037433155</t>
  </si>
  <si>
    <t>3.968181818</t>
  </si>
  <si>
    <t>3.933673469</t>
  </si>
  <si>
    <t>3.882106172525</t>
  </si>
  <si>
    <t>4.2307692308</t>
  </si>
  <si>
    <t>4.4310344828</t>
  </si>
  <si>
    <t>4.17037037</t>
  </si>
  <si>
    <t>4.341269841</t>
  </si>
  <si>
    <t>4.293360981325001</t>
  </si>
  <si>
    <t>4.2289156627</t>
  </si>
  <si>
    <t>4.3389830508</t>
  </si>
  <si>
    <t>4.265625</t>
  </si>
  <si>
    <t>4.388888889</t>
  </si>
  <si>
    <t>4.3056031506</t>
  </si>
  <si>
    <t>3.9830508475</t>
  </si>
  <si>
    <t>4.1907514451</t>
  </si>
  <si>
    <t>4.110576923</t>
  </si>
  <si>
    <t>4.132275132</t>
  </si>
  <si>
    <t>4.104163587</t>
  </si>
  <si>
    <t>3.8735632184</t>
  </si>
  <si>
    <t>4.1741573034</t>
  </si>
  <si>
    <t>4.095</t>
  </si>
  <si>
    <t>4.047368421</t>
  </si>
  <si>
    <t>4.047522235725</t>
  </si>
  <si>
    <t>3.8956043956</t>
  </si>
  <si>
    <t>3.9838709677</t>
  </si>
  <si>
    <t>3.890410959</t>
  </si>
  <si>
    <t>3.943298969</t>
  </si>
  <si>
    <t>3.928296322825</t>
  </si>
  <si>
    <t>4.1968085106</t>
  </si>
  <si>
    <t>4.3978494624</t>
  </si>
  <si>
    <t>4.337837838</t>
  </si>
  <si>
    <t>4.343589744</t>
  </si>
  <si>
    <t>4.3190213886</t>
  </si>
  <si>
    <t>3.938547486</t>
  </si>
  <si>
    <t>4.1436464088</t>
  </si>
  <si>
    <t>4.14084507</t>
  </si>
  <si>
    <t>4.142857143</t>
  </si>
  <si>
    <t>4.091474027025</t>
  </si>
  <si>
    <t>3.8121546961</t>
  </si>
  <si>
    <t>4.2613636364</t>
  </si>
  <si>
    <t>4.142180095</t>
  </si>
  <si>
    <t>4.361256544</t>
  </si>
  <si>
    <t>4.14423874295</t>
  </si>
  <si>
    <t>4.0786516854</t>
  </si>
  <si>
    <t>4.2108108108</t>
  </si>
  <si>
    <t>4.096774193</t>
  </si>
  <si>
    <t>4.303191489</t>
  </si>
  <si>
    <t>4.172357044775</t>
  </si>
  <si>
    <t>3.9391304348</t>
  </si>
  <si>
    <t>4.0909090909</t>
  </si>
  <si>
    <t>3.993464052</t>
  </si>
  <si>
    <t>4.098484849</t>
  </si>
  <si>
    <t>4.030497106625001</t>
  </si>
  <si>
    <t>4.3093922652</t>
  </si>
  <si>
    <t>4.2967032967</t>
  </si>
  <si>
    <t>4.319248826</t>
  </si>
  <si>
    <t>4.42631579</t>
  </si>
  <si>
    <t>4.337915044424999</t>
  </si>
  <si>
    <t>4.016248194335715</t>
  </si>
  <si>
    <t>4.178986538035715</t>
  </si>
  <si>
    <t>4.132128269</t>
  </si>
  <si>
    <t>4.172676885</t>
  </si>
  <si>
    <t>4.12500997165</t>
  </si>
  <si>
    <t>57</t>
  </si>
  <si>
    <t>58</t>
  </si>
  <si>
    <t xml:space="preserve">SCHEDULE 11: REPORT ON RELIABILITY MEASURES | </t>
  </si>
  <si>
    <t xml:space="preserve">SCHEDULE 14: REPORT ON PASSENGER SATISFACTION INDICATORS | </t>
  </si>
  <si>
    <t>SCHEDULE 16: REPORT ON ASSOCIATED STATISTICS | 16a: Aircraft statistics: (i) International air passenger services</t>
  </si>
  <si>
    <t>SCHEDULE 16: REPORT ON ASSOCIATED STATISTICS | 16a: Aircraft statistics: (ii) Domestic air passenger services: (1) Aircraft 30 tonnes MCTOW or more</t>
  </si>
  <si>
    <t>SCHEDULE 16: REPORT ON ASSOCIATED STATISTICS | 16a: Aircraft statistics: (ii) Domestic air passenger services: (2) Aircraft 3 tonnes or more but less than 30 tonnes MCTOW</t>
  </si>
  <si>
    <t>SCHEDULE 16: REPORT ON ASSOCIATED STATISTICS | 16a: Aircraft statistics: (iii) Total number and MCTOW of landings of aircraft not included in (i) and (ii)</t>
  </si>
  <si>
    <t>SCHEDULE 16: REPORT ON ASSOCIATED STATISTICS | 16a: Aircraft statistics: (iv)  The total number and MCTOW of landings during the disclosure year</t>
  </si>
  <si>
    <t>SCHEDULE 16: REPORT ON ASSOCIATED STATISTICS | 16b: Terminal access</t>
  </si>
  <si>
    <t>SCHEDULE 16: REPORT ON ASSOCIATED STATISTICS | 16c: Passenger statistics</t>
  </si>
  <si>
    <t>SCHEDULE 16: REPORT ON ASSOCIATED STATISTICS | 16e: Human Resource Statistics</t>
  </si>
  <si>
    <t>SCHEDULE 23: REPORT ON INITIAL REGULATORY ASSET BASE VALUE | 23a: Regulatory Asset Base Value</t>
  </si>
  <si>
    <t>SCHEDULE 23: REPORT ON INITIAL REGULATORY ASSET BASE VALUE | 23b(i): Calculation of Revaluation Rate and Indexed Revaluation</t>
  </si>
  <si>
    <t>SCHEDULE 23: REPORT ON INITIAL REGULATORY ASSET BASE VALUE | 23b(ii): Works Under Construction</t>
  </si>
  <si>
    <t>SCHEDULE 23: REPORT ON INITIAL REGULATORY ASSET BASE VALUE | 23b(iii): Assets Held for Future Use</t>
  </si>
  <si>
    <t>SCHEDULE 23: REPORT ON INITIAL REGULATORY ASSET BASE VALUE | 23b(iv): Asset Lives &amp; Asset Uses</t>
  </si>
  <si>
    <t>SCHEDULE 6: REPORT ON ACTUAL TO FORECAST EXPENDITURE | 6a: Actual to Forecast Expenditure | By category | Actual for Period to Date (a) | Total capital expenditure</t>
  </si>
  <si>
    <t>SCHEDULE 18: REPORT ON THE FORECAST TOTAL REVENUE REQUIREMENTS | 18b(iii): Forecast Capital Expenditure | Total capital expenditure</t>
  </si>
  <si>
    <t>SCHEDULE 17: REPORT ON PRICING STATISTICS | Average charge from airfield activities relating to international flights</t>
  </si>
  <si>
    <t>SCHEDULE 14: REPORT ON PASSENGER SATISFACTION INDICATORS | Annual average | Domestic terminal: Courtesy, helpfulness of airport staff (excluding check-in and security)</t>
  </si>
  <si>
    <t>SCHEDULE 6: REPORT ON ACTUAL TO FORECAST EXPENDITURE | 6a: Actual to Forecast Expenditure | By category | Actual for Period to Date (a) | Total operational expenditure</t>
  </si>
  <si>
    <t>SCHEDULE 14: REPORT ON PASSENGER SATISFACTION INDICATORS | Annual average | Domestic terminal: Ambience of the airport</t>
  </si>
  <si>
    <t xml:space="preserve"> </t>
  </si>
  <si>
    <t>Following section exploration in the previous two sheets, choose reporting items to compare.</t>
  </si>
  <si>
    <t>Time series are constructed from the two PSE disclosures (i.e. 2008 to 2012 and 2013 to 2017 ).</t>
  </si>
  <si>
    <t>Time series are constructed from years of disclosure (e.g. 2011 from 2011 disclosure).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</si>
</sst>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([$-1409]d\ mmmm\ yyyy;_(@"/>
    <numFmt numFmtId="165" formatCode="[$-1409]d\ mmm\ yy;@"/>
    <numFmt numFmtId="166" formatCode="_(* #,##0.00%_);_(* \(#,##0.00%\);_(* &quot;–&quot;???_);_(* @_)"/>
    <numFmt numFmtId="167" formatCode="_(@_)"/>
    <numFmt numFmtId="168" formatCode="_-* #,##0_-;\-* #,##0_-;_-* &quot;-&quot;??_-;_-@_-"/>
  </numFmts>
  <fonts count="14">
    <font>
      <sz val="11"/>
      <name val="Calibri"/>
    </font>
    <font>
      <sz val="11"/>
      <name val="Calibri"/>
      <family val="2"/>
    </font>
    <font>
      <sz val="10"/>
      <color theme="1"/>
      <name val="Cambria"/>
      <family val="1"/>
      <scheme val="major"/>
    </font>
    <font>
      <b/>
      <sz val="13"/>
      <color theme="1"/>
      <name val="Cambria"/>
      <family val="1"/>
      <scheme val="major"/>
    </font>
    <font>
      <b/>
      <sz val="13"/>
      <color theme="4"/>
      <name val="Calibri"/>
      <family val="4"/>
      <scheme val="minor"/>
    </font>
    <font>
      <b/>
      <sz val="12"/>
      <color theme="1"/>
      <name val="Cambria"/>
      <family val="1"/>
      <scheme val="major"/>
    </font>
    <font>
      <sz val="10"/>
      <color theme="1"/>
      <name val="Calibri"/>
      <family val="4"/>
      <scheme val="minor"/>
    </font>
    <font>
      <b/>
      <sz val="10"/>
      <color theme="1"/>
      <name val="Calibri"/>
      <family val="4"/>
      <scheme val="minor"/>
    </font>
    <font>
      <sz val="8"/>
      <color theme="1"/>
      <name val="Cambria"/>
      <family val="1"/>
      <scheme val="major"/>
    </font>
    <font>
      <sz val="10"/>
      <color theme="8"/>
      <name val="Calibri"/>
      <family val="4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sz val="11"/>
      <name val="Calibri"/>
      <family val="2"/>
    </font>
    <font>
      <b/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</fills>
  <borders count="15">
    <border>
      <left/>
      <right/>
      <top/>
      <bottom/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2" fillId="2" borderId="0"/>
    <xf numFmtId="49" fontId="3" fillId="0" borderId="0" applyFill="0" applyBorder="0">
      <alignment horizontal="right" indent="1"/>
    </xf>
    <xf numFmtId="0" fontId="4" fillId="0" borderId="1" applyFill="0">
      <alignment horizontal="center"/>
    </xf>
    <xf numFmtId="164" fontId="4" fillId="0" borderId="1" applyFill="0">
      <alignment horizontal="center" vertical="center"/>
    </xf>
    <xf numFmtId="0" fontId="6" fillId="3" borderId="0"/>
    <xf numFmtId="0" fontId="5" fillId="0" borderId="0" applyNumberFormat="0" applyFill="0" applyAlignment="0" applyProtection="0"/>
    <xf numFmtId="0" fontId="6" fillId="4" borderId="1">
      <alignment horizontal="left" vertical="top" wrapText="1" indent="1"/>
      <protection locked="0"/>
    </xf>
    <xf numFmtId="49" fontId="7" fillId="0" borderId="0" applyFill="0" applyBorder="0">
      <alignment horizontal="center" wrapText="1"/>
    </xf>
    <xf numFmtId="165" fontId="2" fillId="0" borderId="0" applyFont="0" applyFill="0" applyBorder="0" applyAlignment="0" applyProtection="0">
      <alignment wrapText="1"/>
    </xf>
    <xf numFmtId="166" fontId="2" fillId="0" borderId="0" applyFont="0" applyFill="0" applyBorder="0" applyAlignment="0" applyProtection="0">
      <protection locked="0"/>
    </xf>
    <xf numFmtId="49" fontId="8" fillId="3" borderId="2">
      <alignment horizontal="right" indent="2"/>
    </xf>
    <xf numFmtId="0" fontId="6" fillId="3" borderId="1" applyNumberFormat="0">
      <alignment horizontal="left"/>
    </xf>
    <xf numFmtId="0" fontId="9" fillId="4" borderId="1" applyNumberFormat="0">
      <protection locked="0"/>
    </xf>
    <xf numFmtId="167" fontId="2" fillId="0" borderId="0" applyFont="0" applyFill="0" applyBorder="0" applyAlignment="0" applyProtection="0">
      <alignment horizontal="left"/>
      <protection locked="0"/>
    </xf>
  </cellStyleXfs>
  <cellXfs count="57">
    <xf numFmtId="0" fontId="0" fillId="0" borderId="0" xfId="0"/>
    <xf numFmtId="0" fontId="12" fillId="0" borderId="0" xfId="0" applyFont="1"/>
    <xf numFmtId="0" fontId="12" fillId="4" borderId="0" xfId="0" applyFont="1" applyFill="1"/>
    <xf numFmtId="0" fontId="0" fillId="4" borderId="0" xfId="0" applyFill="1"/>
    <xf numFmtId="0" fontId="0" fillId="5" borderId="0" xfId="0" applyFill="1"/>
    <xf numFmtId="0" fontId="11" fillId="4" borderId="0" xfId="0" applyFont="1" applyFill="1"/>
    <xf numFmtId="0" fontId="12" fillId="5" borderId="0" xfId="0" applyFont="1" applyFill="1"/>
    <xf numFmtId="0" fontId="11" fillId="4" borderId="0" xfId="0" applyFont="1" applyFill="1" applyAlignment="1">
      <alignment horizontal="center"/>
    </xf>
    <xf numFmtId="0" fontId="12" fillId="0" borderId="0" xfId="0" applyFont="1" applyFill="1"/>
    <xf numFmtId="0" fontId="0" fillId="0" borderId="0" xfId="0" applyFill="1"/>
    <xf numFmtId="0" fontId="0" fillId="0" borderId="0" xfId="0" applyNumberFormat="1" applyFill="1"/>
    <xf numFmtId="0" fontId="1" fillId="4" borderId="0" xfId="0" applyFont="1" applyFill="1"/>
    <xf numFmtId="0" fontId="12" fillId="7" borderId="0" xfId="0" applyFont="1" applyFill="1" applyProtection="1">
      <protection hidden="1"/>
    </xf>
    <xf numFmtId="0" fontId="0" fillId="7" borderId="0" xfId="0" applyFill="1" applyProtection="1">
      <protection hidden="1"/>
    </xf>
    <xf numFmtId="0" fontId="0" fillId="4" borderId="0" xfId="0" applyFill="1" applyProtection="1">
      <protection hidden="1"/>
    </xf>
    <xf numFmtId="0" fontId="10" fillId="7" borderId="0" xfId="0" applyFont="1" applyFill="1" applyProtection="1">
      <protection hidden="1"/>
    </xf>
    <xf numFmtId="0" fontId="10" fillId="7" borderId="7" xfId="0" applyFont="1" applyFill="1" applyBorder="1" applyAlignment="1" applyProtection="1">
      <alignment horizontal="center"/>
      <protection hidden="1"/>
    </xf>
    <xf numFmtId="0" fontId="10" fillId="4" borderId="0" xfId="0" applyFont="1" applyFill="1" applyProtection="1">
      <protection hidden="1"/>
    </xf>
    <xf numFmtId="0" fontId="12" fillId="4" borderId="0" xfId="0" applyFont="1" applyFill="1" applyProtection="1">
      <protection hidden="1"/>
    </xf>
    <xf numFmtId="0" fontId="10" fillId="7" borderId="0" xfId="0" applyFont="1" applyFill="1" applyAlignment="1" applyProtection="1">
      <alignment horizontal="left"/>
      <protection hidden="1"/>
    </xf>
    <xf numFmtId="0" fontId="10" fillId="7" borderId="0" xfId="0" applyFont="1" applyFill="1" applyAlignment="1" applyProtection="1">
      <alignment horizontal="center"/>
      <protection hidden="1"/>
    </xf>
    <xf numFmtId="0" fontId="10" fillId="4" borderId="0" xfId="0" applyFont="1" applyFill="1" applyAlignment="1" applyProtection="1">
      <alignment horizontal="left"/>
      <protection hidden="1"/>
    </xf>
    <xf numFmtId="0" fontId="1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43" fontId="0" fillId="6" borderId="0" xfId="1" applyFont="1" applyFill="1" applyProtection="1">
      <protection hidden="1"/>
    </xf>
    <xf numFmtId="0" fontId="12" fillId="4" borderId="7" xfId="0" applyFont="1" applyFill="1" applyBorder="1" applyAlignment="1" applyProtection="1">
      <alignment horizontal="center" vertical="center"/>
      <protection locked="0"/>
    </xf>
    <xf numFmtId="0" fontId="10" fillId="7" borderId="0" xfId="0" applyFont="1" applyFill="1" applyAlignment="1" applyProtection="1">
      <alignment horizontal="right" vertical="top"/>
      <protection hidden="1"/>
    </xf>
    <xf numFmtId="0" fontId="10" fillId="7" borderId="0" xfId="0" applyFont="1" applyFill="1" applyBorder="1" applyAlignment="1" applyProtection="1">
      <alignment horizontal="left" vertical="top" wrapText="1"/>
      <protection hidden="1"/>
    </xf>
    <xf numFmtId="0" fontId="11" fillId="7" borderId="0" xfId="0" applyFont="1" applyFill="1" applyAlignment="1" applyProtection="1">
      <alignment horizontal="right"/>
      <protection hidden="1"/>
    </xf>
    <xf numFmtId="0" fontId="11" fillId="7" borderId="3" xfId="0" applyFont="1" applyFill="1" applyBorder="1" applyAlignment="1" applyProtection="1">
      <alignment horizontal="center"/>
      <protection hidden="1"/>
    </xf>
    <xf numFmtId="0" fontId="11" fillId="7" borderId="0" xfId="0" applyFont="1" applyFill="1" applyBorder="1" applyProtection="1">
      <protection hidden="1"/>
    </xf>
    <xf numFmtId="0" fontId="11" fillId="4" borderId="0" xfId="0" applyFont="1" applyFill="1" applyProtection="1">
      <protection hidden="1"/>
    </xf>
    <xf numFmtId="0" fontId="11" fillId="7" borderId="0" xfId="0" applyFont="1" applyFill="1" applyBorder="1" applyAlignment="1" applyProtection="1">
      <alignment horizontal="center"/>
      <protection hidden="1"/>
    </xf>
    <xf numFmtId="0" fontId="10" fillId="7" borderId="0" xfId="0" applyFont="1" applyFill="1" applyAlignment="1" applyProtection="1">
      <alignment horizontal="right"/>
      <protection hidden="1"/>
    </xf>
    <xf numFmtId="43" fontId="0" fillId="6" borderId="3" xfId="1" applyFont="1" applyFill="1" applyBorder="1" applyProtection="1">
      <protection hidden="1"/>
    </xf>
    <xf numFmtId="43" fontId="0" fillId="7" borderId="0" xfId="1" applyFont="1" applyFill="1" applyBorder="1" applyProtection="1">
      <protection hidden="1"/>
    </xf>
    <xf numFmtId="168" fontId="0" fillId="7" borderId="14" xfId="1" applyNumberFormat="1" applyFont="1" applyFill="1" applyBorder="1" applyProtection="1">
      <protection hidden="1"/>
    </xf>
    <xf numFmtId="168" fontId="0" fillId="7" borderId="13" xfId="1" applyNumberFormat="1" applyFont="1" applyFill="1" applyBorder="1" applyProtection="1">
      <protection hidden="1"/>
    </xf>
    <xf numFmtId="0" fontId="11" fillId="7" borderId="12" xfId="0" applyFont="1" applyFill="1" applyBorder="1" applyAlignment="1" applyProtection="1">
      <alignment horizontal="center"/>
      <protection hidden="1"/>
    </xf>
    <xf numFmtId="0" fontId="11" fillId="7" borderId="0" xfId="0" applyFont="1" applyFill="1" applyBorder="1" applyAlignment="1" applyProtection="1">
      <protection hidden="1"/>
    </xf>
    <xf numFmtId="168" fontId="0" fillId="7" borderId="0" xfId="1" applyNumberFormat="1" applyFont="1" applyFill="1" applyBorder="1" applyProtection="1">
      <protection hidden="1"/>
    </xf>
    <xf numFmtId="0" fontId="0" fillId="7" borderId="0" xfId="0" applyFill="1" applyBorder="1" applyProtection="1">
      <protection hidden="1"/>
    </xf>
    <xf numFmtId="0" fontId="11" fillId="7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0" fontId="1" fillId="4" borderId="0" xfId="0" applyFont="1" applyFill="1" applyProtection="1">
      <protection hidden="1"/>
    </xf>
    <xf numFmtId="0" fontId="10" fillId="7" borderId="8" xfId="0" applyFont="1" applyFill="1" applyBorder="1" applyAlignment="1" applyProtection="1">
      <alignment horizontal="center"/>
      <protection hidden="1"/>
    </xf>
    <xf numFmtId="0" fontId="10" fillId="7" borderId="9" xfId="0" applyFont="1" applyFill="1" applyBorder="1" applyAlignment="1" applyProtection="1">
      <alignment horizontal="center"/>
      <protection hidden="1"/>
    </xf>
    <xf numFmtId="0" fontId="10" fillId="7" borderId="10" xfId="0" applyFont="1" applyFill="1" applyBorder="1" applyAlignment="1" applyProtection="1">
      <alignment horizontal="center"/>
      <protection hidden="1"/>
    </xf>
    <xf numFmtId="0" fontId="12" fillId="4" borderId="8" xfId="0" applyFont="1" applyFill="1" applyBorder="1" applyAlignment="1" applyProtection="1">
      <alignment horizontal="center" vertical="center" wrapText="1"/>
      <protection locked="0"/>
    </xf>
    <xf numFmtId="0" fontId="12" fillId="4" borderId="9" xfId="0" applyFont="1" applyFill="1" applyBorder="1" applyAlignment="1" applyProtection="1">
      <alignment horizontal="center" vertical="center" wrapText="1"/>
      <protection locked="0"/>
    </xf>
    <xf numFmtId="0" fontId="12" fillId="4" borderId="10" xfId="0" applyFont="1" applyFill="1" applyBorder="1" applyAlignment="1" applyProtection="1">
      <alignment horizontal="center" vertical="center" wrapText="1"/>
      <protection locked="0"/>
    </xf>
    <xf numFmtId="0" fontId="1" fillId="4" borderId="8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/>
      <protection hidden="1"/>
    </xf>
    <xf numFmtId="0" fontId="10" fillId="4" borderId="5" xfId="0" applyFont="1" applyFill="1" applyBorder="1" applyAlignment="1" applyProtection="1">
      <alignment horizontal="left" vertical="top" wrapText="1"/>
      <protection locked="0"/>
    </xf>
    <xf numFmtId="0" fontId="10" fillId="4" borderId="4" xfId="0" applyFont="1" applyFill="1" applyBorder="1" applyAlignment="1" applyProtection="1">
      <alignment horizontal="left" vertical="top" wrapText="1"/>
      <protection locked="0"/>
    </xf>
    <xf numFmtId="0" fontId="10" fillId="4" borderId="6" xfId="0" applyFont="1" applyFill="1" applyBorder="1" applyAlignment="1" applyProtection="1">
      <alignment horizontal="left" vertical="top" wrapText="1"/>
      <protection locked="0"/>
    </xf>
    <xf numFmtId="0" fontId="11" fillId="7" borderId="11" xfId="0" applyFont="1" applyFill="1" applyBorder="1" applyAlignment="1" applyProtection="1">
      <alignment horizontal="center"/>
      <protection hidden="1"/>
    </xf>
  </cellXfs>
  <cellStyles count="16">
    <cellStyle name="Comma" xfId="1" builtinId="3"/>
    <cellStyle name="Comment Box" xfId="8"/>
    <cellStyle name="Data Input" xfId="14"/>
    <cellStyle name="Data Rows" xfId="6"/>
    <cellStyle name="Date (short)" xfId="10"/>
    <cellStyle name="Entry 1A" xfId="4"/>
    <cellStyle name="Entry 1B" xfId="5"/>
    <cellStyle name="Heading 1-noindex" xfId="7"/>
    <cellStyle name="Label 1" xfId="3"/>
    <cellStyle name="Label 2a" xfId="9"/>
    <cellStyle name="Link" xfId="13"/>
    <cellStyle name="Normal" xfId="0" builtinId="0"/>
    <cellStyle name="Page Number" xfId="12"/>
    <cellStyle name="Percent [2]" xfId="11"/>
    <cellStyle name="Text" xfId="15"/>
    <cellStyle name="Top rows" xfId="2"/>
  </cellStyles>
  <dxfs count="2"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CCFFCC"/>
      <color rgb="FFFFFF99"/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180975</xdr:rowOff>
    </xdr:from>
    <xdr:to>
      <xdr:col>4</xdr:col>
      <xdr:colOff>123825</xdr:colOff>
      <xdr:row>4</xdr:row>
      <xdr:rowOff>123825</xdr:rowOff>
    </xdr:to>
    <xdr:pic>
      <xdr:nvPicPr>
        <xdr:cNvPr id="2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80975"/>
          <a:ext cx="2314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0</xdr:colOff>
      <xdr:row>13</xdr:row>
      <xdr:rowOff>0</xdr:rowOff>
    </xdr:from>
    <xdr:to>
      <xdr:col>14</xdr:col>
      <xdr:colOff>447675</xdr:colOff>
      <xdr:row>30</xdr:row>
      <xdr:rowOff>57150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1275"/>
          <a:ext cx="8982075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Data" displayName="Data" ref="A1:N11685" totalsRowShown="0">
  <autoFilter ref="A1:N11685">
    <filterColumn colId="2">
      <filters>
        <filter val="SCHEDULE 11: REPORT ON RELIABILITY MEASURES"/>
        <filter val="SCHEDULE 14: REPORT ON PASSENGER SATISFACTION INDICATORS"/>
        <filter val="SCHEDULE 16: REPORT ON ASSOCIATED STATISTICS"/>
        <filter val="SCHEDULE 23: REPORT ON INITIAL REGULATORY ASSET BASE VALUE"/>
      </filters>
    </filterColumn>
  </autoFilter>
  <tableColumns count="14">
    <tableColumn id="1" name="airport"/>
    <tableColumn id="2" name="disc_yr"/>
    <tableColumn id="3" name="schedule"/>
    <tableColumn id="4" name="section"/>
    <tableColumn id="5" name="category"/>
    <tableColumn id="6" name="sub_category"/>
    <tableColumn id="7" name="sch_ref"/>
    <tableColumn id="8" name="description"/>
    <tableColumn id="9" name="fcast_yr"/>
    <tableColumn id="10" name="units"/>
    <tableColumn id="11" name="value_as_string"/>
    <tableColumn id="14" name="value"/>
    <tableColumn id="13" name="Lookup3" dataDxfId="1">
      <calculatedColumnFormula>Data[[#This Row],[schedule]]&amp;" | "&amp;Data[[#This Row],[section]]</calculatedColumnFormula>
    </tableColumn>
    <tableColumn id="12" name="Lookup2" dataDxfId="0">
      <calculatedColumnFormula>SUBSTITUTE(SUBSTITUTE(SUBSTITUTE(C2&amp;" | "&amp;D2&amp;" | "&amp;E2&amp;" | "&amp;F2&amp;" | "&amp;H2," |  |  | "," | ")," |  |  | "," | ")," |  | "," | 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7:G8"/>
  <sheetViews>
    <sheetView tabSelected="1" workbookViewId="0">
      <selection activeCell="D9" sqref="D9"/>
    </sheetView>
  </sheetViews>
  <sheetFormatPr defaultRowHeight="15"/>
  <cols>
    <col min="1" max="16384" width="9.140625" style="14"/>
  </cols>
  <sheetData>
    <row r="7" spans="3:7">
      <c r="G7" s="44" t="s">
        <v>7263</v>
      </c>
    </row>
    <row r="8" spans="3:7" ht="23.25">
      <c r="C8" s="43" t="s">
        <v>428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694"/>
  <sheetViews>
    <sheetView zoomScale="70" zoomScaleNormal="7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151.5703125" style="4" bestFit="1" customWidth="1"/>
    <col min="2" max="2" width="13.85546875" style="4" bestFit="1" customWidth="1"/>
    <col min="3" max="3" width="78.85546875" bestFit="1" customWidth="1"/>
    <col min="4" max="8" width="35.85546875" customWidth="1"/>
    <col min="9" max="9" width="96.28515625" style="4" customWidth="1"/>
  </cols>
  <sheetData>
    <row r="1" spans="1:10">
      <c r="B1" s="6" t="s">
        <v>395</v>
      </c>
      <c r="C1" t="s">
        <v>5</v>
      </c>
      <c r="D1" t="s">
        <v>8</v>
      </c>
      <c r="E1" t="s">
        <v>100</v>
      </c>
      <c r="F1" t="s">
        <v>132</v>
      </c>
      <c r="G1" t="s">
        <v>16</v>
      </c>
      <c r="H1" t="s">
        <v>17</v>
      </c>
      <c r="J1" s="1" t="s">
        <v>90</v>
      </c>
    </row>
    <row r="2" spans="1:10">
      <c r="A2" s="6" t="str">
        <f t="shared" ref="A2:A65" si="0">C2&amp;" | "&amp;D2&amp;" | "&amp;B2</f>
        <v>SCHEDULE 18: REPORT ON THE FORECAST TOTAL REVENUE REQUIREMENTS | 18a: Revenue Requirement | 1</v>
      </c>
      <c r="B2" s="4">
        <f t="shared" ref="B2:B65" si="1">IF(C2&amp;D2&lt;&gt;C1&amp;D1,1,B1+1)</f>
        <v>1</v>
      </c>
      <c r="C2" t="s">
        <v>7</v>
      </c>
      <c r="D2" t="s">
        <v>11</v>
      </c>
      <c r="E2" t="s">
        <v>81</v>
      </c>
      <c r="F2" t="s">
        <v>81</v>
      </c>
      <c r="G2">
        <v>18</v>
      </c>
      <c r="H2" t="s">
        <v>82</v>
      </c>
      <c r="I2" s="4" t="str">
        <f t="shared" ref="I2:I65" si="2">SUBSTITUTE(SUBSTITUTE(SUBSTITUTE(C2&amp;" | "&amp;D2&amp;" | "&amp;E2&amp;" | "&amp;F2&amp;" | "&amp;H2," |  |  |  | "," | ")," |  |  | "," | ")," |  | "," | ")</f>
        <v>SCHEDULE 18: REPORT ON THE FORECAST TOTAL REVENUE REQUIREMENTS | 18a: Revenue Requirement | Forecast value of assets employed</v>
      </c>
      <c r="J2" t="s">
        <v>92</v>
      </c>
    </row>
    <row r="3" spans="1:10">
      <c r="A3" s="6" t="str">
        <f t="shared" si="0"/>
        <v>SCHEDULE 18: REPORT ON THE FORECAST TOTAL REVENUE REQUIREMENTS | 18a: Revenue Requirement | 2</v>
      </c>
      <c r="B3" s="4">
        <f t="shared" si="1"/>
        <v>2</v>
      </c>
      <c r="C3" t="s">
        <v>7</v>
      </c>
      <c r="D3" t="s">
        <v>11</v>
      </c>
      <c r="E3" t="s">
        <v>81</v>
      </c>
      <c r="F3" t="s">
        <v>81</v>
      </c>
      <c r="G3">
        <v>19</v>
      </c>
      <c r="H3" t="s">
        <v>48</v>
      </c>
      <c r="I3" s="4" t="str">
        <f t="shared" si="2"/>
        <v>SCHEDULE 18: REPORT ON THE FORECAST TOTAL REVENUE REQUIREMENTS | 18a: Revenue Requirement | Forecast cost of capital</v>
      </c>
      <c r="J3" t="s">
        <v>93</v>
      </c>
    </row>
    <row r="4" spans="1:10">
      <c r="A4" s="6" t="str">
        <f t="shared" si="0"/>
        <v>SCHEDULE 18: REPORT ON THE FORECAST TOTAL REVENUE REQUIREMENTS | 18a: Revenue Requirement | 3</v>
      </c>
      <c r="B4" s="4">
        <f t="shared" si="1"/>
        <v>3</v>
      </c>
      <c r="C4" t="s">
        <v>7</v>
      </c>
      <c r="D4" t="s">
        <v>11</v>
      </c>
      <c r="E4" t="s">
        <v>81</v>
      </c>
      <c r="F4" t="s">
        <v>81</v>
      </c>
      <c r="G4">
        <v>20</v>
      </c>
      <c r="H4" t="s">
        <v>49</v>
      </c>
      <c r="I4" s="4" t="str">
        <f t="shared" si="2"/>
        <v>SCHEDULE 18: REPORT ON THE FORECAST TOTAL REVENUE REQUIREMENTS | 18a: Revenue Requirement | Forecast return on assets employed</v>
      </c>
      <c r="J4" t="s">
        <v>92</v>
      </c>
    </row>
    <row r="5" spans="1:10">
      <c r="A5" s="6" t="str">
        <f t="shared" si="0"/>
        <v>SCHEDULE 18: REPORT ON THE FORECAST TOTAL REVENUE REQUIREMENTS | 18a: Revenue Requirement | 4</v>
      </c>
      <c r="B5" s="4">
        <f t="shared" si="1"/>
        <v>4</v>
      </c>
      <c r="C5" t="s">
        <v>7</v>
      </c>
      <c r="D5" t="s">
        <v>11</v>
      </c>
      <c r="E5" t="s">
        <v>81</v>
      </c>
      <c r="F5" t="s">
        <v>81</v>
      </c>
      <c r="G5">
        <v>21</v>
      </c>
      <c r="H5" t="s">
        <v>50</v>
      </c>
      <c r="I5" s="4" t="str">
        <f t="shared" si="2"/>
        <v xml:space="preserve">SCHEDULE 18: REPORT ON THE FORECAST TOTAL REVENUE REQUIREMENTS | 18a: Revenue Requirement | Forecast operational expenditure </v>
      </c>
      <c r="J5" t="s">
        <v>92</v>
      </c>
    </row>
    <row r="6" spans="1:10">
      <c r="A6" s="6" t="str">
        <f t="shared" si="0"/>
        <v>SCHEDULE 18: REPORT ON THE FORECAST TOTAL REVENUE REQUIREMENTS | 18a: Revenue Requirement | 5</v>
      </c>
      <c r="B6" s="4">
        <f t="shared" si="1"/>
        <v>5</v>
      </c>
      <c r="C6" t="s">
        <v>7</v>
      </c>
      <c r="D6" t="s">
        <v>11</v>
      </c>
      <c r="E6" t="s">
        <v>81</v>
      </c>
      <c r="F6" t="s">
        <v>81</v>
      </c>
      <c r="G6">
        <v>22</v>
      </c>
      <c r="H6" t="s">
        <v>51</v>
      </c>
      <c r="I6" s="4" t="str">
        <f t="shared" si="2"/>
        <v>SCHEDULE 18: REPORT ON THE FORECAST TOTAL REVENUE REQUIREMENTS | 18a: Revenue Requirement | Forecast depreciation</v>
      </c>
      <c r="J6" t="s">
        <v>92</v>
      </c>
    </row>
    <row r="7" spans="1:10">
      <c r="A7" s="6" t="str">
        <f t="shared" si="0"/>
        <v>SCHEDULE 18: REPORT ON THE FORECAST TOTAL REVENUE REQUIREMENTS | 18a: Revenue Requirement | 6</v>
      </c>
      <c r="B7" s="4">
        <f t="shared" si="1"/>
        <v>6</v>
      </c>
      <c r="C7" t="s">
        <v>7</v>
      </c>
      <c r="D7" t="s">
        <v>11</v>
      </c>
      <c r="E7" t="s">
        <v>81</v>
      </c>
      <c r="F7" t="s">
        <v>81</v>
      </c>
      <c r="G7">
        <v>23</v>
      </c>
      <c r="H7" t="s">
        <v>52</v>
      </c>
      <c r="I7" s="4" t="str">
        <f t="shared" si="2"/>
        <v>SCHEDULE 18: REPORT ON THE FORECAST TOTAL REVENUE REQUIREMENTS | 18a: Revenue Requirement | Forecast tax</v>
      </c>
      <c r="J7" t="s">
        <v>92</v>
      </c>
    </row>
    <row r="8" spans="1:10">
      <c r="A8" s="6" t="str">
        <f t="shared" si="0"/>
        <v>SCHEDULE 18: REPORT ON THE FORECAST TOTAL REVENUE REQUIREMENTS | 18a: Revenue Requirement | 7</v>
      </c>
      <c r="B8" s="4">
        <f t="shared" si="1"/>
        <v>7</v>
      </c>
      <c r="C8" t="s">
        <v>7</v>
      </c>
      <c r="D8" t="s">
        <v>11</v>
      </c>
      <c r="E8" t="s">
        <v>81</v>
      </c>
      <c r="F8" t="s">
        <v>81</v>
      </c>
      <c r="G8">
        <v>24</v>
      </c>
      <c r="H8" t="s">
        <v>53</v>
      </c>
      <c r="I8" s="4" t="str">
        <f t="shared" si="2"/>
        <v>SCHEDULE 18: REPORT ON THE FORECAST TOTAL REVENUE REQUIREMENTS | 18a: Revenue Requirement | Forecast revaluations</v>
      </c>
      <c r="J8" t="s">
        <v>92</v>
      </c>
    </row>
    <row r="9" spans="1:10">
      <c r="A9" s="6" t="str">
        <f t="shared" si="0"/>
        <v>SCHEDULE 18: REPORT ON THE FORECAST TOTAL REVENUE REQUIREMENTS | 18a: Revenue Requirement | 8</v>
      </c>
      <c r="B9" s="4">
        <f t="shared" si="1"/>
        <v>8</v>
      </c>
      <c r="C9" t="s">
        <v>7</v>
      </c>
      <c r="D9" t="s">
        <v>11</v>
      </c>
      <c r="E9" t="s">
        <v>81</v>
      </c>
      <c r="F9" t="s">
        <v>81</v>
      </c>
      <c r="G9">
        <v>25</v>
      </c>
      <c r="H9" t="s">
        <v>54</v>
      </c>
      <c r="I9" s="4" t="str">
        <f t="shared" si="2"/>
        <v>SCHEDULE 18: REPORT ON THE FORECAST TOTAL REVENUE REQUIREMENTS | 18a: Revenue Requirement | Forecast other income</v>
      </c>
      <c r="J9" t="s">
        <v>92</v>
      </c>
    </row>
    <row r="10" spans="1:10">
      <c r="A10" s="6" t="str">
        <f t="shared" si="0"/>
        <v>SCHEDULE 18: REPORT ON THE FORECAST TOTAL REVENUE REQUIREMENTS | 18a: Revenue Requirement | 9</v>
      </c>
      <c r="B10" s="4">
        <f t="shared" si="1"/>
        <v>9</v>
      </c>
      <c r="C10" t="s">
        <v>7</v>
      </c>
      <c r="D10" t="s">
        <v>11</v>
      </c>
      <c r="E10" t="s">
        <v>81</v>
      </c>
      <c r="F10" t="s">
        <v>81</v>
      </c>
      <c r="G10">
        <v>26</v>
      </c>
      <c r="H10" t="s">
        <v>55</v>
      </c>
      <c r="I10" s="4" t="str">
        <f t="shared" si="2"/>
        <v>SCHEDULE 18: REPORT ON THE FORECAST TOTAL REVENUE REQUIREMENTS | 18a: Revenue Requirement | Other factors</v>
      </c>
      <c r="J10" t="s">
        <v>92</v>
      </c>
    </row>
    <row r="11" spans="1:10">
      <c r="A11" s="6" t="str">
        <f t="shared" si="0"/>
        <v>SCHEDULE 18: REPORT ON THE FORECAST TOTAL REVENUE REQUIREMENTS | 18a: Revenue Requirement | 10</v>
      </c>
      <c r="B11" s="4">
        <f t="shared" si="1"/>
        <v>10</v>
      </c>
      <c r="C11" t="s">
        <v>7</v>
      </c>
      <c r="D11" t="s">
        <v>11</v>
      </c>
      <c r="E11" t="s">
        <v>81</v>
      </c>
      <c r="F11" t="s">
        <v>81</v>
      </c>
      <c r="G11">
        <v>27</v>
      </c>
      <c r="H11" t="s">
        <v>56</v>
      </c>
      <c r="I11" s="4" t="str">
        <f t="shared" si="2"/>
        <v>SCHEDULE 18: REPORT ON THE FORECAST TOTAL REVENUE REQUIREMENTS | 18a: Revenue Requirement | Forecast total revenue requirement</v>
      </c>
      <c r="J11" t="s">
        <v>92</v>
      </c>
    </row>
    <row r="12" spans="1:10">
      <c r="A12" s="6" t="str">
        <f t="shared" si="0"/>
        <v>SCHEDULE 18: REPORT ON THE FORECAST TOTAL REVENUE REQUIREMENTS | 18a: Revenue Requirement | 11</v>
      </c>
      <c r="B12" s="4">
        <f t="shared" si="1"/>
        <v>11</v>
      </c>
      <c r="C12" t="s">
        <v>7</v>
      </c>
      <c r="D12" t="s">
        <v>11</v>
      </c>
      <c r="E12" t="s">
        <v>81</v>
      </c>
      <c r="F12" t="s">
        <v>81</v>
      </c>
      <c r="G12">
        <v>28</v>
      </c>
      <c r="H12" t="s">
        <v>80</v>
      </c>
      <c r="I12" s="4" t="str">
        <f t="shared" si="2"/>
        <v>SCHEDULE 18: REPORT ON THE FORECAST TOTAL REVENUE REQUIREMENTS | 18a: Revenue Requirement | Revenue requirement not applicable to price setting event</v>
      </c>
      <c r="J12" t="s">
        <v>92</v>
      </c>
    </row>
    <row r="13" spans="1:10">
      <c r="A13" s="6" t="str">
        <f t="shared" si="0"/>
        <v>SCHEDULE 18: REPORT ON THE FORECAST TOTAL REVENUE REQUIREMENTS | 18a: Revenue Requirement | 12</v>
      </c>
      <c r="B13" s="4">
        <f t="shared" si="1"/>
        <v>12</v>
      </c>
      <c r="C13" t="s">
        <v>7</v>
      </c>
      <c r="D13" t="s">
        <v>11</v>
      </c>
      <c r="E13" t="s">
        <v>81</v>
      </c>
      <c r="F13" t="s">
        <v>81</v>
      </c>
      <c r="G13">
        <v>30</v>
      </c>
      <c r="H13" t="s">
        <v>348</v>
      </c>
      <c r="I13" s="4" t="str">
        <f t="shared" si="2"/>
        <v>SCHEDULE 18: REPORT ON THE FORECAST TOTAL REVENUE REQUIREMENTS | 18a: Revenue Requirement | Forecast revenue for services applicable to price setting event</v>
      </c>
      <c r="J13" t="s">
        <v>92</v>
      </c>
    </row>
    <row r="14" spans="1:10">
      <c r="A14" s="6" t="str">
        <f t="shared" si="0"/>
        <v>SCHEDULE 18: REPORT ON THE FORECAST TOTAL REVENUE REQUIREMENTS | 18a: Revenue Requirement | 13</v>
      </c>
      <c r="B14" s="4">
        <f t="shared" si="1"/>
        <v>13</v>
      </c>
      <c r="C14" t="s">
        <v>7</v>
      </c>
      <c r="D14" t="s">
        <v>11</v>
      </c>
      <c r="E14" t="s">
        <v>102</v>
      </c>
      <c r="F14" t="s">
        <v>81</v>
      </c>
      <c r="G14">
        <v>31</v>
      </c>
      <c r="H14" t="s">
        <v>57</v>
      </c>
      <c r="I14" s="4" t="str">
        <f t="shared" si="2"/>
        <v>SCHEDULE 18: REPORT ON THE FORECAST TOTAL REVENUE REQUIREMENTS | 18a: Revenue Requirement | By regulated activity | Airfield activities</v>
      </c>
      <c r="J14" t="s">
        <v>92</v>
      </c>
    </row>
    <row r="15" spans="1:10">
      <c r="A15" s="6" t="str">
        <f t="shared" si="0"/>
        <v>SCHEDULE 18: REPORT ON THE FORECAST TOTAL REVENUE REQUIREMENTS | 18a: Revenue Requirement | 14</v>
      </c>
      <c r="B15" s="4">
        <f t="shared" si="1"/>
        <v>14</v>
      </c>
      <c r="C15" t="s">
        <v>7</v>
      </c>
      <c r="D15" t="s">
        <v>11</v>
      </c>
      <c r="E15" t="s">
        <v>102</v>
      </c>
      <c r="F15" t="s">
        <v>81</v>
      </c>
      <c r="G15">
        <v>32</v>
      </c>
      <c r="H15" t="s">
        <v>58</v>
      </c>
      <c r="I15" s="4" t="str">
        <f t="shared" si="2"/>
        <v>SCHEDULE 18: REPORT ON THE FORECAST TOTAL REVENUE REQUIREMENTS | 18a: Revenue Requirement | By regulated activity | Aircraft and freight activities</v>
      </c>
      <c r="J15" t="s">
        <v>92</v>
      </c>
    </row>
    <row r="16" spans="1:10">
      <c r="A16" s="6" t="str">
        <f t="shared" si="0"/>
        <v>SCHEDULE 18: REPORT ON THE FORECAST TOTAL REVENUE REQUIREMENTS | 18a: Revenue Requirement | 15</v>
      </c>
      <c r="B16" s="4">
        <f t="shared" si="1"/>
        <v>15</v>
      </c>
      <c r="C16" t="s">
        <v>7</v>
      </c>
      <c r="D16" t="s">
        <v>11</v>
      </c>
      <c r="E16" t="s">
        <v>102</v>
      </c>
      <c r="F16" t="s">
        <v>81</v>
      </c>
      <c r="G16">
        <v>33</v>
      </c>
      <c r="H16" t="s">
        <v>59</v>
      </c>
      <c r="I16" s="4" t="str">
        <f t="shared" si="2"/>
        <v>SCHEDULE 18: REPORT ON THE FORECAST TOTAL REVENUE REQUIREMENTS | 18a: Revenue Requirement | By regulated activity | Specified passenger terminal activities</v>
      </c>
      <c r="J16" t="s">
        <v>92</v>
      </c>
    </row>
    <row r="17" spans="1:10">
      <c r="A17" s="6" t="str">
        <f t="shared" si="0"/>
        <v>SCHEDULE 18: REPORT ON THE FORECAST TOTAL REVENUE REQUIREMENTS | 18a: Revenue Requirement | 16</v>
      </c>
      <c r="B17" s="4">
        <f t="shared" si="1"/>
        <v>16</v>
      </c>
      <c r="C17" t="s">
        <v>7</v>
      </c>
      <c r="D17" t="s">
        <v>11</v>
      </c>
      <c r="E17" t="s">
        <v>102</v>
      </c>
      <c r="F17" t="s">
        <v>81</v>
      </c>
      <c r="G17">
        <v>34</v>
      </c>
      <c r="H17" t="s">
        <v>60</v>
      </c>
      <c r="I17" s="4" t="str">
        <f t="shared" si="2"/>
        <v>SCHEDULE 18: REPORT ON THE FORECAST TOTAL REVENUE REQUIREMENTS | 18a: Revenue Requirement | By regulated activity | Total</v>
      </c>
      <c r="J17" t="s">
        <v>92</v>
      </c>
    </row>
    <row r="18" spans="1:10">
      <c r="A18" s="6" t="str">
        <f t="shared" si="0"/>
        <v>SCHEDULE 18: REPORT ON THE FORECAST TOTAL REVENUE REQUIREMENTS | 18a: Revenue Requirement | 17</v>
      </c>
      <c r="B18" s="4">
        <f t="shared" si="1"/>
        <v>17</v>
      </c>
      <c r="C18" t="s">
        <v>7</v>
      </c>
      <c r="D18" t="s">
        <v>11</v>
      </c>
      <c r="E18" t="s">
        <v>102</v>
      </c>
      <c r="F18" t="s">
        <v>81</v>
      </c>
      <c r="G18">
        <v>35</v>
      </c>
      <c r="H18" t="s">
        <v>56</v>
      </c>
      <c r="I18" s="4" t="str">
        <f t="shared" si="2"/>
        <v>SCHEDULE 18: REPORT ON THE FORECAST TOTAL REVENUE REQUIREMENTS | 18a: Revenue Requirement | By regulated activity | Forecast total revenue requirement</v>
      </c>
      <c r="J18" t="s">
        <v>92</v>
      </c>
    </row>
    <row r="19" spans="1:10">
      <c r="A19" s="6" t="str">
        <f t="shared" si="0"/>
        <v>SCHEDULE 18: REPORT ON THE FORECAST TOTAL REVENUE REQUIREMENTS | 18b(i): Forecast Asset Base | 1</v>
      </c>
      <c r="B19" s="4">
        <f t="shared" si="1"/>
        <v>1</v>
      </c>
      <c r="C19" t="s">
        <v>7</v>
      </c>
      <c r="D19" t="s">
        <v>12</v>
      </c>
      <c r="E19" t="s">
        <v>81</v>
      </c>
      <c r="F19" t="s">
        <v>81</v>
      </c>
      <c r="G19">
        <v>57</v>
      </c>
      <c r="H19" t="s">
        <v>61</v>
      </c>
      <c r="I19" s="4" t="str">
        <f t="shared" si="2"/>
        <v>SCHEDULE 18: REPORT ON THE FORECAST TOTAL REVENUE REQUIREMENTS | 18b(i): Forecast Asset Base | Forecast asset base—previous year</v>
      </c>
      <c r="J19" t="s">
        <v>92</v>
      </c>
    </row>
    <row r="20" spans="1:10">
      <c r="A20" s="6" t="str">
        <f t="shared" si="0"/>
        <v>SCHEDULE 18: REPORT ON THE FORECAST TOTAL REVENUE REQUIREMENTS | 18b(i): Forecast Asset Base | 2</v>
      </c>
      <c r="B20" s="4">
        <f t="shared" si="1"/>
        <v>2</v>
      </c>
      <c r="C20" t="s">
        <v>7</v>
      </c>
      <c r="D20" t="s">
        <v>12</v>
      </c>
      <c r="E20" t="s">
        <v>81</v>
      </c>
      <c r="F20" t="s">
        <v>81</v>
      </c>
      <c r="G20">
        <v>58</v>
      </c>
      <c r="H20" t="s">
        <v>51</v>
      </c>
      <c r="I20" s="4" t="str">
        <f t="shared" si="2"/>
        <v>SCHEDULE 18: REPORT ON THE FORECAST TOTAL REVENUE REQUIREMENTS | 18b(i): Forecast Asset Base | Forecast depreciation</v>
      </c>
      <c r="J20" t="s">
        <v>92</v>
      </c>
    </row>
    <row r="21" spans="1:10">
      <c r="A21" s="6" t="str">
        <f t="shared" si="0"/>
        <v>SCHEDULE 18: REPORT ON THE FORECAST TOTAL REVENUE REQUIREMENTS | 18b(i): Forecast Asset Base | 3</v>
      </c>
      <c r="B21" s="4">
        <f t="shared" si="1"/>
        <v>3</v>
      </c>
      <c r="C21" t="s">
        <v>7</v>
      </c>
      <c r="D21" t="s">
        <v>12</v>
      </c>
      <c r="E21" t="s">
        <v>81</v>
      </c>
      <c r="F21" t="s">
        <v>81</v>
      </c>
      <c r="G21">
        <v>59</v>
      </c>
      <c r="H21" t="s">
        <v>53</v>
      </c>
      <c r="I21" s="4" t="str">
        <f t="shared" si="2"/>
        <v>SCHEDULE 18: REPORT ON THE FORECAST TOTAL REVENUE REQUIREMENTS | 18b(i): Forecast Asset Base | Forecast revaluations</v>
      </c>
      <c r="J21" t="s">
        <v>92</v>
      </c>
    </row>
    <row r="22" spans="1:10">
      <c r="A22" s="6" t="str">
        <f t="shared" si="0"/>
        <v>SCHEDULE 18: REPORT ON THE FORECAST TOTAL REVENUE REQUIREMENTS | 18b(i): Forecast Asset Base | 4</v>
      </c>
      <c r="B22" s="4">
        <f t="shared" si="1"/>
        <v>4</v>
      </c>
      <c r="C22" t="s">
        <v>7</v>
      </c>
      <c r="D22" t="s">
        <v>12</v>
      </c>
      <c r="E22" t="s">
        <v>81</v>
      </c>
      <c r="F22" t="s">
        <v>81</v>
      </c>
      <c r="G22">
        <v>60</v>
      </c>
      <c r="H22" t="s">
        <v>62</v>
      </c>
      <c r="I22" s="4" t="str">
        <f t="shared" si="2"/>
        <v>SCHEDULE 18: REPORT ON THE FORECAST TOTAL REVENUE REQUIREMENTS | 18b(i): Forecast Asset Base | Assets commissioned</v>
      </c>
      <c r="J22" t="s">
        <v>92</v>
      </c>
    </row>
    <row r="23" spans="1:10">
      <c r="A23" s="6" t="str">
        <f t="shared" si="0"/>
        <v>SCHEDULE 18: REPORT ON THE FORECAST TOTAL REVENUE REQUIREMENTS | 18b(i): Forecast Asset Base | 5</v>
      </c>
      <c r="B23" s="4">
        <f t="shared" si="1"/>
        <v>5</v>
      </c>
      <c r="C23" t="s">
        <v>7</v>
      </c>
      <c r="D23" t="s">
        <v>12</v>
      </c>
      <c r="E23" t="s">
        <v>81</v>
      </c>
      <c r="F23" t="s">
        <v>81</v>
      </c>
      <c r="G23">
        <v>61</v>
      </c>
      <c r="H23" t="s">
        <v>63</v>
      </c>
      <c r="I23" s="4" t="str">
        <f t="shared" si="2"/>
        <v>SCHEDULE 18: REPORT ON THE FORECAST TOTAL REVENUE REQUIREMENTS | 18b(i): Forecast Asset Base | Asset disposals</v>
      </c>
      <c r="J23" t="s">
        <v>92</v>
      </c>
    </row>
    <row r="24" spans="1:10">
      <c r="A24" s="6" t="str">
        <f t="shared" si="0"/>
        <v>SCHEDULE 18: REPORT ON THE FORECAST TOTAL REVENUE REQUIREMENTS | 18b(i): Forecast Asset Base | 6</v>
      </c>
      <c r="B24" s="4">
        <f t="shared" si="1"/>
        <v>6</v>
      </c>
      <c r="C24" t="s">
        <v>7</v>
      </c>
      <c r="D24" t="s">
        <v>12</v>
      </c>
      <c r="E24" t="s">
        <v>81</v>
      </c>
      <c r="F24" t="s">
        <v>81</v>
      </c>
      <c r="G24">
        <v>62</v>
      </c>
      <c r="H24" t="s">
        <v>64</v>
      </c>
      <c r="I24" s="4" t="str">
        <f t="shared" si="2"/>
        <v>SCHEDULE 18: REPORT ON THE FORECAST TOTAL REVENUE REQUIREMENTS | 18b(i): Forecast Asset Base | Forecast adjustment resulting from cost allocation</v>
      </c>
      <c r="J24" t="s">
        <v>92</v>
      </c>
    </row>
    <row r="25" spans="1:10">
      <c r="A25" s="6" t="str">
        <f t="shared" si="0"/>
        <v>SCHEDULE 18: REPORT ON THE FORECAST TOTAL REVENUE REQUIREMENTS | 18b(i): Forecast Asset Base | 7</v>
      </c>
      <c r="B25" s="4">
        <f t="shared" si="1"/>
        <v>7</v>
      </c>
      <c r="C25" t="s">
        <v>7</v>
      </c>
      <c r="D25" t="s">
        <v>12</v>
      </c>
      <c r="E25" t="s">
        <v>81</v>
      </c>
      <c r="F25" t="s">
        <v>81</v>
      </c>
      <c r="G25">
        <v>63</v>
      </c>
      <c r="H25" t="s">
        <v>65</v>
      </c>
      <c r="I25" s="4" t="str">
        <f t="shared" si="2"/>
        <v>SCHEDULE 18: REPORT ON THE FORECAST TOTAL REVENUE REQUIREMENTS | 18b(i): Forecast Asset Base | Forecast asset base</v>
      </c>
      <c r="J25" t="s">
        <v>92</v>
      </c>
    </row>
    <row r="26" spans="1:10">
      <c r="A26" s="6" t="str">
        <f t="shared" si="0"/>
        <v>SCHEDULE 18: REPORT ON THE FORECAST TOTAL REVENUE REQUIREMENTS | 18b(ii): Forecast Works Under Construction | 1</v>
      </c>
      <c r="B26" s="4">
        <f t="shared" si="1"/>
        <v>1</v>
      </c>
      <c r="C26" t="s">
        <v>7</v>
      </c>
      <c r="D26" t="s">
        <v>13</v>
      </c>
      <c r="E26" t="s">
        <v>81</v>
      </c>
      <c r="F26" t="s">
        <v>81</v>
      </c>
      <c r="G26">
        <v>66</v>
      </c>
      <c r="H26" t="s">
        <v>66</v>
      </c>
      <c r="I26" s="4" t="str">
        <f t="shared" si="2"/>
        <v>SCHEDULE 18: REPORT ON THE FORECAST TOTAL REVENUE REQUIREMENTS | 18b(ii): Forecast Works Under Construction | Works under construction—previous year</v>
      </c>
      <c r="J26" t="s">
        <v>92</v>
      </c>
    </row>
    <row r="27" spans="1:10">
      <c r="A27" s="6" t="str">
        <f t="shared" si="0"/>
        <v>SCHEDULE 18: REPORT ON THE FORECAST TOTAL REVENUE REQUIREMENTS | 18b(ii): Forecast Works Under Construction | 2</v>
      </c>
      <c r="B27" s="4">
        <f t="shared" si="1"/>
        <v>2</v>
      </c>
      <c r="C27" t="s">
        <v>7</v>
      </c>
      <c r="D27" t="s">
        <v>13</v>
      </c>
      <c r="E27" t="s">
        <v>81</v>
      </c>
      <c r="F27" t="s">
        <v>81</v>
      </c>
      <c r="G27">
        <v>67</v>
      </c>
      <c r="H27" t="s">
        <v>67</v>
      </c>
      <c r="I27" s="4" t="str">
        <f t="shared" si="2"/>
        <v>SCHEDULE 18: REPORT ON THE FORECAST TOTAL REVENUE REQUIREMENTS | 18b(ii): Forecast Works Under Construction | Capital expenditure</v>
      </c>
      <c r="J27" t="s">
        <v>92</v>
      </c>
    </row>
    <row r="28" spans="1:10">
      <c r="A28" s="6" t="str">
        <f t="shared" si="0"/>
        <v>SCHEDULE 18: REPORT ON THE FORECAST TOTAL REVENUE REQUIREMENTS | 18b(ii): Forecast Works Under Construction | 3</v>
      </c>
      <c r="B28" s="4">
        <f t="shared" si="1"/>
        <v>3</v>
      </c>
      <c r="C28" t="s">
        <v>7</v>
      </c>
      <c r="D28" t="s">
        <v>13</v>
      </c>
      <c r="E28" t="s">
        <v>81</v>
      </c>
      <c r="F28" t="s">
        <v>81</v>
      </c>
      <c r="G28">
        <v>68</v>
      </c>
      <c r="H28" t="s">
        <v>62</v>
      </c>
      <c r="I28" s="4" t="str">
        <f t="shared" si="2"/>
        <v>SCHEDULE 18: REPORT ON THE FORECAST TOTAL REVENUE REQUIREMENTS | 18b(ii): Forecast Works Under Construction | Assets commissioned</v>
      </c>
      <c r="J28" t="s">
        <v>92</v>
      </c>
    </row>
    <row r="29" spans="1:10">
      <c r="A29" s="6" t="str">
        <f t="shared" si="0"/>
        <v>SCHEDULE 18: REPORT ON THE FORECAST TOTAL REVENUE REQUIREMENTS | 18b(ii): Forecast Works Under Construction | 4</v>
      </c>
      <c r="B29" s="4">
        <f t="shared" si="1"/>
        <v>4</v>
      </c>
      <c r="C29" t="s">
        <v>7</v>
      </c>
      <c r="D29" t="s">
        <v>13</v>
      </c>
      <c r="E29" t="s">
        <v>81</v>
      </c>
      <c r="F29" t="s">
        <v>81</v>
      </c>
      <c r="G29">
        <v>69</v>
      </c>
      <c r="H29" t="s">
        <v>68</v>
      </c>
      <c r="I29" s="4" t="str">
        <f t="shared" si="2"/>
        <v>SCHEDULE 18: REPORT ON THE FORECAST TOTAL REVENUE REQUIREMENTS | 18b(ii): Forecast Works Under Construction | Works under construction</v>
      </c>
      <c r="J29" t="s">
        <v>92</v>
      </c>
    </row>
    <row r="30" spans="1:10">
      <c r="A30" s="6" t="str">
        <f t="shared" si="0"/>
        <v>SCHEDULE 18: REPORT ON THE FORECAST TOTAL REVENUE REQUIREMENTS | 18b(iii): Forecast Capital Expenditure | 1</v>
      </c>
      <c r="B30" s="4">
        <f t="shared" si="1"/>
        <v>1</v>
      </c>
      <c r="C30" t="s">
        <v>7</v>
      </c>
      <c r="D30" t="s">
        <v>14</v>
      </c>
      <c r="E30" t="s">
        <v>81</v>
      </c>
      <c r="F30" t="s">
        <v>81</v>
      </c>
      <c r="G30">
        <v>72</v>
      </c>
      <c r="H30" t="s">
        <v>69</v>
      </c>
      <c r="I30" s="4" t="str">
        <f t="shared" si="2"/>
        <v>SCHEDULE 18: REPORT ON THE FORECAST TOTAL REVENUE REQUIREMENTS | 18b(iii): Forecast Capital Expenditure | Capacity growth</v>
      </c>
      <c r="J30" t="s">
        <v>92</v>
      </c>
    </row>
    <row r="31" spans="1:10">
      <c r="A31" s="6" t="str">
        <f t="shared" si="0"/>
        <v>SCHEDULE 18: REPORT ON THE FORECAST TOTAL REVENUE REQUIREMENTS | 18b(iii): Forecast Capital Expenditure | 2</v>
      </c>
      <c r="B31" s="4">
        <f t="shared" si="1"/>
        <v>2</v>
      </c>
      <c r="C31" t="s">
        <v>7</v>
      </c>
      <c r="D31" t="s">
        <v>14</v>
      </c>
      <c r="E31" t="s">
        <v>81</v>
      </c>
      <c r="F31" t="s">
        <v>81</v>
      </c>
      <c r="G31">
        <v>73</v>
      </c>
      <c r="H31" t="s">
        <v>70</v>
      </c>
      <c r="I31" s="4" t="str">
        <f t="shared" si="2"/>
        <v>SCHEDULE 18: REPORT ON THE FORECAST TOTAL REVENUE REQUIREMENTS | 18b(iii): Forecast Capital Expenditure | Asset replacement and renewal</v>
      </c>
      <c r="J31" t="s">
        <v>92</v>
      </c>
    </row>
    <row r="32" spans="1:10">
      <c r="A32" s="6" t="str">
        <f t="shared" si="0"/>
        <v>SCHEDULE 18: REPORT ON THE FORECAST TOTAL REVENUE REQUIREMENTS | 18b(iii): Forecast Capital Expenditure | 3</v>
      </c>
      <c r="B32" s="4">
        <f t="shared" si="1"/>
        <v>3</v>
      </c>
      <c r="C32" t="s">
        <v>7</v>
      </c>
      <c r="D32" t="s">
        <v>14</v>
      </c>
      <c r="E32" t="s">
        <v>81</v>
      </c>
      <c r="F32" t="s">
        <v>81</v>
      </c>
      <c r="G32">
        <v>74</v>
      </c>
      <c r="H32" t="s">
        <v>71</v>
      </c>
      <c r="I32" s="4" t="str">
        <f t="shared" si="2"/>
        <v>SCHEDULE 18: REPORT ON THE FORECAST TOTAL REVENUE REQUIREMENTS | 18b(iii): Forecast Capital Expenditure | Total capital expenditure</v>
      </c>
      <c r="J32" t="s">
        <v>92</v>
      </c>
    </row>
    <row r="33" spans="1:10">
      <c r="A33" s="6" t="str">
        <f t="shared" si="0"/>
        <v>SCHEDULE 18: REPORT ON THE FORECAST TOTAL REVENUE REQUIREMENTS | 18b(iv) FORECAST OPERATIONAL EXPENDITURE | 1</v>
      </c>
      <c r="B33" s="4">
        <f t="shared" si="1"/>
        <v>1</v>
      </c>
      <c r="C33" t="s">
        <v>7</v>
      </c>
      <c r="D33" t="s">
        <v>15</v>
      </c>
      <c r="E33" t="s">
        <v>81</v>
      </c>
      <c r="F33" t="s">
        <v>81</v>
      </c>
      <c r="G33">
        <v>139</v>
      </c>
      <c r="H33" t="s">
        <v>76</v>
      </c>
      <c r="I33" s="4" t="str">
        <f t="shared" si="2"/>
        <v>SCHEDULE 18: REPORT ON THE FORECAST TOTAL REVENUE REQUIREMENTS | 18b(iv) FORECAST OPERATIONAL EXPENDITURE | Corporate overheads</v>
      </c>
      <c r="J33" t="s">
        <v>92</v>
      </c>
    </row>
    <row r="34" spans="1:10">
      <c r="A34" s="6" t="str">
        <f t="shared" si="0"/>
        <v>SCHEDULE 18: REPORT ON THE FORECAST TOTAL REVENUE REQUIREMENTS | 18b(iv) FORECAST OPERATIONAL EXPENDITURE | 2</v>
      </c>
      <c r="B34" s="4">
        <f t="shared" si="1"/>
        <v>2</v>
      </c>
      <c r="C34" t="s">
        <v>7</v>
      </c>
      <c r="D34" t="s">
        <v>15</v>
      </c>
      <c r="E34" t="s">
        <v>81</v>
      </c>
      <c r="F34" t="s">
        <v>81</v>
      </c>
      <c r="G34">
        <v>140</v>
      </c>
      <c r="H34" t="s">
        <v>77</v>
      </c>
      <c r="I34" s="4" t="str">
        <f t="shared" si="2"/>
        <v>SCHEDULE 18: REPORT ON THE FORECAST TOTAL REVENUE REQUIREMENTS | 18b(iv) FORECAST OPERATIONAL EXPENDITURE | Asset management and airport operations</v>
      </c>
      <c r="J34" t="s">
        <v>92</v>
      </c>
    </row>
    <row r="35" spans="1:10">
      <c r="A35" s="6" t="str">
        <f t="shared" si="0"/>
        <v>SCHEDULE 18: REPORT ON THE FORECAST TOTAL REVENUE REQUIREMENTS | 18b(iv) FORECAST OPERATIONAL EXPENDITURE | 3</v>
      </c>
      <c r="B35" s="4">
        <f t="shared" si="1"/>
        <v>3</v>
      </c>
      <c r="C35" t="s">
        <v>7</v>
      </c>
      <c r="D35" t="s">
        <v>15</v>
      </c>
      <c r="E35" t="s">
        <v>81</v>
      </c>
      <c r="F35" t="s">
        <v>81</v>
      </c>
      <c r="G35">
        <v>141</v>
      </c>
      <c r="H35" t="s">
        <v>78</v>
      </c>
      <c r="I35" s="4" t="str">
        <f t="shared" si="2"/>
        <v>SCHEDULE 18: REPORT ON THE FORECAST TOTAL REVENUE REQUIREMENTS | 18b(iv) FORECAST OPERATIONAL EXPENDITURE | Asset maintenance</v>
      </c>
      <c r="J35" t="s">
        <v>92</v>
      </c>
    </row>
    <row r="36" spans="1:10">
      <c r="A36" s="6" t="str">
        <f t="shared" si="0"/>
        <v>SCHEDULE 18: REPORT ON THE FORECAST TOTAL REVENUE REQUIREMENTS | 18b(iv) FORECAST OPERATIONAL EXPENDITURE | 4</v>
      </c>
      <c r="B36" s="4">
        <f t="shared" si="1"/>
        <v>4</v>
      </c>
      <c r="C36" t="s">
        <v>7</v>
      </c>
      <c r="D36" t="s">
        <v>15</v>
      </c>
      <c r="E36" t="s">
        <v>81</v>
      </c>
      <c r="F36" t="s">
        <v>81</v>
      </c>
      <c r="G36">
        <v>142</v>
      </c>
      <c r="H36" t="s">
        <v>79</v>
      </c>
      <c r="I36" s="4" t="str">
        <f t="shared" si="2"/>
        <v>SCHEDULE 18: REPORT ON THE FORECAST TOTAL REVENUE REQUIREMENTS | 18b(iv) FORECAST OPERATIONAL EXPENDITURE | Total operational expenditure</v>
      </c>
      <c r="J36" t="s">
        <v>92</v>
      </c>
    </row>
    <row r="37" spans="1:10">
      <c r="A37" s="6" t="str">
        <f t="shared" si="0"/>
        <v>SCHEDULE 18: REPORT ON THE FORECAST TOTAL REVENUE REQUIREMENTS | 18b(iv) FORECAST OPERATIONAL EXPENDITURE | 5</v>
      </c>
      <c r="B37" s="4">
        <f t="shared" si="1"/>
        <v>5</v>
      </c>
      <c r="C37" t="s">
        <v>7</v>
      </c>
      <c r="D37" t="s">
        <v>15</v>
      </c>
      <c r="E37" t="s">
        <v>81</v>
      </c>
      <c r="F37" t="s">
        <v>81</v>
      </c>
      <c r="G37">
        <v>162</v>
      </c>
      <c r="H37" t="s">
        <v>349</v>
      </c>
      <c r="I37" s="4" t="str">
        <f t="shared" si="2"/>
        <v>SCHEDULE 18: REPORT ON THE FORECAST TOTAL REVENUE REQUIREMENTS | 18b(iv) FORECAST OPERATIONAL EXPENDITURE | Forecast operational expenditure</v>
      </c>
      <c r="J37" t="s">
        <v>92</v>
      </c>
    </row>
    <row r="38" spans="1:10">
      <c r="A38" s="6" t="str">
        <f t="shared" si="0"/>
        <v>SCHEDULE 19: REPORT ON DEMAND FORECASTS | 19a: Passenger terminal demand | 1</v>
      </c>
      <c r="B38" s="4">
        <f t="shared" si="1"/>
        <v>1</v>
      </c>
      <c r="C38" t="s">
        <v>6</v>
      </c>
      <c r="D38" t="s">
        <v>9</v>
      </c>
      <c r="E38" t="s">
        <v>81</v>
      </c>
      <c r="F38" t="s">
        <v>81</v>
      </c>
      <c r="G38">
        <v>9</v>
      </c>
      <c r="H38" t="s">
        <v>18</v>
      </c>
      <c r="I38" s="4" t="str">
        <f t="shared" si="2"/>
        <v>SCHEDULE 19: REPORT ON DEMAND FORECASTS | 19a: Passenger terminal demand | Busy hour passenger numbers:Inbound passengers:Domestic</v>
      </c>
      <c r="J38" t="s">
        <v>91</v>
      </c>
    </row>
    <row r="39" spans="1:10">
      <c r="A39" s="6" t="str">
        <f t="shared" si="0"/>
        <v>SCHEDULE 19: REPORT ON DEMAND FORECASTS | 19a: Passenger terminal demand | 2</v>
      </c>
      <c r="B39" s="4">
        <f t="shared" si="1"/>
        <v>2</v>
      </c>
      <c r="C39" t="s">
        <v>6</v>
      </c>
      <c r="D39" t="s">
        <v>9</v>
      </c>
      <c r="E39" t="s">
        <v>81</v>
      </c>
      <c r="F39" t="s">
        <v>81</v>
      </c>
      <c r="G39">
        <v>10</v>
      </c>
      <c r="H39" t="s">
        <v>19</v>
      </c>
      <c r="I39" s="4" t="str">
        <f t="shared" si="2"/>
        <v>SCHEDULE 19: REPORT ON DEMAND FORECASTS | 19a: Passenger terminal demand | Busy hour passenger numbers:Inbound passengers:International</v>
      </c>
      <c r="J39" t="s">
        <v>91</v>
      </c>
    </row>
    <row r="40" spans="1:10">
      <c r="A40" s="6" t="str">
        <f t="shared" si="0"/>
        <v>SCHEDULE 19: REPORT ON DEMAND FORECASTS | 19a: Passenger terminal demand | 3</v>
      </c>
      <c r="B40" s="4">
        <f t="shared" si="1"/>
        <v>3</v>
      </c>
      <c r="C40" t="s">
        <v>6</v>
      </c>
      <c r="D40" t="s">
        <v>9</v>
      </c>
      <c r="E40" t="s">
        <v>81</v>
      </c>
      <c r="F40" t="s">
        <v>81</v>
      </c>
      <c r="G40">
        <v>11</v>
      </c>
      <c r="H40" t="s">
        <v>20</v>
      </c>
      <c r="I40" s="4" t="str">
        <f t="shared" si="2"/>
        <v>SCHEDULE 19: REPORT ON DEMAND FORECASTS | 19a: Passenger terminal demand | Busy hour passenger numbers:Inbound passengers:Combined *</v>
      </c>
      <c r="J40" t="s">
        <v>91</v>
      </c>
    </row>
    <row r="41" spans="1:10">
      <c r="A41" s="6" t="str">
        <f t="shared" si="0"/>
        <v>SCHEDULE 19: REPORT ON DEMAND FORECASTS | 19a: Passenger terminal demand | 4</v>
      </c>
      <c r="B41" s="4">
        <f t="shared" si="1"/>
        <v>4</v>
      </c>
      <c r="C41" t="s">
        <v>6</v>
      </c>
      <c r="D41" t="s">
        <v>9</v>
      </c>
      <c r="E41" t="s">
        <v>81</v>
      </c>
      <c r="F41" t="s">
        <v>81</v>
      </c>
      <c r="G41">
        <v>13</v>
      </c>
      <c r="H41" t="s">
        <v>21</v>
      </c>
      <c r="I41" s="4" t="str">
        <f t="shared" si="2"/>
        <v>SCHEDULE 19: REPORT ON DEMAND FORECASTS | 19a: Passenger terminal demand | Busy hour passenger numbers:Outbound passengers:Domestic</v>
      </c>
      <c r="J41" t="s">
        <v>91</v>
      </c>
    </row>
    <row r="42" spans="1:10">
      <c r="A42" s="6" t="str">
        <f t="shared" si="0"/>
        <v>SCHEDULE 19: REPORT ON DEMAND FORECASTS | 19a: Passenger terminal demand | 5</v>
      </c>
      <c r="B42" s="4">
        <f t="shared" si="1"/>
        <v>5</v>
      </c>
      <c r="C42" t="s">
        <v>6</v>
      </c>
      <c r="D42" t="s">
        <v>9</v>
      </c>
      <c r="E42" t="s">
        <v>81</v>
      </c>
      <c r="F42" t="s">
        <v>81</v>
      </c>
      <c r="G42">
        <v>14</v>
      </c>
      <c r="H42" t="s">
        <v>22</v>
      </c>
      <c r="I42" s="4" t="str">
        <f t="shared" si="2"/>
        <v>SCHEDULE 19: REPORT ON DEMAND FORECASTS | 19a: Passenger terminal demand | Busy hour passenger numbers:Outbound passengers:International</v>
      </c>
      <c r="J42" t="s">
        <v>91</v>
      </c>
    </row>
    <row r="43" spans="1:10">
      <c r="A43" s="6" t="str">
        <f t="shared" si="0"/>
        <v>SCHEDULE 19: REPORT ON DEMAND FORECASTS | 19a: Passenger terminal demand | 6</v>
      </c>
      <c r="B43" s="4">
        <f t="shared" si="1"/>
        <v>6</v>
      </c>
      <c r="C43" t="s">
        <v>6</v>
      </c>
      <c r="D43" t="s">
        <v>9</v>
      </c>
      <c r="E43" t="s">
        <v>81</v>
      </c>
      <c r="F43" t="s">
        <v>81</v>
      </c>
      <c r="G43">
        <v>15</v>
      </c>
      <c r="H43" t="s">
        <v>23</v>
      </c>
      <c r="I43" s="4" t="str">
        <f t="shared" si="2"/>
        <v>SCHEDULE 19: REPORT ON DEMAND FORECASTS | 19a: Passenger terminal demand | Busy hour passenger numbers:Outbound passengers:Combined *</v>
      </c>
      <c r="J43" t="s">
        <v>91</v>
      </c>
    </row>
    <row r="44" spans="1:10">
      <c r="A44" s="6" t="str">
        <f t="shared" si="0"/>
        <v>SCHEDULE 19: REPORT ON DEMAND FORECASTS | 19a: Passenger terminal demand | 7</v>
      </c>
      <c r="B44" s="4">
        <f t="shared" si="1"/>
        <v>7</v>
      </c>
      <c r="C44" t="s">
        <v>6</v>
      </c>
      <c r="D44" t="s">
        <v>9</v>
      </c>
      <c r="E44" t="s">
        <v>81</v>
      </c>
      <c r="F44" t="s">
        <v>81</v>
      </c>
      <c r="G44">
        <v>17</v>
      </c>
      <c r="H44" t="s">
        <v>24</v>
      </c>
      <c r="I44" s="4" t="str">
        <f t="shared" si="2"/>
        <v>SCHEDULE 19: REPORT ON DEMAND FORECASTS | 19a: Passenger terminal demand | Number of passengers during year:Inbound passengers:Domestic</v>
      </c>
      <c r="J44" t="s">
        <v>91</v>
      </c>
    </row>
    <row r="45" spans="1:10">
      <c r="A45" s="6" t="str">
        <f t="shared" si="0"/>
        <v>SCHEDULE 19: REPORT ON DEMAND FORECASTS | 19a: Passenger terminal demand | 8</v>
      </c>
      <c r="B45" s="4">
        <f t="shared" si="1"/>
        <v>8</v>
      </c>
      <c r="C45" t="s">
        <v>6</v>
      </c>
      <c r="D45" t="s">
        <v>9</v>
      </c>
      <c r="E45" t="s">
        <v>81</v>
      </c>
      <c r="F45" t="s">
        <v>81</v>
      </c>
      <c r="G45">
        <v>18</v>
      </c>
      <c r="H45" t="s">
        <v>25</v>
      </c>
      <c r="I45" s="4" t="str">
        <f t="shared" si="2"/>
        <v>SCHEDULE 19: REPORT ON DEMAND FORECASTS | 19a: Passenger terminal demand | Number of passengers during year:Inbound passengers:International</v>
      </c>
      <c r="J45" t="s">
        <v>91</v>
      </c>
    </row>
    <row r="46" spans="1:10">
      <c r="A46" s="6" t="str">
        <f t="shared" si="0"/>
        <v>SCHEDULE 19: REPORT ON DEMAND FORECASTS | 19a: Passenger terminal demand | 9</v>
      </c>
      <c r="B46" s="4">
        <f t="shared" si="1"/>
        <v>9</v>
      </c>
      <c r="C46" t="s">
        <v>6</v>
      </c>
      <c r="D46" t="s">
        <v>9</v>
      </c>
      <c r="E46" t="s">
        <v>81</v>
      </c>
      <c r="F46" t="s">
        <v>81</v>
      </c>
      <c r="G46">
        <v>19</v>
      </c>
      <c r="H46" t="s">
        <v>26</v>
      </c>
      <c r="I46" s="4" t="str">
        <f t="shared" si="2"/>
        <v>SCHEDULE 19: REPORT ON DEMAND FORECASTS | 19a: Passenger terminal demand | Number of passengers during year:Inbound passengers:Total</v>
      </c>
      <c r="J46" t="s">
        <v>91</v>
      </c>
    </row>
    <row r="47" spans="1:10">
      <c r="A47" s="6" t="str">
        <f t="shared" si="0"/>
        <v>SCHEDULE 19: REPORT ON DEMAND FORECASTS | 19a: Passenger terminal demand | 10</v>
      </c>
      <c r="B47" s="4">
        <f t="shared" si="1"/>
        <v>10</v>
      </c>
      <c r="C47" t="s">
        <v>6</v>
      </c>
      <c r="D47" t="s">
        <v>9</v>
      </c>
      <c r="E47" t="s">
        <v>81</v>
      </c>
      <c r="F47" t="s">
        <v>81</v>
      </c>
      <c r="G47">
        <v>21</v>
      </c>
      <c r="H47" t="s">
        <v>27</v>
      </c>
      <c r="I47" s="4" t="str">
        <f t="shared" si="2"/>
        <v>SCHEDULE 19: REPORT ON DEMAND FORECASTS | 19a: Passenger terminal demand | Number of passengers during year:Outbound passengers:Domestic</v>
      </c>
      <c r="J47" t="s">
        <v>91</v>
      </c>
    </row>
    <row r="48" spans="1:10">
      <c r="A48" s="6" t="str">
        <f t="shared" si="0"/>
        <v>SCHEDULE 19: REPORT ON DEMAND FORECASTS | 19a: Passenger terminal demand | 11</v>
      </c>
      <c r="B48" s="4">
        <f t="shared" si="1"/>
        <v>11</v>
      </c>
      <c r="C48" t="s">
        <v>6</v>
      </c>
      <c r="D48" t="s">
        <v>9</v>
      </c>
      <c r="E48" t="s">
        <v>81</v>
      </c>
      <c r="F48" t="s">
        <v>81</v>
      </c>
      <c r="G48">
        <v>22</v>
      </c>
      <c r="H48" t="s">
        <v>28</v>
      </c>
      <c r="I48" s="4" t="str">
        <f t="shared" si="2"/>
        <v>SCHEDULE 19: REPORT ON DEMAND FORECASTS | 19a: Passenger terminal demand | Number of passengers during year:Outbound passengers:International</v>
      </c>
      <c r="J48" t="s">
        <v>91</v>
      </c>
    </row>
    <row r="49" spans="1:10">
      <c r="A49" s="6" t="str">
        <f t="shared" si="0"/>
        <v>SCHEDULE 19: REPORT ON DEMAND FORECASTS | 19a: Passenger terminal demand | 12</v>
      </c>
      <c r="B49" s="4">
        <f t="shared" si="1"/>
        <v>12</v>
      </c>
      <c r="C49" t="s">
        <v>6</v>
      </c>
      <c r="D49" t="s">
        <v>9</v>
      </c>
      <c r="E49" t="s">
        <v>81</v>
      </c>
      <c r="F49" t="s">
        <v>81</v>
      </c>
      <c r="G49">
        <v>23</v>
      </c>
      <c r="H49" t="s">
        <v>29</v>
      </c>
      <c r="I49" s="4" t="str">
        <f t="shared" si="2"/>
        <v>SCHEDULE 19: REPORT ON DEMAND FORECASTS | 19a: Passenger terminal demand | Number of passengers during year:Outbound passengers:Total</v>
      </c>
      <c r="J49" t="s">
        <v>91</v>
      </c>
    </row>
    <row r="50" spans="1:10">
      <c r="A50" s="6" t="str">
        <f t="shared" si="0"/>
        <v>SCHEDULE 19: REPORT ON DEMAND FORECASTS | 19a: Passenger terminal demand | 13</v>
      </c>
      <c r="B50" s="4">
        <f t="shared" si="1"/>
        <v>13</v>
      </c>
      <c r="C50" t="s">
        <v>6</v>
      </c>
      <c r="D50" t="s">
        <v>9</v>
      </c>
      <c r="E50" t="s">
        <v>81</v>
      </c>
      <c r="F50" t="s">
        <v>81</v>
      </c>
      <c r="G50">
        <v>25</v>
      </c>
      <c r="H50" t="s">
        <v>30</v>
      </c>
      <c r="I50" s="4" t="str">
        <f t="shared" si="2"/>
        <v>SCHEDULE 19: REPORT ON DEMAND FORECASTS | 19a: Passenger terminal demand | International transit and transfer passengers†</v>
      </c>
      <c r="J50" t="s">
        <v>91</v>
      </c>
    </row>
    <row r="51" spans="1:10">
      <c r="A51" s="6" t="str">
        <f t="shared" si="0"/>
        <v>SCHEDULE 19: REPORT ON DEMAND FORECASTS | 19b: Aircraft Runway Movements | 1</v>
      </c>
      <c r="B51" s="4">
        <f t="shared" si="1"/>
        <v>1</v>
      </c>
      <c r="C51" t="s">
        <v>6</v>
      </c>
      <c r="D51" t="s">
        <v>10</v>
      </c>
      <c r="E51" t="s">
        <v>81</v>
      </c>
      <c r="F51" t="s">
        <v>81</v>
      </c>
      <c r="G51">
        <v>37</v>
      </c>
      <c r="H51" t="s">
        <v>31</v>
      </c>
      <c r="I51" s="4" t="str">
        <f t="shared" si="2"/>
        <v>SCHEDULE 19: REPORT ON DEMAND FORECASTS | 19b: Aircraft Runway Movements | Movements during
busy period (total
number of aircraft):During the runway busy hour:</v>
      </c>
      <c r="J51" t="s">
        <v>91</v>
      </c>
    </row>
    <row r="52" spans="1:10">
      <c r="A52" s="6" t="str">
        <f t="shared" si="0"/>
        <v>SCHEDULE 19: REPORT ON DEMAND FORECASTS | 19b: Aircraft Runway Movements | 2</v>
      </c>
      <c r="B52" s="4">
        <f t="shared" si="1"/>
        <v>2</v>
      </c>
      <c r="C52" t="s">
        <v>6</v>
      </c>
      <c r="D52" t="s">
        <v>10</v>
      </c>
      <c r="E52" t="s">
        <v>81</v>
      </c>
      <c r="F52" t="s">
        <v>81</v>
      </c>
      <c r="G52">
        <v>38</v>
      </c>
      <c r="H52" t="s">
        <v>32</v>
      </c>
      <c r="I52" s="4" t="str">
        <f t="shared" si="2"/>
        <v>SCHEDULE 19: REPORT ON DEMAND FORECASTS | 19b: Aircraft Runway Movements | Movements during
busy period (total
number of aircraft):During the runway busy day:</v>
      </c>
      <c r="J52" t="s">
        <v>91</v>
      </c>
    </row>
    <row r="53" spans="1:10">
      <c r="A53" s="6" t="str">
        <f t="shared" si="0"/>
        <v>SCHEDULE 19: REPORT ON DEMAND FORECASTS | 19b: Aircraft Runway Movements | 3</v>
      </c>
      <c r="B53" s="4">
        <f t="shared" si="1"/>
        <v>3</v>
      </c>
      <c r="C53" t="s">
        <v>6</v>
      </c>
      <c r="D53" t="s">
        <v>10</v>
      </c>
      <c r="E53" t="s">
        <v>81</v>
      </c>
      <c r="F53" t="s">
        <v>81</v>
      </c>
      <c r="G53">
        <v>40</v>
      </c>
      <c r="H53" t="s">
        <v>33</v>
      </c>
      <c r="I53" s="4" t="str">
        <f t="shared" si="2"/>
        <v>SCHEDULE 19: REPORT ON DEMAND FORECASTS | 19b: Aircraft Runway Movements | Landings during year (total number of
aircraft):Aircraft 30 tonnes MCTOW or more:</v>
      </c>
      <c r="J53" t="s">
        <v>91</v>
      </c>
    </row>
    <row r="54" spans="1:10">
      <c r="A54" s="6" t="str">
        <f t="shared" si="0"/>
        <v>SCHEDULE 19: REPORT ON DEMAND FORECASTS | 19b: Aircraft Runway Movements | 4</v>
      </c>
      <c r="B54" s="4">
        <f t="shared" si="1"/>
        <v>4</v>
      </c>
      <c r="C54" t="s">
        <v>6</v>
      </c>
      <c r="D54" t="s">
        <v>10</v>
      </c>
      <c r="E54" t="s">
        <v>81</v>
      </c>
      <c r="F54" t="s">
        <v>81</v>
      </c>
      <c r="G54">
        <v>41</v>
      </c>
      <c r="H54" t="s">
        <v>34</v>
      </c>
      <c r="I54" s="4" t="str">
        <f t="shared" si="2"/>
        <v>SCHEDULE 19: REPORT ON DEMAND FORECASTS | 19b: Aircraft Runway Movements | Landings during year (total number of
aircraft):Aircraft 3 tonnes or more but less than 30 tonnes MCTOW:</v>
      </c>
      <c r="J54" t="s">
        <v>91</v>
      </c>
    </row>
    <row r="55" spans="1:10">
      <c r="A55" s="6" t="str">
        <f t="shared" si="0"/>
        <v>SCHEDULE 19: REPORT ON DEMAND FORECASTS | 19b: Aircraft Runway Movements | 5</v>
      </c>
      <c r="B55" s="4">
        <f t="shared" si="1"/>
        <v>5</v>
      </c>
      <c r="C55" t="s">
        <v>6</v>
      </c>
      <c r="D55" t="s">
        <v>10</v>
      </c>
      <c r="E55" t="s">
        <v>81</v>
      </c>
      <c r="F55" t="s">
        <v>81</v>
      </c>
      <c r="G55">
        <v>42</v>
      </c>
      <c r="H55" t="s">
        <v>35</v>
      </c>
      <c r="I55" s="4" t="str">
        <f t="shared" si="2"/>
        <v>SCHEDULE 19: REPORT ON DEMAND FORECASTS | 19b: Aircraft Runway Movements | Landings during year (total number of
aircraft):Aircraft less than 3 tonnes MCTOW:</v>
      </c>
      <c r="J55" t="s">
        <v>91</v>
      </c>
    </row>
    <row r="56" spans="1:10">
      <c r="A56" s="6" t="str">
        <f t="shared" si="0"/>
        <v>SCHEDULE 19: REPORT ON DEMAND FORECASTS | 19b: Aircraft Runway Movements | 6</v>
      </c>
      <c r="B56" s="4">
        <f t="shared" si="1"/>
        <v>6</v>
      </c>
      <c r="C56" t="s">
        <v>6</v>
      </c>
      <c r="D56" t="s">
        <v>10</v>
      </c>
      <c r="E56" t="s">
        <v>81</v>
      </c>
      <c r="F56" t="s">
        <v>81</v>
      </c>
      <c r="G56">
        <v>43</v>
      </c>
      <c r="H56" t="s">
        <v>36</v>
      </c>
      <c r="I56" s="4" t="str">
        <f t="shared" si="2"/>
        <v>SCHEDULE 19: REPORT ON DEMAND FORECASTS | 19b: Aircraft Runway Movements | Landings during year (total number of
aircraft):Total:</v>
      </c>
      <c r="J56" t="s">
        <v>91</v>
      </c>
    </row>
    <row r="57" spans="1:10">
      <c r="A57" s="6" t="str">
        <f t="shared" si="0"/>
        <v>SCHEDULE 19: REPORT ON DEMAND FORECASTS | 19b: Aircraft Runway Movements | 7</v>
      </c>
      <c r="B57" s="4">
        <f t="shared" si="1"/>
        <v>7</v>
      </c>
      <c r="C57" t="s">
        <v>6</v>
      </c>
      <c r="D57" t="s">
        <v>10</v>
      </c>
      <c r="E57" t="s">
        <v>81</v>
      </c>
      <c r="F57" t="s">
        <v>81</v>
      </c>
      <c r="G57">
        <v>45</v>
      </c>
      <c r="H57" t="s">
        <v>37</v>
      </c>
      <c r="I57" s="4" t="str">
        <f t="shared" si="2"/>
        <v>SCHEDULE 19: REPORT ON DEMAND FORECASTS | 19b: Aircraft Runway Movements | Landings during year (total MCTOW in tonnes):Aircraft 30 tonnes MCTOW or more:</v>
      </c>
      <c r="J57" t="s">
        <v>91</v>
      </c>
    </row>
    <row r="58" spans="1:10">
      <c r="A58" s="6" t="str">
        <f t="shared" si="0"/>
        <v>SCHEDULE 19: REPORT ON DEMAND FORECASTS | 19b: Aircraft Runway Movements | 8</v>
      </c>
      <c r="B58" s="4">
        <f t="shared" si="1"/>
        <v>8</v>
      </c>
      <c r="C58" t="s">
        <v>6</v>
      </c>
      <c r="D58" t="s">
        <v>10</v>
      </c>
      <c r="E58" t="s">
        <v>81</v>
      </c>
      <c r="F58" t="s">
        <v>81</v>
      </c>
      <c r="G58">
        <v>46</v>
      </c>
      <c r="H58" t="s">
        <v>38</v>
      </c>
      <c r="I58" s="4" t="str">
        <f t="shared" si="2"/>
        <v>SCHEDULE 19: REPORT ON DEMAND FORECASTS | 19b: Aircraft Runway Movements | Landings during year (total MCTOW in tonnes):Aircraft 3 tonnes or more but less than 30 tonnes MCTOW:</v>
      </c>
      <c r="J58" t="s">
        <v>91</v>
      </c>
    </row>
    <row r="59" spans="1:10">
      <c r="A59" s="6" t="str">
        <f t="shared" si="0"/>
        <v>SCHEDULE 19: REPORT ON DEMAND FORECASTS | 19b: Aircraft Runway Movements | 9</v>
      </c>
      <c r="B59" s="4">
        <f t="shared" si="1"/>
        <v>9</v>
      </c>
      <c r="C59" t="s">
        <v>6</v>
      </c>
      <c r="D59" t="s">
        <v>10</v>
      </c>
      <c r="E59" t="s">
        <v>81</v>
      </c>
      <c r="F59" t="s">
        <v>81</v>
      </c>
      <c r="G59">
        <v>47</v>
      </c>
      <c r="H59" t="s">
        <v>39</v>
      </c>
      <c r="I59" s="4" t="str">
        <f t="shared" si="2"/>
        <v>SCHEDULE 19: REPORT ON DEMAND FORECASTS | 19b: Aircraft Runway Movements | Landings during year (total MCTOW in tonnes):Aircraft less than 3 tonnes MCTOW:</v>
      </c>
      <c r="J59" t="s">
        <v>91</v>
      </c>
    </row>
    <row r="60" spans="1:10">
      <c r="A60" s="6" t="str">
        <f t="shared" si="0"/>
        <v>SCHEDULE 19: REPORT ON DEMAND FORECASTS | 19b: Aircraft Runway Movements | 10</v>
      </c>
      <c r="B60" s="4">
        <f t="shared" si="1"/>
        <v>10</v>
      </c>
      <c r="C60" t="s">
        <v>6</v>
      </c>
      <c r="D60" t="s">
        <v>10</v>
      </c>
      <c r="E60" t="s">
        <v>81</v>
      </c>
      <c r="F60" t="s">
        <v>81</v>
      </c>
      <c r="G60">
        <v>48</v>
      </c>
      <c r="H60" t="s">
        <v>40</v>
      </c>
      <c r="I60" s="4" t="str">
        <f t="shared" si="2"/>
        <v>SCHEDULE 19: REPORT ON DEMAND FORECASTS | 19b: Aircraft Runway Movements | Landings during year (total MCTOW in tonnes):Total:</v>
      </c>
      <c r="J60" t="s">
        <v>91</v>
      </c>
    </row>
    <row r="61" spans="1:10">
      <c r="A61" s="6" t="str">
        <f t="shared" si="0"/>
        <v>SCHEDULE 19: REPORT ON DEMAND FORECASTS | 19b: Aircraft Runway Movements | 11</v>
      </c>
      <c r="B61" s="4">
        <f t="shared" si="1"/>
        <v>11</v>
      </c>
      <c r="C61" t="s">
        <v>6</v>
      </c>
      <c r="D61" t="s">
        <v>10</v>
      </c>
      <c r="E61" t="s">
        <v>81</v>
      </c>
      <c r="F61" t="s">
        <v>81</v>
      </c>
      <c r="G61">
        <v>50</v>
      </c>
      <c r="H61" t="s">
        <v>41</v>
      </c>
      <c r="I61" s="4" t="str">
        <f t="shared" si="2"/>
        <v>SCHEDULE 19: REPORT ON DEMAND FORECASTS | 19b: Aircraft Runway Movements | Landings during year (total number of
aircraft):Air passenger services—international:</v>
      </c>
      <c r="J61" t="s">
        <v>91</v>
      </c>
    </row>
    <row r="62" spans="1:10">
      <c r="A62" s="6" t="str">
        <f t="shared" si="0"/>
        <v>SCHEDULE 19: REPORT ON DEMAND FORECASTS | 19b: Aircraft Runway Movements | 12</v>
      </c>
      <c r="B62" s="4">
        <f t="shared" si="1"/>
        <v>12</v>
      </c>
      <c r="C62" t="s">
        <v>6</v>
      </c>
      <c r="D62" t="s">
        <v>10</v>
      </c>
      <c r="E62" t="s">
        <v>81</v>
      </c>
      <c r="F62" t="s">
        <v>81</v>
      </c>
      <c r="G62">
        <v>51</v>
      </c>
      <c r="H62" t="s">
        <v>42</v>
      </c>
      <c r="I62" s="4" t="str">
        <f t="shared" si="2"/>
        <v>SCHEDULE 19: REPORT ON DEMAND FORECASTS | 19b: Aircraft Runway Movements | Landings during year (total number of
aircraft):Air passenger services—domestic:</v>
      </c>
      <c r="J62" t="s">
        <v>91</v>
      </c>
    </row>
    <row r="63" spans="1:10">
      <c r="A63" s="6" t="str">
        <f t="shared" si="0"/>
        <v>SCHEDULE 19: REPORT ON DEMAND FORECASTS | 19b: Aircraft Runway Movements | 13</v>
      </c>
      <c r="B63" s="4">
        <f t="shared" si="1"/>
        <v>13</v>
      </c>
      <c r="C63" t="s">
        <v>6</v>
      </c>
      <c r="D63" t="s">
        <v>10</v>
      </c>
      <c r="E63" t="s">
        <v>81</v>
      </c>
      <c r="F63" t="s">
        <v>81</v>
      </c>
      <c r="G63">
        <v>52</v>
      </c>
      <c r="H63" t="s">
        <v>43</v>
      </c>
      <c r="I63" s="4" t="str">
        <f t="shared" si="2"/>
        <v>SCHEDULE 19: REPORT ON DEMAND FORECASTS | 19b: Aircraft Runway Movements | Landings during year (total number of
aircraft):Other aircraft:</v>
      </c>
      <c r="J63" t="s">
        <v>91</v>
      </c>
    </row>
    <row r="64" spans="1:10">
      <c r="A64" s="6" t="str">
        <f t="shared" si="0"/>
        <v>SCHEDULE 19: REPORT ON DEMAND FORECASTS | 19b: Aircraft Runway Movements | 14</v>
      </c>
      <c r="B64" s="4">
        <f t="shared" si="1"/>
        <v>14</v>
      </c>
      <c r="C64" t="s">
        <v>6</v>
      </c>
      <c r="D64" t="s">
        <v>10</v>
      </c>
      <c r="E64" t="s">
        <v>81</v>
      </c>
      <c r="F64" t="s">
        <v>81</v>
      </c>
      <c r="G64">
        <v>54</v>
      </c>
      <c r="H64" t="s">
        <v>44</v>
      </c>
      <c r="I64" s="4" t="str">
        <f t="shared" si="2"/>
        <v>SCHEDULE 19: REPORT ON DEMAND FORECASTS | 19b: Aircraft Runway Movements | Landings during year (total MCTOW in tonnes):Air passenger services—international:</v>
      </c>
      <c r="J64" t="s">
        <v>91</v>
      </c>
    </row>
    <row r="65" spans="1:10">
      <c r="A65" s="6" t="str">
        <f t="shared" si="0"/>
        <v>SCHEDULE 19: REPORT ON DEMAND FORECASTS | 19b: Aircraft Runway Movements | 15</v>
      </c>
      <c r="B65" s="4">
        <f t="shared" si="1"/>
        <v>15</v>
      </c>
      <c r="C65" t="s">
        <v>6</v>
      </c>
      <c r="D65" t="s">
        <v>10</v>
      </c>
      <c r="E65" t="s">
        <v>81</v>
      </c>
      <c r="F65" t="s">
        <v>81</v>
      </c>
      <c r="G65">
        <v>55</v>
      </c>
      <c r="H65" t="s">
        <v>45</v>
      </c>
      <c r="I65" s="4" t="str">
        <f t="shared" si="2"/>
        <v>SCHEDULE 19: REPORT ON DEMAND FORECASTS | 19b: Aircraft Runway Movements | Landings during year (total MCTOW in tonnes):Air passenger services—domestic:</v>
      </c>
      <c r="J65" t="s">
        <v>91</v>
      </c>
    </row>
    <row r="66" spans="1:10">
      <c r="A66" s="6" t="str">
        <f t="shared" ref="A66:A129" si="3">C66&amp;" | "&amp;D66&amp;" | "&amp;B66</f>
        <v>SCHEDULE 19: REPORT ON DEMAND FORECASTS | 19b: Aircraft Runway Movements | 16</v>
      </c>
      <c r="B66" s="4">
        <f t="shared" ref="B66:B129" si="4">IF(C66&amp;D66&lt;&gt;C65&amp;D65,1,B65+1)</f>
        <v>16</v>
      </c>
      <c r="C66" t="s">
        <v>6</v>
      </c>
      <c r="D66" t="s">
        <v>10</v>
      </c>
      <c r="E66" t="s">
        <v>81</v>
      </c>
      <c r="F66" t="s">
        <v>81</v>
      </c>
      <c r="G66">
        <v>56</v>
      </c>
      <c r="H66" t="s">
        <v>46</v>
      </c>
      <c r="I66" s="4" t="str">
        <f t="shared" ref="I66:I129" si="5">SUBSTITUTE(SUBSTITUTE(SUBSTITUTE(C66&amp;" | "&amp;D66&amp;" | "&amp;E66&amp;" | "&amp;F66&amp;" | "&amp;H66," |  |  |  | "," | ")," |  |  | "," | ")," |  | "," | ")</f>
        <v>SCHEDULE 19: REPORT ON DEMAND FORECASTS | 19b: Aircraft Runway Movements | Landings during year (total MCTOW in tonnes):Other aircraft:</v>
      </c>
      <c r="J66" t="s">
        <v>91</v>
      </c>
    </row>
    <row r="67" spans="1:10" hidden="1">
      <c r="A67" s="6" t="str">
        <f t="shared" si="3"/>
        <v>SCHEDULE 1: REPORT ON RETURN ON INVESTMENT | 1a: Return on Investment | 1</v>
      </c>
      <c r="B67" s="4">
        <f t="shared" si="4"/>
        <v>1</v>
      </c>
      <c r="C67" t="s">
        <v>104</v>
      </c>
      <c r="D67" t="s">
        <v>105</v>
      </c>
      <c r="E67" t="s">
        <v>101</v>
      </c>
      <c r="F67" t="s">
        <v>81</v>
      </c>
      <c r="G67">
        <v>9</v>
      </c>
      <c r="H67" t="s">
        <v>109</v>
      </c>
      <c r="I67" s="4" t="str">
        <f t="shared" si="5"/>
        <v>SCHEDULE 1: REPORT ON RETURN ON INVESTMENT | 1a: Return on Investment | By category | Regulatory profit / (loss)</v>
      </c>
      <c r="J67" t="s">
        <v>92</v>
      </c>
    </row>
    <row r="68" spans="1:10" hidden="1">
      <c r="A68" s="6" t="str">
        <f t="shared" si="3"/>
        <v>SCHEDULE 1: REPORT ON RETURN ON INVESTMENT | 1a: Return on Investment | 2</v>
      </c>
      <c r="B68" s="4">
        <f t="shared" si="4"/>
        <v>2</v>
      </c>
      <c r="C68" t="s">
        <v>104</v>
      </c>
      <c r="D68" t="s">
        <v>105</v>
      </c>
      <c r="E68" t="s">
        <v>101</v>
      </c>
      <c r="F68" t="s">
        <v>81</v>
      </c>
      <c r="G68">
        <v>10</v>
      </c>
      <c r="H68" t="s">
        <v>110</v>
      </c>
      <c r="I68" s="4" t="str">
        <f t="shared" si="5"/>
        <v>SCHEDULE 1: REPORT ON RETURN ON INVESTMENT | 1a: Return on Investment | By category | Notional interest tax shield</v>
      </c>
      <c r="J68" t="s">
        <v>92</v>
      </c>
    </row>
    <row r="69" spans="1:10" hidden="1">
      <c r="A69" s="6" t="str">
        <f t="shared" si="3"/>
        <v>SCHEDULE 1: REPORT ON RETURN ON INVESTMENT | 1a: Return on Investment | 3</v>
      </c>
      <c r="B69" s="4">
        <f t="shared" si="4"/>
        <v>3</v>
      </c>
      <c r="C69" t="s">
        <v>104</v>
      </c>
      <c r="D69" t="s">
        <v>105</v>
      </c>
      <c r="E69" t="s">
        <v>101</v>
      </c>
      <c r="F69" t="s">
        <v>81</v>
      </c>
      <c r="G69">
        <v>11</v>
      </c>
      <c r="H69" t="s">
        <v>111</v>
      </c>
      <c r="I69" s="4" t="str">
        <f t="shared" si="5"/>
        <v>SCHEDULE 1: REPORT ON RETURN ON INVESTMENT | 1a: Return on Investment | By category | Adjusted regulatory profit</v>
      </c>
      <c r="J69" t="s">
        <v>92</v>
      </c>
    </row>
    <row r="70" spans="1:10" hidden="1">
      <c r="A70" s="6" t="str">
        <f t="shared" si="3"/>
        <v>SCHEDULE 1: REPORT ON RETURN ON INVESTMENT | 1a: Return on Investment | 4</v>
      </c>
      <c r="B70" s="4">
        <f t="shared" si="4"/>
        <v>4</v>
      </c>
      <c r="C70" t="s">
        <v>104</v>
      </c>
      <c r="D70" t="s">
        <v>105</v>
      </c>
      <c r="E70" t="s">
        <v>101</v>
      </c>
      <c r="F70" t="s">
        <v>81</v>
      </c>
      <c r="G70">
        <v>12</v>
      </c>
      <c r="H70" t="s">
        <v>112</v>
      </c>
      <c r="I70" s="4" t="str">
        <f t="shared" si="5"/>
        <v xml:space="preserve">SCHEDULE 1: REPORT ON RETURN ON INVESTMENT | 1a: Return on Investment | By category | Regulatory investment value </v>
      </c>
      <c r="J70" t="s">
        <v>92</v>
      </c>
    </row>
    <row r="71" spans="1:10" hidden="1">
      <c r="A71" s="6" t="str">
        <f t="shared" si="3"/>
        <v>SCHEDULE 1: REPORT ON RETURN ON INVESTMENT | 1a: Return on Investment | 5</v>
      </c>
      <c r="B71" s="4">
        <f t="shared" si="4"/>
        <v>5</v>
      </c>
      <c r="C71" t="s">
        <v>104</v>
      </c>
      <c r="D71" t="s">
        <v>105</v>
      </c>
      <c r="E71" t="s">
        <v>101</v>
      </c>
      <c r="F71" t="s">
        <v>81</v>
      </c>
      <c r="G71">
        <v>14</v>
      </c>
      <c r="H71" t="s">
        <v>113</v>
      </c>
      <c r="I71" s="4" t="str">
        <f t="shared" si="5"/>
        <v>SCHEDULE 1: REPORT ON RETURN ON INVESTMENT | 1a: Return on Investment | By category | ROI—comparable to a post tax WACC (%)</v>
      </c>
      <c r="J71" t="s">
        <v>93</v>
      </c>
    </row>
    <row r="72" spans="1:10" hidden="1">
      <c r="A72" s="6" t="str">
        <f t="shared" si="3"/>
        <v>SCHEDULE 1: REPORT ON RETURN ON INVESTMENT | 1a: Return on Investment | 6</v>
      </c>
      <c r="B72" s="4">
        <f t="shared" si="4"/>
        <v>6</v>
      </c>
      <c r="C72" t="s">
        <v>104</v>
      </c>
      <c r="D72" t="s">
        <v>105</v>
      </c>
      <c r="E72" t="s">
        <v>101</v>
      </c>
      <c r="F72" t="s">
        <v>81</v>
      </c>
      <c r="G72">
        <v>15</v>
      </c>
      <c r="H72" t="s">
        <v>114</v>
      </c>
      <c r="I72" s="4" t="str">
        <f t="shared" si="5"/>
        <v>SCHEDULE 1: REPORT ON RETURN ON INVESTMENT | 1a: Return on Investment | By category | Post tax WACC (%)</v>
      </c>
      <c r="J72" t="s">
        <v>93</v>
      </c>
    </row>
    <row r="73" spans="1:10" hidden="1">
      <c r="A73" s="6" t="str">
        <f t="shared" si="3"/>
        <v>SCHEDULE 1: REPORT ON RETURN ON INVESTMENT | 1a: Return on Investment | 7</v>
      </c>
      <c r="B73" s="4">
        <f t="shared" si="4"/>
        <v>7</v>
      </c>
      <c r="C73" t="s">
        <v>104</v>
      </c>
      <c r="D73" t="s">
        <v>105</v>
      </c>
      <c r="E73" t="s">
        <v>101</v>
      </c>
      <c r="F73" t="s">
        <v>81</v>
      </c>
      <c r="G73">
        <v>17</v>
      </c>
      <c r="H73" t="s">
        <v>115</v>
      </c>
      <c r="I73" s="4" t="str">
        <f t="shared" si="5"/>
        <v>SCHEDULE 1: REPORT ON RETURN ON INVESTMENT | 1a: Return on Investment | By category | ROI—comparable to a vanilla WACC (%)</v>
      </c>
      <c r="J73" t="s">
        <v>93</v>
      </c>
    </row>
    <row r="74" spans="1:10" hidden="1">
      <c r="A74" s="6" t="str">
        <f t="shared" si="3"/>
        <v>SCHEDULE 1: REPORT ON RETURN ON INVESTMENT | 1a: Return on Investment | 8</v>
      </c>
      <c r="B74" s="4">
        <f t="shared" si="4"/>
        <v>8</v>
      </c>
      <c r="C74" t="s">
        <v>104</v>
      </c>
      <c r="D74" t="s">
        <v>105</v>
      </c>
      <c r="E74" t="s">
        <v>101</v>
      </c>
      <c r="F74" t="s">
        <v>81</v>
      </c>
      <c r="G74">
        <v>18</v>
      </c>
      <c r="H74" t="s">
        <v>116</v>
      </c>
      <c r="I74" s="4" t="str">
        <f t="shared" si="5"/>
        <v>SCHEDULE 1: REPORT ON RETURN ON INVESTMENT | 1a: Return on Investment | By category | Vanilla WACC (%)</v>
      </c>
      <c r="J74" t="s">
        <v>93</v>
      </c>
    </row>
    <row r="75" spans="1:10" hidden="1">
      <c r="A75" s="6" t="str">
        <f t="shared" si="3"/>
        <v>SCHEDULE 1: REPORT ON RETURN ON INVESTMENT | 1b(i): Deductible Interest and Interest Tax Shield | 1</v>
      </c>
      <c r="B75" s="4">
        <f t="shared" si="4"/>
        <v>1</v>
      </c>
      <c r="C75" t="s">
        <v>104</v>
      </c>
      <c r="D75" t="s">
        <v>106</v>
      </c>
      <c r="E75" t="s">
        <v>101</v>
      </c>
      <c r="F75" t="s">
        <v>81</v>
      </c>
      <c r="G75">
        <v>57</v>
      </c>
      <c r="H75" t="s">
        <v>117</v>
      </c>
      <c r="I75" s="4" t="str">
        <f t="shared" si="5"/>
        <v>SCHEDULE 1: REPORT ON RETURN ON INVESTMENT | 1b(i): Deductible Interest and Interest Tax Shield | By category | RAB value - previous year</v>
      </c>
      <c r="J75" t="s">
        <v>92</v>
      </c>
    </row>
    <row r="76" spans="1:10" hidden="1">
      <c r="A76" s="6" t="str">
        <f t="shared" si="3"/>
        <v>SCHEDULE 1: REPORT ON RETURN ON INVESTMENT | 1b(i): Deductible Interest and Interest Tax Shield | 2</v>
      </c>
      <c r="B76" s="4">
        <f t="shared" si="4"/>
        <v>2</v>
      </c>
      <c r="C76" t="s">
        <v>104</v>
      </c>
      <c r="D76" t="s">
        <v>106</v>
      </c>
      <c r="E76" t="s">
        <v>101</v>
      </c>
      <c r="F76" t="s">
        <v>81</v>
      </c>
      <c r="G76">
        <v>58</v>
      </c>
      <c r="H76" t="s">
        <v>118</v>
      </c>
      <c r="I76" s="4" t="str">
        <f t="shared" si="5"/>
        <v>SCHEDULE 1: REPORT ON RETURN ON INVESTMENT | 1b(i): Deductible Interest and Interest Tax Shield | By category | Debt leverage assumption (%)</v>
      </c>
      <c r="J76" t="s">
        <v>93</v>
      </c>
    </row>
    <row r="77" spans="1:10" hidden="1">
      <c r="A77" s="6" t="str">
        <f t="shared" si="3"/>
        <v>SCHEDULE 1: REPORT ON RETURN ON INVESTMENT | 1b(i): Deductible Interest and Interest Tax Shield | 3</v>
      </c>
      <c r="B77" s="4">
        <f t="shared" si="4"/>
        <v>3</v>
      </c>
      <c r="C77" t="s">
        <v>104</v>
      </c>
      <c r="D77" t="s">
        <v>106</v>
      </c>
      <c r="E77" t="s">
        <v>101</v>
      </c>
      <c r="F77" t="s">
        <v>81</v>
      </c>
      <c r="G77">
        <v>59</v>
      </c>
      <c r="H77" t="s">
        <v>119</v>
      </c>
      <c r="I77" s="4" t="str">
        <f t="shared" si="5"/>
        <v>SCHEDULE 1: REPORT ON RETURN ON INVESTMENT | 1b(i): Deductible Interest and Interest Tax Shield | By category | Cost of debt assumption (%)</v>
      </c>
      <c r="J77" t="s">
        <v>93</v>
      </c>
    </row>
    <row r="78" spans="1:10" hidden="1">
      <c r="A78" s="6" t="str">
        <f t="shared" si="3"/>
        <v>SCHEDULE 1: REPORT ON RETURN ON INVESTMENT | 1b(i): Deductible Interest and Interest Tax Shield | 4</v>
      </c>
      <c r="B78" s="4">
        <f t="shared" si="4"/>
        <v>4</v>
      </c>
      <c r="C78" t="s">
        <v>104</v>
      </c>
      <c r="D78" t="s">
        <v>106</v>
      </c>
      <c r="E78" t="s">
        <v>101</v>
      </c>
      <c r="F78" t="s">
        <v>81</v>
      </c>
      <c r="G78">
        <v>60</v>
      </c>
      <c r="H78" t="s">
        <v>120</v>
      </c>
      <c r="I78" s="4" t="str">
        <f t="shared" si="5"/>
        <v>SCHEDULE 1: REPORT ON RETURN ON INVESTMENT | 1b(i): Deductible Interest and Interest Tax Shield | By category | Notional deductible interest</v>
      </c>
      <c r="J78" t="s">
        <v>92</v>
      </c>
    </row>
    <row r="79" spans="1:10" hidden="1">
      <c r="A79" s="6" t="str">
        <f t="shared" si="3"/>
        <v>SCHEDULE 1: REPORT ON RETURN ON INVESTMENT | 1b(i): Deductible Interest and Interest Tax Shield | 5</v>
      </c>
      <c r="B79" s="4">
        <f t="shared" si="4"/>
        <v>5</v>
      </c>
      <c r="C79" t="s">
        <v>104</v>
      </c>
      <c r="D79" t="s">
        <v>106</v>
      </c>
      <c r="E79" t="s">
        <v>101</v>
      </c>
      <c r="F79" t="s">
        <v>81</v>
      </c>
      <c r="G79">
        <v>61</v>
      </c>
      <c r="H79" t="s">
        <v>121</v>
      </c>
      <c r="I79" s="4" t="str">
        <f t="shared" si="5"/>
        <v>SCHEDULE 1: REPORT ON RETURN ON INVESTMENT | 1b(i): Deductible Interest and Interest Tax Shield | By category | Tax rate (%)</v>
      </c>
      <c r="J79" t="s">
        <v>93</v>
      </c>
    </row>
    <row r="80" spans="1:10" hidden="1">
      <c r="A80" s="6" t="str">
        <f t="shared" si="3"/>
        <v>SCHEDULE 1: REPORT ON RETURN ON INVESTMENT | 1b(i): Deductible Interest and Interest Tax Shield | 6</v>
      </c>
      <c r="B80" s="4">
        <f t="shared" si="4"/>
        <v>6</v>
      </c>
      <c r="C80" t="s">
        <v>104</v>
      </c>
      <c r="D80" t="s">
        <v>106</v>
      </c>
      <c r="E80" t="s">
        <v>101</v>
      </c>
      <c r="F80" t="s">
        <v>81</v>
      </c>
      <c r="G80">
        <v>62</v>
      </c>
      <c r="H80" t="s">
        <v>110</v>
      </c>
      <c r="I80" s="4" t="str">
        <f t="shared" si="5"/>
        <v>SCHEDULE 1: REPORT ON RETURN ON INVESTMENT | 1b(i): Deductible Interest and Interest Tax Shield | By category | Notional interest tax shield</v>
      </c>
      <c r="J80" t="s">
        <v>92</v>
      </c>
    </row>
    <row r="81" spans="1:10" hidden="1">
      <c r="A81" s="6" t="str">
        <f t="shared" si="3"/>
        <v>SCHEDULE 1: REPORT ON RETURN ON INVESTMENT | 1b(ii): Regulatory Investment Value | 1</v>
      </c>
      <c r="B81" s="4">
        <f t="shared" si="4"/>
        <v>1</v>
      </c>
      <c r="C81" t="s">
        <v>104</v>
      </c>
      <c r="D81" t="s">
        <v>107</v>
      </c>
      <c r="E81" t="s">
        <v>101</v>
      </c>
      <c r="F81" t="s">
        <v>81</v>
      </c>
      <c r="G81">
        <v>64</v>
      </c>
      <c r="H81" t="s">
        <v>351</v>
      </c>
      <c r="I81" s="4" t="str">
        <f t="shared" si="5"/>
        <v>SCHEDULE 1: REPORT ON RETURN ON INVESTMENT | 1b(ii): Regulatory Investment Value | By category | Regulatory asset base value - previous year</v>
      </c>
      <c r="J81" t="s">
        <v>92</v>
      </c>
    </row>
    <row r="82" spans="1:10" hidden="1">
      <c r="A82" s="6" t="str">
        <f t="shared" si="3"/>
        <v>SCHEDULE 1: REPORT ON RETURN ON INVESTMENT | 1b(ii): Regulatory Investment Value | 2</v>
      </c>
      <c r="B82" s="4">
        <f t="shared" si="4"/>
        <v>2</v>
      </c>
      <c r="C82" t="s">
        <v>104</v>
      </c>
      <c r="D82" t="s">
        <v>107</v>
      </c>
      <c r="E82" t="s">
        <v>108</v>
      </c>
      <c r="F82" t="s">
        <v>133</v>
      </c>
      <c r="G82">
        <v>66</v>
      </c>
      <c r="H82" t="s">
        <v>405</v>
      </c>
      <c r="I82" s="4" t="str">
        <f t="shared" si="5"/>
        <v>SCHEDULE 1: REPORT ON RETURN ON INVESTMENT | 1b(ii): Regulatory Investment Value | By Commissioned Project | Assets Commissioned—RAB Value | Concrete runway and apron replacement</v>
      </c>
      <c r="J82" t="s">
        <v>92</v>
      </c>
    </row>
    <row r="83" spans="1:10" hidden="1">
      <c r="A83" s="6" t="str">
        <f t="shared" si="3"/>
        <v>SCHEDULE 1: REPORT ON RETURN ON INVESTMENT | 1b(ii): Regulatory Investment Value | 3</v>
      </c>
      <c r="B83" s="4">
        <f t="shared" si="4"/>
        <v>3</v>
      </c>
      <c r="C83" t="s">
        <v>104</v>
      </c>
      <c r="D83" t="s">
        <v>107</v>
      </c>
      <c r="E83" t="s">
        <v>108</v>
      </c>
      <c r="F83" t="s">
        <v>134</v>
      </c>
      <c r="G83">
        <v>66</v>
      </c>
      <c r="H83" t="s">
        <v>405</v>
      </c>
      <c r="I83" s="4" t="str">
        <f t="shared" si="5"/>
        <v>SCHEDULE 1: REPORT ON RETURN ON INVESTMENT | 1b(ii): Regulatory Investment Value | By Commissioned Project | Proportion of Year Available | Concrete runway and apron replacement</v>
      </c>
      <c r="J83" t="s">
        <v>93</v>
      </c>
    </row>
    <row r="84" spans="1:10" hidden="1">
      <c r="A84" s="6" t="str">
        <f t="shared" si="3"/>
        <v>SCHEDULE 1: REPORT ON RETURN ON INVESTMENT | 1b(ii): Regulatory Investment Value | 4</v>
      </c>
      <c r="B84" s="4">
        <f t="shared" si="4"/>
        <v>4</v>
      </c>
      <c r="C84" t="s">
        <v>104</v>
      </c>
      <c r="D84" t="s">
        <v>107</v>
      </c>
      <c r="E84" t="s">
        <v>108</v>
      </c>
      <c r="F84" t="s">
        <v>135</v>
      </c>
      <c r="G84">
        <v>66</v>
      </c>
      <c r="H84" t="s">
        <v>405</v>
      </c>
      <c r="I84" s="4" t="str">
        <f t="shared" si="5"/>
        <v>SCHEDULE 1: REPORT ON RETURN ON INVESTMENT | 1b(ii): Regulatory Investment Value | By Commissioned Project | Proportionate Regulatory Value | Concrete runway and apron replacement</v>
      </c>
      <c r="J84" t="s">
        <v>92</v>
      </c>
    </row>
    <row r="85" spans="1:10" hidden="1">
      <c r="A85" s="6" t="str">
        <f t="shared" si="3"/>
        <v>SCHEDULE 1: REPORT ON RETURN ON INVESTMENT | 1b(ii): Regulatory Investment Value | 5</v>
      </c>
      <c r="B85" s="4">
        <f t="shared" si="4"/>
        <v>5</v>
      </c>
      <c r="C85" t="s">
        <v>104</v>
      </c>
      <c r="D85" t="s">
        <v>107</v>
      </c>
      <c r="E85" t="s">
        <v>108</v>
      </c>
      <c r="F85" t="s">
        <v>133</v>
      </c>
      <c r="G85">
        <v>67</v>
      </c>
      <c r="H85" t="s">
        <v>406</v>
      </c>
      <c r="I85" s="4" t="str">
        <f t="shared" si="5"/>
        <v>SCHEDULE 1: REPORT ON RETURN ON INVESTMENT | 1b(ii): Regulatory Investment Value | By Commissioned Project | Assets Commissioned—RAB Value | Taxiway Lima</v>
      </c>
      <c r="J85" t="s">
        <v>92</v>
      </c>
    </row>
    <row r="86" spans="1:10" hidden="1">
      <c r="A86" s="6" t="str">
        <f t="shared" si="3"/>
        <v>SCHEDULE 1: REPORT ON RETURN ON INVESTMENT | 1b(ii): Regulatory Investment Value | 6</v>
      </c>
      <c r="B86" s="4">
        <f t="shared" si="4"/>
        <v>6</v>
      </c>
      <c r="C86" t="s">
        <v>104</v>
      </c>
      <c r="D86" t="s">
        <v>107</v>
      </c>
      <c r="E86" t="s">
        <v>108</v>
      </c>
      <c r="F86" t="s">
        <v>134</v>
      </c>
      <c r="G86">
        <v>67</v>
      </c>
      <c r="H86" t="s">
        <v>406</v>
      </c>
      <c r="I86" s="4" t="str">
        <f t="shared" si="5"/>
        <v>SCHEDULE 1: REPORT ON RETURN ON INVESTMENT | 1b(ii): Regulatory Investment Value | By Commissioned Project | Proportion of Year Available | Taxiway Lima</v>
      </c>
      <c r="J86" t="s">
        <v>93</v>
      </c>
    </row>
    <row r="87" spans="1:10" hidden="1">
      <c r="A87" s="6" t="str">
        <f t="shared" si="3"/>
        <v>SCHEDULE 1: REPORT ON RETURN ON INVESTMENT | 1b(ii): Regulatory Investment Value | 7</v>
      </c>
      <c r="B87" s="4">
        <f t="shared" si="4"/>
        <v>7</v>
      </c>
      <c r="C87" t="s">
        <v>104</v>
      </c>
      <c r="D87" t="s">
        <v>107</v>
      </c>
      <c r="E87" t="s">
        <v>108</v>
      </c>
      <c r="F87" t="s">
        <v>135</v>
      </c>
      <c r="G87">
        <v>67</v>
      </c>
      <c r="H87" t="s">
        <v>406</v>
      </c>
      <c r="I87" s="4" t="str">
        <f t="shared" si="5"/>
        <v>SCHEDULE 1: REPORT ON RETURN ON INVESTMENT | 1b(ii): Regulatory Investment Value | By Commissioned Project | Proportionate Regulatory Value | Taxiway Lima</v>
      </c>
      <c r="J87" t="s">
        <v>92</v>
      </c>
    </row>
    <row r="88" spans="1:10" hidden="1">
      <c r="A88" s="6" t="str">
        <f t="shared" si="3"/>
        <v>SCHEDULE 1: REPORT ON RETURN ON INVESTMENT | 1b(ii): Regulatory Investment Value | 8</v>
      </c>
      <c r="B88" s="4">
        <f t="shared" si="4"/>
        <v>8</v>
      </c>
      <c r="C88" t="s">
        <v>104</v>
      </c>
      <c r="D88" t="s">
        <v>107</v>
      </c>
      <c r="E88" t="s">
        <v>101</v>
      </c>
      <c r="F88" t="s">
        <v>133</v>
      </c>
      <c r="G88">
        <v>75</v>
      </c>
      <c r="H88" t="s">
        <v>123</v>
      </c>
      <c r="I88" s="4" t="str">
        <f t="shared" si="5"/>
        <v>SCHEDULE 1: REPORT ON RETURN ON INVESTMENT | 1b(ii): Regulatory Investment Value | By category | Assets Commissioned—RAB Value | Other assets commissioned</v>
      </c>
      <c r="J88" t="s">
        <v>92</v>
      </c>
    </row>
    <row r="89" spans="1:10" hidden="1">
      <c r="A89" s="6" t="str">
        <f t="shared" si="3"/>
        <v>SCHEDULE 1: REPORT ON RETURN ON INVESTMENT | 1b(ii): Regulatory Investment Value | 9</v>
      </c>
      <c r="B89" s="4">
        <f t="shared" si="4"/>
        <v>9</v>
      </c>
      <c r="C89" t="s">
        <v>104</v>
      </c>
      <c r="D89" t="s">
        <v>107</v>
      </c>
      <c r="E89" t="s">
        <v>101</v>
      </c>
      <c r="F89" t="s">
        <v>134</v>
      </c>
      <c r="G89">
        <v>75</v>
      </c>
      <c r="H89" t="s">
        <v>123</v>
      </c>
      <c r="I89" s="4" t="str">
        <f t="shared" si="5"/>
        <v>SCHEDULE 1: REPORT ON RETURN ON INVESTMENT | 1b(ii): Regulatory Investment Value | By category | Proportion of Year Available | Other assets commissioned</v>
      </c>
      <c r="J89" t="s">
        <v>93</v>
      </c>
    </row>
    <row r="90" spans="1:10" hidden="1">
      <c r="A90" s="6" t="str">
        <f t="shared" si="3"/>
        <v>SCHEDULE 1: REPORT ON RETURN ON INVESTMENT | 1b(ii): Regulatory Investment Value | 10</v>
      </c>
      <c r="B90" s="4">
        <f t="shared" si="4"/>
        <v>10</v>
      </c>
      <c r="C90" t="s">
        <v>104</v>
      </c>
      <c r="D90" t="s">
        <v>107</v>
      </c>
      <c r="E90" t="s">
        <v>101</v>
      </c>
      <c r="F90" t="s">
        <v>135</v>
      </c>
      <c r="G90">
        <v>75</v>
      </c>
      <c r="H90" t="s">
        <v>123</v>
      </c>
      <c r="I90" s="4" t="str">
        <f t="shared" si="5"/>
        <v>SCHEDULE 1: REPORT ON RETURN ON INVESTMENT | 1b(ii): Regulatory Investment Value | By category | Proportionate Regulatory Value | Other assets commissioned</v>
      </c>
      <c r="J90" t="s">
        <v>92</v>
      </c>
    </row>
    <row r="91" spans="1:10" hidden="1">
      <c r="A91" s="6" t="str">
        <f t="shared" si="3"/>
        <v>SCHEDULE 1: REPORT ON RETURN ON INVESTMENT | 1b(ii): Regulatory Investment Value | 11</v>
      </c>
      <c r="B91" s="4">
        <f t="shared" si="4"/>
        <v>11</v>
      </c>
      <c r="C91" t="s">
        <v>104</v>
      </c>
      <c r="D91" t="s">
        <v>107</v>
      </c>
      <c r="E91" t="s">
        <v>101</v>
      </c>
      <c r="F91" t="s">
        <v>133</v>
      </c>
      <c r="G91">
        <v>76</v>
      </c>
      <c r="H91" t="s">
        <v>124</v>
      </c>
      <c r="I91" s="4" t="str">
        <f t="shared" si="5"/>
        <v>SCHEDULE 1: REPORT ON RETURN ON INVESTMENT | 1b(ii): Regulatory Investment Value | By category | Assets Commissioned—RAB Value | Adjustment for merger, acquisition or sale activity</v>
      </c>
      <c r="J91" t="s">
        <v>92</v>
      </c>
    </row>
    <row r="92" spans="1:10" hidden="1">
      <c r="A92" s="6" t="str">
        <f t="shared" si="3"/>
        <v>SCHEDULE 1: REPORT ON RETURN ON INVESTMENT | 1b(ii): Regulatory Investment Value | 12</v>
      </c>
      <c r="B92" s="4">
        <f t="shared" si="4"/>
        <v>12</v>
      </c>
      <c r="C92" t="s">
        <v>104</v>
      </c>
      <c r="D92" t="s">
        <v>107</v>
      </c>
      <c r="E92" t="s">
        <v>101</v>
      </c>
      <c r="F92" t="s">
        <v>134</v>
      </c>
      <c r="G92">
        <v>76</v>
      </c>
      <c r="H92" t="s">
        <v>124</v>
      </c>
      <c r="I92" s="4" t="str">
        <f t="shared" si="5"/>
        <v>SCHEDULE 1: REPORT ON RETURN ON INVESTMENT | 1b(ii): Regulatory Investment Value | By category | Proportion of Year Available | Adjustment for merger, acquisition or sale activity</v>
      </c>
      <c r="J92" t="s">
        <v>93</v>
      </c>
    </row>
    <row r="93" spans="1:10" hidden="1">
      <c r="A93" s="6" t="str">
        <f t="shared" si="3"/>
        <v>SCHEDULE 1: REPORT ON RETURN ON INVESTMENT | 1b(ii): Regulatory Investment Value | 13</v>
      </c>
      <c r="B93" s="4">
        <f t="shared" si="4"/>
        <v>13</v>
      </c>
      <c r="C93" t="s">
        <v>104</v>
      </c>
      <c r="D93" t="s">
        <v>107</v>
      </c>
      <c r="E93" t="s">
        <v>101</v>
      </c>
      <c r="F93" t="s">
        <v>135</v>
      </c>
      <c r="G93">
        <v>76</v>
      </c>
      <c r="H93" t="s">
        <v>124</v>
      </c>
      <c r="I93" s="4" t="str">
        <f t="shared" si="5"/>
        <v>SCHEDULE 1: REPORT ON RETURN ON INVESTMENT | 1b(ii): Regulatory Investment Value | By category | Proportionate Regulatory Value | Adjustment for merger, acquisition or sale activity</v>
      </c>
      <c r="J93" t="s">
        <v>92</v>
      </c>
    </row>
    <row r="94" spans="1:10" hidden="1">
      <c r="A94" s="6" t="str">
        <f t="shared" si="3"/>
        <v>SCHEDULE 1: REPORT ON RETURN ON INVESTMENT | 1b(ii): Regulatory Investment Value | 14</v>
      </c>
      <c r="B94" s="4">
        <f t="shared" si="4"/>
        <v>14</v>
      </c>
      <c r="C94" t="s">
        <v>104</v>
      </c>
      <c r="D94" t="s">
        <v>107</v>
      </c>
      <c r="E94" t="s">
        <v>101</v>
      </c>
      <c r="F94" t="s">
        <v>133</v>
      </c>
      <c r="G94">
        <v>77</v>
      </c>
      <c r="H94" t="s">
        <v>63</v>
      </c>
      <c r="I94" s="4" t="str">
        <f t="shared" si="5"/>
        <v>SCHEDULE 1: REPORT ON RETURN ON INVESTMENT | 1b(ii): Regulatory Investment Value | By category | Assets Commissioned—RAB Value | Asset disposals</v>
      </c>
      <c r="J94" t="s">
        <v>92</v>
      </c>
    </row>
    <row r="95" spans="1:10" hidden="1">
      <c r="A95" s="6" t="str">
        <f t="shared" si="3"/>
        <v>SCHEDULE 1: REPORT ON RETURN ON INVESTMENT | 1b(ii): Regulatory Investment Value | 15</v>
      </c>
      <c r="B95" s="4">
        <f t="shared" si="4"/>
        <v>15</v>
      </c>
      <c r="C95" t="s">
        <v>104</v>
      </c>
      <c r="D95" t="s">
        <v>107</v>
      </c>
      <c r="E95" t="s">
        <v>101</v>
      </c>
      <c r="F95" t="s">
        <v>134</v>
      </c>
      <c r="G95">
        <v>77</v>
      </c>
      <c r="H95" t="s">
        <v>63</v>
      </c>
      <c r="I95" s="4" t="str">
        <f t="shared" si="5"/>
        <v>SCHEDULE 1: REPORT ON RETURN ON INVESTMENT | 1b(ii): Regulatory Investment Value | By category | Proportion of Year Available | Asset disposals</v>
      </c>
      <c r="J95" t="s">
        <v>93</v>
      </c>
    </row>
    <row r="96" spans="1:10" hidden="1">
      <c r="A96" s="6" t="str">
        <f t="shared" si="3"/>
        <v>SCHEDULE 1: REPORT ON RETURN ON INVESTMENT | 1b(ii): Regulatory Investment Value | 16</v>
      </c>
      <c r="B96" s="4">
        <f t="shared" si="4"/>
        <v>16</v>
      </c>
      <c r="C96" t="s">
        <v>104</v>
      </c>
      <c r="D96" t="s">
        <v>107</v>
      </c>
      <c r="E96" t="s">
        <v>101</v>
      </c>
      <c r="F96" t="s">
        <v>135</v>
      </c>
      <c r="G96">
        <v>77</v>
      </c>
      <c r="H96" t="s">
        <v>63</v>
      </c>
      <c r="I96" s="4" t="str">
        <f t="shared" si="5"/>
        <v>SCHEDULE 1: REPORT ON RETURN ON INVESTMENT | 1b(ii): Regulatory Investment Value | By category | Proportionate Regulatory Value | Asset disposals</v>
      </c>
      <c r="J96" t="s">
        <v>92</v>
      </c>
    </row>
    <row r="97" spans="1:10" hidden="1">
      <c r="A97" s="6" t="str">
        <f t="shared" si="3"/>
        <v>SCHEDULE 1: REPORT ON RETURN ON INVESTMENT | 1b(ii): Regulatory Investment Value | 17</v>
      </c>
      <c r="B97" s="4">
        <f t="shared" si="4"/>
        <v>17</v>
      </c>
      <c r="C97" t="s">
        <v>104</v>
      </c>
      <c r="D97" t="s">
        <v>107</v>
      </c>
      <c r="E97" t="s">
        <v>101</v>
      </c>
      <c r="F97" t="s">
        <v>133</v>
      </c>
      <c r="G97">
        <v>78</v>
      </c>
      <c r="H97" t="s">
        <v>125</v>
      </c>
      <c r="I97" s="4" t="str">
        <f t="shared" si="5"/>
        <v>SCHEDULE 1: REPORT ON RETURN ON INVESTMENT | 1b(ii): Regulatory Investment Value | By category | Assets Commissioned—RAB Value | RAB investment</v>
      </c>
      <c r="J97" t="s">
        <v>92</v>
      </c>
    </row>
    <row r="98" spans="1:10" hidden="1">
      <c r="A98" s="6" t="str">
        <f t="shared" si="3"/>
        <v>SCHEDULE 1: REPORT ON RETURN ON INVESTMENT | 1b(ii): Regulatory Investment Value | 18</v>
      </c>
      <c r="B98" s="4">
        <f t="shared" si="4"/>
        <v>18</v>
      </c>
      <c r="C98" t="s">
        <v>104</v>
      </c>
      <c r="D98" t="s">
        <v>107</v>
      </c>
      <c r="E98" t="s">
        <v>101</v>
      </c>
      <c r="F98" t="s">
        <v>135</v>
      </c>
      <c r="G98">
        <v>79</v>
      </c>
      <c r="H98" t="s">
        <v>126</v>
      </c>
      <c r="I98" s="4" t="str">
        <f t="shared" si="5"/>
        <v>SCHEDULE 1: REPORT ON RETURN ON INVESTMENT | 1b(ii): Regulatory Investment Value | By category | Proportionate Regulatory Value | RAB proportionate investment</v>
      </c>
      <c r="J98" t="s">
        <v>92</v>
      </c>
    </row>
    <row r="99" spans="1:10" hidden="1">
      <c r="A99" s="6" t="str">
        <f t="shared" si="3"/>
        <v>SCHEDULE 1: REPORT ON RETURN ON INVESTMENT | 1b(ii): Regulatory Investment Value | 19</v>
      </c>
      <c r="B99" s="4">
        <f t="shared" si="4"/>
        <v>19</v>
      </c>
      <c r="C99" t="s">
        <v>104</v>
      </c>
      <c r="D99" t="s">
        <v>107</v>
      </c>
      <c r="E99" t="s">
        <v>101</v>
      </c>
      <c r="F99" t="s">
        <v>135</v>
      </c>
      <c r="G99">
        <v>81</v>
      </c>
      <c r="H99" t="s">
        <v>127</v>
      </c>
      <c r="I99" s="4" t="str">
        <f t="shared" si="5"/>
        <v>SCHEDULE 1: REPORT ON RETURN ON INVESTMENT | 1b(ii): Regulatory Investment Value | By category | Proportionate Regulatory Value | Regulatory investment value</v>
      </c>
      <c r="J99" t="s">
        <v>92</v>
      </c>
    </row>
    <row r="100" spans="1:10" hidden="1">
      <c r="A100" s="6" t="str">
        <f t="shared" si="3"/>
        <v>SCHEDULE 2: REPORT ON THE REGULATORY PROFIT | 2a: Regulatory Profit | 1</v>
      </c>
      <c r="B100" s="4">
        <f t="shared" si="4"/>
        <v>1</v>
      </c>
      <c r="C100" t="s">
        <v>136</v>
      </c>
      <c r="D100" t="s">
        <v>137</v>
      </c>
      <c r="E100" t="s">
        <v>81</v>
      </c>
      <c r="F100" t="s">
        <v>141</v>
      </c>
      <c r="G100">
        <v>8</v>
      </c>
      <c r="H100" t="s">
        <v>173</v>
      </c>
      <c r="I100" s="4" t="str">
        <f t="shared" si="5"/>
        <v>SCHEDULE 2: REPORT ON THE REGULATORY PROFIT | 2a: Regulatory Profit | Income | Airfield</v>
      </c>
      <c r="J100" t="s">
        <v>92</v>
      </c>
    </row>
    <row r="101" spans="1:10" hidden="1">
      <c r="A101" s="6" t="str">
        <f t="shared" si="3"/>
        <v>SCHEDULE 2: REPORT ON THE REGULATORY PROFIT | 2a: Regulatory Profit | 2</v>
      </c>
      <c r="B101" s="4">
        <f t="shared" si="4"/>
        <v>2</v>
      </c>
      <c r="C101" t="s">
        <v>136</v>
      </c>
      <c r="D101" t="s">
        <v>137</v>
      </c>
      <c r="E101" t="s">
        <v>81</v>
      </c>
      <c r="F101" t="s">
        <v>141</v>
      </c>
      <c r="G101">
        <v>8</v>
      </c>
      <c r="H101" t="s">
        <v>169</v>
      </c>
      <c r="I101" s="4" t="str">
        <f t="shared" si="5"/>
        <v>SCHEDULE 2: REPORT ON THE REGULATORY PROFIT | 2a: Regulatory Profit | Income | Airfield Charges</v>
      </c>
      <c r="J101" t="s">
        <v>92</v>
      </c>
    </row>
    <row r="102" spans="1:10" hidden="1">
      <c r="A102" s="6" t="str">
        <f t="shared" si="3"/>
        <v>SCHEDULE 2: REPORT ON THE REGULATORY PROFIT | 2a: Regulatory Profit | 3</v>
      </c>
      <c r="B102" s="4">
        <f t="shared" si="4"/>
        <v>3</v>
      </c>
      <c r="C102" t="s">
        <v>136</v>
      </c>
      <c r="D102" t="s">
        <v>137</v>
      </c>
      <c r="E102" t="s">
        <v>81</v>
      </c>
      <c r="F102" t="s">
        <v>141</v>
      </c>
      <c r="G102">
        <v>8</v>
      </c>
      <c r="H102" t="s">
        <v>341</v>
      </c>
      <c r="I102" s="4" t="str">
        <f t="shared" si="5"/>
        <v>SCHEDULE 2: REPORT ON THE REGULATORY PROFIT | 2a: Regulatory Profit | Income | Landing and parking charges</v>
      </c>
      <c r="J102" t="s">
        <v>92</v>
      </c>
    </row>
    <row r="103" spans="1:10" hidden="1">
      <c r="A103" s="6" t="str">
        <f t="shared" si="3"/>
        <v>SCHEDULE 2: REPORT ON THE REGULATORY PROFIT | 2a: Regulatory Profit | 4</v>
      </c>
      <c r="B103" s="4">
        <f t="shared" si="4"/>
        <v>4</v>
      </c>
      <c r="C103" t="s">
        <v>136</v>
      </c>
      <c r="D103" t="s">
        <v>137</v>
      </c>
      <c r="E103" t="s">
        <v>81</v>
      </c>
      <c r="F103" t="s">
        <v>141</v>
      </c>
      <c r="G103">
        <v>8</v>
      </c>
      <c r="H103" t="s">
        <v>143</v>
      </c>
      <c r="I103" s="4" t="str">
        <f t="shared" si="5"/>
        <v>SCHEDULE 2: REPORT ON THE REGULATORY PROFIT | 2a: Regulatory Profit | Income | Passenger service charge</v>
      </c>
      <c r="J103" t="s">
        <v>92</v>
      </c>
    </row>
    <row r="104" spans="1:10" hidden="1">
      <c r="A104" s="6" t="str">
        <f t="shared" si="3"/>
        <v>SCHEDULE 2: REPORT ON THE REGULATORY PROFIT | 2a: Regulatory Profit | 5</v>
      </c>
      <c r="B104" s="4">
        <f t="shared" si="4"/>
        <v>5</v>
      </c>
      <c r="C104" t="s">
        <v>136</v>
      </c>
      <c r="D104" t="s">
        <v>137</v>
      </c>
      <c r="E104" t="s">
        <v>81</v>
      </c>
      <c r="F104" t="s">
        <v>141</v>
      </c>
      <c r="G104">
        <v>9</v>
      </c>
      <c r="H104" t="s">
        <v>144</v>
      </c>
      <c r="I104" s="4" t="str">
        <f t="shared" si="5"/>
        <v>SCHEDULE 2: REPORT ON THE REGULATORY PROFIT | 2a: Regulatory Profit | Income | MCTOW charge</v>
      </c>
      <c r="J104" t="s">
        <v>92</v>
      </c>
    </row>
    <row r="105" spans="1:10" hidden="1">
      <c r="A105" s="6" t="str">
        <f t="shared" si="3"/>
        <v>SCHEDULE 2: REPORT ON THE REGULATORY PROFIT | 2a: Regulatory Profit | 6</v>
      </c>
      <c r="B105" s="4">
        <f t="shared" si="4"/>
        <v>6</v>
      </c>
      <c r="C105" t="s">
        <v>136</v>
      </c>
      <c r="D105" t="s">
        <v>137</v>
      </c>
      <c r="E105" t="s">
        <v>81</v>
      </c>
      <c r="F105" t="s">
        <v>141</v>
      </c>
      <c r="G105">
        <v>9</v>
      </c>
      <c r="H105" t="s">
        <v>407</v>
      </c>
      <c r="I105" s="4" t="str">
        <f t="shared" si="5"/>
        <v>SCHEDULE 2: REPORT ON THE REGULATORY PROFIT | 2a: Regulatory Profit | Income | Passenger Service Charge</v>
      </c>
      <c r="J105" t="s">
        <v>92</v>
      </c>
    </row>
    <row r="106" spans="1:10" hidden="1">
      <c r="A106" s="6" t="str">
        <f t="shared" si="3"/>
        <v>SCHEDULE 2: REPORT ON THE REGULATORY PROFIT | 2a: Regulatory Profit | 7</v>
      </c>
      <c r="B106" s="4">
        <f t="shared" si="4"/>
        <v>7</v>
      </c>
      <c r="C106" t="s">
        <v>136</v>
      </c>
      <c r="D106" t="s">
        <v>137</v>
      </c>
      <c r="E106" t="s">
        <v>81</v>
      </c>
      <c r="F106" t="s">
        <v>141</v>
      </c>
      <c r="G106">
        <v>9</v>
      </c>
      <c r="H106" t="s">
        <v>174</v>
      </c>
      <c r="I106" s="4" t="str">
        <f t="shared" si="5"/>
        <v>SCHEDULE 2: REPORT ON THE REGULATORY PROFIT | 2a: Regulatory Profit | Income | Passenger Services Charge</v>
      </c>
      <c r="J106" t="s">
        <v>92</v>
      </c>
    </row>
    <row r="107" spans="1:10" hidden="1">
      <c r="A107" s="6" t="str">
        <f t="shared" si="3"/>
        <v>SCHEDULE 2: REPORT ON THE REGULATORY PROFIT | 2a: Regulatory Profit | 8</v>
      </c>
      <c r="B107" s="4">
        <f t="shared" si="4"/>
        <v>8</v>
      </c>
      <c r="C107" t="s">
        <v>136</v>
      </c>
      <c r="D107" t="s">
        <v>137</v>
      </c>
      <c r="E107" t="s">
        <v>81</v>
      </c>
      <c r="F107" t="s">
        <v>141</v>
      </c>
      <c r="G107">
        <v>9</v>
      </c>
      <c r="H107" t="s">
        <v>343</v>
      </c>
      <c r="I107" s="4" t="str">
        <f t="shared" si="5"/>
        <v>SCHEDULE 2: REPORT ON THE REGULATORY PROFIT | 2a: Regulatory Profit | Income | Terminal charges</v>
      </c>
      <c r="J107" t="s">
        <v>92</v>
      </c>
    </row>
    <row r="108" spans="1:10" hidden="1">
      <c r="A108" s="6" t="str">
        <f t="shared" si="3"/>
        <v>SCHEDULE 2: REPORT ON THE REGULATORY PROFIT | 2a: Regulatory Profit | 9</v>
      </c>
      <c r="B108" s="4">
        <f t="shared" si="4"/>
        <v>9</v>
      </c>
      <c r="C108" t="s">
        <v>136</v>
      </c>
      <c r="D108" t="s">
        <v>137</v>
      </c>
      <c r="E108" t="s">
        <v>81</v>
      </c>
      <c r="F108" t="s">
        <v>141</v>
      </c>
      <c r="G108">
        <v>10</v>
      </c>
      <c r="H108" t="s">
        <v>146</v>
      </c>
      <c r="I108" s="4" t="str">
        <f t="shared" si="5"/>
        <v>SCHEDULE 2: REPORT ON THE REGULATORY PROFIT | 2a: Regulatory Profit | Income | Counter charges</v>
      </c>
      <c r="J108" t="s">
        <v>92</v>
      </c>
    </row>
    <row r="109" spans="1:10" hidden="1">
      <c r="A109" s="6" t="str">
        <f t="shared" si="3"/>
        <v>SCHEDULE 2: REPORT ON THE REGULATORY PROFIT | 2a: Regulatory Profit | 10</v>
      </c>
      <c r="B109" s="4">
        <f t="shared" si="4"/>
        <v>10</v>
      </c>
      <c r="C109" t="s">
        <v>136</v>
      </c>
      <c r="D109" t="s">
        <v>137</v>
      </c>
      <c r="E109" t="s">
        <v>81</v>
      </c>
      <c r="F109" t="s">
        <v>141</v>
      </c>
      <c r="G109">
        <v>10</v>
      </c>
      <c r="H109" t="s">
        <v>145</v>
      </c>
      <c r="I109" s="4" t="str">
        <f t="shared" si="5"/>
        <v>SCHEDULE 2: REPORT ON THE REGULATORY PROFIT | 2a: Regulatory Profit | Income | International departure fee</v>
      </c>
      <c r="J109" t="s">
        <v>92</v>
      </c>
    </row>
    <row r="110" spans="1:10" hidden="1">
      <c r="A110" s="6" t="str">
        <f t="shared" si="3"/>
        <v>SCHEDULE 2: REPORT ON THE REGULATORY PROFIT | 2a: Regulatory Profit | 11</v>
      </c>
      <c r="B110" s="4">
        <f t="shared" si="4"/>
        <v>11</v>
      </c>
      <c r="C110" t="s">
        <v>136</v>
      </c>
      <c r="D110" t="s">
        <v>137</v>
      </c>
      <c r="E110" t="s">
        <v>81</v>
      </c>
      <c r="F110" t="s">
        <v>141</v>
      </c>
      <c r="G110">
        <v>10</v>
      </c>
      <c r="H110" t="s">
        <v>175</v>
      </c>
      <c r="I110" s="4" t="str">
        <f t="shared" si="5"/>
        <v>SCHEDULE 2: REPORT ON THE REGULATORY PROFIT | 2a: Regulatory Profit | Income | Terminal Services Charge</v>
      </c>
      <c r="J110" t="s">
        <v>92</v>
      </c>
    </row>
    <row r="111" spans="1:10" hidden="1">
      <c r="A111" s="6" t="str">
        <f t="shared" si="3"/>
        <v>SCHEDULE 2: REPORT ON THE REGULATORY PROFIT | 2a: Regulatory Profit | 12</v>
      </c>
      <c r="B111" s="4">
        <f t="shared" si="4"/>
        <v>12</v>
      </c>
      <c r="C111" t="s">
        <v>136</v>
      </c>
      <c r="D111" t="s">
        <v>137</v>
      </c>
      <c r="E111" t="s">
        <v>81</v>
      </c>
      <c r="F111" t="s">
        <v>141</v>
      </c>
      <c r="G111">
        <v>11</v>
      </c>
      <c r="H111" t="s">
        <v>146</v>
      </c>
      <c r="I111" s="4" t="str">
        <f t="shared" si="5"/>
        <v>SCHEDULE 2: REPORT ON THE REGULATORY PROFIT | 2a: Regulatory Profit | Income | Counter charges</v>
      </c>
      <c r="J111" t="s">
        <v>92</v>
      </c>
    </row>
    <row r="112" spans="1:10" hidden="1">
      <c r="A112" s="6" t="str">
        <f t="shared" si="3"/>
        <v>SCHEDULE 2: REPORT ON THE REGULATORY PROFIT | 2a: Regulatory Profit | 13</v>
      </c>
      <c r="B112" s="4">
        <f t="shared" si="4"/>
        <v>13</v>
      </c>
      <c r="C112" t="s">
        <v>136</v>
      </c>
      <c r="D112" t="s">
        <v>137</v>
      </c>
      <c r="E112" t="s">
        <v>81</v>
      </c>
      <c r="F112" t="s">
        <v>141</v>
      </c>
      <c r="G112">
        <v>11</v>
      </c>
      <c r="H112" t="s">
        <v>342</v>
      </c>
      <c r="I112" s="4" t="str">
        <f t="shared" si="5"/>
        <v>SCHEDULE 2: REPORT ON THE REGULATORY PROFIT | 2a: Regulatory Profit | Income | Noise mitigation charges</v>
      </c>
      <c r="J112" t="s">
        <v>92</v>
      </c>
    </row>
    <row r="113" spans="1:10" hidden="1">
      <c r="A113" s="6" t="str">
        <f t="shared" si="3"/>
        <v>SCHEDULE 2: REPORT ON THE REGULATORY PROFIT | 2a: Regulatory Profit | 14</v>
      </c>
      <c r="B113" s="4">
        <f t="shared" si="4"/>
        <v>14</v>
      </c>
      <c r="C113" t="s">
        <v>136</v>
      </c>
      <c r="D113" t="s">
        <v>137</v>
      </c>
      <c r="E113" t="s">
        <v>81</v>
      </c>
      <c r="F113" t="s">
        <v>141</v>
      </c>
      <c r="G113">
        <v>11</v>
      </c>
      <c r="H113" t="s">
        <v>172</v>
      </c>
      <c r="I113" s="4" t="str">
        <f t="shared" si="5"/>
        <v>SCHEDULE 2: REPORT ON THE REGULATORY PROFIT | 2a: Regulatory Profit | Income | Passenger Service Charges</v>
      </c>
      <c r="J113" t="s">
        <v>92</v>
      </c>
    </row>
    <row r="114" spans="1:10" hidden="1">
      <c r="A114" s="6" t="str">
        <f t="shared" si="3"/>
        <v>SCHEDULE 2: REPORT ON THE REGULATORY PROFIT | 2a: Regulatory Profit | 15</v>
      </c>
      <c r="B114" s="4">
        <f t="shared" si="4"/>
        <v>15</v>
      </c>
      <c r="C114" t="s">
        <v>136</v>
      </c>
      <c r="D114" t="s">
        <v>137</v>
      </c>
      <c r="E114" t="s">
        <v>81</v>
      </c>
      <c r="F114" t="s">
        <v>141</v>
      </c>
      <c r="G114">
        <v>12</v>
      </c>
      <c r="H114" t="s">
        <v>147</v>
      </c>
      <c r="I114" s="4" t="str">
        <f t="shared" si="5"/>
        <v>SCHEDULE 2: REPORT ON THE REGULATORY PROFIT | 2a: Regulatory Profit | Income | Lease, rental and concession income</v>
      </c>
      <c r="J114" t="s">
        <v>92</v>
      </c>
    </row>
    <row r="115" spans="1:10" hidden="1">
      <c r="A115" s="6" t="str">
        <f t="shared" si="3"/>
        <v>SCHEDULE 2: REPORT ON THE REGULATORY PROFIT | 2a: Regulatory Profit | 16</v>
      </c>
      <c r="B115" s="4">
        <f t="shared" si="4"/>
        <v>16</v>
      </c>
      <c r="C115" t="s">
        <v>136</v>
      </c>
      <c r="D115" t="s">
        <v>137</v>
      </c>
      <c r="E115" t="s">
        <v>81</v>
      </c>
      <c r="F115" t="s">
        <v>141</v>
      </c>
      <c r="G115">
        <v>13</v>
      </c>
      <c r="H115" t="s">
        <v>148</v>
      </c>
      <c r="I115" s="4" t="str">
        <f t="shared" si="5"/>
        <v>SCHEDULE 2: REPORT ON THE REGULATORY PROFIT | 2a: Regulatory Profit | Income | Other operating revenue</v>
      </c>
      <c r="J115" t="s">
        <v>92</v>
      </c>
    </row>
    <row r="116" spans="1:10" hidden="1">
      <c r="A116" s="6" t="str">
        <f t="shared" si="3"/>
        <v>SCHEDULE 2: REPORT ON THE REGULATORY PROFIT | 2a: Regulatory Profit | 17</v>
      </c>
      <c r="B116" s="4">
        <f t="shared" si="4"/>
        <v>17</v>
      </c>
      <c r="C116" t="s">
        <v>136</v>
      </c>
      <c r="D116" t="s">
        <v>137</v>
      </c>
      <c r="E116" t="s">
        <v>81</v>
      </c>
      <c r="F116" t="s">
        <v>141</v>
      </c>
      <c r="G116">
        <v>14</v>
      </c>
      <c r="H116" t="s">
        <v>149</v>
      </c>
      <c r="I116" s="4" t="str">
        <f t="shared" si="5"/>
        <v>SCHEDULE 2: REPORT ON THE REGULATORY PROFIT | 2a: Regulatory Profit | Income | Net operating revenue</v>
      </c>
      <c r="J116" t="s">
        <v>92</v>
      </c>
    </row>
    <row r="117" spans="1:10" hidden="1">
      <c r="A117" s="6" t="str">
        <f t="shared" si="3"/>
        <v>SCHEDULE 2: REPORT ON THE REGULATORY PROFIT | 2a: Regulatory Profit | 18</v>
      </c>
      <c r="B117" s="4">
        <f t="shared" si="4"/>
        <v>18</v>
      </c>
      <c r="C117" t="s">
        <v>136</v>
      </c>
      <c r="D117" t="s">
        <v>137</v>
      </c>
      <c r="E117" t="s">
        <v>81</v>
      </c>
      <c r="F117" t="s">
        <v>141</v>
      </c>
      <c r="G117">
        <v>16</v>
      </c>
      <c r="H117" t="s">
        <v>150</v>
      </c>
      <c r="I117" s="4" t="str">
        <f t="shared" si="5"/>
        <v>SCHEDULE 2: REPORT ON THE REGULATORY PROFIT | 2a: Regulatory Profit | Income | Gains / (losses) on sale of assets</v>
      </c>
      <c r="J117" t="s">
        <v>92</v>
      </c>
    </row>
    <row r="118" spans="1:10" hidden="1">
      <c r="A118" s="6" t="str">
        <f t="shared" si="3"/>
        <v>SCHEDULE 2: REPORT ON THE REGULATORY PROFIT | 2a: Regulatory Profit | 19</v>
      </c>
      <c r="B118" s="4">
        <f t="shared" si="4"/>
        <v>19</v>
      </c>
      <c r="C118" t="s">
        <v>136</v>
      </c>
      <c r="D118" t="s">
        <v>137</v>
      </c>
      <c r="E118" t="s">
        <v>81</v>
      </c>
      <c r="F118" t="s">
        <v>141</v>
      </c>
      <c r="G118">
        <v>17</v>
      </c>
      <c r="H118" t="s">
        <v>151</v>
      </c>
      <c r="I118" s="4" t="str">
        <f t="shared" si="5"/>
        <v>SCHEDULE 2: REPORT ON THE REGULATORY PROFIT | 2a: Regulatory Profit | Income | Other income</v>
      </c>
      <c r="J118" t="s">
        <v>92</v>
      </c>
    </row>
    <row r="119" spans="1:10" hidden="1">
      <c r="A119" s="6" t="str">
        <f t="shared" si="3"/>
        <v>SCHEDULE 2: REPORT ON THE REGULATORY PROFIT | 2a: Regulatory Profit | 20</v>
      </c>
      <c r="B119" s="4">
        <f t="shared" si="4"/>
        <v>20</v>
      </c>
      <c r="C119" t="s">
        <v>136</v>
      </c>
      <c r="D119" t="s">
        <v>137</v>
      </c>
      <c r="E119" t="s">
        <v>81</v>
      </c>
      <c r="F119" t="s">
        <v>141</v>
      </c>
      <c r="G119">
        <v>18</v>
      </c>
      <c r="H119" t="s">
        <v>152</v>
      </c>
      <c r="I119" s="4" t="str">
        <f t="shared" si="5"/>
        <v>SCHEDULE 2: REPORT ON THE REGULATORY PROFIT | 2a: Regulatory Profit | Income | Total regulatory income</v>
      </c>
      <c r="J119" t="s">
        <v>92</v>
      </c>
    </row>
    <row r="120" spans="1:10" hidden="1">
      <c r="A120" s="6" t="str">
        <f t="shared" si="3"/>
        <v>SCHEDULE 2: REPORT ON THE REGULATORY PROFIT | 2a: Regulatory Profit | 21</v>
      </c>
      <c r="B120" s="4">
        <f t="shared" si="4"/>
        <v>21</v>
      </c>
      <c r="C120" t="s">
        <v>136</v>
      </c>
      <c r="D120" t="s">
        <v>137</v>
      </c>
      <c r="E120" t="s">
        <v>81</v>
      </c>
      <c r="F120" t="s">
        <v>142</v>
      </c>
      <c r="G120">
        <v>20</v>
      </c>
      <c r="H120" t="s">
        <v>153</v>
      </c>
      <c r="I120" s="4" t="str">
        <f t="shared" si="5"/>
        <v>SCHEDULE 2: REPORT ON THE REGULATORY PROFIT | 2a: Regulatory Profit | Expenses | Operational expenditure:</v>
      </c>
      <c r="J120" t="s">
        <v>92</v>
      </c>
    </row>
    <row r="121" spans="1:10" hidden="1">
      <c r="A121" s="6" t="str">
        <f t="shared" si="3"/>
        <v>SCHEDULE 2: REPORT ON THE REGULATORY PROFIT | 2a: Regulatory Profit | 22</v>
      </c>
      <c r="B121" s="4">
        <f t="shared" si="4"/>
        <v>22</v>
      </c>
      <c r="C121" t="s">
        <v>136</v>
      </c>
      <c r="D121" t="s">
        <v>137</v>
      </c>
      <c r="E121" t="s">
        <v>81</v>
      </c>
      <c r="F121" t="s">
        <v>142</v>
      </c>
      <c r="G121">
        <v>21</v>
      </c>
      <c r="H121" t="s">
        <v>76</v>
      </c>
      <c r="I121" s="4" t="str">
        <f t="shared" si="5"/>
        <v>SCHEDULE 2: REPORT ON THE REGULATORY PROFIT | 2a: Regulatory Profit | Expenses | Corporate overheads</v>
      </c>
      <c r="J121" t="s">
        <v>92</v>
      </c>
    </row>
    <row r="122" spans="1:10" hidden="1">
      <c r="A122" s="6" t="str">
        <f t="shared" si="3"/>
        <v>SCHEDULE 2: REPORT ON THE REGULATORY PROFIT | 2a: Regulatory Profit | 23</v>
      </c>
      <c r="B122" s="4">
        <f t="shared" si="4"/>
        <v>23</v>
      </c>
      <c r="C122" t="s">
        <v>136</v>
      </c>
      <c r="D122" t="s">
        <v>137</v>
      </c>
      <c r="E122" t="s">
        <v>81</v>
      </c>
      <c r="F122" t="s">
        <v>142</v>
      </c>
      <c r="G122">
        <v>22</v>
      </c>
      <c r="H122" t="s">
        <v>77</v>
      </c>
      <c r="I122" s="4" t="str">
        <f t="shared" si="5"/>
        <v>SCHEDULE 2: REPORT ON THE REGULATORY PROFIT | 2a: Regulatory Profit | Expenses | Asset management and airport operations</v>
      </c>
      <c r="J122" t="s">
        <v>92</v>
      </c>
    </row>
    <row r="123" spans="1:10" hidden="1">
      <c r="A123" s="6" t="str">
        <f t="shared" si="3"/>
        <v>SCHEDULE 2: REPORT ON THE REGULATORY PROFIT | 2a: Regulatory Profit | 24</v>
      </c>
      <c r="B123" s="4">
        <f t="shared" si="4"/>
        <v>24</v>
      </c>
      <c r="C123" t="s">
        <v>136</v>
      </c>
      <c r="D123" t="s">
        <v>137</v>
      </c>
      <c r="E123" t="s">
        <v>81</v>
      </c>
      <c r="F123" t="s">
        <v>142</v>
      </c>
      <c r="G123">
        <v>23</v>
      </c>
      <c r="H123" t="s">
        <v>78</v>
      </c>
      <c r="I123" s="4" t="str">
        <f t="shared" si="5"/>
        <v>SCHEDULE 2: REPORT ON THE REGULATORY PROFIT | 2a: Regulatory Profit | Expenses | Asset maintenance</v>
      </c>
      <c r="J123" t="s">
        <v>92</v>
      </c>
    </row>
    <row r="124" spans="1:10" hidden="1">
      <c r="A124" s="6" t="str">
        <f t="shared" si="3"/>
        <v>SCHEDULE 2: REPORT ON THE REGULATORY PROFIT | 2a: Regulatory Profit | 25</v>
      </c>
      <c r="B124" s="4">
        <f t="shared" si="4"/>
        <v>25</v>
      </c>
      <c r="C124" t="s">
        <v>136</v>
      </c>
      <c r="D124" t="s">
        <v>137</v>
      </c>
      <c r="E124" t="s">
        <v>81</v>
      </c>
      <c r="F124" t="s">
        <v>142</v>
      </c>
      <c r="G124">
        <v>24</v>
      </c>
      <c r="H124" t="s">
        <v>79</v>
      </c>
      <c r="I124" s="4" t="str">
        <f t="shared" si="5"/>
        <v>SCHEDULE 2: REPORT ON THE REGULATORY PROFIT | 2a: Regulatory Profit | Expenses | Total operational expenditure</v>
      </c>
      <c r="J124" t="s">
        <v>92</v>
      </c>
    </row>
    <row r="125" spans="1:10" hidden="1">
      <c r="A125" s="6" t="str">
        <f t="shared" si="3"/>
        <v>SCHEDULE 2: REPORT ON THE REGULATORY PROFIT | 2a: Regulatory Profit | 26</v>
      </c>
      <c r="B125" s="4">
        <f t="shared" si="4"/>
        <v>26</v>
      </c>
      <c r="C125" t="s">
        <v>136</v>
      </c>
      <c r="D125" t="s">
        <v>137</v>
      </c>
      <c r="E125" t="s">
        <v>81</v>
      </c>
      <c r="F125" t="s">
        <v>81</v>
      </c>
      <c r="G125">
        <v>26</v>
      </c>
      <c r="H125" t="s">
        <v>154</v>
      </c>
      <c r="I125" s="4" t="str">
        <f t="shared" si="5"/>
        <v>SCHEDULE 2: REPORT ON THE REGULATORY PROFIT | 2a: Regulatory Profit | Operating surplus / (deficit)</v>
      </c>
      <c r="J125" t="s">
        <v>92</v>
      </c>
    </row>
    <row r="126" spans="1:10" hidden="1">
      <c r="A126" s="6" t="str">
        <f t="shared" si="3"/>
        <v>SCHEDULE 2: REPORT ON THE REGULATORY PROFIT | 2a: Regulatory Profit | 27</v>
      </c>
      <c r="B126" s="4">
        <f t="shared" si="4"/>
        <v>27</v>
      </c>
      <c r="C126" t="s">
        <v>136</v>
      </c>
      <c r="D126" t="s">
        <v>137</v>
      </c>
      <c r="E126" t="s">
        <v>81</v>
      </c>
      <c r="F126" t="s">
        <v>81</v>
      </c>
      <c r="G126">
        <v>28</v>
      </c>
      <c r="H126" t="s">
        <v>155</v>
      </c>
      <c r="I126" s="4" t="str">
        <f t="shared" si="5"/>
        <v>SCHEDULE 2: REPORT ON THE REGULATORY PROFIT | 2a: Regulatory Profit | Regulatory depreciation</v>
      </c>
      <c r="J126" t="s">
        <v>92</v>
      </c>
    </row>
    <row r="127" spans="1:10" hidden="1">
      <c r="A127" s="6" t="str">
        <f t="shared" si="3"/>
        <v>SCHEDULE 2: REPORT ON THE REGULATORY PROFIT | 2a: Regulatory Profit | 28</v>
      </c>
      <c r="B127" s="4">
        <f t="shared" si="4"/>
        <v>28</v>
      </c>
      <c r="C127" t="s">
        <v>136</v>
      </c>
      <c r="D127" t="s">
        <v>137</v>
      </c>
      <c r="E127" t="s">
        <v>81</v>
      </c>
      <c r="F127" t="s">
        <v>81</v>
      </c>
      <c r="G127">
        <v>30</v>
      </c>
      <c r="H127" t="s">
        <v>156</v>
      </c>
      <c r="I127" s="4" t="str">
        <f t="shared" si="5"/>
        <v>SCHEDULE 2: REPORT ON THE REGULATORY PROFIT | 2a: Regulatory Profit | Indexed revaluation</v>
      </c>
      <c r="J127" t="s">
        <v>92</v>
      </c>
    </row>
    <row r="128" spans="1:10" hidden="1">
      <c r="A128" s="6" t="str">
        <f t="shared" si="3"/>
        <v>SCHEDULE 2: REPORT ON THE REGULATORY PROFIT | 2a: Regulatory Profit | 29</v>
      </c>
      <c r="B128" s="4">
        <f t="shared" si="4"/>
        <v>29</v>
      </c>
      <c r="C128" t="s">
        <v>136</v>
      </c>
      <c r="D128" t="s">
        <v>137</v>
      </c>
      <c r="E128" t="s">
        <v>81</v>
      </c>
      <c r="F128" t="s">
        <v>81</v>
      </c>
      <c r="G128">
        <v>31</v>
      </c>
      <c r="H128" t="s">
        <v>157</v>
      </c>
      <c r="I128" s="4" t="str">
        <f t="shared" si="5"/>
        <v>SCHEDULE 2: REPORT ON THE REGULATORY PROFIT | 2a: Regulatory Profit | Non-indexed revaluation</v>
      </c>
      <c r="J128" t="s">
        <v>92</v>
      </c>
    </row>
    <row r="129" spans="1:10" hidden="1">
      <c r="A129" s="6" t="str">
        <f t="shared" si="3"/>
        <v>SCHEDULE 2: REPORT ON THE REGULATORY PROFIT | 2a: Regulatory Profit | 30</v>
      </c>
      <c r="B129" s="4">
        <f t="shared" si="4"/>
        <v>30</v>
      </c>
      <c r="C129" t="s">
        <v>136</v>
      </c>
      <c r="D129" t="s">
        <v>137</v>
      </c>
      <c r="E129" t="s">
        <v>81</v>
      </c>
      <c r="F129" t="s">
        <v>81</v>
      </c>
      <c r="G129">
        <v>32</v>
      </c>
      <c r="H129" t="s">
        <v>158</v>
      </c>
      <c r="I129" s="4" t="str">
        <f t="shared" si="5"/>
        <v>SCHEDULE 2: REPORT ON THE REGULATORY PROFIT | 2a: Regulatory Profit | Total revaluations</v>
      </c>
      <c r="J129" t="s">
        <v>92</v>
      </c>
    </row>
    <row r="130" spans="1:10" hidden="1">
      <c r="A130" s="6" t="str">
        <f t="shared" ref="A130:A193" si="6">C130&amp;" | "&amp;D130&amp;" | "&amp;B130</f>
        <v>SCHEDULE 2: REPORT ON THE REGULATORY PROFIT | 2a: Regulatory Profit | 31</v>
      </c>
      <c r="B130" s="4">
        <f t="shared" ref="B130:B193" si="7">IF(C130&amp;D130&lt;&gt;C129&amp;D129,1,B129+1)</f>
        <v>31</v>
      </c>
      <c r="C130" t="s">
        <v>136</v>
      </c>
      <c r="D130" t="s">
        <v>137</v>
      </c>
      <c r="E130" t="s">
        <v>81</v>
      </c>
      <c r="F130" t="s">
        <v>81</v>
      </c>
      <c r="G130">
        <v>34</v>
      </c>
      <c r="H130" t="s">
        <v>159</v>
      </c>
      <c r="I130" s="4" t="str">
        <f t="shared" ref="I130:I193" si="8">SUBSTITUTE(SUBSTITUTE(SUBSTITUTE(C130&amp;" | "&amp;D130&amp;" | "&amp;E130&amp;" | "&amp;F130&amp;" | "&amp;H130," |  |  |  | "," | ")," |  |  | "," | ")," |  | "," | ")</f>
        <v>SCHEDULE 2: REPORT ON THE REGULATORY PROFIT | 2a: Regulatory Profit | Regulatory Profit / (Loss) before tax &amp; allowance for long term credit spread</v>
      </c>
      <c r="J130" t="s">
        <v>92</v>
      </c>
    </row>
    <row r="131" spans="1:10" hidden="1">
      <c r="A131" s="6" t="str">
        <f t="shared" si="6"/>
        <v>SCHEDULE 2: REPORT ON THE REGULATORY PROFIT | 2a: Regulatory Profit | 32</v>
      </c>
      <c r="B131" s="4">
        <f t="shared" si="7"/>
        <v>32</v>
      </c>
      <c r="C131" t="s">
        <v>136</v>
      </c>
      <c r="D131" t="s">
        <v>137</v>
      </c>
      <c r="E131" t="s">
        <v>81</v>
      </c>
      <c r="F131" t="s">
        <v>81</v>
      </c>
      <c r="G131">
        <v>36</v>
      </c>
      <c r="H131" t="s">
        <v>160</v>
      </c>
      <c r="I131" s="4" t="str">
        <f t="shared" si="8"/>
        <v>SCHEDULE 2: REPORT ON THE REGULATORY PROFIT | 2a: Regulatory Profit | Allowance for long term credit spread</v>
      </c>
      <c r="J131" t="s">
        <v>92</v>
      </c>
    </row>
    <row r="132" spans="1:10" hidden="1">
      <c r="A132" s="6" t="str">
        <f t="shared" si="6"/>
        <v>SCHEDULE 2: REPORT ON THE REGULATORY PROFIT | 2a: Regulatory Profit | 33</v>
      </c>
      <c r="B132" s="4">
        <f t="shared" si="7"/>
        <v>33</v>
      </c>
      <c r="C132" t="s">
        <v>136</v>
      </c>
      <c r="D132" t="s">
        <v>137</v>
      </c>
      <c r="E132" t="s">
        <v>81</v>
      </c>
      <c r="F132" t="s">
        <v>81</v>
      </c>
      <c r="G132">
        <v>38</v>
      </c>
      <c r="H132" t="s">
        <v>161</v>
      </c>
      <c r="I132" s="4" t="str">
        <f t="shared" si="8"/>
        <v>SCHEDULE 2: REPORT ON THE REGULATORY PROFIT | 2a: Regulatory Profit | Regulatory Profit / (Loss) before tax</v>
      </c>
      <c r="J132" t="s">
        <v>92</v>
      </c>
    </row>
    <row r="133" spans="1:10" hidden="1">
      <c r="A133" s="6" t="str">
        <f t="shared" si="6"/>
        <v>SCHEDULE 2: REPORT ON THE REGULATORY PROFIT | 2a: Regulatory Profit | 34</v>
      </c>
      <c r="B133" s="4">
        <f t="shared" si="7"/>
        <v>34</v>
      </c>
      <c r="C133" t="s">
        <v>136</v>
      </c>
      <c r="D133" t="s">
        <v>137</v>
      </c>
      <c r="E133" t="s">
        <v>81</v>
      </c>
      <c r="F133" t="s">
        <v>81</v>
      </c>
      <c r="G133">
        <v>40</v>
      </c>
      <c r="H133" t="s">
        <v>162</v>
      </c>
      <c r="I133" s="4" t="str">
        <f t="shared" si="8"/>
        <v>SCHEDULE 2: REPORT ON THE REGULATORY PROFIT | 2a: Regulatory Profit | Regulatory tax allowance</v>
      </c>
      <c r="J133" t="s">
        <v>92</v>
      </c>
    </row>
    <row r="134" spans="1:10" hidden="1">
      <c r="A134" s="6" t="str">
        <f t="shared" si="6"/>
        <v>SCHEDULE 2: REPORT ON THE REGULATORY PROFIT | 2a: Regulatory Profit | 35</v>
      </c>
      <c r="B134" s="4">
        <f t="shared" si="7"/>
        <v>35</v>
      </c>
      <c r="C134" t="s">
        <v>136</v>
      </c>
      <c r="D134" t="s">
        <v>137</v>
      </c>
      <c r="E134" t="s">
        <v>81</v>
      </c>
      <c r="F134" t="s">
        <v>81</v>
      </c>
      <c r="G134">
        <v>42</v>
      </c>
      <c r="H134" t="s">
        <v>163</v>
      </c>
      <c r="I134" s="4" t="str">
        <f t="shared" si="8"/>
        <v xml:space="preserve">SCHEDULE 2: REPORT ON THE REGULATORY PROFIT | 2a: Regulatory Profit | Regulatory Profit / (Loss) </v>
      </c>
      <c r="J134" t="s">
        <v>92</v>
      </c>
    </row>
    <row r="135" spans="1:10" hidden="1">
      <c r="A135" s="6" t="str">
        <f t="shared" si="6"/>
        <v>SCHEDULE 2: REPORT ON THE REGULATORY PROFIT | 2b(ii): Financial Incentives | 1</v>
      </c>
      <c r="B135" s="4">
        <f t="shared" si="7"/>
        <v>1</v>
      </c>
      <c r="C135" t="s">
        <v>136</v>
      </c>
      <c r="D135" t="s">
        <v>138</v>
      </c>
      <c r="E135" t="s">
        <v>81</v>
      </c>
      <c r="F135" t="s">
        <v>81</v>
      </c>
      <c r="G135">
        <v>88</v>
      </c>
      <c r="H135" t="s">
        <v>164</v>
      </c>
      <c r="I135" s="4" t="str">
        <f t="shared" si="8"/>
        <v>SCHEDULE 2: REPORT ON THE REGULATORY PROFIT | 2b(ii): Financial Incentives | Pricing incentives</v>
      </c>
      <c r="J135" t="s">
        <v>92</v>
      </c>
    </row>
    <row r="136" spans="1:10" hidden="1">
      <c r="A136" s="6" t="str">
        <f t="shared" si="6"/>
        <v>SCHEDULE 2: REPORT ON THE REGULATORY PROFIT | 2b(ii): Financial Incentives | 2</v>
      </c>
      <c r="B136" s="4">
        <f t="shared" si="7"/>
        <v>2</v>
      </c>
      <c r="C136" t="s">
        <v>136</v>
      </c>
      <c r="D136" t="s">
        <v>138</v>
      </c>
      <c r="E136" t="s">
        <v>81</v>
      </c>
      <c r="F136" t="s">
        <v>81</v>
      </c>
      <c r="G136">
        <v>89</v>
      </c>
      <c r="H136" t="s">
        <v>165</v>
      </c>
      <c r="I136" s="4" t="str">
        <f t="shared" si="8"/>
        <v>SCHEDULE 2: REPORT ON THE REGULATORY PROFIT | 2b(ii): Financial Incentives | Other incentives</v>
      </c>
      <c r="J136" t="s">
        <v>92</v>
      </c>
    </row>
    <row r="137" spans="1:10" hidden="1">
      <c r="A137" s="6" t="str">
        <f t="shared" si="6"/>
        <v>SCHEDULE 2: REPORT ON THE REGULATORY PROFIT | 2b(ii): Financial Incentives | 3</v>
      </c>
      <c r="B137" s="4">
        <f t="shared" si="7"/>
        <v>3</v>
      </c>
      <c r="C137" t="s">
        <v>136</v>
      </c>
      <c r="D137" t="s">
        <v>138</v>
      </c>
      <c r="E137" t="s">
        <v>81</v>
      </c>
      <c r="F137" t="s">
        <v>81</v>
      </c>
      <c r="G137">
        <v>90</v>
      </c>
      <c r="H137" t="s">
        <v>166</v>
      </c>
      <c r="I137" s="4" t="str">
        <f t="shared" si="8"/>
        <v>SCHEDULE 2: REPORT ON THE REGULATORY PROFIT | 2b(ii): Financial Incentives | Total financial incentives</v>
      </c>
      <c r="J137" t="s">
        <v>92</v>
      </c>
    </row>
    <row r="138" spans="1:10" hidden="1">
      <c r="A138" s="6" t="str">
        <f t="shared" si="6"/>
        <v>SCHEDULE 2: REPORT ON THE REGULATORY PROFIT | 2b(iii): Rates and Levy Costs | 1</v>
      </c>
      <c r="B138" s="4">
        <f t="shared" si="7"/>
        <v>1</v>
      </c>
      <c r="C138" t="s">
        <v>136</v>
      </c>
      <c r="D138" t="s">
        <v>139</v>
      </c>
      <c r="E138" t="s">
        <v>81</v>
      </c>
      <c r="F138" t="s">
        <v>81</v>
      </c>
      <c r="G138">
        <v>93</v>
      </c>
      <c r="H138" t="s">
        <v>167</v>
      </c>
      <c r="I138" s="4" t="str">
        <f t="shared" si="8"/>
        <v>SCHEDULE 2: REPORT ON THE REGULATORY PROFIT | 2b(iii): Rates and Levy Costs | Rates and levy costs</v>
      </c>
      <c r="J138" t="s">
        <v>92</v>
      </c>
    </row>
    <row r="139" spans="1:10" hidden="1">
      <c r="A139" s="6" t="str">
        <f t="shared" si="6"/>
        <v>SCHEDULE 2: REPORT ON THE REGULATORY PROFIT | 2b(iv): Merger and Acquisition Expenses | 1</v>
      </c>
      <c r="B139" s="4">
        <f t="shared" si="7"/>
        <v>1</v>
      </c>
      <c r="C139" t="s">
        <v>136</v>
      </c>
      <c r="D139" t="s">
        <v>140</v>
      </c>
      <c r="E139" t="s">
        <v>81</v>
      </c>
      <c r="F139" t="s">
        <v>81</v>
      </c>
      <c r="G139">
        <v>96</v>
      </c>
      <c r="H139" t="s">
        <v>168</v>
      </c>
      <c r="I139" s="4" t="str">
        <f t="shared" si="8"/>
        <v>SCHEDULE 2: REPORT ON THE REGULATORY PROFIT | 2b(iv): Merger and Acquisition Expenses | Merger and acquisition expenses</v>
      </c>
      <c r="J139" t="s">
        <v>92</v>
      </c>
    </row>
    <row r="140" spans="1:10" hidden="1">
      <c r="A140" s="6" t="str">
        <f t="shared" si="6"/>
        <v>SCHEDULE 3: REPORT ON THE REGULATORY TAX ALLOWANCE | 3a: Regulatory Tax Allowance | 1</v>
      </c>
      <c r="B140" s="4">
        <f t="shared" si="7"/>
        <v>1</v>
      </c>
      <c r="C140" t="s">
        <v>176</v>
      </c>
      <c r="D140" t="s">
        <v>177</v>
      </c>
      <c r="E140" t="s">
        <v>81</v>
      </c>
      <c r="F140" t="s">
        <v>81</v>
      </c>
      <c r="G140">
        <v>7</v>
      </c>
      <c r="H140" t="s">
        <v>180</v>
      </c>
      <c r="I140" s="4" t="str">
        <f t="shared" si="8"/>
        <v>SCHEDULE 3: REPORT ON THE REGULATORY TAX ALLOWANCE | 3a: Regulatory Tax Allowance | Regulatory profit / (loss) before tax</v>
      </c>
      <c r="J140" t="s">
        <v>92</v>
      </c>
    </row>
    <row r="141" spans="1:10" hidden="1">
      <c r="A141" s="6" t="str">
        <f t="shared" si="6"/>
        <v>SCHEDULE 3: REPORT ON THE REGULATORY TAX ALLOWANCE | 3a: Regulatory Tax Allowance | 2</v>
      </c>
      <c r="B141" s="4">
        <f t="shared" si="7"/>
        <v>2</v>
      </c>
      <c r="C141" t="s">
        <v>176</v>
      </c>
      <c r="D141" t="s">
        <v>177</v>
      </c>
      <c r="E141" t="s">
        <v>81</v>
      </c>
      <c r="F141" t="s">
        <v>81</v>
      </c>
      <c r="G141">
        <v>9</v>
      </c>
      <c r="H141" t="s">
        <v>155</v>
      </c>
      <c r="I141" s="4" t="str">
        <f t="shared" si="8"/>
        <v>SCHEDULE 3: REPORT ON THE REGULATORY TAX ALLOWANCE | 3a: Regulatory Tax Allowance | Regulatory depreciation</v>
      </c>
      <c r="J141" t="s">
        <v>92</v>
      </c>
    </row>
    <row r="142" spans="1:10" hidden="1">
      <c r="A142" s="6" t="str">
        <f t="shared" si="6"/>
        <v>SCHEDULE 3: REPORT ON THE REGULATORY TAX ALLOWANCE | 3a: Regulatory Tax Allowance | 3</v>
      </c>
      <c r="B142" s="4">
        <f t="shared" si="7"/>
        <v>3</v>
      </c>
      <c r="C142" t="s">
        <v>176</v>
      </c>
      <c r="D142" t="s">
        <v>177</v>
      </c>
      <c r="E142" t="s">
        <v>81</v>
      </c>
      <c r="F142" t="s">
        <v>81</v>
      </c>
      <c r="G142">
        <v>10</v>
      </c>
      <c r="H142" t="s">
        <v>181</v>
      </c>
      <c r="I142" s="4" t="str">
        <f t="shared" si="8"/>
        <v>SCHEDULE 3: REPORT ON THE REGULATORY TAX ALLOWANCE | 3a: Regulatory Tax Allowance | Other permanent differences—not deductible</v>
      </c>
      <c r="J142" t="s">
        <v>92</v>
      </c>
    </row>
    <row r="143" spans="1:10" hidden="1">
      <c r="A143" s="6" t="str">
        <f t="shared" si="6"/>
        <v>SCHEDULE 3: REPORT ON THE REGULATORY TAX ALLOWANCE | 3a: Regulatory Tax Allowance | 4</v>
      </c>
      <c r="B143" s="4">
        <f t="shared" si="7"/>
        <v>4</v>
      </c>
      <c r="C143" t="s">
        <v>176</v>
      </c>
      <c r="D143" t="s">
        <v>177</v>
      </c>
      <c r="E143" t="s">
        <v>81</v>
      </c>
      <c r="F143" t="s">
        <v>81</v>
      </c>
      <c r="G143">
        <v>11</v>
      </c>
      <c r="H143" t="s">
        <v>182</v>
      </c>
      <c r="I143" s="4" t="str">
        <f t="shared" si="8"/>
        <v>SCHEDULE 3: REPORT ON THE REGULATORY TAX ALLOWANCE | 3a: Regulatory Tax Allowance | Other temporary adjustments—current period</v>
      </c>
      <c r="J143" t="s">
        <v>92</v>
      </c>
    </row>
    <row r="144" spans="1:10" hidden="1">
      <c r="A144" s="6" t="str">
        <f t="shared" si="6"/>
        <v>SCHEDULE 3: REPORT ON THE REGULATORY TAX ALLOWANCE | 3a: Regulatory Tax Allowance | 5</v>
      </c>
      <c r="B144" s="4">
        <f t="shared" si="7"/>
        <v>5</v>
      </c>
      <c r="C144" t="s">
        <v>176</v>
      </c>
      <c r="D144" t="s">
        <v>177</v>
      </c>
      <c r="E144" t="s">
        <v>81</v>
      </c>
      <c r="F144" t="s">
        <v>81</v>
      </c>
      <c r="G144">
        <v>12</v>
      </c>
      <c r="H144" t="s">
        <v>751</v>
      </c>
      <c r="I144" s="4" t="str">
        <f t="shared" si="8"/>
        <v>SCHEDULE 3: REPORT ON THE REGULATORY TAX ALLOWANCE | 3a: Regulatory Tax Allowance | (tax additions)</v>
      </c>
      <c r="J144" t="s">
        <v>92</v>
      </c>
    </row>
    <row r="145" spans="1:10" hidden="1">
      <c r="A145" s="6" t="str">
        <f t="shared" si="6"/>
        <v>SCHEDULE 3: REPORT ON THE REGULATORY TAX ALLOWANCE | 3a: Regulatory Tax Allowance | 6</v>
      </c>
      <c r="B145" s="4">
        <f t="shared" si="7"/>
        <v>6</v>
      </c>
      <c r="C145" t="s">
        <v>176</v>
      </c>
      <c r="D145" t="s">
        <v>177</v>
      </c>
      <c r="E145" t="s">
        <v>81</v>
      </c>
      <c r="F145" t="s">
        <v>81</v>
      </c>
      <c r="G145">
        <v>14</v>
      </c>
      <c r="H145" t="s">
        <v>158</v>
      </c>
      <c r="I145" s="4" t="str">
        <f t="shared" si="8"/>
        <v>SCHEDULE 3: REPORT ON THE REGULATORY TAX ALLOWANCE | 3a: Regulatory Tax Allowance | Total revaluations</v>
      </c>
      <c r="J145" t="s">
        <v>92</v>
      </c>
    </row>
    <row r="146" spans="1:10" hidden="1">
      <c r="A146" s="6" t="str">
        <f t="shared" si="6"/>
        <v>SCHEDULE 3: REPORT ON THE REGULATORY TAX ALLOWANCE | 3a: Regulatory Tax Allowance | 7</v>
      </c>
      <c r="B146" s="4">
        <f t="shared" si="7"/>
        <v>7</v>
      </c>
      <c r="C146" t="s">
        <v>176</v>
      </c>
      <c r="D146" t="s">
        <v>177</v>
      </c>
      <c r="E146" t="s">
        <v>81</v>
      </c>
      <c r="F146" t="s">
        <v>81</v>
      </c>
      <c r="G146">
        <v>15</v>
      </c>
      <c r="H146" t="s">
        <v>183</v>
      </c>
      <c r="I146" s="4" t="str">
        <f t="shared" si="8"/>
        <v>SCHEDULE 3: REPORT ON THE REGULATORY TAX ALLOWANCE | 3a: Regulatory Tax Allowance | Tax depreciation</v>
      </c>
      <c r="J146" t="s">
        <v>92</v>
      </c>
    </row>
    <row r="147" spans="1:10" hidden="1">
      <c r="A147" s="6" t="str">
        <f t="shared" si="6"/>
        <v>SCHEDULE 3: REPORT ON THE REGULATORY TAX ALLOWANCE | 3a: Regulatory Tax Allowance | 8</v>
      </c>
      <c r="B147" s="4">
        <f t="shared" si="7"/>
        <v>8</v>
      </c>
      <c r="C147" t="s">
        <v>176</v>
      </c>
      <c r="D147" t="s">
        <v>177</v>
      </c>
      <c r="E147" t="s">
        <v>81</v>
      </c>
      <c r="F147" t="s">
        <v>81</v>
      </c>
      <c r="G147">
        <v>16</v>
      </c>
      <c r="H147" t="s">
        <v>120</v>
      </c>
      <c r="I147" s="4" t="str">
        <f t="shared" si="8"/>
        <v>SCHEDULE 3: REPORT ON THE REGULATORY TAX ALLOWANCE | 3a: Regulatory Tax Allowance | Notional deductible interest</v>
      </c>
      <c r="J147" t="s">
        <v>92</v>
      </c>
    </row>
    <row r="148" spans="1:10" hidden="1">
      <c r="A148" s="6" t="str">
        <f t="shared" si="6"/>
        <v>SCHEDULE 3: REPORT ON THE REGULATORY TAX ALLOWANCE | 3a: Regulatory Tax Allowance | 9</v>
      </c>
      <c r="B148" s="4">
        <f t="shared" si="7"/>
        <v>9</v>
      </c>
      <c r="C148" t="s">
        <v>176</v>
      </c>
      <c r="D148" t="s">
        <v>177</v>
      </c>
      <c r="E148" t="s">
        <v>81</v>
      </c>
      <c r="F148" t="s">
        <v>81</v>
      </c>
      <c r="G148">
        <v>17</v>
      </c>
      <c r="H148" t="s">
        <v>184</v>
      </c>
      <c r="I148" s="4" t="str">
        <f t="shared" si="8"/>
        <v>SCHEDULE 3: REPORT ON THE REGULATORY TAX ALLOWANCE | 3a: Regulatory Tax Allowance | Other permanent differences—non taxable</v>
      </c>
      <c r="J148" t="s">
        <v>92</v>
      </c>
    </row>
    <row r="149" spans="1:10" hidden="1">
      <c r="A149" s="6" t="str">
        <f t="shared" si="6"/>
        <v>SCHEDULE 3: REPORT ON THE REGULATORY TAX ALLOWANCE | 3a: Regulatory Tax Allowance | 10</v>
      </c>
      <c r="B149" s="4">
        <f t="shared" si="7"/>
        <v>10</v>
      </c>
      <c r="C149" t="s">
        <v>176</v>
      </c>
      <c r="D149" t="s">
        <v>177</v>
      </c>
      <c r="E149" t="s">
        <v>81</v>
      </c>
      <c r="F149" t="s">
        <v>81</v>
      </c>
      <c r="G149">
        <v>18</v>
      </c>
      <c r="H149" t="s">
        <v>185</v>
      </c>
      <c r="I149" s="4" t="str">
        <f t="shared" si="8"/>
        <v>SCHEDULE 3: REPORT ON THE REGULATORY TAX ALLOWANCE | 3a: Regulatory Tax Allowance | Other temporary adjustments—prior period</v>
      </c>
      <c r="J149" t="s">
        <v>92</v>
      </c>
    </row>
    <row r="150" spans="1:10" hidden="1">
      <c r="A150" s="6" t="str">
        <f t="shared" si="6"/>
        <v>SCHEDULE 3: REPORT ON THE REGULATORY TAX ALLOWANCE | 3a: Regulatory Tax Allowance | 11</v>
      </c>
      <c r="B150" s="4">
        <f t="shared" si="7"/>
        <v>11</v>
      </c>
      <c r="C150" t="s">
        <v>176</v>
      </c>
      <c r="D150" t="s">
        <v>177</v>
      </c>
      <c r="E150" t="s">
        <v>81</v>
      </c>
      <c r="F150" t="s">
        <v>81</v>
      </c>
      <c r="G150">
        <v>19</v>
      </c>
      <c r="H150" t="s">
        <v>756</v>
      </c>
      <c r="I150" s="4" t="str">
        <f t="shared" si="8"/>
        <v>SCHEDULE 3: REPORT ON THE REGULATORY TAX ALLOWANCE | 3a: Regulatory Tax Allowance | (tax deductions)</v>
      </c>
      <c r="J150" t="s">
        <v>92</v>
      </c>
    </row>
    <row r="151" spans="1:10" hidden="1">
      <c r="A151" s="6" t="str">
        <f t="shared" si="6"/>
        <v>SCHEDULE 3: REPORT ON THE REGULATORY TAX ALLOWANCE | 3a: Regulatory Tax Allowance | 12</v>
      </c>
      <c r="B151" s="4">
        <f t="shared" si="7"/>
        <v>12</v>
      </c>
      <c r="C151" t="s">
        <v>176</v>
      </c>
      <c r="D151" t="s">
        <v>177</v>
      </c>
      <c r="E151" t="s">
        <v>81</v>
      </c>
      <c r="F151" t="s">
        <v>81</v>
      </c>
      <c r="G151">
        <v>21</v>
      </c>
      <c r="H151" t="s">
        <v>186</v>
      </c>
      <c r="I151" s="4" t="str">
        <f t="shared" si="8"/>
        <v xml:space="preserve">SCHEDULE 3: REPORT ON THE REGULATORY TAX ALLOWANCE | 3a: Regulatory Tax Allowance | Regulatory taxable income (loss) </v>
      </c>
      <c r="J151" t="s">
        <v>92</v>
      </c>
    </row>
    <row r="152" spans="1:10" hidden="1">
      <c r="A152" s="6" t="str">
        <f t="shared" si="6"/>
        <v>SCHEDULE 3: REPORT ON THE REGULATORY TAX ALLOWANCE | 3a: Regulatory Tax Allowance | 13</v>
      </c>
      <c r="B152" s="4">
        <f t="shared" si="7"/>
        <v>13</v>
      </c>
      <c r="C152" t="s">
        <v>176</v>
      </c>
      <c r="D152" t="s">
        <v>177</v>
      </c>
      <c r="E152" t="s">
        <v>81</v>
      </c>
      <c r="F152" t="s">
        <v>81</v>
      </c>
      <c r="G152">
        <v>23</v>
      </c>
      <c r="H152" t="s">
        <v>187</v>
      </c>
      <c r="I152" s="4" t="str">
        <f t="shared" si="8"/>
        <v>SCHEDULE 3: REPORT ON THE REGULATORY TAX ALLOWANCE | 3a: Regulatory Tax Allowance | Tax losses used</v>
      </c>
      <c r="J152" t="s">
        <v>92</v>
      </c>
    </row>
    <row r="153" spans="1:10" hidden="1">
      <c r="A153" s="6" t="str">
        <f t="shared" si="6"/>
        <v>SCHEDULE 3: REPORT ON THE REGULATORY TAX ALLOWANCE | 3a: Regulatory Tax Allowance | 14</v>
      </c>
      <c r="B153" s="4">
        <f t="shared" si="7"/>
        <v>14</v>
      </c>
      <c r="C153" t="s">
        <v>176</v>
      </c>
      <c r="D153" t="s">
        <v>177</v>
      </c>
      <c r="E153" t="s">
        <v>81</v>
      </c>
      <c r="F153" t="s">
        <v>81</v>
      </c>
      <c r="G153">
        <v>24</v>
      </c>
      <c r="H153" t="s">
        <v>188</v>
      </c>
      <c r="I153" s="4" t="str">
        <f t="shared" si="8"/>
        <v>SCHEDULE 3: REPORT ON THE REGULATORY TAX ALLOWANCE | 3a: Regulatory Tax Allowance | Net taxable income</v>
      </c>
      <c r="J153" t="s">
        <v>92</v>
      </c>
    </row>
    <row r="154" spans="1:10" hidden="1">
      <c r="A154" s="6" t="str">
        <f t="shared" si="6"/>
        <v>SCHEDULE 3: REPORT ON THE REGULATORY TAX ALLOWANCE | 3a: Regulatory Tax Allowance | 15</v>
      </c>
      <c r="B154" s="4">
        <f t="shared" si="7"/>
        <v>15</v>
      </c>
      <c r="C154" t="s">
        <v>176</v>
      </c>
      <c r="D154" t="s">
        <v>177</v>
      </c>
      <c r="E154" t="s">
        <v>81</v>
      </c>
      <c r="F154" t="s">
        <v>81</v>
      </c>
      <c r="G154">
        <v>26</v>
      </c>
      <c r="H154" t="s">
        <v>189</v>
      </c>
      <c r="I154" s="4" t="str">
        <f t="shared" si="8"/>
        <v>SCHEDULE 3: REPORT ON THE REGULATORY TAX ALLOWANCE | 3a: Regulatory Tax Allowance | Statutory tax rate (%)</v>
      </c>
      <c r="J154" t="s">
        <v>93</v>
      </c>
    </row>
    <row r="155" spans="1:10" hidden="1">
      <c r="A155" s="6" t="str">
        <f t="shared" si="6"/>
        <v>SCHEDULE 3: REPORT ON THE REGULATORY TAX ALLOWANCE | 3a: Regulatory Tax Allowance | 16</v>
      </c>
      <c r="B155" s="4">
        <f t="shared" si="7"/>
        <v>16</v>
      </c>
      <c r="C155" t="s">
        <v>176</v>
      </c>
      <c r="D155" t="s">
        <v>177</v>
      </c>
      <c r="E155" t="s">
        <v>81</v>
      </c>
      <c r="F155" t="s">
        <v>81</v>
      </c>
      <c r="G155">
        <v>27</v>
      </c>
      <c r="H155" t="s">
        <v>162</v>
      </c>
      <c r="I155" s="4" t="str">
        <f t="shared" si="8"/>
        <v>SCHEDULE 3: REPORT ON THE REGULATORY TAX ALLOWANCE | 3a: Regulatory Tax Allowance | Regulatory tax allowance</v>
      </c>
      <c r="J155" t="s">
        <v>92</v>
      </c>
    </row>
    <row r="156" spans="1:10" hidden="1">
      <c r="A156" s="6" t="str">
        <f t="shared" si="6"/>
        <v>SCHEDULE 3: REPORT ON THE REGULATORY TAX ALLOWANCE | 3b(ii): Tax Depreciation Roll-Forward | 1</v>
      </c>
      <c r="B156" s="4">
        <f t="shared" si="7"/>
        <v>1</v>
      </c>
      <c r="C156" t="s">
        <v>176</v>
      </c>
      <c r="D156" t="s">
        <v>178</v>
      </c>
      <c r="E156" t="s">
        <v>81</v>
      </c>
      <c r="F156" t="s">
        <v>81</v>
      </c>
      <c r="G156">
        <v>45</v>
      </c>
      <c r="H156" t="s">
        <v>190</v>
      </c>
      <c r="I156" s="4" t="str">
        <f t="shared" si="8"/>
        <v>SCHEDULE 3: REPORT ON THE REGULATORY TAX ALLOWANCE | 3b(ii): Tax Depreciation Roll-Forward | Opening RAB (Tax Value)</v>
      </c>
      <c r="J156" t="s">
        <v>92</v>
      </c>
    </row>
    <row r="157" spans="1:10" hidden="1">
      <c r="A157" s="6" t="str">
        <f t="shared" si="6"/>
        <v>SCHEDULE 3: REPORT ON THE REGULATORY TAX ALLOWANCE | 3b(ii): Tax Depreciation Roll-Forward | 2</v>
      </c>
      <c r="B157" s="4">
        <f t="shared" si="7"/>
        <v>2</v>
      </c>
      <c r="C157" t="s">
        <v>176</v>
      </c>
      <c r="D157" t="s">
        <v>178</v>
      </c>
      <c r="E157" t="s">
        <v>81</v>
      </c>
      <c r="F157" t="s">
        <v>81</v>
      </c>
      <c r="G157">
        <v>46</v>
      </c>
      <c r="H157" t="s">
        <v>191</v>
      </c>
      <c r="I157" s="4" t="str">
        <f t="shared" si="8"/>
        <v>SCHEDULE 3: REPORT ON THE REGULATORY TAX ALLOWANCE | 3b(ii): Tax Depreciation Roll-Forward | Regulatory tax asset value of additions</v>
      </c>
      <c r="J157" t="s">
        <v>92</v>
      </c>
    </row>
    <row r="158" spans="1:10" hidden="1">
      <c r="A158" s="6" t="str">
        <f t="shared" si="6"/>
        <v>SCHEDULE 3: REPORT ON THE REGULATORY TAX ALLOWANCE | 3b(ii): Tax Depreciation Roll-Forward | 3</v>
      </c>
      <c r="B158" s="4">
        <f t="shared" si="7"/>
        <v>3</v>
      </c>
      <c r="C158" t="s">
        <v>176</v>
      </c>
      <c r="D158" t="s">
        <v>178</v>
      </c>
      <c r="E158" t="s">
        <v>81</v>
      </c>
      <c r="F158" t="s">
        <v>81</v>
      </c>
      <c r="G158">
        <v>47</v>
      </c>
      <c r="H158" t="s">
        <v>192</v>
      </c>
      <c r="I158" s="4" t="str">
        <f t="shared" si="8"/>
        <v>SCHEDULE 3: REPORT ON THE REGULATORY TAX ALLOWANCE | 3b(ii): Tax Depreciation Roll-Forward | Regulatory tax asset value of disposals</v>
      </c>
      <c r="J158" t="s">
        <v>92</v>
      </c>
    </row>
    <row r="159" spans="1:10" hidden="1">
      <c r="A159" s="6" t="str">
        <f t="shared" si="6"/>
        <v>SCHEDULE 3: REPORT ON THE REGULATORY TAX ALLOWANCE | 3b(ii): Tax Depreciation Roll-Forward | 4</v>
      </c>
      <c r="B159" s="4">
        <f t="shared" si="7"/>
        <v>4</v>
      </c>
      <c r="C159" t="s">
        <v>176</v>
      </c>
      <c r="D159" t="s">
        <v>178</v>
      </c>
      <c r="E159" t="s">
        <v>81</v>
      </c>
      <c r="F159" t="s">
        <v>81</v>
      </c>
      <c r="G159">
        <v>48</v>
      </c>
      <c r="H159" t="s">
        <v>193</v>
      </c>
      <c r="I159" s="4" t="str">
        <f t="shared" si="8"/>
        <v>SCHEDULE 3: REPORT ON THE REGULATORY TAX ALLOWANCE | 3b(ii): Tax Depreciation Roll-Forward | Regulatory tax asset value of assets transferred from/(to) unregulated asset base</v>
      </c>
      <c r="J159" t="s">
        <v>92</v>
      </c>
    </row>
    <row r="160" spans="1:10" hidden="1">
      <c r="A160" s="6" t="str">
        <f t="shared" si="6"/>
        <v>SCHEDULE 3: REPORT ON THE REGULATORY TAX ALLOWANCE | 3b(ii): Tax Depreciation Roll-Forward | 5</v>
      </c>
      <c r="B160" s="4">
        <f t="shared" si="7"/>
        <v>5</v>
      </c>
      <c r="C160" t="s">
        <v>176</v>
      </c>
      <c r="D160" t="s">
        <v>178</v>
      </c>
      <c r="E160" t="s">
        <v>81</v>
      </c>
      <c r="F160" t="s">
        <v>81</v>
      </c>
      <c r="G160">
        <v>49</v>
      </c>
      <c r="H160" t="s">
        <v>183</v>
      </c>
      <c r="I160" s="4" t="str">
        <f t="shared" si="8"/>
        <v>SCHEDULE 3: REPORT ON THE REGULATORY TAX ALLOWANCE | 3b(ii): Tax Depreciation Roll-Forward | Tax depreciation</v>
      </c>
      <c r="J160" t="s">
        <v>92</v>
      </c>
    </row>
    <row r="161" spans="1:10" hidden="1">
      <c r="A161" s="6" t="str">
        <f t="shared" si="6"/>
        <v>SCHEDULE 3: REPORT ON THE REGULATORY TAX ALLOWANCE | 3b(ii): Tax Depreciation Roll-Forward | 6</v>
      </c>
      <c r="B161" s="4">
        <f t="shared" si="7"/>
        <v>6</v>
      </c>
      <c r="C161" t="s">
        <v>176</v>
      </c>
      <c r="D161" t="s">
        <v>178</v>
      </c>
      <c r="E161" t="s">
        <v>81</v>
      </c>
      <c r="F161" t="s">
        <v>81</v>
      </c>
      <c r="G161">
        <v>50</v>
      </c>
      <c r="H161" t="s">
        <v>194</v>
      </c>
      <c r="I161" s="4" t="str">
        <f t="shared" si="8"/>
        <v>SCHEDULE 3: REPORT ON THE REGULATORY TAX ALLOWANCE | 3b(ii): Tax Depreciation Roll-Forward | Other adjustments to the RAB tax value</v>
      </c>
      <c r="J161" t="s">
        <v>92</v>
      </c>
    </row>
    <row r="162" spans="1:10" hidden="1">
      <c r="A162" s="6" t="str">
        <f t="shared" si="6"/>
        <v>SCHEDULE 3: REPORT ON THE REGULATORY TAX ALLOWANCE | 3b(ii): Tax Depreciation Roll-Forward | 7</v>
      </c>
      <c r="B162" s="4">
        <f t="shared" si="7"/>
        <v>7</v>
      </c>
      <c r="C162" t="s">
        <v>176</v>
      </c>
      <c r="D162" t="s">
        <v>178</v>
      </c>
      <c r="E162" t="s">
        <v>81</v>
      </c>
      <c r="F162" t="s">
        <v>81</v>
      </c>
      <c r="G162">
        <v>51</v>
      </c>
      <c r="H162" t="s">
        <v>195</v>
      </c>
      <c r="I162" s="4" t="str">
        <f t="shared" si="8"/>
        <v xml:space="preserve">SCHEDULE 3: REPORT ON THE REGULATORY TAX ALLOWANCE | 3b(ii): Tax Depreciation Roll-Forward | Closing RAB (tax value) </v>
      </c>
      <c r="J162" t="s">
        <v>92</v>
      </c>
    </row>
    <row r="163" spans="1:10" hidden="1">
      <c r="A163" s="6" t="str">
        <f t="shared" si="6"/>
        <v>SCHEDULE 3: REPORT ON THE REGULATORY TAX ALLOWANCE | 3b(iii): Reconciliation of Tax Losses (Airport Business) | 1</v>
      </c>
      <c r="B163" s="4">
        <f t="shared" si="7"/>
        <v>1</v>
      </c>
      <c r="C163" t="s">
        <v>176</v>
      </c>
      <c r="D163" t="s">
        <v>179</v>
      </c>
      <c r="E163" t="s">
        <v>81</v>
      </c>
      <c r="F163" t="s">
        <v>81</v>
      </c>
      <c r="G163">
        <v>54</v>
      </c>
      <c r="H163" t="s">
        <v>196</v>
      </c>
      <c r="I163" s="4" t="str">
        <f t="shared" si="8"/>
        <v>SCHEDULE 3: REPORT ON THE REGULATORY TAX ALLOWANCE | 3b(iii): Reconciliation of Tax Losses (Airport Business) | Tax losses (regulated business)—prior period</v>
      </c>
      <c r="J163" t="s">
        <v>92</v>
      </c>
    </row>
    <row r="164" spans="1:10" hidden="1">
      <c r="A164" s="6" t="str">
        <f t="shared" si="6"/>
        <v>SCHEDULE 3: REPORT ON THE REGULATORY TAX ALLOWANCE | 3b(iii): Reconciliation of Tax Losses (Airport Business) | 2</v>
      </c>
      <c r="B164" s="4">
        <f t="shared" si="7"/>
        <v>2</v>
      </c>
      <c r="C164" t="s">
        <v>176</v>
      </c>
      <c r="D164" t="s">
        <v>179</v>
      </c>
      <c r="E164" t="s">
        <v>81</v>
      </c>
      <c r="F164" t="s">
        <v>81</v>
      </c>
      <c r="G164">
        <v>55</v>
      </c>
      <c r="H164" t="s">
        <v>197</v>
      </c>
      <c r="I164" s="4" t="str">
        <f t="shared" si="8"/>
        <v xml:space="preserve">SCHEDULE 3: REPORT ON THE REGULATORY TAX ALLOWANCE | 3b(iii): Reconciliation of Tax Losses (Airport Business) | Current year tax losses </v>
      </c>
      <c r="J164" t="s">
        <v>92</v>
      </c>
    </row>
    <row r="165" spans="1:10" hidden="1">
      <c r="A165" s="6" t="str">
        <f t="shared" si="6"/>
        <v>SCHEDULE 3: REPORT ON THE REGULATORY TAX ALLOWANCE | 3b(iii): Reconciliation of Tax Losses (Airport Business) | 3</v>
      </c>
      <c r="B165" s="4">
        <f t="shared" si="7"/>
        <v>3</v>
      </c>
      <c r="C165" t="s">
        <v>176</v>
      </c>
      <c r="D165" t="s">
        <v>179</v>
      </c>
      <c r="E165" t="s">
        <v>81</v>
      </c>
      <c r="F165" t="s">
        <v>81</v>
      </c>
      <c r="G165">
        <v>56</v>
      </c>
      <c r="H165" t="s">
        <v>198</v>
      </c>
      <c r="I165" s="4" t="str">
        <f t="shared" si="8"/>
        <v xml:space="preserve">SCHEDULE 3: REPORT ON THE REGULATORY TAX ALLOWANCE | 3b(iii): Reconciliation of Tax Losses (Airport Business) | Tax losses used </v>
      </c>
      <c r="J165" t="s">
        <v>92</v>
      </c>
    </row>
    <row r="166" spans="1:10" hidden="1">
      <c r="A166" s="6" t="str">
        <f t="shared" si="6"/>
        <v>SCHEDULE 3: REPORT ON THE REGULATORY TAX ALLOWANCE | 3b(iii): Reconciliation of Tax Losses (Airport Business) | 4</v>
      </c>
      <c r="B166" s="4">
        <f t="shared" si="7"/>
        <v>4</v>
      </c>
      <c r="C166" t="s">
        <v>176</v>
      </c>
      <c r="D166" t="s">
        <v>179</v>
      </c>
      <c r="E166" t="s">
        <v>81</v>
      </c>
      <c r="F166" t="s">
        <v>81</v>
      </c>
      <c r="G166">
        <v>58</v>
      </c>
      <c r="H166" t="s">
        <v>199</v>
      </c>
      <c r="I166" s="4" t="str">
        <f t="shared" si="8"/>
        <v>SCHEDULE 3: REPORT ON THE REGULATORY TAX ALLOWANCE | 3b(iii): Reconciliation of Tax Losses (Airport Business) | Tax losses (regulated business)</v>
      </c>
      <c r="J166" t="s">
        <v>92</v>
      </c>
    </row>
    <row r="167" spans="1:10" hidden="1">
      <c r="A167" s="6" t="str">
        <f t="shared" si="6"/>
        <v>SCHEDULE 4: REPORT ON REGULATORY ASSET BASE ROLL FORWARD | 4.a | 1</v>
      </c>
      <c r="B167" s="4">
        <f t="shared" si="7"/>
        <v>1</v>
      </c>
      <c r="C167" t="s">
        <v>206</v>
      </c>
      <c r="D167" t="s">
        <v>212</v>
      </c>
      <c r="E167" t="s">
        <v>81</v>
      </c>
      <c r="F167" t="s">
        <v>309</v>
      </c>
      <c r="G167">
        <v>8</v>
      </c>
      <c r="H167" t="s">
        <v>271</v>
      </c>
      <c r="I167" s="4" t="str">
        <f t="shared" si="8"/>
        <v>SCHEDULE 4: REPORT ON REGULATORY ASSET BASE ROLL FORWARD | 4.a | Unallocated RAB | RAB value—previous disclosure year</v>
      </c>
      <c r="J167" t="s">
        <v>92</v>
      </c>
    </row>
    <row r="168" spans="1:10" hidden="1">
      <c r="A168" s="6" t="str">
        <f t="shared" si="6"/>
        <v>SCHEDULE 4: REPORT ON REGULATORY ASSET BASE ROLL FORWARD | 4.a | 2</v>
      </c>
      <c r="B168" s="4">
        <f t="shared" si="7"/>
        <v>2</v>
      </c>
      <c r="C168" t="s">
        <v>206</v>
      </c>
      <c r="D168" t="s">
        <v>212</v>
      </c>
      <c r="E168" t="s">
        <v>81</v>
      </c>
      <c r="F168" t="s">
        <v>310</v>
      </c>
      <c r="G168">
        <v>8</v>
      </c>
      <c r="H168" t="s">
        <v>271</v>
      </c>
      <c r="I168" s="4" t="str">
        <f t="shared" si="8"/>
        <v>SCHEDULE 4: REPORT ON REGULATORY ASSET BASE ROLL FORWARD | 4.a | RAB | RAB value—previous disclosure year</v>
      </c>
      <c r="J168" t="s">
        <v>92</v>
      </c>
    </row>
    <row r="169" spans="1:10" hidden="1">
      <c r="A169" s="6" t="str">
        <f t="shared" si="6"/>
        <v>SCHEDULE 4: REPORT ON REGULATORY ASSET BASE ROLL FORWARD | 4.a | 3</v>
      </c>
      <c r="B169" s="4">
        <f t="shared" si="7"/>
        <v>3</v>
      </c>
      <c r="C169" t="s">
        <v>206</v>
      </c>
      <c r="D169" t="s">
        <v>212</v>
      </c>
      <c r="E169" t="s">
        <v>81</v>
      </c>
      <c r="F169" t="s">
        <v>309</v>
      </c>
      <c r="G169">
        <v>10</v>
      </c>
      <c r="H169" t="s">
        <v>155</v>
      </c>
      <c r="I169" s="4" t="str">
        <f t="shared" si="8"/>
        <v>SCHEDULE 4: REPORT ON REGULATORY ASSET BASE ROLL FORWARD | 4.a | Unallocated RAB | Regulatory depreciation</v>
      </c>
      <c r="J169" t="s">
        <v>92</v>
      </c>
    </row>
    <row r="170" spans="1:10" hidden="1">
      <c r="A170" s="6" t="str">
        <f t="shared" si="6"/>
        <v>SCHEDULE 4: REPORT ON REGULATORY ASSET BASE ROLL FORWARD | 4.a | 4</v>
      </c>
      <c r="B170" s="4">
        <f t="shared" si="7"/>
        <v>4</v>
      </c>
      <c r="C170" t="s">
        <v>206</v>
      </c>
      <c r="D170" t="s">
        <v>212</v>
      </c>
      <c r="E170" t="s">
        <v>81</v>
      </c>
      <c r="F170" t="s">
        <v>310</v>
      </c>
      <c r="G170">
        <v>10</v>
      </c>
      <c r="H170" t="s">
        <v>155</v>
      </c>
      <c r="I170" s="4" t="str">
        <f t="shared" si="8"/>
        <v>SCHEDULE 4: REPORT ON REGULATORY ASSET BASE ROLL FORWARD | 4.a | RAB | Regulatory depreciation</v>
      </c>
      <c r="J170" t="s">
        <v>92</v>
      </c>
    </row>
    <row r="171" spans="1:10" hidden="1">
      <c r="A171" s="6" t="str">
        <f t="shared" si="6"/>
        <v>SCHEDULE 4: REPORT ON REGULATORY ASSET BASE ROLL FORWARD | 4.a | 5</v>
      </c>
      <c r="B171" s="4">
        <f t="shared" si="7"/>
        <v>5</v>
      </c>
      <c r="C171" t="s">
        <v>206</v>
      </c>
      <c r="D171" t="s">
        <v>212</v>
      </c>
      <c r="E171" t="s">
        <v>81</v>
      </c>
      <c r="F171" t="s">
        <v>309</v>
      </c>
      <c r="G171">
        <v>12</v>
      </c>
      <c r="H171" t="s">
        <v>272</v>
      </c>
      <c r="I171" s="4" t="str">
        <f t="shared" si="8"/>
        <v>SCHEDULE 4: REPORT ON REGULATORY ASSET BASE ROLL FORWARD | 4.a | Unallocated RAB | Indexed revaluations</v>
      </c>
      <c r="J171" t="s">
        <v>92</v>
      </c>
    </row>
    <row r="172" spans="1:10" hidden="1">
      <c r="A172" s="6" t="str">
        <f t="shared" si="6"/>
        <v>SCHEDULE 4: REPORT ON REGULATORY ASSET BASE ROLL FORWARD | 4.a | 6</v>
      </c>
      <c r="B172" s="4">
        <f t="shared" si="7"/>
        <v>6</v>
      </c>
      <c r="C172" t="s">
        <v>206</v>
      </c>
      <c r="D172" t="s">
        <v>212</v>
      </c>
      <c r="E172" t="s">
        <v>81</v>
      </c>
      <c r="F172" t="s">
        <v>310</v>
      </c>
      <c r="G172">
        <v>12</v>
      </c>
      <c r="H172" t="s">
        <v>272</v>
      </c>
      <c r="I172" s="4" t="str">
        <f t="shared" si="8"/>
        <v>SCHEDULE 4: REPORT ON REGULATORY ASSET BASE ROLL FORWARD | 4.a | RAB | Indexed revaluations</v>
      </c>
      <c r="J172" t="s">
        <v>92</v>
      </c>
    </row>
    <row r="173" spans="1:10" hidden="1">
      <c r="A173" s="6" t="str">
        <f t="shared" si="6"/>
        <v>SCHEDULE 4: REPORT ON REGULATORY ASSET BASE ROLL FORWARD | 4.a | 7</v>
      </c>
      <c r="B173" s="4">
        <f t="shared" si="7"/>
        <v>7</v>
      </c>
      <c r="C173" t="s">
        <v>206</v>
      </c>
      <c r="D173" t="s">
        <v>212</v>
      </c>
      <c r="E173" t="s">
        <v>81</v>
      </c>
      <c r="F173" t="s">
        <v>309</v>
      </c>
      <c r="G173">
        <v>13</v>
      </c>
      <c r="H173" t="s">
        <v>273</v>
      </c>
      <c r="I173" s="4" t="str">
        <f t="shared" si="8"/>
        <v>SCHEDULE 4: REPORT ON REGULATORY ASSET BASE ROLL FORWARD | 4.a | Unallocated RAB | Non-indexed revaluations</v>
      </c>
      <c r="J173" t="s">
        <v>92</v>
      </c>
    </row>
    <row r="174" spans="1:10" hidden="1">
      <c r="A174" s="6" t="str">
        <f t="shared" si="6"/>
        <v>SCHEDULE 4: REPORT ON REGULATORY ASSET BASE ROLL FORWARD | 4.a | 8</v>
      </c>
      <c r="B174" s="4">
        <f t="shared" si="7"/>
        <v>8</v>
      </c>
      <c r="C174" t="s">
        <v>206</v>
      </c>
      <c r="D174" t="s">
        <v>212</v>
      </c>
      <c r="E174" t="s">
        <v>81</v>
      </c>
      <c r="F174" t="s">
        <v>310</v>
      </c>
      <c r="G174">
        <v>13</v>
      </c>
      <c r="H174" t="s">
        <v>273</v>
      </c>
      <c r="I174" s="4" t="str">
        <f t="shared" si="8"/>
        <v>SCHEDULE 4: REPORT ON REGULATORY ASSET BASE ROLL FORWARD | 4.a | RAB | Non-indexed revaluations</v>
      </c>
      <c r="J174" t="s">
        <v>92</v>
      </c>
    </row>
    <row r="175" spans="1:10" hidden="1">
      <c r="A175" s="6" t="str">
        <f t="shared" si="6"/>
        <v>SCHEDULE 4: REPORT ON REGULATORY ASSET BASE ROLL FORWARD | 4.a | 9</v>
      </c>
      <c r="B175" s="4">
        <f t="shared" si="7"/>
        <v>9</v>
      </c>
      <c r="C175" t="s">
        <v>206</v>
      </c>
      <c r="D175" t="s">
        <v>212</v>
      </c>
      <c r="E175" t="s">
        <v>81</v>
      </c>
      <c r="F175" t="s">
        <v>309</v>
      </c>
      <c r="G175">
        <v>14</v>
      </c>
      <c r="H175" t="s">
        <v>158</v>
      </c>
      <c r="I175" s="4" t="str">
        <f t="shared" si="8"/>
        <v>SCHEDULE 4: REPORT ON REGULATORY ASSET BASE ROLL FORWARD | 4.a | Unallocated RAB | Total revaluations</v>
      </c>
      <c r="J175" t="s">
        <v>92</v>
      </c>
    </row>
    <row r="176" spans="1:10" hidden="1">
      <c r="A176" s="6" t="str">
        <f t="shared" si="6"/>
        <v>SCHEDULE 4: REPORT ON REGULATORY ASSET BASE ROLL FORWARD | 4.a | 10</v>
      </c>
      <c r="B176" s="4">
        <f t="shared" si="7"/>
        <v>10</v>
      </c>
      <c r="C176" t="s">
        <v>206</v>
      </c>
      <c r="D176" t="s">
        <v>212</v>
      </c>
      <c r="E176" t="s">
        <v>81</v>
      </c>
      <c r="F176" t="s">
        <v>310</v>
      </c>
      <c r="G176">
        <v>14</v>
      </c>
      <c r="H176" t="s">
        <v>158</v>
      </c>
      <c r="I176" s="4" t="str">
        <f t="shared" si="8"/>
        <v>SCHEDULE 4: REPORT ON REGULATORY ASSET BASE ROLL FORWARD | 4.a | RAB | Total revaluations</v>
      </c>
      <c r="J176" t="s">
        <v>92</v>
      </c>
    </row>
    <row r="177" spans="1:10" hidden="1">
      <c r="A177" s="6" t="str">
        <f t="shared" si="6"/>
        <v>SCHEDULE 4: REPORT ON REGULATORY ASSET BASE ROLL FORWARD | 4.a | 11</v>
      </c>
      <c r="B177" s="4">
        <f t="shared" si="7"/>
        <v>11</v>
      </c>
      <c r="C177" t="s">
        <v>206</v>
      </c>
      <c r="D177" t="s">
        <v>212</v>
      </c>
      <c r="E177" t="s">
        <v>81</v>
      </c>
      <c r="F177" t="s">
        <v>309</v>
      </c>
      <c r="G177">
        <v>16</v>
      </c>
      <c r="H177" t="s">
        <v>274</v>
      </c>
      <c r="I177" s="4" t="str">
        <f t="shared" si="8"/>
        <v>SCHEDULE 4: REPORT ON REGULATORY ASSET BASE ROLL FORWARD | 4.a | Unallocated RAB | Assets commissioned (other than below)</v>
      </c>
      <c r="J177" t="s">
        <v>92</v>
      </c>
    </row>
    <row r="178" spans="1:10" hidden="1">
      <c r="A178" s="6" t="str">
        <f t="shared" si="6"/>
        <v>SCHEDULE 4: REPORT ON REGULATORY ASSET BASE ROLL FORWARD | 4.a | 12</v>
      </c>
      <c r="B178" s="4">
        <f t="shared" si="7"/>
        <v>12</v>
      </c>
      <c r="C178" t="s">
        <v>206</v>
      </c>
      <c r="D178" t="s">
        <v>212</v>
      </c>
      <c r="E178" t="s">
        <v>81</v>
      </c>
      <c r="F178" t="s">
        <v>310</v>
      </c>
      <c r="G178">
        <v>16</v>
      </c>
      <c r="H178" t="s">
        <v>274</v>
      </c>
      <c r="I178" s="4" t="str">
        <f t="shared" si="8"/>
        <v>SCHEDULE 4: REPORT ON REGULATORY ASSET BASE ROLL FORWARD | 4.a | RAB | Assets commissioned (other than below)</v>
      </c>
      <c r="J178" t="s">
        <v>92</v>
      </c>
    </row>
    <row r="179" spans="1:10" hidden="1">
      <c r="A179" s="6" t="str">
        <f t="shared" si="6"/>
        <v>SCHEDULE 4: REPORT ON REGULATORY ASSET BASE ROLL FORWARD | 4.a | 13</v>
      </c>
      <c r="B179" s="4">
        <f t="shared" si="7"/>
        <v>13</v>
      </c>
      <c r="C179" t="s">
        <v>206</v>
      </c>
      <c r="D179" t="s">
        <v>212</v>
      </c>
      <c r="E179" t="s">
        <v>81</v>
      </c>
      <c r="F179" t="s">
        <v>309</v>
      </c>
      <c r="G179">
        <v>17</v>
      </c>
      <c r="H179" t="s">
        <v>275</v>
      </c>
      <c r="I179" s="4" t="str">
        <f t="shared" si="8"/>
        <v>SCHEDULE 4: REPORT ON REGULATORY ASSET BASE ROLL FORWARD | 4.a | Unallocated RAB | Assets acquired from a regulated supplier</v>
      </c>
      <c r="J179" t="s">
        <v>92</v>
      </c>
    </row>
    <row r="180" spans="1:10" hidden="1">
      <c r="A180" s="6" t="str">
        <f t="shared" si="6"/>
        <v>SCHEDULE 4: REPORT ON REGULATORY ASSET BASE ROLL FORWARD | 4.a | 14</v>
      </c>
      <c r="B180" s="4">
        <f t="shared" si="7"/>
        <v>14</v>
      </c>
      <c r="C180" t="s">
        <v>206</v>
      </c>
      <c r="D180" t="s">
        <v>212</v>
      </c>
      <c r="E180" t="s">
        <v>81</v>
      </c>
      <c r="F180" t="s">
        <v>310</v>
      </c>
      <c r="G180">
        <v>17</v>
      </c>
      <c r="H180" t="s">
        <v>275</v>
      </c>
      <c r="I180" s="4" t="str">
        <f t="shared" si="8"/>
        <v>SCHEDULE 4: REPORT ON REGULATORY ASSET BASE ROLL FORWARD | 4.a | RAB | Assets acquired from a regulated supplier</v>
      </c>
      <c r="J180" t="s">
        <v>92</v>
      </c>
    </row>
    <row r="181" spans="1:10" hidden="1">
      <c r="A181" s="6" t="str">
        <f t="shared" si="6"/>
        <v>SCHEDULE 4: REPORT ON REGULATORY ASSET BASE ROLL FORWARD | 4.a | 15</v>
      </c>
      <c r="B181" s="4">
        <f t="shared" si="7"/>
        <v>15</v>
      </c>
      <c r="C181" t="s">
        <v>206</v>
      </c>
      <c r="D181" t="s">
        <v>212</v>
      </c>
      <c r="E181" t="s">
        <v>81</v>
      </c>
      <c r="F181" t="s">
        <v>309</v>
      </c>
      <c r="G181">
        <v>18</v>
      </c>
      <c r="H181" t="s">
        <v>276</v>
      </c>
      <c r="I181" s="4" t="str">
        <f t="shared" si="8"/>
        <v>SCHEDULE 4: REPORT ON REGULATORY ASSET BASE ROLL FORWARD | 4.a | Unallocated RAB | Assets acquired from a related party</v>
      </c>
      <c r="J181" t="s">
        <v>92</v>
      </c>
    </row>
    <row r="182" spans="1:10" hidden="1">
      <c r="A182" s="6" t="str">
        <f t="shared" si="6"/>
        <v>SCHEDULE 4: REPORT ON REGULATORY ASSET BASE ROLL FORWARD | 4.a | 16</v>
      </c>
      <c r="B182" s="4">
        <f t="shared" si="7"/>
        <v>16</v>
      </c>
      <c r="C182" t="s">
        <v>206</v>
      </c>
      <c r="D182" t="s">
        <v>212</v>
      </c>
      <c r="E182" t="s">
        <v>81</v>
      </c>
      <c r="F182" t="s">
        <v>310</v>
      </c>
      <c r="G182">
        <v>18</v>
      </c>
      <c r="H182" t="s">
        <v>276</v>
      </c>
      <c r="I182" s="4" t="str">
        <f t="shared" si="8"/>
        <v>SCHEDULE 4: REPORT ON REGULATORY ASSET BASE ROLL FORWARD | 4.a | RAB | Assets acquired from a related party</v>
      </c>
      <c r="J182" t="s">
        <v>92</v>
      </c>
    </row>
    <row r="183" spans="1:10" hidden="1">
      <c r="A183" s="6" t="str">
        <f t="shared" si="6"/>
        <v>SCHEDULE 4: REPORT ON REGULATORY ASSET BASE ROLL FORWARD | 4.a | 17</v>
      </c>
      <c r="B183" s="4">
        <f t="shared" si="7"/>
        <v>17</v>
      </c>
      <c r="C183" t="s">
        <v>206</v>
      </c>
      <c r="D183" t="s">
        <v>212</v>
      </c>
      <c r="E183" t="s">
        <v>81</v>
      </c>
      <c r="F183" t="s">
        <v>309</v>
      </c>
      <c r="G183">
        <v>19</v>
      </c>
      <c r="H183" t="s">
        <v>277</v>
      </c>
      <c r="I183" s="4" t="str">
        <f t="shared" si="8"/>
        <v xml:space="preserve">SCHEDULE 4: REPORT ON REGULATORY ASSET BASE ROLL FORWARD | 4.a | Unallocated RAB | Assets commissioned  </v>
      </c>
      <c r="J183" t="s">
        <v>92</v>
      </c>
    </row>
    <row r="184" spans="1:10" hidden="1">
      <c r="A184" s="6" t="str">
        <f t="shared" si="6"/>
        <v>SCHEDULE 4: REPORT ON REGULATORY ASSET BASE ROLL FORWARD | 4.a | 18</v>
      </c>
      <c r="B184" s="4">
        <f t="shared" si="7"/>
        <v>18</v>
      </c>
      <c r="C184" t="s">
        <v>206</v>
      </c>
      <c r="D184" t="s">
        <v>212</v>
      </c>
      <c r="E184" t="s">
        <v>81</v>
      </c>
      <c r="F184" t="s">
        <v>310</v>
      </c>
      <c r="G184">
        <v>19</v>
      </c>
      <c r="H184" t="s">
        <v>277</v>
      </c>
      <c r="I184" s="4" t="str">
        <f t="shared" si="8"/>
        <v xml:space="preserve">SCHEDULE 4: REPORT ON REGULATORY ASSET BASE ROLL FORWARD | 4.a | RAB | Assets commissioned  </v>
      </c>
      <c r="J184" t="s">
        <v>92</v>
      </c>
    </row>
    <row r="185" spans="1:10" hidden="1">
      <c r="A185" s="6" t="str">
        <f t="shared" si="6"/>
        <v>SCHEDULE 4: REPORT ON REGULATORY ASSET BASE ROLL FORWARD | 4.a | 19</v>
      </c>
      <c r="B185" s="4">
        <f t="shared" si="7"/>
        <v>19</v>
      </c>
      <c r="C185" t="s">
        <v>206</v>
      </c>
      <c r="D185" t="s">
        <v>212</v>
      </c>
      <c r="E185" t="s">
        <v>81</v>
      </c>
      <c r="F185" t="s">
        <v>309</v>
      </c>
      <c r="G185">
        <v>21</v>
      </c>
      <c r="H185" t="s">
        <v>278</v>
      </c>
      <c r="I185" s="4" t="str">
        <f t="shared" si="8"/>
        <v>SCHEDULE 4: REPORT ON REGULATORY ASSET BASE ROLL FORWARD | 4.a | Unallocated RAB | Asset disposals (other)</v>
      </c>
      <c r="J185" t="s">
        <v>92</v>
      </c>
    </row>
    <row r="186" spans="1:10" hidden="1">
      <c r="A186" s="6" t="str">
        <f t="shared" si="6"/>
        <v>SCHEDULE 4: REPORT ON REGULATORY ASSET BASE ROLL FORWARD | 4.a | 20</v>
      </c>
      <c r="B186" s="4">
        <f t="shared" si="7"/>
        <v>20</v>
      </c>
      <c r="C186" t="s">
        <v>206</v>
      </c>
      <c r="D186" t="s">
        <v>212</v>
      </c>
      <c r="E186" t="s">
        <v>81</v>
      </c>
      <c r="F186" t="s">
        <v>310</v>
      </c>
      <c r="G186">
        <v>21</v>
      </c>
      <c r="H186" t="s">
        <v>278</v>
      </c>
      <c r="I186" s="4" t="str">
        <f t="shared" si="8"/>
        <v>SCHEDULE 4: REPORT ON REGULATORY ASSET BASE ROLL FORWARD | 4.a | RAB | Asset disposals (other)</v>
      </c>
      <c r="J186" t="s">
        <v>92</v>
      </c>
    </row>
    <row r="187" spans="1:10" hidden="1">
      <c r="A187" s="6" t="str">
        <f t="shared" si="6"/>
        <v>SCHEDULE 4: REPORT ON REGULATORY ASSET BASE ROLL FORWARD | 4.a | 21</v>
      </c>
      <c r="B187" s="4">
        <f t="shared" si="7"/>
        <v>21</v>
      </c>
      <c r="C187" t="s">
        <v>206</v>
      </c>
      <c r="D187" t="s">
        <v>212</v>
      </c>
      <c r="E187" t="s">
        <v>81</v>
      </c>
      <c r="F187" t="s">
        <v>309</v>
      </c>
      <c r="G187">
        <v>22</v>
      </c>
      <c r="H187" t="s">
        <v>279</v>
      </c>
      <c r="I187" s="4" t="str">
        <f t="shared" si="8"/>
        <v>SCHEDULE 4: REPORT ON REGULATORY ASSET BASE ROLL FORWARD | 4.a | Unallocated RAB | Asset disposals to a regulated supplier</v>
      </c>
      <c r="J187" t="s">
        <v>92</v>
      </c>
    </row>
    <row r="188" spans="1:10" hidden="1">
      <c r="A188" s="6" t="str">
        <f t="shared" si="6"/>
        <v>SCHEDULE 4: REPORT ON REGULATORY ASSET BASE ROLL FORWARD | 4.a | 22</v>
      </c>
      <c r="B188" s="4">
        <f t="shared" si="7"/>
        <v>22</v>
      </c>
      <c r="C188" t="s">
        <v>206</v>
      </c>
      <c r="D188" t="s">
        <v>212</v>
      </c>
      <c r="E188" t="s">
        <v>81</v>
      </c>
      <c r="F188" t="s">
        <v>310</v>
      </c>
      <c r="G188">
        <v>22</v>
      </c>
      <c r="H188" t="s">
        <v>279</v>
      </c>
      <c r="I188" s="4" t="str">
        <f t="shared" si="8"/>
        <v>SCHEDULE 4: REPORT ON REGULATORY ASSET BASE ROLL FORWARD | 4.a | RAB | Asset disposals to a regulated supplier</v>
      </c>
      <c r="J188" t="s">
        <v>92</v>
      </c>
    </row>
    <row r="189" spans="1:10" hidden="1">
      <c r="A189" s="6" t="str">
        <f t="shared" si="6"/>
        <v>SCHEDULE 4: REPORT ON REGULATORY ASSET BASE ROLL FORWARD | 4.a | 23</v>
      </c>
      <c r="B189" s="4">
        <f t="shared" si="7"/>
        <v>23</v>
      </c>
      <c r="C189" t="s">
        <v>206</v>
      </c>
      <c r="D189" t="s">
        <v>212</v>
      </c>
      <c r="E189" t="s">
        <v>81</v>
      </c>
      <c r="F189" t="s">
        <v>309</v>
      </c>
      <c r="G189">
        <v>23</v>
      </c>
      <c r="H189" t="s">
        <v>280</v>
      </c>
      <c r="I189" s="4" t="str">
        <f t="shared" si="8"/>
        <v>SCHEDULE 4: REPORT ON REGULATORY ASSET BASE ROLL FORWARD | 4.a | Unallocated RAB | Asset disposals to a related party</v>
      </c>
      <c r="J189" t="s">
        <v>92</v>
      </c>
    </row>
    <row r="190" spans="1:10" hidden="1">
      <c r="A190" s="6" t="str">
        <f t="shared" si="6"/>
        <v>SCHEDULE 4: REPORT ON REGULATORY ASSET BASE ROLL FORWARD | 4.a | 24</v>
      </c>
      <c r="B190" s="4">
        <f t="shared" si="7"/>
        <v>24</v>
      </c>
      <c r="C190" t="s">
        <v>206</v>
      </c>
      <c r="D190" t="s">
        <v>212</v>
      </c>
      <c r="E190" t="s">
        <v>81</v>
      </c>
      <c r="F190" t="s">
        <v>310</v>
      </c>
      <c r="G190">
        <v>23</v>
      </c>
      <c r="H190" t="s">
        <v>280</v>
      </c>
      <c r="I190" s="4" t="str">
        <f t="shared" si="8"/>
        <v>SCHEDULE 4: REPORT ON REGULATORY ASSET BASE ROLL FORWARD | 4.a | RAB | Asset disposals to a related party</v>
      </c>
      <c r="J190" t="s">
        <v>92</v>
      </c>
    </row>
    <row r="191" spans="1:10" hidden="1">
      <c r="A191" s="6" t="str">
        <f t="shared" si="6"/>
        <v>SCHEDULE 4: REPORT ON REGULATORY ASSET BASE ROLL FORWARD | 4.a | 25</v>
      </c>
      <c r="B191" s="4">
        <f t="shared" si="7"/>
        <v>25</v>
      </c>
      <c r="C191" t="s">
        <v>206</v>
      </c>
      <c r="D191" t="s">
        <v>212</v>
      </c>
      <c r="E191" t="s">
        <v>81</v>
      </c>
      <c r="F191" t="s">
        <v>309</v>
      </c>
      <c r="G191">
        <v>24</v>
      </c>
      <c r="H191" t="s">
        <v>63</v>
      </c>
      <c r="I191" s="4" t="str">
        <f t="shared" si="8"/>
        <v>SCHEDULE 4: REPORT ON REGULATORY ASSET BASE ROLL FORWARD | 4.a | Unallocated RAB | Asset disposals</v>
      </c>
      <c r="J191" t="s">
        <v>92</v>
      </c>
    </row>
    <row r="192" spans="1:10" hidden="1">
      <c r="A192" s="6" t="str">
        <f t="shared" si="6"/>
        <v>SCHEDULE 4: REPORT ON REGULATORY ASSET BASE ROLL FORWARD | 4.a | 26</v>
      </c>
      <c r="B192" s="4">
        <f t="shared" si="7"/>
        <v>26</v>
      </c>
      <c r="C192" t="s">
        <v>206</v>
      </c>
      <c r="D192" t="s">
        <v>212</v>
      </c>
      <c r="E192" t="s">
        <v>81</v>
      </c>
      <c r="F192" t="s">
        <v>310</v>
      </c>
      <c r="G192">
        <v>24</v>
      </c>
      <c r="H192" t="s">
        <v>63</v>
      </c>
      <c r="I192" s="4" t="str">
        <f t="shared" si="8"/>
        <v>SCHEDULE 4: REPORT ON REGULATORY ASSET BASE ROLL FORWARD | 4.a | RAB | Asset disposals</v>
      </c>
      <c r="J192" t="s">
        <v>92</v>
      </c>
    </row>
    <row r="193" spans="1:10" hidden="1">
      <c r="A193" s="6" t="str">
        <f t="shared" si="6"/>
        <v>SCHEDULE 4: REPORT ON REGULATORY ASSET BASE ROLL FORWARD | 4.a | 27</v>
      </c>
      <c r="B193" s="4">
        <f t="shared" si="7"/>
        <v>27</v>
      </c>
      <c r="C193" t="s">
        <v>206</v>
      </c>
      <c r="D193" t="s">
        <v>212</v>
      </c>
      <c r="E193" t="s">
        <v>81</v>
      </c>
      <c r="F193" t="s">
        <v>309</v>
      </c>
      <c r="G193">
        <v>26</v>
      </c>
      <c r="H193" t="s">
        <v>281</v>
      </c>
      <c r="I193" s="4" t="str">
        <f t="shared" si="8"/>
        <v>SCHEDULE 4: REPORT ON REGULATORY ASSET BASE ROLL FORWARD | 4.a | Unallocated RAB | Lost and found assets adjustment</v>
      </c>
      <c r="J193" t="s">
        <v>92</v>
      </c>
    </row>
    <row r="194" spans="1:10" hidden="1">
      <c r="A194" s="6" t="str">
        <f t="shared" ref="A194:A257" si="9">C194&amp;" | "&amp;D194&amp;" | "&amp;B194</f>
        <v>SCHEDULE 4: REPORT ON REGULATORY ASSET BASE ROLL FORWARD | 4.a | 28</v>
      </c>
      <c r="B194" s="4">
        <f t="shared" ref="B194:B257" si="10">IF(C194&amp;D194&lt;&gt;C193&amp;D193,1,B193+1)</f>
        <v>28</v>
      </c>
      <c r="C194" t="s">
        <v>206</v>
      </c>
      <c r="D194" t="s">
        <v>212</v>
      </c>
      <c r="E194" t="s">
        <v>81</v>
      </c>
      <c r="F194" t="s">
        <v>310</v>
      </c>
      <c r="G194">
        <v>26</v>
      </c>
      <c r="H194" t="s">
        <v>281</v>
      </c>
      <c r="I194" s="4" t="str">
        <f t="shared" ref="I194:I257" si="11">SUBSTITUTE(SUBSTITUTE(SUBSTITUTE(C194&amp;" | "&amp;D194&amp;" | "&amp;E194&amp;" | "&amp;F194&amp;" | "&amp;H194," |  |  |  | "," | ")," |  |  | "," | ")," |  | "," | ")</f>
        <v>SCHEDULE 4: REPORT ON REGULATORY ASSET BASE ROLL FORWARD | 4.a | RAB | Lost and found assets adjustment</v>
      </c>
      <c r="J194" t="s">
        <v>92</v>
      </c>
    </row>
    <row r="195" spans="1:10" hidden="1">
      <c r="A195" s="6" t="str">
        <f t="shared" si="9"/>
        <v>SCHEDULE 4: REPORT ON REGULATORY ASSET BASE ROLL FORWARD | 4.a | 29</v>
      </c>
      <c r="B195" s="4">
        <f t="shared" si="10"/>
        <v>29</v>
      </c>
      <c r="C195" t="s">
        <v>206</v>
      </c>
      <c r="D195" t="s">
        <v>212</v>
      </c>
      <c r="E195" t="s">
        <v>81</v>
      </c>
      <c r="F195" t="s">
        <v>310</v>
      </c>
      <c r="G195">
        <v>28</v>
      </c>
      <c r="H195" t="s">
        <v>282</v>
      </c>
      <c r="I195" s="4" t="str">
        <f t="shared" si="11"/>
        <v>SCHEDULE 4: REPORT ON REGULATORY ASSET BASE ROLL FORWARD | 4.a | RAB | Adjustment resulting from cost allocation</v>
      </c>
      <c r="J195" t="s">
        <v>92</v>
      </c>
    </row>
    <row r="196" spans="1:10" hidden="1">
      <c r="A196" s="6" t="str">
        <f t="shared" si="9"/>
        <v>SCHEDULE 4: REPORT ON REGULATORY ASSET BASE ROLL FORWARD | 4.a | 30</v>
      </c>
      <c r="B196" s="4">
        <f t="shared" si="10"/>
        <v>30</v>
      </c>
      <c r="C196" t="s">
        <v>206</v>
      </c>
      <c r="D196" t="s">
        <v>212</v>
      </c>
      <c r="E196" t="s">
        <v>81</v>
      </c>
      <c r="F196" t="s">
        <v>309</v>
      </c>
      <c r="G196">
        <v>30</v>
      </c>
      <c r="H196" t="s">
        <v>283</v>
      </c>
      <c r="I196" s="4" t="str">
        <f t="shared" si="11"/>
        <v>SCHEDULE 4: REPORT ON REGULATORY ASSET BASE ROLL FORWARD | 4.a | Unallocated RAB | RAB value †</v>
      </c>
      <c r="J196" t="s">
        <v>92</v>
      </c>
    </row>
    <row r="197" spans="1:10" hidden="1">
      <c r="A197" s="6" t="str">
        <f t="shared" si="9"/>
        <v>SCHEDULE 4: REPORT ON REGULATORY ASSET BASE ROLL FORWARD | 4.a | 31</v>
      </c>
      <c r="B197" s="4">
        <f t="shared" si="10"/>
        <v>31</v>
      </c>
      <c r="C197" t="s">
        <v>206</v>
      </c>
      <c r="D197" t="s">
        <v>212</v>
      </c>
      <c r="E197" t="s">
        <v>81</v>
      </c>
      <c r="F197" t="s">
        <v>310</v>
      </c>
      <c r="G197">
        <v>30</v>
      </c>
      <c r="H197" t="s">
        <v>283</v>
      </c>
      <c r="I197" s="4" t="str">
        <f t="shared" si="11"/>
        <v>SCHEDULE 4: REPORT ON REGULATORY ASSET BASE ROLL FORWARD | 4.a | RAB | RAB value †</v>
      </c>
      <c r="J197" t="s">
        <v>92</v>
      </c>
    </row>
    <row r="198" spans="1:10" hidden="1">
      <c r="A198" s="6" t="str">
        <f t="shared" si="9"/>
        <v>SCHEDULE 4: REPORT ON REGULATORY ASSET BASE ROLL FORWARD | 4b(i): Regulatory Depreciation | 1</v>
      </c>
      <c r="B198" s="4">
        <f t="shared" si="10"/>
        <v>1</v>
      </c>
      <c r="C198" t="s">
        <v>206</v>
      </c>
      <c r="D198" t="s">
        <v>213</v>
      </c>
      <c r="E198" t="s">
        <v>81</v>
      </c>
      <c r="F198" t="s">
        <v>309</v>
      </c>
      <c r="G198">
        <v>56</v>
      </c>
      <c r="H198" t="s">
        <v>284</v>
      </c>
      <c r="I198" s="4" t="str">
        <f t="shared" si="11"/>
        <v>SCHEDULE 4: REPORT ON REGULATORY ASSET BASE ROLL FORWARD | 4b(i): Regulatory Depreciation | Unallocated RAB | Standard depreciation</v>
      </c>
      <c r="J198" t="s">
        <v>92</v>
      </c>
    </row>
    <row r="199" spans="1:10" hidden="1">
      <c r="A199" s="6" t="str">
        <f t="shared" si="9"/>
        <v>SCHEDULE 4: REPORT ON REGULATORY ASSET BASE ROLL FORWARD | 4b(i): Regulatory Depreciation | 2</v>
      </c>
      <c r="B199" s="4">
        <f t="shared" si="10"/>
        <v>2</v>
      </c>
      <c r="C199" t="s">
        <v>206</v>
      </c>
      <c r="D199" t="s">
        <v>213</v>
      </c>
      <c r="E199" t="s">
        <v>81</v>
      </c>
      <c r="F199" t="s">
        <v>310</v>
      </c>
      <c r="G199">
        <v>56</v>
      </c>
      <c r="H199" t="s">
        <v>284</v>
      </c>
      <c r="I199" s="4" t="str">
        <f t="shared" si="11"/>
        <v>SCHEDULE 4: REPORT ON REGULATORY ASSET BASE ROLL FORWARD | 4b(i): Regulatory Depreciation | RAB | Standard depreciation</v>
      </c>
      <c r="J199" t="s">
        <v>92</v>
      </c>
    </row>
    <row r="200" spans="1:10" hidden="1">
      <c r="A200" s="6" t="str">
        <f t="shared" si="9"/>
        <v>SCHEDULE 4: REPORT ON REGULATORY ASSET BASE ROLL FORWARD | 4b(i): Regulatory Depreciation | 3</v>
      </c>
      <c r="B200" s="4">
        <f t="shared" si="10"/>
        <v>3</v>
      </c>
      <c r="C200" t="s">
        <v>206</v>
      </c>
      <c r="D200" t="s">
        <v>213</v>
      </c>
      <c r="E200" t="s">
        <v>81</v>
      </c>
      <c r="F200" t="s">
        <v>309</v>
      </c>
      <c r="G200">
        <v>57</v>
      </c>
      <c r="H200" t="s">
        <v>285</v>
      </c>
      <c r="I200" s="4" t="str">
        <f t="shared" si="11"/>
        <v>SCHEDULE 4: REPORT ON REGULATORY ASSET BASE ROLL FORWARD | 4b(i): Regulatory Depreciation | Unallocated RAB | Non-standard depreciation</v>
      </c>
      <c r="J200" t="s">
        <v>92</v>
      </c>
    </row>
    <row r="201" spans="1:10" hidden="1">
      <c r="A201" s="6" t="str">
        <f t="shared" si="9"/>
        <v>SCHEDULE 4: REPORT ON REGULATORY ASSET BASE ROLL FORWARD | 4b(i): Regulatory Depreciation | 4</v>
      </c>
      <c r="B201" s="4">
        <f t="shared" si="10"/>
        <v>4</v>
      </c>
      <c r="C201" t="s">
        <v>206</v>
      </c>
      <c r="D201" t="s">
        <v>213</v>
      </c>
      <c r="E201" t="s">
        <v>81</v>
      </c>
      <c r="F201" t="s">
        <v>310</v>
      </c>
      <c r="G201">
        <v>57</v>
      </c>
      <c r="H201" t="s">
        <v>285</v>
      </c>
      <c r="I201" s="4" t="str">
        <f t="shared" si="11"/>
        <v>SCHEDULE 4: REPORT ON REGULATORY ASSET BASE ROLL FORWARD | 4b(i): Regulatory Depreciation | RAB | Non-standard depreciation</v>
      </c>
      <c r="J201" t="s">
        <v>92</v>
      </c>
    </row>
    <row r="202" spans="1:10" hidden="1">
      <c r="A202" s="6" t="str">
        <f t="shared" si="9"/>
        <v>SCHEDULE 4: REPORT ON REGULATORY ASSET BASE ROLL FORWARD | 4b(i): Regulatory Depreciation | 5</v>
      </c>
      <c r="B202" s="4">
        <f t="shared" si="10"/>
        <v>5</v>
      </c>
      <c r="C202" t="s">
        <v>206</v>
      </c>
      <c r="D202" t="s">
        <v>213</v>
      </c>
      <c r="E202" t="s">
        <v>81</v>
      </c>
      <c r="F202" t="s">
        <v>309</v>
      </c>
      <c r="G202">
        <v>58</v>
      </c>
      <c r="H202" t="s">
        <v>155</v>
      </c>
      <c r="I202" s="4" t="str">
        <f t="shared" si="11"/>
        <v>SCHEDULE 4: REPORT ON REGULATORY ASSET BASE ROLL FORWARD | 4b(i): Regulatory Depreciation | Unallocated RAB | Regulatory depreciation</v>
      </c>
      <c r="J202" t="s">
        <v>92</v>
      </c>
    </row>
    <row r="203" spans="1:10" hidden="1">
      <c r="A203" s="6" t="str">
        <f t="shared" si="9"/>
        <v>SCHEDULE 4: REPORT ON REGULATORY ASSET BASE ROLL FORWARD | 4b(i): Regulatory Depreciation | 6</v>
      </c>
      <c r="B203" s="4">
        <f t="shared" si="10"/>
        <v>6</v>
      </c>
      <c r="C203" t="s">
        <v>206</v>
      </c>
      <c r="D203" t="s">
        <v>213</v>
      </c>
      <c r="E203" t="s">
        <v>81</v>
      </c>
      <c r="F203" t="s">
        <v>310</v>
      </c>
      <c r="G203">
        <v>58</v>
      </c>
      <c r="H203" t="s">
        <v>155</v>
      </c>
      <c r="I203" s="4" t="str">
        <f t="shared" si="11"/>
        <v>SCHEDULE 4: REPORT ON REGULATORY ASSET BASE ROLL FORWARD | 4b(i): Regulatory Depreciation | RAB | Regulatory depreciation</v>
      </c>
      <c r="J203" t="s">
        <v>92</v>
      </c>
    </row>
    <row r="204" spans="1:10" hidden="1">
      <c r="A204" s="6" t="str">
        <f t="shared" si="9"/>
        <v>SCHEDULE 4: REPORT ON REGULATORY ASSET BASE ROLL FORWARD | 4b(ii): Non-Standard Depreciation Disclosure | 1</v>
      </c>
      <c r="B204" s="4">
        <f t="shared" si="10"/>
        <v>1</v>
      </c>
      <c r="C204" t="s">
        <v>206</v>
      </c>
      <c r="D204" t="s">
        <v>219</v>
      </c>
      <c r="E204" t="s">
        <v>81</v>
      </c>
      <c r="F204" t="s">
        <v>311</v>
      </c>
      <c r="G204">
        <v>68</v>
      </c>
      <c r="H204" t="s">
        <v>350</v>
      </c>
      <c r="I204" s="4" t="str">
        <f t="shared" si="11"/>
        <v>SCHEDULE 4: REPORT ON REGULATORY ASSET BASE ROLL FORWARD | 4b(ii): Non-Standard Depreciation Disclosure | Depreciation charge for the period (RAB) | Accelerated depreciation - reduced useful life to 0 as at the end of 2012</v>
      </c>
      <c r="J204" t="s">
        <v>92</v>
      </c>
    </row>
    <row r="205" spans="1:10" hidden="1">
      <c r="A205" s="6" t="str">
        <f t="shared" si="9"/>
        <v>SCHEDULE 4: REPORT ON REGULATORY ASSET BASE ROLL FORWARD | 4b(ii): Non-Standard Depreciation Disclosure | 2</v>
      </c>
      <c r="B205" s="4">
        <f t="shared" si="10"/>
        <v>2</v>
      </c>
      <c r="C205" t="s">
        <v>206</v>
      </c>
      <c r="D205" t="s">
        <v>219</v>
      </c>
      <c r="E205" t="s">
        <v>81</v>
      </c>
      <c r="F205" t="s">
        <v>338</v>
      </c>
      <c r="G205">
        <v>68</v>
      </c>
      <c r="H205" t="s">
        <v>350</v>
      </c>
      <c r="I205" s="4" t="str">
        <f t="shared" si="11"/>
        <v>SCHEDULE 4: REPORT ON REGULATORY ASSET BASE ROLL FORWARD | 4b(ii): Non-Standard Depreciation Disclosure | Year change made | Accelerated depreciation - reduced useful life to 0 as at the end of 2012</v>
      </c>
      <c r="J205" t="s">
        <v>2058</v>
      </c>
    </row>
    <row r="206" spans="1:10" hidden="1">
      <c r="A206" s="6" t="str">
        <f t="shared" si="9"/>
        <v>SCHEDULE 4: REPORT ON REGULATORY ASSET BASE ROLL FORWARD | 4b(ii): Non-Standard Depreciation Disclosure | 3</v>
      </c>
      <c r="B206" s="4">
        <f t="shared" si="10"/>
        <v>3</v>
      </c>
      <c r="C206" t="s">
        <v>206</v>
      </c>
      <c r="D206" t="s">
        <v>219</v>
      </c>
      <c r="E206" t="s">
        <v>81</v>
      </c>
      <c r="F206" t="s">
        <v>339</v>
      </c>
      <c r="G206">
        <v>68</v>
      </c>
      <c r="H206" t="s">
        <v>350</v>
      </c>
      <c r="I206" s="4" t="str">
        <f t="shared" si="11"/>
        <v>SCHEDULE 4: REPORT ON REGULATORY ASSET BASE ROLL FORWARD | 4b(ii): Non-Standard Depreciation Disclosure | RAB value under 'non-standard' depreciation | Accelerated depreciation - reduced useful life to 0 as at the end of 2012</v>
      </c>
      <c r="J206" t="s">
        <v>92</v>
      </c>
    </row>
    <row r="207" spans="1:10" hidden="1">
      <c r="A207" s="6" t="str">
        <f t="shared" si="9"/>
        <v>SCHEDULE 4: REPORT ON REGULATORY ASSET BASE ROLL FORWARD | 4b(ii): Non-Standard Depreciation Disclosure | 4</v>
      </c>
      <c r="B207" s="4">
        <f t="shared" si="10"/>
        <v>4</v>
      </c>
      <c r="C207" t="s">
        <v>206</v>
      </c>
      <c r="D207" t="s">
        <v>219</v>
      </c>
      <c r="E207" t="s">
        <v>81</v>
      </c>
      <c r="F207" t="s">
        <v>340</v>
      </c>
      <c r="G207">
        <v>68</v>
      </c>
      <c r="H207" t="s">
        <v>350</v>
      </c>
      <c r="I207" s="4" t="str">
        <f t="shared" si="11"/>
        <v>SCHEDULE 4: REPORT ON REGULATORY ASSET BASE ROLL FORWARD | 4b(ii): Non-Standard Depreciation Disclosure | RAB value under 'standard' depreciation | Accelerated depreciation - reduced useful life to 0 as at the end of 2012</v>
      </c>
      <c r="J207" t="s">
        <v>92</v>
      </c>
    </row>
    <row r="208" spans="1:10" hidden="1">
      <c r="A208" s="6" t="str">
        <f t="shared" si="9"/>
        <v>SCHEDULE 4: REPORT ON REGULATORY ASSET BASE ROLL FORWARD | 4b(iv): Calculation of Revaluation Rate and Indexed Revaluation of Fixed Assets | 1</v>
      </c>
      <c r="B208" s="4">
        <f t="shared" si="10"/>
        <v>1</v>
      </c>
      <c r="C208" t="s">
        <v>206</v>
      </c>
      <c r="D208" t="s">
        <v>214</v>
      </c>
      <c r="E208" t="s">
        <v>81</v>
      </c>
      <c r="F208" t="s">
        <v>81</v>
      </c>
      <c r="G208">
        <v>79</v>
      </c>
      <c r="H208" t="s">
        <v>286</v>
      </c>
      <c r="I208" s="4" t="str">
        <f t="shared" si="11"/>
        <v>SCHEDULE 4: REPORT ON REGULATORY ASSET BASE ROLL FORWARD | 4b(iv): Calculation of Revaluation Rate and Indexed Revaluation of Fixed Assets | CPI at CPI reference date—previous year (index value)</v>
      </c>
      <c r="J208" t="s">
        <v>92</v>
      </c>
    </row>
    <row r="209" spans="1:10" hidden="1">
      <c r="A209" s="6" t="str">
        <f t="shared" si="9"/>
        <v>SCHEDULE 4: REPORT ON REGULATORY ASSET BASE ROLL FORWARD | 4b(iv): Calculation of Revaluation Rate and Indexed Revaluation of Fixed Assets | 2</v>
      </c>
      <c r="B209" s="4">
        <f t="shared" si="10"/>
        <v>2</v>
      </c>
      <c r="C209" t="s">
        <v>206</v>
      </c>
      <c r="D209" t="s">
        <v>214</v>
      </c>
      <c r="E209" t="s">
        <v>81</v>
      </c>
      <c r="F209" t="s">
        <v>81</v>
      </c>
      <c r="G209">
        <v>80</v>
      </c>
      <c r="H209" t="s">
        <v>287</v>
      </c>
      <c r="I209" s="4" t="str">
        <f t="shared" si="11"/>
        <v>SCHEDULE 4: REPORT ON REGULATORY ASSET BASE ROLL FORWARD | 4b(iv): Calculation of Revaluation Rate and Indexed Revaluation of Fixed Assets | CPI at CPI reference date—current year (index value)</v>
      </c>
      <c r="J209" t="s">
        <v>92</v>
      </c>
    </row>
    <row r="210" spans="1:10" hidden="1">
      <c r="A210" s="6" t="str">
        <f t="shared" si="9"/>
        <v>SCHEDULE 4: REPORT ON REGULATORY ASSET BASE ROLL FORWARD | 4b(iv): Calculation of Revaluation Rate and Indexed Revaluation of Fixed Assets | 3</v>
      </c>
      <c r="B210" s="4">
        <f t="shared" si="10"/>
        <v>3</v>
      </c>
      <c r="C210" t="s">
        <v>206</v>
      </c>
      <c r="D210" t="s">
        <v>214</v>
      </c>
      <c r="E210" t="s">
        <v>81</v>
      </c>
      <c r="F210" t="s">
        <v>81</v>
      </c>
      <c r="G210">
        <v>81</v>
      </c>
      <c r="H210" t="s">
        <v>288</v>
      </c>
      <c r="I210" s="4" t="str">
        <f t="shared" si="11"/>
        <v>SCHEDULE 4: REPORT ON REGULATORY ASSET BASE ROLL FORWARD | 4b(iv): Calculation of Revaluation Rate and Indexed Revaluation of Fixed Assets | Revaluation rate (%)</v>
      </c>
      <c r="J210" t="s">
        <v>93</v>
      </c>
    </row>
    <row r="211" spans="1:10" hidden="1">
      <c r="A211" s="6" t="str">
        <f t="shared" si="9"/>
        <v>SCHEDULE 4: REPORT ON REGULATORY ASSET BASE ROLL FORWARD | 4b(iv): Calculation of Revaluation Rate and Indexed Revaluation of Fixed Assets | 4</v>
      </c>
      <c r="B211" s="4">
        <f t="shared" si="10"/>
        <v>4</v>
      </c>
      <c r="C211" t="s">
        <v>206</v>
      </c>
      <c r="D211" t="s">
        <v>214</v>
      </c>
      <c r="E211" t="s">
        <v>81</v>
      </c>
      <c r="F211" t="s">
        <v>309</v>
      </c>
      <c r="G211">
        <v>83</v>
      </c>
      <c r="H211" t="s">
        <v>271</v>
      </c>
      <c r="I211" s="4" t="str">
        <f t="shared" si="11"/>
        <v>SCHEDULE 4: REPORT ON REGULATORY ASSET BASE ROLL FORWARD | 4b(iv): Calculation of Revaluation Rate and Indexed Revaluation of Fixed Assets | Unallocated RAB | RAB value—previous disclosure year</v>
      </c>
      <c r="J211" t="s">
        <v>92</v>
      </c>
    </row>
    <row r="212" spans="1:10" hidden="1">
      <c r="A212" s="6" t="str">
        <f t="shared" si="9"/>
        <v>SCHEDULE 4: REPORT ON REGULATORY ASSET BASE ROLL FORWARD | 4b(iv): Calculation of Revaluation Rate and Indexed Revaluation of Fixed Assets | 5</v>
      </c>
      <c r="B212" s="4">
        <f t="shared" si="10"/>
        <v>5</v>
      </c>
      <c r="C212" t="s">
        <v>206</v>
      </c>
      <c r="D212" t="s">
        <v>214</v>
      </c>
      <c r="E212" t="s">
        <v>81</v>
      </c>
      <c r="F212" t="s">
        <v>310</v>
      </c>
      <c r="G212">
        <v>83</v>
      </c>
      <c r="H212" t="s">
        <v>271</v>
      </c>
      <c r="I212" s="4" t="str">
        <f t="shared" si="11"/>
        <v>SCHEDULE 4: REPORT ON REGULATORY ASSET BASE ROLL FORWARD | 4b(iv): Calculation of Revaluation Rate and Indexed Revaluation of Fixed Assets | RAB | RAB value—previous disclosure year</v>
      </c>
      <c r="J212" t="s">
        <v>92</v>
      </c>
    </row>
    <row r="213" spans="1:10" hidden="1">
      <c r="A213" s="6" t="str">
        <f t="shared" si="9"/>
        <v>SCHEDULE 4: REPORT ON REGULATORY ASSET BASE ROLL FORWARD | 4b(iv): Calculation of Revaluation Rate and Indexed Revaluation of Fixed Assets | 6</v>
      </c>
      <c r="B213" s="4">
        <f t="shared" si="10"/>
        <v>6</v>
      </c>
      <c r="C213" t="s">
        <v>206</v>
      </c>
      <c r="D213" t="s">
        <v>214</v>
      </c>
      <c r="E213" t="s">
        <v>81</v>
      </c>
      <c r="F213" t="s">
        <v>309</v>
      </c>
      <c r="G213">
        <v>84</v>
      </c>
      <c r="H213" t="s">
        <v>289</v>
      </c>
      <c r="I213" s="4" t="str">
        <f t="shared" si="11"/>
        <v>SCHEDULE 4: REPORT ON REGULATORY ASSET BASE ROLL FORWARD | 4b(iv): Calculation of Revaluation Rate and Indexed Revaluation of Fixed Assets | Unallocated RAB | Revalued land</v>
      </c>
      <c r="J213" t="s">
        <v>92</v>
      </c>
    </row>
    <row r="214" spans="1:10" hidden="1">
      <c r="A214" s="6" t="str">
        <f t="shared" si="9"/>
        <v>SCHEDULE 4: REPORT ON REGULATORY ASSET BASE ROLL FORWARD | 4b(iv): Calculation of Revaluation Rate and Indexed Revaluation of Fixed Assets | 7</v>
      </c>
      <c r="B214" s="4">
        <f t="shared" si="10"/>
        <v>7</v>
      </c>
      <c r="C214" t="s">
        <v>206</v>
      </c>
      <c r="D214" t="s">
        <v>214</v>
      </c>
      <c r="E214" t="s">
        <v>81</v>
      </c>
      <c r="F214" t="s">
        <v>310</v>
      </c>
      <c r="G214">
        <v>84</v>
      </c>
      <c r="H214" t="s">
        <v>289</v>
      </c>
      <c r="I214" s="4" t="str">
        <f t="shared" si="11"/>
        <v>SCHEDULE 4: REPORT ON REGULATORY ASSET BASE ROLL FORWARD | 4b(iv): Calculation of Revaluation Rate and Indexed Revaluation of Fixed Assets | RAB | Revalued land</v>
      </c>
      <c r="J214" t="s">
        <v>92</v>
      </c>
    </row>
    <row r="215" spans="1:10" hidden="1">
      <c r="A215" s="6" t="str">
        <f t="shared" si="9"/>
        <v>SCHEDULE 4: REPORT ON REGULATORY ASSET BASE ROLL FORWARD | 4b(iv): Calculation of Revaluation Rate and Indexed Revaluation of Fixed Assets | 8</v>
      </c>
      <c r="B215" s="4">
        <f t="shared" si="10"/>
        <v>8</v>
      </c>
      <c r="C215" t="s">
        <v>206</v>
      </c>
      <c r="D215" t="s">
        <v>214</v>
      </c>
      <c r="E215" t="s">
        <v>81</v>
      </c>
      <c r="F215" t="s">
        <v>309</v>
      </c>
      <c r="G215">
        <v>85</v>
      </c>
      <c r="H215" t="s">
        <v>290</v>
      </c>
      <c r="I215" s="4" t="str">
        <f t="shared" si="11"/>
        <v>SCHEDULE 4: REPORT ON REGULATORY ASSET BASE ROLL FORWARD | 4b(iv): Calculation of Revaluation Rate and Indexed Revaluation of Fixed Assets | Unallocated RAB | Assets with nil physical asset life</v>
      </c>
      <c r="J215" t="s">
        <v>92</v>
      </c>
    </row>
    <row r="216" spans="1:10" hidden="1">
      <c r="A216" s="6" t="str">
        <f t="shared" si="9"/>
        <v>SCHEDULE 4: REPORT ON REGULATORY ASSET BASE ROLL FORWARD | 4b(iv): Calculation of Revaluation Rate and Indexed Revaluation of Fixed Assets | 9</v>
      </c>
      <c r="B216" s="4">
        <f t="shared" si="10"/>
        <v>9</v>
      </c>
      <c r="C216" t="s">
        <v>206</v>
      </c>
      <c r="D216" t="s">
        <v>214</v>
      </c>
      <c r="E216" t="s">
        <v>81</v>
      </c>
      <c r="F216" t="s">
        <v>310</v>
      </c>
      <c r="G216">
        <v>85</v>
      </c>
      <c r="H216" t="s">
        <v>290</v>
      </c>
      <c r="I216" s="4" t="str">
        <f t="shared" si="11"/>
        <v>SCHEDULE 4: REPORT ON REGULATORY ASSET BASE ROLL FORWARD | 4b(iv): Calculation of Revaluation Rate and Indexed Revaluation of Fixed Assets | RAB | Assets with nil physical asset life</v>
      </c>
      <c r="J216" t="s">
        <v>92</v>
      </c>
    </row>
    <row r="217" spans="1:10" hidden="1">
      <c r="A217" s="6" t="str">
        <f t="shared" si="9"/>
        <v>SCHEDULE 4: REPORT ON REGULATORY ASSET BASE ROLL FORWARD | 4b(iv): Calculation of Revaluation Rate and Indexed Revaluation of Fixed Assets | 10</v>
      </c>
      <c r="B217" s="4">
        <f t="shared" si="10"/>
        <v>10</v>
      </c>
      <c r="C217" t="s">
        <v>206</v>
      </c>
      <c r="D217" t="s">
        <v>214</v>
      </c>
      <c r="E217" t="s">
        <v>81</v>
      </c>
      <c r="F217" t="s">
        <v>309</v>
      </c>
      <c r="G217">
        <v>86</v>
      </c>
      <c r="H217" t="s">
        <v>63</v>
      </c>
      <c r="I217" s="4" t="str">
        <f t="shared" si="11"/>
        <v>SCHEDULE 4: REPORT ON REGULATORY ASSET BASE ROLL FORWARD | 4b(iv): Calculation of Revaluation Rate and Indexed Revaluation of Fixed Assets | Unallocated RAB | Asset disposals</v>
      </c>
      <c r="J217" t="s">
        <v>92</v>
      </c>
    </row>
    <row r="218" spans="1:10" hidden="1">
      <c r="A218" s="6" t="str">
        <f t="shared" si="9"/>
        <v>SCHEDULE 4: REPORT ON REGULATORY ASSET BASE ROLL FORWARD | 4b(iv): Calculation of Revaluation Rate and Indexed Revaluation of Fixed Assets | 11</v>
      </c>
      <c r="B218" s="4">
        <f t="shared" si="10"/>
        <v>11</v>
      </c>
      <c r="C218" t="s">
        <v>206</v>
      </c>
      <c r="D218" t="s">
        <v>214</v>
      </c>
      <c r="E218" t="s">
        <v>81</v>
      </c>
      <c r="F218" t="s">
        <v>310</v>
      </c>
      <c r="G218">
        <v>86</v>
      </c>
      <c r="H218" t="s">
        <v>63</v>
      </c>
      <c r="I218" s="4" t="str">
        <f t="shared" si="11"/>
        <v>SCHEDULE 4: REPORT ON REGULATORY ASSET BASE ROLL FORWARD | 4b(iv): Calculation of Revaluation Rate and Indexed Revaluation of Fixed Assets | RAB | Asset disposals</v>
      </c>
      <c r="J218" t="s">
        <v>92</v>
      </c>
    </row>
    <row r="219" spans="1:10" hidden="1">
      <c r="A219" s="6" t="str">
        <f t="shared" si="9"/>
        <v>SCHEDULE 4: REPORT ON REGULATORY ASSET BASE ROLL FORWARD | 4b(iv): Calculation of Revaluation Rate and Indexed Revaluation of Fixed Assets | 12</v>
      </c>
      <c r="B219" s="4">
        <f t="shared" si="10"/>
        <v>12</v>
      </c>
      <c r="C219" t="s">
        <v>206</v>
      </c>
      <c r="D219" t="s">
        <v>214</v>
      </c>
      <c r="E219" t="s">
        <v>81</v>
      </c>
      <c r="F219" t="s">
        <v>309</v>
      </c>
      <c r="G219">
        <v>87</v>
      </c>
      <c r="H219" t="s">
        <v>291</v>
      </c>
      <c r="I219" s="4" t="str">
        <f t="shared" si="11"/>
        <v>SCHEDULE 4: REPORT ON REGULATORY ASSET BASE ROLL FORWARD | 4b(iv): Calculation of Revaluation Rate and Indexed Revaluation of Fixed Assets | Unallocated RAB | Lost asset adjustment</v>
      </c>
      <c r="J219" t="s">
        <v>92</v>
      </c>
    </row>
    <row r="220" spans="1:10" hidden="1">
      <c r="A220" s="6" t="str">
        <f t="shared" si="9"/>
        <v>SCHEDULE 4: REPORT ON REGULATORY ASSET BASE ROLL FORWARD | 4b(iv): Calculation of Revaluation Rate and Indexed Revaluation of Fixed Assets | 13</v>
      </c>
      <c r="B220" s="4">
        <f t="shared" si="10"/>
        <v>13</v>
      </c>
      <c r="C220" t="s">
        <v>206</v>
      </c>
      <c r="D220" t="s">
        <v>214</v>
      </c>
      <c r="E220" t="s">
        <v>81</v>
      </c>
      <c r="F220" t="s">
        <v>310</v>
      </c>
      <c r="G220">
        <v>87</v>
      </c>
      <c r="H220" t="s">
        <v>291</v>
      </c>
      <c r="I220" s="4" t="str">
        <f t="shared" si="11"/>
        <v>SCHEDULE 4: REPORT ON REGULATORY ASSET BASE ROLL FORWARD | 4b(iv): Calculation of Revaluation Rate and Indexed Revaluation of Fixed Assets | RAB | Lost asset adjustment</v>
      </c>
      <c r="J220" t="s">
        <v>92</v>
      </c>
    </row>
    <row r="221" spans="1:10" hidden="1">
      <c r="A221" s="6" t="str">
        <f t="shared" si="9"/>
        <v>SCHEDULE 4: REPORT ON REGULATORY ASSET BASE ROLL FORWARD | 4b(iv): Calculation of Revaluation Rate and Indexed Revaluation of Fixed Assets | 14</v>
      </c>
      <c r="B221" s="4">
        <f t="shared" si="10"/>
        <v>14</v>
      </c>
      <c r="C221" t="s">
        <v>206</v>
      </c>
      <c r="D221" t="s">
        <v>214</v>
      </c>
      <c r="E221" t="s">
        <v>81</v>
      </c>
      <c r="F221" t="s">
        <v>309</v>
      </c>
      <c r="G221">
        <v>88</v>
      </c>
      <c r="H221" t="s">
        <v>292</v>
      </c>
      <c r="I221" s="4" t="str">
        <f t="shared" si="11"/>
        <v xml:space="preserve">SCHEDULE 4: REPORT ON REGULATORY ASSET BASE ROLL FORWARD | 4b(iv): Calculation of Revaluation Rate and Indexed Revaluation of Fixed Assets | Unallocated RAB | Indexed revaluation </v>
      </c>
      <c r="J221" t="s">
        <v>92</v>
      </c>
    </row>
    <row r="222" spans="1:10" hidden="1">
      <c r="A222" s="6" t="str">
        <f t="shared" si="9"/>
        <v>SCHEDULE 4: REPORT ON REGULATORY ASSET BASE ROLL FORWARD | 4b(iv): Calculation of Revaluation Rate and Indexed Revaluation of Fixed Assets | 15</v>
      </c>
      <c r="B222" s="4">
        <f t="shared" si="10"/>
        <v>15</v>
      </c>
      <c r="C222" t="s">
        <v>206</v>
      </c>
      <c r="D222" t="s">
        <v>214</v>
      </c>
      <c r="E222" t="s">
        <v>81</v>
      </c>
      <c r="F222" t="s">
        <v>310</v>
      </c>
      <c r="G222">
        <v>88</v>
      </c>
      <c r="H222" t="s">
        <v>292</v>
      </c>
      <c r="I222" s="4" t="str">
        <f t="shared" si="11"/>
        <v xml:space="preserve">SCHEDULE 4: REPORT ON REGULATORY ASSET BASE ROLL FORWARD | 4b(iv): Calculation of Revaluation Rate and Indexed Revaluation of Fixed Assets | RAB | Indexed revaluation </v>
      </c>
      <c r="J222" t="s">
        <v>92</v>
      </c>
    </row>
    <row r="223" spans="1:10" hidden="1">
      <c r="A223" s="6" t="str">
        <f t="shared" si="9"/>
        <v>SCHEDULE 4: REPORT ON REGULATORY ASSET BASE ROLL FORWARD | 4b(v): Works Under Construction | 1</v>
      </c>
      <c r="B223" s="4">
        <f t="shared" si="10"/>
        <v>1</v>
      </c>
      <c r="C223" t="s">
        <v>206</v>
      </c>
      <c r="D223" t="s">
        <v>215</v>
      </c>
      <c r="E223" t="s">
        <v>81</v>
      </c>
      <c r="F223" t="s">
        <v>336</v>
      </c>
      <c r="G223">
        <v>91</v>
      </c>
      <c r="H223" t="s">
        <v>293</v>
      </c>
      <c r="I223" s="4" t="str">
        <f t="shared" si="11"/>
        <v>SCHEDULE 4: REPORT ON REGULATORY ASSET BASE ROLL FORWARD | 4b(v): Works Under Construction | Unallocated works under construction | Works under construction—previous disclosure year</v>
      </c>
      <c r="J223" t="s">
        <v>92</v>
      </c>
    </row>
    <row r="224" spans="1:10" hidden="1">
      <c r="A224" s="6" t="str">
        <f t="shared" si="9"/>
        <v>SCHEDULE 4: REPORT ON REGULATORY ASSET BASE ROLL FORWARD | 4b(v): Works Under Construction | 2</v>
      </c>
      <c r="B224" s="4">
        <f t="shared" si="10"/>
        <v>2</v>
      </c>
      <c r="C224" t="s">
        <v>206</v>
      </c>
      <c r="D224" t="s">
        <v>215</v>
      </c>
      <c r="E224" t="s">
        <v>81</v>
      </c>
      <c r="F224" t="s">
        <v>337</v>
      </c>
      <c r="G224">
        <v>91</v>
      </c>
      <c r="H224" t="s">
        <v>293</v>
      </c>
      <c r="I224" s="4" t="str">
        <f t="shared" si="11"/>
        <v>SCHEDULE 4: REPORT ON REGULATORY ASSET BASE ROLL FORWARD | 4b(v): Works Under Construction | Allocated works under construction | Works under construction—previous disclosure year</v>
      </c>
      <c r="J224" t="s">
        <v>92</v>
      </c>
    </row>
    <row r="225" spans="1:10" hidden="1">
      <c r="A225" s="6" t="str">
        <f t="shared" si="9"/>
        <v>SCHEDULE 4: REPORT ON REGULATORY ASSET BASE ROLL FORWARD | 4b(v): Works Under Construction | 3</v>
      </c>
      <c r="B225" s="4">
        <f t="shared" si="10"/>
        <v>3</v>
      </c>
      <c r="C225" t="s">
        <v>206</v>
      </c>
      <c r="D225" t="s">
        <v>215</v>
      </c>
      <c r="E225" t="s">
        <v>81</v>
      </c>
      <c r="F225" t="s">
        <v>336</v>
      </c>
      <c r="G225">
        <v>92</v>
      </c>
      <c r="H225" t="s">
        <v>67</v>
      </c>
      <c r="I225" s="4" t="str">
        <f t="shared" si="11"/>
        <v>SCHEDULE 4: REPORT ON REGULATORY ASSET BASE ROLL FORWARD | 4b(v): Works Under Construction | Unallocated works under construction | Capital expenditure</v>
      </c>
      <c r="J225" t="s">
        <v>92</v>
      </c>
    </row>
    <row r="226" spans="1:10" hidden="1">
      <c r="A226" s="6" t="str">
        <f t="shared" si="9"/>
        <v>SCHEDULE 4: REPORT ON REGULATORY ASSET BASE ROLL FORWARD | 4b(v): Works Under Construction | 4</v>
      </c>
      <c r="B226" s="4">
        <f t="shared" si="10"/>
        <v>4</v>
      </c>
      <c r="C226" t="s">
        <v>206</v>
      </c>
      <c r="D226" t="s">
        <v>215</v>
      </c>
      <c r="E226" t="s">
        <v>81</v>
      </c>
      <c r="F226" t="s">
        <v>337</v>
      </c>
      <c r="G226">
        <v>92</v>
      </c>
      <c r="H226" t="s">
        <v>67</v>
      </c>
      <c r="I226" s="4" t="str">
        <f t="shared" si="11"/>
        <v>SCHEDULE 4: REPORT ON REGULATORY ASSET BASE ROLL FORWARD | 4b(v): Works Under Construction | Allocated works under construction | Capital expenditure</v>
      </c>
      <c r="J226" t="s">
        <v>92</v>
      </c>
    </row>
    <row r="227" spans="1:10" hidden="1">
      <c r="A227" s="6" t="str">
        <f t="shared" si="9"/>
        <v>SCHEDULE 4: REPORT ON REGULATORY ASSET BASE ROLL FORWARD | 4b(v): Works Under Construction | 5</v>
      </c>
      <c r="B227" s="4">
        <f t="shared" si="10"/>
        <v>5</v>
      </c>
      <c r="C227" t="s">
        <v>206</v>
      </c>
      <c r="D227" t="s">
        <v>215</v>
      </c>
      <c r="E227" t="s">
        <v>81</v>
      </c>
      <c r="F227" t="s">
        <v>336</v>
      </c>
      <c r="G227">
        <v>93</v>
      </c>
      <c r="H227" t="s">
        <v>294</v>
      </c>
      <c r="I227" s="4" t="str">
        <f t="shared" si="11"/>
        <v>SCHEDULE 4: REPORT ON REGULATORY ASSET BASE ROLL FORWARD | 4b(v): Works Under Construction | Unallocated works under construction | Asset commissioned</v>
      </c>
      <c r="J227" t="s">
        <v>92</v>
      </c>
    </row>
    <row r="228" spans="1:10" hidden="1">
      <c r="A228" s="6" t="str">
        <f t="shared" si="9"/>
        <v>SCHEDULE 4: REPORT ON REGULATORY ASSET BASE ROLL FORWARD | 4b(v): Works Under Construction | 6</v>
      </c>
      <c r="B228" s="4">
        <f t="shared" si="10"/>
        <v>6</v>
      </c>
      <c r="C228" t="s">
        <v>206</v>
      </c>
      <c r="D228" t="s">
        <v>215</v>
      </c>
      <c r="E228" t="s">
        <v>81</v>
      </c>
      <c r="F228" t="s">
        <v>337</v>
      </c>
      <c r="G228">
        <v>93</v>
      </c>
      <c r="H228" t="s">
        <v>294</v>
      </c>
      <c r="I228" s="4" t="str">
        <f t="shared" si="11"/>
        <v>SCHEDULE 4: REPORT ON REGULATORY ASSET BASE ROLL FORWARD | 4b(v): Works Under Construction | Allocated works under construction | Asset commissioned</v>
      </c>
      <c r="J228" t="s">
        <v>92</v>
      </c>
    </row>
    <row r="229" spans="1:10" hidden="1">
      <c r="A229" s="6" t="str">
        <f t="shared" si="9"/>
        <v>SCHEDULE 4: REPORT ON REGULATORY ASSET BASE ROLL FORWARD | 4b(v): Works Under Construction | 7</v>
      </c>
      <c r="B229" s="4">
        <f t="shared" si="10"/>
        <v>7</v>
      </c>
      <c r="C229" t="s">
        <v>206</v>
      </c>
      <c r="D229" t="s">
        <v>215</v>
      </c>
      <c r="E229" t="s">
        <v>81</v>
      </c>
      <c r="F229" t="s">
        <v>336</v>
      </c>
      <c r="G229">
        <v>94</v>
      </c>
      <c r="H229" t="s">
        <v>295</v>
      </c>
      <c r="I229" s="4" t="str">
        <f t="shared" si="11"/>
        <v>SCHEDULE 4: REPORT ON REGULATORY ASSET BASE ROLL FORWARD | 4b(v): Works Under Construction | Unallocated works under construction | Offsetting revenue</v>
      </c>
      <c r="J229" t="s">
        <v>92</v>
      </c>
    </row>
    <row r="230" spans="1:10" hidden="1">
      <c r="A230" s="6" t="str">
        <f t="shared" si="9"/>
        <v>SCHEDULE 4: REPORT ON REGULATORY ASSET BASE ROLL FORWARD | 4b(v): Works Under Construction | 8</v>
      </c>
      <c r="B230" s="4">
        <f t="shared" si="10"/>
        <v>8</v>
      </c>
      <c r="C230" t="s">
        <v>206</v>
      </c>
      <c r="D230" t="s">
        <v>215</v>
      </c>
      <c r="E230" t="s">
        <v>81</v>
      </c>
      <c r="F230" t="s">
        <v>337</v>
      </c>
      <c r="G230">
        <v>94</v>
      </c>
      <c r="H230" t="s">
        <v>295</v>
      </c>
      <c r="I230" s="4" t="str">
        <f t="shared" si="11"/>
        <v>SCHEDULE 4: REPORT ON REGULATORY ASSET BASE ROLL FORWARD | 4b(v): Works Under Construction | Allocated works under construction | Offsetting revenue</v>
      </c>
      <c r="J230" t="s">
        <v>92</v>
      </c>
    </row>
    <row r="231" spans="1:10" hidden="1">
      <c r="A231" s="6" t="str">
        <f t="shared" si="9"/>
        <v>SCHEDULE 4: REPORT ON REGULATORY ASSET BASE ROLL FORWARD | 4b(v): Works Under Construction | 9</v>
      </c>
      <c r="B231" s="4">
        <f t="shared" si="10"/>
        <v>9</v>
      </c>
      <c r="C231" t="s">
        <v>206</v>
      </c>
      <c r="D231" t="s">
        <v>215</v>
      </c>
      <c r="E231" t="s">
        <v>81</v>
      </c>
      <c r="F231" t="s">
        <v>337</v>
      </c>
      <c r="G231">
        <v>95</v>
      </c>
      <c r="H231" t="s">
        <v>282</v>
      </c>
      <c r="I231" s="4" t="str">
        <f t="shared" si="11"/>
        <v>SCHEDULE 4: REPORT ON REGULATORY ASSET BASE ROLL FORWARD | 4b(v): Works Under Construction | Allocated works under construction | Adjustment resulting from cost allocation</v>
      </c>
      <c r="J231" t="s">
        <v>92</v>
      </c>
    </row>
    <row r="232" spans="1:10" hidden="1">
      <c r="A232" s="6" t="str">
        <f t="shared" si="9"/>
        <v>SCHEDULE 4: REPORT ON REGULATORY ASSET BASE ROLL FORWARD | 4b(v): Works Under Construction | 10</v>
      </c>
      <c r="B232" s="4">
        <f t="shared" si="10"/>
        <v>10</v>
      </c>
      <c r="C232" t="s">
        <v>206</v>
      </c>
      <c r="D232" t="s">
        <v>215</v>
      </c>
      <c r="E232" t="s">
        <v>81</v>
      </c>
      <c r="F232" t="s">
        <v>336</v>
      </c>
      <c r="G232">
        <v>96</v>
      </c>
      <c r="H232" t="s">
        <v>68</v>
      </c>
      <c r="I232" s="4" t="str">
        <f t="shared" si="11"/>
        <v>SCHEDULE 4: REPORT ON REGULATORY ASSET BASE ROLL FORWARD | 4b(v): Works Under Construction | Unallocated works under construction | Works under construction</v>
      </c>
      <c r="J232" t="s">
        <v>92</v>
      </c>
    </row>
    <row r="233" spans="1:10" hidden="1">
      <c r="A233" s="6" t="str">
        <f t="shared" si="9"/>
        <v>SCHEDULE 4: REPORT ON REGULATORY ASSET BASE ROLL FORWARD | 4b(v): Works Under Construction | 11</v>
      </c>
      <c r="B233" s="4">
        <f t="shared" si="10"/>
        <v>11</v>
      </c>
      <c r="C233" t="s">
        <v>206</v>
      </c>
      <c r="D233" t="s">
        <v>215</v>
      </c>
      <c r="E233" t="s">
        <v>81</v>
      </c>
      <c r="F233" t="s">
        <v>337</v>
      </c>
      <c r="G233">
        <v>96</v>
      </c>
      <c r="H233" t="s">
        <v>68</v>
      </c>
      <c r="I233" s="4" t="str">
        <f t="shared" si="11"/>
        <v>SCHEDULE 4: REPORT ON REGULATORY ASSET BASE ROLL FORWARD | 4b(v): Works Under Construction | Allocated works under construction | Works under construction</v>
      </c>
      <c r="J233" t="s">
        <v>92</v>
      </c>
    </row>
    <row r="234" spans="1:10" hidden="1">
      <c r="A234" s="6" t="str">
        <f t="shared" si="9"/>
        <v>SCHEDULE 4: REPORT ON REGULATORY ASSET BASE ROLL FORWARD | 4b(vi): Capital Expenditure by Primary Purpose | 1</v>
      </c>
      <c r="B234" s="4">
        <f t="shared" si="10"/>
        <v>1</v>
      </c>
      <c r="C234" t="s">
        <v>206</v>
      </c>
      <c r="D234" t="s">
        <v>216</v>
      </c>
      <c r="E234" t="s">
        <v>81</v>
      </c>
      <c r="F234" t="s">
        <v>81</v>
      </c>
      <c r="G234">
        <v>105</v>
      </c>
      <c r="H234" t="s">
        <v>69</v>
      </c>
      <c r="I234" s="4" t="str">
        <f t="shared" si="11"/>
        <v>SCHEDULE 4: REPORT ON REGULATORY ASSET BASE ROLL FORWARD | 4b(vi): Capital Expenditure by Primary Purpose | Capacity growth</v>
      </c>
      <c r="J234" t="s">
        <v>92</v>
      </c>
    </row>
    <row r="235" spans="1:10" hidden="1">
      <c r="A235" s="6" t="str">
        <f t="shared" si="9"/>
        <v>SCHEDULE 4: REPORT ON REGULATORY ASSET BASE ROLL FORWARD | 4b(vi): Capital Expenditure by Primary Purpose | 2</v>
      </c>
      <c r="B235" s="4">
        <f t="shared" si="10"/>
        <v>2</v>
      </c>
      <c r="C235" t="s">
        <v>206</v>
      </c>
      <c r="D235" t="s">
        <v>216</v>
      </c>
      <c r="E235" t="s">
        <v>81</v>
      </c>
      <c r="F235" t="s">
        <v>81</v>
      </c>
      <c r="G235">
        <v>106</v>
      </c>
      <c r="H235" t="s">
        <v>70</v>
      </c>
      <c r="I235" s="4" t="str">
        <f t="shared" si="11"/>
        <v>SCHEDULE 4: REPORT ON REGULATORY ASSET BASE ROLL FORWARD | 4b(vi): Capital Expenditure by Primary Purpose | Asset replacement and renewal</v>
      </c>
      <c r="J235" t="s">
        <v>92</v>
      </c>
    </row>
    <row r="236" spans="1:10" hidden="1">
      <c r="A236" s="6" t="str">
        <f t="shared" si="9"/>
        <v>SCHEDULE 4: REPORT ON REGULATORY ASSET BASE ROLL FORWARD | 4b(vi): Capital Expenditure by Primary Purpose | 3</v>
      </c>
      <c r="B236" s="4">
        <f t="shared" si="10"/>
        <v>3</v>
      </c>
      <c r="C236" t="s">
        <v>206</v>
      </c>
      <c r="D236" t="s">
        <v>216</v>
      </c>
      <c r="E236" t="s">
        <v>81</v>
      </c>
      <c r="F236" t="s">
        <v>81</v>
      </c>
      <c r="G236">
        <v>107</v>
      </c>
      <c r="H236" t="s">
        <v>71</v>
      </c>
      <c r="I236" s="4" t="str">
        <f t="shared" si="11"/>
        <v>SCHEDULE 4: REPORT ON REGULATORY ASSET BASE ROLL FORWARD | 4b(vi): Capital Expenditure by Primary Purpose | Total capital expenditure</v>
      </c>
      <c r="J236" t="s">
        <v>92</v>
      </c>
    </row>
    <row r="237" spans="1:10" hidden="1">
      <c r="A237" s="6" t="str">
        <f t="shared" si="9"/>
        <v>SCHEDULE 4: REPORT ON REGULATORY ASSET BASE ROLL FORWARD | 4b(vii): Asset Classes | 1</v>
      </c>
      <c r="B237" s="4">
        <f t="shared" si="10"/>
        <v>1</v>
      </c>
      <c r="C237" t="s">
        <v>206</v>
      </c>
      <c r="D237" t="s">
        <v>217</v>
      </c>
      <c r="E237" t="s">
        <v>81</v>
      </c>
      <c r="F237" t="s">
        <v>312</v>
      </c>
      <c r="G237">
        <v>110</v>
      </c>
      <c r="H237" t="s">
        <v>271</v>
      </c>
      <c r="I237" s="4" t="str">
        <f t="shared" si="11"/>
        <v>SCHEDULE 4: REPORT ON REGULATORY ASSET BASE ROLL FORWARD | 4b(vii): Asset Classes | Land | RAB value—previous disclosure year</v>
      </c>
      <c r="J237" t="s">
        <v>92</v>
      </c>
    </row>
    <row r="238" spans="1:10" hidden="1">
      <c r="A238" s="6" t="str">
        <f t="shared" si="9"/>
        <v>SCHEDULE 4: REPORT ON REGULATORY ASSET BASE ROLL FORWARD | 4b(vii): Asset Classes | 2</v>
      </c>
      <c r="B238" s="4">
        <f t="shared" si="10"/>
        <v>2</v>
      </c>
      <c r="C238" t="s">
        <v>206</v>
      </c>
      <c r="D238" t="s">
        <v>217</v>
      </c>
      <c r="E238" t="s">
        <v>81</v>
      </c>
      <c r="F238" t="s">
        <v>313</v>
      </c>
      <c r="G238">
        <v>110</v>
      </c>
      <c r="H238" t="s">
        <v>271</v>
      </c>
      <c r="I238" s="4" t="str">
        <f t="shared" si="11"/>
        <v>SCHEDULE 4: REPORT ON REGULATORY ASSET BASE ROLL FORWARD | 4b(vii): Asset Classes | Sealed Surfaces | RAB value—previous disclosure year</v>
      </c>
      <c r="J238" t="s">
        <v>92</v>
      </c>
    </row>
    <row r="239" spans="1:10" hidden="1">
      <c r="A239" s="6" t="str">
        <f t="shared" si="9"/>
        <v>SCHEDULE 4: REPORT ON REGULATORY ASSET BASE ROLL FORWARD | 4b(vii): Asset Classes | 3</v>
      </c>
      <c r="B239" s="4">
        <f t="shared" si="10"/>
        <v>3</v>
      </c>
      <c r="C239" t="s">
        <v>206</v>
      </c>
      <c r="D239" t="s">
        <v>217</v>
      </c>
      <c r="E239" t="s">
        <v>81</v>
      </c>
      <c r="F239" t="s">
        <v>314</v>
      </c>
      <c r="G239">
        <v>110</v>
      </c>
      <c r="H239" t="s">
        <v>271</v>
      </c>
      <c r="I239" s="4" t="str">
        <f t="shared" si="11"/>
        <v>SCHEDULE 4: REPORT ON REGULATORY ASSET BASE ROLL FORWARD | 4b(vii): Asset Classes | Infrastructure &amp; Buildings | RAB value—previous disclosure year</v>
      </c>
      <c r="J239" t="s">
        <v>92</v>
      </c>
    </row>
    <row r="240" spans="1:10" hidden="1">
      <c r="A240" s="6" t="str">
        <f t="shared" si="9"/>
        <v>SCHEDULE 4: REPORT ON REGULATORY ASSET BASE ROLL FORWARD | 4b(vii): Asset Classes | 4</v>
      </c>
      <c r="B240" s="4">
        <f t="shared" si="10"/>
        <v>4</v>
      </c>
      <c r="C240" t="s">
        <v>206</v>
      </c>
      <c r="D240" t="s">
        <v>217</v>
      </c>
      <c r="E240" t="s">
        <v>81</v>
      </c>
      <c r="F240" t="s">
        <v>315</v>
      </c>
      <c r="G240">
        <v>110</v>
      </c>
      <c r="H240" t="s">
        <v>271</v>
      </c>
      <c r="I240" s="4" t="str">
        <f t="shared" si="11"/>
        <v>SCHEDULE 4: REPORT ON REGULATORY ASSET BASE ROLL FORWARD | 4b(vii): Asset Classes | Vehicles, Plant &amp; Equipment | RAB value—previous disclosure year</v>
      </c>
      <c r="J240" t="s">
        <v>92</v>
      </c>
    </row>
    <row r="241" spans="1:10" hidden="1">
      <c r="A241" s="6" t="str">
        <f t="shared" si="9"/>
        <v>SCHEDULE 4: REPORT ON REGULATORY ASSET BASE ROLL FORWARD | 4b(vii): Asset Classes | 5</v>
      </c>
      <c r="B241" s="4">
        <f t="shared" si="10"/>
        <v>5</v>
      </c>
      <c r="C241" t="s">
        <v>206</v>
      </c>
      <c r="D241" t="s">
        <v>217</v>
      </c>
      <c r="E241" t="s">
        <v>81</v>
      </c>
      <c r="F241" t="s">
        <v>60</v>
      </c>
      <c r="G241">
        <v>110</v>
      </c>
      <c r="H241" t="s">
        <v>271</v>
      </c>
      <c r="I241" s="4" t="str">
        <f t="shared" si="11"/>
        <v>SCHEDULE 4: REPORT ON REGULATORY ASSET BASE ROLL FORWARD | 4b(vii): Asset Classes | Total | RAB value—previous disclosure year</v>
      </c>
      <c r="J241" t="s">
        <v>92</v>
      </c>
    </row>
    <row r="242" spans="1:10" hidden="1">
      <c r="A242" s="6" t="str">
        <f t="shared" si="9"/>
        <v>SCHEDULE 4: REPORT ON REGULATORY ASSET BASE ROLL FORWARD | 4b(vii): Asset Classes | 6</v>
      </c>
      <c r="B242" s="4">
        <f t="shared" si="10"/>
        <v>6</v>
      </c>
      <c r="C242" t="s">
        <v>206</v>
      </c>
      <c r="D242" t="s">
        <v>217</v>
      </c>
      <c r="E242" t="s">
        <v>81</v>
      </c>
      <c r="F242" t="s">
        <v>312</v>
      </c>
      <c r="G242">
        <v>111</v>
      </c>
      <c r="H242" t="s">
        <v>155</v>
      </c>
      <c r="I242" s="4" t="str">
        <f t="shared" si="11"/>
        <v>SCHEDULE 4: REPORT ON REGULATORY ASSET BASE ROLL FORWARD | 4b(vii): Asset Classes | Land | Regulatory depreciation</v>
      </c>
      <c r="J242" t="s">
        <v>92</v>
      </c>
    </row>
    <row r="243" spans="1:10" hidden="1">
      <c r="A243" s="6" t="str">
        <f t="shared" si="9"/>
        <v>SCHEDULE 4: REPORT ON REGULATORY ASSET BASE ROLL FORWARD | 4b(vii): Asset Classes | 7</v>
      </c>
      <c r="B243" s="4">
        <f t="shared" si="10"/>
        <v>7</v>
      </c>
      <c r="C243" t="s">
        <v>206</v>
      </c>
      <c r="D243" t="s">
        <v>217</v>
      </c>
      <c r="E243" t="s">
        <v>81</v>
      </c>
      <c r="F243" t="s">
        <v>313</v>
      </c>
      <c r="G243">
        <v>111</v>
      </c>
      <c r="H243" t="s">
        <v>155</v>
      </c>
      <c r="I243" s="4" t="str">
        <f t="shared" si="11"/>
        <v>SCHEDULE 4: REPORT ON REGULATORY ASSET BASE ROLL FORWARD | 4b(vii): Asset Classes | Sealed Surfaces | Regulatory depreciation</v>
      </c>
      <c r="J243" t="s">
        <v>92</v>
      </c>
    </row>
    <row r="244" spans="1:10" hidden="1">
      <c r="A244" s="6" t="str">
        <f t="shared" si="9"/>
        <v>SCHEDULE 4: REPORT ON REGULATORY ASSET BASE ROLL FORWARD | 4b(vii): Asset Classes | 8</v>
      </c>
      <c r="B244" s="4">
        <f t="shared" si="10"/>
        <v>8</v>
      </c>
      <c r="C244" t="s">
        <v>206</v>
      </c>
      <c r="D244" t="s">
        <v>217</v>
      </c>
      <c r="E244" t="s">
        <v>81</v>
      </c>
      <c r="F244" t="s">
        <v>314</v>
      </c>
      <c r="G244">
        <v>111</v>
      </c>
      <c r="H244" t="s">
        <v>155</v>
      </c>
      <c r="I244" s="4" t="str">
        <f t="shared" si="11"/>
        <v>SCHEDULE 4: REPORT ON REGULATORY ASSET BASE ROLL FORWARD | 4b(vii): Asset Classes | Infrastructure &amp; Buildings | Regulatory depreciation</v>
      </c>
      <c r="J244" t="s">
        <v>92</v>
      </c>
    </row>
    <row r="245" spans="1:10" hidden="1">
      <c r="A245" s="6" t="str">
        <f t="shared" si="9"/>
        <v>SCHEDULE 4: REPORT ON REGULATORY ASSET BASE ROLL FORWARD | 4b(vii): Asset Classes | 9</v>
      </c>
      <c r="B245" s="4">
        <f t="shared" si="10"/>
        <v>9</v>
      </c>
      <c r="C245" t="s">
        <v>206</v>
      </c>
      <c r="D245" t="s">
        <v>217</v>
      </c>
      <c r="E245" t="s">
        <v>81</v>
      </c>
      <c r="F245" t="s">
        <v>315</v>
      </c>
      <c r="G245">
        <v>111</v>
      </c>
      <c r="H245" t="s">
        <v>155</v>
      </c>
      <c r="I245" s="4" t="str">
        <f t="shared" si="11"/>
        <v>SCHEDULE 4: REPORT ON REGULATORY ASSET BASE ROLL FORWARD | 4b(vii): Asset Classes | Vehicles, Plant &amp; Equipment | Regulatory depreciation</v>
      </c>
      <c r="J245" t="s">
        <v>92</v>
      </c>
    </row>
    <row r="246" spans="1:10" hidden="1">
      <c r="A246" s="6" t="str">
        <f t="shared" si="9"/>
        <v>SCHEDULE 4: REPORT ON REGULATORY ASSET BASE ROLL FORWARD | 4b(vii): Asset Classes | 10</v>
      </c>
      <c r="B246" s="4">
        <f t="shared" si="10"/>
        <v>10</v>
      </c>
      <c r="C246" t="s">
        <v>206</v>
      </c>
      <c r="D246" t="s">
        <v>217</v>
      </c>
      <c r="E246" t="s">
        <v>81</v>
      </c>
      <c r="F246" t="s">
        <v>60</v>
      </c>
      <c r="G246">
        <v>111</v>
      </c>
      <c r="H246" t="s">
        <v>155</v>
      </c>
      <c r="I246" s="4" t="str">
        <f t="shared" si="11"/>
        <v>SCHEDULE 4: REPORT ON REGULATORY ASSET BASE ROLL FORWARD | 4b(vii): Asset Classes | Total | Regulatory depreciation</v>
      </c>
      <c r="J246" t="s">
        <v>92</v>
      </c>
    </row>
    <row r="247" spans="1:10" hidden="1">
      <c r="A247" s="6" t="str">
        <f t="shared" si="9"/>
        <v>SCHEDULE 4: REPORT ON REGULATORY ASSET BASE ROLL FORWARD | 4b(vii): Asset Classes | 11</v>
      </c>
      <c r="B247" s="4">
        <f t="shared" si="10"/>
        <v>11</v>
      </c>
      <c r="C247" t="s">
        <v>206</v>
      </c>
      <c r="D247" t="s">
        <v>217</v>
      </c>
      <c r="E247" t="s">
        <v>81</v>
      </c>
      <c r="F247" t="s">
        <v>312</v>
      </c>
      <c r="G247">
        <v>112</v>
      </c>
      <c r="H247" t="s">
        <v>272</v>
      </c>
      <c r="I247" s="4" t="str">
        <f t="shared" si="11"/>
        <v>SCHEDULE 4: REPORT ON REGULATORY ASSET BASE ROLL FORWARD | 4b(vii): Asset Classes | Land | Indexed revaluations</v>
      </c>
      <c r="J247" t="s">
        <v>92</v>
      </c>
    </row>
    <row r="248" spans="1:10" hidden="1">
      <c r="A248" s="6" t="str">
        <f t="shared" si="9"/>
        <v>SCHEDULE 4: REPORT ON REGULATORY ASSET BASE ROLL FORWARD | 4b(vii): Asset Classes | 12</v>
      </c>
      <c r="B248" s="4">
        <f t="shared" si="10"/>
        <v>12</v>
      </c>
      <c r="C248" t="s">
        <v>206</v>
      </c>
      <c r="D248" t="s">
        <v>217</v>
      </c>
      <c r="E248" t="s">
        <v>81</v>
      </c>
      <c r="F248" t="s">
        <v>313</v>
      </c>
      <c r="G248">
        <v>112</v>
      </c>
      <c r="H248" t="s">
        <v>272</v>
      </c>
      <c r="I248" s="4" t="str">
        <f t="shared" si="11"/>
        <v>SCHEDULE 4: REPORT ON REGULATORY ASSET BASE ROLL FORWARD | 4b(vii): Asset Classes | Sealed Surfaces | Indexed revaluations</v>
      </c>
      <c r="J248" t="s">
        <v>92</v>
      </c>
    </row>
    <row r="249" spans="1:10" hidden="1">
      <c r="A249" s="6" t="str">
        <f t="shared" si="9"/>
        <v>SCHEDULE 4: REPORT ON REGULATORY ASSET BASE ROLL FORWARD | 4b(vii): Asset Classes | 13</v>
      </c>
      <c r="B249" s="4">
        <f t="shared" si="10"/>
        <v>13</v>
      </c>
      <c r="C249" t="s">
        <v>206</v>
      </c>
      <c r="D249" t="s">
        <v>217</v>
      </c>
      <c r="E249" t="s">
        <v>81</v>
      </c>
      <c r="F249" t="s">
        <v>314</v>
      </c>
      <c r="G249">
        <v>112</v>
      </c>
      <c r="H249" t="s">
        <v>272</v>
      </c>
      <c r="I249" s="4" t="str">
        <f t="shared" si="11"/>
        <v>SCHEDULE 4: REPORT ON REGULATORY ASSET BASE ROLL FORWARD | 4b(vii): Asset Classes | Infrastructure &amp; Buildings | Indexed revaluations</v>
      </c>
      <c r="J249" t="s">
        <v>92</v>
      </c>
    </row>
    <row r="250" spans="1:10" hidden="1">
      <c r="A250" s="6" t="str">
        <f t="shared" si="9"/>
        <v>SCHEDULE 4: REPORT ON REGULATORY ASSET BASE ROLL FORWARD | 4b(vii): Asset Classes | 14</v>
      </c>
      <c r="B250" s="4">
        <f t="shared" si="10"/>
        <v>14</v>
      </c>
      <c r="C250" t="s">
        <v>206</v>
      </c>
      <c r="D250" t="s">
        <v>217</v>
      </c>
      <c r="E250" t="s">
        <v>81</v>
      </c>
      <c r="F250" t="s">
        <v>315</v>
      </c>
      <c r="G250">
        <v>112</v>
      </c>
      <c r="H250" t="s">
        <v>272</v>
      </c>
      <c r="I250" s="4" t="str">
        <f t="shared" si="11"/>
        <v>SCHEDULE 4: REPORT ON REGULATORY ASSET BASE ROLL FORWARD | 4b(vii): Asset Classes | Vehicles, Plant &amp; Equipment | Indexed revaluations</v>
      </c>
      <c r="J250" t="s">
        <v>92</v>
      </c>
    </row>
    <row r="251" spans="1:10" hidden="1">
      <c r="A251" s="6" t="str">
        <f t="shared" si="9"/>
        <v>SCHEDULE 4: REPORT ON REGULATORY ASSET BASE ROLL FORWARD | 4b(vii): Asset Classes | 15</v>
      </c>
      <c r="B251" s="4">
        <f t="shared" si="10"/>
        <v>15</v>
      </c>
      <c r="C251" t="s">
        <v>206</v>
      </c>
      <c r="D251" t="s">
        <v>217</v>
      </c>
      <c r="E251" t="s">
        <v>81</v>
      </c>
      <c r="F251" t="s">
        <v>60</v>
      </c>
      <c r="G251">
        <v>112</v>
      </c>
      <c r="H251" t="s">
        <v>272</v>
      </c>
      <c r="I251" s="4" t="str">
        <f t="shared" si="11"/>
        <v>SCHEDULE 4: REPORT ON REGULATORY ASSET BASE ROLL FORWARD | 4b(vii): Asset Classes | Total | Indexed revaluations</v>
      </c>
      <c r="J251" t="s">
        <v>92</v>
      </c>
    </row>
    <row r="252" spans="1:10" hidden="1">
      <c r="A252" s="6" t="str">
        <f t="shared" si="9"/>
        <v>SCHEDULE 4: REPORT ON REGULATORY ASSET BASE ROLL FORWARD | 4b(vii): Asset Classes | 16</v>
      </c>
      <c r="B252" s="4">
        <f t="shared" si="10"/>
        <v>16</v>
      </c>
      <c r="C252" t="s">
        <v>206</v>
      </c>
      <c r="D252" t="s">
        <v>217</v>
      </c>
      <c r="E252" t="s">
        <v>81</v>
      </c>
      <c r="F252" t="s">
        <v>312</v>
      </c>
      <c r="G252">
        <v>113</v>
      </c>
      <c r="H252" t="s">
        <v>273</v>
      </c>
      <c r="I252" s="4" t="str">
        <f t="shared" si="11"/>
        <v>SCHEDULE 4: REPORT ON REGULATORY ASSET BASE ROLL FORWARD | 4b(vii): Asset Classes | Land | Non-indexed revaluations</v>
      </c>
      <c r="J252" t="s">
        <v>92</v>
      </c>
    </row>
    <row r="253" spans="1:10" hidden="1">
      <c r="A253" s="6" t="str">
        <f t="shared" si="9"/>
        <v>SCHEDULE 4: REPORT ON REGULATORY ASSET BASE ROLL FORWARD | 4b(vii): Asset Classes | 17</v>
      </c>
      <c r="B253" s="4">
        <f t="shared" si="10"/>
        <v>17</v>
      </c>
      <c r="C253" t="s">
        <v>206</v>
      </c>
      <c r="D253" t="s">
        <v>217</v>
      </c>
      <c r="E253" t="s">
        <v>81</v>
      </c>
      <c r="F253" t="s">
        <v>60</v>
      </c>
      <c r="G253">
        <v>113</v>
      </c>
      <c r="H253" t="s">
        <v>273</v>
      </c>
      <c r="I253" s="4" t="str">
        <f t="shared" si="11"/>
        <v>SCHEDULE 4: REPORT ON REGULATORY ASSET BASE ROLL FORWARD | 4b(vii): Asset Classes | Total | Non-indexed revaluations</v>
      </c>
      <c r="J253" t="s">
        <v>92</v>
      </c>
    </row>
    <row r="254" spans="1:10" hidden="1">
      <c r="A254" s="6" t="str">
        <f t="shared" si="9"/>
        <v>SCHEDULE 4: REPORT ON REGULATORY ASSET BASE ROLL FORWARD | 4b(vii): Asset Classes | 18</v>
      </c>
      <c r="B254" s="4">
        <f t="shared" si="10"/>
        <v>18</v>
      </c>
      <c r="C254" t="s">
        <v>206</v>
      </c>
      <c r="D254" t="s">
        <v>217</v>
      </c>
      <c r="E254" t="s">
        <v>81</v>
      </c>
      <c r="F254" t="s">
        <v>312</v>
      </c>
      <c r="G254">
        <v>114</v>
      </c>
      <c r="H254" t="s">
        <v>62</v>
      </c>
      <c r="I254" s="4" t="str">
        <f t="shared" si="11"/>
        <v>SCHEDULE 4: REPORT ON REGULATORY ASSET BASE ROLL FORWARD | 4b(vii): Asset Classes | Land | Assets commissioned</v>
      </c>
      <c r="J254" t="s">
        <v>92</v>
      </c>
    </row>
    <row r="255" spans="1:10" hidden="1">
      <c r="A255" s="6" t="str">
        <f t="shared" si="9"/>
        <v>SCHEDULE 4: REPORT ON REGULATORY ASSET BASE ROLL FORWARD | 4b(vii): Asset Classes | 19</v>
      </c>
      <c r="B255" s="4">
        <f t="shared" si="10"/>
        <v>19</v>
      </c>
      <c r="C255" t="s">
        <v>206</v>
      </c>
      <c r="D255" t="s">
        <v>217</v>
      </c>
      <c r="E255" t="s">
        <v>81</v>
      </c>
      <c r="F255" t="s">
        <v>313</v>
      </c>
      <c r="G255">
        <v>114</v>
      </c>
      <c r="H255" t="s">
        <v>62</v>
      </c>
      <c r="I255" s="4" t="str">
        <f t="shared" si="11"/>
        <v>SCHEDULE 4: REPORT ON REGULATORY ASSET BASE ROLL FORWARD | 4b(vii): Asset Classes | Sealed Surfaces | Assets commissioned</v>
      </c>
      <c r="J255" t="s">
        <v>92</v>
      </c>
    </row>
    <row r="256" spans="1:10" hidden="1">
      <c r="A256" s="6" t="str">
        <f t="shared" si="9"/>
        <v>SCHEDULE 4: REPORT ON REGULATORY ASSET BASE ROLL FORWARD | 4b(vii): Asset Classes | 20</v>
      </c>
      <c r="B256" s="4">
        <f t="shared" si="10"/>
        <v>20</v>
      </c>
      <c r="C256" t="s">
        <v>206</v>
      </c>
      <c r="D256" t="s">
        <v>217</v>
      </c>
      <c r="E256" t="s">
        <v>81</v>
      </c>
      <c r="F256" t="s">
        <v>314</v>
      </c>
      <c r="G256">
        <v>114</v>
      </c>
      <c r="H256" t="s">
        <v>62</v>
      </c>
      <c r="I256" s="4" t="str">
        <f t="shared" si="11"/>
        <v>SCHEDULE 4: REPORT ON REGULATORY ASSET BASE ROLL FORWARD | 4b(vii): Asset Classes | Infrastructure &amp; Buildings | Assets commissioned</v>
      </c>
      <c r="J256" t="s">
        <v>92</v>
      </c>
    </row>
    <row r="257" spans="1:10" hidden="1">
      <c r="A257" s="6" t="str">
        <f t="shared" si="9"/>
        <v>SCHEDULE 4: REPORT ON REGULATORY ASSET BASE ROLL FORWARD | 4b(vii): Asset Classes | 21</v>
      </c>
      <c r="B257" s="4">
        <f t="shared" si="10"/>
        <v>21</v>
      </c>
      <c r="C257" t="s">
        <v>206</v>
      </c>
      <c r="D257" t="s">
        <v>217</v>
      </c>
      <c r="E257" t="s">
        <v>81</v>
      </c>
      <c r="F257" t="s">
        <v>315</v>
      </c>
      <c r="G257">
        <v>114</v>
      </c>
      <c r="H257" t="s">
        <v>62</v>
      </c>
      <c r="I257" s="4" t="str">
        <f t="shared" si="11"/>
        <v>SCHEDULE 4: REPORT ON REGULATORY ASSET BASE ROLL FORWARD | 4b(vii): Asset Classes | Vehicles, Plant &amp; Equipment | Assets commissioned</v>
      </c>
      <c r="J257" t="s">
        <v>92</v>
      </c>
    </row>
    <row r="258" spans="1:10" hidden="1">
      <c r="A258" s="6" t="str">
        <f t="shared" ref="A258:A321" si="12">C258&amp;" | "&amp;D258&amp;" | "&amp;B258</f>
        <v>SCHEDULE 4: REPORT ON REGULATORY ASSET BASE ROLL FORWARD | 4b(vii): Asset Classes | 22</v>
      </c>
      <c r="B258" s="4">
        <f t="shared" ref="B258:B321" si="13">IF(C258&amp;D258&lt;&gt;C257&amp;D257,1,B257+1)</f>
        <v>22</v>
      </c>
      <c r="C258" t="s">
        <v>206</v>
      </c>
      <c r="D258" t="s">
        <v>217</v>
      </c>
      <c r="E258" t="s">
        <v>81</v>
      </c>
      <c r="F258" t="s">
        <v>60</v>
      </c>
      <c r="G258">
        <v>114</v>
      </c>
      <c r="H258" t="s">
        <v>62</v>
      </c>
      <c r="I258" s="4" t="str">
        <f t="shared" ref="I258:I321" si="14">SUBSTITUTE(SUBSTITUTE(SUBSTITUTE(C258&amp;" | "&amp;D258&amp;" | "&amp;E258&amp;" | "&amp;F258&amp;" | "&amp;H258," |  |  |  | "," | ")," |  |  | "," | ")," |  | "," | ")</f>
        <v>SCHEDULE 4: REPORT ON REGULATORY ASSET BASE ROLL FORWARD | 4b(vii): Asset Classes | Total | Assets commissioned</v>
      </c>
      <c r="J258" t="s">
        <v>92</v>
      </c>
    </row>
    <row r="259" spans="1:10" hidden="1">
      <c r="A259" s="6" t="str">
        <f t="shared" si="12"/>
        <v>SCHEDULE 4: REPORT ON REGULATORY ASSET BASE ROLL FORWARD | 4b(vii): Asset Classes | 23</v>
      </c>
      <c r="B259" s="4">
        <f t="shared" si="13"/>
        <v>23</v>
      </c>
      <c r="C259" t="s">
        <v>206</v>
      </c>
      <c r="D259" t="s">
        <v>217</v>
      </c>
      <c r="E259" t="s">
        <v>81</v>
      </c>
      <c r="F259" t="s">
        <v>312</v>
      </c>
      <c r="G259">
        <v>115</v>
      </c>
      <c r="H259" t="s">
        <v>63</v>
      </c>
      <c r="I259" s="4" t="str">
        <f t="shared" si="14"/>
        <v>SCHEDULE 4: REPORT ON REGULATORY ASSET BASE ROLL FORWARD | 4b(vii): Asset Classes | Land | Asset disposals</v>
      </c>
      <c r="J259" t="s">
        <v>92</v>
      </c>
    </row>
    <row r="260" spans="1:10" hidden="1">
      <c r="A260" s="6" t="str">
        <f t="shared" si="12"/>
        <v>SCHEDULE 4: REPORT ON REGULATORY ASSET BASE ROLL FORWARD | 4b(vii): Asset Classes | 24</v>
      </c>
      <c r="B260" s="4">
        <f t="shared" si="13"/>
        <v>24</v>
      </c>
      <c r="C260" t="s">
        <v>206</v>
      </c>
      <c r="D260" t="s">
        <v>217</v>
      </c>
      <c r="E260" t="s">
        <v>81</v>
      </c>
      <c r="F260" t="s">
        <v>313</v>
      </c>
      <c r="G260">
        <v>115</v>
      </c>
      <c r="H260" t="s">
        <v>63</v>
      </c>
      <c r="I260" s="4" t="str">
        <f t="shared" si="14"/>
        <v>SCHEDULE 4: REPORT ON REGULATORY ASSET BASE ROLL FORWARD | 4b(vii): Asset Classes | Sealed Surfaces | Asset disposals</v>
      </c>
      <c r="J260" t="s">
        <v>92</v>
      </c>
    </row>
    <row r="261" spans="1:10" hidden="1">
      <c r="A261" s="6" t="str">
        <f t="shared" si="12"/>
        <v>SCHEDULE 4: REPORT ON REGULATORY ASSET BASE ROLL FORWARD | 4b(vii): Asset Classes | 25</v>
      </c>
      <c r="B261" s="4">
        <f t="shared" si="13"/>
        <v>25</v>
      </c>
      <c r="C261" t="s">
        <v>206</v>
      </c>
      <c r="D261" t="s">
        <v>217</v>
      </c>
      <c r="E261" t="s">
        <v>81</v>
      </c>
      <c r="F261" t="s">
        <v>314</v>
      </c>
      <c r="G261">
        <v>115</v>
      </c>
      <c r="H261" t="s">
        <v>63</v>
      </c>
      <c r="I261" s="4" t="str">
        <f t="shared" si="14"/>
        <v>SCHEDULE 4: REPORT ON REGULATORY ASSET BASE ROLL FORWARD | 4b(vii): Asset Classes | Infrastructure &amp; Buildings | Asset disposals</v>
      </c>
      <c r="J261" t="s">
        <v>92</v>
      </c>
    </row>
    <row r="262" spans="1:10" hidden="1">
      <c r="A262" s="6" t="str">
        <f t="shared" si="12"/>
        <v>SCHEDULE 4: REPORT ON REGULATORY ASSET BASE ROLL FORWARD | 4b(vii): Asset Classes | 26</v>
      </c>
      <c r="B262" s="4">
        <f t="shared" si="13"/>
        <v>26</v>
      </c>
      <c r="C262" t="s">
        <v>206</v>
      </c>
      <c r="D262" t="s">
        <v>217</v>
      </c>
      <c r="E262" t="s">
        <v>81</v>
      </c>
      <c r="F262" t="s">
        <v>315</v>
      </c>
      <c r="G262">
        <v>115</v>
      </c>
      <c r="H262" t="s">
        <v>63</v>
      </c>
      <c r="I262" s="4" t="str">
        <f t="shared" si="14"/>
        <v>SCHEDULE 4: REPORT ON REGULATORY ASSET BASE ROLL FORWARD | 4b(vii): Asset Classes | Vehicles, Plant &amp; Equipment | Asset disposals</v>
      </c>
      <c r="J262" t="s">
        <v>92</v>
      </c>
    </row>
    <row r="263" spans="1:10" hidden="1">
      <c r="A263" s="6" t="str">
        <f t="shared" si="12"/>
        <v>SCHEDULE 4: REPORT ON REGULATORY ASSET BASE ROLL FORWARD | 4b(vii): Asset Classes | 27</v>
      </c>
      <c r="B263" s="4">
        <f t="shared" si="13"/>
        <v>27</v>
      </c>
      <c r="C263" t="s">
        <v>206</v>
      </c>
      <c r="D263" t="s">
        <v>217</v>
      </c>
      <c r="E263" t="s">
        <v>81</v>
      </c>
      <c r="F263" t="s">
        <v>60</v>
      </c>
      <c r="G263">
        <v>115</v>
      </c>
      <c r="H263" t="s">
        <v>63</v>
      </c>
      <c r="I263" s="4" t="str">
        <f t="shared" si="14"/>
        <v>SCHEDULE 4: REPORT ON REGULATORY ASSET BASE ROLL FORWARD | 4b(vii): Asset Classes | Total | Asset disposals</v>
      </c>
      <c r="J263" t="s">
        <v>92</v>
      </c>
    </row>
    <row r="264" spans="1:10" hidden="1">
      <c r="A264" s="6" t="str">
        <f t="shared" si="12"/>
        <v>SCHEDULE 4: REPORT ON REGULATORY ASSET BASE ROLL FORWARD | 4b(vii): Asset Classes | 28</v>
      </c>
      <c r="B264" s="4">
        <f t="shared" si="13"/>
        <v>28</v>
      </c>
      <c r="C264" t="s">
        <v>206</v>
      </c>
      <c r="D264" t="s">
        <v>217</v>
      </c>
      <c r="E264" t="s">
        <v>81</v>
      </c>
      <c r="F264" t="s">
        <v>312</v>
      </c>
      <c r="G264">
        <v>116</v>
      </c>
      <c r="H264" t="s">
        <v>281</v>
      </c>
      <c r="I264" s="4" t="str">
        <f t="shared" si="14"/>
        <v>SCHEDULE 4: REPORT ON REGULATORY ASSET BASE ROLL FORWARD | 4b(vii): Asset Classes | Land | Lost and found assets adjustment</v>
      </c>
      <c r="J264" t="s">
        <v>92</v>
      </c>
    </row>
    <row r="265" spans="1:10" hidden="1">
      <c r="A265" s="6" t="str">
        <f t="shared" si="12"/>
        <v>SCHEDULE 4: REPORT ON REGULATORY ASSET BASE ROLL FORWARD | 4b(vii): Asset Classes | 29</v>
      </c>
      <c r="B265" s="4">
        <f t="shared" si="13"/>
        <v>29</v>
      </c>
      <c r="C265" t="s">
        <v>206</v>
      </c>
      <c r="D265" t="s">
        <v>217</v>
      </c>
      <c r="E265" t="s">
        <v>81</v>
      </c>
      <c r="F265" t="s">
        <v>313</v>
      </c>
      <c r="G265">
        <v>116</v>
      </c>
      <c r="H265" t="s">
        <v>281</v>
      </c>
      <c r="I265" s="4" t="str">
        <f t="shared" si="14"/>
        <v>SCHEDULE 4: REPORT ON REGULATORY ASSET BASE ROLL FORWARD | 4b(vii): Asset Classes | Sealed Surfaces | Lost and found assets adjustment</v>
      </c>
      <c r="J265" t="s">
        <v>92</v>
      </c>
    </row>
    <row r="266" spans="1:10" hidden="1">
      <c r="A266" s="6" t="str">
        <f t="shared" si="12"/>
        <v>SCHEDULE 4: REPORT ON REGULATORY ASSET BASE ROLL FORWARD | 4b(vii): Asset Classes | 30</v>
      </c>
      <c r="B266" s="4">
        <f t="shared" si="13"/>
        <v>30</v>
      </c>
      <c r="C266" t="s">
        <v>206</v>
      </c>
      <c r="D266" t="s">
        <v>217</v>
      </c>
      <c r="E266" t="s">
        <v>81</v>
      </c>
      <c r="F266" t="s">
        <v>314</v>
      </c>
      <c r="G266">
        <v>116</v>
      </c>
      <c r="H266" t="s">
        <v>281</v>
      </c>
      <c r="I266" s="4" t="str">
        <f t="shared" si="14"/>
        <v>SCHEDULE 4: REPORT ON REGULATORY ASSET BASE ROLL FORWARD | 4b(vii): Asset Classes | Infrastructure &amp; Buildings | Lost and found assets adjustment</v>
      </c>
      <c r="J266" t="s">
        <v>92</v>
      </c>
    </row>
    <row r="267" spans="1:10" hidden="1">
      <c r="A267" s="6" t="str">
        <f t="shared" si="12"/>
        <v>SCHEDULE 4: REPORT ON REGULATORY ASSET BASE ROLL FORWARD | 4b(vii): Asset Classes | 31</v>
      </c>
      <c r="B267" s="4">
        <f t="shared" si="13"/>
        <v>31</v>
      </c>
      <c r="C267" t="s">
        <v>206</v>
      </c>
      <c r="D267" t="s">
        <v>217</v>
      </c>
      <c r="E267" t="s">
        <v>81</v>
      </c>
      <c r="F267" t="s">
        <v>315</v>
      </c>
      <c r="G267">
        <v>116</v>
      </c>
      <c r="H267" t="s">
        <v>281</v>
      </c>
      <c r="I267" s="4" t="str">
        <f t="shared" si="14"/>
        <v>SCHEDULE 4: REPORT ON REGULATORY ASSET BASE ROLL FORWARD | 4b(vii): Asset Classes | Vehicles, Plant &amp; Equipment | Lost and found assets adjustment</v>
      </c>
      <c r="J267" t="s">
        <v>92</v>
      </c>
    </row>
    <row r="268" spans="1:10" hidden="1">
      <c r="A268" s="6" t="str">
        <f t="shared" si="12"/>
        <v>SCHEDULE 4: REPORT ON REGULATORY ASSET BASE ROLL FORWARD | 4b(vii): Asset Classes | 32</v>
      </c>
      <c r="B268" s="4">
        <f t="shared" si="13"/>
        <v>32</v>
      </c>
      <c r="C268" t="s">
        <v>206</v>
      </c>
      <c r="D268" t="s">
        <v>217</v>
      </c>
      <c r="E268" t="s">
        <v>81</v>
      </c>
      <c r="F268" t="s">
        <v>60</v>
      </c>
      <c r="G268">
        <v>116</v>
      </c>
      <c r="H268" t="s">
        <v>281</v>
      </c>
      <c r="I268" s="4" t="str">
        <f t="shared" si="14"/>
        <v>SCHEDULE 4: REPORT ON REGULATORY ASSET BASE ROLL FORWARD | 4b(vii): Asset Classes | Total | Lost and found assets adjustment</v>
      </c>
      <c r="J268" t="s">
        <v>92</v>
      </c>
    </row>
    <row r="269" spans="1:10" hidden="1">
      <c r="A269" s="6" t="str">
        <f t="shared" si="12"/>
        <v>SCHEDULE 4: REPORT ON REGULATORY ASSET BASE ROLL FORWARD | 4b(vii): Asset Classes | 33</v>
      </c>
      <c r="B269" s="4">
        <f t="shared" si="13"/>
        <v>33</v>
      </c>
      <c r="C269" t="s">
        <v>206</v>
      </c>
      <c r="D269" t="s">
        <v>217</v>
      </c>
      <c r="E269" t="s">
        <v>81</v>
      </c>
      <c r="F269" t="s">
        <v>312</v>
      </c>
      <c r="G269">
        <v>117</v>
      </c>
      <c r="H269" t="s">
        <v>282</v>
      </c>
      <c r="I269" s="4" t="str">
        <f t="shared" si="14"/>
        <v>SCHEDULE 4: REPORT ON REGULATORY ASSET BASE ROLL FORWARD | 4b(vii): Asset Classes | Land | Adjustment resulting from cost allocation</v>
      </c>
      <c r="J269" t="s">
        <v>92</v>
      </c>
    </row>
    <row r="270" spans="1:10" hidden="1">
      <c r="A270" s="6" t="str">
        <f t="shared" si="12"/>
        <v>SCHEDULE 4: REPORT ON REGULATORY ASSET BASE ROLL FORWARD | 4b(vii): Asset Classes | 34</v>
      </c>
      <c r="B270" s="4">
        <f t="shared" si="13"/>
        <v>34</v>
      </c>
      <c r="C270" t="s">
        <v>206</v>
      </c>
      <c r="D270" t="s">
        <v>217</v>
      </c>
      <c r="E270" t="s">
        <v>81</v>
      </c>
      <c r="F270" t="s">
        <v>313</v>
      </c>
      <c r="G270">
        <v>117</v>
      </c>
      <c r="H270" t="s">
        <v>282</v>
      </c>
      <c r="I270" s="4" t="str">
        <f t="shared" si="14"/>
        <v>SCHEDULE 4: REPORT ON REGULATORY ASSET BASE ROLL FORWARD | 4b(vii): Asset Classes | Sealed Surfaces | Adjustment resulting from cost allocation</v>
      </c>
      <c r="J270" t="s">
        <v>92</v>
      </c>
    </row>
    <row r="271" spans="1:10" hidden="1">
      <c r="A271" s="6" t="str">
        <f t="shared" si="12"/>
        <v>SCHEDULE 4: REPORT ON REGULATORY ASSET BASE ROLL FORWARD | 4b(vii): Asset Classes | 35</v>
      </c>
      <c r="B271" s="4">
        <f t="shared" si="13"/>
        <v>35</v>
      </c>
      <c r="C271" t="s">
        <v>206</v>
      </c>
      <c r="D271" t="s">
        <v>217</v>
      </c>
      <c r="E271" t="s">
        <v>81</v>
      </c>
      <c r="F271" t="s">
        <v>314</v>
      </c>
      <c r="G271">
        <v>117</v>
      </c>
      <c r="H271" t="s">
        <v>282</v>
      </c>
      <c r="I271" s="4" t="str">
        <f t="shared" si="14"/>
        <v>SCHEDULE 4: REPORT ON REGULATORY ASSET BASE ROLL FORWARD | 4b(vii): Asset Classes | Infrastructure &amp; Buildings | Adjustment resulting from cost allocation</v>
      </c>
      <c r="J271" t="s">
        <v>92</v>
      </c>
    </row>
    <row r="272" spans="1:10" hidden="1">
      <c r="A272" s="6" t="str">
        <f t="shared" si="12"/>
        <v>SCHEDULE 4: REPORT ON REGULATORY ASSET BASE ROLL FORWARD | 4b(vii): Asset Classes | 36</v>
      </c>
      <c r="B272" s="4">
        <f t="shared" si="13"/>
        <v>36</v>
      </c>
      <c r="C272" t="s">
        <v>206</v>
      </c>
      <c r="D272" t="s">
        <v>217</v>
      </c>
      <c r="E272" t="s">
        <v>81</v>
      </c>
      <c r="F272" t="s">
        <v>315</v>
      </c>
      <c r="G272">
        <v>117</v>
      </c>
      <c r="H272" t="s">
        <v>282</v>
      </c>
      <c r="I272" s="4" t="str">
        <f t="shared" si="14"/>
        <v>SCHEDULE 4: REPORT ON REGULATORY ASSET BASE ROLL FORWARD | 4b(vii): Asset Classes | Vehicles, Plant &amp; Equipment | Adjustment resulting from cost allocation</v>
      </c>
      <c r="J272" t="s">
        <v>92</v>
      </c>
    </row>
    <row r="273" spans="1:10" hidden="1">
      <c r="A273" s="6" t="str">
        <f t="shared" si="12"/>
        <v>SCHEDULE 4: REPORT ON REGULATORY ASSET BASE ROLL FORWARD | 4b(vii): Asset Classes | 37</v>
      </c>
      <c r="B273" s="4">
        <f t="shared" si="13"/>
        <v>37</v>
      </c>
      <c r="C273" t="s">
        <v>206</v>
      </c>
      <c r="D273" t="s">
        <v>217</v>
      </c>
      <c r="E273" t="s">
        <v>81</v>
      </c>
      <c r="F273" t="s">
        <v>60</v>
      </c>
      <c r="G273">
        <v>117</v>
      </c>
      <c r="H273" t="s">
        <v>282</v>
      </c>
      <c r="I273" s="4" t="str">
        <f t="shared" si="14"/>
        <v>SCHEDULE 4: REPORT ON REGULATORY ASSET BASE ROLL FORWARD | 4b(vii): Asset Classes | Total | Adjustment resulting from cost allocation</v>
      </c>
      <c r="J273" t="s">
        <v>92</v>
      </c>
    </row>
    <row r="274" spans="1:10" hidden="1">
      <c r="A274" s="6" t="str">
        <f t="shared" si="12"/>
        <v>SCHEDULE 4: REPORT ON REGULATORY ASSET BASE ROLL FORWARD | 4b(vii): Asset Classes | 38</v>
      </c>
      <c r="B274" s="4">
        <f t="shared" si="13"/>
        <v>38</v>
      </c>
      <c r="C274" t="s">
        <v>206</v>
      </c>
      <c r="D274" t="s">
        <v>217</v>
      </c>
      <c r="E274" t="s">
        <v>81</v>
      </c>
      <c r="F274" t="s">
        <v>312</v>
      </c>
      <c r="G274">
        <v>118</v>
      </c>
      <c r="H274" t="s">
        <v>296</v>
      </c>
      <c r="I274" s="4" t="str">
        <f t="shared" si="14"/>
        <v>SCHEDULE 4: REPORT ON REGULATORY ASSET BASE ROLL FORWARD | 4b(vii): Asset Classes | Land | RAB value</v>
      </c>
      <c r="J274" t="s">
        <v>92</v>
      </c>
    </row>
    <row r="275" spans="1:10" hidden="1">
      <c r="A275" s="6" t="str">
        <f t="shared" si="12"/>
        <v>SCHEDULE 4: REPORT ON REGULATORY ASSET BASE ROLL FORWARD | 4b(vii): Asset Classes | 39</v>
      </c>
      <c r="B275" s="4">
        <f t="shared" si="13"/>
        <v>39</v>
      </c>
      <c r="C275" t="s">
        <v>206</v>
      </c>
      <c r="D275" t="s">
        <v>217</v>
      </c>
      <c r="E275" t="s">
        <v>81</v>
      </c>
      <c r="F275" t="s">
        <v>313</v>
      </c>
      <c r="G275">
        <v>118</v>
      </c>
      <c r="H275" t="s">
        <v>296</v>
      </c>
      <c r="I275" s="4" t="str">
        <f t="shared" si="14"/>
        <v>SCHEDULE 4: REPORT ON REGULATORY ASSET BASE ROLL FORWARD | 4b(vii): Asset Classes | Sealed Surfaces | RAB value</v>
      </c>
      <c r="J275" t="s">
        <v>92</v>
      </c>
    </row>
    <row r="276" spans="1:10" hidden="1">
      <c r="A276" s="6" t="str">
        <f t="shared" si="12"/>
        <v>SCHEDULE 4: REPORT ON REGULATORY ASSET BASE ROLL FORWARD | 4b(vii): Asset Classes | 40</v>
      </c>
      <c r="B276" s="4">
        <f t="shared" si="13"/>
        <v>40</v>
      </c>
      <c r="C276" t="s">
        <v>206</v>
      </c>
      <c r="D276" t="s">
        <v>217</v>
      </c>
      <c r="E276" t="s">
        <v>81</v>
      </c>
      <c r="F276" t="s">
        <v>314</v>
      </c>
      <c r="G276">
        <v>118</v>
      </c>
      <c r="H276" t="s">
        <v>296</v>
      </c>
      <c r="I276" s="4" t="str">
        <f t="shared" si="14"/>
        <v>SCHEDULE 4: REPORT ON REGULATORY ASSET BASE ROLL FORWARD | 4b(vii): Asset Classes | Infrastructure &amp; Buildings | RAB value</v>
      </c>
      <c r="J276" t="s">
        <v>92</v>
      </c>
    </row>
    <row r="277" spans="1:10" hidden="1">
      <c r="A277" s="6" t="str">
        <f t="shared" si="12"/>
        <v>SCHEDULE 4: REPORT ON REGULATORY ASSET BASE ROLL FORWARD | 4b(vii): Asset Classes | 41</v>
      </c>
      <c r="B277" s="4">
        <f t="shared" si="13"/>
        <v>41</v>
      </c>
      <c r="C277" t="s">
        <v>206</v>
      </c>
      <c r="D277" t="s">
        <v>217</v>
      </c>
      <c r="E277" t="s">
        <v>81</v>
      </c>
      <c r="F277" t="s">
        <v>315</v>
      </c>
      <c r="G277">
        <v>118</v>
      </c>
      <c r="H277" t="s">
        <v>296</v>
      </c>
      <c r="I277" s="4" t="str">
        <f t="shared" si="14"/>
        <v>SCHEDULE 4: REPORT ON REGULATORY ASSET BASE ROLL FORWARD | 4b(vii): Asset Classes | Vehicles, Plant &amp; Equipment | RAB value</v>
      </c>
      <c r="J277" t="s">
        <v>92</v>
      </c>
    </row>
    <row r="278" spans="1:10" hidden="1">
      <c r="A278" s="6" t="str">
        <f t="shared" si="12"/>
        <v>SCHEDULE 4: REPORT ON REGULATORY ASSET BASE ROLL FORWARD | 4b(vii): Asset Classes | 42</v>
      </c>
      <c r="B278" s="4">
        <f t="shared" si="13"/>
        <v>42</v>
      </c>
      <c r="C278" t="s">
        <v>206</v>
      </c>
      <c r="D278" t="s">
        <v>217</v>
      </c>
      <c r="E278" t="s">
        <v>81</v>
      </c>
      <c r="F278" t="s">
        <v>60</v>
      </c>
      <c r="G278">
        <v>118</v>
      </c>
      <c r="H278" t="s">
        <v>296</v>
      </c>
      <c r="I278" s="4" t="str">
        <f t="shared" si="14"/>
        <v>SCHEDULE 4: REPORT ON REGULATORY ASSET BASE ROLL FORWARD | 4b(vii): Asset Classes | Total | RAB value</v>
      </c>
      <c r="J278" t="s">
        <v>92</v>
      </c>
    </row>
    <row r="279" spans="1:10" hidden="1">
      <c r="A279" s="6" t="str">
        <f t="shared" si="12"/>
        <v>SCHEDULE 4: REPORT ON REGULATORY ASSET BASE ROLL FORWARD | 4b(viii): Assets Held for Future Use | 1</v>
      </c>
      <c r="B279" s="4">
        <f t="shared" si="13"/>
        <v>1</v>
      </c>
      <c r="C279" t="s">
        <v>206</v>
      </c>
      <c r="D279" t="s">
        <v>218</v>
      </c>
      <c r="E279" t="s">
        <v>81</v>
      </c>
      <c r="F279" t="s">
        <v>316</v>
      </c>
      <c r="G279">
        <v>121</v>
      </c>
      <c r="H279" t="s">
        <v>297</v>
      </c>
      <c r="I279" s="4" t="str">
        <f t="shared" si="14"/>
        <v>SCHEDULE 4: REPORT ON REGULATORY ASSET BASE ROLL FORWARD | 4b(viii): Assets Held for Future Use | Base Value | Assets held for future use—previous disclosure year</v>
      </c>
      <c r="J279" t="s">
        <v>92</v>
      </c>
    </row>
    <row r="280" spans="1:10" hidden="1">
      <c r="A280" s="6" t="str">
        <f t="shared" si="12"/>
        <v>SCHEDULE 4: REPORT ON REGULATORY ASSET BASE ROLL FORWARD | 4b(viii): Assets Held for Future Use | 2</v>
      </c>
      <c r="B280" s="4">
        <f t="shared" si="13"/>
        <v>2</v>
      </c>
      <c r="C280" t="s">
        <v>206</v>
      </c>
      <c r="D280" t="s">
        <v>218</v>
      </c>
      <c r="E280" t="s">
        <v>81</v>
      </c>
      <c r="F280" t="s">
        <v>317</v>
      </c>
      <c r="G280">
        <v>121</v>
      </c>
      <c r="H280" t="s">
        <v>297</v>
      </c>
      <c r="I280" s="4" t="str">
        <f t="shared" si="14"/>
        <v>SCHEDULE 4: REPORT ON REGULATORY ASSET BASE ROLL FORWARD | 4b(viii): Assets Held for Future Use | Holding Costs | Assets held for future use—previous disclosure year</v>
      </c>
      <c r="J280" t="s">
        <v>92</v>
      </c>
    </row>
    <row r="281" spans="1:10" hidden="1">
      <c r="A281" s="6" t="str">
        <f t="shared" si="12"/>
        <v>SCHEDULE 4: REPORT ON REGULATORY ASSET BASE ROLL FORWARD | 4b(viii): Assets Held for Future Use | 3</v>
      </c>
      <c r="B281" s="4">
        <f t="shared" si="13"/>
        <v>3</v>
      </c>
      <c r="C281" t="s">
        <v>206</v>
      </c>
      <c r="D281" t="s">
        <v>218</v>
      </c>
      <c r="E281" t="s">
        <v>81</v>
      </c>
      <c r="F281" t="s">
        <v>318</v>
      </c>
      <c r="G281">
        <v>121</v>
      </c>
      <c r="H281" t="s">
        <v>297</v>
      </c>
      <c r="I281" s="4" t="str">
        <f t="shared" si="14"/>
        <v>SCHEDULE 4: REPORT ON REGULATORY ASSET BASE ROLL FORWARD | 4b(viii): Assets Held for Future Use | Net Revenues | Assets held for future use—previous disclosure year</v>
      </c>
      <c r="J281" t="s">
        <v>92</v>
      </c>
    </row>
    <row r="282" spans="1:10" hidden="1">
      <c r="A282" s="6" t="str">
        <f t="shared" si="12"/>
        <v>SCHEDULE 4: REPORT ON REGULATORY ASSET BASE ROLL FORWARD | 4b(viii): Assets Held for Future Use | 4</v>
      </c>
      <c r="B282" s="4">
        <f t="shared" si="13"/>
        <v>4</v>
      </c>
      <c r="C282" t="s">
        <v>206</v>
      </c>
      <c r="D282" t="s">
        <v>218</v>
      </c>
      <c r="E282" t="s">
        <v>81</v>
      </c>
      <c r="F282" t="s">
        <v>319</v>
      </c>
      <c r="G282">
        <v>121</v>
      </c>
      <c r="H282" t="s">
        <v>297</v>
      </c>
      <c r="I282" s="4" t="str">
        <f t="shared" si="14"/>
        <v>SCHEDULE 4: REPORT ON REGULATORY ASSET BASE ROLL FORWARD | 4b(viii): Assets Held for Future Use | Tracking Revaluations | Assets held for future use—previous disclosure year</v>
      </c>
      <c r="J282" t="s">
        <v>92</v>
      </c>
    </row>
    <row r="283" spans="1:10" hidden="1">
      <c r="A283" s="6" t="str">
        <f t="shared" si="12"/>
        <v>SCHEDULE 4: REPORT ON REGULATORY ASSET BASE ROLL FORWARD | 4b(viii): Assets Held for Future Use | 5</v>
      </c>
      <c r="B283" s="4">
        <f t="shared" si="13"/>
        <v>5</v>
      </c>
      <c r="C283" t="s">
        <v>206</v>
      </c>
      <c r="D283" t="s">
        <v>218</v>
      </c>
      <c r="E283" t="s">
        <v>81</v>
      </c>
      <c r="F283" t="s">
        <v>60</v>
      </c>
      <c r="G283">
        <v>121</v>
      </c>
      <c r="H283" t="s">
        <v>297</v>
      </c>
      <c r="I283" s="4" t="str">
        <f t="shared" si="14"/>
        <v>SCHEDULE 4: REPORT ON REGULATORY ASSET BASE ROLL FORWARD | 4b(viii): Assets Held for Future Use | Total | Assets held for future use—previous disclosure year</v>
      </c>
      <c r="J283" t="s">
        <v>92</v>
      </c>
    </row>
    <row r="284" spans="1:10" hidden="1">
      <c r="A284" s="6" t="str">
        <f t="shared" si="12"/>
        <v>SCHEDULE 4: REPORT ON REGULATORY ASSET BASE ROLL FORWARD | 4b(viii): Assets Held for Future Use | 6</v>
      </c>
      <c r="B284" s="4">
        <f t="shared" si="13"/>
        <v>6</v>
      </c>
      <c r="C284" t="s">
        <v>206</v>
      </c>
      <c r="D284" t="s">
        <v>218</v>
      </c>
      <c r="E284" t="s">
        <v>81</v>
      </c>
      <c r="F284" t="s">
        <v>316</v>
      </c>
      <c r="G284">
        <v>122</v>
      </c>
      <c r="H284" t="s">
        <v>298</v>
      </c>
      <c r="I284" s="4" t="str">
        <f t="shared" si="14"/>
        <v>SCHEDULE 4: REPORT ON REGULATORY ASSET BASE ROLL FORWARD | 4b(viii): Assets Held for Future Use | Base Value | Assets held for future use—additions¹</v>
      </c>
      <c r="J284" t="s">
        <v>92</v>
      </c>
    </row>
    <row r="285" spans="1:10" hidden="1">
      <c r="A285" s="6" t="str">
        <f t="shared" si="12"/>
        <v>SCHEDULE 4: REPORT ON REGULATORY ASSET BASE ROLL FORWARD | 4b(viii): Assets Held for Future Use | 7</v>
      </c>
      <c r="B285" s="4">
        <f t="shared" si="13"/>
        <v>7</v>
      </c>
      <c r="C285" t="s">
        <v>206</v>
      </c>
      <c r="D285" t="s">
        <v>218</v>
      </c>
      <c r="E285" t="s">
        <v>81</v>
      </c>
      <c r="F285" t="s">
        <v>317</v>
      </c>
      <c r="G285">
        <v>122</v>
      </c>
      <c r="H285" t="s">
        <v>298</v>
      </c>
      <c r="I285" s="4" t="str">
        <f t="shared" si="14"/>
        <v>SCHEDULE 4: REPORT ON REGULATORY ASSET BASE ROLL FORWARD | 4b(viii): Assets Held for Future Use | Holding Costs | Assets held for future use—additions¹</v>
      </c>
      <c r="J285" t="s">
        <v>92</v>
      </c>
    </row>
    <row r="286" spans="1:10" hidden="1">
      <c r="A286" s="6" t="str">
        <f t="shared" si="12"/>
        <v>SCHEDULE 4: REPORT ON REGULATORY ASSET BASE ROLL FORWARD | 4b(viii): Assets Held for Future Use | 8</v>
      </c>
      <c r="B286" s="4">
        <f t="shared" si="13"/>
        <v>8</v>
      </c>
      <c r="C286" t="s">
        <v>206</v>
      </c>
      <c r="D286" t="s">
        <v>218</v>
      </c>
      <c r="E286" t="s">
        <v>81</v>
      </c>
      <c r="F286" t="s">
        <v>318</v>
      </c>
      <c r="G286">
        <v>122</v>
      </c>
      <c r="H286" t="s">
        <v>298</v>
      </c>
      <c r="I286" s="4" t="str">
        <f t="shared" si="14"/>
        <v>SCHEDULE 4: REPORT ON REGULATORY ASSET BASE ROLL FORWARD | 4b(viii): Assets Held for Future Use | Net Revenues | Assets held for future use—additions¹</v>
      </c>
      <c r="J286" t="s">
        <v>92</v>
      </c>
    </row>
    <row r="287" spans="1:10" hidden="1">
      <c r="A287" s="6" t="str">
        <f t="shared" si="12"/>
        <v>SCHEDULE 4: REPORT ON REGULATORY ASSET BASE ROLL FORWARD | 4b(viii): Assets Held for Future Use | 9</v>
      </c>
      <c r="B287" s="4">
        <f t="shared" si="13"/>
        <v>9</v>
      </c>
      <c r="C287" t="s">
        <v>206</v>
      </c>
      <c r="D287" t="s">
        <v>218</v>
      </c>
      <c r="E287" t="s">
        <v>81</v>
      </c>
      <c r="F287" t="s">
        <v>319</v>
      </c>
      <c r="G287">
        <v>122</v>
      </c>
      <c r="H287" t="s">
        <v>298</v>
      </c>
      <c r="I287" s="4" t="str">
        <f t="shared" si="14"/>
        <v>SCHEDULE 4: REPORT ON REGULATORY ASSET BASE ROLL FORWARD | 4b(viii): Assets Held for Future Use | Tracking Revaluations | Assets held for future use—additions¹</v>
      </c>
      <c r="J287" t="s">
        <v>92</v>
      </c>
    </row>
    <row r="288" spans="1:10" hidden="1">
      <c r="A288" s="6" t="str">
        <f t="shared" si="12"/>
        <v>SCHEDULE 4: REPORT ON REGULATORY ASSET BASE ROLL FORWARD | 4b(viii): Assets Held for Future Use | 10</v>
      </c>
      <c r="B288" s="4">
        <f t="shared" si="13"/>
        <v>10</v>
      </c>
      <c r="C288" t="s">
        <v>206</v>
      </c>
      <c r="D288" t="s">
        <v>218</v>
      </c>
      <c r="E288" t="s">
        <v>81</v>
      </c>
      <c r="F288" t="s">
        <v>60</v>
      </c>
      <c r="G288">
        <v>122</v>
      </c>
      <c r="H288" t="s">
        <v>298</v>
      </c>
      <c r="I288" s="4" t="str">
        <f t="shared" si="14"/>
        <v>SCHEDULE 4: REPORT ON REGULATORY ASSET BASE ROLL FORWARD | 4b(viii): Assets Held for Future Use | Total | Assets held for future use—additions¹</v>
      </c>
      <c r="J288" t="s">
        <v>92</v>
      </c>
    </row>
    <row r="289" spans="1:10" hidden="1">
      <c r="A289" s="6" t="str">
        <f t="shared" si="12"/>
        <v>SCHEDULE 4: REPORT ON REGULATORY ASSET BASE ROLL FORWARD | 4b(viii): Assets Held for Future Use | 11</v>
      </c>
      <c r="B289" s="4">
        <f t="shared" si="13"/>
        <v>11</v>
      </c>
      <c r="C289" t="s">
        <v>206</v>
      </c>
      <c r="D289" t="s">
        <v>218</v>
      </c>
      <c r="E289" t="s">
        <v>81</v>
      </c>
      <c r="F289" t="s">
        <v>316</v>
      </c>
      <c r="G289">
        <v>123</v>
      </c>
      <c r="H289" t="s">
        <v>299</v>
      </c>
      <c r="I289" s="4" t="str">
        <f t="shared" si="14"/>
        <v>SCHEDULE 4: REPORT ON REGULATORY ASSET BASE ROLL FORWARD | 4b(viii): Assets Held for Future Use | Base Value | Transfer to works under construction</v>
      </c>
      <c r="J289" t="s">
        <v>92</v>
      </c>
    </row>
    <row r="290" spans="1:10" hidden="1">
      <c r="A290" s="6" t="str">
        <f t="shared" si="12"/>
        <v>SCHEDULE 4: REPORT ON REGULATORY ASSET BASE ROLL FORWARD | 4b(viii): Assets Held for Future Use | 12</v>
      </c>
      <c r="B290" s="4">
        <f t="shared" si="13"/>
        <v>12</v>
      </c>
      <c r="C290" t="s">
        <v>206</v>
      </c>
      <c r="D290" t="s">
        <v>218</v>
      </c>
      <c r="E290" t="s">
        <v>81</v>
      </c>
      <c r="F290" t="s">
        <v>317</v>
      </c>
      <c r="G290">
        <v>123</v>
      </c>
      <c r="H290" t="s">
        <v>299</v>
      </c>
      <c r="I290" s="4" t="str">
        <f t="shared" si="14"/>
        <v>SCHEDULE 4: REPORT ON REGULATORY ASSET BASE ROLL FORWARD | 4b(viii): Assets Held for Future Use | Holding Costs | Transfer to works under construction</v>
      </c>
      <c r="J290" t="s">
        <v>92</v>
      </c>
    </row>
    <row r="291" spans="1:10" hidden="1">
      <c r="A291" s="6" t="str">
        <f t="shared" si="12"/>
        <v>SCHEDULE 4: REPORT ON REGULATORY ASSET BASE ROLL FORWARD | 4b(viii): Assets Held for Future Use | 13</v>
      </c>
      <c r="B291" s="4">
        <f t="shared" si="13"/>
        <v>13</v>
      </c>
      <c r="C291" t="s">
        <v>206</v>
      </c>
      <c r="D291" t="s">
        <v>218</v>
      </c>
      <c r="E291" t="s">
        <v>81</v>
      </c>
      <c r="F291" t="s">
        <v>318</v>
      </c>
      <c r="G291">
        <v>123</v>
      </c>
      <c r="H291" t="s">
        <v>299</v>
      </c>
      <c r="I291" s="4" t="str">
        <f t="shared" si="14"/>
        <v>SCHEDULE 4: REPORT ON REGULATORY ASSET BASE ROLL FORWARD | 4b(viii): Assets Held for Future Use | Net Revenues | Transfer to works under construction</v>
      </c>
      <c r="J291" t="s">
        <v>92</v>
      </c>
    </row>
    <row r="292" spans="1:10" hidden="1">
      <c r="A292" s="6" t="str">
        <f t="shared" si="12"/>
        <v>SCHEDULE 4: REPORT ON REGULATORY ASSET BASE ROLL FORWARD | 4b(viii): Assets Held for Future Use | 14</v>
      </c>
      <c r="B292" s="4">
        <f t="shared" si="13"/>
        <v>14</v>
      </c>
      <c r="C292" t="s">
        <v>206</v>
      </c>
      <c r="D292" t="s">
        <v>218</v>
      </c>
      <c r="E292" t="s">
        <v>81</v>
      </c>
      <c r="F292" t="s">
        <v>319</v>
      </c>
      <c r="G292">
        <v>123</v>
      </c>
      <c r="H292" t="s">
        <v>299</v>
      </c>
      <c r="I292" s="4" t="str">
        <f t="shared" si="14"/>
        <v>SCHEDULE 4: REPORT ON REGULATORY ASSET BASE ROLL FORWARD | 4b(viii): Assets Held for Future Use | Tracking Revaluations | Transfer to works under construction</v>
      </c>
      <c r="J292" t="s">
        <v>92</v>
      </c>
    </row>
    <row r="293" spans="1:10" hidden="1">
      <c r="A293" s="6" t="str">
        <f t="shared" si="12"/>
        <v>SCHEDULE 4: REPORT ON REGULATORY ASSET BASE ROLL FORWARD | 4b(viii): Assets Held for Future Use | 15</v>
      </c>
      <c r="B293" s="4">
        <f t="shared" si="13"/>
        <v>15</v>
      </c>
      <c r="C293" t="s">
        <v>206</v>
      </c>
      <c r="D293" t="s">
        <v>218</v>
      </c>
      <c r="E293" t="s">
        <v>81</v>
      </c>
      <c r="F293" t="s">
        <v>60</v>
      </c>
      <c r="G293">
        <v>123</v>
      </c>
      <c r="H293" t="s">
        <v>299</v>
      </c>
      <c r="I293" s="4" t="str">
        <f t="shared" si="14"/>
        <v>SCHEDULE 4: REPORT ON REGULATORY ASSET BASE ROLL FORWARD | 4b(viii): Assets Held for Future Use | Total | Transfer to works under construction</v>
      </c>
      <c r="J293" t="s">
        <v>92</v>
      </c>
    </row>
    <row r="294" spans="1:10" hidden="1">
      <c r="A294" s="6" t="str">
        <f t="shared" si="12"/>
        <v>SCHEDULE 4: REPORT ON REGULATORY ASSET BASE ROLL FORWARD | 4b(viii): Assets Held for Future Use | 16</v>
      </c>
      <c r="B294" s="4">
        <f t="shared" si="13"/>
        <v>16</v>
      </c>
      <c r="C294" t="s">
        <v>206</v>
      </c>
      <c r="D294" t="s">
        <v>218</v>
      </c>
      <c r="E294" t="s">
        <v>81</v>
      </c>
      <c r="F294" t="s">
        <v>316</v>
      </c>
      <c r="G294">
        <v>124</v>
      </c>
      <c r="H294" t="s">
        <v>300</v>
      </c>
      <c r="I294" s="4" t="str">
        <f t="shared" si="14"/>
        <v>SCHEDULE 4: REPORT ON REGULATORY ASSET BASE ROLL FORWARD | 4b(viii): Assets Held for Future Use | Base Value | Assets held for future use—disposals</v>
      </c>
      <c r="J294" t="s">
        <v>92</v>
      </c>
    </row>
    <row r="295" spans="1:10" hidden="1">
      <c r="A295" s="6" t="str">
        <f t="shared" si="12"/>
        <v>SCHEDULE 4: REPORT ON REGULATORY ASSET BASE ROLL FORWARD | 4b(viii): Assets Held for Future Use | 17</v>
      </c>
      <c r="B295" s="4">
        <f t="shared" si="13"/>
        <v>17</v>
      </c>
      <c r="C295" t="s">
        <v>206</v>
      </c>
      <c r="D295" t="s">
        <v>218</v>
      </c>
      <c r="E295" t="s">
        <v>81</v>
      </c>
      <c r="F295" t="s">
        <v>317</v>
      </c>
      <c r="G295">
        <v>124</v>
      </c>
      <c r="H295" t="s">
        <v>300</v>
      </c>
      <c r="I295" s="4" t="str">
        <f t="shared" si="14"/>
        <v>SCHEDULE 4: REPORT ON REGULATORY ASSET BASE ROLL FORWARD | 4b(viii): Assets Held for Future Use | Holding Costs | Assets held for future use—disposals</v>
      </c>
      <c r="J295" t="s">
        <v>92</v>
      </c>
    </row>
    <row r="296" spans="1:10" hidden="1">
      <c r="A296" s="6" t="str">
        <f t="shared" si="12"/>
        <v>SCHEDULE 4: REPORT ON REGULATORY ASSET BASE ROLL FORWARD | 4b(viii): Assets Held for Future Use | 18</v>
      </c>
      <c r="B296" s="4">
        <f t="shared" si="13"/>
        <v>18</v>
      </c>
      <c r="C296" t="s">
        <v>206</v>
      </c>
      <c r="D296" t="s">
        <v>218</v>
      </c>
      <c r="E296" t="s">
        <v>81</v>
      </c>
      <c r="F296" t="s">
        <v>318</v>
      </c>
      <c r="G296">
        <v>124</v>
      </c>
      <c r="H296" t="s">
        <v>300</v>
      </c>
      <c r="I296" s="4" t="str">
        <f t="shared" si="14"/>
        <v>SCHEDULE 4: REPORT ON REGULATORY ASSET BASE ROLL FORWARD | 4b(viii): Assets Held for Future Use | Net Revenues | Assets held for future use—disposals</v>
      </c>
      <c r="J296" t="s">
        <v>92</v>
      </c>
    </row>
    <row r="297" spans="1:10" hidden="1">
      <c r="A297" s="6" t="str">
        <f t="shared" si="12"/>
        <v>SCHEDULE 4: REPORT ON REGULATORY ASSET BASE ROLL FORWARD | 4b(viii): Assets Held for Future Use | 19</v>
      </c>
      <c r="B297" s="4">
        <f t="shared" si="13"/>
        <v>19</v>
      </c>
      <c r="C297" t="s">
        <v>206</v>
      </c>
      <c r="D297" t="s">
        <v>218</v>
      </c>
      <c r="E297" t="s">
        <v>81</v>
      </c>
      <c r="F297" t="s">
        <v>319</v>
      </c>
      <c r="G297">
        <v>124</v>
      </c>
      <c r="H297" t="s">
        <v>300</v>
      </c>
      <c r="I297" s="4" t="str">
        <f t="shared" si="14"/>
        <v>SCHEDULE 4: REPORT ON REGULATORY ASSET BASE ROLL FORWARD | 4b(viii): Assets Held for Future Use | Tracking Revaluations | Assets held for future use—disposals</v>
      </c>
      <c r="J297" t="s">
        <v>92</v>
      </c>
    </row>
    <row r="298" spans="1:10" hidden="1">
      <c r="A298" s="6" t="str">
        <f t="shared" si="12"/>
        <v>SCHEDULE 4: REPORT ON REGULATORY ASSET BASE ROLL FORWARD | 4b(viii): Assets Held for Future Use | 20</v>
      </c>
      <c r="B298" s="4">
        <f t="shared" si="13"/>
        <v>20</v>
      </c>
      <c r="C298" t="s">
        <v>206</v>
      </c>
      <c r="D298" t="s">
        <v>218</v>
      </c>
      <c r="E298" t="s">
        <v>81</v>
      </c>
      <c r="F298" t="s">
        <v>60</v>
      </c>
      <c r="G298">
        <v>124</v>
      </c>
      <c r="H298" t="s">
        <v>300</v>
      </c>
      <c r="I298" s="4" t="str">
        <f t="shared" si="14"/>
        <v>SCHEDULE 4: REPORT ON REGULATORY ASSET BASE ROLL FORWARD | 4b(viii): Assets Held for Future Use | Total | Assets held for future use—disposals</v>
      </c>
      <c r="J298" t="s">
        <v>92</v>
      </c>
    </row>
    <row r="299" spans="1:10" hidden="1">
      <c r="A299" s="6" t="str">
        <f t="shared" si="12"/>
        <v>SCHEDULE 4: REPORT ON REGULATORY ASSET BASE ROLL FORWARD | 4b(viii): Assets Held for Future Use | 21</v>
      </c>
      <c r="B299" s="4">
        <f t="shared" si="13"/>
        <v>21</v>
      </c>
      <c r="C299" t="s">
        <v>206</v>
      </c>
      <c r="D299" t="s">
        <v>218</v>
      </c>
      <c r="E299" t="s">
        <v>81</v>
      </c>
      <c r="F299" t="s">
        <v>316</v>
      </c>
      <c r="G299">
        <v>125</v>
      </c>
      <c r="H299" t="s">
        <v>301</v>
      </c>
      <c r="I299" s="4" t="str">
        <f t="shared" si="14"/>
        <v>SCHEDULE 4: REPORT ON REGULATORY ASSET BASE ROLL FORWARD | 4b(viii): Assets Held for Future Use | Base Value | Assets held for future use²</v>
      </c>
      <c r="J299" t="s">
        <v>92</v>
      </c>
    </row>
    <row r="300" spans="1:10" hidden="1">
      <c r="A300" s="6" t="str">
        <f t="shared" si="12"/>
        <v>SCHEDULE 4: REPORT ON REGULATORY ASSET BASE ROLL FORWARD | 4b(viii): Assets Held for Future Use | 22</v>
      </c>
      <c r="B300" s="4">
        <f t="shared" si="13"/>
        <v>22</v>
      </c>
      <c r="C300" t="s">
        <v>206</v>
      </c>
      <c r="D300" t="s">
        <v>218</v>
      </c>
      <c r="E300" t="s">
        <v>81</v>
      </c>
      <c r="F300" t="s">
        <v>317</v>
      </c>
      <c r="G300">
        <v>125</v>
      </c>
      <c r="H300" t="s">
        <v>301</v>
      </c>
      <c r="I300" s="4" t="str">
        <f t="shared" si="14"/>
        <v>SCHEDULE 4: REPORT ON REGULATORY ASSET BASE ROLL FORWARD | 4b(viii): Assets Held for Future Use | Holding Costs | Assets held for future use²</v>
      </c>
      <c r="J300" t="s">
        <v>92</v>
      </c>
    </row>
    <row r="301" spans="1:10" hidden="1">
      <c r="A301" s="6" t="str">
        <f t="shared" si="12"/>
        <v>SCHEDULE 4: REPORT ON REGULATORY ASSET BASE ROLL FORWARD | 4b(viii): Assets Held for Future Use | 23</v>
      </c>
      <c r="B301" s="4">
        <f t="shared" si="13"/>
        <v>23</v>
      </c>
      <c r="C301" t="s">
        <v>206</v>
      </c>
      <c r="D301" t="s">
        <v>218</v>
      </c>
      <c r="E301" t="s">
        <v>81</v>
      </c>
      <c r="F301" t="s">
        <v>318</v>
      </c>
      <c r="G301">
        <v>125</v>
      </c>
      <c r="H301" t="s">
        <v>301</v>
      </c>
      <c r="I301" s="4" t="str">
        <f t="shared" si="14"/>
        <v>SCHEDULE 4: REPORT ON REGULATORY ASSET BASE ROLL FORWARD | 4b(viii): Assets Held for Future Use | Net Revenues | Assets held for future use²</v>
      </c>
      <c r="J301" t="s">
        <v>92</v>
      </c>
    </row>
    <row r="302" spans="1:10" hidden="1">
      <c r="A302" s="6" t="str">
        <f t="shared" si="12"/>
        <v>SCHEDULE 4: REPORT ON REGULATORY ASSET BASE ROLL FORWARD | 4b(viii): Assets Held for Future Use | 24</v>
      </c>
      <c r="B302" s="4">
        <f t="shared" si="13"/>
        <v>24</v>
      </c>
      <c r="C302" t="s">
        <v>206</v>
      </c>
      <c r="D302" t="s">
        <v>218</v>
      </c>
      <c r="E302" t="s">
        <v>81</v>
      </c>
      <c r="F302" t="s">
        <v>319</v>
      </c>
      <c r="G302">
        <v>125</v>
      </c>
      <c r="H302" t="s">
        <v>301</v>
      </c>
      <c r="I302" s="4" t="str">
        <f t="shared" si="14"/>
        <v>SCHEDULE 4: REPORT ON REGULATORY ASSET BASE ROLL FORWARD | 4b(viii): Assets Held for Future Use | Tracking Revaluations | Assets held for future use²</v>
      </c>
      <c r="J302" t="s">
        <v>92</v>
      </c>
    </row>
    <row r="303" spans="1:10" hidden="1">
      <c r="A303" s="6" t="str">
        <f t="shared" si="12"/>
        <v>SCHEDULE 4: REPORT ON REGULATORY ASSET BASE ROLL FORWARD | 4b(viii): Assets Held for Future Use | 25</v>
      </c>
      <c r="B303" s="4">
        <f t="shared" si="13"/>
        <v>25</v>
      </c>
      <c r="C303" t="s">
        <v>206</v>
      </c>
      <c r="D303" t="s">
        <v>218</v>
      </c>
      <c r="E303" t="s">
        <v>81</v>
      </c>
      <c r="F303" t="s">
        <v>60</v>
      </c>
      <c r="G303">
        <v>125</v>
      </c>
      <c r="H303" t="s">
        <v>301</v>
      </c>
      <c r="I303" s="4" t="str">
        <f t="shared" si="14"/>
        <v>SCHEDULE 4: REPORT ON REGULATORY ASSET BASE ROLL FORWARD | 4b(viii): Assets Held for Future Use | Total | Assets held for future use²</v>
      </c>
      <c r="J303" t="s">
        <v>92</v>
      </c>
    </row>
    <row r="304" spans="1:10" hidden="1">
      <c r="A304" s="6" t="str">
        <f t="shared" si="12"/>
        <v>SCHEDULE 4: REPORT ON REGULATORY ASSET BASE ROLL FORWARD | 4b(viii): Assets Held for Future Use | 26</v>
      </c>
      <c r="B304" s="4">
        <f t="shared" si="13"/>
        <v>26</v>
      </c>
      <c r="C304" t="s">
        <v>206</v>
      </c>
      <c r="D304" t="s">
        <v>218</v>
      </c>
      <c r="E304" t="s">
        <v>81</v>
      </c>
      <c r="F304" t="s">
        <v>81</v>
      </c>
      <c r="G304">
        <v>127</v>
      </c>
      <c r="H304" t="s">
        <v>302</v>
      </c>
      <c r="I304" s="4" t="str">
        <f t="shared" si="14"/>
        <v>SCHEDULE 4: REPORT ON REGULATORY ASSET BASE ROLL FORWARD | 4b(viii): Assets Held for Future Use | Highest rate of finance applied (%)</v>
      </c>
      <c r="J304" t="s">
        <v>93</v>
      </c>
    </row>
    <row r="305" spans="1:10" hidden="1">
      <c r="A305" s="6" t="str">
        <f t="shared" si="12"/>
        <v>SCHEDULE 5: REPORT ON RELATED PARTY TRANSACTIONS | 5(i): Related Party Transactions | 1</v>
      </c>
      <c r="B305" s="4">
        <f t="shared" si="13"/>
        <v>1</v>
      </c>
      <c r="C305" t="s">
        <v>399</v>
      </c>
      <c r="D305" t="s">
        <v>400</v>
      </c>
      <c r="E305" t="s">
        <v>81</v>
      </c>
      <c r="F305" t="s">
        <v>81</v>
      </c>
      <c r="G305">
        <v>8</v>
      </c>
      <c r="H305" t="s">
        <v>149</v>
      </c>
      <c r="I305" s="4" t="str">
        <f t="shared" si="14"/>
        <v>SCHEDULE 5: REPORT ON RELATED PARTY TRANSACTIONS | 5(i): Related Party Transactions | Net operating revenue</v>
      </c>
      <c r="J305" t="s">
        <v>92</v>
      </c>
    </row>
    <row r="306" spans="1:10" hidden="1">
      <c r="A306" s="6" t="str">
        <f t="shared" si="12"/>
        <v>SCHEDULE 5: REPORT ON RELATED PARTY TRANSACTIONS | 5(i): Related Party Transactions | 2</v>
      </c>
      <c r="B306" s="4">
        <f t="shared" si="13"/>
        <v>2</v>
      </c>
      <c r="C306" t="s">
        <v>399</v>
      </c>
      <c r="D306" t="s">
        <v>400</v>
      </c>
      <c r="E306" t="s">
        <v>81</v>
      </c>
      <c r="F306" t="s">
        <v>81</v>
      </c>
      <c r="G306">
        <v>9</v>
      </c>
      <c r="H306" t="s">
        <v>401</v>
      </c>
      <c r="I306" s="4" t="str">
        <f t="shared" si="14"/>
        <v>SCHEDULE 5: REPORT ON RELATED PARTY TRANSACTIONS | 5(i): Related Party Transactions | Operational expenditure</v>
      </c>
      <c r="J306" t="s">
        <v>92</v>
      </c>
    </row>
    <row r="307" spans="1:10" hidden="1">
      <c r="A307" s="6" t="str">
        <f t="shared" si="12"/>
        <v>SCHEDULE 5: REPORT ON RELATED PARTY TRANSACTIONS | 5(i): Related Party Transactions | 3</v>
      </c>
      <c r="B307" s="4">
        <f t="shared" si="13"/>
        <v>3</v>
      </c>
      <c r="C307" t="s">
        <v>399</v>
      </c>
      <c r="D307" t="s">
        <v>400</v>
      </c>
      <c r="E307" t="s">
        <v>81</v>
      </c>
      <c r="F307" t="s">
        <v>81</v>
      </c>
      <c r="G307">
        <v>10</v>
      </c>
      <c r="H307" t="s">
        <v>402</v>
      </c>
      <c r="I307" s="4" t="str">
        <f t="shared" si="14"/>
        <v>SCHEDULE 5: REPORT ON RELATED PARTY TRANSACTIONS | 5(i): Related Party Transactions | Related party capital expenditure</v>
      </c>
      <c r="J307" t="s">
        <v>92</v>
      </c>
    </row>
    <row r="308" spans="1:10" hidden="1">
      <c r="A308" s="6" t="str">
        <f t="shared" si="12"/>
        <v>SCHEDULE 5: REPORT ON RELATED PARTY TRANSACTIONS | 5(i): Related Party Transactions | 4</v>
      </c>
      <c r="B308" s="4">
        <f t="shared" si="13"/>
        <v>4</v>
      </c>
      <c r="C308" t="s">
        <v>399</v>
      </c>
      <c r="D308" t="s">
        <v>400</v>
      </c>
      <c r="E308" t="s">
        <v>81</v>
      </c>
      <c r="F308" t="s">
        <v>81</v>
      </c>
      <c r="G308">
        <v>11</v>
      </c>
      <c r="H308" t="s">
        <v>403</v>
      </c>
      <c r="I308" s="4" t="str">
        <f t="shared" si="14"/>
        <v>SCHEDULE 5: REPORT ON RELATED PARTY TRANSACTIONS | 5(i): Related Party Transactions | Market value of asset disposals</v>
      </c>
      <c r="J308" t="s">
        <v>92</v>
      </c>
    </row>
    <row r="309" spans="1:10" hidden="1">
      <c r="A309" s="6" t="str">
        <f t="shared" si="12"/>
        <v>SCHEDULE 5: REPORT ON RELATED PARTY TRANSACTIONS | 5(i): Related Party Transactions | 5</v>
      </c>
      <c r="B309" s="4">
        <f t="shared" si="13"/>
        <v>5</v>
      </c>
      <c r="C309" t="s">
        <v>399</v>
      </c>
      <c r="D309" t="s">
        <v>400</v>
      </c>
      <c r="E309" t="s">
        <v>81</v>
      </c>
      <c r="F309" t="s">
        <v>81</v>
      </c>
      <c r="G309">
        <v>12</v>
      </c>
      <c r="H309" t="s">
        <v>404</v>
      </c>
      <c r="I309" s="4" t="str">
        <f t="shared" si="14"/>
        <v>SCHEDULE 5: REPORT ON RELATED PARTY TRANSACTIONS | 5(i): Related Party Transactions | Other related party transactions</v>
      </c>
      <c r="J309" t="s">
        <v>92</v>
      </c>
    </row>
    <row r="310" spans="1:10" hidden="1">
      <c r="A310" s="6" t="str">
        <f t="shared" si="12"/>
        <v>SCHEDULE 6: REPORT ON ACTUAL TO FORECAST EXPENDITURE | 6a: Actual to Forecast Expenditure | 1</v>
      </c>
      <c r="B310" s="4">
        <f t="shared" si="13"/>
        <v>1</v>
      </c>
      <c r="C310" t="s">
        <v>205</v>
      </c>
      <c r="D310" t="s">
        <v>210</v>
      </c>
      <c r="E310" t="s">
        <v>101</v>
      </c>
      <c r="F310" t="s">
        <v>331</v>
      </c>
      <c r="G310">
        <v>10</v>
      </c>
      <c r="H310" t="s">
        <v>69</v>
      </c>
      <c r="I310" s="4" t="str">
        <f t="shared" si="14"/>
        <v>SCHEDULE 6: REPORT ON ACTUAL TO FORECAST EXPENDITURE | 6a: Actual to Forecast Expenditure | By category | Actual for Current Disclosure Year (a) | Capacity growth</v>
      </c>
      <c r="J310" t="s">
        <v>92</v>
      </c>
    </row>
    <row r="311" spans="1:10" hidden="1">
      <c r="A311" s="6" t="str">
        <f t="shared" si="12"/>
        <v>SCHEDULE 6: REPORT ON ACTUAL TO FORECAST EXPENDITURE | 6a: Actual to Forecast Expenditure | 2</v>
      </c>
      <c r="B311" s="4">
        <f t="shared" si="13"/>
        <v>2</v>
      </c>
      <c r="C311" t="s">
        <v>205</v>
      </c>
      <c r="D311" t="s">
        <v>210</v>
      </c>
      <c r="E311" t="s">
        <v>101</v>
      </c>
      <c r="F311" t="s">
        <v>332</v>
      </c>
      <c r="G311">
        <v>10</v>
      </c>
      <c r="H311" t="s">
        <v>69</v>
      </c>
      <c r="I311" s="4" t="str">
        <f t="shared" si="14"/>
        <v>SCHEDULE 6: REPORT ON ACTUAL TO FORECAST EXPENDITURE | 6a: Actual to Forecast Expenditure | By category | Forecast for Current Disclosure Year (b) | Capacity growth</v>
      </c>
      <c r="J311" t="s">
        <v>92</v>
      </c>
    </row>
    <row r="312" spans="1:10" hidden="1">
      <c r="A312" s="6" t="str">
        <f t="shared" si="12"/>
        <v>SCHEDULE 6: REPORT ON ACTUAL TO FORECAST EXPENDITURE | 6a: Actual to Forecast Expenditure | 3</v>
      </c>
      <c r="B312" s="4">
        <f t="shared" si="13"/>
        <v>3</v>
      </c>
      <c r="C312" t="s">
        <v>205</v>
      </c>
      <c r="D312" t="s">
        <v>210</v>
      </c>
      <c r="E312" t="s">
        <v>101</v>
      </c>
      <c r="F312" t="s">
        <v>333</v>
      </c>
      <c r="G312">
        <v>10</v>
      </c>
      <c r="H312" t="s">
        <v>69</v>
      </c>
      <c r="I312" s="4" t="str">
        <f t="shared" si="14"/>
        <v>SCHEDULE 6: REPORT ON ACTUAL TO FORECAST EXPENDITURE | 6a: Actual to Forecast Expenditure | By category | % Variance (a)/(b)-1 | Capacity growth</v>
      </c>
      <c r="J312" t="s">
        <v>93</v>
      </c>
    </row>
    <row r="313" spans="1:10" hidden="1">
      <c r="A313" s="6" t="str">
        <f t="shared" si="12"/>
        <v>SCHEDULE 6: REPORT ON ACTUAL TO FORECAST EXPENDITURE | 6a: Actual to Forecast Expenditure | 4</v>
      </c>
      <c r="B313" s="4">
        <f t="shared" si="13"/>
        <v>4</v>
      </c>
      <c r="C313" t="s">
        <v>205</v>
      </c>
      <c r="D313" t="s">
        <v>210</v>
      </c>
      <c r="E313" t="s">
        <v>101</v>
      </c>
      <c r="F313" t="s">
        <v>334</v>
      </c>
      <c r="G313">
        <v>10</v>
      </c>
      <c r="H313" t="s">
        <v>69</v>
      </c>
      <c r="I313" s="4" t="str">
        <f t="shared" si="14"/>
        <v>SCHEDULE 6: REPORT ON ACTUAL TO FORECAST EXPENDITURE | 6a: Actual to Forecast Expenditure | By category | Actual for Period to Date (a) | Capacity growth</v>
      </c>
      <c r="J313" t="s">
        <v>92</v>
      </c>
    </row>
    <row r="314" spans="1:10" hidden="1">
      <c r="A314" s="6" t="str">
        <f t="shared" si="12"/>
        <v>SCHEDULE 6: REPORT ON ACTUAL TO FORECAST EXPENDITURE | 6a: Actual to Forecast Expenditure | 5</v>
      </c>
      <c r="B314" s="4">
        <f t="shared" si="13"/>
        <v>5</v>
      </c>
      <c r="C314" t="s">
        <v>205</v>
      </c>
      <c r="D314" t="s">
        <v>210</v>
      </c>
      <c r="E314" t="s">
        <v>101</v>
      </c>
      <c r="F314" t="s">
        <v>335</v>
      </c>
      <c r="G314">
        <v>10</v>
      </c>
      <c r="H314" t="s">
        <v>69</v>
      </c>
      <c r="I314" s="4" t="str">
        <f t="shared" si="14"/>
        <v>SCHEDULE 6: REPORT ON ACTUAL TO FORECAST EXPENDITURE | 6a: Actual to Forecast Expenditure | By category | Forecast for Period to Date (b) | Capacity growth</v>
      </c>
      <c r="J314" t="s">
        <v>92</v>
      </c>
    </row>
    <row r="315" spans="1:10" hidden="1">
      <c r="A315" s="6" t="str">
        <f t="shared" si="12"/>
        <v>SCHEDULE 6: REPORT ON ACTUAL TO FORECAST EXPENDITURE | 6a: Actual to Forecast Expenditure | 6</v>
      </c>
      <c r="B315" s="4">
        <f t="shared" si="13"/>
        <v>6</v>
      </c>
      <c r="C315" t="s">
        <v>205</v>
      </c>
      <c r="D315" t="s">
        <v>210</v>
      </c>
      <c r="E315" t="s">
        <v>101</v>
      </c>
      <c r="F315" t="s">
        <v>331</v>
      </c>
      <c r="G315">
        <v>11</v>
      </c>
      <c r="H315" t="s">
        <v>70</v>
      </c>
      <c r="I315" s="4" t="str">
        <f t="shared" si="14"/>
        <v>SCHEDULE 6: REPORT ON ACTUAL TO FORECAST EXPENDITURE | 6a: Actual to Forecast Expenditure | By category | Actual for Current Disclosure Year (a) | Asset replacement and renewal</v>
      </c>
      <c r="J315" t="s">
        <v>92</v>
      </c>
    </row>
    <row r="316" spans="1:10" hidden="1">
      <c r="A316" s="6" t="str">
        <f t="shared" si="12"/>
        <v>SCHEDULE 6: REPORT ON ACTUAL TO FORECAST EXPENDITURE | 6a: Actual to Forecast Expenditure | 7</v>
      </c>
      <c r="B316" s="4">
        <f t="shared" si="13"/>
        <v>7</v>
      </c>
      <c r="C316" t="s">
        <v>205</v>
      </c>
      <c r="D316" t="s">
        <v>210</v>
      </c>
      <c r="E316" t="s">
        <v>101</v>
      </c>
      <c r="F316" t="s">
        <v>332</v>
      </c>
      <c r="G316">
        <v>11</v>
      </c>
      <c r="H316" t="s">
        <v>70</v>
      </c>
      <c r="I316" s="4" t="str">
        <f t="shared" si="14"/>
        <v>SCHEDULE 6: REPORT ON ACTUAL TO FORECAST EXPENDITURE | 6a: Actual to Forecast Expenditure | By category | Forecast for Current Disclosure Year (b) | Asset replacement and renewal</v>
      </c>
      <c r="J316" t="s">
        <v>92</v>
      </c>
    </row>
    <row r="317" spans="1:10" hidden="1">
      <c r="A317" s="6" t="str">
        <f t="shared" si="12"/>
        <v>SCHEDULE 6: REPORT ON ACTUAL TO FORECAST EXPENDITURE | 6a: Actual to Forecast Expenditure | 8</v>
      </c>
      <c r="B317" s="4">
        <f t="shared" si="13"/>
        <v>8</v>
      </c>
      <c r="C317" t="s">
        <v>205</v>
      </c>
      <c r="D317" t="s">
        <v>210</v>
      </c>
      <c r="E317" t="s">
        <v>101</v>
      </c>
      <c r="F317" t="s">
        <v>333</v>
      </c>
      <c r="G317">
        <v>11</v>
      </c>
      <c r="H317" t="s">
        <v>70</v>
      </c>
      <c r="I317" s="4" t="str">
        <f t="shared" si="14"/>
        <v>SCHEDULE 6: REPORT ON ACTUAL TO FORECAST EXPENDITURE | 6a: Actual to Forecast Expenditure | By category | % Variance (a)/(b)-1 | Asset replacement and renewal</v>
      </c>
      <c r="J317" t="s">
        <v>93</v>
      </c>
    </row>
    <row r="318" spans="1:10" hidden="1">
      <c r="A318" s="6" t="str">
        <f t="shared" si="12"/>
        <v>SCHEDULE 6: REPORT ON ACTUAL TO FORECAST EXPENDITURE | 6a: Actual to Forecast Expenditure | 9</v>
      </c>
      <c r="B318" s="4">
        <f t="shared" si="13"/>
        <v>9</v>
      </c>
      <c r="C318" t="s">
        <v>205</v>
      </c>
      <c r="D318" t="s">
        <v>210</v>
      </c>
      <c r="E318" t="s">
        <v>101</v>
      </c>
      <c r="F318" t="s">
        <v>334</v>
      </c>
      <c r="G318">
        <v>11</v>
      </c>
      <c r="H318" t="s">
        <v>70</v>
      </c>
      <c r="I318" s="4" t="str">
        <f t="shared" si="14"/>
        <v>SCHEDULE 6: REPORT ON ACTUAL TO FORECAST EXPENDITURE | 6a: Actual to Forecast Expenditure | By category | Actual for Period to Date (a) | Asset replacement and renewal</v>
      </c>
      <c r="J318" t="s">
        <v>92</v>
      </c>
    </row>
    <row r="319" spans="1:10" hidden="1">
      <c r="A319" s="6" t="str">
        <f t="shared" si="12"/>
        <v>SCHEDULE 6: REPORT ON ACTUAL TO FORECAST EXPENDITURE | 6a: Actual to Forecast Expenditure | 10</v>
      </c>
      <c r="B319" s="4">
        <f t="shared" si="13"/>
        <v>10</v>
      </c>
      <c r="C319" t="s">
        <v>205</v>
      </c>
      <c r="D319" t="s">
        <v>210</v>
      </c>
      <c r="E319" t="s">
        <v>101</v>
      </c>
      <c r="F319" t="s">
        <v>335</v>
      </c>
      <c r="G319">
        <v>11</v>
      </c>
      <c r="H319" t="s">
        <v>70</v>
      </c>
      <c r="I319" s="4" t="str">
        <f t="shared" si="14"/>
        <v>SCHEDULE 6: REPORT ON ACTUAL TO FORECAST EXPENDITURE | 6a: Actual to Forecast Expenditure | By category | Forecast for Period to Date (b) | Asset replacement and renewal</v>
      </c>
      <c r="J319" t="s">
        <v>92</v>
      </c>
    </row>
    <row r="320" spans="1:10" hidden="1">
      <c r="A320" s="6" t="str">
        <f t="shared" si="12"/>
        <v>SCHEDULE 6: REPORT ON ACTUAL TO FORECAST EXPENDITURE | 6a: Actual to Forecast Expenditure | 11</v>
      </c>
      <c r="B320" s="4">
        <f t="shared" si="13"/>
        <v>11</v>
      </c>
      <c r="C320" t="s">
        <v>205</v>
      </c>
      <c r="D320" t="s">
        <v>210</v>
      </c>
      <c r="E320" t="s">
        <v>101</v>
      </c>
      <c r="F320" t="s">
        <v>331</v>
      </c>
      <c r="G320">
        <v>12</v>
      </c>
      <c r="H320" t="s">
        <v>71</v>
      </c>
      <c r="I320" s="4" t="str">
        <f t="shared" si="14"/>
        <v>SCHEDULE 6: REPORT ON ACTUAL TO FORECAST EXPENDITURE | 6a: Actual to Forecast Expenditure | By category | Actual for Current Disclosure Year (a) | Total capital expenditure</v>
      </c>
      <c r="J320" t="s">
        <v>92</v>
      </c>
    </row>
    <row r="321" spans="1:10" hidden="1">
      <c r="A321" s="6" t="str">
        <f t="shared" si="12"/>
        <v>SCHEDULE 6: REPORT ON ACTUAL TO FORECAST EXPENDITURE | 6a: Actual to Forecast Expenditure | 12</v>
      </c>
      <c r="B321" s="4">
        <f t="shared" si="13"/>
        <v>12</v>
      </c>
      <c r="C321" t="s">
        <v>205</v>
      </c>
      <c r="D321" t="s">
        <v>210</v>
      </c>
      <c r="E321" t="s">
        <v>101</v>
      </c>
      <c r="F321" t="s">
        <v>332</v>
      </c>
      <c r="G321">
        <v>12</v>
      </c>
      <c r="H321" t="s">
        <v>71</v>
      </c>
      <c r="I321" s="4" t="str">
        <f t="shared" si="14"/>
        <v>SCHEDULE 6: REPORT ON ACTUAL TO FORECAST EXPENDITURE | 6a: Actual to Forecast Expenditure | By category | Forecast for Current Disclosure Year (b) | Total capital expenditure</v>
      </c>
      <c r="J321" t="s">
        <v>92</v>
      </c>
    </row>
    <row r="322" spans="1:10" hidden="1">
      <c r="A322" s="6" t="str">
        <f t="shared" ref="A322:A385" si="15">C322&amp;" | "&amp;D322&amp;" | "&amp;B322</f>
        <v>SCHEDULE 6: REPORT ON ACTUAL TO FORECAST EXPENDITURE | 6a: Actual to Forecast Expenditure | 13</v>
      </c>
      <c r="B322" s="4">
        <f t="shared" ref="B322:B385" si="16">IF(C322&amp;D322&lt;&gt;C321&amp;D321,1,B321+1)</f>
        <v>13</v>
      </c>
      <c r="C322" t="s">
        <v>205</v>
      </c>
      <c r="D322" t="s">
        <v>210</v>
      </c>
      <c r="E322" t="s">
        <v>101</v>
      </c>
      <c r="F322" t="s">
        <v>333</v>
      </c>
      <c r="G322">
        <v>12</v>
      </c>
      <c r="H322" t="s">
        <v>71</v>
      </c>
      <c r="I322" s="4" t="str">
        <f t="shared" ref="I322:I385" si="17">SUBSTITUTE(SUBSTITUTE(SUBSTITUTE(C322&amp;" | "&amp;D322&amp;" | "&amp;E322&amp;" | "&amp;F322&amp;" | "&amp;H322," |  |  |  | "," | ")," |  |  | "," | ")," |  | "," | ")</f>
        <v>SCHEDULE 6: REPORT ON ACTUAL TO FORECAST EXPENDITURE | 6a: Actual to Forecast Expenditure | By category | % Variance (a)/(b)-1 | Total capital expenditure</v>
      </c>
      <c r="J322" t="s">
        <v>93</v>
      </c>
    </row>
    <row r="323" spans="1:10" hidden="1">
      <c r="A323" s="6" t="str">
        <f t="shared" si="15"/>
        <v>SCHEDULE 6: REPORT ON ACTUAL TO FORECAST EXPENDITURE | 6a: Actual to Forecast Expenditure | 14</v>
      </c>
      <c r="B323" s="4">
        <f t="shared" si="16"/>
        <v>14</v>
      </c>
      <c r="C323" t="s">
        <v>205</v>
      </c>
      <c r="D323" t="s">
        <v>210</v>
      </c>
      <c r="E323" t="s">
        <v>101</v>
      </c>
      <c r="F323" t="s">
        <v>334</v>
      </c>
      <c r="G323">
        <v>12</v>
      </c>
      <c r="H323" t="s">
        <v>71</v>
      </c>
      <c r="I323" s="4" t="str">
        <f t="shared" si="17"/>
        <v>SCHEDULE 6: REPORT ON ACTUAL TO FORECAST EXPENDITURE | 6a: Actual to Forecast Expenditure | By category | Actual for Period to Date (a) | Total capital expenditure</v>
      </c>
      <c r="J323" t="s">
        <v>92</v>
      </c>
    </row>
    <row r="324" spans="1:10" hidden="1">
      <c r="A324" s="6" t="str">
        <f t="shared" si="15"/>
        <v>SCHEDULE 6: REPORT ON ACTUAL TO FORECAST EXPENDITURE | 6a: Actual to Forecast Expenditure | 15</v>
      </c>
      <c r="B324" s="4">
        <f t="shared" si="16"/>
        <v>15</v>
      </c>
      <c r="C324" t="s">
        <v>205</v>
      </c>
      <c r="D324" t="s">
        <v>210</v>
      </c>
      <c r="E324" t="s">
        <v>101</v>
      </c>
      <c r="F324" t="s">
        <v>335</v>
      </c>
      <c r="G324">
        <v>12</v>
      </c>
      <c r="H324" t="s">
        <v>71</v>
      </c>
      <c r="I324" s="4" t="str">
        <f t="shared" si="17"/>
        <v>SCHEDULE 6: REPORT ON ACTUAL TO FORECAST EXPENDITURE | 6a: Actual to Forecast Expenditure | By category | Forecast for Period to Date (b) | Total capital expenditure</v>
      </c>
      <c r="J324" t="s">
        <v>92</v>
      </c>
    </row>
    <row r="325" spans="1:10" hidden="1">
      <c r="A325" s="6" t="str">
        <f t="shared" si="15"/>
        <v>SCHEDULE 6: REPORT ON ACTUAL TO FORECAST EXPENDITURE | 6a: Actual to Forecast Expenditure | 16</v>
      </c>
      <c r="B325" s="4">
        <f t="shared" si="16"/>
        <v>16</v>
      </c>
      <c r="C325" t="s">
        <v>205</v>
      </c>
      <c r="D325" t="s">
        <v>210</v>
      </c>
      <c r="E325" t="s">
        <v>101</v>
      </c>
      <c r="F325" t="s">
        <v>331</v>
      </c>
      <c r="G325">
        <v>14</v>
      </c>
      <c r="H325" t="s">
        <v>76</v>
      </c>
      <c r="I325" s="4" t="str">
        <f t="shared" si="17"/>
        <v>SCHEDULE 6: REPORT ON ACTUAL TO FORECAST EXPENDITURE | 6a: Actual to Forecast Expenditure | By category | Actual for Current Disclosure Year (a) | Corporate overheads</v>
      </c>
      <c r="J325" t="s">
        <v>92</v>
      </c>
    </row>
    <row r="326" spans="1:10" hidden="1">
      <c r="A326" s="6" t="str">
        <f t="shared" si="15"/>
        <v>SCHEDULE 6: REPORT ON ACTUAL TO FORECAST EXPENDITURE | 6a: Actual to Forecast Expenditure | 17</v>
      </c>
      <c r="B326" s="4">
        <f t="shared" si="16"/>
        <v>17</v>
      </c>
      <c r="C326" t="s">
        <v>205</v>
      </c>
      <c r="D326" t="s">
        <v>210</v>
      </c>
      <c r="E326" t="s">
        <v>101</v>
      </c>
      <c r="F326" t="s">
        <v>332</v>
      </c>
      <c r="G326">
        <v>14</v>
      </c>
      <c r="H326" t="s">
        <v>76</v>
      </c>
      <c r="I326" s="4" t="str">
        <f t="shared" si="17"/>
        <v>SCHEDULE 6: REPORT ON ACTUAL TO FORECAST EXPENDITURE | 6a: Actual to Forecast Expenditure | By category | Forecast for Current Disclosure Year (b) | Corporate overheads</v>
      </c>
      <c r="J326" t="s">
        <v>92</v>
      </c>
    </row>
    <row r="327" spans="1:10" hidden="1">
      <c r="A327" s="6" t="str">
        <f t="shared" si="15"/>
        <v>SCHEDULE 6: REPORT ON ACTUAL TO FORECAST EXPENDITURE | 6a: Actual to Forecast Expenditure | 18</v>
      </c>
      <c r="B327" s="4">
        <f t="shared" si="16"/>
        <v>18</v>
      </c>
      <c r="C327" t="s">
        <v>205</v>
      </c>
      <c r="D327" t="s">
        <v>210</v>
      </c>
      <c r="E327" t="s">
        <v>101</v>
      </c>
      <c r="F327" t="s">
        <v>333</v>
      </c>
      <c r="G327">
        <v>14</v>
      </c>
      <c r="H327" t="s">
        <v>76</v>
      </c>
      <c r="I327" s="4" t="str">
        <f t="shared" si="17"/>
        <v>SCHEDULE 6: REPORT ON ACTUAL TO FORECAST EXPENDITURE | 6a: Actual to Forecast Expenditure | By category | % Variance (a)/(b)-1 | Corporate overheads</v>
      </c>
      <c r="J327" t="s">
        <v>93</v>
      </c>
    </row>
    <row r="328" spans="1:10" hidden="1">
      <c r="A328" s="6" t="str">
        <f t="shared" si="15"/>
        <v>SCHEDULE 6: REPORT ON ACTUAL TO FORECAST EXPENDITURE | 6a: Actual to Forecast Expenditure | 19</v>
      </c>
      <c r="B328" s="4">
        <f t="shared" si="16"/>
        <v>19</v>
      </c>
      <c r="C328" t="s">
        <v>205</v>
      </c>
      <c r="D328" t="s">
        <v>210</v>
      </c>
      <c r="E328" t="s">
        <v>101</v>
      </c>
      <c r="F328" t="s">
        <v>334</v>
      </c>
      <c r="G328">
        <v>14</v>
      </c>
      <c r="H328" t="s">
        <v>76</v>
      </c>
      <c r="I328" s="4" t="str">
        <f t="shared" si="17"/>
        <v>SCHEDULE 6: REPORT ON ACTUAL TO FORECAST EXPENDITURE | 6a: Actual to Forecast Expenditure | By category | Actual for Period to Date (a) | Corporate overheads</v>
      </c>
      <c r="J328" t="s">
        <v>92</v>
      </c>
    </row>
    <row r="329" spans="1:10" hidden="1">
      <c r="A329" s="6" t="str">
        <f t="shared" si="15"/>
        <v>SCHEDULE 6: REPORT ON ACTUAL TO FORECAST EXPENDITURE | 6a: Actual to Forecast Expenditure | 20</v>
      </c>
      <c r="B329" s="4">
        <f t="shared" si="16"/>
        <v>20</v>
      </c>
      <c r="C329" t="s">
        <v>205</v>
      </c>
      <c r="D329" t="s">
        <v>210</v>
      </c>
      <c r="E329" t="s">
        <v>101</v>
      </c>
      <c r="F329" t="s">
        <v>335</v>
      </c>
      <c r="G329">
        <v>14</v>
      </c>
      <c r="H329" t="s">
        <v>76</v>
      </c>
      <c r="I329" s="4" t="str">
        <f t="shared" si="17"/>
        <v>SCHEDULE 6: REPORT ON ACTUAL TO FORECAST EXPENDITURE | 6a: Actual to Forecast Expenditure | By category | Forecast for Period to Date (b) | Corporate overheads</v>
      </c>
      <c r="J329" t="s">
        <v>92</v>
      </c>
    </row>
    <row r="330" spans="1:10" hidden="1">
      <c r="A330" s="6" t="str">
        <f t="shared" si="15"/>
        <v>SCHEDULE 6: REPORT ON ACTUAL TO FORECAST EXPENDITURE | 6a: Actual to Forecast Expenditure | 21</v>
      </c>
      <c r="B330" s="4">
        <f t="shared" si="16"/>
        <v>21</v>
      </c>
      <c r="C330" t="s">
        <v>205</v>
      </c>
      <c r="D330" t="s">
        <v>210</v>
      </c>
      <c r="E330" t="s">
        <v>101</v>
      </c>
      <c r="F330" t="s">
        <v>331</v>
      </c>
      <c r="G330">
        <v>15</v>
      </c>
      <c r="H330" t="s">
        <v>77</v>
      </c>
      <c r="I330" s="4" t="str">
        <f t="shared" si="17"/>
        <v>SCHEDULE 6: REPORT ON ACTUAL TO FORECAST EXPENDITURE | 6a: Actual to Forecast Expenditure | By category | Actual for Current Disclosure Year (a) | Asset management and airport operations</v>
      </c>
      <c r="J330" t="s">
        <v>92</v>
      </c>
    </row>
    <row r="331" spans="1:10" hidden="1">
      <c r="A331" s="6" t="str">
        <f t="shared" si="15"/>
        <v>SCHEDULE 6: REPORT ON ACTUAL TO FORECAST EXPENDITURE | 6a: Actual to Forecast Expenditure | 22</v>
      </c>
      <c r="B331" s="4">
        <f t="shared" si="16"/>
        <v>22</v>
      </c>
      <c r="C331" t="s">
        <v>205</v>
      </c>
      <c r="D331" t="s">
        <v>210</v>
      </c>
      <c r="E331" t="s">
        <v>101</v>
      </c>
      <c r="F331" t="s">
        <v>332</v>
      </c>
      <c r="G331">
        <v>15</v>
      </c>
      <c r="H331" t="s">
        <v>77</v>
      </c>
      <c r="I331" s="4" t="str">
        <f t="shared" si="17"/>
        <v>SCHEDULE 6: REPORT ON ACTUAL TO FORECAST EXPENDITURE | 6a: Actual to Forecast Expenditure | By category | Forecast for Current Disclosure Year (b) | Asset management and airport operations</v>
      </c>
      <c r="J331" t="s">
        <v>92</v>
      </c>
    </row>
    <row r="332" spans="1:10" hidden="1">
      <c r="A332" s="6" t="str">
        <f t="shared" si="15"/>
        <v>SCHEDULE 6: REPORT ON ACTUAL TO FORECAST EXPENDITURE | 6a: Actual to Forecast Expenditure | 23</v>
      </c>
      <c r="B332" s="4">
        <f t="shared" si="16"/>
        <v>23</v>
      </c>
      <c r="C332" t="s">
        <v>205</v>
      </c>
      <c r="D332" t="s">
        <v>210</v>
      </c>
      <c r="E332" t="s">
        <v>101</v>
      </c>
      <c r="F332" t="s">
        <v>333</v>
      </c>
      <c r="G332">
        <v>15</v>
      </c>
      <c r="H332" t="s">
        <v>77</v>
      </c>
      <c r="I332" s="4" t="str">
        <f t="shared" si="17"/>
        <v>SCHEDULE 6: REPORT ON ACTUAL TO FORECAST EXPENDITURE | 6a: Actual to Forecast Expenditure | By category | % Variance (a)/(b)-1 | Asset management and airport operations</v>
      </c>
      <c r="J332" t="s">
        <v>93</v>
      </c>
    </row>
    <row r="333" spans="1:10" hidden="1">
      <c r="A333" s="6" t="str">
        <f t="shared" si="15"/>
        <v>SCHEDULE 6: REPORT ON ACTUAL TO FORECAST EXPENDITURE | 6a: Actual to Forecast Expenditure | 24</v>
      </c>
      <c r="B333" s="4">
        <f t="shared" si="16"/>
        <v>24</v>
      </c>
      <c r="C333" t="s">
        <v>205</v>
      </c>
      <c r="D333" t="s">
        <v>210</v>
      </c>
      <c r="E333" t="s">
        <v>101</v>
      </c>
      <c r="F333" t="s">
        <v>334</v>
      </c>
      <c r="G333">
        <v>15</v>
      </c>
      <c r="H333" t="s">
        <v>77</v>
      </c>
      <c r="I333" s="4" t="str">
        <f t="shared" si="17"/>
        <v>SCHEDULE 6: REPORT ON ACTUAL TO FORECAST EXPENDITURE | 6a: Actual to Forecast Expenditure | By category | Actual for Period to Date (a) | Asset management and airport operations</v>
      </c>
      <c r="J333" t="s">
        <v>92</v>
      </c>
    </row>
    <row r="334" spans="1:10" hidden="1">
      <c r="A334" s="6" t="str">
        <f t="shared" si="15"/>
        <v>SCHEDULE 6: REPORT ON ACTUAL TO FORECAST EXPENDITURE | 6a: Actual to Forecast Expenditure | 25</v>
      </c>
      <c r="B334" s="4">
        <f t="shared" si="16"/>
        <v>25</v>
      </c>
      <c r="C334" t="s">
        <v>205</v>
      </c>
      <c r="D334" t="s">
        <v>210</v>
      </c>
      <c r="E334" t="s">
        <v>101</v>
      </c>
      <c r="F334" t="s">
        <v>335</v>
      </c>
      <c r="G334">
        <v>15</v>
      </c>
      <c r="H334" t="s">
        <v>77</v>
      </c>
      <c r="I334" s="4" t="str">
        <f t="shared" si="17"/>
        <v>SCHEDULE 6: REPORT ON ACTUAL TO FORECAST EXPENDITURE | 6a: Actual to Forecast Expenditure | By category | Forecast for Period to Date (b) | Asset management and airport operations</v>
      </c>
      <c r="J334" t="s">
        <v>92</v>
      </c>
    </row>
    <row r="335" spans="1:10" hidden="1">
      <c r="A335" s="6" t="str">
        <f t="shared" si="15"/>
        <v>SCHEDULE 6: REPORT ON ACTUAL TO FORECAST EXPENDITURE | 6a: Actual to Forecast Expenditure | 26</v>
      </c>
      <c r="B335" s="4">
        <f t="shared" si="16"/>
        <v>26</v>
      </c>
      <c r="C335" t="s">
        <v>205</v>
      </c>
      <c r="D335" t="s">
        <v>210</v>
      </c>
      <c r="E335" t="s">
        <v>101</v>
      </c>
      <c r="F335" t="s">
        <v>331</v>
      </c>
      <c r="G335">
        <v>16</v>
      </c>
      <c r="H335" t="s">
        <v>78</v>
      </c>
      <c r="I335" s="4" t="str">
        <f t="shared" si="17"/>
        <v>SCHEDULE 6: REPORT ON ACTUAL TO FORECAST EXPENDITURE | 6a: Actual to Forecast Expenditure | By category | Actual for Current Disclosure Year (a) | Asset maintenance</v>
      </c>
      <c r="J335" t="s">
        <v>92</v>
      </c>
    </row>
    <row r="336" spans="1:10" hidden="1">
      <c r="A336" s="6" t="str">
        <f t="shared" si="15"/>
        <v>SCHEDULE 6: REPORT ON ACTUAL TO FORECAST EXPENDITURE | 6a: Actual to Forecast Expenditure | 27</v>
      </c>
      <c r="B336" s="4">
        <f t="shared" si="16"/>
        <v>27</v>
      </c>
      <c r="C336" t="s">
        <v>205</v>
      </c>
      <c r="D336" t="s">
        <v>210</v>
      </c>
      <c r="E336" t="s">
        <v>101</v>
      </c>
      <c r="F336" t="s">
        <v>332</v>
      </c>
      <c r="G336">
        <v>16</v>
      </c>
      <c r="H336" t="s">
        <v>78</v>
      </c>
      <c r="I336" s="4" t="str">
        <f t="shared" si="17"/>
        <v>SCHEDULE 6: REPORT ON ACTUAL TO FORECAST EXPENDITURE | 6a: Actual to Forecast Expenditure | By category | Forecast for Current Disclosure Year (b) | Asset maintenance</v>
      </c>
      <c r="J336" t="s">
        <v>92</v>
      </c>
    </row>
    <row r="337" spans="1:10" hidden="1">
      <c r="A337" s="6" t="str">
        <f t="shared" si="15"/>
        <v>SCHEDULE 6: REPORT ON ACTUAL TO FORECAST EXPENDITURE | 6a: Actual to Forecast Expenditure | 28</v>
      </c>
      <c r="B337" s="4">
        <f t="shared" si="16"/>
        <v>28</v>
      </c>
      <c r="C337" t="s">
        <v>205</v>
      </c>
      <c r="D337" t="s">
        <v>210</v>
      </c>
      <c r="E337" t="s">
        <v>101</v>
      </c>
      <c r="F337" t="s">
        <v>333</v>
      </c>
      <c r="G337">
        <v>16</v>
      </c>
      <c r="H337" t="s">
        <v>78</v>
      </c>
      <c r="I337" s="4" t="str">
        <f t="shared" si="17"/>
        <v>SCHEDULE 6: REPORT ON ACTUAL TO FORECAST EXPENDITURE | 6a: Actual to Forecast Expenditure | By category | % Variance (a)/(b)-1 | Asset maintenance</v>
      </c>
      <c r="J337" t="s">
        <v>93</v>
      </c>
    </row>
    <row r="338" spans="1:10" hidden="1">
      <c r="A338" s="6" t="str">
        <f t="shared" si="15"/>
        <v>SCHEDULE 6: REPORT ON ACTUAL TO FORECAST EXPENDITURE | 6a: Actual to Forecast Expenditure | 29</v>
      </c>
      <c r="B338" s="4">
        <f t="shared" si="16"/>
        <v>29</v>
      </c>
      <c r="C338" t="s">
        <v>205</v>
      </c>
      <c r="D338" t="s">
        <v>210</v>
      </c>
      <c r="E338" t="s">
        <v>101</v>
      </c>
      <c r="F338" t="s">
        <v>334</v>
      </c>
      <c r="G338">
        <v>16</v>
      </c>
      <c r="H338" t="s">
        <v>78</v>
      </c>
      <c r="I338" s="4" t="str">
        <f t="shared" si="17"/>
        <v>SCHEDULE 6: REPORT ON ACTUAL TO FORECAST EXPENDITURE | 6a: Actual to Forecast Expenditure | By category | Actual for Period to Date (a) | Asset maintenance</v>
      </c>
      <c r="J338" t="s">
        <v>92</v>
      </c>
    </row>
    <row r="339" spans="1:10" hidden="1">
      <c r="A339" s="6" t="str">
        <f t="shared" si="15"/>
        <v>SCHEDULE 6: REPORT ON ACTUAL TO FORECAST EXPENDITURE | 6a: Actual to Forecast Expenditure | 30</v>
      </c>
      <c r="B339" s="4">
        <f t="shared" si="16"/>
        <v>30</v>
      </c>
      <c r="C339" t="s">
        <v>205</v>
      </c>
      <c r="D339" t="s">
        <v>210</v>
      </c>
      <c r="E339" t="s">
        <v>101</v>
      </c>
      <c r="F339" t="s">
        <v>335</v>
      </c>
      <c r="G339">
        <v>16</v>
      </c>
      <c r="H339" t="s">
        <v>78</v>
      </c>
      <c r="I339" s="4" t="str">
        <f t="shared" si="17"/>
        <v>SCHEDULE 6: REPORT ON ACTUAL TO FORECAST EXPENDITURE | 6a: Actual to Forecast Expenditure | By category | Forecast for Period to Date (b) | Asset maintenance</v>
      </c>
      <c r="J339" t="s">
        <v>92</v>
      </c>
    </row>
    <row r="340" spans="1:10" hidden="1">
      <c r="A340" s="6" t="str">
        <f t="shared" si="15"/>
        <v>SCHEDULE 6: REPORT ON ACTUAL TO FORECAST EXPENDITURE | 6a: Actual to Forecast Expenditure | 31</v>
      </c>
      <c r="B340" s="4">
        <f t="shared" si="16"/>
        <v>31</v>
      </c>
      <c r="C340" t="s">
        <v>205</v>
      </c>
      <c r="D340" t="s">
        <v>210</v>
      </c>
      <c r="E340" t="s">
        <v>101</v>
      </c>
      <c r="F340" t="s">
        <v>331</v>
      </c>
      <c r="G340">
        <v>17</v>
      </c>
      <c r="H340" t="s">
        <v>79</v>
      </c>
      <c r="I340" s="4" t="str">
        <f t="shared" si="17"/>
        <v>SCHEDULE 6: REPORT ON ACTUAL TO FORECAST EXPENDITURE | 6a: Actual to Forecast Expenditure | By category | Actual for Current Disclosure Year (a) | Total operational expenditure</v>
      </c>
      <c r="J340" t="s">
        <v>92</v>
      </c>
    </row>
    <row r="341" spans="1:10" hidden="1">
      <c r="A341" s="6" t="str">
        <f t="shared" si="15"/>
        <v>SCHEDULE 6: REPORT ON ACTUAL TO FORECAST EXPENDITURE | 6a: Actual to Forecast Expenditure | 32</v>
      </c>
      <c r="B341" s="4">
        <f t="shared" si="16"/>
        <v>32</v>
      </c>
      <c r="C341" t="s">
        <v>205</v>
      </c>
      <c r="D341" t="s">
        <v>210</v>
      </c>
      <c r="E341" t="s">
        <v>101</v>
      </c>
      <c r="F341" t="s">
        <v>332</v>
      </c>
      <c r="G341">
        <v>17</v>
      </c>
      <c r="H341" t="s">
        <v>79</v>
      </c>
      <c r="I341" s="4" t="str">
        <f t="shared" si="17"/>
        <v>SCHEDULE 6: REPORT ON ACTUAL TO FORECAST EXPENDITURE | 6a: Actual to Forecast Expenditure | By category | Forecast for Current Disclosure Year (b) | Total operational expenditure</v>
      </c>
      <c r="J341" t="s">
        <v>92</v>
      </c>
    </row>
    <row r="342" spans="1:10" hidden="1">
      <c r="A342" s="6" t="str">
        <f t="shared" si="15"/>
        <v>SCHEDULE 6: REPORT ON ACTUAL TO FORECAST EXPENDITURE | 6a: Actual to Forecast Expenditure | 33</v>
      </c>
      <c r="B342" s="4">
        <f t="shared" si="16"/>
        <v>33</v>
      </c>
      <c r="C342" t="s">
        <v>205</v>
      </c>
      <c r="D342" t="s">
        <v>210</v>
      </c>
      <c r="E342" t="s">
        <v>101</v>
      </c>
      <c r="F342" t="s">
        <v>333</v>
      </c>
      <c r="G342">
        <v>17</v>
      </c>
      <c r="H342" t="s">
        <v>79</v>
      </c>
      <c r="I342" s="4" t="str">
        <f t="shared" si="17"/>
        <v>SCHEDULE 6: REPORT ON ACTUAL TO FORECAST EXPENDITURE | 6a: Actual to Forecast Expenditure | By category | % Variance (a)/(b)-1 | Total operational expenditure</v>
      </c>
      <c r="J342" t="s">
        <v>93</v>
      </c>
    </row>
    <row r="343" spans="1:10" hidden="1">
      <c r="A343" s="6" t="str">
        <f t="shared" si="15"/>
        <v>SCHEDULE 6: REPORT ON ACTUAL TO FORECAST EXPENDITURE | 6a: Actual to Forecast Expenditure | 34</v>
      </c>
      <c r="B343" s="4">
        <f t="shared" si="16"/>
        <v>34</v>
      </c>
      <c r="C343" t="s">
        <v>205</v>
      </c>
      <c r="D343" t="s">
        <v>210</v>
      </c>
      <c r="E343" t="s">
        <v>101</v>
      </c>
      <c r="F343" t="s">
        <v>334</v>
      </c>
      <c r="G343">
        <v>17</v>
      </c>
      <c r="H343" t="s">
        <v>79</v>
      </c>
      <c r="I343" s="4" t="str">
        <f t="shared" si="17"/>
        <v>SCHEDULE 6: REPORT ON ACTUAL TO FORECAST EXPENDITURE | 6a: Actual to Forecast Expenditure | By category | Actual for Period to Date (a) | Total operational expenditure</v>
      </c>
      <c r="J343" t="s">
        <v>92</v>
      </c>
    </row>
    <row r="344" spans="1:10" hidden="1">
      <c r="A344" s="6" t="str">
        <f t="shared" si="15"/>
        <v>SCHEDULE 6: REPORT ON ACTUAL TO FORECAST EXPENDITURE | 6a: Actual to Forecast Expenditure | 35</v>
      </c>
      <c r="B344" s="4">
        <f t="shared" si="16"/>
        <v>35</v>
      </c>
      <c r="C344" t="s">
        <v>205</v>
      </c>
      <c r="D344" t="s">
        <v>210</v>
      </c>
      <c r="E344" t="s">
        <v>101</v>
      </c>
      <c r="F344" t="s">
        <v>335</v>
      </c>
      <c r="G344">
        <v>17</v>
      </c>
      <c r="H344" t="s">
        <v>79</v>
      </c>
      <c r="I344" s="4" t="str">
        <f t="shared" si="17"/>
        <v>SCHEDULE 6: REPORT ON ACTUAL TO FORECAST EXPENDITURE | 6a: Actual to Forecast Expenditure | By category | Forecast for Period to Date (b) | Total operational expenditure</v>
      </c>
      <c r="J344" t="s">
        <v>92</v>
      </c>
    </row>
    <row r="345" spans="1:10" hidden="1">
      <c r="A345" s="6" t="str">
        <f t="shared" si="15"/>
        <v>SCHEDULE 6: REPORT ON ACTUAL TO FORECAST EXPENDITURE | 6b: Forecast Expenditure | 1</v>
      </c>
      <c r="B345" s="4">
        <f t="shared" si="16"/>
        <v>1</v>
      </c>
      <c r="C345" t="s">
        <v>205</v>
      </c>
      <c r="D345" t="s">
        <v>211</v>
      </c>
      <c r="E345" t="s">
        <v>101</v>
      </c>
      <c r="F345" t="s">
        <v>95</v>
      </c>
      <c r="G345">
        <v>78</v>
      </c>
      <c r="H345" t="s">
        <v>69</v>
      </c>
      <c r="I345" s="4" t="str">
        <f t="shared" si="17"/>
        <v>SCHEDULE 6: REPORT ON ACTUAL TO FORECAST EXPENDITURE | 6b: Forecast Expenditure | By category | Pricing Period Starting Year | Capacity growth</v>
      </c>
      <c r="J345" t="s">
        <v>92</v>
      </c>
    </row>
    <row r="346" spans="1:10" hidden="1">
      <c r="A346" s="6" t="str">
        <f t="shared" si="15"/>
        <v>SCHEDULE 6: REPORT ON ACTUAL TO FORECAST EXPENDITURE | 6b: Forecast Expenditure | 2</v>
      </c>
      <c r="B346" s="4">
        <f t="shared" si="16"/>
        <v>2</v>
      </c>
      <c r="C346" t="s">
        <v>205</v>
      </c>
      <c r="D346" t="s">
        <v>211</v>
      </c>
      <c r="E346" t="s">
        <v>101</v>
      </c>
      <c r="F346" t="s">
        <v>96</v>
      </c>
      <c r="G346">
        <v>78</v>
      </c>
      <c r="H346" t="s">
        <v>69</v>
      </c>
      <c r="I346" s="4" t="str">
        <f t="shared" si="17"/>
        <v>SCHEDULE 6: REPORT ON ACTUAL TO FORECAST EXPENDITURE | 6b: Forecast Expenditure | By category | Pricing Period Starting Year + 1 | Capacity growth</v>
      </c>
      <c r="J346" t="s">
        <v>92</v>
      </c>
    </row>
    <row r="347" spans="1:10" hidden="1">
      <c r="A347" s="6" t="str">
        <f t="shared" si="15"/>
        <v>SCHEDULE 6: REPORT ON ACTUAL TO FORECAST EXPENDITURE | 6b: Forecast Expenditure | 3</v>
      </c>
      <c r="B347" s="4">
        <f t="shared" si="16"/>
        <v>3</v>
      </c>
      <c r="C347" t="s">
        <v>205</v>
      </c>
      <c r="D347" t="s">
        <v>211</v>
      </c>
      <c r="E347" t="s">
        <v>101</v>
      </c>
      <c r="F347" t="s">
        <v>97</v>
      </c>
      <c r="G347">
        <v>78</v>
      </c>
      <c r="H347" t="s">
        <v>69</v>
      </c>
      <c r="I347" s="4" t="str">
        <f t="shared" si="17"/>
        <v>SCHEDULE 6: REPORT ON ACTUAL TO FORECAST EXPENDITURE | 6b: Forecast Expenditure | By category | Pricing Period Starting Year + 2 | Capacity growth</v>
      </c>
      <c r="J347" t="s">
        <v>92</v>
      </c>
    </row>
    <row r="348" spans="1:10" hidden="1">
      <c r="A348" s="6" t="str">
        <f t="shared" si="15"/>
        <v>SCHEDULE 6: REPORT ON ACTUAL TO FORECAST EXPENDITURE | 6b: Forecast Expenditure | 4</v>
      </c>
      <c r="B348" s="4">
        <f t="shared" si="16"/>
        <v>4</v>
      </c>
      <c r="C348" t="s">
        <v>205</v>
      </c>
      <c r="D348" t="s">
        <v>211</v>
      </c>
      <c r="E348" t="s">
        <v>101</v>
      </c>
      <c r="F348" t="s">
        <v>98</v>
      </c>
      <c r="G348">
        <v>78</v>
      </c>
      <c r="H348" t="s">
        <v>69</v>
      </c>
      <c r="I348" s="4" t="str">
        <f t="shared" si="17"/>
        <v>SCHEDULE 6: REPORT ON ACTUAL TO FORECAST EXPENDITURE | 6b: Forecast Expenditure | By category | Pricing Period Starting Year + 3 | Capacity growth</v>
      </c>
      <c r="J348" t="s">
        <v>92</v>
      </c>
    </row>
    <row r="349" spans="1:10" hidden="1">
      <c r="A349" s="6" t="str">
        <f t="shared" si="15"/>
        <v>SCHEDULE 6: REPORT ON ACTUAL TO FORECAST EXPENDITURE | 6b: Forecast Expenditure | 5</v>
      </c>
      <c r="B349" s="4">
        <f t="shared" si="16"/>
        <v>5</v>
      </c>
      <c r="C349" t="s">
        <v>205</v>
      </c>
      <c r="D349" t="s">
        <v>211</v>
      </c>
      <c r="E349" t="s">
        <v>101</v>
      </c>
      <c r="F349" t="s">
        <v>99</v>
      </c>
      <c r="G349">
        <v>78</v>
      </c>
      <c r="H349" t="s">
        <v>69</v>
      </c>
      <c r="I349" s="4" t="str">
        <f t="shared" si="17"/>
        <v>SCHEDULE 6: REPORT ON ACTUAL TO FORECAST EXPENDITURE | 6b: Forecast Expenditure | By category | Pricing Period Starting Year + 4 | Capacity growth</v>
      </c>
      <c r="J349" t="s">
        <v>92</v>
      </c>
    </row>
    <row r="350" spans="1:10" hidden="1">
      <c r="A350" s="6" t="str">
        <f t="shared" si="15"/>
        <v>SCHEDULE 6: REPORT ON ACTUAL TO FORECAST EXPENDITURE | 6b: Forecast Expenditure | 6</v>
      </c>
      <c r="B350" s="4">
        <f t="shared" si="16"/>
        <v>6</v>
      </c>
      <c r="C350" t="s">
        <v>205</v>
      </c>
      <c r="D350" t="s">
        <v>211</v>
      </c>
      <c r="E350" t="s">
        <v>101</v>
      </c>
      <c r="F350" t="s">
        <v>95</v>
      </c>
      <c r="G350">
        <v>79</v>
      </c>
      <c r="H350" t="s">
        <v>70</v>
      </c>
      <c r="I350" s="4" t="str">
        <f t="shared" si="17"/>
        <v>SCHEDULE 6: REPORT ON ACTUAL TO FORECAST EXPENDITURE | 6b: Forecast Expenditure | By category | Pricing Period Starting Year | Asset replacement and renewal</v>
      </c>
      <c r="J350" t="s">
        <v>92</v>
      </c>
    </row>
    <row r="351" spans="1:10" hidden="1">
      <c r="A351" s="6" t="str">
        <f t="shared" si="15"/>
        <v>SCHEDULE 6: REPORT ON ACTUAL TO FORECAST EXPENDITURE | 6b: Forecast Expenditure | 7</v>
      </c>
      <c r="B351" s="4">
        <f t="shared" si="16"/>
        <v>7</v>
      </c>
      <c r="C351" t="s">
        <v>205</v>
      </c>
      <c r="D351" t="s">
        <v>211</v>
      </c>
      <c r="E351" t="s">
        <v>101</v>
      </c>
      <c r="F351" t="s">
        <v>96</v>
      </c>
      <c r="G351">
        <v>79</v>
      </c>
      <c r="H351" t="s">
        <v>70</v>
      </c>
      <c r="I351" s="4" t="str">
        <f t="shared" si="17"/>
        <v>SCHEDULE 6: REPORT ON ACTUAL TO FORECAST EXPENDITURE | 6b: Forecast Expenditure | By category | Pricing Period Starting Year + 1 | Asset replacement and renewal</v>
      </c>
      <c r="J351" t="s">
        <v>92</v>
      </c>
    </row>
    <row r="352" spans="1:10" hidden="1">
      <c r="A352" s="6" t="str">
        <f t="shared" si="15"/>
        <v>SCHEDULE 6: REPORT ON ACTUAL TO FORECAST EXPENDITURE | 6b: Forecast Expenditure | 8</v>
      </c>
      <c r="B352" s="4">
        <f t="shared" si="16"/>
        <v>8</v>
      </c>
      <c r="C352" t="s">
        <v>205</v>
      </c>
      <c r="D352" t="s">
        <v>211</v>
      </c>
      <c r="E352" t="s">
        <v>101</v>
      </c>
      <c r="F352" t="s">
        <v>97</v>
      </c>
      <c r="G352">
        <v>79</v>
      </c>
      <c r="H352" t="s">
        <v>70</v>
      </c>
      <c r="I352" s="4" t="str">
        <f t="shared" si="17"/>
        <v>SCHEDULE 6: REPORT ON ACTUAL TO FORECAST EXPENDITURE | 6b: Forecast Expenditure | By category | Pricing Period Starting Year + 2 | Asset replacement and renewal</v>
      </c>
      <c r="J352" t="s">
        <v>92</v>
      </c>
    </row>
    <row r="353" spans="1:10" hidden="1">
      <c r="A353" s="6" t="str">
        <f t="shared" si="15"/>
        <v>SCHEDULE 6: REPORT ON ACTUAL TO FORECAST EXPENDITURE | 6b: Forecast Expenditure | 9</v>
      </c>
      <c r="B353" s="4">
        <f t="shared" si="16"/>
        <v>9</v>
      </c>
      <c r="C353" t="s">
        <v>205</v>
      </c>
      <c r="D353" t="s">
        <v>211</v>
      </c>
      <c r="E353" t="s">
        <v>101</v>
      </c>
      <c r="F353" t="s">
        <v>98</v>
      </c>
      <c r="G353">
        <v>79</v>
      </c>
      <c r="H353" t="s">
        <v>70</v>
      </c>
      <c r="I353" s="4" t="str">
        <f t="shared" si="17"/>
        <v>SCHEDULE 6: REPORT ON ACTUAL TO FORECAST EXPENDITURE | 6b: Forecast Expenditure | By category | Pricing Period Starting Year + 3 | Asset replacement and renewal</v>
      </c>
      <c r="J353" t="s">
        <v>92</v>
      </c>
    </row>
    <row r="354" spans="1:10" hidden="1">
      <c r="A354" s="6" t="str">
        <f t="shared" si="15"/>
        <v>SCHEDULE 6: REPORT ON ACTUAL TO FORECAST EXPENDITURE | 6b: Forecast Expenditure | 10</v>
      </c>
      <c r="B354" s="4">
        <f t="shared" si="16"/>
        <v>10</v>
      </c>
      <c r="C354" t="s">
        <v>205</v>
      </c>
      <c r="D354" t="s">
        <v>211</v>
      </c>
      <c r="E354" t="s">
        <v>101</v>
      </c>
      <c r="F354" t="s">
        <v>99</v>
      </c>
      <c r="G354">
        <v>79</v>
      </c>
      <c r="H354" t="s">
        <v>70</v>
      </c>
      <c r="I354" s="4" t="str">
        <f t="shared" si="17"/>
        <v>SCHEDULE 6: REPORT ON ACTUAL TO FORECAST EXPENDITURE | 6b: Forecast Expenditure | By category | Pricing Period Starting Year + 4 | Asset replacement and renewal</v>
      </c>
      <c r="J354" t="s">
        <v>92</v>
      </c>
    </row>
    <row r="355" spans="1:10" hidden="1">
      <c r="A355" s="6" t="str">
        <f t="shared" si="15"/>
        <v>SCHEDULE 6: REPORT ON ACTUAL TO FORECAST EXPENDITURE | 6b: Forecast Expenditure | 11</v>
      </c>
      <c r="B355" s="4">
        <f t="shared" si="16"/>
        <v>11</v>
      </c>
      <c r="C355" t="s">
        <v>205</v>
      </c>
      <c r="D355" t="s">
        <v>211</v>
      </c>
      <c r="E355" t="s">
        <v>101</v>
      </c>
      <c r="F355" t="s">
        <v>95</v>
      </c>
      <c r="G355">
        <v>80</v>
      </c>
      <c r="H355" t="s">
        <v>269</v>
      </c>
      <c r="I355" s="4" t="str">
        <f t="shared" si="17"/>
        <v>SCHEDULE 6: REPORT ON ACTUAL TO FORECAST EXPENDITURE | 6b: Forecast Expenditure | By category | Pricing Period Starting Year | Total forecast capital expenditure</v>
      </c>
      <c r="J355" t="s">
        <v>92</v>
      </c>
    </row>
    <row r="356" spans="1:10" hidden="1">
      <c r="A356" s="6" t="str">
        <f t="shared" si="15"/>
        <v>SCHEDULE 6: REPORT ON ACTUAL TO FORECAST EXPENDITURE | 6b: Forecast Expenditure | 12</v>
      </c>
      <c r="B356" s="4">
        <f t="shared" si="16"/>
        <v>12</v>
      </c>
      <c r="C356" t="s">
        <v>205</v>
      </c>
      <c r="D356" t="s">
        <v>211</v>
      </c>
      <c r="E356" t="s">
        <v>101</v>
      </c>
      <c r="F356" t="s">
        <v>96</v>
      </c>
      <c r="G356">
        <v>80</v>
      </c>
      <c r="H356" t="s">
        <v>269</v>
      </c>
      <c r="I356" s="4" t="str">
        <f t="shared" si="17"/>
        <v>SCHEDULE 6: REPORT ON ACTUAL TO FORECAST EXPENDITURE | 6b: Forecast Expenditure | By category | Pricing Period Starting Year + 1 | Total forecast capital expenditure</v>
      </c>
      <c r="J356" t="s">
        <v>92</v>
      </c>
    </row>
    <row r="357" spans="1:10" hidden="1">
      <c r="A357" s="6" t="str">
        <f t="shared" si="15"/>
        <v>SCHEDULE 6: REPORT ON ACTUAL TO FORECAST EXPENDITURE | 6b: Forecast Expenditure | 13</v>
      </c>
      <c r="B357" s="4">
        <f t="shared" si="16"/>
        <v>13</v>
      </c>
      <c r="C357" t="s">
        <v>205</v>
      </c>
      <c r="D357" t="s">
        <v>211</v>
      </c>
      <c r="E357" t="s">
        <v>101</v>
      </c>
      <c r="F357" t="s">
        <v>97</v>
      </c>
      <c r="G357">
        <v>80</v>
      </c>
      <c r="H357" t="s">
        <v>269</v>
      </c>
      <c r="I357" s="4" t="str">
        <f t="shared" si="17"/>
        <v>SCHEDULE 6: REPORT ON ACTUAL TO FORECAST EXPENDITURE | 6b: Forecast Expenditure | By category | Pricing Period Starting Year + 2 | Total forecast capital expenditure</v>
      </c>
      <c r="J357" t="s">
        <v>92</v>
      </c>
    </row>
    <row r="358" spans="1:10" hidden="1">
      <c r="A358" s="6" t="str">
        <f t="shared" si="15"/>
        <v>SCHEDULE 6: REPORT ON ACTUAL TO FORECAST EXPENDITURE | 6b: Forecast Expenditure | 14</v>
      </c>
      <c r="B358" s="4">
        <f t="shared" si="16"/>
        <v>14</v>
      </c>
      <c r="C358" t="s">
        <v>205</v>
      </c>
      <c r="D358" t="s">
        <v>211</v>
      </c>
      <c r="E358" t="s">
        <v>101</v>
      </c>
      <c r="F358" t="s">
        <v>98</v>
      </c>
      <c r="G358">
        <v>80</v>
      </c>
      <c r="H358" t="s">
        <v>269</v>
      </c>
      <c r="I358" s="4" t="str">
        <f t="shared" si="17"/>
        <v>SCHEDULE 6: REPORT ON ACTUAL TO FORECAST EXPENDITURE | 6b: Forecast Expenditure | By category | Pricing Period Starting Year + 3 | Total forecast capital expenditure</v>
      </c>
      <c r="J358" t="s">
        <v>92</v>
      </c>
    </row>
    <row r="359" spans="1:10" hidden="1">
      <c r="A359" s="6" t="str">
        <f t="shared" si="15"/>
        <v>SCHEDULE 6: REPORT ON ACTUAL TO FORECAST EXPENDITURE | 6b: Forecast Expenditure | 15</v>
      </c>
      <c r="B359" s="4">
        <f t="shared" si="16"/>
        <v>15</v>
      </c>
      <c r="C359" t="s">
        <v>205</v>
      </c>
      <c r="D359" t="s">
        <v>211</v>
      </c>
      <c r="E359" t="s">
        <v>101</v>
      </c>
      <c r="F359" t="s">
        <v>99</v>
      </c>
      <c r="G359">
        <v>80</v>
      </c>
      <c r="H359" t="s">
        <v>269</v>
      </c>
      <c r="I359" s="4" t="str">
        <f t="shared" si="17"/>
        <v>SCHEDULE 6: REPORT ON ACTUAL TO FORECAST EXPENDITURE | 6b: Forecast Expenditure | By category | Pricing Period Starting Year + 4 | Total forecast capital expenditure</v>
      </c>
      <c r="J359" t="s">
        <v>92</v>
      </c>
    </row>
    <row r="360" spans="1:10" hidden="1">
      <c r="A360" s="6" t="str">
        <f t="shared" si="15"/>
        <v>SCHEDULE 6: REPORT ON ACTUAL TO FORECAST EXPENDITURE | 6b: Forecast Expenditure | 16</v>
      </c>
      <c r="B360" s="4">
        <f t="shared" si="16"/>
        <v>16</v>
      </c>
      <c r="C360" t="s">
        <v>205</v>
      </c>
      <c r="D360" t="s">
        <v>211</v>
      </c>
      <c r="E360" t="s">
        <v>101</v>
      </c>
      <c r="F360" t="s">
        <v>95</v>
      </c>
      <c r="G360">
        <v>82</v>
      </c>
      <c r="H360" t="s">
        <v>76</v>
      </c>
      <c r="I360" s="4" t="str">
        <f t="shared" si="17"/>
        <v>SCHEDULE 6: REPORT ON ACTUAL TO FORECAST EXPENDITURE | 6b: Forecast Expenditure | By category | Pricing Period Starting Year | Corporate overheads</v>
      </c>
      <c r="J360" t="s">
        <v>92</v>
      </c>
    </row>
    <row r="361" spans="1:10" hidden="1">
      <c r="A361" s="6" t="str">
        <f t="shared" si="15"/>
        <v>SCHEDULE 6: REPORT ON ACTUAL TO FORECAST EXPENDITURE | 6b: Forecast Expenditure | 17</v>
      </c>
      <c r="B361" s="4">
        <f t="shared" si="16"/>
        <v>17</v>
      </c>
      <c r="C361" t="s">
        <v>205</v>
      </c>
      <c r="D361" t="s">
        <v>211</v>
      </c>
      <c r="E361" t="s">
        <v>101</v>
      </c>
      <c r="F361" t="s">
        <v>96</v>
      </c>
      <c r="G361">
        <v>82</v>
      </c>
      <c r="H361" t="s">
        <v>76</v>
      </c>
      <c r="I361" s="4" t="str">
        <f t="shared" si="17"/>
        <v>SCHEDULE 6: REPORT ON ACTUAL TO FORECAST EXPENDITURE | 6b: Forecast Expenditure | By category | Pricing Period Starting Year + 1 | Corporate overheads</v>
      </c>
      <c r="J361" t="s">
        <v>92</v>
      </c>
    </row>
    <row r="362" spans="1:10" hidden="1">
      <c r="A362" s="6" t="str">
        <f t="shared" si="15"/>
        <v>SCHEDULE 6: REPORT ON ACTUAL TO FORECAST EXPENDITURE | 6b: Forecast Expenditure | 18</v>
      </c>
      <c r="B362" s="4">
        <f t="shared" si="16"/>
        <v>18</v>
      </c>
      <c r="C362" t="s">
        <v>205</v>
      </c>
      <c r="D362" t="s">
        <v>211</v>
      </c>
      <c r="E362" t="s">
        <v>101</v>
      </c>
      <c r="F362" t="s">
        <v>97</v>
      </c>
      <c r="G362">
        <v>82</v>
      </c>
      <c r="H362" t="s">
        <v>76</v>
      </c>
      <c r="I362" s="4" t="str">
        <f t="shared" si="17"/>
        <v>SCHEDULE 6: REPORT ON ACTUAL TO FORECAST EXPENDITURE | 6b: Forecast Expenditure | By category | Pricing Period Starting Year + 2 | Corporate overheads</v>
      </c>
      <c r="J362" t="s">
        <v>92</v>
      </c>
    </row>
    <row r="363" spans="1:10" hidden="1">
      <c r="A363" s="6" t="str">
        <f t="shared" si="15"/>
        <v>SCHEDULE 6: REPORT ON ACTUAL TO FORECAST EXPENDITURE | 6b: Forecast Expenditure | 19</v>
      </c>
      <c r="B363" s="4">
        <f t="shared" si="16"/>
        <v>19</v>
      </c>
      <c r="C363" t="s">
        <v>205</v>
      </c>
      <c r="D363" t="s">
        <v>211</v>
      </c>
      <c r="E363" t="s">
        <v>101</v>
      </c>
      <c r="F363" t="s">
        <v>98</v>
      </c>
      <c r="G363">
        <v>82</v>
      </c>
      <c r="H363" t="s">
        <v>76</v>
      </c>
      <c r="I363" s="4" t="str">
        <f t="shared" si="17"/>
        <v>SCHEDULE 6: REPORT ON ACTUAL TO FORECAST EXPENDITURE | 6b: Forecast Expenditure | By category | Pricing Period Starting Year + 3 | Corporate overheads</v>
      </c>
      <c r="J363" t="s">
        <v>92</v>
      </c>
    </row>
    <row r="364" spans="1:10" hidden="1">
      <c r="A364" s="6" t="str">
        <f t="shared" si="15"/>
        <v>SCHEDULE 6: REPORT ON ACTUAL TO FORECAST EXPENDITURE | 6b: Forecast Expenditure | 20</v>
      </c>
      <c r="B364" s="4">
        <f t="shared" si="16"/>
        <v>20</v>
      </c>
      <c r="C364" t="s">
        <v>205</v>
      </c>
      <c r="D364" t="s">
        <v>211</v>
      </c>
      <c r="E364" t="s">
        <v>101</v>
      </c>
      <c r="F364" t="s">
        <v>99</v>
      </c>
      <c r="G364">
        <v>82</v>
      </c>
      <c r="H364" t="s">
        <v>76</v>
      </c>
      <c r="I364" s="4" t="str">
        <f t="shared" si="17"/>
        <v>SCHEDULE 6: REPORT ON ACTUAL TO FORECAST EXPENDITURE | 6b: Forecast Expenditure | By category | Pricing Period Starting Year + 4 | Corporate overheads</v>
      </c>
      <c r="J364" t="s">
        <v>92</v>
      </c>
    </row>
    <row r="365" spans="1:10" hidden="1">
      <c r="A365" s="6" t="str">
        <f t="shared" si="15"/>
        <v>SCHEDULE 6: REPORT ON ACTUAL TO FORECAST EXPENDITURE | 6b: Forecast Expenditure | 21</v>
      </c>
      <c r="B365" s="4">
        <f t="shared" si="16"/>
        <v>21</v>
      </c>
      <c r="C365" t="s">
        <v>205</v>
      </c>
      <c r="D365" t="s">
        <v>211</v>
      </c>
      <c r="E365" t="s">
        <v>101</v>
      </c>
      <c r="F365" t="s">
        <v>95</v>
      </c>
      <c r="G365">
        <v>83</v>
      </c>
      <c r="H365" t="s">
        <v>77</v>
      </c>
      <c r="I365" s="4" t="str">
        <f t="shared" si="17"/>
        <v>SCHEDULE 6: REPORT ON ACTUAL TO FORECAST EXPENDITURE | 6b: Forecast Expenditure | By category | Pricing Period Starting Year | Asset management and airport operations</v>
      </c>
      <c r="J365" t="s">
        <v>92</v>
      </c>
    </row>
    <row r="366" spans="1:10" hidden="1">
      <c r="A366" s="6" t="str">
        <f t="shared" si="15"/>
        <v>SCHEDULE 6: REPORT ON ACTUAL TO FORECAST EXPENDITURE | 6b: Forecast Expenditure | 22</v>
      </c>
      <c r="B366" s="4">
        <f t="shared" si="16"/>
        <v>22</v>
      </c>
      <c r="C366" t="s">
        <v>205</v>
      </c>
      <c r="D366" t="s">
        <v>211</v>
      </c>
      <c r="E366" t="s">
        <v>101</v>
      </c>
      <c r="F366" t="s">
        <v>96</v>
      </c>
      <c r="G366">
        <v>83</v>
      </c>
      <c r="H366" t="s">
        <v>77</v>
      </c>
      <c r="I366" s="4" t="str">
        <f t="shared" si="17"/>
        <v>SCHEDULE 6: REPORT ON ACTUAL TO FORECAST EXPENDITURE | 6b: Forecast Expenditure | By category | Pricing Period Starting Year + 1 | Asset management and airport operations</v>
      </c>
      <c r="J366" t="s">
        <v>92</v>
      </c>
    </row>
    <row r="367" spans="1:10" hidden="1">
      <c r="A367" s="6" t="str">
        <f t="shared" si="15"/>
        <v>SCHEDULE 6: REPORT ON ACTUAL TO FORECAST EXPENDITURE | 6b: Forecast Expenditure | 23</v>
      </c>
      <c r="B367" s="4">
        <f t="shared" si="16"/>
        <v>23</v>
      </c>
      <c r="C367" t="s">
        <v>205</v>
      </c>
      <c r="D367" t="s">
        <v>211</v>
      </c>
      <c r="E367" t="s">
        <v>101</v>
      </c>
      <c r="F367" t="s">
        <v>97</v>
      </c>
      <c r="G367">
        <v>83</v>
      </c>
      <c r="H367" t="s">
        <v>77</v>
      </c>
      <c r="I367" s="4" t="str">
        <f t="shared" si="17"/>
        <v>SCHEDULE 6: REPORT ON ACTUAL TO FORECAST EXPENDITURE | 6b: Forecast Expenditure | By category | Pricing Period Starting Year + 2 | Asset management and airport operations</v>
      </c>
      <c r="J367" t="s">
        <v>92</v>
      </c>
    </row>
    <row r="368" spans="1:10" hidden="1">
      <c r="A368" s="6" t="str">
        <f t="shared" si="15"/>
        <v>SCHEDULE 6: REPORT ON ACTUAL TO FORECAST EXPENDITURE | 6b: Forecast Expenditure | 24</v>
      </c>
      <c r="B368" s="4">
        <f t="shared" si="16"/>
        <v>24</v>
      </c>
      <c r="C368" t="s">
        <v>205</v>
      </c>
      <c r="D368" t="s">
        <v>211</v>
      </c>
      <c r="E368" t="s">
        <v>101</v>
      </c>
      <c r="F368" t="s">
        <v>98</v>
      </c>
      <c r="G368">
        <v>83</v>
      </c>
      <c r="H368" t="s">
        <v>77</v>
      </c>
      <c r="I368" s="4" t="str">
        <f t="shared" si="17"/>
        <v>SCHEDULE 6: REPORT ON ACTUAL TO FORECAST EXPENDITURE | 6b: Forecast Expenditure | By category | Pricing Period Starting Year + 3 | Asset management and airport operations</v>
      </c>
      <c r="J368" t="s">
        <v>92</v>
      </c>
    </row>
    <row r="369" spans="1:10" hidden="1">
      <c r="A369" s="6" t="str">
        <f t="shared" si="15"/>
        <v>SCHEDULE 6: REPORT ON ACTUAL TO FORECAST EXPENDITURE | 6b: Forecast Expenditure | 25</v>
      </c>
      <c r="B369" s="4">
        <f t="shared" si="16"/>
        <v>25</v>
      </c>
      <c r="C369" t="s">
        <v>205</v>
      </c>
      <c r="D369" t="s">
        <v>211</v>
      </c>
      <c r="E369" t="s">
        <v>101</v>
      </c>
      <c r="F369" t="s">
        <v>99</v>
      </c>
      <c r="G369">
        <v>83</v>
      </c>
      <c r="H369" t="s">
        <v>77</v>
      </c>
      <c r="I369" s="4" t="str">
        <f t="shared" si="17"/>
        <v>SCHEDULE 6: REPORT ON ACTUAL TO FORECAST EXPENDITURE | 6b: Forecast Expenditure | By category | Pricing Period Starting Year + 4 | Asset management and airport operations</v>
      </c>
      <c r="J369" t="s">
        <v>92</v>
      </c>
    </row>
    <row r="370" spans="1:10" hidden="1">
      <c r="A370" s="6" t="str">
        <f t="shared" si="15"/>
        <v>SCHEDULE 6: REPORT ON ACTUAL TO FORECAST EXPENDITURE | 6b: Forecast Expenditure | 26</v>
      </c>
      <c r="B370" s="4">
        <f t="shared" si="16"/>
        <v>26</v>
      </c>
      <c r="C370" t="s">
        <v>205</v>
      </c>
      <c r="D370" t="s">
        <v>211</v>
      </c>
      <c r="E370" t="s">
        <v>101</v>
      </c>
      <c r="F370" t="s">
        <v>95</v>
      </c>
      <c r="G370">
        <v>84</v>
      </c>
      <c r="H370" t="s">
        <v>78</v>
      </c>
      <c r="I370" s="4" t="str">
        <f t="shared" si="17"/>
        <v>SCHEDULE 6: REPORT ON ACTUAL TO FORECAST EXPENDITURE | 6b: Forecast Expenditure | By category | Pricing Period Starting Year | Asset maintenance</v>
      </c>
      <c r="J370" t="s">
        <v>92</v>
      </c>
    </row>
    <row r="371" spans="1:10" hidden="1">
      <c r="A371" s="6" t="str">
        <f t="shared" si="15"/>
        <v>SCHEDULE 6: REPORT ON ACTUAL TO FORECAST EXPENDITURE | 6b: Forecast Expenditure | 27</v>
      </c>
      <c r="B371" s="4">
        <f t="shared" si="16"/>
        <v>27</v>
      </c>
      <c r="C371" t="s">
        <v>205</v>
      </c>
      <c r="D371" t="s">
        <v>211</v>
      </c>
      <c r="E371" t="s">
        <v>101</v>
      </c>
      <c r="F371" t="s">
        <v>96</v>
      </c>
      <c r="G371">
        <v>84</v>
      </c>
      <c r="H371" t="s">
        <v>78</v>
      </c>
      <c r="I371" s="4" t="str">
        <f t="shared" si="17"/>
        <v>SCHEDULE 6: REPORT ON ACTUAL TO FORECAST EXPENDITURE | 6b: Forecast Expenditure | By category | Pricing Period Starting Year + 1 | Asset maintenance</v>
      </c>
      <c r="J371" t="s">
        <v>92</v>
      </c>
    </row>
    <row r="372" spans="1:10" hidden="1">
      <c r="A372" s="6" t="str">
        <f t="shared" si="15"/>
        <v>SCHEDULE 6: REPORT ON ACTUAL TO FORECAST EXPENDITURE | 6b: Forecast Expenditure | 28</v>
      </c>
      <c r="B372" s="4">
        <f t="shared" si="16"/>
        <v>28</v>
      </c>
      <c r="C372" t="s">
        <v>205</v>
      </c>
      <c r="D372" t="s">
        <v>211</v>
      </c>
      <c r="E372" t="s">
        <v>101</v>
      </c>
      <c r="F372" t="s">
        <v>97</v>
      </c>
      <c r="G372">
        <v>84</v>
      </c>
      <c r="H372" t="s">
        <v>78</v>
      </c>
      <c r="I372" s="4" t="str">
        <f t="shared" si="17"/>
        <v>SCHEDULE 6: REPORT ON ACTUAL TO FORECAST EXPENDITURE | 6b: Forecast Expenditure | By category | Pricing Period Starting Year + 2 | Asset maintenance</v>
      </c>
      <c r="J372" t="s">
        <v>92</v>
      </c>
    </row>
    <row r="373" spans="1:10" hidden="1">
      <c r="A373" s="6" t="str">
        <f t="shared" si="15"/>
        <v>SCHEDULE 6: REPORT ON ACTUAL TO FORECAST EXPENDITURE | 6b: Forecast Expenditure | 29</v>
      </c>
      <c r="B373" s="4">
        <f t="shared" si="16"/>
        <v>29</v>
      </c>
      <c r="C373" t="s">
        <v>205</v>
      </c>
      <c r="D373" t="s">
        <v>211</v>
      </c>
      <c r="E373" t="s">
        <v>101</v>
      </c>
      <c r="F373" t="s">
        <v>98</v>
      </c>
      <c r="G373">
        <v>84</v>
      </c>
      <c r="H373" t="s">
        <v>78</v>
      </c>
      <c r="I373" s="4" t="str">
        <f t="shared" si="17"/>
        <v>SCHEDULE 6: REPORT ON ACTUAL TO FORECAST EXPENDITURE | 6b: Forecast Expenditure | By category | Pricing Period Starting Year + 3 | Asset maintenance</v>
      </c>
      <c r="J373" t="s">
        <v>92</v>
      </c>
    </row>
    <row r="374" spans="1:10" hidden="1">
      <c r="A374" s="6" t="str">
        <f t="shared" si="15"/>
        <v>SCHEDULE 6: REPORT ON ACTUAL TO FORECAST EXPENDITURE | 6b: Forecast Expenditure | 30</v>
      </c>
      <c r="B374" s="4">
        <f t="shared" si="16"/>
        <v>30</v>
      </c>
      <c r="C374" t="s">
        <v>205</v>
      </c>
      <c r="D374" t="s">
        <v>211</v>
      </c>
      <c r="E374" t="s">
        <v>101</v>
      </c>
      <c r="F374" t="s">
        <v>99</v>
      </c>
      <c r="G374">
        <v>84</v>
      </c>
      <c r="H374" t="s">
        <v>78</v>
      </c>
      <c r="I374" s="4" t="str">
        <f t="shared" si="17"/>
        <v>SCHEDULE 6: REPORT ON ACTUAL TO FORECAST EXPENDITURE | 6b: Forecast Expenditure | By category | Pricing Period Starting Year + 4 | Asset maintenance</v>
      </c>
      <c r="J374" t="s">
        <v>92</v>
      </c>
    </row>
    <row r="375" spans="1:10" hidden="1">
      <c r="A375" s="6" t="str">
        <f t="shared" si="15"/>
        <v>SCHEDULE 6: REPORT ON ACTUAL TO FORECAST EXPENDITURE | 6b: Forecast Expenditure | 31</v>
      </c>
      <c r="B375" s="4">
        <f t="shared" si="16"/>
        <v>31</v>
      </c>
      <c r="C375" t="s">
        <v>205</v>
      </c>
      <c r="D375" t="s">
        <v>211</v>
      </c>
      <c r="E375" t="s">
        <v>101</v>
      </c>
      <c r="F375" t="s">
        <v>95</v>
      </c>
      <c r="G375">
        <v>85</v>
      </c>
      <c r="H375" t="s">
        <v>270</v>
      </c>
      <c r="I375" s="4" t="str">
        <f t="shared" si="17"/>
        <v>SCHEDULE 6: REPORT ON ACTUAL TO FORECAST EXPENDITURE | 6b: Forecast Expenditure | By category | Pricing Period Starting Year | Total forecast operational expenditure</v>
      </c>
      <c r="J375" t="s">
        <v>92</v>
      </c>
    </row>
    <row r="376" spans="1:10" hidden="1">
      <c r="A376" s="6" t="str">
        <f t="shared" si="15"/>
        <v>SCHEDULE 6: REPORT ON ACTUAL TO FORECAST EXPENDITURE | 6b: Forecast Expenditure | 32</v>
      </c>
      <c r="B376" s="4">
        <f t="shared" si="16"/>
        <v>32</v>
      </c>
      <c r="C376" t="s">
        <v>205</v>
      </c>
      <c r="D376" t="s">
        <v>211</v>
      </c>
      <c r="E376" t="s">
        <v>101</v>
      </c>
      <c r="F376" t="s">
        <v>96</v>
      </c>
      <c r="G376">
        <v>85</v>
      </c>
      <c r="H376" t="s">
        <v>270</v>
      </c>
      <c r="I376" s="4" t="str">
        <f t="shared" si="17"/>
        <v>SCHEDULE 6: REPORT ON ACTUAL TO FORECAST EXPENDITURE | 6b: Forecast Expenditure | By category | Pricing Period Starting Year + 1 | Total forecast operational expenditure</v>
      </c>
      <c r="J376" t="s">
        <v>92</v>
      </c>
    </row>
    <row r="377" spans="1:10" hidden="1">
      <c r="A377" s="6" t="str">
        <f t="shared" si="15"/>
        <v>SCHEDULE 6: REPORT ON ACTUAL TO FORECAST EXPENDITURE | 6b: Forecast Expenditure | 33</v>
      </c>
      <c r="B377" s="4">
        <f t="shared" si="16"/>
        <v>33</v>
      </c>
      <c r="C377" t="s">
        <v>205</v>
      </c>
      <c r="D377" t="s">
        <v>211</v>
      </c>
      <c r="E377" t="s">
        <v>101</v>
      </c>
      <c r="F377" t="s">
        <v>97</v>
      </c>
      <c r="G377">
        <v>85</v>
      </c>
      <c r="H377" t="s">
        <v>270</v>
      </c>
      <c r="I377" s="4" t="str">
        <f t="shared" si="17"/>
        <v>SCHEDULE 6: REPORT ON ACTUAL TO FORECAST EXPENDITURE | 6b: Forecast Expenditure | By category | Pricing Period Starting Year + 2 | Total forecast operational expenditure</v>
      </c>
      <c r="J377" t="s">
        <v>92</v>
      </c>
    </row>
    <row r="378" spans="1:10" hidden="1">
      <c r="A378" s="6" t="str">
        <f t="shared" si="15"/>
        <v>SCHEDULE 6: REPORT ON ACTUAL TO FORECAST EXPENDITURE | 6b: Forecast Expenditure | 34</v>
      </c>
      <c r="B378" s="4">
        <f t="shared" si="16"/>
        <v>34</v>
      </c>
      <c r="C378" t="s">
        <v>205</v>
      </c>
      <c r="D378" t="s">
        <v>211</v>
      </c>
      <c r="E378" t="s">
        <v>101</v>
      </c>
      <c r="F378" t="s">
        <v>98</v>
      </c>
      <c r="G378">
        <v>85</v>
      </c>
      <c r="H378" t="s">
        <v>270</v>
      </c>
      <c r="I378" s="4" t="str">
        <f t="shared" si="17"/>
        <v>SCHEDULE 6: REPORT ON ACTUAL TO FORECAST EXPENDITURE | 6b: Forecast Expenditure | By category | Pricing Period Starting Year + 3 | Total forecast operational expenditure</v>
      </c>
      <c r="J378" t="s">
        <v>92</v>
      </c>
    </row>
    <row r="379" spans="1:10" hidden="1">
      <c r="A379" s="6" t="str">
        <f t="shared" si="15"/>
        <v>SCHEDULE 6: REPORT ON ACTUAL TO FORECAST EXPENDITURE | 6b: Forecast Expenditure | 35</v>
      </c>
      <c r="B379" s="4">
        <f t="shared" si="16"/>
        <v>35</v>
      </c>
      <c r="C379" t="s">
        <v>205</v>
      </c>
      <c r="D379" t="s">
        <v>211</v>
      </c>
      <c r="E379" t="s">
        <v>101</v>
      </c>
      <c r="F379" t="s">
        <v>99</v>
      </c>
      <c r="G379">
        <v>85</v>
      </c>
      <c r="H379" t="s">
        <v>270</v>
      </c>
      <c r="I379" s="4" t="str">
        <f t="shared" si="17"/>
        <v>SCHEDULE 6: REPORT ON ACTUAL TO FORECAST EXPENDITURE | 6b: Forecast Expenditure | By category | Pricing Period Starting Year + 4 | Total forecast operational expenditure</v>
      </c>
      <c r="J379" t="s">
        <v>92</v>
      </c>
    </row>
    <row r="380" spans="1:10" hidden="1">
      <c r="A380" s="6" t="str">
        <f t="shared" si="15"/>
        <v>SCHEDULE 7: REPORT ON SEGMENTED INFORMATION | 7.a | 1</v>
      </c>
      <c r="B380" s="4">
        <f t="shared" si="16"/>
        <v>1</v>
      </c>
      <c r="C380" t="s">
        <v>204</v>
      </c>
      <c r="D380" t="s">
        <v>209</v>
      </c>
      <c r="E380" t="s">
        <v>81</v>
      </c>
      <c r="F380" t="s">
        <v>330</v>
      </c>
      <c r="G380">
        <v>8</v>
      </c>
      <c r="H380" t="s">
        <v>173</v>
      </c>
      <c r="I380" s="4" t="str">
        <f t="shared" si="17"/>
        <v>SCHEDULE 7: REPORT ON SEGMENTED INFORMATION | 7.a | Specified Passenger Terminal Activities | Airfield</v>
      </c>
      <c r="J380" t="s">
        <v>92</v>
      </c>
    </row>
    <row r="381" spans="1:10" hidden="1">
      <c r="A381" s="6" t="str">
        <f t="shared" si="15"/>
        <v>SCHEDULE 7: REPORT ON SEGMENTED INFORMATION | 7.a | 2</v>
      </c>
      <c r="B381" s="4">
        <f t="shared" si="16"/>
        <v>2</v>
      </c>
      <c r="C381" t="s">
        <v>204</v>
      </c>
      <c r="D381" t="s">
        <v>209</v>
      </c>
      <c r="E381" t="s">
        <v>81</v>
      </c>
      <c r="F381" t="s">
        <v>321</v>
      </c>
      <c r="G381">
        <v>8</v>
      </c>
      <c r="H381" t="s">
        <v>173</v>
      </c>
      <c r="I381" s="4" t="str">
        <f t="shared" si="17"/>
        <v>SCHEDULE 7: REPORT ON SEGMENTED INFORMATION | 7.a | Airfield Activities | Airfield</v>
      </c>
      <c r="J381" t="s">
        <v>92</v>
      </c>
    </row>
    <row r="382" spans="1:10" hidden="1">
      <c r="A382" s="6" t="str">
        <f t="shared" si="15"/>
        <v>SCHEDULE 7: REPORT ON SEGMENTED INFORMATION | 7.a | 3</v>
      </c>
      <c r="B382" s="4">
        <f t="shared" si="16"/>
        <v>3</v>
      </c>
      <c r="C382" t="s">
        <v>204</v>
      </c>
      <c r="D382" t="s">
        <v>209</v>
      </c>
      <c r="E382" t="s">
        <v>81</v>
      </c>
      <c r="F382" t="s">
        <v>322</v>
      </c>
      <c r="G382">
        <v>8</v>
      </c>
      <c r="H382" t="s">
        <v>173</v>
      </c>
      <c r="I382" s="4" t="str">
        <f t="shared" si="17"/>
        <v>SCHEDULE 7: REPORT ON SEGMENTED INFORMATION | 7.a | Aircraft and Freight Activities | Airfield</v>
      </c>
      <c r="J382" t="s">
        <v>92</v>
      </c>
    </row>
    <row r="383" spans="1:10" hidden="1">
      <c r="A383" s="6" t="str">
        <f t="shared" si="15"/>
        <v>SCHEDULE 7: REPORT ON SEGMENTED INFORMATION | 7.a | 4</v>
      </c>
      <c r="B383" s="4">
        <f t="shared" si="16"/>
        <v>4</v>
      </c>
      <c r="C383" t="s">
        <v>204</v>
      </c>
      <c r="D383" t="s">
        <v>209</v>
      </c>
      <c r="E383" t="s">
        <v>81</v>
      </c>
      <c r="F383" t="s">
        <v>323</v>
      </c>
      <c r="G383">
        <v>8</v>
      </c>
      <c r="H383" t="s">
        <v>173</v>
      </c>
      <c r="I383" s="4" t="str">
        <f t="shared" si="17"/>
        <v>SCHEDULE 7: REPORT ON SEGMENTED INFORMATION | 7.a | Airport Business | Airfield</v>
      </c>
      <c r="J383" t="s">
        <v>92</v>
      </c>
    </row>
    <row r="384" spans="1:10" hidden="1">
      <c r="A384" s="6" t="str">
        <f t="shared" si="15"/>
        <v>SCHEDULE 7: REPORT ON SEGMENTED INFORMATION | 7.a | 5</v>
      </c>
      <c r="B384" s="4">
        <f t="shared" si="16"/>
        <v>5</v>
      </c>
      <c r="C384" t="s">
        <v>204</v>
      </c>
      <c r="D384" t="s">
        <v>209</v>
      </c>
      <c r="E384" t="s">
        <v>81</v>
      </c>
      <c r="F384" t="s">
        <v>330</v>
      </c>
      <c r="G384">
        <v>8</v>
      </c>
      <c r="H384" t="s">
        <v>169</v>
      </c>
      <c r="I384" s="4" t="str">
        <f t="shared" si="17"/>
        <v>SCHEDULE 7: REPORT ON SEGMENTED INFORMATION | 7.a | Specified Passenger Terminal Activities | Airfield Charges</v>
      </c>
      <c r="J384" t="s">
        <v>92</v>
      </c>
    </row>
    <row r="385" spans="1:10" hidden="1">
      <c r="A385" s="6" t="str">
        <f t="shared" si="15"/>
        <v>SCHEDULE 7: REPORT ON SEGMENTED INFORMATION | 7.a | 6</v>
      </c>
      <c r="B385" s="4">
        <f t="shared" si="16"/>
        <v>6</v>
      </c>
      <c r="C385" t="s">
        <v>204</v>
      </c>
      <c r="D385" t="s">
        <v>209</v>
      </c>
      <c r="E385" t="s">
        <v>81</v>
      </c>
      <c r="F385" t="s">
        <v>321</v>
      </c>
      <c r="G385">
        <v>8</v>
      </c>
      <c r="H385" t="s">
        <v>169</v>
      </c>
      <c r="I385" s="4" t="str">
        <f t="shared" si="17"/>
        <v>SCHEDULE 7: REPORT ON SEGMENTED INFORMATION | 7.a | Airfield Activities | Airfield Charges</v>
      </c>
      <c r="J385" t="s">
        <v>92</v>
      </c>
    </row>
    <row r="386" spans="1:10" hidden="1">
      <c r="A386" s="6" t="str">
        <f t="shared" ref="A386:A449" si="18">C386&amp;" | "&amp;D386&amp;" | "&amp;B386</f>
        <v>SCHEDULE 7: REPORT ON SEGMENTED INFORMATION | 7.a | 7</v>
      </c>
      <c r="B386" s="4">
        <f t="shared" ref="B386:B449" si="19">IF(C386&amp;D386&lt;&gt;C385&amp;D385,1,B385+1)</f>
        <v>7</v>
      </c>
      <c r="C386" t="s">
        <v>204</v>
      </c>
      <c r="D386" t="s">
        <v>209</v>
      </c>
      <c r="E386" t="s">
        <v>81</v>
      </c>
      <c r="F386" t="s">
        <v>322</v>
      </c>
      <c r="G386">
        <v>8</v>
      </c>
      <c r="H386" t="s">
        <v>169</v>
      </c>
      <c r="I386" s="4" t="str">
        <f t="shared" ref="I386:I449" si="20">SUBSTITUTE(SUBSTITUTE(SUBSTITUTE(C386&amp;" | "&amp;D386&amp;" | "&amp;E386&amp;" | "&amp;F386&amp;" | "&amp;H386," |  |  |  | "," | ")," |  |  | "," | ")," |  | "," | ")</f>
        <v>SCHEDULE 7: REPORT ON SEGMENTED INFORMATION | 7.a | Aircraft and Freight Activities | Airfield Charges</v>
      </c>
      <c r="J386" t="s">
        <v>92</v>
      </c>
    </row>
    <row r="387" spans="1:10" hidden="1">
      <c r="A387" s="6" t="str">
        <f t="shared" si="18"/>
        <v>SCHEDULE 7: REPORT ON SEGMENTED INFORMATION | 7.a | 8</v>
      </c>
      <c r="B387" s="4">
        <f t="shared" si="19"/>
        <v>8</v>
      </c>
      <c r="C387" t="s">
        <v>204</v>
      </c>
      <c r="D387" t="s">
        <v>209</v>
      </c>
      <c r="E387" t="s">
        <v>81</v>
      </c>
      <c r="F387" t="s">
        <v>323</v>
      </c>
      <c r="G387">
        <v>8</v>
      </c>
      <c r="H387" t="s">
        <v>169</v>
      </c>
      <c r="I387" s="4" t="str">
        <f t="shared" si="20"/>
        <v>SCHEDULE 7: REPORT ON SEGMENTED INFORMATION | 7.a | Airport Business | Airfield Charges</v>
      </c>
      <c r="J387" t="s">
        <v>92</v>
      </c>
    </row>
    <row r="388" spans="1:10" hidden="1">
      <c r="A388" s="6" t="str">
        <f t="shared" si="18"/>
        <v>SCHEDULE 7: REPORT ON SEGMENTED INFORMATION | 7.a | 9</v>
      </c>
      <c r="B388" s="4">
        <f t="shared" si="19"/>
        <v>9</v>
      </c>
      <c r="C388" t="s">
        <v>204</v>
      </c>
      <c r="D388" t="s">
        <v>209</v>
      </c>
      <c r="E388" t="s">
        <v>81</v>
      </c>
      <c r="F388" t="s">
        <v>330</v>
      </c>
      <c r="G388">
        <v>8</v>
      </c>
      <c r="H388" t="s">
        <v>341</v>
      </c>
      <c r="I388" s="4" t="str">
        <f t="shared" si="20"/>
        <v>SCHEDULE 7: REPORT ON SEGMENTED INFORMATION | 7.a | Specified Passenger Terminal Activities | Landing and parking charges</v>
      </c>
      <c r="J388" t="s">
        <v>92</v>
      </c>
    </row>
    <row r="389" spans="1:10" hidden="1">
      <c r="A389" s="6" t="str">
        <f t="shared" si="18"/>
        <v>SCHEDULE 7: REPORT ON SEGMENTED INFORMATION | 7.a | 10</v>
      </c>
      <c r="B389" s="4">
        <f t="shared" si="19"/>
        <v>10</v>
      </c>
      <c r="C389" t="s">
        <v>204</v>
      </c>
      <c r="D389" t="s">
        <v>209</v>
      </c>
      <c r="E389" t="s">
        <v>81</v>
      </c>
      <c r="F389" t="s">
        <v>321</v>
      </c>
      <c r="G389">
        <v>8</v>
      </c>
      <c r="H389" t="s">
        <v>341</v>
      </c>
      <c r="I389" s="4" t="str">
        <f t="shared" si="20"/>
        <v>SCHEDULE 7: REPORT ON SEGMENTED INFORMATION | 7.a | Airfield Activities | Landing and parking charges</v>
      </c>
      <c r="J389" t="s">
        <v>92</v>
      </c>
    </row>
    <row r="390" spans="1:10" hidden="1">
      <c r="A390" s="6" t="str">
        <f t="shared" si="18"/>
        <v>SCHEDULE 7: REPORT ON SEGMENTED INFORMATION | 7.a | 11</v>
      </c>
      <c r="B390" s="4">
        <f t="shared" si="19"/>
        <v>11</v>
      </c>
      <c r="C390" t="s">
        <v>204</v>
      </c>
      <c r="D390" t="s">
        <v>209</v>
      </c>
      <c r="E390" t="s">
        <v>81</v>
      </c>
      <c r="F390" t="s">
        <v>322</v>
      </c>
      <c r="G390">
        <v>8</v>
      </c>
      <c r="H390" t="s">
        <v>341</v>
      </c>
      <c r="I390" s="4" t="str">
        <f t="shared" si="20"/>
        <v>SCHEDULE 7: REPORT ON SEGMENTED INFORMATION | 7.a | Aircraft and Freight Activities | Landing and parking charges</v>
      </c>
      <c r="J390" t="s">
        <v>92</v>
      </c>
    </row>
    <row r="391" spans="1:10" hidden="1">
      <c r="A391" s="6" t="str">
        <f t="shared" si="18"/>
        <v>SCHEDULE 7: REPORT ON SEGMENTED INFORMATION | 7.a | 12</v>
      </c>
      <c r="B391" s="4">
        <f t="shared" si="19"/>
        <v>12</v>
      </c>
      <c r="C391" t="s">
        <v>204</v>
      </c>
      <c r="D391" t="s">
        <v>209</v>
      </c>
      <c r="E391" t="s">
        <v>81</v>
      </c>
      <c r="F391" t="s">
        <v>323</v>
      </c>
      <c r="G391">
        <v>8</v>
      </c>
      <c r="H391" t="s">
        <v>341</v>
      </c>
      <c r="I391" s="4" t="str">
        <f t="shared" si="20"/>
        <v>SCHEDULE 7: REPORT ON SEGMENTED INFORMATION | 7.a | Airport Business | Landing and parking charges</v>
      </c>
      <c r="J391" t="s">
        <v>92</v>
      </c>
    </row>
    <row r="392" spans="1:10" hidden="1">
      <c r="A392" s="6" t="str">
        <f t="shared" si="18"/>
        <v>SCHEDULE 7: REPORT ON SEGMENTED INFORMATION | 7.a | 13</v>
      </c>
      <c r="B392" s="4">
        <f t="shared" si="19"/>
        <v>13</v>
      </c>
      <c r="C392" t="s">
        <v>204</v>
      </c>
      <c r="D392" t="s">
        <v>209</v>
      </c>
      <c r="E392" t="s">
        <v>81</v>
      </c>
      <c r="F392" t="s">
        <v>330</v>
      </c>
      <c r="G392">
        <v>8</v>
      </c>
      <c r="H392" t="s">
        <v>143</v>
      </c>
      <c r="I392" s="4" t="str">
        <f t="shared" si="20"/>
        <v>SCHEDULE 7: REPORT ON SEGMENTED INFORMATION | 7.a | Specified Passenger Terminal Activities | Passenger service charge</v>
      </c>
      <c r="J392" t="s">
        <v>92</v>
      </c>
    </row>
    <row r="393" spans="1:10" hidden="1">
      <c r="A393" s="6" t="str">
        <f t="shared" si="18"/>
        <v>SCHEDULE 7: REPORT ON SEGMENTED INFORMATION | 7.a | 14</v>
      </c>
      <c r="B393" s="4">
        <f t="shared" si="19"/>
        <v>14</v>
      </c>
      <c r="C393" t="s">
        <v>204</v>
      </c>
      <c r="D393" t="s">
        <v>209</v>
      </c>
      <c r="E393" t="s">
        <v>81</v>
      </c>
      <c r="F393" t="s">
        <v>321</v>
      </c>
      <c r="G393">
        <v>8</v>
      </c>
      <c r="H393" t="s">
        <v>143</v>
      </c>
      <c r="I393" s="4" t="str">
        <f t="shared" si="20"/>
        <v>SCHEDULE 7: REPORT ON SEGMENTED INFORMATION | 7.a | Airfield Activities | Passenger service charge</v>
      </c>
      <c r="J393" t="s">
        <v>92</v>
      </c>
    </row>
    <row r="394" spans="1:10" hidden="1">
      <c r="A394" s="6" t="str">
        <f t="shared" si="18"/>
        <v>SCHEDULE 7: REPORT ON SEGMENTED INFORMATION | 7.a | 15</v>
      </c>
      <c r="B394" s="4">
        <f t="shared" si="19"/>
        <v>15</v>
      </c>
      <c r="C394" t="s">
        <v>204</v>
      </c>
      <c r="D394" t="s">
        <v>209</v>
      </c>
      <c r="E394" t="s">
        <v>81</v>
      </c>
      <c r="F394" t="s">
        <v>322</v>
      </c>
      <c r="G394">
        <v>8</v>
      </c>
      <c r="H394" t="s">
        <v>143</v>
      </c>
      <c r="I394" s="4" t="str">
        <f t="shared" si="20"/>
        <v>SCHEDULE 7: REPORT ON SEGMENTED INFORMATION | 7.a | Aircraft and Freight Activities | Passenger service charge</v>
      </c>
      <c r="J394" t="s">
        <v>92</v>
      </c>
    </row>
    <row r="395" spans="1:10" hidden="1">
      <c r="A395" s="6" t="str">
        <f t="shared" si="18"/>
        <v>SCHEDULE 7: REPORT ON SEGMENTED INFORMATION | 7.a | 16</v>
      </c>
      <c r="B395" s="4">
        <f t="shared" si="19"/>
        <v>16</v>
      </c>
      <c r="C395" t="s">
        <v>204</v>
      </c>
      <c r="D395" t="s">
        <v>209</v>
      </c>
      <c r="E395" t="s">
        <v>81</v>
      </c>
      <c r="F395" t="s">
        <v>323</v>
      </c>
      <c r="G395">
        <v>8</v>
      </c>
      <c r="H395" t="s">
        <v>143</v>
      </c>
      <c r="I395" s="4" t="str">
        <f t="shared" si="20"/>
        <v>SCHEDULE 7: REPORT ON SEGMENTED INFORMATION | 7.a | Airport Business | Passenger service charge</v>
      </c>
      <c r="J395" t="s">
        <v>92</v>
      </c>
    </row>
    <row r="396" spans="1:10" hidden="1">
      <c r="A396" s="6" t="str">
        <f t="shared" si="18"/>
        <v>SCHEDULE 7: REPORT ON SEGMENTED INFORMATION | 7.a | 17</v>
      </c>
      <c r="B396" s="4">
        <f t="shared" si="19"/>
        <v>17</v>
      </c>
      <c r="C396" t="s">
        <v>204</v>
      </c>
      <c r="D396" t="s">
        <v>209</v>
      </c>
      <c r="E396" t="s">
        <v>81</v>
      </c>
      <c r="F396" t="s">
        <v>330</v>
      </c>
      <c r="G396">
        <v>9</v>
      </c>
      <c r="H396" t="s">
        <v>144</v>
      </c>
      <c r="I396" s="4" t="str">
        <f t="shared" si="20"/>
        <v>SCHEDULE 7: REPORT ON SEGMENTED INFORMATION | 7.a | Specified Passenger Terminal Activities | MCTOW charge</v>
      </c>
      <c r="J396" t="s">
        <v>92</v>
      </c>
    </row>
    <row r="397" spans="1:10" hidden="1">
      <c r="A397" s="6" t="str">
        <f t="shared" si="18"/>
        <v>SCHEDULE 7: REPORT ON SEGMENTED INFORMATION | 7.a | 18</v>
      </c>
      <c r="B397" s="4">
        <f t="shared" si="19"/>
        <v>18</v>
      </c>
      <c r="C397" t="s">
        <v>204</v>
      </c>
      <c r="D397" t="s">
        <v>209</v>
      </c>
      <c r="E397" t="s">
        <v>81</v>
      </c>
      <c r="F397" t="s">
        <v>321</v>
      </c>
      <c r="G397">
        <v>9</v>
      </c>
      <c r="H397" t="s">
        <v>144</v>
      </c>
      <c r="I397" s="4" t="str">
        <f t="shared" si="20"/>
        <v>SCHEDULE 7: REPORT ON SEGMENTED INFORMATION | 7.a | Airfield Activities | MCTOW charge</v>
      </c>
      <c r="J397" t="s">
        <v>92</v>
      </c>
    </row>
    <row r="398" spans="1:10" hidden="1">
      <c r="A398" s="6" t="str">
        <f t="shared" si="18"/>
        <v>SCHEDULE 7: REPORT ON SEGMENTED INFORMATION | 7.a | 19</v>
      </c>
      <c r="B398" s="4">
        <f t="shared" si="19"/>
        <v>19</v>
      </c>
      <c r="C398" t="s">
        <v>204</v>
      </c>
      <c r="D398" t="s">
        <v>209</v>
      </c>
      <c r="E398" t="s">
        <v>81</v>
      </c>
      <c r="F398" t="s">
        <v>322</v>
      </c>
      <c r="G398">
        <v>9</v>
      </c>
      <c r="H398" t="s">
        <v>144</v>
      </c>
      <c r="I398" s="4" t="str">
        <f t="shared" si="20"/>
        <v>SCHEDULE 7: REPORT ON SEGMENTED INFORMATION | 7.a | Aircraft and Freight Activities | MCTOW charge</v>
      </c>
      <c r="J398" t="s">
        <v>92</v>
      </c>
    </row>
    <row r="399" spans="1:10" hidden="1">
      <c r="A399" s="6" t="str">
        <f t="shared" si="18"/>
        <v>SCHEDULE 7: REPORT ON SEGMENTED INFORMATION | 7.a | 20</v>
      </c>
      <c r="B399" s="4">
        <f t="shared" si="19"/>
        <v>20</v>
      </c>
      <c r="C399" t="s">
        <v>204</v>
      </c>
      <c r="D399" t="s">
        <v>209</v>
      </c>
      <c r="E399" t="s">
        <v>81</v>
      </c>
      <c r="F399" t="s">
        <v>323</v>
      </c>
      <c r="G399">
        <v>9</v>
      </c>
      <c r="H399" t="s">
        <v>144</v>
      </c>
      <c r="I399" s="4" t="str">
        <f t="shared" si="20"/>
        <v>SCHEDULE 7: REPORT ON SEGMENTED INFORMATION | 7.a | Airport Business | MCTOW charge</v>
      </c>
      <c r="J399" t="s">
        <v>92</v>
      </c>
    </row>
    <row r="400" spans="1:10" hidden="1">
      <c r="A400" s="6" t="str">
        <f t="shared" si="18"/>
        <v>SCHEDULE 7: REPORT ON SEGMENTED INFORMATION | 7.a | 21</v>
      </c>
      <c r="B400" s="4">
        <f t="shared" si="19"/>
        <v>21</v>
      </c>
      <c r="C400" t="s">
        <v>204</v>
      </c>
      <c r="D400" t="s">
        <v>209</v>
      </c>
      <c r="E400" t="s">
        <v>81</v>
      </c>
      <c r="F400" t="s">
        <v>330</v>
      </c>
      <c r="G400">
        <v>9</v>
      </c>
      <c r="H400" t="s">
        <v>407</v>
      </c>
      <c r="I400" s="4" t="str">
        <f t="shared" si="20"/>
        <v>SCHEDULE 7: REPORT ON SEGMENTED INFORMATION | 7.a | Specified Passenger Terminal Activities | Passenger Service Charge</v>
      </c>
      <c r="J400" t="s">
        <v>92</v>
      </c>
    </row>
    <row r="401" spans="1:10" hidden="1">
      <c r="A401" s="6" t="str">
        <f t="shared" si="18"/>
        <v>SCHEDULE 7: REPORT ON SEGMENTED INFORMATION | 7.a | 22</v>
      </c>
      <c r="B401" s="4">
        <f t="shared" si="19"/>
        <v>22</v>
      </c>
      <c r="C401" t="s">
        <v>204</v>
      </c>
      <c r="D401" t="s">
        <v>209</v>
      </c>
      <c r="E401" t="s">
        <v>81</v>
      </c>
      <c r="F401" t="s">
        <v>321</v>
      </c>
      <c r="G401">
        <v>9</v>
      </c>
      <c r="H401" t="s">
        <v>407</v>
      </c>
      <c r="I401" s="4" t="str">
        <f t="shared" si="20"/>
        <v>SCHEDULE 7: REPORT ON SEGMENTED INFORMATION | 7.a | Airfield Activities | Passenger Service Charge</v>
      </c>
      <c r="J401" t="s">
        <v>92</v>
      </c>
    </row>
    <row r="402" spans="1:10" hidden="1">
      <c r="A402" s="6" t="str">
        <f t="shared" si="18"/>
        <v>SCHEDULE 7: REPORT ON SEGMENTED INFORMATION | 7.a | 23</v>
      </c>
      <c r="B402" s="4">
        <f t="shared" si="19"/>
        <v>23</v>
      </c>
      <c r="C402" t="s">
        <v>204</v>
      </c>
      <c r="D402" t="s">
        <v>209</v>
      </c>
      <c r="E402" t="s">
        <v>81</v>
      </c>
      <c r="F402" t="s">
        <v>322</v>
      </c>
      <c r="G402">
        <v>9</v>
      </c>
      <c r="H402" t="s">
        <v>407</v>
      </c>
      <c r="I402" s="4" t="str">
        <f t="shared" si="20"/>
        <v>SCHEDULE 7: REPORT ON SEGMENTED INFORMATION | 7.a | Aircraft and Freight Activities | Passenger Service Charge</v>
      </c>
      <c r="J402" t="s">
        <v>92</v>
      </c>
    </row>
    <row r="403" spans="1:10" hidden="1">
      <c r="A403" s="6" t="str">
        <f t="shared" si="18"/>
        <v>SCHEDULE 7: REPORT ON SEGMENTED INFORMATION | 7.a | 24</v>
      </c>
      <c r="B403" s="4">
        <f t="shared" si="19"/>
        <v>24</v>
      </c>
      <c r="C403" t="s">
        <v>204</v>
      </c>
      <c r="D403" t="s">
        <v>209</v>
      </c>
      <c r="E403" t="s">
        <v>81</v>
      </c>
      <c r="F403" t="s">
        <v>323</v>
      </c>
      <c r="G403">
        <v>9</v>
      </c>
      <c r="H403" t="s">
        <v>407</v>
      </c>
      <c r="I403" s="4" t="str">
        <f t="shared" si="20"/>
        <v>SCHEDULE 7: REPORT ON SEGMENTED INFORMATION | 7.a | Airport Business | Passenger Service Charge</v>
      </c>
      <c r="J403" t="s">
        <v>92</v>
      </c>
    </row>
    <row r="404" spans="1:10" hidden="1">
      <c r="A404" s="6" t="str">
        <f t="shared" si="18"/>
        <v>SCHEDULE 7: REPORT ON SEGMENTED INFORMATION | 7.a | 25</v>
      </c>
      <c r="B404" s="4">
        <f t="shared" si="19"/>
        <v>25</v>
      </c>
      <c r="C404" t="s">
        <v>204</v>
      </c>
      <c r="D404" t="s">
        <v>209</v>
      </c>
      <c r="E404" t="s">
        <v>81</v>
      </c>
      <c r="F404" t="s">
        <v>330</v>
      </c>
      <c r="G404">
        <v>9</v>
      </c>
      <c r="H404" t="s">
        <v>174</v>
      </c>
      <c r="I404" s="4" t="str">
        <f t="shared" si="20"/>
        <v>SCHEDULE 7: REPORT ON SEGMENTED INFORMATION | 7.a | Specified Passenger Terminal Activities | Passenger Services Charge</v>
      </c>
      <c r="J404" t="s">
        <v>92</v>
      </c>
    </row>
    <row r="405" spans="1:10" hidden="1">
      <c r="A405" s="6" t="str">
        <f t="shared" si="18"/>
        <v>SCHEDULE 7: REPORT ON SEGMENTED INFORMATION | 7.a | 26</v>
      </c>
      <c r="B405" s="4">
        <f t="shared" si="19"/>
        <v>26</v>
      </c>
      <c r="C405" t="s">
        <v>204</v>
      </c>
      <c r="D405" t="s">
        <v>209</v>
      </c>
      <c r="E405" t="s">
        <v>81</v>
      </c>
      <c r="F405" t="s">
        <v>321</v>
      </c>
      <c r="G405">
        <v>9</v>
      </c>
      <c r="H405" t="s">
        <v>174</v>
      </c>
      <c r="I405" s="4" t="str">
        <f t="shared" si="20"/>
        <v>SCHEDULE 7: REPORT ON SEGMENTED INFORMATION | 7.a | Airfield Activities | Passenger Services Charge</v>
      </c>
      <c r="J405" t="s">
        <v>92</v>
      </c>
    </row>
    <row r="406" spans="1:10" hidden="1">
      <c r="A406" s="6" t="str">
        <f t="shared" si="18"/>
        <v>SCHEDULE 7: REPORT ON SEGMENTED INFORMATION | 7.a | 27</v>
      </c>
      <c r="B406" s="4">
        <f t="shared" si="19"/>
        <v>27</v>
      </c>
      <c r="C406" t="s">
        <v>204</v>
      </c>
      <c r="D406" t="s">
        <v>209</v>
      </c>
      <c r="E406" t="s">
        <v>81</v>
      </c>
      <c r="F406" t="s">
        <v>322</v>
      </c>
      <c r="G406">
        <v>9</v>
      </c>
      <c r="H406" t="s">
        <v>174</v>
      </c>
      <c r="I406" s="4" t="str">
        <f t="shared" si="20"/>
        <v>SCHEDULE 7: REPORT ON SEGMENTED INFORMATION | 7.a | Aircraft and Freight Activities | Passenger Services Charge</v>
      </c>
      <c r="J406" t="s">
        <v>92</v>
      </c>
    </row>
    <row r="407" spans="1:10" hidden="1">
      <c r="A407" s="6" t="str">
        <f t="shared" si="18"/>
        <v>SCHEDULE 7: REPORT ON SEGMENTED INFORMATION | 7.a | 28</v>
      </c>
      <c r="B407" s="4">
        <f t="shared" si="19"/>
        <v>28</v>
      </c>
      <c r="C407" t="s">
        <v>204</v>
      </c>
      <c r="D407" t="s">
        <v>209</v>
      </c>
      <c r="E407" t="s">
        <v>81</v>
      </c>
      <c r="F407" t="s">
        <v>323</v>
      </c>
      <c r="G407">
        <v>9</v>
      </c>
      <c r="H407" t="s">
        <v>174</v>
      </c>
      <c r="I407" s="4" t="str">
        <f t="shared" si="20"/>
        <v>SCHEDULE 7: REPORT ON SEGMENTED INFORMATION | 7.a | Airport Business | Passenger Services Charge</v>
      </c>
      <c r="J407" t="s">
        <v>92</v>
      </c>
    </row>
    <row r="408" spans="1:10" hidden="1">
      <c r="A408" s="6" t="str">
        <f t="shared" si="18"/>
        <v>SCHEDULE 7: REPORT ON SEGMENTED INFORMATION | 7.a | 29</v>
      </c>
      <c r="B408" s="4">
        <f t="shared" si="19"/>
        <v>29</v>
      </c>
      <c r="C408" t="s">
        <v>204</v>
      </c>
      <c r="D408" t="s">
        <v>209</v>
      </c>
      <c r="E408" t="s">
        <v>81</v>
      </c>
      <c r="F408" t="s">
        <v>330</v>
      </c>
      <c r="G408">
        <v>9</v>
      </c>
      <c r="H408" t="s">
        <v>343</v>
      </c>
      <c r="I408" s="4" t="str">
        <f t="shared" si="20"/>
        <v>SCHEDULE 7: REPORT ON SEGMENTED INFORMATION | 7.a | Specified Passenger Terminal Activities | Terminal charges</v>
      </c>
      <c r="J408" t="s">
        <v>92</v>
      </c>
    </row>
    <row r="409" spans="1:10" hidden="1">
      <c r="A409" s="6" t="str">
        <f t="shared" si="18"/>
        <v>SCHEDULE 7: REPORT ON SEGMENTED INFORMATION | 7.a | 30</v>
      </c>
      <c r="B409" s="4">
        <f t="shared" si="19"/>
        <v>30</v>
      </c>
      <c r="C409" t="s">
        <v>204</v>
      </c>
      <c r="D409" t="s">
        <v>209</v>
      </c>
      <c r="E409" t="s">
        <v>81</v>
      </c>
      <c r="F409" t="s">
        <v>321</v>
      </c>
      <c r="G409">
        <v>9</v>
      </c>
      <c r="H409" t="s">
        <v>343</v>
      </c>
      <c r="I409" s="4" t="str">
        <f t="shared" si="20"/>
        <v>SCHEDULE 7: REPORT ON SEGMENTED INFORMATION | 7.a | Airfield Activities | Terminal charges</v>
      </c>
      <c r="J409" t="s">
        <v>92</v>
      </c>
    </row>
    <row r="410" spans="1:10" hidden="1">
      <c r="A410" s="6" t="str">
        <f t="shared" si="18"/>
        <v>SCHEDULE 7: REPORT ON SEGMENTED INFORMATION | 7.a | 31</v>
      </c>
      <c r="B410" s="4">
        <f t="shared" si="19"/>
        <v>31</v>
      </c>
      <c r="C410" t="s">
        <v>204</v>
      </c>
      <c r="D410" t="s">
        <v>209</v>
      </c>
      <c r="E410" t="s">
        <v>81</v>
      </c>
      <c r="F410" t="s">
        <v>322</v>
      </c>
      <c r="G410">
        <v>9</v>
      </c>
      <c r="H410" t="s">
        <v>343</v>
      </c>
      <c r="I410" s="4" t="str">
        <f t="shared" si="20"/>
        <v>SCHEDULE 7: REPORT ON SEGMENTED INFORMATION | 7.a | Aircraft and Freight Activities | Terminal charges</v>
      </c>
      <c r="J410" t="s">
        <v>92</v>
      </c>
    </row>
    <row r="411" spans="1:10" hidden="1">
      <c r="A411" s="6" t="str">
        <f t="shared" si="18"/>
        <v>SCHEDULE 7: REPORT ON SEGMENTED INFORMATION | 7.a | 32</v>
      </c>
      <c r="B411" s="4">
        <f t="shared" si="19"/>
        <v>32</v>
      </c>
      <c r="C411" t="s">
        <v>204</v>
      </c>
      <c r="D411" t="s">
        <v>209</v>
      </c>
      <c r="E411" t="s">
        <v>81</v>
      </c>
      <c r="F411" t="s">
        <v>323</v>
      </c>
      <c r="G411">
        <v>9</v>
      </c>
      <c r="H411" t="s">
        <v>343</v>
      </c>
      <c r="I411" s="4" t="str">
        <f t="shared" si="20"/>
        <v>SCHEDULE 7: REPORT ON SEGMENTED INFORMATION | 7.a | Airport Business | Terminal charges</v>
      </c>
      <c r="J411" t="s">
        <v>92</v>
      </c>
    </row>
    <row r="412" spans="1:10" hidden="1">
      <c r="A412" s="6" t="str">
        <f t="shared" si="18"/>
        <v>SCHEDULE 7: REPORT ON SEGMENTED INFORMATION | 7.a | 33</v>
      </c>
      <c r="B412" s="4">
        <f t="shared" si="19"/>
        <v>33</v>
      </c>
      <c r="C412" t="s">
        <v>204</v>
      </c>
      <c r="D412" t="s">
        <v>209</v>
      </c>
      <c r="E412" t="s">
        <v>81</v>
      </c>
      <c r="F412" t="s">
        <v>330</v>
      </c>
      <c r="G412">
        <v>10</v>
      </c>
      <c r="H412" t="s">
        <v>146</v>
      </c>
      <c r="I412" s="4" t="str">
        <f t="shared" si="20"/>
        <v>SCHEDULE 7: REPORT ON SEGMENTED INFORMATION | 7.a | Specified Passenger Terminal Activities | Counter charges</v>
      </c>
      <c r="J412" t="s">
        <v>92</v>
      </c>
    </row>
    <row r="413" spans="1:10" hidden="1">
      <c r="A413" s="6" t="str">
        <f t="shared" si="18"/>
        <v>SCHEDULE 7: REPORT ON SEGMENTED INFORMATION | 7.a | 34</v>
      </c>
      <c r="B413" s="4">
        <f t="shared" si="19"/>
        <v>34</v>
      </c>
      <c r="C413" t="s">
        <v>204</v>
      </c>
      <c r="D413" t="s">
        <v>209</v>
      </c>
      <c r="E413" t="s">
        <v>81</v>
      </c>
      <c r="F413" t="s">
        <v>321</v>
      </c>
      <c r="G413">
        <v>10</v>
      </c>
      <c r="H413" t="s">
        <v>146</v>
      </c>
      <c r="I413" s="4" t="str">
        <f t="shared" si="20"/>
        <v>SCHEDULE 7: REPORT ON SEGMENTED INFORMATION | 7.a | Airfield Activities | Counter charges</v>
      </c>
      <c r="J413" t="s">
        <v>92</v>
      </c>
    </row>
    <row r="414" spans="1:10" hidden="1">
      <c r="A414" s="6" t="str">
        <f t="shared" si="18"/>
        <v>SCHEDULE 7: REPORT ON SEGMENTED INFORMATION | 7.a | 35</v>
      </c>
      <c r="B414" s="4">
        <f t="shared" si="19"/>
        <v>35</v>
      </c>
      <c r="C414" t="s">
        <v>204</v>
      </c>
      <c r="D414" t="s">
        <v>209</v>
      </c>
      <c r="E414" t="s">
        <v>81</v>
      </c>
      <c r="F414" t="s">
        <v>322</v>
      </c>
      <c r="G414">
        <v>10</v>
      </c>
      <c r="H414" t="s">
        <v>146</v>
      </c>
      <c r="I414" s="4" t="str">
        <f t="shared" si="20"/>
        <v>SCHEDULE 7: REPORT ON SEGMENTED INFORMATION | 7.a | Aircraft and Freight Activities | Counter charges</v>
      </c>
      <c r="J414" t="s">
        <v>92</v>
      </c>
    </row>
    <row r="415" spans="1:10" hidden="1">
      <c r="A415" s="6" t="str">
        <f t="shared" si="18"/>
        <v>SCHEDULE 7: REPORT ON SEGMENTED INFORMATION | 7.a | 36</v>
      </c>
      <c r="B415" s="4">
        <f t="shared" si="19"/>
        <v>36</v>
      </c>
      <c r="C415" t="s">
        <v>204</v>
      </c>
      <c r="D415" t="s">
        <v>209</v>
      </c>
      <c r="E415" t="s">
        <v>81</v>
      </c>
      <c r="F415" t="s">
        <v>323</v>
      </c>
      <c r="G415">
        <v>10</v>
      </c>
      <c r="H415" t="s">
        <v>146</v>
      </c>
      <c r="I415" s="4" t="str">
        <f t="shared" si="20"/>
        <v>SCHEDULE 7: REPORT ON SEGMENTED INFORMATION | 7.a | Airport Business | Counter charges</v>
      </c>
      <c r="J415" t="s">
        <v>92</v>
      </c>
    </row>
    <row r="416" spans="1:10" hidden="1">
      <c r="A416" s="6" t="str">
        <f t="shared" si="18"/>
        <v>SCHEDULE 7: REPORT ON SEGMENTED INFORMATION | 7.a | 37</v>
      </c>
      <c r="B416" s="4">
        <f t="shared" si="19"/>
        <v>37</v>
      </c>
      <c r="C416" t="s">
        <v>204</v>
      </c>
      <c r="D416" t="s">
        <v>209</v>
      </c>
      <c r="E416" t="s">
        <v>81</v>
      </c>
      <c r="F416" t="s">
        <v>330</v>
      </c>
      <c r="G416">
        <v>10</v>
      </c>
      <c r="H416" t="s">
        <v>145</v>
      </c>
      <c r="I416" s="4" t="str">
        <f t="shared" si="20"/>
        <v>SCHEDULE 7: REPORT ON SEGMENTED INFORMATION | 7.a | Specified Passenger Terminal Activities | International departure fee</v>
      </c>
      <c r="J416" t="s">
        <v>92</v>
      </c>
    </row>
    <row r="417" spans="1:10" hidden="1">
      <c r="A417" s="6" t="str">
        <f t="shared" si="18"/>
        <v>SCHEDULE 7: REPORT ON SEGMENTED INFORMATION | 7.a | 38</v>
      </c>
      <c r="B417" s="4">
        <f t="shared" si="19"/>
        <v>38</v>
      </c>
      <c r="C417" t="s">
        <v>204</v>
      </c>
      <c r="D417" t="s">
        <v>209</v>
      </c>
      <c r="E417" t="s">
        <v>81</v>
      </c>
      <c r="F417" t="s">
        <v>321</v>
      </c>
      <c r="G417">
        <v>10</v>
      </c>
      <c r="H417" t="s">
        <v>145</v>
      </c>
      <c r="I417" s="4" t="str">
        <f t="shared" si="20"/>
        <v>SCHEDULE 7: REPORT ON SEGMENTED INFORMATION | 7.a | Airfield Activities | International departure fee</v>
      </c>
      <c r="J417" t="s">
        <v>92</v>
      </c>
    </row>
    <row r="418" spans="1:10" hidden="1">
      <c r="A418" s="6" t="str">
        <f t="shared" si="18"/>
        <v>SCHEDULE 7: REPORT ON SEGMENTED INFORMATION | 7.a | 39</v>
      </c>
      <c r="B418" s="4">
        <f t="shared" si="19"/>
        <v>39</v>
      </c>
      <c r="C418" t="s">
        <v>204</v>
      </c>
      <c r="D418" t="s">
        <v>209</v>
      </c>
      <c r="E418" t="s">
        <v>81</v>
      </c>
      <c r="F418" t="s">
        <v>322</v>
      </c>
      <c r="G418">
        <v>10</v>
      </c>
      <c r="H418" t="s">
        <v>145</v>
      </c>
      <c r="I418" s="4" t="str">
        <f t="shared" si="20"/>
        <v>SCHEDULE 7: REPORT ON SEGMENTED INFORMATION | 7.a | Aircraft and Freight Activities | International departure fee</v>
      </c>
      <c r="J418" t="s">
        <v>92</v>
      </c>
    </row>
    <row r="419" spans="1:10" hidden="1">
      <c r="A419" s="6" t="str">
        <f t="shared" si="18"/>
        <v>SCHEDULE 7: REPORT ON SEGMENTED INFORMATION | 7.a | 40</v>
      </c>
      <c r="B419" s="4">
        <f t="shared" si="19"/>
        <v>40</v>
      </c>
      <c r="C419" t="s">
        <v>204</v>
      </c>
      <c r="D419" t="s">
        <v>209</v>
      </c>
      <c r="E419" t="s">
        <v>81</v>
      </c>
      <c r="F419" t="s">
        <v>323</v>
      </c>
      <c r="G419">
        <v>10</v>
      </c>
      <c r="H419" t="s">
        <v>145</v>
      </c>
      <c r="I419" s="4" t="str">
        <f t="shared" si="20"/>
        <v>SCHEDULE 7: REPORT ON SEGMENTED INFORMATION | 7.a | Airport Business | International departure fee</v>
      </c>
      <c r="J419" t="s">
        <v>92</v>
      </c>
    </row>
    <row r="420" spans="1:10" hidden="1">
      <c r="A420" s="6" t="str">
        <f t="shared" si="18"/>
        <v>SCHEDULE 7: REPORT ON SEGMENTED INFORMATION | 7.a | 41</v>
      </c>
      <c r="B420" s="4">
        <f t="shared" si="19"/>
        <v>41</v>
      </c>
      <c r="C420" t="s">
        <v>204</v>
      </c>
      <c r="D420" t="s">
        <v>209</v>
      </c>
      <c r="E420" t="s">
        <v>81</v>
      </c>
      <c r="F420" t="s">
        <v>330</v>
      </c>
      <c r="G420">
        <v>10</v>
      </c>
      <c r="H420" t="s">
        <v>175</v>
      </c>
      <c r="I420" s="4" t="str">
        <f t="shared" si="20"/>
        <v>SCHEDULE 7: REPORT ON SEGMENTED INFORMATION | 7.a | Specified Passenger Terminal Activities | Terminal Services Charge</v>
      </c>
      <c r="J420" t="s">
        <v>92</v>
      </c>
    </row>
    <row r="421" spans="1:10" hidden="1">
      <c r="A421" s="6" t="str">
        <f t="shared" si="18"/>
        <v>SCHEDULE 7: REPORT ON SEGMENTED INFORMATION | 7.a | 42</v>
      </c>
      <c r="B421" s="4">
        <f t="shared" si="19"/>
        <v>42</v>
      </c>
      <c r="C421" t="s">
        <v>204</v>
      </c>
      <c r="D421" t="s">
        <v>209</v>
      </c>
      <c r="E421" t="s">
        <v>81</v>
      </c>
      <c r="F421" t="s">
        <v>321</v>
      </c>
      <c r="G421">
        <v>10</v>
      </c>
      <c r="H421" t="s">
        <v>175</v>
      </c>
      <c r="I421" s="4" t="str">
        <f t="shared" si="20"/>
        <v>SCHEDULE 7: REPORT ON SEGMENTED INFORMATION | 7.a | Airfield Activities | Terminal Services Charge</v>
      </c>
      <c r="J421" t="s">
        <v>92</v>
      </c>
    </row>
    <row r="422" spans="1:10" hidden="1">
      <c r="A422" s="6" t="str">
        <f t="shared" si="18"/>
        <v>SCHEDULE 7: REPORT ON SEGMENTED INFORMATION | 7.a | 43</v>
      </c>
      <c r="B422" s="4">
        <f t="shared" si="19"/>
        <v>43</v>
      </c>
      <c r="C422" t="s">
        <v>204</v>
      </c>
      <c r="D422" t="s">
        <v>209</v>
      </c>
      <c r="E422" t="s">
        <v>81</v>
      </c>
      <c r="F422" t="s">
        <v>322</v>
      </c>
      <c r="G422">
        <v>10</v>
      </c>
      <c r="H422" t="s">
        <v>175</v>
      </c>
      <c r="I422" s="4" t="str">
        <f t="shared" si="20"/>
        <v>SCHEDULE 7: REPORT ON SEGMENTED INFORMATION | 7.a | Aircraft and Freight Activities | Terminal Services Charge</v>
      </c>
      <c r="J422" t="s">
        <v>92</v>
      </c>
    </row>
    <row r="423" spans="1:10" hidden="1">
      <c r="A423" s="6" t="str">
        <f t="shared" si="18"/>
        <v>SCHEDULE 7: REPORT ON SEGMENTED INFORMATION | 7.a | 44</v>
      </c>
      <c r="B423" s="4">
        <f t="shared" si="19"/>
        <v>44</v>
      </c>
      <c r="C423" t="s">
        <v>204</v>
      </c>
      <c r="D423" t="s">
        <v>209</v>
      </c>
      <c r="E423" t="s">
        <v>81</v>
      </c>
      <c r="F423" t="s">
        <v>323</v>
      </c>
      <c r="G423">
        <v>10</v>
      </c>
      <c r="H423" t="s">
        <v>175</v>
      </c>
      <c r="I423" s="4" t="str">
        <f t="shared" si="20"/>
        <v>SCHEDULE 7: REPORT ON SEGMENTED INFORMATION | 7.a | Airport Business | Terminal Services Charge</v>
      </c>
      <c r="J423" t="s">
        <v>92</v>
      </c>
    </row>
    <row r="424" spans="1:10" hidden="1">
      <c r="A424" s="6" t="str">
        <f t="shared" si="18"/>
        <v>SCHEDULE 7: REPORT ON SEGMENTED INFORMATION | 7.a | 45</v>
      </c>
      <c r="B424" s="4">
        <f t="shared" si="19"/>
        <v>45</v>
      </c>
      <c r="C424" t="s">
        <v>204</v>
      </c>
      <c r="D424" t="s">
        <v>209</v>
      </c>
      <c r="E424" t="s">
        <v>81</v>
      </c>
      <c r="F424" t="s">
        <v>330</v>
      </c>
      <c r="G424">
        <v>11</v>
      </c>
      <c r="H424" t="s">
        <v>146</v>
      </c>
      <c r="I424" s="4" t="str">
        <f t="shared" si="20"/>
        <v>SCHEDULE 7: REPORT ON SEGMENTED INFORMATION | 7.a | Specified Passenger Terminal Activities | Counter charges</v>
      </c>
      <c r="J424" t="s">
        <v>92</v>
      </c>
    </row>
    <row r="425" spans="1:10" hidden="1">
      <c r="A425" s="6" t="str">
        <f t="shared" si="18"/>
        <v>SCHEDULE 7: REPORT ON SEGMENTED INFORMATION | 7.a | 46</v>
      </c>
      <c r="B425" s="4">
        <f t="shared" si="19"/>
        <v>46</v>
      </c>
      <c r="C425" t="s">
        <v>204</v>
      </c>
      <c r="D425" t="s">
        <v>209</v>
      </c>
      <c r="E425" t="s">
        <v>81</v>
      </c>
      <c r="F425" t="s">
        <v>321</v>
      </c>
      <c r="G425">
        <v>11</v>
      </c>
      <c r="H425" t="s">
        <v>146</v>
      </c>
      <c r="I425" s="4" t="str">
        <f t="shared" si="20"/>
        <v>SCHEDULE 7: REPORT ON SEGMENTED INFORMATION | 7.a | Airfield Activities | Counter charges</v>
      </c>
      <c r="J425" t="s">
        <v>92</v>
      </c>
    </row>
    <row r="426" spans="1:10" hidden="1">
      <c r="A426" s="6" t="str">
        <f t="shared" si="18"/>
        <v>SCHEDULE 7: REPORT ON SEGMENTED INFORMATION | 7.a | 47</v>
      </c>
      <c r="B426" s="4">
        <f t="shared" si="19"/>
        <v>47</v>
      </c>
      <c r="C426" t="s">
        <v>204</v>
      </c>
      <c r="D426" t="s">
        <v>209</v>
      </c>
      <c r="E426" t="s">
        <v>81</v>
      </c>
      <c r="F426" t="s">
        <v>322</v>
      </c>
      <c r="G426">
        <v>11</v>
      </c>
      <c r="H426" t="s">
        <v>146</v>
      </c>
      <c r="I426" s="4" t="str">
        <f t="shared" si="20"/>
        <v>SCHEDULE 7: REPORT ON SEGMENTED INFORMATION | 7.a | Aircraft and Freight Activities | Counter charges</v>
      </c>
      <c r="J426" t="s">
        <v>92</v>
      </c>
    </row>
    <row r="427" spans="1:10" hidden="1">
      <c r="A427" s="6" t="str">
        <f t="shared" si="18"/>
        <v>SCHEDULE 7: REPORT ON SEGMENTED INFORMATION | 7.a | 48</v>
      </c>
      <c r="B427" s="4">
        <f t="shared" si="19"/>
        <v>48</v>
      </c>
      <c r="C427" t="s">
        <v>204</v>
      </c>
      <c r="D427" t="s">
        <v>209</v>
      </c>
      <c r="E427" t="s">
        <v>81</v>
      </c>
      <c r="F427" t="s">
        <v>323</v>
      </c>
      <c r="G427">
        <v>11</v>
      </c>
      <c r="H427" t="s">
        <v>146</v>
      </c>
      <c r="I427" s="4" t="str">
        <f t="shared" si="20"/>
        <v>SCHEDULE 7: REPORT ON SEGMENTED INFORMATION | 7.a | Airport Business | Counter charges</v>
      </c>
      <c r="J427" t="s">
        <v>92</v>
      </c>
    </row>
    <row r="428" spans="1:10" hidden="1">
      <c r="A428" s="6" t="str">
        <f t="shared" si="18"/>
        <v>SCHEDULE 7: REPORT ON SEGMENTED INFORMATION | 7.a | 49</v>
      </c>
      <c r="B428" s="4">
        <f t="shared" si="19"/>
        <v>49</v>
      </c>
      <c r="C428" t="s">
        <v>204</v>
      </c>
      <c r="D428" t="s">
        <v>209</v>
      </c>
      <c r="E428" t="s">
        <v>81</v>
      </c>
      <c r="F428" t="s">
        <v>330</v>
      </c>
      <c r="G428">
        <v>11</v>
      </c>
      <c r="H428" t="s">
        <v>342</v>
      </c>
      <c r="I428" s="4" t="str">
        <f t="shared" si="20"/>
        <v>SCHEDULE 7: REPORT ON SEGMENTED INFORMATION | 7.a | Specified Passenger Terminal Activities | Noise mitigation charges</v>
      </c>
      <c r="J428" t="s">
        <v>92</v>
      </c>
    </row>
    <row r="429" spans="1:10" hidden="1">
      <c r="A429" s="6" t="str">
        <f t="shared" si="18"/>
        <v>SCHEDULE 7: REPORT ON SEGMENTED INFORMATION | 7.a | 50</v>
      </c>
      <c r="B429" s="4">
        <f t="shared" si="19"/>
        <v>50</v>
      </c>
      <c r="C429" t="s">
        <v>204</v>
      </c>
      <c r="D429" t="s">
        <v>209</v>
      </c>
      <c r="E429" t="s">
        <v>81</v>
      </c>
      <c r="F429" t="s">
        <v>321</v>
      </c>
      <c r="G429">
        <v>11</v>
      </c>
      <c r="H429" t="s">
        <v>342</v>
      </c>
      <c r="I429" s="4" t="str">
        <f t="shared" si="20"/>
        <v>SCHEDULE 7: REPORT ON SEGMENTED INFORMATION | 7.a | Airfield Activities | Noise mitigation charges</v>
      </c>
      <c r="J429" t="s">
        <v>92</v>
      </c>
    </row>
    <row r="430" spans="1:10" hidden="1">
      <c r="A430" s="6" t="str">
        <f t="shared" si="18"/>
        <v>SCHEDULE 7: REPORT ON SEGMENTED INFORMATION | 7.a | 51</v>
      </c>
      <c r="B430" s="4">
        <f t="shared" si="19"/>
        <v>51</v>
      </c>
      <c r="C430" t="s">
        <v>204</v>
      </c>
      <c r="D430" t="s">
        <v>209</v>
      </c>
      <c r="E430" t="s">
        <v>81</v>
      </c>
      <c r="F430" t="s">
        <v>322</v>
      </c>
      <c r="G430">
        <v>11</v>
      </c>
      <c r="H430" t="s">
        <v>342</v>
      </c>
      <c r="I430" s="4" t="str">
        <f t="shared" si="20"/>
        <v>SCHEDULE 7: REPORT ON SEGMENTED INFORMATION | 7.a | Aircraft and Freight Activities | Noise mitigation charges</v>
      </c>
      <c r="J430" t="s">
        <v>92</v>
      </c>
    </row>
    <row r="431" spans="1:10" hidden="1">
      <c r="A431" s="6" t="str">
        <f t="shared" si="18"/>
        <v>SCHEDULE 7: REPORT ON SEGMENTED INFORMATION | 7.a | 52</v>
      </c>
      <c r="B431" s="4">
        <f t="shared" si="19"/>
        <v>52</v>
      </c>
      <c r="C431" t="s">
        <v>204</v>
      </c>
      <c r="D431" t="s">
        <v>209</v>
      </c>
      <c r="E431" t="s">
        <v>81</v>
      </c>
      <c r="F431" t="s">
        <v>323</v>
      </c>
      <c r="G431">
        <v>11</v>
      </c>
      <c r="H431" t="s">
        <v>342</v>
      </c>
      <c r="I431" s="4" t="str">
        <f t="shared" si="20"/>
        <v>SCHEDULE 7: REPORT ON SEGMENTED INFORMATION | 7.a | Airport Business | Noise mitigation charges</v>
      </c>
      <c r="J431" t="s">
        <v>92</v>
      </c>
    </row>
    <row r="432" spans="1:10" hidden="1">
      <c r="A432" s="6" t="str">
        <f t="shared" si="18"/>
        <v>SCHEDULE 7: REPORT ON SEGMENTED INFORMATION | 7.a | 53</v>
      </c>
      <c r="B432" s="4">
        <f t="shared" si="19"/>
        <v>53</v>
      </c>
      <c r="C432" t="s">
        <v>204</v>
      </c>
      <c r="D432" t="s">
        <v>209</v>
      </c>
      <c r="E432" t="s">
        <v>81</v>
      </c>
      <c r="F432" t="s">
        <v>330</v>
      </c>
      <c r="G432">
        <v>11</v>
      </c>
      <c r="H432" t="s">
        <v>172</v>
      </c>
      <c r="I432" s="4" t="str">
        <f t="shared" si="20"/>
        <v>SCHEDULE 7: REPORT ON SEGMENTED INFORMATION | 7.a | Specified Passenger Terminal Activities | Passenger Service Charges</v>
      </c>
      <c r="J432" t="s">
        <v>92</v>
      </c>
    </row>
    <row r="433" spans="1:10" hidden="1">
      <c r="A433" s="6" t="str">
        <f t="shared" si="18"/>
        <v>SCHEDULE 7: REPORT ON SEGMENTED INFORMATION | 7.a | 54</v>
      </c>
      <c r="B433" s="4">
        <f t="shared" si="19"/>
        <v>54</v>
      </c>
      <c r="C433" t="s">
        <v>204</v>
      </c>
      <c r="D433" t="s">
        <v>209</v>
      </c>
      <c r="E433" t="s">
        <v>81</v>
      </c>
      <c r="F433" t="s">
        <v>321</v>
      </c>
      <c r="G433">
        <v>11</v>
      </c>
      <c r="H433" t="s">
        <v>172</v>
      </c>
      <c r="I433" s="4" t="str">
        <f t="shared" si="20"/>
        <v>SCHEDULE 7: REPORT ON SEGMENTED INFORMATION | 7.a | Airfield Activities | Passenger Service Charges</v>
      </c>
      <c r="J433" t="s">
        <v>92</v>
      </c>
    </row>
    <row r="434" spans="1:10" hidden="1">
      <c r="A434" s="6" t="str">
        <f t="shared" si="18"/>
        <v>SCHEDULE 7: REPORT ON SEGMENTED INFORMATION | 7.a | 55</v>
      </c>
      <c r="B434" s="4">
        <f t="shared" si="19"/>
        <v>55</v>
      </c>
      <c r="C434" t="s">
        <v>204</v>
      </c>
      <c r="D434" t="s">
        <v>209</v>
      </c>
      <c r="E434" t="s">
        <v>81</v>
      </c>
      <c r="F434" t="s">
        <v>322</v>
      </c>
      <c r="G434">
        <v>11</v>
      </c>
      <c r="H434" t="s">
        <v>172</v>
      </c>
      <c r="I434" s="4" t="str">
        <f t="shared" si="20"/>
        <v>SCHEDULE 7: REPORT ON SEGMENTED INFORMATION | 7.a | Aircraft and Freight Activities | Passenger Service Charges</v>
      </c>
      <c r="J434" t="s">
        <v>92</v>
      </c>
    </row>
    <row r="435" spans="1:10" hidden="1">
      <c r="A435" s="6" t="str">
        <f t="shared" si="18"/>
        <v>SCHEDULE 7: REPORT ON SEGMENTED INFORMATION | 7.a | 56</v>
      </c>
      <c r="B435" s="4">
        <f t="shared" si="19"/>
        <v>56</v>
      </c>
      <c r="C435" t="s">
        <v>204</v>
      </c>
      <c r="D435" t="s">
        <v>209</v>
      </c>
      <c r="E435" t="s">
        <v>81</v>
      </c>
      <c r="F435" t="s">
        <v>323</v>
      </c>
      <c r="G435">
        <v>11</v>
      </c>
      <c r="H435" t="s">
        <v>172</v>
      </c>
      <c r="I435" s="4" t="str">
        <f t="shared" si="20"/>
        <v>SCHEDULE 7: REPORT ON SEGMENTED INFORMATION | 7.a | Airport Business | Passenger Service Charges</v>
      </c>
      <c r="J435" t="s">
        <v>92</v>
      </c>
    </row>
    <row r="436" spans="1:10" hidden="1">
      <c r="A436" s="6" t="str">
        <f t="shared" si="18"/>
        <v>SCHEDULE 7: REPORT ON SEGMENTED INFORMATION | 7.a | 57</v>
      </c>
      <c r="B436" s="4">
        <f t="shared" si="19"/>
        <v>57</v>
      </c>
      <c r="C436" t="s">
        <v>204</v>
      </c>
      <c r="D436" t="s">
        <v>209</v>
      </c>
      <c r="E436" t="s">
        <v>81</v>
      </c>
      <c r="F436" t="s">
        <v>330</v>
      </c>
      <c r="G436">
        <v>12</v>
      </c>
      <c r="H436" t="s">
        <v>147</v>
      </c>
      <c r="I436" s="4" t="str">
        <f t="shared" si="20"/>
        <v>SCHEDULE 7: REPORT ON SEGMENTED INFORMATION | 7.a | Specified Passenger Terminal Activities | Lease, rental and concession income</v>
      </c>
      <c r="J436" t="s">
        <v>92</v>
      </c>
    </row>
    <row r="437" spans="1:10" hidden="1">
      <c r="A437" s="6" t="str">
        <f t="shared" si="18"/>
        <v>SCHEDULE 7: REPORT ON SEGMENTED INFORMATION | 7.a | 58</v>
      </c>
      <c r="B437" s="4">
        <f t="shared" si="19"/>
        <v>58</v>
      </c>
      <c r="C437" t="s">
        <v>204</v>
      </c>
      <c r="D437" t="s">
        <v>209</v>
      </c>
      <c r="E437" t="s">
        <v>81</v>
      </c>
      <c r="F437" t="s">
        <v>321</v>
      </c>
      <c r="G437">
        <v>12</v>
      </c>
      <c r="H437" t="s">
        <v>147</v>
      </c>
      <c r="I437" s="4" t="str">
        <f t="shared" si="20"/>
        <v>SCHEDULE 7: REPORT ON SEGMENTED INFORMATION | 7.a | Airfield Activities | Lease, rental and concession income</v>
      </c>
      <c r="J437" t="s">
        <v>92</v>
      </c>
    </row>
    <row r="438" spans="1:10" hidden="1">
      <c r="A438" s="6" t="str">
        <f t="shared" si="18"/>
        <v>SCHEDULE 7: REPORT ON SEGMENTED INFORMATION | 7.a | 59</v>
      </c>
      <c r="B438" s="4">
        <f t="shared" si="19"/>
        <v>59</v>
      </c>
      <c r="C438" t="s">
        <v>204</v>
      </c>
      <c r="D438" t="s">
        <v>209</v>
      </c>
      <c r="E438" t="s">
        <v>81</v>
      </c>
      <c r="F438" t="s">
        <v>322</v>
      </c>
      <c r="G438">
        <v>12</v>
      </c>
      <c r="H438" t="s">
        <v>147</v>
      </c>
      <c r="I438" s="4" t="str">
        <f t="shared" si="20"/>
        <v>SCHEDULE 7: REPORT ON SEGMENTED INFORMATION | 7.a | Aircraft and Freight Activities | Lease, rental and concession income</v>
      </c>
      <c r="J438" t="s">
        <v>92</v>
      </c>
    </row>
    <row r="439" spans="1:10" hidden="1">
      <c r="A439" s="6" t="str">
        <f t="shared" si="18"/>
        <v>SCHEDULE 7: REPORT ON SEGMENTED INFORMATION | 7.a | 60</v>
      </c>
      <c r="B439" s="4">
        <f t="shared" si="19"/>
        <v>60</v>
      </c>
      <c r="C439" t="s">
        <v>204</v>
      </c>
      <c r="D439" t="s">
        <v>209</v>
      </c>
      <c r="E439" t="s">
        <v>81</v>
      </c>
      <c r="F439" t="s">
        <v>323</v>
      </c>
      <c r="G439">
        <v>12</v>
      </c>
      <c r="H439" t="s">
        <v>147</v>
      </c>
      <c r="I439" s="4" t="str">
        <f t="shared" si="20"/>
        <v>SCHEDULE 7: REPORT ON SEGMENTED INFORMATION | 7.a | Airport Business | Lease, rental and concession income</v>
      </c>
      <c r="J439" t="s">
        <v>92</v>
      </c>
    </row>
    <row r="440" spans="1:10" hidden="1">
      <c r="A440" s="6" t="str">
        <f t="shared" si="18"/>
        <v>SCHEDULE 7: REPORT ON SEGMENTED INFORMATION | 7.a | 61</v>
      </c>
      <c r="B440" s="4">
        <f t="shared" si="19"/>
        <v>61</v>
      </c>
      <c r="C440" t="s">
        <v>204</v>
      </c>
      <c r="D440" t="s">
        <v>209</v>
      </c>
      <c r="E440" t="s">
        <v>81</v>
      </c>
      <c r="F440" t="s">
        <v>330</v>
      </c>
      <c r="G440">
        <v>13</v>
      </c>
      <c r="H440" t="s">
        <v>148</v>
      </c>
      <c r="I440" s="4" t="str">
        <f t="shared" si="20"/>
        <v>SCHEDULE 7: REPORT ON SEGMENTED INFORMATION | 7.a | Specified Passenger Terminal Activities | Other operating revenue</v>
      </c>
      <c r="J440" t="s">
        <v>92</v>
      </c>
    </row>
    <row r="441" spans="1:10" hidden="1">
      <c r="A441" s="6" t="str">
        <f t="shared" si="18"/>
        <v>SCHEDULE 7: REPORT ON SEGMENTED INFORMATION | 7.a | 62</v>
      </c>
      <c r="B441" s="4">
        <f t="shared" si="19"/>
        <v>62</v>
      </c>
      <c r="C441" t="s">
        <v>204</v>
      </c>
      <c r="D441" t="s">
        <v>209</v>
      </c>
      <c r="E441" t="s">
        <v>81</v>
      </c>
      <c r="F441" t="s">
        <v>321</v>
      </c>
      <c r="G441">
        <v>13</v>
      </c>
      <c r="H441" t="s">
        <v>148</v>
      </c>
      <c r="I441" s="4" t="str">
        <f t="shared" si="20"/>
        <v>SCHEDULE 7: REPORT ON SEGMENTED INFORMATION | 7.a | Airfield Activities | Other operating revenue</v>
      </c>
      <c r="J441" t="s">
        <v>92</v>
      </c>
    </row>
    <row r="442" spans="1:10" hidden="1">
      <c r="A442" s="6" t="str">
        <f t="shared" si="18"/>
        <v>SCHEDULE 7: REPORT ON SEGMENTED INFORMATION | 7.a | 63</v>
      </c>
      <c r="B442" s="4">
        <f t="shared" si="19"/>
        <v>63</v>
      </c>
      <c r="C442" t="s">
        <v>204</v>
      </c>
      <c r="D442" t="s">
        <v>209</v>
      </c>
      <c r="E442" t="s">
        <v>81</v>
      </c>
      <c r="F442" t="s">
        <v>322</v>
      </c>
      <c r="G442">
        <v>13</v>
      </c>
      <c r="H442" t="s">
        <v>148</v>
      </c>
      <c r="I442" s="4" t="str">
        <f t="shared" si="20"/>
        <v>SCHEDULE 7: REPORT ON SEGMENTED INFORMATION | 7.a | Aircraft and Freight Activities | Other operating revenue</v>
      </c>
      <c r="J442" t="s">
        <v>92</v>
      </c>
    </row>
    <row r="443" spans="1:10" hidden="1">
      <c r="A443" s="6" t="str">
        <f t="shared" si="18"/>
        <v>SCHEDULE 7: REPORT ON SEGMENTED INFORMATION | 7.a | 64</v>
      </c>
      <c r="B443" s="4">
        <f t="shared" si="19"/>
        <v>64</v>
      </c>
      <c r="C443" t="s">
        <v>204</v>
      </c>
      <c r="D443" t="s">
        <v>209</v>
      </c>
      <c r="E443" t="s">
        <v>81</v>
      </c>
      <c r="F443" t="s">
        <v>323</v>
      </c>
      <c r="G443">
        <v>13</v>
      </c>
      <c r="H443" t="s">
        <v>148</v>
      </c>
      <c r="I443" s="4" t="str">
        <f t="shared" si="20"/>
        <v>SCHEDULE 7: REPORT ON SEGMENTED INFORMATION | 7.a | Airport Business | Other operating revenue</v>
      </c>
      <c r="J443" t="s">
        <v>92</v>
      </c>
    </row>
    <row r="444" spans="1:10" hidden="1">
      <c r="A444" s="6" t="str">
        <f t="shared" si="18"/>
        <v>SCHEDULE 7: REPORT ON SEGMENTED INFORMATION | 7.a | 65</v>
      </c>
      <c r="B444" s="4">
        <f t="shared" si="19"/>
        <v>65</v>
      </c>
      <c r="C444" t="s">
        <v>204</v>
      </c>
      <c r="D444" t="s">
        <v>209</v>
      </c>
      <c r="E444" t="s">
        <v>81</v>
      </c>
      <c r="F444" t="s">
        <v>330</v>
      </c>
      <c r="G444">
        <v>14</v>
      </c>
      <c r="H444" t="s">
        <v>149</v>
      </c>
      <c r="I444" s="4" t="str">
        <f t="shared" si="20"/>
        <v>SCHEDULE 7: REPORT ON SEGMENTED INFORMATION | 7.a | Specified Passenger Terminal Activities | Net operating revenue</v>
      </c>
      <c r="J444" t="s">
        <v>92</v>
      </c>
    </row>
    <row r="445" spans="1:10" hidden="1">
      <c r="A445" s="6" t="str">
        <f t="shared" si="18"/>
        <v>SCHEDULE 7: REPORT ON SEGMENTED INFORMATION | 7.a | 66</v>
      </c>
      <c r="B445" s="4">
        <f t="shared" si="19"/>
        <v>66</v>
      </c>
      <c r="C445" t="s">
        <v>204</v>
      </c>
      <c r="D445" t="s">
        <v>209</v>
      </c>
      <c r="E445" t="s">
        <v>81</v>
      </c>
      <c r="F445" t="s">
        <v>321</v>
      </c>
      <c r="G445">
        <v>14</v>
      </c>
      <c r="H445" t="s">
        <v>149</v>
      </c>
      <c r="I445" s="4" t="str">
        <f t="shared" si="20"/>
        <v>SCHEDULE 7: REPORT ON SEGMENTED INFORMATION | 7.a | Airfield Activities | Net operating revenue</v>
      </c>
      <c r="J445" t="s">
        <v>92</v>
      </c>
    </row>
    <row r="446" spans="1:10" hidden="1">
      <c r="A446" s="6" t="str">
        <f t="shared" si="18"/>
        <v>SCHEDULE 7: REPORT ON SEGMENTED INFORMATION | 7.a | 67</v>
      </c>
      <c r="B446" s="4">
        <f t="shared" si="19"/>
        <v>67</v>
      </c>
      <c r="C446" t="s">
        <v>204</v>
      </c>
      <c r="D446" t="s">
        <v>209</v>
      </c>
      <c r="E446" t="s">
        <v>81</v>
      </c>
      <c r="F446" t="s">
        <v>322</v>
      </c>
      <c r="G446">
        <v>14</v>
      </c>
      <c r="H446" t="s">
        <v>149</v>
      </c>
      <c r="I446" s="4" t="str">
        <f t="shared" si="20"/>
        <v>SCHEDULE 7: REPORT ON SEGMENTED INFORMATION | 7.a | Aircraft and Freight Activities | Net operating revenue</v>
      </c>
      <c r="J446" t="s">
        <v>92</v>
      </c>
    </row>
    <row r="447" spans="1:10" hidden="1">
      <c r="A447" s="6" t="str">
        <f t="shared" si="18"/>
        <v>SCHEDULE 7: REPORT ON SEGMENTED INFORMATION | 7.a | 68</v>
      </c>
      <c r="B447" s="4">
        <f t="shared" si="19"/>
        <v>68</v>
      </c>
      <c r="C447" t="s">
        <v>204</v>
      </c>
      <c r="D447" t="s">
        <v>209</v>
      </c>
      <c r="E447" t="s">
        <v>81</v>
      </c>
      <c r="F447" t="s">
        <v>323</v>
      </c>
      <c r="G447">
        <v>14</v>
      </c>
      <c r="H447" t="s">
        <v>149</v>
      </c>
      <c r="I447" s="4" t="str">
        <f t="shared" si="20"/>
        <v>SCHEDULE 7: REPORT ON SEGMENTED INFORMATION | 7.a | Airport Business | Net operating revenue</v>
      </c>
      <c r="J447" t="s">
        <v>92</v>
      </c>
    </row>
    <row r="448" spans="1:10" hidden="1">
      <c r="A448" s="6" t="str">
        <f t="shared" si="18"/>
        <v>SCHEDULE 7: REPORT ON SEGMENTED INFORMATION | 7.a | 69</v>
      </c>
      <c r="B448" s="4">
        <f t="shared" si="19"/>
        <v>69</v>
      </c>
      <c r="C448" t="s">
        <v>204</v>
      </c>
      <c r="D448" t="s">
        <v>209</v>
      </c>
      <c r="E448" t="s">
        <v>81</v>
      </c>
      <c r="F448" t="s">
        <v>330</v>
      </c>
      <c r="G448">
        <v>16</v>
      </c>
      <c r="H448" t="s">
        <v>267</v>
      </c>
      <c r="I448" s="4" t="str">
        <f t="shared" si="20"/>
        <v>SCHEDULE 7: REPORT ON SEGMENTED INFORMATION | 7.a | Specified Passenger Terminal Activities | Gains / (losses) on asset sales</v>
      </c>
      <c r="J448" t="s">
        <v>92</v>
      </c>
    </row>
    <row r="449" spans="1:10" hidden="1">
      <c r="A449" s="6" t="str">
        <f t="shared" si="18"/>
        <v>SCHEDULE 7: REPORT ON SEGMENTED INFORMATION | 7.a | 70</v>
      </c>
      <c r="B449" s="4">
        <f t="shared" si="19"/>
        <v>70</v>
      </c>
      <c r="C449" t="s">
        <v>204</v>
      </c>
      <c r="D449" t="s">
        <v>209</v>
      </c>
      <c r="E449" t="s">
        <v>81</v>
      </c>
      <c r="F449" t="s">
        <v>321</v>
      </c>
      <c r="G449">
        <v>16</v>
      </c>
      <c r="H449" t="s">
        <v>267</v>
      </c>
      <c r="I449" s="4" t="str">
        <f t="shared" si="20"/>
        <v>SCHEDULE 7: REPORT ON SEGMENTED INFORMATION | 7.a | Airfield Activities | Gains / (losses) on asset sales</v>
      </c>
      <c r="J449" t="s">
        <v>92</v>
      </c>
    </row>
    <row r="450" spans="1:10" hidden="1">
      <c r="A450" s="6" t="str">
        <f t="shared" ref="A450:A513" si="21">C450&amp;" | "&amp;D450&amp;" | "&amp;B450</f>
        <v>SCHEDULE 7: REPORT ON SEGMENTED INFORMATION | 7.a | 71</v>
      </c>
      <c r="B450" s="4">
        <f t="shared" ref="B450:B513" si="22">IF(C450&amp;D450&lt;&gt;C449&amp;D449,1,B449+1)</f>
        <v>71</v>
      </c>
      <c r="C450" t="s">
        <v>204</v>
      </c>
      <c r="D450" t="s">
        <v>209</v>
      </c>
      <c r="E450" t="s">
        <v>81</v>
      </c>
      <c r="F450" t="s">
        <v>322</v>
      </c>
      <c r="G450">
        <v>16</v>
      </c>
      <c r="H450" t="s">
        <v>267</v>
      </c>
      <c r="I450" s="4" t="str">
        <f t="shared" ref="I450:I513" si="23">SUBSTITUTE(SUBSTITUTE(SUBSTITUTE(C450&amp;" | "&amp;D450&amp;" | "&amp;E450&amp;" | "&amp;F450&amp;" | "&amp;H450," |  |  |  | "," | ")," |  |  | "," | ")," |  | "," | ")</f>
        <v>SCHEDULE 7: REPORT ON SEGMENTED INFORMATION | 7.a | Aircraft and Freight Activities | Gains / (losses) on asset sales</v>
      </c>
      <c r="J450" t="s">
        <v>92</v>
      </c>
    </row>
    <row r="451" spans="1:10" hidden="1">
      <c r="A451" s="6" t="str">
        <f t="shared" si="21"/>
        <v>SCHEDULE 7: REPORT ON SEGMENTED INFORMATION | 7.a | 72</v>
      </c>
      <c r="B451" s="4">
        <f t="shared" si="22"/>
        <v>72</v>
      </c>
      <c r="C451" t="s">
        <v>204</v>
      </c>
      <c r="D451" t="s">
        <v>209</v>
      </c>
      <c r="E451" t="s">
        <v>81</v>
      </c>
      <c r="F451" t="s">
        <v>323</v>
      </c>
      <c r="G451">
        <v>16</v>
      </c>
      <c r="H451" t="s">
        <v>267</v>
      </c>
      <c r="I451" s="4" t="str">
        <f t="shared" si="23"/>
        <v>SCHEDULE 7: REPORT ON SEGMENTED INFORMATION | 7.a | Airport Business | Gains / (losses) on asset sales</v>
      </c>
      <c r="J451" t="s">
        <v>92</v>
      </c>
    </row>
    <row r="452" spans="1:10" hidden="1">
      <c r="A452" s="6" t="str">
        <f t="shared" si="21"/>
        <v>SCHEDULE 7: REPORT ON SEGMENTED INFORMATION | 7.a | 73</v>
      </c>
      <c r="B452" s="4">
        <f t="shared" si="22"/>
        <v>73</v>
      </c>
      <c r="C452" t="s">
        <v>204</v>
      </c>
      <c r="D452" t="s">
        <v>209</v>
      </c>
      <c r="E452" t="s">
        <v>81</v>
      </c>
      <c r="F452" t="s">
        <v>330</v>
      </c>
      <c r="G452">
        <v>17</v>
      </c>
      <c r="H452" t="s">
        <v>151</v>
      </c>
      <c r="I452" s="4" t="str">
        <f t="shared" si="23"/>
        <v>SCHEDULE 7: REPORT ON SEGMENTED INFORMATION | 7.a | Specified Passenger Terminal Activities | Other income</v>
      </c>
      <c r="J452" t="s">
        <v>92</v>
      </c>
    </row>
    <row r="453" spans="1:10" hidden="1">
      <c r="A453" s="6" t="str">
        <f t="shared" si="21"/>
        <v>SCHEDULE 7: REPORT ON SEGMENTED INFORMATION | 7.a | 74</v>
      </c>
      <c r="B453" s="4">
        <f t="shared" si="22"/>
        <v>74</v>
      </c>
      <c r="C453" t="s">
        <v>204</v>
      </c>
      <c r="D453" t="s">
        <v>209</v>
      </c>
      <c r="E453" t="s">
        <v>81</v>
      </c>
      <c r="F453" t="s">
        <v>321</v>
      </c>
      <c r="G453">
        <v>17</v>
      </c>
      <c r="H453" t="s">
        <v>151</v>
      </c>
      <c r="I453" s="4" t="str">
        <f t="shared" si="23"/>
        <v>SCHEDULE 7: REPORT ON SEGMENTED INFORMATION | 7.a | Airfield Activities | Other income</v>
      </c>
      <c r="J453" t="s">
        <v>92</v>
      </c>
    </row>
    <row r="454" spans="1:10" hidden="1">
      <c r="A454" s="6" t="str">
        <f t="shared" si="21"/>
        <v>SCHEDULE 7: REPORT ON SEGMENTED INFORMATION | 7.a | 75</v>
      </c>
      <c r="B454" s="4">
        <f t="shared" si="22"/>
        <v>75</v>
      </c>
      <c r="C454" t="s">
        <v>204</v>
      </c>
      <c r="D454" t="s">
        <v>209</v>
      </c>
      <c r="E454" t="s">
        <v>81</v>
      </c>
      <c r="F454" t="s">
        <v>322</v>
      </c>
      <c r="G454">
        <v>17</v>
      </c>
      <c r="H454" t="s">
        <v>151</v>
      </c>
      <c r="I454" s="4" t="str">
        <f t="shared" si="23"/>
        <v>SCHEDULE 7: REPORT ON SEGMENTED INFORMATION | 7.a | Aircraft and Freight Activities | Other income</v>
      </c>
      <c r="J454" t="s">
        <v>92</v>
      </c>
    </row>
    <row r="455" spans="1:10" hidden="1">
      <c r="A455" s="6" t="str">
        <f t="shared" si="21"/>
        <v>SCHEDULE 7: REPORT ON SEGMENTED INFORMATION | 7.a | 76</v>
      </c>
      <c r="B455" s="4">
        <f t="shared" si="22"/>
        <v>76</v>
      </c>
      <c r="C455" t="s">
        <v>204</v>
      </c>
      <c r="D455" t="s">
        <v>209</v>
      </c>
      <c r="E455" t="s">
        <v>81</v>
      </c>
      <c r="F455" t="s">
        <v>323</v>
      </c>
      <c r="G455">
        <v>17</v>
      </c>
      <c r="H455" t="s">
        <v>151</v>
      </c>
      <c r="I455" s="4" t="str">
        <f t="shared" si="23"/>
        <v>SCHEDULE 7: REPORT ON SEGMENTED INFORMATION | 7.a | Airport Business | Other income</v>
      </c>
      <c r="J455" t="s">
        <v>92</v>
      </c>
    </row>
    <row r="456" spans="1:10" hidden="1">
      <c r="A456" s="6" t="str">
        <f t="shared" si="21"/>
        <v>SCHEDULE 7: REPORT ON SEGMENTED INFORMATION | 7.a | 77</v>
      </c>
      <c r="B456" s="4">
        <f t="shared" si="22"/>
        <v>77</v>
      </c>
      <c r="C456" t="s">
        <v>204</v>
      </c>
      <c r="D456" t="s">
        <v>209</v>
      </c>
      <c r="E456" t="s">
        <v>81</v>
      </c>
      <c r="F456" t="s">
        <v>330</v>
      </c>
      <c r="G456">
        <v>18</v>
      </c>
      <c r="H456" t="s">
        <v>152</v>
      </c>
      <c r="I456" s="4" t="str">
        <f t="shared" si="23"/>
        <v>SCHEDULE 7: REPORT ON SEGMENTED INFORMATION | 7.a | Specified Passenger Terminal Activities | Total regulatory income</v>
      </c>
      <c r="J456" t="s">
        <v>92</v>
      </c>
    </row>
    <row r="457" spans="1:10" hidden="1">
      <c r="A457" s="6" t="str">
        <f t="shared" si="21"/>
        <v>SCHEDULE 7: REPORT ON SEGMENTED INFORMATION | 7.a | 78</v>
      </c>
      <c r="B457" s="4">
        <f t="shared" si="22"/>
        <v>78</v>
      </c>
      <c r="C457" t="s">
        <v>204</v>
      </c>
      <c r="D457" t="s">
        <v>209</v>
      </c>
      <c r="E457" t="s">
        <v>81</v>
      </c>
      <c r="F457" t="s">
        <v>321</v>
      </c>
      <c r="G457">
        <v>18</v>
      </c>
      <c r="H457" t="s">
        <v>152</v>
      </c>
      <c r="I457" s="4" t="str">
        <f t="shared" si="23"/>
        <v>SCHEDULE 7: REPORT ON SEGMENTED INFORMATION | 7.a | Airfield Activities | Total regulatory income</v>
      </c>
      <c r="J457" t="s">
        <v>92</v>
      </c>
    </row>
    <row r="458" spans="1:10" hidden="1">
      <c r="A458" s="6" t="str">
        <f t="shared" si="21"/>
        <v>SCHEDULE 7: REPORT ON SEGMENTED INFORMATION | 7.a | 79</v>
      </c>
      <c r="B458" s="4">
        <f t="shared" si="22"/>
        <v>79</v>
      </c>
      <c r="C458" t="s">
        <v>204</v>
      </c>
      <c r="D458" t="s">
        <v>209</v>
      </c>
      <c r="E458" t="s">
        <v>81</v>
      </c>
      <c r="F458" t="s">
        <v>322</v>
      </c>
      <c r="G458">
        <v>18</v>
      </c>
      <c r="H458" t="s">
        <v>152</v>
      </c>
      <c r="I458" s="4" t="str">
        <f t="shared" si="23"/>
        <v>SCHEDULE 7: REPORT ON SEGMENTED INFORMATION | 7.a | Aircraft and Freight Activities | Total regulatory income</v>
      </c>
      <c r="J458" t="s">
        <v>92</v>
      </c>
    </row>
    <row r="459" spans="1:10" hidden="1">
      <c r="A459" s="6" t="str">
        <f t="shared" si="21"/>
        <v>SCHEDULE 7: REPORT ON SEGMENTED INFORMATION | 7.a | 80</v>
      </c>
      <c r="B459" s="4">
        <f t="shared" si="22"/>
        <v>80</v>
      </c>
      <c r="C459" t="s">
        <v>204</v>
      </c>
      <c r="D459" t="s">
        <v>209</v>
      </c>
      <c r="E459" t="s">
        <v>81</v>
      </c>
      <c r="F459" t="s">
        <v>323</v>
      </c>
      <c r="G459">
        <v>18</v>
      </c>
      <c r="H459" t="s">
        <v>152</v>
      </c>
      <c r="I459" s="4" t="str">
        <f t="shared" si="23"/>
        <v>SCHEDULE 7: REPORT ON SEGMENTED INFORMATION | 7.a | Airport Business | Total regulatory income</v>
      </c>
      <c r="J459" t="s">
        <v>92</v>
      </c>
    </row>
    <row r="460" spans="1:10" hidden="1">
      <c r="A460" s="6" t="str">
        <f t="shared" si="21"/>
        <v>SCHEDULE 7: REPORT ON SEGMENTED INFORMATION | 7.a | 81</v>
      </c>
      <c r="B460" s="4">
        <f t="shared" si="22"/>
        <v>81</v>
      </c>
      <c r="C460" t="s">
        <v>204</v>
      </c>
      <c r="D460" t="s">
        <v>209</v>
      </c>
      <c r="E460" t="s">
        <v>81</v>
      </c>
      <c r="F460" t="s">
        <v>330</v>
      </c>
      <c r="G460">
        <v>20</v>
      </c>
      <c r="H460" t="s">
        <v>79</v>
      </c>
      <c r="I460" s="4" t="str">
        <f t="shared" si="23"/>
        <v>SCHEDULE 7: REPORT ON SEGMENTED INFORMATION | 7.a | Specified Passenger Terminal Activities | Total operational expenditure</v>
      </c>
      <c r="J460" t="s">
        <v>92</v>
      </c>
    </row>
    <row r="461" spans="1:10" hidden="1">
      <c r="A461" s="6" t="str">
        <f t="shared" si="21"/>
        <v>SCHEDULE 7: REPORT ON SEGMENTED INFORMATION | 7.a | 82</v>
      </c>
      <c r="B461" s="4">
        <f t="shared" si="22"/>
        <v>82</v>
      </c>
      <c r="C461" t="s">
        <v>204</v>
      </c>
      <c r="D461" t="s">
        <v>209</v>
      </c>
      <c r="E461" t="s">
        <v>81</v>
      </c>
      <c r="F461" t="s">
        <v>321</v>
      </c>
      <c r="G461">
        <v>20</v>
      </c>
      <c r="H461" t="s">
        <v>79</v>
      </c>
      <c r="I461" s="4" t="str">
        <f t="shared" si="23"/>
        <v>SCHEDULE 7: REPORT ON SEGMENTED INFORMATION | 7.a | Airfield Activities | Total operational expenditure</v>
      </c>
      <c r="J461" t="s">
        <v>92</v>
      </c>
    </row>
    <row r="462" spans="1:10" hidden="1">
      <c r="A462" s="6" t="str">
        <f t="shared" si="21"/>
        <v>SCHEDULE 7: REPORT ON SEGMENTED INFORMATION | 7.a | 83</v>
      </c>
      <c r="B462" s="4">
        <f t="shared" si="22"/>
        <v>83</v>
      </c>
      <c r="C462" t="s">
        <v>204</v>
      </c>
      <c r="D462" t="s">
        <v>209</v>
      </c>
      <c r="E462" t="s">
        <v>81</v>
      </c>
      <c r="F462" t="s">
        <v>322</v>
      </c>
      <c r="G462">
        <v>20</v>
      </c>
      <c r="H462" t="s">
        <v>79</v>
      </c>
      <c r="I462" s="4" t="str">
        <f t="shared" si="23"/>
        <v>SCHEDULE 7: REPORT ON SEGMENTED INFORMATION | 7.a | Aircraft and Freight Activities | Total operational expenditure</v>
      </c>
      <c r="J462" t="s">
        <v>92</v>
      </c>
    </row>
    <row r="463" spans="1:10" hidden="1">
      <c r="A463" s="6" t="str">
        <f t="shared" si="21"/>
        <v>SCHEDULE 7: REPORT ON SEGMENTED INFORMATION | 7.a | 84</v>
      </c>
      <c r="B463" s="4">
        <f t="shared" si="22"/>
        <v>84</v>
      </c>
      <c r="C463" t="s">
        <v>204</v>
      </c>
      <c r="D463" t="s">
        <v>209</v>
      </c>
      <c r="E463" t="s">
        <v>81</v>
      </c>
      <c r="F463" t="s">
        <v>323</v>
      </c>
      <c r="G463">
        <v>20</v>
      </c>
      <c r="H463" t="s">
        <v>79</v>
      </c>
      <c r="I463" s="4" t="str">
        <f t="shared" si="23"/>
        <v>SCHEDULE 7: REPORT ON SEGMENTED INFORMATION | 7.a | Airport Business | Total operational expenditure</v>
      </c>
      <c r="J463" t="s">
        <v>92</v>
      </c>
    </row>
    <row r="464" spans="1:10" hidden="1">
      <c r="A464" s="6" t="str">
        <f t="shared" si="21"/>
        <v>SCHEDULE 7: REPORT ON SEGMENTED INFORMATION | 7.a | 85</v>
      </c>
      <c r="B464" s="4">
        <f t="shared" si="22"/>
        <v>85</v>
      </c>
      <c r="C464" t="s">
        <v>204</v>
      </c>
      <c r="D464" t="s">
        <v>209</v>
      </c>
      <c r="E464" t="s">
        <v>81</v>
      </c>
      <c r="F464" t="s">
        <v>330</v>
      </c>
      <c r="G464">
        <v>22</v>
      </c>
      <c r="H464" t="s">
        <v>155</v>
      </c>
      <c r="I464" s="4" t="str">
        <f t="shared" si="23"/>
        <v>SCHEDULE 7: REPORT ON SEGMENTED INFORMATION | 7.a | Specified Passenger Terminal Activities | Regulatory depreciation</v>
      </c>
      <c r="J464" t="s">
        <v>92</v>
      </c>
    </row>
    <row r="465" spans="1:10" hidden="1">
      <c r="A465" s="6" t="str">
        <f t="shared" si="21"/>
        <v>SCHEDULE 7: REPORT ON SEGMENTED INFORMATION | 7.a | 86</v>
      </c>
      <c r="B465" s="4">
        <f t="shared" si="22"/>
        <v>86</v>
      </c>
      <c r="C465" t="s">
        <v>204</v>
      </c>
      <c r="D465" t="s">
        <v>209</v>
      </c>
      <c r="E465" t="s">
        <v>81</v>
      </c>
      <c r="F465" t="s">
        <v>321</v>
      </c>
      <c r="G465">
        <v>22</v>
      </c>
      <c r="H465" t="s">
        <v>155</v>
      </c>
      <c r="I465" s="4" t="str">
        <f t="shared" si="23"/>
        <v>SCHEDULE 7: REPORT ON SEGMENTED INFORMATION | 7.a | Airfield Activities | Regulatory depreciation</v>
      </c>
      <c r="J465" t="s">
        <v>92</v>
      </c>
    </row>
    <row r="466" spans="1:10" hidden="1">
      <c r="A466" s="6" t="str">
        <f t="shared" si="21"/>
        <v>SCHEDULE 7: REPORT ON SEGMENTED INFORMATION | 7.a | 87</v>
      </c>
      <c r="B466" s="4">
        <f t="shared" si="22"/>
        <v>87</v>
      </c>
      <c r="C466" t="s">
        <v>204</v>
      </c>
      <c r="D466" t="s">
        <v>209</v>
      </c>
      <c r="E466" t="s">
        <v>81</v>
      </c>
      <c r="F466" t="s">
        <v>322</v>
      </c>
      <c r="G466">
        <v>22</v>
      </c>
      <c r="H466" t="s">
        <v>155</v>
      </c>
      <c r="I466" s="4" t="str">
        <f t="shared" si="23"/>
        <v>SCHEDULE 7: REPORT ON SEGMENTED INFORMATION | 7.a | Aircraft and Freight Activities | Regulatory depreciation</v>
      </c>
      <c r="J466" t="s">
        <v>92</v>
      </c>
    </row>
    <row r="467" spans="1:10" hidden="1">
      <c r="A467" s="6" t="str">
        <f t="shared" si="21"/>
        <v>SCHEDULE 7: REPORT ON SEGMENTED INFORMATION | 7.a | 88</v>
      </c>
      <c r="B467" s="4">
        <f t="shared" si="22"/>
        <v>88</v>
      </c>
      <c r="C467" t="s">
        <v>204</v>
      </c>
      <c r="D467" t="s">
        <v>209</v>
      </c>
      <c r="E467" t="s">
        <v>81</v>
      </c>
      <c r="F467" t="s">
        <v>323</v>
      </c>
      <c r="G467">
        <v>22</v>
      </c>
      <c r="H467" t="s">
        <v>155</v>
      </c>
      <c r="I467" s="4" t="str">
        <f t="shared" si="23"/>
        <v>SCHEDULE 7: REPORT ON SEGMENTED INFORMATION | 7.a | Airport Business | Regulatory depreciation</v>
      </c>
      <c r="J467" t="s">
        <v>92</v>
      </c>
    </row>
    <row r="468" spans="1:10" hidden="1">
      <c r="A468" s="6" t="str">
        <f t="shared" si="21"/>
        <v>SCHEDULE 7: REPORT ON SEGMENTED INFORMATION | 7.a | 89</v>
      </c>
      <c r="B468" s="4">
        <f t="shared" si="22"/>
        <v>89</v>
      </c>
      <c r="C468" t="s">
        <v>204</v>
      </c>
      <c r="D468" t="s">
        <v>209</v>
      </c>
      <c r="E468" t="s">
        <v>81</v>
      </c>
      <c r="F468" t="s">
        <v>330</v>
      </c>
      <c r="G468">
        <v>24</v>
      </c>
      <c r="H468" t="s">
        <v>158</v>
      </c>
      <c r="I468" s="4" t="str">
        <f t="shared" si="23"/>
        <v>SCHEDULE 7: REPORT ON SEGMENTED INFORMATION | 7.a | Specified Passenger Terminal Activities | Total revaluations</v>
      </c>
      <c r="J468" t="s">
        <v>92</v>
      </c>
    </row>
    <row r="469" spans="1:10" hidden="1">
      <c r="A469" s="6" t="str">
        <f t="shared" si="21"/>
        <v>SCHEDULE 7: REPORT ON SEGMENTED INFORMATION | 7.a | 90</v>
      </c>
      <c r="B469" s="4">
        <f t="shared" si="22"/>
        <v>90</v>
      </c>
      <c r="C469" t="s">
        <v>204</v>
      </c>
      <c r="D469" t="s">
        <v>209</v>
      </c>
      <c r="E469" t="s">
        <v>81</v>
      </c>
      <c r="F469" t="s">
        <v>321</v>
      </c>
      <c r="G469">
        <v>24</v>
      </c>
      <c r="H469" t="s">
        <v>158</v>
      </c>
      <c r="I469" s="4" t="str">
        <f t="shared" si="23"/>
        <v>SCHEDULE 7: REPORT ON SEGMENTED INFORMATION | 7.a | Airfield Activities | Total revaluations</v>
      </c>
      <c r="J469" t="s">
        <v>92</v>
      </c>
    </row>
    <row r="470" spans="1:10" hidden="1">
      <c r="A470" s="6" t="str">
        <f t="shared" si="21"/>
        <v>SCHEDULE 7: REPORT ON SEGMENTED INFORMATION | 7.a | 91</v>
      </c>
      <c r="B470" s="4">
        <f t="shared" si="22"/>
        <v>91</v>
      </c>
      <c r="C470" t="s">
        <v>204</v>
      </c>
      <c r="D470" t="s">
        <v>209</v>
      </c>
      <c r="E470" t="s">
        <v>81</v>
      </c>
      <c r="F470" t="s">
        <v>322</v>
      </c>
      <c r="G470">
        <v>24</v>
      </c>
      <c r="H470" t="s">
        <v>158</v>
      </c>
      <c r="I470" s="4" t="str">
        <f t="shared" si="23"/>
        <v>SCHEDULE 7: REPORT ON SEGMENTED INFORMATION | 7.a | Aircraft and Freight Activities | Total revaluations</v>
      </c>
      <c r="J470" t="s">
        <v>92</v>
      </c>
    </row>
    <row r="471" spans="1:10" hidden="1">
      <c r="A471" s="6" t="str">
        <f t="shared" si="21"/>
        <v>SCHEDULE 7: REPORT ON SEGMENTED INFORMATION | 7.a | 92</v>
      </c>
      <c r="B471" s="4">
        <f t="shared" si="22"/>
        <v>92</v>
      </c>
      <c r="C471" t="s">
        <v>204</v>
      </c>
      <c r="D471" t="s">
        <v>209</v>
      </c>
      <c r="E471" t="s">
        <v>81</v>
      </c>
      <c r="F471" t="s">
        <v>323</v>
      </c>
      <c r="G471">
        <v>24</v>
      </c>
      <c r="H471" t="s">
        <v>158</v>
      </c>
      <c r="I471" s="4" t="str">
        <f t="shared" si="23"/>
        <v>SCHEDULE 7: REPORT ON SEGMENTED INFORMATION | 7.a | Airport Business | Total revaluations</v>
      </c>
      <c r="J471" t="s">
        <v>92</v>
      </c>
    </row>
    <row r="472" spans="1:10" hidden="1">
      <c r="A472" s="6" t="str">
        <f t="shared" si="21"/>
        <v>SCHEDULE 7: REPORT ON SEGMENTED INFORMATION | 7.a | 93</v>
      </c>
      <c r="B472" s="4">
        <f t="shared" si="22"/>
        <v>93</v>
      </c>
      <c r="C472" t="s">
        <v>204</v>
      </c>
      <c r="D472" t="s">
        <v>209</v>
      </c>
      <c r="E472" t="s">
        <v>81</v>
      </c>
      <c r="F472" t="s">
        <v>330</v>
      </c>
      <c r="G472">
        <v>26</v>
      </c>
      <c r="H472" t="s">
        <v>160</v>
      </c>
      <c r="I472" s="4" t="str">
        <f t="shared" si="23"/>
        <v>SCHEDULE 7: REPORT ON SEGMENTED INFORMATION | 7.a | Specified Passenger Terminal Activities | Allowance for long term credit spread</v>
      </c>
      <c r="J472" t="s">
        <v>92</v>
      </c>
    </row>
    <row r="473" spans="1:10" hidden="1">
      <c r="A473" s="6" t="str">
        <f t="shared" si="21"/>
        <v>SCHEDULE 7: REPORT ON SEGMENTED INFORMATION | 7.a | 94</v>
      </c>
      <c r="B473" s="4">
        <f t="shared" si="22"/>
        <v>94</v>
      </c>
      <c r="C473" t="s">
        <v>204</v>
      </c>
      <c r="D473" t="s">
        <v>209</v>
      </c>
      <c r="E473" t="s">
        <v>81</v>
      </c>
      <c r="F473" t="s">
        <v>321</v>
      </c>
      <c r="G473">
        <v>26</v>
      </c>
      <c r="H473" t="s">
        <v>160</v>
      </c>
      <c r="I473" s="4" t="str">
        <f t="shared" si="23"/>
        <v>SCHEDULE 7: REPORT ON SEGMENTED INFORMATION | 7.a | Airfield Activities | Allowance for long term credit spread</v>
      </c>
      <c r="J473" t="s">
        <v>92</v>
      </c>
    </row>
    <row r="474" spans="1:10" hidden="1">
      <c r="A474" s="6" t="str">
        <f t="shared" si="21"/>
        <v>SCHEDULE 7: REPORT ON SEGMENTED INFORMATION | 7.a | 95</v>
      </c>
      <c r="B474" s="4">
        <f t="shared" si="22"/>
        <v>95</v>
      </c>
      <c r="C474" t="s">
        <v>204</v>
      </c>
      <c r="D474" t="s">
        <v>209</v>
      </c>
      <c r="E474" t="s">
        <v>81</v>
      </c>
      <c r="F474" t="s">
        <v>322</v>
      </c>
      <c r="G474">
        <v>26</v>
      </c>
      <c r="H474" t="s">
        <v>160</v>
      </c>
      <c r="I474" s="4" t="str">
        <f t="shared" si="23"/>
        <v>SCHEDULE 7: REPORT ON SEGMENTED INFORMATION | 7.a | Aircraft and Freight Activities | Allowance for long term credit spread</v>
      </c>
      <c r="J474" t="s">
        <v>92</v>
      </c>
    </row>
    <row r="475" spans="1:10" hidden="1">
      <c r="A475" s="6" t="str">
        <f t="shared" si="21"/>
        <v>SCHEDULE 7: REPORT ON SEGMENTED INFORMATION | 7.a | 96</v>
      </c>
      <c r="B475" s="4">
        <f t="shared" si="22"/>
        <v>96</v>
      </c>
      <c r="C475" t="s">
        <v>204</v>
      </c>
      <c r="D475" t="s">
        <v>209</v>
      </c>
      <c r="E475" t="s">
        <v>81</v>
      </c>
      <c r="F475" t="s">
        <v>323</v>
      </c>
      <c r="G475">
        <v>26</v>
      </c>
      <c r="H475" t="s">
        <v>160</v>
      </c>
      <c r="I475" s="4" t="str">
        <f t="shared" si="23"/>
        <v>SCHEDULE 7: REPORT ON SEGMENTED INFORMATION | 7.a | Airport Business | Allowance for long term credit spread</v>
      </c>
      <c r="J475" t="s">
        <v>92</v>
      </c>
    </row>
    <row r="476" spans="1:10" hidden="1">
      <c r="A476" s="6" t="str">
        <f t="shared" si="21"/>
        <v>SCHEDULE 7: REPORT ON SEGMENTED INFORMATION | 7.a | 97</v>
      </c>
      <c r="B476" s="4">
        <f t="shared" si="22"/>
        <v>97</v>
      </c>
      <c r="C476" t="s">
        <v>204</v>
      </c>
      <c r="D476" t="s">
        <v>209</v>
      </c>
      <c r="E476" t="s">
        <v>81</v>
      </c>
      <c r="F476" t="s">
        <v>330</v>
      </c>
      <c r="G476">
        <v>28</v>
      </c>
      <c r="H476" t="s">
        <v>162</v>
      </c>
      <c r="I476" s="4" t="str">
        <f t="shared" si="23"/>
        <v>SCHEDULE 7: REPORT ON SEGMENTED INFORMATION | 7.a | Specified Passenger Terminal Activities | Regulatory tax allowance</v>
      </c>
      <c r="J476" t="s">
        <v>92</v>
      </c>
    </row>
    <row r="477" spans="1:10" hidden="1">
      <c r="A477" s="6" t="str">
        <f t="shared" si="21"/>
        <v>SCHEDULE 7: REPORT ON SEGMENTED INFORMATION | 7.a | 98</v>
      </c>
      <c r="B477" s="4">
        <f t="shared" si="22"/>
        <v>98</v>
      </c>
      <c r="C477" t="s">
        <v>204</v>
      </c>
      <c r="D477" t="s">
        <v>209</v>
      </c>
      <c r="E477" t="s">
        <v>81</v>
      </c>
      <c r="F477" t="s">
        <v>321</v>
      </c>
      <c r="G477">
        <v>28</v>
      </c>
      <c r="H477" t="s">
        <v>162</v>
      </c>
      <c r="I477" s="4" t="str">
        <f t="shared" si="23"/>
        <v>SCHEDULE 7: REPORT ON SEGMENTED INFORMATION | 7.a | Airfield Activities | Regulatory tax allowance</v>
      </c>
      <c r="J477" t="s">
        <v>92</v>
      </c>
    </row>
    <row r="478" spans="1:10" hidden="1">
      <c r="A478" s="6" t="str">
        <f t="shared" si="21"/>
        <v>SCHEDULE 7: REPORT ON SEGMENTED INFORMATION | 7.a | 99</v>
      </c>
      <c r="B478" s="4">
        <f t="shared" si="22"/>
        <v>99</v>
      </c>
      <c r="C478" t="s">
        <v>204</v>
      </c>
      <c r="D478" t="s">
        <v>209</v>
      </c>
      <c r="E478" t="s">
        <v>81</v>
      </c>
      <c r="F478" t="s">
        <v>322</v>
      </c>
      <c r="G478">
        <v>28</v>
      </c>
      <c r="H478" t="s">
        <v>162</v>
      </c>
      <c r="I478" s="4" t="str">
        <f t="shared" si="23"/>
        <v>SCHEDULE 7: REPORT ON SEGMENTED INFORMATION | 7.a | Aircraft and Freight Activities | Regulatory tax allowance</v>
      </c>
      <c r="J478" t="s">
        <v>92</v>
      </c>
    </row>
    <row r="479" spans="1:10" hidden="1">
      <c r="A479" s="6" t="str">
        <f t="shared" si="21"/>
        <v>SCHEDULE 7: REPORT ON SEGMENTED INFORMATION | 7.a | 100</v>
      </c>
      <c r="B479" s="4">
        <f t="shared" si="22"/>
        <v>100</v>
      </c>
      <c r="C479" t="s">
        <v>204</v>
      </c>
      <c r="D479" t="s">
        <v>209</v>
      </c>
      <c r="E479" t="s">
        <v>81</v>
      </c>
      <c r="F479" t="s">
        <v>323</v>
      </c>
      <c r="G479">
        <v>28</v>
      </c>
      <c r="H479" t="s">
        <v>162</v>
      </c>
      <c r="I479" s="4" t="str">
        <f t="shared" si="23"/>
        <v>SCHEDULE 7: REPORT ON SEGMENTED INFORMATION | 7.a | Airport Business | Regulatory tax allowance</v>
      </c>
      <c r="J479" t="s">
        <v>92</v>
      </c>
    </row>
    <row r="480" spans="1:10" hidden="1">
      <c r="A480" s="6" t="str">
        <f t="shared" si="21"/>
        <v>SCHEDULE 7: REPORT ON SEGMENTED INFORMATION | 7.a | 101</v>
      </c>
      <c r="B480" s="4">
        <f t="shared" si="22"/>
        <v>101</v>
      </c>
      <c r="C480" t="s">
        <v>204</v>
      </c>
      <c r="D480" t="s">
        <v>209</v>
      </c>
      <c r="E480" t="s">
        <v>81</v>
      </c>
      <c r="F480" t="s">
        <v>330</v>
      </c>
      <c r="G480">
        <v>30</v>
      </c>
      <c r="H480" t="s">
        <v>268</v>
      </c>
      <c r="I480" s="4" t="str">
        <f t="shared" si="23"/>
        <v xml:space="preserve">SCHEDULE 7: REPORT ON SEGMENTED INFORMATION | 7.a | Specified Passenger Terminal Activities | Regulatory profit/ loss </v>
      </c>
      <c r="J480" t="s">
        <v>92</v>
      </c>
    </row>
    <row r="481" spans="1:10" hidden="1">
      <c r="A481" s="6" t="str">
        <f t="shared" si="21"/>
        <v>SCHEDULE 7: REPORT ON SEGMENTED INFORMATION | 7.a | 102</v>
      </c>
      <c r="B481" s="4">
        <f t="shared" si="22"/>
        <v>102</v>
      </c>
      <c r="C481" t="s">
        <v>204</v>
      </c>
      <c r="D481" t="s">
        <v>209</v>
      </c>
      <c r="E481" t="s">
        <v>81</v>
      </c>
      <c r="F481" t="s">
        <v>321</v>
      </c>
      <c r="G481">
        <v>30</v>
      </c>
      <c r="H481" t="s">
        <v>268</v>
      </c>
      <c r="I481" s="4" t="str">
        <f t="shared" si="23"/>
        <v xml:space="preserve">SCHEDULE 7: REPORT ON SEGMENTED INFORMATION | 7.a | Airfield Activities | Regulatory profit/ loss </v>
      </c>
      <c r="J481" t="s">
        <v>92</v>
      </c>
    </row>
    <row r="482" spans="1:10" hidden="1">
      <c r="A482" s="6" t="str">
        <f t="shared" si="21"/>
        <v>SCHEDULE 7: REPORT ON SEGMENTED INFORMATION | 7.a | 103</v>
      </c>
      <c r="B482" s="4">
        <f t="shared" si="22"/>
        <v>103</v>
      </c>
      <c r="C482" t="s">
        <v>204</v>
      </c>
      <c r="D482" t="s">
        <v>209</v>
      </c>
      <c r="E482" t="s">
        <v>81</v>
      </c>
      <c r="F482" t="s">
        <v>322</v>
      </c>
      <c r="G482">
        <v>30</v>
      </c>
      <c r="H482" t="s">
        <v>268</v>
      </c>
      <c r="I482" s="4" t="str">
        <f t="shared" si="23"/>
        <v xml:space="preserve">SCHEDULE 7: REPORT ON SEGMENTED INFORMATION | 7.a | Aircraft and Freight Activities | Regulatory profit/ loss </v>
      </c>
      <c r="J482" t="s">
        <v>92</v>
      </c>
    </row>
    <row r="483" spans="1:10" hidden="1">
      <c r="A483" s="6" t="str">
        <f t="shared" si="21"/>
        <v>SCHEDULE 7: REPORT ON SEGMENTED INFORMATION | 7.a | 104</v>
      </c>
      <c r="B483" s="4">
        <f t="shared" si="22"/>
        <v>104</v>
      </c>
      <c r="C483" t="s">
        <v>204</v>
      </c>
      <c r="D483" t="s">
        <v>209</v>
      </c>
      <c r="E483" t="s">
        <v>81</v>
      </c>
      <c r="F483" t="s">
        <v>323</v>
      </c>
      <c r="G483">
        <v>30</v>
      </c>
      <c r="H483" t="s">
        <v>268</v>
      </c>
      <c r="I483" s="4" t="str">
        <f t="shared" si="23"/>
        <v xml:space="preserve">SCHEDULE 7: REPORT ON SEGMENTED INFORMATION | 7.a | Airport Business | Regulatory profit/ loss </v>
      </c>
      <c r="J483" t="s">
        <v>92</v>
      </c>
    </row>
    <row r="484" spans="1:10" hidden="1">
      <c r="A484" s="6" t="str">
        <f t="shared" si="21"/>
        <v>SCHEDULE 7: REPORT ON SEGMENTED INFORMATION | 7.a | 105</v>
      </c>
      <c r="B484" s="4">
        <f t="shared" si="22"/>
        <v>105</v>
      </c>
      <c r="C484" t="s">
        <v>204</v>
      </c>
      <c r="D484" t="s">
        <v>209</v>
      </c>
      <c r="E484" t="s">
        <v>81</v>
      </c>
      <c r="F484" t="s">
        <v>330</v>
      </c>
      <c r="G484">
        <v>32</v>
      </c>
      <c r="H484" t="s">
        <v>127</v>
      </c>
      <c r="I484" s="4" t="str">
        <f t="shared" si="23"/>
        <v>SCHEDULE 7: REPORT ON SEGMENTED INFORMATION | 7.a | Specified Passenger Terminal Activities | Regulatory investment value</v>
      </c>
      <c r="J484" t="s">
        <v>92</v>
      </c>
    </row>
    <row r="485" spans="1:10" hidden="1">
      <c r="A485" s="6" t="str">
        <f t="shared" si="21"/>
        <v>SCHEDULE 7: REPORT ON SEGMENTED INFORMATION | 7.a | 106</v>
      </c>
      <c r="B485" s="4">
        <f t="shared" si="22"/>
        <v>106</v>
      </c>
      <c r="C485" t="s">
        <v>204</v>
      </c>
      <c r="D485" t="s">
        <v>209</v>
      </c>
      <c r="E485" t="s">
        <v>81</v>
      </c>
      <c r="F485" t="s">
        <v>321</v>
      </c>
      <c r="G485">
        <v>32</v>
      </c>
      <c r="H485" t="s">
        <v>127</v>
      </c>
      <c r="I485" s="4" t="str">
        <f t="shared" si="23"/>
        <v>SCHEDULE 7: REPORT ON SEGMENTED INFORMATION | 7.a | Airfield Activities | Regulatory investment value</v>
      </c>
      <c r="J485" t="s">
        <v>92</v>
      </c>
    </row>
    <row r="486" spans="1:10" hidden="1">
      <c r="A486" s="6" t="str">
        <f t="shared" si="21"/>
        <v>SCHEDULE 7: REPORT ON SEGMENTED INFORMATION | 7.a | 107</v>
      </c>
      <c r="B486" s="4">
        <f t="shared" si="22"/>
        <v>107</v>
      </c>
      <c r="C486" t="s">
        <v>204</v>
      </c>
      <c r="D486" t="s">
        <v>209</v>
      </c>
      <c r="E486" t="s">
        <v>81</v>
      </c>
      <c r="F486" t="s">
        <v>322</v>
      </c>
      <c r="G486">
        <v>32</v>
      </c>
      <c r="H486" t="s">
        <v>127</v>
      </c>
      <c r="I486" s="4" t="str">
        <f t="shared" si="23"/>
        <v>SCHEDULE 7: REPORT ON SEGMENTED INFORMATION | 7.a | Aircraft and Freight Activities | Regulatory investment value</v>
      </c>
      <c r="J486" t="s">
        <v>92</v>
      </c>
    </row>
    <row r="487" spans="1:10" hidden="1">
      <c r="A487" s="6" t="str">
        <f t="shared" si="21"/>
        <v>SCHEDULE 7: REPORT ON SEGMENTED INFORMATION | 7.a | 108</v>
      </c>
      <c r="B487" s="4">
        <f t="shared" si="22"/>
        <v>108</v>
      </c>
      <c r="C487" t="s">
        <v>204</v>
      </c>
      <c r="D487" t="s">
        <v>209</v>
      </c>
      <c r="E487" t="s">
        <v>81</v>
      </c>
      <c r="F487" t="s">
        <v>323</v>
      </c>
      <c r="G487">
        <v>32</v>
      </c>
      <c r="H487" t="s">
        <v>127</v>
      </c>
      <c r="I487" s="4" t="str">
        <f t="shared" si="23"/>
        <v>SCHEDULE 7: REPORT ON SEGMENTED INFORMATION | 7.a | Airport Business | Regulatory investment value</v>
      </c>
      <c r="J487" t="s">
        <v>92</v>
      </c>
    </row>
    <row r="488" spans="1:10" hidden="1">
      <c r="A488" s="6" t="str">
        <f t="shared" si="21"/>
        <v>SCHEDULE 8: CONSOLIDATION STATEMENT | 8a: CONSOLIDATION STATEMENT | 1</v>
      </c>
      <c r="B488" s="4">
        <f t="shared" si="22"/>
        <v>1</v>
      </c>
      <c r="C488" t="s">
        <v>203</v>
      </c>
      <c r="D488" t="s">
        <v>208</v>
      </c>
      <c r="E488" t="s">
        <v>81</v>
      </c>
      <c r="F488" t="s">
        <v>325</v>
      </c>
      <c r="G488">
        <v>9</v>
      </c>
      <c r="H488" t="s">
        <v>260</v>
      </c>
      <c r="I488" s="4" t="str">
        <f t="shared" si="23"/>
        <v>SCHEDULE 8: CONSOLIDATION STATEMENT | 8a: CONSOLIDATION STATEMENT | Airport Businesses | Net income</v>
      </c>
      <c r="J488" t="s">
        <v>92</v>
      </c>
    </row>
    <row r="489" spans="1:10" hidden="1">
      <c r="A489" s="6" t="str">
        <f t="shared" si="21"/>
        <v>SCHEDULE 8: CONSOLIDATION STATEMENT | 8a: CONSOLIDATION STATEMENT | 2</v>
      </c>
      <c r="B489" s="4">
        <f t="shared" si="22"/>
        <v>2</v>
      </c>
      <c r="C489" t="s">
        <v>203</v>
      </c>
      <c r="D489" t="s">
        <v>208</v>
      </c>
      <c r="E489" t="s">
        <v>81</v>
      </c>
      <c r="F489" t="s">
        <v>326</v>
      </c>
      <c r="G489">
        <v>9</v>
      </c>
      <c r="H489" t="s">
        <v>260</v>
      </c>
      <c r="I489" s="4" t="str">
        <f t="shared" si="23"/>
        <v>SCHEDULE 8: CONSOLIDATION STATEMENT | 8a: CONSOLIDATION STATEMENT | Regulatory/GAAP Adjustments | Net income</v>
      </c>
      <c r="J489" t="s">
        <v>92</v>
      </c>
    </row>
    <row r="490" spans="1:10" hidden="1">
      <c r="A490" s="6" t="str">
        <f t="shared" si="21"/>
        <v>SCHEDULE 8: CONSOLIDATION STATEMENT | 8a: CONSOLIDATION STATEMENT | 3</v>
      </c>
      <c r="B490" s="4">
        <f t="shared" si="22"/>
        <v>3</v>
      </c>
      <c r="C490" t="s">
        <v>203</v>
      </c>
      <c r="D490" t="s">
        <v>208</v>
      </c>
      <c r="E490" t="s">
        <v>81</v>
      </c>
      <c r="F490" t="s">
        <v>327</v>
      </c>
      <c r="G490">
        <v>9</v>
      </c>
      <c r="H490" t="s">
        <v>260</v>
      </c>
      <c r="I490" s="4" t="str">
        <f t="shared" si="23"/>
        <v>SCHEDULE 8: CONSOLIDATION STATEMENT | 8a: CONSOLIDATION STATEMENT | Airport Business–GAAP | Net income</v>
      </c>
      <c r="J490" t="s">
        <v>92</v>
      </c>
    </row>
    <row r="491" spans="1:10" hidden="1">
      <c r="A491" s="6" t="str">
        <f t="shared" si="21"/>
        <v>SCHEDULE 8: CONSOLIDATION STATEMENT | 8a: CONSOLIDATION STATEMENT | 4</v>
      </c>
      <c r="B491" s="4">
        <f t="shared" si="22"/>
        <v>4</v>
      </c>
      <c r="C491" t="s">
        <v>203</v>
      </c>
      <c r="D491" t="s">
        <v>208</v>
      </c>
      <c r="E491" t="s">
        <v>81</v>
      </c>
      <c r="F491" t="s">
        <v>328</v>
      </c>
      <c r="G491">
        <v>9</v>
      </c>
      <c r="H491" t="s">
        <v>260</v>
      </c>
      <c r="I491" s="4" t="str">
        <f t="shared" si="23"/>
        <v>SCHEDULE 8: CONSOLIDATION STATEMENT | 8a: CONSOLIDATION STATEMENT | Unregulated Activities–GAAP | Net income</v>
      </c>
      <c r="J491" t="s">
        <v>92</v>
      </c>
    </row>
    <row r="492" spans="1:10" hidden="1">
      <c r="A492" s="6" t="str">
        <f t="shared" si="21"/>
        <v>SCHEDULE 8: CONSOLIDATION STATEMENT | 8a: CONSOLIDATION STATEMENT | 5</v>
      </c>
      <c r="B492" s="4">
        <f t="shared" si="22"/>
        <v>5</v>
      </c>
      <c r="C492" t="s">
        <v>203</v>
      </c>
      <c r="D492" t="s">
        <v>208</v>
      </c>
      <c r="E492" t="s">
        <v>81</v>
      </c>
      <c r="F492" t="s">
        <v>329</v>
      </c>
      <c r="G492">
        <v>9</v>
      </c>
      <c r="H492" t="s">
        <v>260</v>
      </c>
      <c r="I492" s="4" t="str">
        <f t="shared" si="23"/>
        <v>SCHEDULE 8: CONSOLIDATION STATEMENT | 8a: CONSOLIDATION STATEMENT | Airport Company–GAAP | Net income</v>
      </c>
      <c r="J492" t="s">
        <v>92</v>
      </c>
    </row>
    <row r="493" spans="1:10" hidden="1">
      <c r="A493" s="6" t="str">
        <f t="shared" si="21"/>
        <v>SCHEDULE 8: CONSOLIDATION STATEMENT | 8a: CONSOLIDATION STATEMENT | 6</v>
      </c>
      <c r="B493" s="4">
        <f t="shared" si="22"/>
        <v>6</v>
      </c>
      <c r="C493" t="s">
        <v>203</v>
      </c>
      <c r="D493" t="s">
        <v>208</v>
      </c>
      <c r="E493" t="s">
        <v>81</v>
      </c>
      <c r="F493" t="s">
        <v>325</v>
      </c>
      <c r="G493">
        <v>11</v>
      </c>
      <c r="H493" t="s">
        <v>79</v>
      </c>
      <c r="I493" s="4" t="str">
        <f t="shared" si="23"/>
        <v>SCHEDULE 8: CONSOLIDATION STATEMENT | 8a: CONSOLIDATION STATEMENT | Airport Businesses | Total operational expenditure</v>
      </c>
      <c r="J493" t="s">
        <v>92</v>
      </c>
    </row>
    <row r="494" spans="1:10" hidden="1">
      <c r="A494" s="6" t="str">
        <f t="shared" si="21"/>
        <v>SCHEDULE 8: CONSOLIDATION STATEMENT | 8a: CONSOLIDATION STATEMENT | 7</v>
      </c>
      <c r="B494" s="4">
        <f t="shared" si="22"/>
        <v>7</v>
      </c>
      <c r="C494" t="s">
        <v>203</v>
      </c>
      <c r="D494" t="s">
        <v>208</v>
      </c>
      <c r="E494" t="s">
        <v>81</v>
      </c>
      <c r="F494" t="s">
        <v>326</v>
      </c>
      <c r="G494">
        <v>11</v>
      </c>
      <c r="H494" t="s">
        <v>79</v>
      </c>
      <c r="I494" s="4" t="str">
        <f t="shared" si="23"/>
        <v>SCHEDULE 8: CONSOLIDATION STATEMENT | 8a: CONSOLIDATION STATEMENT | Regulatory/GAAP Adjustments | Total operational expenditure</v>
      </c>
      <c r="J494" t="s">
        <v>92</v>
      </c>
    </row>
    <row r="495" spans="1:10" hidden="1">
      <c r="A495" s="6" t="str">
        <f t="shared" si="21"/>
        <v>SCHEDULE 8: CONSOLIDATION STATEMENT | 8a: CONSOLIDATION STATEMENT | 8</v>
      </c>
      <c r="B495" s="4">
        <f t="shared" si="22"/>
        <v>8</v>
      </c>
      <c r="C495" t="s">
        <v>203</v>
      </c>
      <c r="D495" t="s">
        <v>208</v>
      </c>
      <c r="E495" t="s">
        <v>81</v>
      </c>
      <c r="F495" t="s">
        <v>327</v>
      </c>
      <c r="G495">
        <v>11</v>
      </c>
      <c r="H495" t="s">
        <v>79</v>
      </c>
      <c r="I495" s="4" t="str">
        <f t="shared" si="23"/>
        <v>SCHEDULE 8: CONSOLIDATION STATEMENT | 8a: CONSOLIDATION STATEMENT | Airport Business–GAAP | Total operational expenditure</v>
      </c>
      <c r="J495" t="s">
        <v>92</v>
      </c>
    </row>
    <row r="496" spans="1:10" hidden="1">
      <c r="A496" s="6" t="str">
        <f t="shared" si="21"/>
        <v>SCHEDULE 8: CONSOLIDATION STATEMENT | 8a: CONSOLIDATION STATEMENT | 9</v>
      </c>
      <c r="B496" s="4">
        <f t="shared" si="22"/>
        <v>9</v>
      </c>
      <c r="C496" t="s">
        <v>203</v>
      </c>
      <c r="D496" t="s">
        <v>208</v>
      </c>
      <c r="E496" t="s">
        <v>81</v>
      </c>
      <c r="F496" t="s">
        <v>328</v>
      </c>
      <c r="G496">
        <v>11</v>
      </c>
      <c r="H496" t="s">
        <v>79</v>
      </c>
      <c r="I496" s="4" t="str">
        <f t="shared" si="23"/>
        <v>SCHEDULE 8: CONSOLIDATION STATEMENT | 8a: CONSOLIDATION STATEMENT | Unregulated Activities–GAAP | Total operational expenditure</v>
      </c>
      <c r="J496" t="s">
        <v>92</v>
      </c>
    </row>
    <row r="497" spans="1:10" hidden="1">
      <c r="A497" s="6" t="str">
        <f t="shared" si="21"/>
        <v>SCHEDULE 8: CONSOLIDATION STATEMENT | 8a: CONSOLIDATION STATEMENT | 10</v>
      </c>
      <c r="B497" s="4">
        <f t="shared" si="22"/>
        <v>10</v>
      </c>
      <c r="C497" t="s">
        <v>203</v>
      </c>
      <c r="D497" t="s">
        <v>208</v>
      </c>
      <c r="E497" t="s">
        <v>81</v>
      </c>
      <c r="F497" t="s">
        <v>329</v>
      </c>
      <c r="G497">
        <v>11</v>
      </c>
      <c r="H497" t="s">
        <v>79</v>
      </c>
      <c r="I497" s="4" t="str">
        <f t="shared" si="23"/>
        <v>SCHEDULE 8: CONSOLIDATION STATEMENT | 8a: CONSOLIDATION STATEMENT | Airport Company–GAAP | Total operational expenditure</v>
      </c>
      <c r="J497" t="s">
        <v>92</v>
      </c>
    </row>
    <row r="498" spans="1:10" hidden="1">
      <c r="A498" s="6" t="str">
        <f t="shared" si="21"/>
        <v>SCHEDULE 8: CONSOLIDATION STATEMENT | 8a: CONSOLIDATION STATEMENT | 11</v>
      </c>
      <c r="B498" s="4">
        <f t="shared" si="22"/>
        <v>11</v>
      </c>
      <c r="C498" t="s">
        <v>203</v>
      </c>
      <c r="D498" t="s">
        <v>208</v>
      </c>
      <c r="E498" t="s">
        <v>81</v>
      </c>
      <c r="F498" t="s">
        <v>325</v>
      </c>
      <c r="G498">
        <v>13</v>
      </c>
      <c r="H498" t="s">
        <v>261</v>
      </c>
      <c r="I498" s="4" t="str">
        <f t="shared" si="23"/>
        <v>SCHEDULE 8: CONSOLIDATION STATEMENT | 8a: CONSOLIDATION STATEMENT | Airport Businesses | Operating surplus / (deficit) before interest, depreciation, revaluations and tax</v>
      </c>
      <c r="J498" t="s">
        <v>92</v>
      </c>
    </row>
    <row r="499" spans="1:10" hidden="1">
      <c r="A499" s="6" t="str">
        <f t="shared" si="21"/>
        <v>SCHEDULE 8: CONSOLIDATION STATEMENT | 8a: CONSOLIDATION STATEMENT | 12</v>
      </c>
      <c r="B499" s="4">
        <f t="shared" si="22"/>
        <v>12</v>
      </c>
      <c r="C499" t="s">
        <v>203</v>
      </c>
      <c r="D499" t="s">
        <v>208</v>
      </c>
      <c r="E499" t="s">
        <v>81</v>
      </c>
      <c r="F499" t="s">
        <v>326</v>
      </c>
      <c r="G499">
        <v>13</v>
      </c>
      <c r="H499" t="s">
        <v>261</v>
      </c>
      <c r="I499" s="4" t="str">
        <f t="shared" si="23"/>
        <v>SCHEDULE 8: CONSOLIDATION STATEMENT | 8a: CONSOLIDATION STATEMENT | Regulatory/GAAP Adjustments | Operating surplus / (deficit) before interest, depreciation, revaluations and tax</v>
      </c>
      <c r="J499" t="s">
        <v>92</v>
      </c>
    </row>
    <row r="500" spans="1:10" hidden="1">
      <c r="A500" s="6" t="str">
        <f t="shared" si="21"/>
        <v>SCHEDULE 8: CONSOLIDATION STATEMENT | 8a: CONSOLIDATION STATEMENT | 13</v>
      </c>
      <c r="B500" s="4">
        <f t="shared" si="22"/>
        <v>13</v>
      </c>
      <c r="C500" t="s">
        <v>203</v>
      </c>
      <c r="D500" t="s">
        <v>208</v>
      </c>
      <c r="E500" t="s">
        <v>81</v>
      </c>
      <c r="F500" t="s">
        <v>327</v>
      </c>
      <c r="G500">
        <v>13</v>
      </c>
      <c r="H500" t="s">
        <v>261</v>
      </c>
      <c r="I500" s="4" t="str">
        <f t="shared" si="23"/>
        <v>SCHEDULE 8: CONSOLIDATION STATEMENT | 8a: CONSOLIDATION STATEMENT | Airport Business–GAAP | Operating surplus / (deficit) before interest, depreciation, revaluations and tax</v>
      </c>
      <c r="J500" t="s">
        <v>92</v>
      </c>
    </row>
    <row r="501" spans="1:10" hidden="1">
      <c r="A501" s="6" t="str">
        <f t="shared" si="21"/>
        <v>SCHEDULE 8: CONSOLIDATION STATEMENT | 8a: CONSOLIDATION STATEMENT | 14</v>
      </c>
      <c r="B501" s="4">
        <f t="shared" si="22"/>
        <v>14</v>
      </c>
      <c r="C501" t="s">
        <v>203</v>
      </c>
      <c r="D501" t="s">
        <v>208</v>
      </c>
      <c r="E501" t="s">
        <v>81</v>
      </c>
      <c r="F501" t="s">
        <v>328</v>
      </c>
      <c r="G501">
        <v>13</v>
      </c>
      <c r="H501" t="s">
        <v>261</v>
      </c>
      <c r="I501" s="4" t="str">
        <f t="shared" si="23"/>
        <v>SCHEDULE 8: CONSOLIDATION STATEMENT | 8a: CONSOLIDATION STATEMENT | Unregulated Activities–GAAP | Operating surplus / (deficit) before interest, depreciation, revaluations and tax</v>
      </c>
      <c r="J501" t="s">
        <v>92</v>
      </c>
    </row>
    <row r="502" spans="1:10" hidden="1">
      <c r="A502" s="6" t="str">
        <f t="shared" si="21"/>
        <v>SCHEDULE 8: CONSOLIDATION STATEMENT | 8a: CONSOLIDATION STATEMENT | 15</v>
      </c>
      <c r="B502" s="4">
        <f t="shared" si="22"/>
        <v>15</v>
      </c>
      <c r="C502" t="s">
        <v>203</v>
      </c>
      <c r="D502" t="s">
        <v>208</v>
      </c>
      <c r="E502" t="s">
        <v>81</v>
      </c>
      <c r="F502" t="s">
        <v>329</v>
      </c>
      <c r="G502">
        <v>13</v>
      </c>
      <c r="H502" t="s">
        <v>261</v>
      </c>
      <c r="I502" s="4" t="str">
        <f t="shared" si="23"/>
        <v>SCHEDULE 8: CONSOLIDATION STATEMENT | 8a: CONSOLIDATION STATEMENT | Airport Company–GAAP | Operating surplus / (deficit) before interest, depreciation, revaluations and tax</v>
      </c>
      <c r="J502" t="s">
        <v>92</v>
      </c>
    </row>
    <row r="503" spans="1:10" hidden="1">
      <c r="A503" s="6" t="str">
        <f t="shared" si="21"/>
        <v>SCHEDULE 8: CONSOLIDATION STATEMENT | 8a: CONSOLIDATION STATEMENT | 16</v>
      </c>
      <c r="B503" s="4">
        <f t="shared" si="22"/>
        <v>16</v>
      </c>
      <c r="C503" t="s">
        <v>203</v>
      </c>
      <c r="D503" t="s">
        <v>208</v>
      </c>
      <c r="E503" t="s">
        <v>81</v>
      </c>
      <c r="F503" t="s">
        <v>325</v>
      </c>
      <c r="G503">
        <v>15</v>
      </c>
      <c r="H503" t="s">
        <v>262</v>
      </c>
      <c r="I503" s="4" t="str">
        <f t="shared" si="23"/>
        <v>SCHEDULE 8: CONSOLIDATION STATEMENT | 8a: CONSOLIDATION STATEMENT | Airport Businesses | Depreciation</v>
      </c>
      <c r="J503" t="s">
        <v>92</v>
      </c>
    </row>
    <row r="504" spans="1:10" hidden="1">
      <c r="A504" s="6" t="str">
        <f t="shared" si="21"/>
        <v>SCHEDULE 8: CONSOLIDATION STATEMENT | 8a: CONSOLIDATION STATEMENT | 17</v>
      </c>
      <c r="B504" s="4">
        <f t="shared" si="22"/>
        <v>17</v>
      </c>
      <c r="C504" t="s">
        <v>203</v>
      </c>
      <c r="D504" t="s">
        <v>208</v>
      </c>
      <c r="E504" t="s">
        <v>81</v>
      </c>
      <c r="F504" t="s">
        <v>326</v>
      </c>
      <c r="G504">
        <v>15</v>
      </c>
      <c r="H504" t="s">
        <v>262</v>
      </c>
      <c r="I504" s="4" t="str">
        <f t="shared" si="23"/>
        <v>SCHEDULE 8: CONSOLIDATION STATEMENT | 8a: CONSOLIDATION STATEMENT | Regulatory/GAAP Adjustments | Depreciation</v>
      </c>
      <c r="J504" t="s">
        <v>92</v>
      </c>
    </row>
    <row r="505" spans="1:10" hidden="1">
      <c r="A505" s="6" t="str">
        <f t="shared" si="21"/>
        <v>SCHEDULE 8: CONSOLIDATION STATEMENT | 8a: CONSOLIDATION STATEMENT | 18</v>
      </c>
      <c r="B505" s="4">
        <f t="shared" si="22"/>
        <v>18</v>
      </c>
      <c r="C505" t="s">
        <v>203</v>
      </c>
      <c r="D505" t="s">
        <v>208</v>
      </c>
      <c r="E505" t="s">
        <v>81</v>
      </c>
      <c r="F505" t="s">
        <v>327</v>
      </c>
      <c r="G505">
        <v>15</v>
      </c>
      <c r="H505" t="s">
        <v>262</v>
      </c>
      <c r="I505" s="4" t="str">
        <f t="shared" si="23"/>
        <v>SCHEDULE 8: CONSOLIDATION STATEMENT | 8a: CONSOLIDATION STATEMENT | Airport Business–GAAP | Depreciation</v>
      </c>
      <c r="J505" t="s">
        <v>92</v>
      </c>
    </row>
    <row r="506" spans="1:10" hidden="1">
      <c r="A506" s="6" t="str">
        <f t="shared" si="21"/>
        <v>SCHEDULE 8: CONSOLIDATION STATEMENT | 8a: CONSOLIDATION STATEMENT | 19</v>
      </c>
      <c r="B506" s="4">
        <f t="shared" si="22"/>
        <v>19</v>
      </c>
      <c r="C506" t="s">
        <v>203</v>
      </c>
      <c r="D506" t="s">
        <v>208</v>
      </c>
      <c r="E506" t="s">
        <v>81</v>
      </c>
      <c r="F506" t="s">
        <v>328</v>
      </c>
      <c r="G506">
        <v>15</v>
      </c>
      <c r="H506" t="s">
        <v>262</v>
      </c>
      <c r="I506" s="4" t="str">
        <f t="shared" si="23"/>
        <v>SCHEDULE 8: CONSOLIDATION STATEMENT | 8a: CONSOLIDATION STATEMENT | Unregulated Activities–GAAP | Depreciation</v>
      </c>
      <c r="J506" t="s">
        <v>92</v>
      </c>
    </row>
    <row r="507" spans="1:10" hidden="1">
      <c r="A507" s="6" t="str">
        <f t="shared" si="21"/>
        <v>SCHEDULE 8: CONSOLIDATION STATEMENT | 8a: CONSOLIDATION STATEMENT | 20</v>
      </c>
      <c r="B507" s="4">
        <f t="shared" si="22"/>
        <v>20</v>
      </c>
      <c r="C507" t="s">
        <v>203</v>
      </c>
      <c r="D507" t="s">
        <v>208</v>
      </c>
      <c r="E507" t="s">
        <v>81</v>
      </c>
      <c r="F507" t="s">
        <v>329</v>
      </c>
      <c r="G507">
        <v>15</v>
      </c>
      <c r="H507" t="s">
        <v>262</v>
      </c>
      <c r="I507" s="4" t="str">
        <f t="shared" si="23"/>
        <v>SCHEDULE 8: CONSOLIDATION STATEMENT | 8a: CONSOLIDATION STATEMENT | Airport Company–GAAP | Depreciation</v>
      </c>
      <c r="J507" t="s">
        <v>92</v>
      </c>
    </row>
    <row r="508" spans="1:10" hidden="1">
      <c r="A508" s="6" t="str">
        <f t="shared" si="21"/>
        <v>SCHEDULE 8: CONSOLIDATION STATEMENT | 8a: CONSOLIDATION STATEMENT | 21</v>
      </c>
      <c r="B508" s="4">
        <f t="shared" si="22"/>
        <v>21</v>
      </c>
      <c r="C508" t="s">
        <v>203</v>
      </c>
      <c r="D508" t="s">
        <v>208</v>
      </c>
      <c r="E508" t="s">
        <v>81</v>
      </c>
      <c r="F508" t="s">
        <v>325</v>
      </c>
      <c r="G508">
        <v>16</v>
      </c>
      <c r="H508" t="s">
        <v>263</v>
      </c>
      <c r="I508" s="4" t="str">
        <f t="shared" si="23"/>
        <v>SCHEDULE 8: CONSOLIDATION STATEMENT | 8a: CONSOLIDATION STATEMENT | Airport Businesses | Revaluations</v>
      </c>
      <c r="J508" t="s">
        <v>92</v>
      </c>
    </row>
    <row r="509" spans="1:10" hidden="1">
      <c r="A509" s="6" t="str">
        <f t="shared" si="21"/>
        <v>SCHEDULE 8: CONSOLIDATION STATEMENT | 8a: CONSOLIDATION STATEMENT | 22</v>
      </c>
      <c r="B509" s="4">
        <f t="shared" si="22"/>
        <v>22</v>
      </c>
      <c r="C509" t="s">
        <v>203</v>
      </c>
      <c r="D509" t="s">
        <v>208</v>
      </c>
      <c r="E509" t="s">
        <v>81</v>
      </c>
      <c r="F509" t="s">
        <v>326</v>
      </c>
      <c r="G509">
        <v>16</v>
      </c>
      <c r="H509" t="s">
        <v>263</v>
      </c>
      <c r="I509" s="4" t="str">
        <f t="shared" si="23"/>
        <v>SCHEDULE 8: CONSOLIDATION STATEMENT | 8a: CONSOLIDATION STATEMENT | Regulatory/GAAP Adjustments | Revaluations</v>
      </c>
      <c r="J509" t="s">
        <v>92</v>
      </c>
    </row>
    <row r="510" spans="1:10" hidden="1">
      <c r="A510" s="6" t="str">
        <f t="shared" si="21"/>
        <v>SCHEDULE 8: CONSOLIDATION STATEMENT | 8a: CONSOLIDATION STATEMENT | 23</v>
      </c>
      <c r="B510" s="4">
        <f t="shared" si="22"/>
        <v>23</v>
      </c>
      <c r="C510" t="s">
        <v>203</v>
      </c>
      <c r="D510" t="s">
        <v>208</v>
      </c>
      <c r="E510" t="s">
        <v>81</v>
      </c>
      <c r="F510" t="s">
        <v>327</v>
      </c>
      <c r="G510">
        <v>16</v>
      </c>
      <c r="H510" t="s">
        <v>263</v>
      </c>
      <c r="I510" s="4" t="str">
        <f t="shared" si="23"/>
        <v>SCHEDULE 8: CONSOLIDATION STATEMENT | 8a: CONSOLIDATION STATEMENT | Airport Business–GAAP | Revaluations</v>
      </c>
      <c r="J510" t="s">
        <v>92</v>
      </c>
    </row>
    <row r="511" spans="1:10" hidden="1">
      <c r="A511" s="6" t="str">
        <f t="shared" si="21"/>
        <v>SCHEDULE 8: CONSOLIDATION STATEMENT | 8a: CONSOLIDATION STATEMENT | 24</v>
      </c>
      <c r="B511" s="4">
        <f t="shared" si="22"/>
        <v>24</v>
      </c>
      <c r="C511" t="s">
        <v>203</v>
      </c>
      <c r="D511" t="s">
        <v>208</v>
      </c>
      <c r="E511" t="s">
        <v>81</v>
      </c>
      <c r="F511" t="s">
        <v>328</v>
      </c>
      <c r="G511">
        <v>16</v>
      </c>
      <c r="H511" t="s">
        <v>263</v>
      </c>
      <c r="I511" s="4" t="str">
        <f t="shared" si="23"/>
        <v>SCHEDULE 8: CONSOLIDATION STATEMENT | 8a: CONSOLIDATION STATEMENT | Unregulated Activities–GAAP | Revaluations</v>
      </c>
      <c r="J511" t="s">
        <v>92</v>
      </c>
    </row>
    <row r="512" spans="1:10" hidden="1">
      <c r="A512" s="6" t="str">
        <f t="shared" si="21"/>
        <v>SCHEDULE 8: CONSOLIDATION STATEMENT | 8a: CONSOLIDATION STATEMENT | 25</v>
      </c>
      <c r="B512" s="4">
        <f t="shared" si="22"/>
        <v>25</v>
      </c>
      <c r="C512" t="s">
        <v>203</v>
      </c>
      <c r="D512" t="s">
        <v>208</v>
      </c>
      <c r="E512" t="s">
        <v>81</v>
      </c>
      <c r="F512" t="s">
        <v>329</v>
      </c>
      <c r="G512">
        <v>16</v>
      </c>
      <c r="H512" t="s">
        <v>263</v>
      </c>
      <c r="I512" s="4" t="str">
        <f t="shared" si="23"/>
        <v>SCHEDULE 8: CONSOLIDATION STATEMENT | 8a: CONSOLIDATION STATEMENT | Airport Company–GAAP | Revaluations</v>
      </c>
      <c r="J512" t="s">
        <v>92</v>
      </c>
    </row>
    <row r="513" spans="1:10" hidden="1">
      <c r="A513" s="6" t="str">
        <f t="shared" si="21"/>
        <v>SCHEDULE 8: CONSOLIDATION STATEMENT | 8a: CONSOLIDATION STATEMENT | 26</v>
      </c>
      <c r="B513" s="4">
        <f t="shared" si="22"/>
        <v>26</v>
      </c>
      <c r="C513" t="s">
        <v>203</v>
      </c>
      <c r="D513" t="s">
        <v>208</v>
      </c>
      <c r="E513" t="s">
        <v>81</v>
      </c>
      <c r="F513" t="s">
        <v>325</v>
      </c>
      <c r="G513">
        <v>17</v>
      </c>
      <c r="H513" t="s">
        <v>264</v>
      </c>
      <c r="I513" s="4" t="str">
        <f t="shared" si="23"/>
        <v>SCHEDULE 8: CONSOLIDATION STATEMENT | 8a: CONSOLIDATION STATEMENT | Airport Businesses | Tax expense</v>
      </c>
      <c r="J513" t="s">
        <v>92</v>
      </c>
    </row>
    <row r="514" spans="1:10" hidden="1">
      <c r="A514" s="6" t="str">
        <f t="shared" ref="A514:A577" si="24">C514&amp;" | "&amp;D514&amp;" | "&amp;B514</f>
        <v>SCHEDULE 8: CONSOLIDATION STATEMENT | 8a: CONSOLIDATION STATEMENT | 27</v>
      </c>
      <c r="B514" s="4">
        <f t="shared" ref="B514:B577" si="25">IF(C514&amp;D514&lt;&gt;C513&amp;D513,1,B513+1)</f>
        <v>27</v>
      </c>
      <c r="C514" t="s">
        <v>203</v>
      </c>
      <c r="D514" t="s">
        <v>208</v>
      </c>
      <c r="E514" t="s">
        <v>81</v>
      </c>
      <c r="F514" t="s">
        <v>326</v>
      </c>
      <c r="G514">
        <v>17</v>
      </c>
      <c r="H514" t="s">
        <v>264</v>
      </c>
      <c r="I514" s="4" t="str">
        <f t="shared" ref="I514:I577" si="26">SUBSTITUTE(SUBSTITUTE(SUBSTITUTE(C514&amp;" | "&amp;D514&amp;" | "&amp;E514&amp;" | "&amp;F514&amp;" | "&amp;H514," |  |  |  | "," | ")," |  |  | "," | ")," |  | "," | ")</f>
        <v>SCHEDULE 8: CONSOLIDATION STATEMENT | 8a: CONSOLIDATION STATEMENT | Regulatory/GAAP Adjustments | Tax expense</v>
      </c>
      <c r="J514" t="s">
        <v>92</v>
      </c>
    </row>
    <row r="515" spans="1:10" hidden="1">
      <c r="A515" s="6" t="str">
        <f t="shared" si="24"/>
        <v>SCHEDULE 8: CONSOLIDATION STATEMENT | 8a: CONSOLIDATION STATEMENT | 28</v>
      </c>
      <c r="B515" s="4">
        <f t="shared" si="25"/>
        <v>28</v>
      </c>
      <c r="C515" t="s">
        <v>203</v>
      </c>
      <c r="D515" t="s">
        <v>208</v>
      </c>
      <c r="E515" t="s">
        <v>81</v>
      </c>
      <c r="F515" t="s">
        <v>327</v>
      </c>
      <c r="G515">
        <v>17</v>
      </c>
      <c r="H515" t="s">
        <v>264</v>
      </c>
      <c r="I515" s="4" t="str">
        <f t="shared" si="26"/>
        <v>SCHEDULE 8: CONSOLIDATION STATEMENT | 8a: CONSOLIDATION STATEMENT | Airport Business–GAAP | Tax expense</v>
      </c>
      <c r="J515" t="s">
        <v>92</v>
      </c>
    </row>
    <row r="516" spans="1:10" hidden="1">
      <c r="A516" s="6" t="str">
        <f t="shared" si="24"/>
        <v>SCHEDULE 8: CONSOLIDATION STATEMENT | 8a: CONSOLIDATION STATEMENT | 29</v>
      </c>
      <c r="B516" s="4">
        <f t="shared" si="25"/>
        <v>29</v>
      </c>
      <c r="C516" t="s">
        <v>203</v>
      </c>
      <c r="D516" t="s">
        <v>208</v>
      </c>
      <c r="E516" t="s">
        <v>81</v>
      </c>
      <c r="F516" t="s">
        <v>328</v>
      </c>
      <c r="G516">
        <v>17</v>
      </c>
      <c r="H516" t="s">
        <v>264</v>
      </c>
      <c r="I516" s="4" t="str">
        <f t="shared" si="26"/>
        <v>SCHEDULE 8: CONSOLIDATION STATEMENT | 8a: CONSOLIDATION STATEMENT | Unregulated Activities–GAAP | Tax expense</v>
      </c>
      <c r="J516" t="s">
        <v>92</v>
      </c>
    </row>
    <row r="517" spans="1:10" hidden="1">
      <c r="A517" s="6" t="str">
        <f t="shared" si="24"/>
        <v>SCHEDULE 8: CONSOLIDATION STATEMENT | 8a: CONSOLIDATION STATEMENT | 30</v>
      </c>
      <c r="B517" s="4">
        <f t="shared" si="25"/>
        <v>30</v>
      </c>
      <c r="C517" t="s">
        <v>203</v>
      </c>
      <c r="D517" t="s">
        <v>208</v>
      </c>
      <c r="E517" t="s">
        <v>81</v>
      </c>
      <c r="F517" t="s">
        <v>329</v>
      </c>
      <c r="G517">
        <v>17</v>
      </c>
      <c r="H517" t="s">
        <v>264</v>
      </c>
      <c r="I517" s="4" t="str">
        <f t="shared" si="26"/>
        <v>SCHEDULE 8: CONSOLIDATION STATEMENT | 8a: CONSOLIDATION STATEMENT | Airport Company–GAAP | Tax expense</v>
      </c>
      <c r="J517" t="s">
        <v>92</v>
      </c>
    </row>
    <row r="518" spans="1:10" hidden="1">
      <c r="A518" s="6" t="str">
        <f t="shared" si="24"/>
        <v>SCHEDULE 8: CONSOLIDATION STATEMENT | 8a: CONSOLIDATION STATEMENT | 31</v>
      </c>
      <c r="B518" s="4">
        <f t="shared" si="25"/>
        <v>31</v>
      </c>
      <c r="C518" t="s">
        <v>203</v>
      </c>
      <c r="D518" t="s">
        <v>208</v>
      </c>
      <c r="E518" t="s">
        <v>81</v>
      </c>
      <c r="F518" t="s">
        <v>325</v>
      </c>
      <c r="G518">
        <v>19</v>
      </c>
      <c r="H518" t="s">
        <v>265</v>
      </c>
      <c r="I518" s="4" t="str">
        <f t="shared" si="26"/>
        <v xml:space="preserve">SCHEDULE 8: CONSOLIDATION STATEMENT | 8a: CONSOLIDATION STATEMENT | Airport Businesses | Net operating surplus / (deficit) before interest </v>
      </c>
      <c r="J518" t="s">
        <v>92</v>
      </c>
    </row>
    <row r="519" spans="1:10" hidden="1">
      <c r="A519" s="6" t="str">
        <f t="shared" si="24"/>
        <v>SCHEDULE 8: CONSOLIDATION STATEMENT | 8a: CONSOLIDATION STATEMENT | 32</v>
      </c>
      <c r="B519" s="4">
        <f t="shared" si="25"/>
        <v>32</v>
      </c>
      <c r="C519" t="s">
        <v>203</v>
      </c>
      <c r="D519" t="s">
        <v>208</v>
      </c>
      <c r="E519" t="s">
        <v>81</v>
      </c>
      <c r="F519" t="s">
        <v>326</v>
      </c>
      <c r="G519">
        <v>19</v>
      </c>
      <c r="H519" t="s">
        <v>265</v>
      </c>
      <c r="I519" s="4" t="str">
        <f t="shared" si="26"/>
        <v xml:space="preserve">SCHEDULE 8: CONSOLIDATION STATEMENT | 8a: CONSOLIDATION STATEMENT | Regulatory/GAAP Adjustments | Net operating surplus / (deficit) before interest </v>
      </c>
      <c r="J519" t="s">
        <v>92</v>
      </c>
    </row>
    <row r="520" spans="1:10" hidden="1">
      <c r="A520" s="6" t="str">
        <f t="shared" si="24"/>
        <v>SCHEDULE 8: CONSOLIDATION STATEMENT | 8a: CONSOLIDATION STATEMENT | 33</v>
      </c>
      <c r="B520" s="4">
        <f t="shared" si="25"/>
        <v>33</v>
      </c>
      <c r="C520" t="s">
        <v>203</v>
      </c>
      <c r="D520" t="s">
        <v>208</v>
      </c>
      <c r="E520" t="s">
        <v>81</v>
      </c>
      <c r="F520" t="s">
        <v>327</v>
      </c>
      <c r="G520">
        <v>19</v>
      </c>
      <c r="H520" t="s">
        <v>265</v>
      </c>
      <c r="I520" s="4" t="str">
        <f t="shared" si="26"/>
        <v xml:space="preserve">SCHEDULE 8: CONSOLIDATION STATEMENT | 8a: CONSOLIDATION STATEMENT | Airport Business–GAAP | Net operating surplus / (deficit) before interest </v>
      </c>
      <c r="J520" t="s">
        <v>92</v>
      </c>
    </row>
    <row r="521" spans="1:10" hidden="1">
      <c r="A521" s="6" t="str">
        <f t="shared" si="24"/>
        <v>SCHEDULE 8: CONSOLIDATION STATEMENT | 8a: CONSOLIDATION STATEMENT | 34</v>
      </c>
      <c r="B521" s="4">
        <f t="shared" si="25"/>
        <v>34</v>
      </c>
      <c r="C521" t="s">
        <v>203</v>
      </c>
      <c r="D521" t="s">
        <v>208</v>
      </c>
      <c r="E521" t="s">
        <v>81</v>
      </c>
      <c r="F521" t="s">
        <v>328</v>
      </c>
      <c r="G521">
        <v>19</v>
      </c>
      <c r="H521" t="s">
        <v>265</v>
      </c>
      <c r="I521" s="4" t="str">
        <f t="shared" si="26"/>
        <v xml:space="preserve">SCHEDULE 8: CONSOLIDATION STATEMENT | 8a: CONSOLIDATION STATEMENT | Unregulated Activities–GAAP | Net operating surplus / (deficit) before interest </v>
      </c>
      <c r="J521" t="s">
        <v>92</v>
      </c>
    </row>
    <row r="522" spans="1:10" hidden="1">
      <c r="A522" s="6" t="str">
        <f t="shared" si="24"/>
        <v>SCHEDULE 8: CONSOLIDATION STATEMENT | 8a: CONSOLIDATION STATEMENT | 35</v>
      </c>
      <c r="B522" s="4">
        <f t="shared" si="25"/>
        <v>35</v>
      </c>
      <c r="C522" t="s">
        <v>203</v>
      </c>
      <c r="D522" t="s">
        <v>208</v>
      </c>
      <c r="E522" t="s">
        <v>81</v>
      </c>
      <c r="F522" t="s">
        <v>329</v>
      </c>
      <c r="G522">
        <v>19</v>
      </c>
      <c r="H522" t="s">
        <v>265</v>
      </c>
      <c r="I522" s="4" t="str">
        <f t="shared" si="26"/>
        <v xml:space="preserve">SCHEDULE 8: CONSOLIDATION STATEMENT | 8a: CONSOLIDATION STATEMENT | Airport Company–GAAP | Net operating surplus / (deficit) before interest </v>
      </c>
      <c r="J522" t="s">
        <v>92</v>
      </c>
    </row>
    <row r="523" spans="1:10" hidden="1">
      <c r="A523" s="6" t="str">
        <f t="shared" si="24"/>
        <v>SCHEDULE 8: CONSOLIDATION STATEMENT | 8a: CONSOLIDATION STATEMENT | 36</v>
      </c>
      <c r="B523" s="4">
        <f t="shared" si="25"/>
        <v>36</v>
      </c>
      <c r="C523" t="s">
        <v>203</v>
      </c>
      <c r="D523" t="s">
        <v>208</v>
      </c>
      <c r="E523" t="s">
        <v>81</v>
      </c>
      <c r="F523" t="s">
        <v>325</v>
      </c>
      <c r="G523">
        <v>21</v>
      </c>
      <c r="H523" t="s">
        <v>266</v>
      </c>
      <c r="I523" s="4" t="str">
        <f t="shared" si="26"/>
        <v xml:space="preserve">SCHEDULE 8: CONSOLIDATION STATEMENT | 8a: CONSOLIDATION STATEMENT | Airport Businesses | Property plant and equipment </v>
      </c>
      <c r="J523" t="s">
        <v>92</v>
      </c>
    </row>
    <row r="524" spans="1:10" hidden="1">
      <c r="A524" s="6" t="str">
        <f t="shared" si="24"/>
        <v>SCHEDULE 8: CONSOLIDATION STATEMENT | 8a: CONSOLIDATION STATEMENT | 37</v>
      </c>
      <c r="B524" s="4">
        <f t="shared" si="25"/>
        <v>37</v>
      </c>
      <c r="C524" t="s">
        <v>203</v>
      </c>
      <c r="D524" t="s">
        <v>208</v>
      </c>
      <c r="E524" t="s">
        <v>81</v>
      </c>
      <c r="F524" t="s">
        <v>326</v>
      </c>
      <c r="G524">
        <v>21</v>
      </c>
      <c r="H524" t="s">
        <v>266</v>
      </c>
      <c r="I524" s="4" t="str">
        <f t="shared" si="26"/>
        <v xml:space="preserve">SCHEDULE 8: CONSOLIDATION STATEMENT | 8a: CONSOLIDATION STATEMENT | Regulatory/GAAP Adjustments | Property plant and equipment </v>
      </c>
      <c r="J524" t="s">
        <v>92</v>
      </c>
    </row>
    <row r="525" spans="1:10" hidden="1">
      <c r="A525" s="6" t="str">
        <f t="shared" si="24"/>
        <v>SCHEDULE 8: CONSOLIDATION STATEMENT | 8a: CONSOLIDATION STATEMENT | 38</v>
      </c>
      <c r="B525" s="4">
        <f t="shared" si="25"/>
        <v>38</v>
      </c>
      <c r="C525" t="s">
        <v>203</v>
      </c>
      <c r="D525" t="s">
        <v>208</v>
      </c>
      <c r="E525" t="s">
        <v>81</v>
      </c>
      <c r="F525" t="s">
        <v>327</v>
      </c>
      <c r="G525">
        <v>21</v>
      </c>
      <c r="H525" t="s">
        <v>266</v>
      </c>
      <c r="I525" s="4" t="str">
        <f t="shared" si="26"/>
        <v xml:space="preserve">SCHEDULE 8: CONSOLIDATION STATEMENT | 8a: CONSOLIDATION STATEMENT | Airport Business–GAAP | Property plant and equipment </v>
      </c>
      <c r="J525" t="s">
        <v>92</v>
      </c>
    </row>
    <row r="526" spans="1:10" hidden="1">
      <c r="A526" s="6" t="str">
        <f t="shared" si="24"/>
        <v>SCHEDULE 8: CONSOLIDATION STATEMENT | 8a: CONSOLIDATION STATEMENT | 39</v>
      </c>
      <c r="B526" s="4">
        <f t="shared" si="25"/>
        <v>39</v>
      </c>
      <c r="C526" t="s">
        <v>203</v>
      </c>
      <c r="D526" t="s">
        <v>208</v>
      </c>
      <c r="E526" t="s">
        <v>81</v>
      </c>
      <c r="F526" t="s">
        <v>328</v>
      </c>
      <c r="G526">
        <v>21</v>
      </c>
      <c r="H526" t="s">
        <v>266</v>
      </c>
      <c r="I526" s="4" t="str">
        <f t="shared" si="26"/>
        <v xml:space="preserve">SCHEDULE 8: CONSOLIDATION STATEMENT | 8a: CONSOLIDATION STATEMENT | Unregulated Activities–GAAP | Property plant and equipment </v>
      </c>
      <c r="J526" t="s">
        <v>92</v>
      </c>
    </row>
    <row r="527" spans="1:10" hidden="1">
      <c r="A527" s="6" t="str">
        <f t="shared" si="24"/>
        <v>SCHEDULE 8: CONSOLIDATION STATEMENT | 8a: CONSOLIDATION STATEMENT | 40</v>
      </c>
      <c r="B527" s="4">
        <f t="shared" si="25"/>
        <v>40</v>
      </c>
      <c r="C527" t="s">
        <v>203</v>
      </c>
      <c r="D527" t="s">
        <v>208</v>
      </c>
      <c r="E527" t="s">
        <v>81</v>
      </c>
      <c r="F527" t="s">
        <v>329</v>
      </c>
      <c r="G527">
        <v>21</v>
      </c>
      <c r="H527" t="s">
        <v>266</v>
      </c>
      <c r="I527" s="4" t="str">
        <f t="shared" si="26"/>
        <v xml:space="preserve">SCHEDULE 8: CONSOLIDATION STATEMENT | 8a: CONSOLIDATION STATEMENT | Airport Company–GAAP | Property plant and equipment </v>
      </c>
      <c r="J527" t="s">
        <v>92</v>
      </c>
    </row>
    <row r="528" spans="1:10" hidden="1">
      <c r="A528" s="6" t="str">
        <f t="shared" si="24"/>
        <v>SCHEDULE 9: REPORT ON ASSET ALLOCATIONS | 9a: Asset Allocations | 1</v>
      </c>
      <c r="B528" s="4">
        <f t="shared" si="25"/>
        <v>1</v>
      </c>
      <c r="C528" t="s">
        <v>202</v>
      </c>
      <c r="D528" t="s">
        <v>207</v>
      </c>
      <c r="E528" t="s">
        <v>81</v>
      </c>
      <c r="F528" t="s">
        <v>320</v>
      </c>
      <c r="G528">
        <v>9</v>
      </c>
      <c r="H528" t="s">
        <v>245</v>
      </c>
      <c r="I528" s="4" t="str">
        <f t="shared" si="26"/>
        <v>SCHEDULE 9: REPORT ON ASSET ALLOCATIONS | 9a: Asset Allocations | Specified Terminal Activities | Land: Directly attributable assets</v>
      </c>
      <c r="J528" t="s">
        <v>92</v>
      </c>
    </row>
    <row r="529" spans="1:10" hidden="1">
      <c r="A529" s="6" t="str">
        <f t="shared" si="24"/>
        <v>SCHEDULE 9: REPORT ON ASSET ALLOCATIONS | 9a: Asset Allocations | 2</v>
      </c>
      <c r="B529" s="4">
        <f t="shared" si="25"/>
        <v>2</v>
      </c>
      <c r="C529" t="s">
        <v>202</v>
      </c>
      <c r="D529" t="s">
        <v>207</v>
      </c>
      <c r="E529" t="s">
        <v>81</v>
      </c>
      <c r="F529" t="s">
        <v>321</v>
      </c>
      <c r="G529">
        <v>9</v>
      </c>
      <c r="H529" t="s">
        <v>245</v>
      </c>
      <c r="I529" s="4" t="str">
        <f t="shared" si="26"/>
        <v>SCHEDULE 9: REPORT ON ASSET ALLOCATIONS | 9a: Asset Allocations | Airfield Activities | Land: Directly attributable assets</v>
      </c>
      <c r="J529" t="s">
        <v>92</v>
      </c>
    </row>
    <row r="530" spans="1:10" hidden="1">
      <c r="A530" s="6" t="str">
        <f t="shared" si="24"/>
        <v>SCHEDULE 9: REPORT ON ASSET ALLOCATIONS | 9a: Asset Allocations | 3</v>
      </c>
      <c r="B530" s="4">
        <f t="shared" si="25"/>
        <v>3</v>
      </c>
      <c r="C530" t="s">
        <v>202</v>
      </c>
      <c r="D530" t="s">
        <v>207</v>
      </c>
      <c r="E530" t="s">
        <v>81</v>
      </c>
      <c r="F530" t="s">
        <v>322</v>
      </c>
      <c r="G530">
        <v>9</v>
      </c>
      <c r="H530" t="s">
        <v>245</v>
      </c>
      <c r="I530" s="4" t="str">
        <f t="shared" si="26"/>
        <v>SCHEDULE 9: REPORT ON ASSET ALLOCATIONS | 9a: Asset Allocations | Aircraft and Freight Activities | Land: Directly attributable assets</v>
      </c>
      <c r="J530" t="s">
        <v>92</v>
      </c>
    </row>
    <row r="531" spans="1:10" hidden="1">
      <c r="A531" s="6" t="str">
        <f t="shared" si="24"/>
        <v>SCHEDULE 9: REPORT ON ASSET ALLOCATIONS | 9a: Asset Allocations | 4</v>
      </c>
      <c r="B531" s="4">
        <f t="shared" si="25"/>
        <v>4</v>
      </c>
      <c r="C531" t="s">
        <v>202</v>
      </c>
      <c r="D531" t="s">
        <v>207</v>
      </c>
      <c r="E531" t="s">
        <v>81</v>
      </c>
      <c r="F531" t="s">
        <v>323</v>
      </c>
      <c r="G531">
        <v>9</v>
      </c>
      <c r="H531" t="s">
        <v>245</v>
      </c>
      <c r="I531" s="4" t="str">
        <f t="shared" si="26"/>
        <v>SCHEDULE 9: REPORT ON ASSET ALLOCATIONS | 9a: Asset Allocations | Airport Business | Land: Directly attributable assets</v>
      </c>
      <c r="J531" t="s">
        <v>92</v>
      </c>
    </row>
    <row r="532" spans="1:10" hidden="1">
      <c r="A532" s="6" t="str">
        <f t="shared" si="24"/>
        <v>SCHEDULE 9: REPORT ON ASSET ALLOCATIONS | 9a: Asset Allocations | 5</v>
      </c>
      <c r="B532" s="4">
        <f t="shared" si="25"/>
        <v>5</v>
      </c>
      <c r="C532" t="s">
        <v>202</v>
      </c>
      <c r="D532" t="s">
        <v>207</v>
      </c>
      <c r="E532" t="s">
        <v>81</v>
      </c>
      <c r="F532" t="s">
        <v>60</v>
      </c>
      <c r="G532">
        <v>9</v>
      </c>
      <c r="H532" t="s">
        <v>245</v>
      </c>
      <c r="I532" s="4" t="str">
        <f t="shared" si="26"/>
        <v>SCHEDULE 9: REPORT ON ASSET ALLOCATIONS | 9a: Asset Allocations | Total | Land: Directly attributable assets</v>
      </c>
      <c r="J532" t="s">
        <v>92</v>
      </c>
    </row>
    <row r="533" spans="1:10" hidden="1">
      <c r="A533" s="6" t="str">
        <f t="shared" si="24"/>
        <v>SCHEDULE 9: REPORT ON ASSET ALLOCATIONS | 9a: Asset Allocations | 6</v>
      </c>
      <c r="B533" s="4">
        <f t="shared" si="25"/>
        <v>6</v>
      </c>
      <c r="C533" t="s">
        <v>202</v>
      </c>
      <c r="D533" t="s">
        <v>207</v>
      </c>
      <c r="E533" t="s">
        <v>81</v>
      </c>
      <c r="F533" t="s">
        <v>320</v>
      </c>
      <c r="G533">
        <v>10</v>
      </c>
      <c r="H533" t="s">
        <v>246</v>
      </c>
      <c r="I533" s="4" t="str">
        <f t="shared" si="26"/>
        <v>SCHEDULE 9: REPORT ON ASSET ALLOCATIONS | 9a: Asset Allocations | Specified Terminal Activities | Land: Assets not directly attributable</v>
      </c>
      <c r="J533" t="s">
        <v>92</v>
      </c>
    </row>
    <row r="534" spans="1:10" hidden="1">
      <c r="A534" s="6" t="str">
        <f t="shared" si="24"/>
        <v>SCHEDULE 9: REPORT ON ASSET ALLOCATIONS | 9a: Asset Allocations | 7</v>
      </c>
      <c r="B534" s="4">
        <f t="shared" si="25"/>
        <v>7</v>
      </c>
      <c r="C534" t="s">
        <v>202</v>
      </c>
      <c r="D534" t="s">
        <v>207</v>
      </c>
      <c r="E534" t="s">
        <v>81</v>
      </c>
      <c r="F534" t="s">
        <v>321</v>
      </c>
      <c r="G534">
        <v>10</v>
      </c>
      <c r="H534" t="s">
        <v>246</v>
      </c>
      <c r="I534" s="4" t="str">
        <f t="shared" si="26"/>
        <v>SCHEDULE 9: REPORT ON ASSET ALLOCATIONS | 9a: Asset Allocations | Airfield Activities | Land: Assets not directly attributable</v>
      </c>
      <c r="J534" t="s">
        <v>92</v>
      </c>
    </row>
    <row r="535" spans="1:10" hidden="1">
      <c r="A535" s="6" t="str">
        <f t="shared" si="24"/>
        <v>SCHEDULE 9: REPORT ON ASSET ALLOCATIONS | 9a: Asset Allocations | 8</v>
      </c>
      <c r="B535" s="4">
        <f t="shared" si="25"/>
        <v>8</v>
      </c>
      <c r="C535" t="s">
        <v>202</v>
      </c>
      <c r="D535" t="s">
        <v>207</v>
      </c>
      <c r="E535" t="s">
        <v>81</v>
      </c>
      <c r="F535" t="s">
        <v>322</v>
      </c>
      <c r="G535">
        <v>10</v>
      </c>
      <c r="H535" t="s">
        <v>246</v>
      </c>
      <c r="I535" s="4" t="str">
        <f t="shared" si="26"/>
        <v>SCHEDULE 9: REPORT ON ASSET ALLOCATIONS | 9a: Asset Allocations | Aircraft and Freight Activities | Land: Assets not directly attributable</v>
      </c>
      <c r="J535" t="s">
        <v>92</v>
      </c>
    </row>
    <row r="536" spans="1:10" hidden="1">
      <c r="A536" s="6" t="str">
        <f t="shared" si="24"/>
        <v>SCHEDULE 9: REPORT ON ASSET ALLOCATIONS | 9a: Asset Allocations | 9</v>
      </c>
      <c r="B536" s="4">
        <f t="shared" si="25"/>
        <v>9</v>
      </c>
      <c r="C536" t="s">
        <v>202</v>
      </c>
      <c r="D536" t="s">
        <v>207</v>
      </c>
      <c r="E536" t="s">
        <v>81</v>
      </c>
      <c r="F536" t="s">
        <v>323</v>
      </c>
      <c r="G536">
        <v>10</v>
      </c>
      <c r="H536" t="s">
        <v>246</v>
      </c>
      <c r="I536" s="4" t="str">
        <f t="shared" si="26"/>
        <v>SCHEDULE 9: REPORT ON ASSET ALLOCATIONS | 9a: Asset Allocations | Airport Business | Land: Assets not directly attributable</v>
      </c>
      <c r="J536" t="s">
        <v>92</v>
      </c>
    </row>
    <row r="537" spans="1:10" hidden="1">
      <c r="A537" s="6" t="str">
        <f t="shared" si="24"/>
        <v>SCHEDULE 9: REPORT ON ASSET ALLOCATIONS | 9a: Asset Allocations | 10</v>
      </c>
      <c r="B537" s="4">
        <f t="shared" si="25"/>
        <v>10</v>
      </c>
      <c r="C537" t="s">
        <v>202</v>
      </c>
      <c r="D537" t="s">
        <v>207</v>
      </c>
      <c r="E537" t="s">
        <v>81</v>
      </c>
      <c r="F537" t="s">
        <v>324</v>
      </c>
      <c r="G537">
        <v>10</v>
      </c>
      <c r="H537" t="s">
        <v>246</v>
      </c>
      <c r="I537" s="4" t="str">
        <f t="shared" si="26"/>
        <v>SCHEDULE 9: REPORT ON ASSET ALLOCATIONS | 9a: Asset Allocations | Unregulated Component | Land: Assets not directly attributable</v>
      </c>
      <c r="J537" t="s">
        <v>92</v>
      </c>
    </row>
    <row r="538" spans="1:10" hidden="1">
      <c r="A538" s="6" t="str">
        <f t="shared" si="24"/>
        <v>SCHEDULE 9: REPORT ON ASSET ALLOCATIONS | 9a: Asset Allocations | 11</v>
      </c>
      <c r="B538" s="4">
        <f t="shared" si="25"/>
        <v>11</v>
      </c>
      <c r="C538" t="s">
        <v>202</v>
      </c>
      <c r="D538" t="s">
        <v>207</v>
      </c>
      <c r="E538" t="s">
        <v>81</v>
      </c>
      <c r="F538" t="s">
        <v>60</v>
      </c>
      <c r="G538">
        <v>10</v>
      </c>
      <c r="H538" t="s">
        <v>246</v>
      </c>
      <c r="I538" s="4" t="str">
        <f t="shared" si="26"/>
        <v>SCHEDULE 9: REPORT ON ASSET ALLOCATIONS | 9a: Asset Allocations | Total | Land: Assets not directly attributable</v>
      </c>
      <c r="J538" t="s">
        <v>92</v>
      </c>
    </row>
    <row r="539" spans="1:10" hidden="1">
      <c r="A539" s="6" t="str">
        <f t="shared" si="24"/>
        <v>SCHEDULE 9: REPORT ON ASSET ALLOCATIONS | 9a: Asset Allocations | 12</v>
      </c>
      <c r="B539" s="4">
        <f t="shared" si="25"/>
        <v>12</v>
      </c>
      <c r="C539" t="s">
        <v>202</v>
      </c>
      <c r="D539" t="s">
        <v>207</v>
      </c>
      <c r="E539" t="s">
        <v>81</v>
      </c>
      <c r="F539" t="s">
        <v>323</v>
      </c>
      <c r="G539">
        <v>11</v>
      </c>
      <c r="H539" t="s">
        <v>247</v>
      </c>
      <c r="I539" s="4" t="str">
        <f t="shared" si="26"/>
        <v>SCHEDULE 9: REPORT ON ASSET ALLOCATIONS | 9a: Asset Allocations | Airport Business | Total value land</v>
      </c>
      <c r="J539" t="s">
        <v>92</v>
      </c>
    </row>
    <row r="540" spans="1:10" hidden="1">
      <c r="A540" s="6" t="str">
        <f t="shared" si="24"/>
        <v>SCHEDULE 9: REPORT ON ASSET ALLOCATIONS | 9a: Asset Allocations | 13</v>
      </c>
      <c r="B540" s="4">
        <f t="shared" si="25"/>
        <v>13</v>
      </c>
      <c r="C540" t="s">
        <v>202</v>
      </c>
      <c r="D540" t="s">
        <v>207</v>
      </c>
      <c r="E540" t="s">
        <v>81</v>
      </c>
      <c r="F540" t="s">
        <v>320</v>
      </c>
      <c r="G540">
        <v>13</v>
      </c>
      <c r="H540" t="s">
        <v>248</v>
      </c>
      <c r="I540" s="4" t="str">
        <f t="shared" si="26"/>
        <v>SCHEDULE 9: REPORT ON ASSET ALLOCATIONS | 9a: Asset Allocations | Specified Terminal Activities | Sealed Surfaces: Directly attributable assets</v>
      </c>
      <c r="J540" t="s">
        <v>92</v>
      </c>
    </row>
    <row r="541" spans="1:10" hidden="1">
      <c r="A541" s="6" t="str">
        <f t="shared" si="24"/>
        <v>SCHEDULE 9: REPORT ON ASSET ALLOCATIONS | 9a: Asset Allocations | 14</v>
      </c>
      <c r="B541" s="4">
        <f t="shared" si="25"/>
        <v>14</v>
      </c>
      <c r="C541" t="s">
        <v>202</v>
      </c>
      <c r="D541" t="s">
        <v>207</v>
      </c>
      <c r="E541" t="s">
        <v>81</v>
      </c>
      <c r="F541" t="s">
        <v>321</v>
      </c>
      <c r="G541">
        <v>13</v>
      </c>
      <c r="H541" t="s">
        <v>248</v>
      </c>
      <c r="I541" s="4" t="str">
        <f t="shared" si="26"/>
        <v>SCHEDULE 9: REPORT ON ASSET ALLOCATIONS | 9a: Asset Allocations | Airfield Activities | Sealed Surfaces: Directly attributable assets</v>
      </c>
      <c r="J541" t="s">
        <v>92</v>
      </c>
    </row>
    <row r="542" spans="1:10" hidden="1">
      <c r="A542" s="6" t="str">
        <f t="shared" si="24"/>
        <v>SCHEDULE 9: REPORT ON ASSET ALLOCATIONS | 9a: Asset Allocations | 15</v>
      </c>
      <c r="B542" s="4">
        <f t="shared" si="25"/>
        <v>15</v>
      </c>
      <c r="C542" t="s">
        <v>202</v>
      </c>
      <c r="D542" t="s">
        <v>207</v>
      </c>
      <c r="E542" t="s">
        <v>81</v>
      </c>
      <c r="F542" t="s">
        <v>322</v>
      </c>
      <c r="G542">
        <v>13</v>
      </c>
      <c r="H542" t="s">
        <v>248</v>
      </c>
      <c r="I542" s="4" t="str">
        <f t="shared" si="26"/>
        <v>SCHEDULE 9: REPORT ON ASSET ALLOCATIONS | 9a: Asset Allocations | Aircraft and Freight Activities | Sealed Surfaces: Directly attributable assets</v>
      </c>
      <c r="J542" t="s">
        <v>92</v>
      </c>
    </row>
    <row r="543" spans="1:10" hidden="1">
      <c r="A543" s="6" t="str">
        <f t="shared" si="24"/>
        <v>SCHEDULE 9: REPORT ON ASSET ALLOCATIONS | 9a: Asset Allocations | 16</v>
      </c>
      <c r="B543" s="4">
        <f t="shared" si="25"/>
        <v>16</v>
      </c>
      <c r="C543" t="s">
        <v>202</v>
      </c>
      <c r="D543" t="s">
        <v>207</v>
      </c>
      <c r="E543" t="s">
        <v>81</v>
      </c>
      <c r="F543" t="s">
        <v>323</v>
      </c>
      <c r="G543">
        <v>13</v>
      </c>
      <c r="H543" t="s">
        <v>248</v>
      </c>
      <c r="I543" s="4" t="str">
        <f t="shared" si="26"/>
        <v>SCHEDULE 9: REPORT ON ASSET ALLOCATIONS | 9a: Asset Allocations | Airport Business | Sealed Surfaces: Directly attributable assets</v>
      </c>
      <c r="J543" t="s">
        <v>92</v>
      </c>
    </row>
    <row r="544" spans="1:10" hidden="1">
      <c r="A544" s="6" t="str">
        <f t="shared" si="24"/>
        <v>SCHEDULE 9: REPORT ON ASSET ALLOCATIONS | 9a: Asset Allocations | 17</v>
      </c>
      <c r="B544" s="4">
        <f t="shared" si="25"/>
        <v>17</v>
      </c>
      <c r="C544" t="s">
        <v>202</v>
      </c>
      <c r="D544" t="s">
        <v>207</v>
      </c>
      <c r="E544" t="s">
        <v>81</v>
      </c>
      <c r="F544" t="s">
        <v>60</v>
      </c>
      <c r="G544">
        <v>13</v>
      </c>
      <c r="H544" t="s">
        <v>248</v>
      </c>
      <c r="I544" s="4" t="str">
        <f t="shared" si="26"/>
        <v>SCHEDULE 9: REPORT ON ASSET ALLOCATIONS | 9a: Asset Allocations | Total | Sealed Surfaces: Directly attributable assets</v>
      </c>
      <c r="J544" t="s">
        <v>92</v>
      </c>
    </row>
    <row r="545" spans="1:10" hidden="1">
      <c r="A545" s="6" t="str">
        <f t="shared" si="24"/>
        <v>SCHEDULE 9: REPORT ON ASSET ALLOCATIONS | 9a: Asset Allocations | 18</v>
      </c>
      <c r="B545" s="4">
        <f t="shared" si="25"/>
        <v>18</v>
      </c>
      <c r="C545" t="s">
        <v>202</v>
      </c>
      <c r="D545" t="s">
        <v>207</v>
      </c>
      <c r="E545" t="s">
        <v>81</v>
      </c>
      <c r="F545" t="s">
        <v>320</v>
      </c>
      <c r="G545">
        <v>14</v>
      </c>
      <c r="H545" t="s">
        <v>249</v>
      </c>
      <c r="I545" s="4" t="str">
        <f t="shared" si="26"/>
        <v>SCHEDULE 9: REPORT ON ASSET ALLOCATIONS | 9a: Asset Allocations | Specified Terminal Activities | Sealed Surfaces: Assets not directly attributable</v>
      </c>
      <c r="J545" t="s">
        <v>92</v>
      </c>
    </row>
    <row r="546" spans="1:10" hidden="1">
      <c r="A546" s="6" t="str">
        <f t="shared" si="24"/>
        <v>SCHEDULE 9: REPORT ON ASSET ALLOCATIONS | 9a: Asset Allocations | 19</v>
      </c>
      <c r="B546" s="4">
        <f t="shared" si="25"/>
        <v>19</v>
      </c>
      <c r="C546" t="s">
        <v>202</v>
      </c>
      <c r="D546" t="s">
        <v>207</v>
      </c>
      <c r="E546" t="s">
        <v>81</v>
      </c>
      <c r="F546" t="s">
        <v>321</v>
      </c>
      <c r="G546">
        <v>14</v>
      </c>
      <c r="H546" t="s">
        <v>249</v>
      </c>
      <c r="I546" s="4" t="str">
        <f t="shared" si="26"/>
        <v>SCHEDULE 9: REPORT ON ASSET ALLOCATIONS | 9a: Asset Allocations | Airfield Activities | Sealed Surfaces: Assets not directly attributable</v>
      </c>
      <c r="J546" t="s">
        <v>92</v>
      </c>
    </row>
    <row r="547" spans="1:10" hidden="1">
      <c r="A547" s="6" t="str">
        <f t="shared" si="24"/>
        <v>SCHEDULE 9: REPORT ON ASSET ALLOCATIONS | 9a: Asset Allocations | 20</v>
      </c>
      <c r="B547" s="4">
        <f t="shared" si="25"/>
        <v>20</v>
      </c>
      <c r="C547" t="s">
        <v>202</v>
      </c>
      <c r="D547" t="s">
        <v>207</v>
      </c>
      <c r="E547" t="s">
        <v>81</v>
      </c>
      <c r="F547" t="s">
        <v>322</v>
      </c>
      <c r="G547">
        <v>14</v>
      </c>
      <c r="H547" t="s">
        <v>249</v>
      </c>
      <c r="I547" s="4" t="str">
        <f t="shared" si="26"/>
        <v>SCHEDULE 9: REPORT ON ASSET ALLOCATIONS | 9a: Asset Allocations | Aircraft and Freight Activities | Sealed Surfaces: Assets not directly attributable</v>
      </c>
      <c r="J547" t="s">
        <v>92</v>
      </c>
    </row>
    <row r="548" spans="1:10" hidden="1">
      <c r="A548" s="6" t="str">
        <f t="shared" si="24"/>
        <v>SCHEDULE 9: REPORT ON ASSET ALLOCATIONS | 9a: Asset Allocations | 21</v>
      </c>
      <c r="B548" s="4">
        <f t="shared" si="25"/>
        <v>21</v>
      </c>
      <c r="C548" t="s">
        <v>202</v>
      </c>
      <c r="D548" t="s">
        <v>207</v>
      </c>
      <c r="E548" t="s">
        <v>81</v>
      </c>
      <c r="F548" t="s">
        <v>323</v>
      </c>
      <c r="G548">
        <v>14</v>
      </c>
      <c r="H548" t="s">
        <v>249</v>
      </c>
      <c r="I548" s="4" t="str">
        <f t="shared" si="26"/>
        <v>SCHEDULE 9: REPORT ON ASSET ALLOCATIONS | 9a: Asset Allocations | Airport Business | Sealed Surfaces: Assets not directly attributable</v>
      </c>
      <c r="J548" t="s">
        <v>92</v>
      </c>
    </row>
    <row r="549" spans="1:10" hidden="1">
      <c r="A549" s="6" t="str">
        <f t="shared" si="24"/>
        <v>SCHEDULE 9: REPORT ON ASSET ALLOCATIONS | 9a: Asset Allocations | 22</v>
      </c>
      <c r="B549" s="4">
        <f t="shared" si="25"/>
        <v>22</v>
      </c>
      <c r="C549" t="s">
        <v>202</v>
      </c>
      <c r="D549" t="s">
        <v>207</v>
      </c>
      <c r="E549" t="s">
        <v>81</v>
      </c>
      <c r="F549" t="s">
        <v>324</v>
      </c>
      <c r="G549">
        <v>14</v>
      </c>
      <c r="H549" t="s">
        <v>249</v>
      </c>
      <c r="I549" s="4" t="str">
        <f t="shared" si="26"/>
        <v>SCHEDULE 9: REPORT ON ASSET ALLOCATIONS | 9a: Asset Allocations | Unregulated Component | Sealed Surfaces: Assets not directly attributable</v>
      </c>
      <c r="J549" t="s">
        <v>92</v>
      </c>
    </row>
    <row r="550" spans="1:10" hidden="1">
      <c r="A550" s="6" t="str">
        <f t="shared" si="24"/>
        <v>SCHEDULE 9: REPORT ON ASSET ALLOCATIONS | 9a: Asset Allocations | 23</v>
      </c>
      <c r="B550" s="4">
        <f t="shared" si="25"/>
        <v>23</v>
      </c>
      <c r="C550" t="s">
        <v>202</v>
      </c>
      <c r="D550" t="s">
        <v>207</v>
      </c>
      <c r="E550" t="s">
        <v>81</v>
      </c>
      <c r="F550" t="s">
        <v>60</v>
      </c>
      <c r="G550">
        <v>14</v>
      </c>
      <c r="H550" t="s">
        <v>249</v>
      </c>
      <c r="I550" s="4" t="str">
        <f t="shared" si="26"/>
        <v>SCHEDULE 9: REPORT ON ASSET ALLOCATIONS | 9a: Asset Allocations | Total | Sealed Surfaces: Assets not directly attributable</v>
      </c>
      <c r="J550" t="s">
        <v>92</v>
      </c>
    </row>
    <row r="551" spans="1:10" hidden="1">
      <c r="A551" s="6" t="str">
        <f t="shared" si="24"/>
        <v>SCHEDULE 9: REPORT ON ASSET ALLOCATIONS | 9a: Asset Allocations | 24</v>
      </c>
      <c r="B551" s="4">
        <f t="shared" si="25"/>
        <v>24</v>
      </c>
      <c r="C551" t="s">
        <v>202</v>
      </c>
      <c r="D551" t="s">
        <v>207</v>
      </c>
      <c r="E551" t="s">
        <v>81</v>
      </c>
      <c r="F551" t="s">
        <v>323</v>
      </c>
      <c r="G551">
        <v>15</v>
      </c>
      <c r="H551" t="s">
        <v>250</v>
      </c>
      <c r="I551" s="4" t="str">
        <f t="shared" si="26"/>
        <v>SCHEDULE 9: REPORT ON ASSET ALLOCATIONS | 9a: Asset Allocations | Airport Business | Total value sealed surfaces</v>
      </c>
      <c r="J551" t="s">
        <v>92</v>
      </c>
    </row>
    <row r="552" spans="1:10" hidden="1">
      <c r="A552" s="6" t="str">
        <f t="shared" si="24"/>
        <v>SCHEDULE 9: REPORT ON ASSET ALLOCATIONS | 9a: Asset Allocations | 25</v>
      </c>
      <c r="B552" s="4">
        <f t="shared" si="25"/>
        <v>25</v>
      </c>
      <c r="C552" t="s">
        <v>202</v>
      </c>
      <c r="D552" t="s">
        <v>207</v>
      </c>
      <c r="E552" t="s">
        <v>81</v>
      </c>
      <c r="F552" t="s">
        <v>320</v>
      </c>
      <c r="G552">
        <v>17</v>
      </c>
      <c r="H552" t="s">
        <v>251</v>
      </c>
      <c r="I552" s="4" t="str">
        <f t="shared" si="26"/>
        <v>SCHEDULE 9: REPORT ON ASSET ALLOCATIONS | 9a: Asset Allocations | Specified Terminal Activities | Infrastructure and Buildings: Directly attributable assets</v>
      </c>
      <c r="J552" t="s">
        <v>92</v>
      </c>
    </row>
    <row r="553" spans="1:10" hidden="1">
      <c r="A553" s="6" t="str">
        <f t="shared" si="24"/>
        <v>SCHEDULE 9: REPORT ON ASSET ALLOCATIONS | 9a: Asset Allocations | 26</v>
      </c>
      <c r="B553" s="4">
        <f t="shared" si="25"/>
        <v>26</v>
      </c>
      <c r="C553" t="s">
        <v>202</v>
      </c>
      <c r="D553" t="s">
        <v>207</v>
      </c>
      <c r="E553" t="s">
        <v>81</v>
      </c>
      <c r="F553" t="s">
        <v>321</v>
      </c>
      <c r="G553">
        <v>17</v>
      </c>
      <c r="H553" t="s">
        <v>251</v>
      </c>
      <c r="I553" s="4" t="str">
        <f t="shared" si="26"/>
        <v>SCHEDULE 9: REPORT ON ASSET ALLOCATIONS | 9a: Asset Allocations | Airfield Activities | Infrastructure and Buildings: Directly attributable assets</v>
      </c>
      <c r="J553" t="s">
        <v>92</v>
      </c>
    </row>
    <row r="554" spans="1:10" hidden="1">
      <c r="A554" s="6" t="str">
        <f t="shared" si="24"/>
        <v>SCHEDULE 9: REPORT ON ASSET ALLOCATIONS | 9a: Asset Allocations | 27</v>
      </c>
      <c r="B554" s="4">
        <f t="shared" si="25"/>
        <v>27</v>
      </c>
      <c r="C554" t="s">
        <v>202</v>
      </c>
      <c r="D554" t="s">
        <v>207</v>
      </c>
      <c r="E554" t="s">
        <v>81</v>
      </c>
      <c r="F554" t="s">
        <v>322</v>
      </c>
      <c r="G554">
        <v>17</v>
      </c>
      <c r="H554" t="s">
        <v>251</v>
      </c>
      <c r="I554" s="4" t="str">
        <f t="shared" si="26"/>
        <v>SCHEDULE 9: REPORT ON ASSET ALLOCATIONS | 9a: Asset Allocations | Aircraft and Freight Activities | Infrastructure and Buildings: Directly attributable assets</v>
      </c>
      <c r="J554" t="s">
        <v>92</v>
      </c>
    </row>
    <row r="555" spans="1:10" hidden="1">
      <c r="A555" s="6" t="str">
        <f t="shared" si="24"/>
        <v>SCHEDULE 9: REPORT ON ASSET ALLOCATIONS | 9a: Asset Allocations | 28</v>
      </c>
      <c r="B555" s="4">
        <f t="shared" si="25"/>
        <v>28</v>
      </c>
      <c r="C555" t="s">
        <v>202</v>
      </c>
      <c r="D555" t="s">
        <v>207</v>
      </c>
      <c r="E555" t="s">
        <v>81</v>
      </c>
      <c r="F555" t="s">
        <v>323</v>
      </c>
      <c r="G555">
        <v>17</v>
      </c>
      <c r="H555" t="s">
        <v>251</v>
      </c>
      <c r="I555" s="4" t="str">
        <f t="shared" si="26"/>
        <v>SCHEDULE 9: REPORT ON ASSET ALLOCATIONS | 9a: Asset Allocations | Airport Business | Infrastructure and Buildings: Directly attributable assets</v>
      </c>
      <c r="J555" t="s">
        <v>92</v>
      </c>
    </row>
    <row r="556" spans="1:10" hidden="1">
      <c r="A556" s="6" t="str">
        <f t="shared" si="24"/>
        <v>SCHEDULE 9: REPORT ON ASSET ALLOCATIONS | 9a: Asset Allocations | 29</v>
      </c>
      <c r="B556" s="4">
        <f t="shared" si="25"/>
        <v>29</v>
      </c>
      <c r="C556" t="s">
        <v>202</v>
      </c>
      <c r="D556" t="s">
        <v>207</v>
      </c>
      <c r="E556" t="s">
        <v>81</v>
      </c>
      <c r="F556" t="s">
        <v>60</v>
      </c>
      <c r="G556">
        <v>17</v>
      </c>
      <c r="H556" t="s">
        <v>251</v>
      </c>
      <c r="I556" s="4" t="str">
        <f t="shared" si="26"/>
        <v>SCHEDULE 9: REPORT ON ASSET ALLOCATIONS | 9a: Asset Allocations | Total | Infrastructure and Buildings: Directly attributable assets</v>
      </c>
      <c r="J556" t="s">
        <v>92</v>
      </c>
    </row>
    <row r="557" spans="1:10" hidden="1">
      <c r="A557" s="6" t="str">
        <f t="shared" si="24"/>
        <v>SCHEDULE 9: REPORT ON ASSET ALLOCATIONS | 9a: Asset Allocations | 30</v>
      </c>
      <c r="B557" s="4">
        <f t="shared" si="25"/>
        <v>30</v>
      </c>
      <c r="C557" t="s">
        <v>202</v>
      </c>
      <c r="D557" t="s">
        <v>207</v>
      </c>
      <c r="E557" t="s">
        <v>81</v>
      </c>
      <c r="F557" t="s">
        <v>320</v>
      </c>
      <c r="G557">
        <v>18</v>
      </c>
      <c r="H557" t="s">
        <v>252</v>
      </c>
      <c r="I557" s="4" t="str">
        <f t="shared" si="26"/>
        <v>SCHEDULE 9: REPORT ON ASSET ALLOCATIONS | 9a: Asset Allocations | Specified Terminal Activities | Infrastructure and Buildings: Assets not directly attributable</v>
      </c>
      <c r="J557" t="s">
        <v>92</v>
      </c>
    </row>
    <row r="558" spans="1:10" hidden="1">
      <c r="A558" s="6" t="str">
        <f t="shared" si="24"/>
        <v>SCHEDULE 9: REPORT ON ASSET ALLOCATIONS | 9a: Asset Allocations | 31</v>
      </c>
      <c r="B558" s="4">
        <f t="shared" si="25"/>
        <v>31</v>
      </c>
      <c r="C558" t="s">
        <v>202</v>
      </c>
      <c r="D558" t="s">
        <v>207</v>
      </c>
      <c r="E558" t="s">
        <v>81</v>
      </c>
      <c r="F558" t="s">
        <v>321</v>
      </c>
      <c r="G558">
        <v>18</v>
      </c>
      <c r="H558" t="s">
        <v>252</v>
      </c>
      <c r="I558" s="4" t="str">
        <f t="shared" si="26"/>
        <v>SCHEDULE 9: REPORT ON ASSET ALLOCATIONS | 9a: Asset Allocations | Airfield Activities | Infrastructure and Buildings: Assets not directly attributable</v>
      </c>
      <c r="J558" t="s">
        <v>92</v>
      </c>
    </row>
    <row r="559" spans="1:10" hidden="1">
      <c r="A559" s="6" t="str">
        <f t="shared" si="24"/>
        <v>SCHEDULE 9: REPORT ON ASSET ALLOCATIONS | 9a: Asset Allocations | 32</v>
      </c>
      <c r="B559" s="4">
        <f t="shared" si="25"/>
        <v>32</v>
      </c>
      <c r="C559" t="s">
        <v>202</v>
      </c>
      <c r="D559" t="s">
        <v>207</v>
      </c>
      <c r="E559" t="s">
        <v>81</v>
      </c>
      <c r="F559" t="s">
        <v>322</v>
      </c>
      <c r="G559">
        <v>18</v>
      </c>
      <c r="H559" t="s">
        <v>252</v>
      </c>
      <c r="I559" s="4" t="str">
        <f t="shared" si="26"/>
        <v>SCHEDULE 9: REPORT ON ASSET ALLOCATIONS | 9a: Asset Allocations | Aircraft and Freight Activities | Infrastructure and Buildings: Assets not directly attributable</v>
      </c>
      <c r="J559" t="s">
        <v>92</v>
      </c>
    </row>
    <row r="560" spans="1:10" hidden="1">
      <c r="A560" s="6" t="str">
        <f t="shared" si="24"/>
        <v>SCHEDULE 9: REPORT ON ASSET ALLOCATIONS | 9a: Asset Allocations | 33</v>
      </c>
      <c r="B560" s="4">
        <f t="shared" si="25"/>
        <v>33</v>
      </c>
      <c r="C560" t="s">
        <v>202</v>
      </c>
      <c r="D560" t="s">
        <v>207</v>
      </c>
      <c r="E560" t="s">
        <v>81</v>
      </c>
      <c r="F560" t="s">
        <v>323</v>
      </c>
      <c r="G560">
        <v>18</v>
      </c>
      <c r="H560" t="s">
        <v>252</v>
      </c>
      <c r="I560" s="4" t="str">
        <f t="shared" si="26"/>
        <v>SCHEDULE 9: REPORT ON ASSET ALLOCATIONS | 9a: Asset Allocations | Airport Business | Infrastructure and Buildings: Assets not directly attributable</v>
      </c>
      <c r="J560" t="s">
        <v>92</v>
      </c>
    </row>
    <row r="561" spans="1:10" hidden="1">
      <c r="A561" s="6" t="str">
        <f t="shared" si="24"/>
        <v>SCHEDULE 9: REPORT ON ASSET ALLOCATIONS | 9a: Asset Allocations | 34</v>
      </c>
      <c r="B561" s="4">
        <f t="shared" si="25"/>
        <v>34</v>
      </c>
      <c r="C561" t="s">
        <v>202</v>
      </c>
      <c r="D561" t="s">
        <v>207</v>
      </c>
      <c r="E561" t="s">
        <v>81</v>
      </c>
      <c r="F561" t="s">
        <v>324</v>
      </c>
      <c r="G561">
        <v>18</v>
      </c>
      <c r="H561" t="s">
        <v>252</v>
      </c>
      <c r="I561" s="4" t="str">
        <f t="shared" si="26"/>
        <v>SCHEDULE 9: REPORT ON ASSET ALLOCATIONS | 9a: Asset Allocations | Unregulated Component | Infrastructure and Buildings: Assets not directly attributable</v>
      </c>
      <c r="J561" t="s">
        <v>92</v>
      </c>
    </row>
    <row r="562" spans="1:10" hidden="1">
      <c r="A562" s="6" t="str">
        <f t="shared" si="24"/>
        <v>SCHEDULE 9: REPORT ON ASSET ALLOCATIONS | 9a: Asset Allocations | 35</v>
      </c>
      <c r="B562" s="4">
        <f t="shared" si="25"/>
        <v>35</v>
      </c>
      <c r="C562" t="s">
        <v>202</v>
      </c>
      <c r="D562" t="s">
        <v>207</v>
      </c>
      <c r="E562" t="s">
        <v>81</v>
      </c>
      <c r="F562" t="s">
        <v>60</v>
      </c>
      <c r="G562">
        <v>18</v>
      </c>
      <c r="H562" t="s">
        <v>252</v>
      </c>
      <c r="I562" s="4" t="str">
        <f t="shared" si="26"/>
        <v>SCHEDULE 9: REPORT ON ASSET ALLOCATIONS | 9a: Asset Allocations | Total | Infrastructure and Buildings: Assets not directly attributable</v>
      </c>
      <c r="J562" t="s">
        <v>92</v>
      </c>
    </row>
    <row r="563" spans="1:10" hidden="1">
      <c r="A563" s="6" t="str">
        <f t="shared" si="24"/>
        <v>SCHEDULE 9: REPORT ON ASSET ALLOCATIONS | 9a: Asset Allocations | 36</v>
      </c>
      <c r="B563" s="4">
        <f t="shared" si="25"/>
        <v>36</v>
      </c>
      <c r="C563" t="s">
        <v>202</v>
      </c>
      <c r="D563" t="s">
        <v>207</v>
      </c>
      <c r="E563" t="s">
        <v>81</v>
      </c>
      <c r="F563" t="s">
        <v>323</v>
      </c>
      <c r="G563">
        <v>19</v>
      </c>
      <c r="H563" t="s">
        <v>253</v>
      </c>
      <c r="I563" s="4" t="str">
        <f t="shared" si="26"/>
        <v>SCHEDULE 9: REPORT ON ASSET ALLOCATIONS | 9a: Asset Allocations | Airport Business | Total value infrastructure and buildings</v>
      </c>
      <c r="J563" t="s">
        <v>92</v>
      </c>
    </row>
    <row r="564" spans="1:10" hidden="1">
      <c r="A564" s="6" t="str">
        <f t="shared" si="24"/>
        <v>SCHEDULE 9: REPORT ON ASSET ALLOCATIONS | 9a: Asset Allocations | 37</v>
      </c>
      <c r="B564" s="4">
        <f t="shared" si="25"/>
        <v>37</v>
      </c>
      <c r="C564" t="s">
        <v>202</v>
      </c>
      <c r="D564" t="s">
        <v>207</v>
      </c>
      <c r="E564" t="s">
        <v>81</v>
      </c>
      <c r="F564" t="s">
        <v>320</v>
      </c>
      <c r="G564">
        <v>21</v>
      </c>
      <c r="H564" t="s">
        <v>254</v>
      </c>
      <c r="I564" s="4" t="str">
        <f t="shared" si="26"/>
        <v>SCHEDULE 9: REPORT ON ASSET ALLOCATIONS | 9a: Asset Allocations | Specified Terminal Activities | Vehicles, Plant and Equipment: Directly attributable assets</v>
      </c>
      <c r="J564" t="s">
        <v>92</v>
      </c>
    </row>
    <row r="565" spans="1:10" hidden="1">
      <c r="A565" s="6" t="str">
        <f t="shared" si="24"/>
        <v>SCHEDULE 9: REPORT ON ASSET ALLOCATIONS | 9a: Asset Allocations | 38</v>
      </c>
      <c r="B565" s="4">
        <f t="shared" si="25"/>
        <v>38</v>
      </c>
      <c r="C565" t="s">
        <v>202</v>
      </c>
      <c r="D565" t="s">
        <v>207</v>
      </c>
      <c r="E565" t="s">
        <v>81</v>
      </c>
      <c r="F565" t="s">
        <v>321</v>
      </c>
      <c r="G565">
        <v>21</v>
      </c>
      <c r="H565" t="s">
        <v>254</v>
      </c>
      <c r="I565" s="4" t="str">
        <f t="shared" si="26"/>
        <v>SCHEDULE 9: REPORT ON ASSET ALLOCATIONS | 9a: Asset Allocations | Airfield Activities | Vehicles, Plant and Equipment: Directly attributable assets</v>
      </c>
      <c r="J565" t="s">
        <v>92</v>
      </c>
    </row>
    <row r="566" spans="1:10" hidden="1">
      <c r="A566" s="6" t="str">
        <f t="shared" si="24"/>
        <v>SCHEDULE 9: REPORT ON ASSET ALLOCATIONS | 9a: Asset Allocations | 39</v>
      </c>
      <c r="B566" s="4">
        <f t="shared" si="25"/>
        <v>39</v>
      </c>
      <c r="C566" t="s">
        <v>202</v>
      </c>
      <c r="D566" t="s">
        <v>207</v>
      </c>
      <c r="E566" t="s">
        <v>81</v>
      </c>
      <c r="F566" t="s">
        <v>322</v>
      </c>
      <c r="G566">
        <v>21</v>
      </c>
      <c r="H566" t="s">
        <v>254</v>
      </c>
      <c r="I566" s="4" t="str">
        <f t="shared" si="26"/>
        <v>SCHEDULE 9: REPORT ON ASSET ALLOCATIONS | 9a: Asset Allocations | Aircraft and Freight Activities | Vehicles, Plant and Equipment: Directly attributable assets</v>
      </c>
      <c r="J566" t="s">
        <v>92</v>
      </c>
    </row>
    <row r="567" spans="1:10" hidden="1">
      <c r="A567" s="6" t="str">
        <f t="shared" si="24"/>
        <v>SCHEDULE 9: REPORT ON ASSET ALLOCATIONS | 9a: Asset Allocations | 40</v>
      </c>
      <c r="B567" s="4">
        <f t="shared" si="25"/>
        <v>40</v>
      </c>
      <c r="C567" t="s">
        <v>202</v>
      </c>
      <c r="D567" t="s">
        <v>207</v>
      </c>
      <c r="E567" t="s">
        <v>81</v>
      </c>
      <c r="F567" t="s">
        <v>323</v>
      </c>
      <c r="G567">
        <v>21</v>
      </c>
      <c r="H567" t="s">
        <v>254</v>
      </c>
      <c r="I567" s="4" t="str">
        <f t="shared" si="26"/>
        <v>SCHEDULE 9: REPORT ON ASSET ALLOCATIONS | 9a: Asset Allocations | Airport Business | Vehicles, Plant and Equipment: Directly attributable assets</v>
      </c>
      <c r="J567" t="s">
        <v>92</v>
      </c>
    </row>
    <row r="568" spans="1:10" hidden="1">
      <c r="A568" s="6" t="str">
        <f t="shared" si="24"/>
        <v>SCHEDULE 9: REPORT ON ASSET ALLOCATIONS | 9a: Asset Allocations | 41</v>
      </c>
      <c r="B568" s="4">
        <f t="shared" si="25"/>
        <v>41</v>
      </c>
      <c r="C568" t="s">
        <v>202</v>
      </c>
      <c r="D568" t="s">
        <v>207</v>
      </c>
      <c r="E568" t="s">
        <v>81</v>
      </c>
      <c r="F568" t="s">
        <v>60</v>
      </c>
      <c r="G568">
        <v>21</v>
      </c>
      <c r="H568" t="s">
        <v>254</v>
      </c>
      <c r="I568" s="4" t="str">
        <f t="shared" si="26"/>
        <v>SCHEDULE 9: REPORT ON ASSET ALLOCATIONS | 9a: Asset Allocations | Total | Vehicles, Plant and Equipment: Directly attributable assets</v>
      </c>
      <c r="J568" t="s">
        <v>92</v>
      </c>
    </row>
    <row r="569" spans="1:10" hidden="1">
      <c r="A569" s="6" t="str">
        <f t="shared" si="24"/>
        <v>SCHEDULE 9: REPORT ON ASSET ALLOCATIONS | 9a: Asset Allocations | 42</v>
      </c>
      <c r="B569" s="4">
        <f t="shared" si="25"/>
        <v>42</v>
      </c>
      <c r="C569" t="s">
        <v>202</v>
      </c>
      <c r="D569" t="s">
        <v>207</v>
      </c>
      <c r="E569" t="s">
        <v>81</v>
      </c>
      <c r="F569" t="s">
        <v>320</v>
      </c>
      <c r="G569">
        <v>22</v>
      </c>
      <c r="H569" t="s">
        <v>255</v>
      </c>
      <c r="I569" s="4" t="str">
        <f t="shared" si="26"/>
        <v>SCHEDULE 9: REPORT ON ASSET ALLOCATIONS | 9a: Asset Allocations | Specified Terminal Activities | Vehicles, Plant and Equipment: Assets not directly attributable</v>
      </c>
      <c r="J569" t="s">
        <v>92</v>
      </c>
    </row>
    <row r="570" spans="1:10" hidden="1">
      <c r="A570" s="6" t="str">
        <f t="shared" si="24"/>
        <v>SCHEDULE 9: REPORT ON ASSET ALLOCATIONS | 9a: Asset Allocations | 43</v>
      </c>
      <c r="B570" s="4">
        <f t="shared" si="25"/>
        <v>43</v>
      </c>
      <c r="C570" t="s">
        <v>202</v>
      </c>
      <c r="D570" t="s">
        <v>207</v>
      </c>
      <c r="E570" t="s">
        <v>81</v>
      </c>
      <c r="F570" t="s">
        <v>321</v>
      </c>
      <c r="G570">
        <v>22</v>
      </c>
      <c r="H570" t="s">
        <v>255</v>
      </c>
      <c r="I570" s="4" t="str">
        <f t="shared" si="26"/>
        <v>SCHEDULE 9: REPORT ON ASSET ALLOCATIONS | 9a: Asset Allocations | Airfield Activities | Vehicles, Plant and Equipment: Assets not directly attributable</v>
      </c>
      <c r="J570" t="s">
        <v>92</v>
      </c>
    </row>
    <row r="571" spans="1:10" hidden="1">
      <c r="A571" s="6" t="str">
        <f t="shared" si="24"/>
        <v>SCHEDULE 9: REPORT ON ASSET ALLOCATIONS | 9a: Asset Allocations | 44</v>
      </c>
      <c r="B571" s="4">
        <f t="shared" si="25"/>
        <v>44</v>
      </c>
      <c r="C571" t="s">
        <v>202</v>
      </c>
      <c r="D571" t="s">
        <v>207</v>
      </c>
      <c r="E571" t="s">
        <v>81</v>
      </c>
      <c r="F571" t="s">
        <v>322</v>
      </c>
      <c r="G571">
        <v>22</v>
      </c>
      <c r="H571" t="s">
        <v>255</v>
      </c>
      <c r="I571" s="4" t="str">
        <f t="shared" si="26"/>
        <v>SCHEDULE 9: REPORT ON ASSET ALLOCATIONS | 9a: Asset Allocations | Aircraft and Freight Activities | Vehicles, Plant and Equipment: Assets not directly attributable</v>
      </c>
      <c r="J571" t="s">
        <v>92</v>
      </c>
    </row>
    <row r="572" spans="1:10" hidden="1">
      <c r="A572" s="6" t="str">
        <f t="shared" si="24"/>
        <v>SCHEDULE 9: REPORT ON ASSET ALLOCATIONS | 9a: Asset Allocations | 45</v>
      </c>
      <c r="B572" s="4">
        <f t="shared" si="25"/>
        <v>45</v>
      </c>
      <c r="C572" t="s">
        <v>202</v>
      </c>
      <c r="D572" t="s">
        <v>207</v>
      </c>
      <c r="E572" t="s">
        <v>81</v>
      </c>
      <c r="F572" t="s">
        <v>323</v>
      </c>
      <c r="G572">
        <v>22</v>
      </c>
      <c r="H572" t="s">
        <v>255</v>
      </c>
      <c r="I572" s="4" t="str">
        <f t="shared" si="26"/>
        <v>SCHEDULE 9: REPORT ON ASSET ALLOCATIONS | 9a: Asset Allocations | Airport Business | Vehicles, Plant and Equipment: Assets not directly attributable</v>
      </c>
      <c r="J572" t="s">
        <v>92</v>
      </c>
    </row>
    <row r="573" spans="1:10" hidden="1">
      <c r="A573" s="6" t="str">
        <f t="shared" si="24"/>
        <v>SCHEDULE 9: REPORT ON ASSET ALLOCATIONS | 9a: Asset Allocations | 46</v>
      </c>
      <c r="B573" s="4">
        <f t="shared" si="25"/>
        <v>46</v>
      </c>
      <c r="C573" t="s">
        <v>202</v>
      </c>
      <c r="D573" t="s">
        <v>207</v>
      </c>
      <c r="E573" t="s">
        <v>81</v>
      </c>
      <c r="F573" t="s">
        <v>324</v>
      </c>
      <c r="G573">
        <v>22</v>
      </c>
      <c r="H573" t="s">
        <v>255</v>
      </c>
      <c r="I573" s="4" t="str">
        <f t="shared" si="26"/>
        <v>SCHEDULE 9: REPORT ON ASSET ALLOCATIONS | 9a: Asset Allocations | Unregulated Component | Vehicles, Plant and Equipment: Assets not directly attributable</v>
      </c>
      <c r="J573" t="s">
        <v>92</v>
      </c>
    </row>
    <row r="574" spans="1:10" hidden="1">
      <c r="A574" s="6" t="str">
        <f t="shared" si="24"/>
        <v>SCHEDULE 9: REPORT ON ASSET ALLOCATIONS | 9a: Asset Allocations | 47</v>
      </c>
      <c r="B574" s="4">
        <f t="shared" si="25"/>
        <v>47</v>
      </c>
      <c r="C574" t="s">
        <v>202</v>
      </c>
      <c r="D574" t="s">
        <v>207</v>
      </c>
      <c r="E574" t="s">
        <v>81</v>
      </c>
      <c r="F574" t="s">
        <v>60</v>
      </c>
      <c r="G574">
        <v>22</v>
      </c>
      <c r="H574" t="s">
        <v>255</v>
      </c>
      <c r="I574" s="4" t="str">
        <f t="shared" si="26"/>
        <v>SCHEDULE 9: REPORT ON ASSET ALLOCATIONS | 9a: Asset Allocations | Total | Vehicles, Plant and Equipment: Assets not directly attributable</v>
      </c>
      <c r="J574" t="s">
        <v>92</v>
      </c>
    </row>
    <row r="575" spans="1:10" hidden="1">
      <c r="A575" s="6" t="str">
        <f t="shared" si="24"/>
        <v>SCHEDULE 9: REPORT ON ASSET ALLOCATIONS | 9a: Asset Allocations | 48</v>
      </c>
      <c r="B575" s="4">
        <f t="shared" si="25"/>
        <v>48</v>
      </c>
      <c r="C575" t="s">
        <v>202</v>
      </c>
      <c r="D575" t="s">
        <v>207</v>
      </c>
      <c r="E575" t="s">
        <v>81</v>
      </c>
      <c r="F575" t="s">
        <v>323</v>
      </c>
      <c r="G575">
        <v>23</v>
      </c>
      <c r="H575" t="s">
        <v>256</v>
      </c>
      <c r="I575" s="4" t="str">
        <f t="shared" si="26"/>
        <v>SCHEDULE 9: REPORT ON ASSET ALLOCATIONS | 9a: Asset Allocations | Airport Business | Total value vehicles, plant and equipment</v>
      </c>
      <c r="J575" t="s">
        <v>92</v>
      </c>
    </row>
    <row r="576" spans="1:10" hidden="1">
      <c r="A576" s="6" t="str">
        <f t="shared" si="24"/>
        <v>SCHEDULE 9: REPORT ON ASSET ALLOCATIONS | 9a: Asset Allocations | 49</v>
      </c>
      <c r="B576" s="4">
        <f t="shared" si="25"/>
        <v>49</v>
      </c>
      <c r="C576" t="s">
        <v>202</v>
      </c>
      <c r="D576" t="s">
        <v>207</v>
      </c>
      <c r="E576" t="s">
        <v>81</v>
      </c>
      <c r="F576" t="s">
        <v>320</v>
      </c>
      <c r="G576">
        <v>25</v>
      </c>
      <c r="H576" t="s">
        <v>257</v>
      </c>
      <c r="I576" s="4" t="str">
        <f t="shared" si="26"/>
        <v>SCHEDULE 9: REPORT ON ASSET ALLOCATIONS | 9a: Asset Allocations | Specified Terminal Activities | Total directly attributable assets</v>
      </c>
      <c r="J576" t="s">
        <v>92</v>
      </c>
    </row>
    <row r="577" spans="1:10" hidden="1">
      <c r="A577" s="6" t="str">
        <f t="shared" si="24"/>
        <v>SCHEDULE 9: REPORT ON ASSET ALLOCATIONS | 9a: Asset Allocations | 50</v>
      </c>
      <c r="B577" s="4">
        <f t="shared" si="25"/>
        <v>50</v>
      </c>
      <c r="C577" t="s">
        <v>202</v>
      </c>
      <c r="D577" t="s">
        <v>207</v>
      </c>
      <c r="E577" t="s">
        <v>81</v>
      </c>
      <c r="F577" t="s">
        <v>321</v>
      </c>
      <c r="G577">
        <v>25</v>
      </c>
      <c r="H577" t="s">
        <v>257</v>
      </c>
      <c r="I577" s="4" t="str">
        <f t="shared" si="26"/>
        <v>SCHEDULE 9: REPORT ON ASSET ALLOCATIONS | 9a: Asset Allocations | Airfield Activities | Total directly attributable assets</v>
      </c>
      <c r="J577" t="s">
        <v>92</v>
      </c>
    </row>
    <row r="578" spans="1:10" hidden="1">
      <c r="A578" s="6" t="str">
        <f t="shared" ref="A578:A641" si="27">C578&amp;" | "&amp;D578&amp;" | "&amp;B578</f>
        <v>SCHEDULE 9: REPORT ON ASSET ALLOCATIONS | 9a: Asset Allocations | 51</v>
      </c>
      <c r="B578" s="4">
        <f t="shared" ref="B578:B641" si="28">IF(C578&amp;D578&lt;&gt;C577&amp;D577,1,B577+1)</f>
        <v>51</v>
      </c>
      <c r="C578" t="s">
        <v>202</v>
      </c>
      <c r="D578" t="s">
        <v>207</v>
      </c>
      <c r="E578" t="s">
        <v>81</v>
      </c>
      <c r="F578" t="s">
        <v>322</v>
      </c>
      <c r="G578">
        <v>25</v>
      </c>
      <c r="H578" t="s">
        <v>257</v>
      </c>
      <c r="I578" s="4" t="str">
        <f t="shared" ref="I578:I641" si="29">SUBSTITUTE(SUBSTITUTE(SUBSTITUTE(C578&amp;" | "&amp;D578&amp;" | "&amp;E578&amp;" | "&amp;F578&amp;" | "&amp;H578," |  |  |  | "," | ")," |  |  | "," | ")," |  | "," | ")</f>
        <v>SCHEDULE 9: REPORT ON ASSET ALLOCATIONS | 9a: Asset Allocations | Aircraft and Freight Activities | Total directly attributable assets</v>
      </c>
      <c r="J578" t="s">
        <v>92</v>
      </c>
    </row>
    <row r="579" spans="1:10" hidden="1">
      <c r="A579" s="6" t="str">
        <f t="shared" si="27"/>
        <v>SCHEDULE 9: REPORT ON ASSET ALLOCATIONS | 9a: Asset Allocations | 52</v>
      </c>
      <c r="B579" s="4">
        <f t="shared" si="28"/>
        <v>52</v>
      </c>
      <c r="C579" t="s">
        <v>202</v>
      </c>
      <c r="D579" t="s">
        <v>207</v>
      </c>
      <c r="E579" t="s">
        <v>81</v>
      </c>
      <c r="F579" t="s">
        <v>323</v>
      </c>
      <c r="G579">
        <v>25</v>
      </c>
      <c r="H579" t="s">
        <v>257</v>
      </c>
      <c r="I579" s="4" t="str">
        <f t="shared" si="29"/>
        <v>SCHEDULE 9: REPORT ON ASSET ALLOCATIONS | 9a: Asset Allocations | Airport Business | Total directly attributable assets</v>
      </c>
      <c r="J579" t="s">
        <v>92</v>
      </c>
    </row>
    <row r="580" spans="1:10" hidden="1">
      <c r="A580" s="6" t="str">
        <f t="shared" si="27"/>
        <v>SCHEDULE 9: REPORT ON ASSET ALLOCATIONS | 9a: Asset Allocations | 53</v>
      </c>
      <c r="B580" s="4">
        <f t="shared" si="28"/>
        <v>53</v>
      </c>
      <c r="C580" t="s">
        <v>202</v>
      </c>
      <c r="D580" t="s">
        <v>207</v>
      </c>
      <c r="E580" t="s">
        <v>81</v>
      </c>
      <c r="F580" t="s">
        <v>60</v>
      </c>
      <c r="G580">
        <v>25</v>
      </c>
      <c r="H580" t="s">
        <v>257</v>
      </c>
      <c r="I580" s="4" t="str">
        <f t="shared" si="29"/>
        <v>SCHEDULE 9: REPORT ON ASSET ALLOCATIONS | 9a: Asset Allocations | Total | Total directly attributable assets</v>
      </c>
      <c r="J580" t="s">
        <v>92</v>
      </c>
    </row>
    <row r="581" spans="1:10" hidden="1">
      <c r="A581" s="6" t="str">
        <f t="shared" si="27"/>
        <v>SCHEDULE 9: REPORT ON ASSET ALLOCATIONS | 9a: Asset Allocations | 54</v>
      </c>
      <c r="B581" s="4">
        <f t="shared" si="28"/>
        <v>54</v>
      </c>
      <c r="C581" t="s">
        <v>202</v>
      </c>
      <c r="D581" t="s">
        <v>207</v>
      </c>
      <c r="E581" t="s">
        <v>81</v>
      </c>
      <c r="F581" t="s">
        <v>320</v>
      </c>
      <c r="G581">
        <v>26</v>
      </c>
      <c r="H581" t="s">
        <v>258</v>
      </c>
      <c r="I581" s="4" t="str">
        <f t="shared" si="29"/>
        <v>SCHEDULE 9: REPORT ON ASSET ALLOCATIONS | 9a: Asset Allocations | Specified Terminal Activities | Total assets not directly attributable</v>
      </c>
      <c r="J581" t="s">
        <v>92</v>
      </c>
    </row>
    <row r="582" spans="1:10" hidden="1">
      <c r="A582" s="6" t="str">
        <f t="shared" si="27"/>
        <v>SCHEDULE 9: REPORT ON ASSET ALLOCATIONS | 9a: Asset Allocations | 55</v>
      </c>
      <c r="B582" s="4">
        <f t="shared" si="28"/>
        <v>55</v>
      </c>
      <c r="C582" t="s">
        <v>202</v>
      </c>
      <c r="D582" t="s">
        <v>207</v>
      </c>
      <c r="E582" t="s">
        <v>81</v>
      </c>
      <c r="F582" t="s">
        <v>321</v>
      </c>
      <c r="G582">
        <v>26</v>
      </c>
      <c r="H582" t="s">
        <v>258</v>
      </c>
      <c r="I582" s="4" t="str">
        <f t="shared" si="29"/>
        <v>SCHEDULE 9: REPORT ON ASSET ALLOCATIONS | 9a: Asset Allocations | Airfield Activities | Total assets not directly attributable</v>
      </c>
      <c r="J582" t="s">
        <v>92</v>
      </c>
    </row>
    <row r="583" spans="1:10" hidden="1">
      <c r="A583" s="6" t="str">
        <f t="shared" si="27"/>
        <v>SCHEDULE 9: REPORT ON ASSET ALLOCATIONS | 9a: Asset Allocations | 56</v>
      </c>
      <c r="B583" s="4">
        <f t="shared" si="28"/>
        <v>56</v>
      </c>
      <c r="C583" t="s">
        <v>202</v>
      </c>
      <c r="D583" t="s">
        <v>207</v>
      </c>
      <c r="E583" t="s">
        <v>81</v>
      </c>
      <c r="F583" t="s">
        <v>322</v>
      </c>
      <c r="G583">
        <v>26</v>
      </c>
      <c r="H583" t="s">
        <v>258</v>
      </c>
      <c r="I583" s="4" t="str">
        <f t="shared" si="29"/>
        <v>SCHEDULE 9: REPORT ON ASSET ALLOCATIONS | 9a: Asset Allocations | Aircraft and Freight Activities | Total assets not directly attributable</v>
      </c>
      <c r="J583" t="s">
        <v>92</v>
      </c>
    </row>
    <row r="584" spans="1:10" hidden="1">
      <c r="A584" s="6" t="str">
        <f t="shared" si="27"/>
        <v>SCHEDULE 9: REPORT ON ASSET ALLOCATIONS | 9a: Asset Allocations | 57</v>
      </c>
      <c r="B584" s="4">
        <f t="shared" si="28"/>
        <v>57</v>
      </c>
      <c r="C584" t="s">
        <v>202</v>
      </c>
      <c r="D584" t="s">
        <v>207</v>
      </c>
      <c r="E584" t="s">
        <v>81</v>
      </c>
      <c r="F584" t="s">
        <v>323</v>
      </c>
      <c r="G584">
        <v>26</v>
      </c>
      <c r="H584" t="s">
        <v>258</v>
      </c>
      <c r="I584" s="4" t="str">
        <f t="shared" si="29"/>
        <v>SCHEDULE 9: REPORT ON ASSET ALLOCATIONS | 9a: Asset Allocations | Airport Business | Total assets not directly attributable</v>
      </c>
      <c r="J584" t="s">
        <v>92</v>
      </c>
    </row>
    <row r="585" spans="1:10" hidden="1">
      <c r="A585" s="6" t="str">
        <f t="shared" si="27"/>
        <v>SCHEDULE 9: REPORT ON ASSET ALLOCATIONS | 9a: Asset Allocations | 58</v>
      </c>
      <c r="B585" s="4">
        <f t="shared" si="28"/>
        <v>58</v>
      </c>
      <c r="C585" t="s">
        <v>202</v>
      </c>
      <c r="D585" t="s">
        <v>207</v>
      </c>
      <c r="E585" t="s">
        <v>81</v>
      </c>
      <c r="F585" t="s">
        <v>324</v>
      </c>
      <c r="G585">
        <v>26</v>
      </c>
      <c r="H585" t="s">
        <v>258</v>
      </c>
      <c r="I585" s="4" t="str">
        <f t="shared" si="29"/>
        <v>SCHEDULE 9: REPORT ON ASSET ALLOCATIONS | 9a: Asset Allocations | Unregulated Component | Total assets not directly attributable</v>
      </c>
      <c r="J585" t="s">
        <v>92</v>
      </c>
    </row>
    <row r="586" spans="1:10" hidden="1">
      <c r="A586" s="6" t="str">
        <f t="shared" si="27"/>
        <v>SCHEDULE 9: REPORT ON ASSET ALLOCATIONS | 9a: Asset Allocations | 59</v>
      </c>
      <c r="B586" s="4">
        <f t="shared" si="28"/>
        <v>59</v>
      </c>
      <c r="C586" t="s">
        <v>202</v>
      </c>
      <c r="D586" t="s">
        <v>207</v>
      </c>
      <c r="E586" t="s">
        <v>81</v>
      </c>
      <c r="F586" t="s">
        <v>60</v>
      </c>
      <c r="G586">
        <v>26</v>
      </c>
      <c r="H586" t="s">
        <v>258</v>
      </c>
      <c r="I586" s="4" t="str">
        <f t="shared" si="29"/>
        <v>SCHEDULE 9: REPORT ON ASSET ALLOCATIONS | 9a: Asset Allocations | Total | Total assets not directly attributable</v>
      </c>
      <c r="J586" t="s">
        <v>92</v>
      </c>
    </row>
    <row r="587" spans="1:10" hidden="1">
      <c r="A587" s="6" t="str">
        <f t="shared" si="27"/>
        <v>SCHEDULE 9: REPORT ON ASSET ALLOCATIONS | 9a: Asset Allocations | 60</v>
      </c>
      <c r="B587" s="4">
        <f t="shared" si="28"/>
        <v>60</v>
      </c>
      <c r="C587" t="s">
        <v>202</v>
      </c>
      <c r="D587" t="s">
        <v>207</v>
      </c>
      <c r="E587" t="s">
        <v>81</v>
      </c>
      <c r="F587" t="s">
        <v>320</v>
      </c>
      <c r="G587">
        <v>27</v>
      </c>
      <c r="H587" t="s">
        <v>259</v>
      </c>
      <c r="I587" s="4" t="str">
        <f t="shared" si="29"/>
        <v>SCHEDULE 9: REPORT ON ASSET ALLOCATIONS | 9a: Asset Allocations | Specified Terminal Activities | Total assets</v>
      </c>
      <c r="J587" t="s">
        <v>92</v>
      </c>
    </row>
    <row r="588" spans="1:10" hidden="1">
      <c r="A588" s="6" t="str">
        <f t="shared" si="27"/>
        <v>SCHEDULE 9: REPORT ON ASSET ALLOCATIONS | 9a: Asset Allocations | 61</v>
      </c>
      <c r="B588" s="4">
        <f t="shared" si="28"/>
        <v>61</v>
      </c>
      <c r="C588" t="s">
        <v>202</v>
      </c>
      <c r="D588" t="s">
        <v>207</v>
      </c>
      <c r="E588" t="s">
        <v>81</v>
      </c>
      <c r="F588" t="s">
        <v>321</v>
      </c>
      <c r="G588">
        <v>27</v>
      </c>
      <c r="H588" t="s">
        <v>259</v>
      </c>
      <c r="I588" s="4" t="str">
        <f t="shared" si="29"/>
        <v>SCHEDULE 9: REPORT ON ASSET ALLOCATIONS | 9a: Asset Allocations | Airfield Activities | Total assets</v>
      </c>
      <c r="J588" t="s">
        <v>92</v>
      </c>
    </row>
    <row r="589" spans="1:10" hidden="1">
      <c r="A589" s="6" t="str">
        <f t="shared" si="27"/>
        <v>SCHEDULE 9: REPORT ON ASSET ALLOCATIONS | 9a: Asset Allocations | 62</v>
      </c>
      <c r="B589" s="4">
        <f t="shared" si="28"/>
        <v>62</v>
      </c>
      <c r="C589" t="s">
        <v>202</v>
      </c>
      <c r="D589" t="s">
        <v>207</v>
      </c>
      <c r="E589" t="s">
        <v>81</v>
      </c>
      <c r="F589" t="s">
        <v>322</v>
      </c>
      <c r="G589">
        <v>27</v>
      </c>
      <c r="H589" t="s">
        <v>259</v>
      </c>
      <c r="I589" s="4" t="str">
        <f t="shared" si="29"/>
        <v>SCHEDULE 9: REPORT ON ASSET ALLOCATIONS | 9a: Asset Allocations | Aircraft and Freight Activities | Total assets</v>
      </c>
      <c r="J589" t="s">
        <v>92</v>
      </c>
    </row>
    <row r="590" spans="1:10" hidden="1">
      <c r="A590" s="6" t="str">
        <f t="shared" si="27"/>
        <v>SCHEDULE 9: REPORT ON ASSET ALLOCATIONS | 9a: Asset Allocations | 63</v>
      </c>
      <c r="B590" s="4">
        <f t="shared" si="28"/>
        <v>63</v>
      </c>
      <c r="C590" t="s">
        <v>202</v>
      </c>
      <c r="D590" t="s">
        <v>207</v>
      </c>
      <c r="E590" t="s">
        <v>81</v>
      </c>
      <c r="F590" t="s">
        <v>323</v>
      </c>
      <c r="G590">
        <v>27</v>
      </c>
      <c r="H590" t="s">
        <v>259</v>
      </c>
      <c r="I590" s="4" t="str">
        <f t="shared" si="29"/>
        <v>SCHEDULE 9: REPORT ON ASSET ALLOCATIONS | 9a: Asset Allocations | Airport Business | Total assets</v>
      </c>
      <c r="J590" t="s">
        <v>92</v>
      </c>
    </row>
    <row r="591" spans="1:10" hidden="1">
      <c r="A591" s="6" t="str">
        <f t="shared" si="27"/>
        <v>SCHEDULE 9: REPORT ON ASSET ALLOCATIONS | 9a: Asset Allocations | 64</v>
      </c>
      <c r="B591" s="4">
        <f t="shared" si="28"/>
        <v>64</v>
      </c>
      <c r="C591" t="s">
        <v>202</v>
      </c>
      <c r="D591" t="s">
        <v>207</v>
      </c>
      <c r="E591" t="s">
        <v>81</v>
      </c>
      <c r="F591" t="s">
        <v>324</v>
      </c>
      <c r="G591">
        <v>27</v>
      </c>
      <c r="H591" t="s">
        <v>259</v>
      </c>
      <c r="I591" s="4" t="str">
        <f t="shared" si="29"/>
        <v>SCHEDULE 9: REPORT ON ASSET ALLOCATIONS | 9a: Asset Allocations | Unregulated Component | Total assets</v>
      </c>
      <c r="J591" t="s">
        <v>92</v>
      </c>
    </row>
    <row r="592" spans="1:10" hidden="1">
      <c r="A592" s="6" t="str">
        <f t="shared" si="27"/>
        <v>SCHEDULE 9: REPORT ON ASSET ALLOCATIONS | 9a: Asset Allocations | 65</v>
      </c>
      <c r="B592" s="4">
        <f t="shared" si="28"/>
        <v>65</v>
      </c>
      <c r="C592" t="s">
        <v>202</v>
      </c>
      <c r="D592" t="s">
        <v>207</v>
      </c>
      <c r="E592" t="s">
        <v>81</v>
      </c>
      <c r="F592" t="s">
        <v>60</v>
      </c>
      <c r="G592">
        <v>27</v>
      </c>
      <c r="H592" t="s">
        <v>259</v>
      </c>
      <c r="I592" s="4" t="str">
        <f t="shared" si="29"/>
        <v>SCHEDULE 9: REPORT ON ASSET ALLOCATIONS | 9a: Asset Allocations | Total | Total assets</v>
      </c>
      <c r="J592" t="s">
        <v>92</v>
      </c>
    </row>
    <row r="593" spans="1:10" hidden="1">
      <c r="A593" s="6" t="str">
        <f t="shared" si="27"/>
        <v>SCHEDULE 10: REPORT ON COST ALLOCATIONS |  | 1</v>
      </c>
      <c r="B593" s="4">
        <f t="shared" si="28"/>
        <v>1</v>
      </c>
      <c r="C593" t="s">
        <v>201</v>
      </c>
      <c r="D593" t="s">
        <v>81</v>
      </c>
      <c r="E593" t="s">
        <v>81</v>
      </c>
      <c r="F593" t="s">
        <v>320</v>
      </c>
      <c r="G593">
        <v>9</v>
      </c>
      <c r="H593" t="s">
        <v>236</v>
      </c>
      <c r="I593" s="4" t="str">
        <f t="shared" si="29"/>
        <v xml:space="preserve">SCHEDULE 10: REPORT ON COST ALLOCATIONS | Specified Terminal Activities | Corporate Overheads: Directly attributable operating costs </v>
      </c>
      <c r="J593" t="s">
        <v>92</v>
      </c>
    </row>
    <row r="594" spans="1:10" hidden="1">
      <c r="A594" s="6" t="str">
        <f t="shared" si="27"/>
        <v>SCHEDULE 10: REPORT ON COST ALLOCATIONS |  | 2</v>
      </c>
      <c r="B594" s="4">
        <f t="shared" si="28"/>
        <v>2</v>
      </c>
      <c r="C594" t="s">
        <v>201</v>
      </c>
      <c r="D594" t="s">
        <v>81</v>
      </c>
      <c r="E594" t="s">
        <v>81</v>
      </c>
      <c r="F594" t="s">
        <v>321</v>
      </c>
      <c r="G594">
        <v>9</v>
      </c>
      <c r="H594" t="s">
        <v>236</v>
      </c>
      <c r="I594" s="4" t="str">
        <f t="shared" si="29"/>
        <v xml:space="preserve">SCHEDULE 10: REPORT ON COST ALLOCATIONS | Airfield Activities | Corporate Overheads: Directly attributable operating costs </v>
      </c>
      <c r="J594" t="s">
        <v>92</v>
      </c>
    </row>
    <row r="595" spans="1:10" hidden="1">
      <c r="A595" s="6" t="str">
        <f t="shared" si="27"/>
        <v>SCHEDULE 10: REPORT ON COST ALLOCATIONS |  | 3</v>
      </c>
      <c r="B595" s="4">
        <f t="shared" si="28"/>
        <v>3</v>
      </c>
      <c r="C595" t="s">
        <v>201</v>
      </c>
      <c r="D595" t="s">
        <v>81</v>
      </c>
      <c r="E595" t="s">
        <v>81</v>
      </c>
      <c r="F595" t="s">
        <v>322</v>
      </c>
      <c r="G595">
        <v>9</v>
      </c>
      <c r="H595" t="s">
        <v>236</v>
      </c>
      <c r="I595" s="4" t="str">
        <f t="shared" si="29"/>
        <v xml:space="preserve">SCHEDULE 10: REPORT ON COST ALLOCATIONS | Aircraft and Freight Activities | Corporate Overheads: Directly attributable operating costs </v>
      </c>
      <c r="J595" t="s">
        <v>92</v>
      </c>
    </row>
    <row r="596" spans="1:10" hidden="1">
      <c r="A596" s="6" t="str">
        <f t="shared" si="27"/>
        <v>SCHEDULE 10: REPORT ON COST ALLOCATIONS |  | 4</v>
      </c>
      <c r="B596" s="4">
        <f t="shared" si="28"/>
        <v>4</v>
      </c>
      <c r="C596" t="s">
        <v>201</v>
      </c>
      <c r="D596" t="s">
        <v>81</v>
      </c>
      <c r="E596" t="s">
        <v>81</v>
      </c>
      <c r="F596" t="s">
        <v>323</v>
      </c>
      <c r="G596">
        <v>9</v>
      </c>
      <c r="H596" t="s">
        <v>236</v>
      </c>
      <c r="I596" s="4" t="str">
        <f t="shared" si="29"/>
        <v xml:space="preserve">SCHEDULE 10: REPORT ON COST ALLOCATIONS | Airport Business | Corporate Overheads: Directly attributable operating costs </v>
      </c>
      <c r="J596" t="s">
        <v>92</v>
      </c>
    </row>
    <row r="597" spans="1:10" hidden="1">
      <c r="A597" s="6" t="str">
        <f t="shared" si="27"/>
        <v>SCHEDULE 10: REPORT ON COST ALLOCATIONS |  | 5</v>
      </c>
      <c r="B597" s="4">
        <f t="shared" si="28"/>
        <v>5</v>
      </c>
      <c r="C597" t="s">
        <v>201</v>
      </c>
      <c r="D597" t="s">
        <v>81</v>
      </c>
      <c r="E597" t="s">
        <v>81</v>
      </c>
      <c r="F597" t="s">
        <v>60</v>
      </c>
      <c r="G597">
        <v>9</v>
      </c>
      <c r="H597" t="s">
        <v>236</v>
      </c>
      <c r="I597" s="4" t="str">
        <f t="shared" si="29"/>
        <v xml:space="preserve">SCHEDULE 10: REPORT ON COST ALLOCATIONS | Total | Corporate Overheads: Directly attributable operating costs </v>
      </c>
      <c r="J597" t="s">
        <v>92</v>
      </c>
    </row>
    <row r="598" spans="1:10" hidden="1">
      <c r="A598" s="6" t="str">
        <f t="shared" si="27"/>
        <v>SCHEDULE 10: REPORT ON COST ALLOCATIONS |  | 6</v>
      </c>
      <c r="B598" s="4">
        <f t="shared" si="28"/>
        <v>6</v>
      </c>
      <c r="C598" t="s">
        <v>201</v>
      </c>
      <c r="D598" t="s">
        <v>81</v>
      </c>
      <c r="E598" t="s">
        <v>81</v>
      </c>
      <c r="F598" t="s">
        <v>320</v>
      </c>
      <c r="G598">
        <v>10</v>
      </c>
      <c r="H598" t="s">
        <v>237</v>
      </c>
      <c r="I598" s="4" t="str">
        <f t="shared" si="29"/>
        <v xml:space="preserve">SCHEDULE 10: REPORT ON COST ALLOCATIONS | Specified Terminal Activities | Corporate Overheads: Costs not directly attributable </v>
      </c>
      <c r="J598" t="s">
        <v>92</v>
      </c>
    </row>
    <row r="599" spans="1:10" hidden="1">
      <c r="A599" s="6" t="str">
        <f t="shared" si="27"/>
        <v>SCHEDULE 10: REPORT ON COST ALLOCATIONS |  | 7</v>
      </c>
      <c r="B599" s="4">
        <f t="shared" si="28"/>
        <v>7</v>
      </c>
      <c r="C599" t="s">
        <v>201</v>
      </c>
      <c r="D599" t="s">
        <v>81</v>
      </c>
      <c r="E599" t="s">
        <v>81</v>
      </c>
      <c r="F599" t="s">
        <v>321</v>
      </c>
      <c r="G599">
        <v>10</v>
      </c>
      <c r="H599" t="s">
        <v>237</v>
      </c>
      <c r="I599" s="4" t="str">
        <f t="shared" si="29"/>
        <v xml:space="preserve">SCHEDULE 10: REPORT ON COST ALLOCATIONS | Airfield Activities | Corporate Overheads: Costs not directly attributable </v>
      </c>
      <c r="J599" t="s">
        <v>92</v>
      </c>
    </row>
    <row r="600" spans="1:10" hidden="1">
      <c r="A600" s="6" t="str">
        <f t="shared" si="27"/>
        <v>SCHEDULE 10: REPORT ON COST ALLOCATIONS |  | 8</v>
      </c>
      <c r="B600" s="4">
        <f t="shared" si="28"/>
        <v>8</v>
      </c>
      <c r="C600" t="s">
        <v>201</v>
      </c>
      <c r="D600" t="s">
        <v>81</v>
      </c>
      <c r="E600" t="s">
        <v>81</v>
      </c>
      <c r="F600" t="s">
        <v>322</v>
      </c>
      <c r="G600">
        <v>10</v>
      </c>
      <c r="H600" t="s">
        <v>237</v>
      </c>
      <c r="I600" s="4" t="str">
        <f t="shared" si="29"/>
        <v xml:space="preserve">SCHEDULE 10: REPORT ON COST ALLOCATIONS | Aircraft and Freight Activities | Corporate Overheads: Costs not directly attributable </v>
      </c>
      <c r="J600" t="s">
        <v>92</v>
      </c>
    </row>
    <row r="601" spans="1:10" hidden="1">
      <c r="A601" s="6" t="str">
        <f t="shared" si="27"/>
        <v>SCHEDULE 10: REPORT ON COST ALLOCATIONS |  | 9</v>
      </c>
      <c r="B601" s="4">
        <f t="shared" si="28"/>
        <v>9</v>
      </c>
      <c r="C601" t="s">
        <v>201</v>
      </c>
      <c r="D601" t="s">
        <v>81</v>
      </c>
      <c r="E601" t="s">
        <v>81</v>
      </c>
      <c r="F601" t="s">
        <v>323</v>
      </c>
      <c r="G601">
        <v>10</v>
      </c>
      <c r="H601" t="s">
        <v>237</v>
      </c>
      <c r="I601" s="4" t="str">
        <f t="shared" si="29"/>
        <v xml:space="preserve">SCHEDULE 10: REPORT ON COST ALLOCATIONS | Airport Business | Corporate Overheads: Costs not directly attributable </v>
      </c>
      <c r="J601" t="s">
        <v>92</v>
      </c>
    </row>
    <row r="602" spans="1:10" hidden="1">
      <c r="A602" s="6" t="str">
        <f t="shared" si="27"/>
        <v>SCHEDULE 10: REPORT ON COST ALLOCATIONS |  | 10</v>
      </c>
      <c r="B602" s="4">
        <f t="shared" si="28"/>
        <v>10</v>
      </c>
      <c r="C602" t="s">
        <v>201</v>
      </c>
      <c r="D602" t="s">
        <v>81</v>
      </c>
      <c r="E602" t="s">
        <v>81</v>
      </c>
      <c r="F602" t="s">
        <v>324</v>
      </c>
      <c r="G602">
        <v>10</v>
      </c>
      <c r="H602" t="s">
        <v>237</v>
      </c>
      <c r="I602" s="4" t="str">
        <f t="shared" si="29"/>
        <v xml:space="preserve">SCHEDULE 10: REPORT ON COST ALLOCATIONS | Unregulated Component | Corporate Overheads: Costs not directly attributable </v>
      </c>
      <c r="J602" t="s">
        <v>92</v>
      </c>
    </row>
    <row r="603" spans="1:10" hidden="1">
      <c r="A603" s="6" t="str">
        <f t="shared" si="27"/>
        <v>SCHEDULE 10: REPORT ON COST ALLOCATIONS |  | 11</v>
      </c>
      <c r="B603" s="4">
        <f t="shared" si="28"/>
        <v>11</v>
      </c>
      <c r="C603" t="s">
        <v>201</v>
      </c>
      <c r="D603" t="s">
        <v>81</v>
      </c>
      <c r="E603" t="s">
        <v>81</v>
      </c>
      <c r="F603" t="s">
        <v>60</v>
      </c>
      <c r="G603">
        <v>10</v>
      </c>
      <c r="H603" t="s">
        <v>237</v>
      </c>
      <c r="I603" s="4" t="str">
        <f t="shared" si="29"/>
        <v xml:space="preserve">SCHEDULE 10: REPORT ON COST ALLOCATIONS | Total | Corporate Overheads: Costs not directly attributable </v>
      </c>
      <c r="J603" t="s">
        <v>92</v>
      </c>
    </row>
    <row r="604" spans="1:10" hidden="1">
      <c r="A604" s="6" t="str">
        <f t="shared" si="27"/>
        <v>SCHEDULE 10: REPORT ON COST ALLOCATIONS |  | 12</v>
      </c>
      <c r="B604" s="4">
        <f t="shared" si="28"/>
        <v>12</v>
      </c>
      <c r="C604" t="s">
        <v>201</v>
      </c>
      <c r="D604" t="s">
        <v>81</v>
      </c>
      <c r="E604" t="s">
        <v>81</v>
      </c>
      <c r="F604" t="s">
        <v>320</v>
      </c>
      <c r="G604">
        <v>12</v>
      </c>
      <c r="H604" t="s">
        <v>238</v>
      </c>
      <c r="I604" s="4" t="str">
        <f t="shared" si="29"/>
        <v xml:space="preserve">SCHEDULE 10: REPORT ON COST ALLOCATIONS | Specified Terminal Activities | Asset Management and Airport Operations: Directly attributable operating costs </v>
      </c>
      <c r="J604" t="s">
        <v>92</v>
      </c>
    </row>
    <row r="605" spans="1:10" hidden="1">
      <c r="A605" s="6" t="str">
        <f t="shared" si="27"/>
        <v>SCHEDULE 10: REPORT ON COST ALLOCATIONS |  | 13</v>
      </c>
      <c r="B605" s="4">
        <f t="shared" si="28"/>
        <v>13</v>
      </c>
      <c r="C605" t="s">
        <v>201</v>
      </c>
      <c r="D605" t="s">
        <v>81</v>
      </c>
      <c r="E605" t="s">
        <v>81</v>
      </c>
      <c r="F605" t="s">
        <v>321</v>
      </c>
      <c r="G605">
        <v>12</v>
      </c>
      <c r="H605" t="s">
        <v>238</v>
      </c>
      <c r="I605" s="4" t="str">
        <f t="shared" si="29"/>
        <v xml:space="preserve">SCHEDULE 10: REPORT ON COST ALLOCATIONS | Airfield Activities | Asset Management and Airport Operations: Directly attributable operating costs </v>
      </c>
      <c r="J605" t="s">
        <v>92</v>
      </c>
    </row>
    <row r="606" spans="1:10" hidden="1">
      <c r="A606" s="6" t="str">
        <f t="shared" si="27"/>
        <v>SCHEDULE 10: REPORT ON COST ALLOCATIONS |  | 14</v>
      </c>
      <c r="B606" s="4">
        <f t="shared" si="28"/>
        <v>14</v>
      </c>
      <c r="C606" t="s">
        <v>201</v>
      </c>
      <c r="D606" t="s">
        <v>81</v>
      </c>
      <c r="E606" t="s">
        <v>81</v>
      </c>
      <c r="F606" t="s">
        <v>322</v>
      </c>
      <c r="G606">
        <v>12</v>
      </c>
      <c r="H606" t="s">
        <v>238</v>
      </c>
      <c r="I606" s="4" t="str">
        <f t="shared" si="29"/>
        <v xml:space="preserve">SCHEDULE 10: REPORT ON COST ALLOCATIONS | Aircraft and Freight Activities | Asset Management and Airport Operations: Directly attributable operating costs </v>
      </c>
      <c r="J606" t="s">
        <v>92</v>
      </c>
    </row>
    <row r="607" spans="1:10" hidden="1">
      <c r="A607" s="6" t="str">
        <f t="shared" si="27"/>
        <v>SCHEDULE 10: REPORT ON COST ALLOCATIONS |  | 15</v>
      </c>
      <c r="B607" s="4">
        <f t="shared" si="28"/>
        <v>15</v>
      </c>
      <c r="C607" t="s">
        <v>201</v>
      </c>
      <c r="D607" t="s">
        <v>81</v>
      </c>
      <c r="E607" t="s">
        <v>81</v>
      </c>
      <c r="F607" t="s">
        <v>323</v>
      </c>
      <c r="G607">
        <v>12</v>
      </c>
      <c r="H607" t="s">
        <v>238</v>
      </c>
      <c r="I607" s="4" t="str">
        <f t="shared" si="29"/>
        <v xml:space="preserve">SCHEDULE 10: REPORT ON COST ALLOCATIONS | Airport Business | Asset Management and Airport Operations: Directly attributable operating costs </v>
      </c>
      <c r="J607" t="s">
        <v>92</v>
      </c>
    </row>
    <row r="608" spans="1:10" hidden="1">
      <c r="A608" s="6" t="str">
        <f t="shared" si="27"/>
        <v>SCHEDULE 10: REPORT ON COST ALLOCATIONS |  | 16</v>
      </c>
      <c r="B608" s="4">
        <f t="shared" si="28"/>
        <v>16</v>
      </c>
      <c r="C608" t="s">
        <v>201</v>
      </c>
      <c r="D608" t="s">
        <v>81</v>
      </c>
      <c r="E608" t="s">
        <v>81</v>
      </c>
      <c r="F608" t="s">
        <v>60</v>
      </c>
      <c r="G608">
        <v>12</v>
      </c>
      <c r="H608" t="s">
        <v>238</v>
      </c>
      <c r="I608" s="4" t="str">
        <f t="shared" si="29"/>
        <v xml:space="preserve">SCHEDULE 10: REPORT ON COST ALLOCATIONS | Total | Asset Management and Airport Operations: Directly attributable operating costs </v>
      </c>
      <c r="J608" t="s">
        <v>92</v>
      </c>
    </row>
    <row r="609" spans="1:10" hidden="1">
      <c r="A609" s="6" t="str">
        <f t="shared" si="27"/>
        <v>SCHEDULE 10: REPORT ON COST ALLOCATIONS |  | 17</v>
      </c>
      <c r="B609" s="4">
        <f t="shared" si="28"/>
        <v>17</v>
      </c>
      <c r="C609" t="s">
        <v>201</v>
      </c>
      <c r="D609" t="s">
        <v>81</v>
      </c>
      <c r="E609" t="s">
        <v>81</v>
      </c>
      <c r="F609" t="s">
        <v>320</v>
      </c>
      <c r="G609">
        <v>13</v>
      </c>
      <c r="H609" t="s">
        <v>239</v>
      </c>
      <c r="I609" s="4" t="str">
        <f t="shared" si="29"/>
        <v xml:space="preserve">SCHEDULE 10: REPORT ON COST ALLOCATIONS | Specified Terminal Activities | Asset Management and Airport Operations: Costs not directly attributable </v>
      </c>
      <c r="J609" t="s">
        <v>92</v>
      </c>
    </row>
    <row r="610" spans="1:10" hidden="1">
      <c r="A610" s="6" t="str">
        <f t="shared" si="27"/>
        <v>SCHEDULE 10: REPORT ON COST ALLOCATIONS |  | 18</v>
      </c>
      <c r="B610" s="4">
        <f t="shared" si="28"/>
        <v>18</v>
      </c>
      <c r="C610" t="s">
        <v>201</v>
      </c>
      <c r="D610" t="s">
        <v>81</v>
      </c>
      <c r="E610" t="s">
        <v>81</v>
      </c>
      <c r="F610" t="s">
        <v>321</v>
      </c>
      <c r="G610">
        <v>13</v>
      </c>
      <c r="H610" t="s">
        <v>239</v>
      </c>
      <c r="I610" s="4" t="str">
        <f t="shared" si="29"/>
        <v xml:space="preserve">SCHEDULE 10: REPORT ON COST ALLOCATIONS | Airfield Activities | Asset Management and Airport Operations: Costs not directly attributable </v>
      </c>
      <c r="J610" t="s">
        <v>92</v>
      </c>
    </row>
    <row r="611" spans="1:10" hidden="1">
      <c r="A611" s="6" t="str">
        <f t="shared" si="27"/>
        <v>SCHEDULE 10: REPORT ON COST ALLOCATIONS |  | 19</v>
      </c>
      <c r="B611" s="4">
        <f t="shared" si="28"/>
        <v>19</v>
      </c>
      <c r="C611" t="s">
        <v>201</v>
      </c>
      <c r="D611" t="s">
        <v>81</v>
      </c>
      <c r="E611" t="s">
        <v>81</v>
      </c>
      <c r="F611" t="s">
        <v>322</v>
      </c>
      <c r="G611">
        <v>13</v>
      </c>
      <c r="H611" t="s">
        <v>239</v>
      </c>
      <c r="I611" s="4" t="str">
        <f t="shared" si="29"/>
        <v xml:space="preserve">SCHEDULE 10: REPORT ON COST ALLOCATIONS | Aircraft and Freight Activities | Asset Management and Airport Operations: Costs not directly attributable </v>
      </c>
      <c r="J611" t="s">
        <v>92</v>
      </c>
    </row>
    <row r="612" spans="1:10" hidden="1">
      <c r="A612" s="6" t="str">
        <f t="shared" si="27"/>
        <v>SCHEDULE 10: REPORT ON COST ALLOCATIONS |  | 20</v>
      </c>
      <c r="B612" s="4">
        <f t="shared" si="28"/>
        <v>20</v>
      </c>
      <c r="C612" t="s">
        <v>201</v>
      </c>
      <c r="D612" t="s">
        <v>81</v>
      </c>
      <c r="E612" t="s">
        <v>81</v>
      </c>
      <c r="F612" t="s">
        <v>323</v>
      </c>
      <c r="G612">
        <v>13</v>
      </c>
      <c r="H612" t="s">
        <v>239</v>
      </c>
      <c r="I612" s="4" t="str">
        <f t="shared" si="29"/>
        <v xml:space="preserve">SCHEDULE 10: REPORT ON COST ALLOCATIONS | Airport Business | Asset Management and Airport Operations: Costs not directly attributable </v>
      </c>
      <c r="J612" t="s">
        <v>92</v>
      </c>
    </row>
    <row r="613" spans="1:10" hidden="1">
      <c r="A613" s="6" t="str">
        <f t="shared" si="27"/>
        <v>SCHEDULE 10: REPORT ON COST ALLOCATIONS |  | 21</v>
      </c>
      <c r="B613" s="4">
        <f t="shared" si="28"/>
        <v>21</v>
      </c>
      <c r="C613" t="s">
        <v>201</v>
      </c>
      <c r="D613" t="s">
        <v>81</v>
      </c>
      <c r="E613" t="s">
        <v>81</v>
      </c>
      <c r="F613" t="s">
        <v>324</v>
      </c>
      <c r="G613">
        <v>13</v>
      </c>
      <c r="H613" t="s">
        <v>239</v>
      </c>
      <c r="I613" s="4" t="str">
        <f t="shared" si="29"/>
        <v xml:space="preserve">SCHEDULE 10: REPORT ON COST ALLOCATIONS | Unregulated Component | Asset Management and Airport Operations: Costs not directly attributable </v>
      </c>
      <c r="J613" t="s">
        <v>92</v>
      </c>
    </row>
    <row r="614" spans="1:10" hidden="1">
      <c r="A614" s="6" t="str">
        <f t="shared" si="27"/>
        <v>SCHEDULE 10: REPORT ON COST ALLOCATIONS |  | 22</v>
      </c>
      <c r="B614" s="4">
        <f t="shared" si="28"/>
        <v>22</v>
      </c>
      <c r="C614" t="s">
        <v>201</v>
      </c>
      <c r="D614" t="s">
        <v>81</v>
      </c>
      <c r="E614" t="s">
        <v>81</v>
      </c>
      <c r="F614" t="s">
        <v>60</v>
      </c>
      <c r="G614">
        <v>13</v>
      </c>
      <c r="H614" t="s">
        <v>239</v>
      </c>
      <c r="I614" s="4" t="str">
        <f t="shared" si="29"/>
        <v xml:space="preserve">SCHEDULE 10: REPORT ON COST ALLOCATIONS | Total | Asset Management and Airport Operations: Costs not directly attributable </v>
      </c>
      <c r="J614" t="s">
        <v>92</v>
      </c>
    </row>
    <row r="615" spans="1:10" hidden="1">
      <c r="A615" s="6" t="str">
        <f t="shared" si="27"/>
        <v>SCHEDULE 10: REPORT ON COST ALLOCATIONS |  | 23</v>
      </c>
      <c r="B615" s="4">
        <f t="shared" si="28"/>
        <v>23</v>
      </c>
      <c r="C615" t="s">
        <v>201</v>
      </c>
      <c r="D615" t="s">
        <v>81</v>
      </c>
      <c r="E615" t="s">
        <v>81</v>
      </c>
      <c r="F615" t="s">
        <v>320</v>
      </c>
      <c r="G615">
        <v>15</v>
      </c>
      <c r="H615" t="s">
        <v>240</v>
      </c>
      <c r="I615" s="4" t="str">
        <f t="shared" si="29"/>
        <v xml:space="preserve">SCHEDULE 10: REPORT ON COST ALLOCATIONS | Specified Terminal Activities | Asset Maintenance: Directly attributable operating costs </v>
      </c>
      <c r="J615" t="s">
        <v>92</v>
      </c>
    </row>
    <row r="616" spans="1:10" hidden="1">
      <c r="A616" s="6" t="str">
        <f t="shared" si="27"/>
        <v>SCHEDULE 10: REPORT ON COST ALLOCATIONS |  | 24</v>
      </c>
      <c r="B616" s="4">
        <f t="shared" si="28"/>
        <v>24</v>
      </c>
      <c r="C616" t="s">
        <v>201</v>
      </c>
      <c r="D616" t="s">
        <v>81</v>
      </c>
      <c r="E616" t="s">
        <v>81</v>
      </c>
      <c r="F616" t="s">
        <v>321</v>
      </c>
      <c r="G616">
        <v>15</v>
      </c>
      <c r="H616" t="s">
        <v>240</v>
      </c>
      <c r="I616" s="4" t="str">
        <f t="shared" si="29"/>
        <v xml:space="preserve">SCHEDULE 10: REPORT ON COST ALLOCATIONS | Airfield Activities | Asset Maintenance: Directly attributable operating costs </v>
      </c>
      <c r="J616" t="s">
        <v>92</v>
      </c>
    </row>
    <row r="617" spans="1:10" hidden="1">
      <c r="A617" s="6" t="str">
        <f t="shared" si="27"/>
        <v>SCHEDULE 10: REPORT ON COST ALLOCATIONS |  | 25</v>
      </c>
      <c r="B617" s="4">
        <f t="shared" si="28"/>
        <v>25</v>
      </c>
      <c r="C617" t="s">
        <v>201</v>
      </c>
      <c r="D617" t="s">
        <v>81</v>
      </c>
      <c r="E617" t="s">
        <v>81</v>
      </c>
      <c r="F617" t="s">
        <v>322</v>
      </c>
      <c r="G617">
        <v>15</v>
      </c>
      <c r="H617" t="s">
        <v>240</v>
      </c>
      <c r="I617" s="4" t="str">
        <f t="shared" si="29"/>
        <v xml:space="preserve">SCHEDULE 10: REPORT ON COST ALLOCATIONS | Aircraft and Freight Activities | Asset Maintenance: Directly attributable operating costs </v>
      </c>
      <c r="J617" t="s">
        <v>92</v>
      </c>
    </row>
    <row r="618" spans="1:10" hidden="1">
      <c r="A618" s="6" t="str">
        <f t="shared" si="27"/>
        <v>SCHEDULE 10: REPORT ON COST ALLOCATIONS |  | 26</v>
      </c>
      <c r="B618" s="4">
        <f t="shared" si="28"/>
        <v>26</v>
      </c>
      <c r="C618" t="s">
        <v>201</v>
      </c>
      <c r="D618" t="s">
        <v>81</v>
      </c>
      <c r="E618" t="s">
        <v>81</v>
      </c>
      <c r="F618" t="s">
        <v>323</v>
      </c>
      <c r="G618">
        <v>15</v>
      </c>
      <c r="H618" t="s">
        <v>240</v>
      </c>
      <c r="I618" s="4" t="str">
        <f t="shared" si="29"/>
        <v xml:space="preserve">SCHEDULE 10: REPORT ON COST ALLOCATIONS | Airport Business | Asset Maintenance: Directly attributable operating costs </v>
      </c>
      <c r="J618" t="s">
        <v>92</v>
      </c>
    </row>
    <row r="619" spans="1:10" hidden="1">
      <c r="A619" s="6" t="str">
        <f t="shared" si="27"/>
        <v>SCHEDULE 10: REPORT ON COST ALLOCATIONS |  | 27</v>
      </c>
      <c r="B619" s="4">
        <f t="shared" si="28"/>
        <v>27</v>
      </c>
      <c r="C619" t="s">
        <v>201</v>
      </c>
      <c r="D619" t="s">
        <v>81</v>
      </c>
      <c r="E619" t="s">
        <v>81</v>
      </c>
      <c r="F619" t="s">
        <v>60</v>
      </c>
      <c r="G619">
        <v>15</v>
      </c>
      <c r="H619" t="s">
        <v>240</v>
      </c>
      <c r="I619" s="4" t="str">
        <f t="shared" si="29"/>
        <v xml:space="preserve">SCHEDULE 10: REPORT ON COST ALLOCATIONS | Total | Asset Maintenance: Directly attributable operating costs </v>
      </c>
      <c r="J619" t="s">
        <v>92</v>
      </c>
    </row>
    <row r="620" spans="1:10" hidden="1">
      <c r="A620" s="6" t="str">
        <f t="shared" si="27"/>
        <v>SCHEDULE 10: REPORT ON COST ALLOCATIONS |  | 28</v>
      </c>
      <c r="B620" s="4">
        <f t="shared" si="28"/>
        <v>28</v>
      </c>
      <c r="C620" t="s">
        <v>201</v>
      </c>
      <c r="D620" t="s">
        <v>81</v>
      </c>
      <c r="E620" t="s">
        <v>81</v>
      </c>
      <c r="F620" t="s">
        <v>320</v>
      </c>
      <c r="G620">
        <v>16</v>
      </c>
      <c r="H620" t="s">
        <v>241</v>
      </c>
      <c r="I620" s="4" t="str">
        <f t="shared" si="29"/>
        <v xml:space="preserve">SCHEDULE 10: REPORT ON COST ALLOCATIONS | Specified Terminal Activities | Asset Maintenance: Costs not directly attributable </v>
      </c>
      <c r="J620" t="s">
        <v>92</v>
      </c>
    </row>
    <row r="621" spans="1:10" hidden="1">
      <c r="A621" s="6" t="str">
        <f t="shared" si="27"/>
        <v>SCHEDULE 10: REPORT ON COST ALLOCATIONS |  | 29</v>
      </c>
      <c r="B621" s="4">
        <f t="shared" si="28"/>
        <v>29</v>
      </c>
      <c r="C621" t="s">
        <v>201</v>
      </c>
      <c r="D621" t="s">
        <v>81</v>
      </c>
      <c r="E621" t="s">
        <v>81</v>
      </c>
      <c r="F621" t="s">
        <v>321</v>
      </c>
      <c r="G621">
        <v>16</v>
      </c>
      <c r="H621" t="s">
        <v>241</v>
      </c>
      <c r="I621" s="4" t="str">
        <f t="shared" si="29"/>
        <v xml:space="preserve">SCHEDULE 10: REPORT ON COST ALLOCATIONS | Airfield Activities | Asset Maintenance: Costs not directly attributable </v>
      </c>
      <c r="J621" t="s">
        <v>92</v>
      </c>
    </row>
    <row r="622" spans="1:10" hidden="1">
      <c r="A622" s="6" t="str">
        <f t="shared" si="27"/>
        <v>SCHEDULE 10: REPORT ON COST ALLOCATIONS |  | 30</v>
      </c>
      <c r="B622" s="4">
        <f t="shared" si="28"/>
        <v>30</v>
      </c>
      <c r="C622" t="s">
        <v>201</v>
      </c>
      <c r="D622" t="s">
        <v>81</v>
      </c>
      <c r="E622" t="s">
        <v>81</v>
      </c>
      <c r="F622" t="s">
        <v>322</v>
      </c>
      <c r="G622">
        <v>16</v>
      </c>
      <c r="H622" t="s">
        <v>241</v>
      </c>
      <c r="I622" s="4" t="str">
        <f t="shared" si="29"/>
        <v xml:space="preserve">SCHEDULE 10: REPORT ON COST ALLOCATIONS | Aircraft and Freight Activities | Asset Maintenance: Costs not directly attributable </v>
      </c>
      <c r="J622" t="s">
        <v>92</v>
      </c>
    </row>
    <row r="623" spans="1:10" hidden="1">
      <c r="A623" s="6" t="str">
        <f t="shared" si="27"/>
        <v>SCHEDULE 10: REPORT ON COST ALLOCATIONS |  | 31</v>
      </c>
      <c r="B623" s="4">
        <f t="shared" si="28"/>
        <v>31</v>
      </c>
      <c r="C623" t="s">
        <v>201</v>
      </c>
      <c r="D623" t="s">
        <v>81</v>
      </c>
      <c r="E623" t="s">
        <v>81</v>
      </c>
      <c r="F623" t="s">
        <v>323</v>
      </c>
      <c r="G623">
        <v>16</v>
      </c>
      <c r="H623" t="s">
        <v>241</v>
      </c>
      <c r="I623" s="4" t="str">
        <f t="shared" si="29"/>
        <v xml:space="preserve">SCHEDULE 10: REPORT ON COST ALLOCATIONS | Airport Business | Asset Maintenance: Costs not directly attributable </v>
      </c>
      <c r="J623" t="s">
        <v>92</v>
      </c>
    </row>
    <row r="624" spans="1:10" hidden="1">
      <c r="A624" s="6" t="str">
        <f t="shared" si="27"/>
        <v>SCHEDULE 10: REPORT ON COST ALLOCATIONS |  | 32</v>
      </c>
      <c r="B624" s="4">
        <f t="shared" si="28"/>
        <v>32</v>
      </c>
      <c r="C624" t="s">
        <v>201</v>
      </c>
      <c r="D624" t="s">
        <v>81</v>
      </c>
      <c r="E624" t="s">
        <v>81</v>
      </c>
      <c r="F624" t="s">
        <v>324</v>
      </c>
      <c r="G624">
        <v>16</v>
      </c>
      <c r="H624" t="s">
        <v>241</v>
      </c>
      <c r="I624" s="4" t="str">
        <f t="shared" si="29"/>
        <v xml:space="preserve">SCHEDULE 10: REPORT ON COST ALLOCATIONS | Unregulated Component | Asset Maintenance: Costs not directly attributable </v>
      </c>
      <c r="J624" t="s">
        <v>92</v>
      </c>
    </row>
    <row r="625" spans="1:10" hidden="1">
      <c r="A625" s="6" t="str">
        <f t="shared" si="27"/>
        <v>SCHEDULE 10: REPORT ON COST ALLOCATIONS |  | 33</v>
      </c>
      <c r="B625" s="4">
        <f t="shared" si="28"/>
        <v>33</v>
      </c>
      <c r="C625" t="s">
        <v>201</v>
      </c>
      <c r="D625" t="s">
        <v>81</v>
      </c>
      <c r="E625" t="s">
        <v>81</v>
      </c>
      <c r="F625" t="s">
        <v>60</v>
      </c>
      <c r="G625">
        <v>16</v>
      </c>
      <c r="H625" t="s">
        <v>241</v>
      </c>
      <c r="I625" s="4" t="str">
        <f t="shared" si="29"/>
        <v xml:space="preserve">SCHEDULE 10: REPORT ON COST ALLOCATIONS | Total | Asset Maintenance: Costs not directly attributable </v>
      </c>
      <c r="J625" t="s">
        <v>92</v>
      </c>
    </row>
    <row r="626" spans="1:10" hidden="1">
      <c r="A626" s="6" t="str">
        <f t="shared" si="27"/>
        <v>SCHEDULE 10: REPORT ON COST ALLOCATIONS |  | 34</v>
      </c>
      <c r="B626" s="4">
        <f t="shared" si="28"/>
        <v>34</v>
      </c>
      <c r="C626" t="s">
        <v>201</v>
      </c>
      <c r="D626" t="s">
        <v>81</v>
      </c>
      <c r="E626" t="s">
        <v>81</v>
      </c>
      <c r="F626" t="s">
        <v>320</v>
      </c>
      <c r="G626">
        <v>18</v>
      </c>
      <c r="H626" t="s">
        <v>242</v>
      </c>
      <c r="I626" s="4" t="str">
        <f t="shared" si="29"/>
        <v>SCHEDULE 10: REPORT ON COST ALLOCATIONS | Specified Terminal Activities | Total directly attributable costs</v>
      </c>
      <c r="J626" t="s">
        <v>92</v>
      </c>
    </row>
    <row r="627" spans="1:10" hidden="1">
      <c r="A627" s="6" t="str">
        <f t="shared" si="27"/>
        <v>SCHEDULE 10: REPORT ON COST ALLOCATIONS |  | 35</v>
      </c>
      <c r="B627" s="4">
        <f t="shared" si="28"/>
        <v>35</v>
      </c>
      <c r="C627" t="s">
        <v>201</v>
      </c>
      <c r="D627" t="s">
        <v>81</v>
      </c>
      <c r="E627" t="s">
        <v>81</v>
      </c>
      <c r="F627" t="s">
        <v>321</v>
      </c>
      <c r="G627">
        <v>18</v>
      </c>
      <c r="H627" t="s">
        <v>242</v>
      </c>
      <c r="I627" s="4" t="str">
        <f t="shared" si="29"/>
        <v>SCHEDULE 10: REPORT ON COST ALLOCATIONS | Airfield Activities | Total directly attributable costs</v>
      </c>
      <c r="J627" t="s">
        <v>92</v>
      </c>
    </row>
    <row r="628" spans="1:10" hidden="1">
      <c r="A628" s="6" t="str">
        <f t="shared" si="27"/>
        <v>SCHEDULE 10: REPORT ON COST ALLOCATIONS |  | 36</v>
      </c>
      <c r="B628" s="4">
        <f t="shared" si="28"/>
        <v>36</v>
      </c>
      <c r="C628" t="s">
        <v>201</v>
      </c>
      <c r="D628" t="s">
        <v>81</v>
      </c>
      <c r="E628" t="s">
        <v>81</v>
      </c>
      <c r="F628" t="s">
        <v>322</v>
      </c>
      <c r="G628">
        <v>18</v>
      </c>
      <c r="H628" t="s">
        <v>242</v>
      </c>
      <c r="I628" s="4" t="str">
        <f t="shared" si="29"/>
        <v>SCHEDULE 10: REPORT ON COST ALLOCATIONS | Aircraft and Freight Activities | Total directly attributable costs</v>
      </c>
      <c r="J628" t="s">
        <v>92</v>
      </c>
    </row>
    <row r="629" spans="1:10" hidden="1">
      <c r="A629" s="6" t="str">
        <f t="shared" si="27"/>
        <v>SCHEDULE 10: REPORT ON COST ALLOCATIONS |  | 37</v>
      </c>
      <c r="B629" s="4">
        <f t="shared" si="28"/>
        <v>37</v>
      </c>
      <c r="C629" t="s">
        <v>201</v>
      </c>
      <c r="D629" t="s">
        <v>81</v>
      </c>
      <c r="E629" t="s">
        <v>81</v>
      </c>
      <c r="F629" t="s">
        <v>323</v>
      </c>
      <c r="G629">
        <v>18</v>
      </c>
      <c r="H629" t="s">
        <v>242</v>
      </c>
      <c r="I629" s="4" t="str">
        <f t="shared" si="29"/>
        <v>SCHEDULE 10: REPORT ON COST ALLOCATIONS | Airport Business | Total directly attributable costs</v>
      </c>
      <c r="J629" t="s">
        <v>92</v>
      </c>
    </row>
    <row r="630" spans="1:10" hidden="1">
      <c r="A630" s="6" t="str">
        <f t="shared" si="27"/>
        <v>SCHEDULE 10: REPORT ON COST ALLOCATIONS |  | 38</v>
      </c>
      <c r="B630" s="4">
        <f t="shared" si="28"/>
        <v>38</v>
      </c>
      <c r="C630" t="s">
        <v>201</v>
      </c>
      <c r="D630" t="s">
        <v>81</v>
      </c>
      <c r="E630" t="s">
        <v>81</v>
      </c>
      <c r="F630" t="s">
        <v>60</v>
      </c>
      <c r="G630">
        <v>18</v>
      </c>
      <c r="H630" t="s">
        <v>242</v>
      </c>
      <c r="I630" s="4" t="str">
        <f t="shared" si="29"/>
        <v>SCHEDULE 10: REPORT ON COST ALLOCATIONS | Total | Total directly attributable costs</v>
      </c>
      <c r="J630" t="s">
        <v>92</v>
      </c>
    </row>
    <row r="631" spans="1:10" hidden="1">
      <c r="A631" s="6" t="str">
        <f t="shared" si="27"/>
        <v>SCHEDULE 10: REPORT ON COST ALLOCATIONS |  | 39</v>
      </c>
      <c r="B631" s="4">
        <f t="shared" si="28"/>
        <v>39</v>
      </c>
      <c r="C631" t="s">
        <v>201</v>
      </c>
      <c r="D631" t="s">
        <v>81</v>
      </c>
      <c r="E631" t="s">
        <v>81</v>
      </c>
      <c r="F631" t="s">
        <v>320</v>
      </c>
      <c r="G631">
        <v>19</v>
      </c>
      <c r="H631" t="s">
        <v>243</v>
      </c>
      <c r="I631" s="4" t="str">
        <f t="shared" si="29"/>
        <v>SCHEDULE 10: REPORT ON COST ALLOCATIONS | Specified Terminal Activities | Total costs not directly attributable</v>
      </c>
      <c r="J631" t="s">
        <v>92</v>
      </c>
    </row>
    <row r="632" spans="1:10" hidden="1">
      <c r="A632" s="6" t="str">
        <f t="shared" si="27"/>
        <v>SCHEDULE 10: REPORT ON COST ALLOCATIONS |  | 40</v>
      </c>
      <c r="B632" s="4">
        <f t="shared" si="28"/>
        <v>40</v>
      </c>
      <c r="C632" t="s">
        <v>201</v>
      </c>
      <c r="D632" t="s">
        <v>81</v>
      </c>
      <c r="E632" t="s">
        <v>81</v>
      </c>
      <c r="F632" t="s">
        <v>321</v>
      </c>
      <c r="G632">
        <v>19</v>
      </c>
      <c r="H632" t="s">
        <v>243</v>
      </c>
      <c r="I632" s="4" t="str">
        <f t="shared" si="29"/>
        <v>SCHEDULE 10: REPORT ON COST ALLOCATIONS | Airfield Activities | Total costs not directly attributable</v>
      </c>
      <c r="J632" t="s">
        <v>92</v>
      </c>
    </row>
    <row r="633" spans="1:10" hidden="1">
      <c r="A633" s="6" t="str">
        <f t="shared" si="27"/>
        <v>SCHEDULE 10: REPORT ON COST ALLOCATIONS |  | 41</v>
      </c>
      <c r="B633" s="4">
        <f t="shared" si="28"/>
        <v>41</v>
      </c>
      <c r="C633" t="s">
        <v>201</v>
      </c>
      <c r="D633" t="s">
        <v>81</v>
      </c>
      <c r="E633" t="s">
        <v>81</v>
      </c>
      <c r="F633" t="s">
        <v>322</v>
      </c>
      <c r="G633">
        <v>19</v>
      </c>
      <c r="H633" t="s">
        <v>243</v>
      </c>
      <c r="I633" s="4" t="str">
        <f t="shared" si="29"/>
        <v>SCHEDULE 10: REPORT ON COST ALLOCATIONS | Aircraft and Freight Activities | Total costs not directly attributable</v>
      </c>
      <c r="J633" t="s">
        <v>92</v>
      </c>
    </row>
    <row r="634" spans="1:10" hidden="1">
      <c r="A634" s="6" t="str">
        <f t="shared" si="27"/>
        <v>SCHEDULE 10: REPORT ON COST ALLOCATIONS |  | 42</v>
      </c>
      <c r="B634" s="4">
        <f t="shared" si="28"/>
        <v>42</v>
      </c>
      <c r="C634" t="s">
        <v>201</v>
      </c>
      <c r="D634" t="s">
        <v>81</v>
      </c>
      <c r="E634" t="s">
        <v>81</v>
      </c>
      <c r="F634" t="s">
        <v>323</v>
      </c>
      <c r="G634">
        <v>19</v>
      </c>
      <c r="H634" t="s">
        <v>243</v>
      </c>
      <c r="I634" s="4" t="str">
        <f t="shared" si="29"/>
        <v>SCHEDULE 10: REPORT ON COST ALLOCATIONS | Airport Business | Total costs not directly attributable</v>
      </c>
      <c r="J634" t="s">
        <v>92</v>
      </c>
    </row>
    <row r="635" spans="1:10" hidden="1">
      <c r="A635" s="6" t="str">
        <f t="shared" si="27"/>
        <v>SCHEDULE 10: REPORT ON COST ALLOCATIONS |  | 43</v>
      </c>
      <c r="B635" s="4">
        <f t="shared" si="28"/>
        <v>43</v>
      </c>
      <c r="C635" t="s">
        <v>201</v>
      </c>
      <c r="D635" t="s">
        <v>81</v>
      </c>
      <c r="E635" t="s">
        <v>81</v>
      </c>
      <c r="F635" t="s">
        <v>324</v>
      </c>
      <c r="G635">
        <v>19</v>
      </c>
      <c r="H635" t="s">
        <v>243</v>
      </c>
      <c r="I635" s="4" t="str">
        <f t="shared" si="29"/>
        <v>SCHEDULE 10: REPORT ON COST ALLOCATIONS | Unregulated Component | Total costs not directly attributable</v>
      </c>
      <c r="J635" t="s">
        <v>92</v>
      </c>
    </row>
    <row r="636" spans="1:10" hidden="1">
      <c r="A636" s="6" t="str">
        <f t="shared" si="27"/>
        <v>SCHEDULE 10: REPORT ON COST ALLOCATIONS |  | 44</v>
      </c>
      <c r="B636" s="4">
        <f t="shared" si="28"/>
        <v>44</v>
      </c>
      <c r="C636" t="s">
        <v>201</v>
      </c>
      <c r="D636" t="s">
        <v>81</v>
      </c>
      <c r="E636" t="s">
        <v>81</v>
      </c>
      <c r="F636" t="s">
        <v>60</v>
      </c>
      <c r="G636">
        <v>19</v>
      </c>
      <c r="H636" t="s">
        <v>243</v>
      </c>
      <c r="I636" s="4" t="str">
        <f t="shared" si="29"/>
        <v>SCHEDULE 10: REPORT ON COST ALLOCATIONS | Total | Total costs not directly attributable</v>
      </c>
      <c r="J636" t="s">
        <v>92</v>
      </c>
    </row>
    <row r="637" spans="1:10" hidden="1">
      <c r="A637" s="6" t="str">
        <f t="shared" si="27"/>
        <v>SCHEDULE 10: REPORT ON COST ALLOCATIONS |  | 45</v>
      </c>
      <c r="B637" s="4">
        <f t="shared" si="28"/>
        <v>45</v>
      </c>
      <c r="C637" t="s">
        <v>201</v>
      </c>
      <c r="D637" t="s">
        <v>81</v>
      </c>
      <c r="E637" t="s">
        <v>81</v>
      </c>
      <c r="F637" t="s">
        <v>320</v>
      </c>
      <c r="G637">
        <v>20</v>
      </c>
      <c r="H637" t="s">
        <v>244</v>
      </c>
      <c r="I637" s="4" t="str">
        <f t="shared" si="29"/>
        <v>SCHEDULE 10: REPORT ON COST ALLOCATIONS | Specified Terminal Activities | Total operating costs</v>
      </c>
      <c r="J637" t="s">
        <v>92</v>
      </c>
    </row>
    <row r="638" spans="1:10" hidden="1">
      <c r="A638" s="6" t="str">
        <f t="shared" si="27"/>
        <v>SCHEDULE 10: REPORT ON COST ALLOCATIONS |  | 46</v>
      </c>
      <c r="B638" s="4">
        <f t="shared" si="28"/>
        <v>46</v>
      </c>
      <c r="C638" t="s">
        <v>201</v>
      </c>
      <c r="D638" t="s">
        <v>81</v>
      </c>
      <c r="E638" t="s">
        <v>81</v>
      </c>
      <c r="F638" t="s">
        <v>321</v>
      </c>
      <c r="G638">
        <v>20</v>
      </c>
      <c r="H638" t="s">
        <v>244</v>
      </c>
      <c r="I638" s="4" t="str">
        <f t="shared" si="29"/>
        <v>SCHEDULE 10: REPORT ON COST ALLOCATIONS | Airfield Activities | Total operating costs</v>
      </c>
      <c r="J638" t="s">
        <v>92</v>
      </c>
    </row>
    <row r="639" spans="1:10" hidden="1">
      <c r="A639" s="6" t="str">
        <f t="shared" si="27"/>
        <v>SCHEDULE 10: REPORT ON COST ALLOCATIONS |  | 47</v>
      </c>
      <c r="B639" s="4">
        <f t="shared" si="28"/>
        <v>47</v>
      </c>
      <c r="C639" t="s">
        <v>201</v>
      </c>
      <c r="D639" t="s">
        <v>81</v>
      </c>
      <c r="E639" t="s">
        <v>81</v>
      </c>
      <c r="F639" t="s">
        <v>322</v>
      </c>
      <c r="G639">
        <v>20</v>
      </c>
      <c r="H639" t="s">
        <v>244</v>
      </c>
      <c r="I639" s="4" t="str">
        <f t="shared" si="29"/>
        <v>SCHEDULE 10: REPORT ON COST ALLOCATIONS | Aircraft and Freight Activities | Total operating costs</v>
      </c>
      <c r="J639" t="s">
        <v>92</v>
      </c>
    </row>
    <row r="640" spans="1:10" hidden="1">
      <c r="A640" s="6" t="str">
        <f t="shared" si="27"/>
        <v>SCHEDULE 10: REPORT ON COST ALLOCATIONS |  | 48</v>
      </c>
      <c r="B640" s="4">
        <f t="shared" si="28"/>
        <v>48</v>
      </c>
      <c r="C640" t="s">
        <v>201</v>
      </c>
      <c r="D640" t="s">
        <v>81</v>
      </c>
      <c r="E640" t="s">
        <v>81</v>
      </c>
      <c r="F640" t="s">
        <v>323</v>
      </c>
      <c r="G640">
        <v>20</v>
      </c>
      <c r="H640" t="s">
        <v>244</v>
      </c>
      <c r="I640" s="4" t="str">
        <f t="shared" si="29"/>
        <v>SCHEDULE 10: REPORT ON COST ALLOCATIONS | Airport Business | Total operating costs</v>
      </c>
      <c r="J640" t="s">
        <v>92</v>
      </c>
    </row>
    <row r="641" spans="1:10" hidden="1">
      <c r="A641" s="6" t="str">
        <f t="shared" si="27"/>
        <v>SCHEDULE 10: REPORT ON COST ALLOCATIONS |  | 49</v>
      </c>
      <c r="B641" s="4">
        <f t="shared" si="28"/>
        <v>49</v>
      </c>
      <c r="C641" t="s">
        <v>201</v>
      </c>
      <c r="D641" t="s">
        <v>81</v>
      </c>
      <c r="E641" t="s">
        <v>81</v>
      </c>
      <c r="F641" t="s">
        <v>324</v>
      </c>
      <c r="G641">
        <v>20</v>
      </c>
      <c r="H641" t="s">
        <v>244</v>
      </c>
      <c r="I641" s="4" t="str">
        <f t="shared" si="29"/>
        <v>SCHEDULE 10: REPORT ON COST ALLOCATIONS | Unregulated Component | Total operating costs</v>
      </c>
      <c r="J641" t="s">
        <v>92</v>
      </c>
    </row>
    <row r="642" spans="1:10" hidden="1">
      <c r="A642" s="6" t="str">
        <f t="shared" ref="A642:A705" si="30">C642&amp;" | "&amp;D642&amp;" | "&amp;B642</f>
        <v>SCHEDULE 10: REPORT ON COST ALLOCATIONS |  | 50</v>
      </c>
      <c r="B642" s="4">
        <f t="shared" ref="B642:B705" si="31">IF(C642&amp;D642&lt;&gt;C641&amp;D641,1,B641+1)</f>
        <v>50</v>
      </c>
      <c r="C642" t="s">
        <v>201</v>
      </c>
      <c r="D642" t="s">
        <v>81</v>
      </c>
      <c r="E642" t="s">
        <v>81</v>
      </c>
      <c r="F642" t="s">
        <v>60</v>
      </c>
      <c r="G642">
        <v>20</v>
      </c>
      <c r="H642" t="s">
        <v>244</v>
      </c>
      <c r="I642" s="4" t="str">
        <f t="shared" ref="I642:I1468" si="32">SUBSTITUTE(SUBSTITUTE(SUBSTITUTE(C642&amp;" | "&amp;D642&amp;" | "&amp;E642&amp;" | "&amp;F642&amp;" | "&amp;H642," |  |  |  | "," | ")," |  |  | "," | ")," |  | "," | ")</f>
        <v>SCHEDULE 10: REPORT ON COST ALLOCATIONS | Total | Total operating costs</v>
      </c>
      <c r="J642" t="s">
        <v>92</v>
      </c>
    </row>
    <row r="643" spans="1:10" hidden="1">
      <c r="A643" s="6" t="str">
        <f t="shared" si="30"/>
        <v>SCHEDULE 11: REPORT ON RELIABILITY MEASURES |  | 1</v>
      </c>
      <c r="B643" s="4">
        <f t="shared" si="31"/>
        <v>1</v>
      </c>
      <c r="C643" t="s">
        <v>5223</v>
      </c>
      <c r="D643" t="s">
        <v>81</v>
      </c>
      <c r="E643" t="s">
        <v>81</v>
      </c>
      <c r="F643" t="s">
        <v>5224</v>
      </c>
      <c r="G643">
        <v>8</v>
      </c>
      <c r="H643" t="s">
        <v>5225</v>
      </c>
      <c r="I643" s="4" t="str">
        <f t="shared" si="32"/>
        <v>SCHEDULE 11: REPORT ON RELIABILITY MEASURES | Interruptions to: Runway | Caused by: Airports</v>
      </c>
      <c r="J643" t="s">
        <v>4988</v>
      </c>
    </row>
    <row r="644" spans="1:10" hidden="1">
      <c r="A644" s="6" t="str">
        <f t="shared" si="30"/>
        <v>SCHEDULE 11: REPORT ON RELIABILITY MEASURES |  | 2</v>
      </c>
      <c r="B644" s="4">
        <f t="shared" si="31"/>
        <v>2</v>
      </c>
      <c r="C644" t="s">
        <v>5223</v>
      </c>
      <c r="D644" t="s">
        <v>81</v>
      </c>
      <c r="E644" t="s">
        <v>81</v>
      </c>
      <c r="F644" t="s">
        <v>5224</v>
      </c>
      <c r="G644">
        <v>8</v>
      </c>
      <c r="H644" t="s">
        <v>5225</v>
      </c>
      <c r="I644" s="4" t="str">
        <f t="shared" si="32"/>
        <v>SCHEDULE 11: REPORT ON RELIABILITY MEASURES | Interruptions to: Runway | Caused by: Airports</v>
      </c>
      <c r="J644" t="s">
        <v>5226</v>
      </c>
    </row>
    <row r="645" spans="1:10" hidden="1">
      <c r="A645" s="6" t="str">
        <f t="shared" si="30"/>
        <v>SCHEDULE 11: REPORT ON RELIABILITY MEASURES |  | 3</v>
      </c>
      <c r="B645" s="4">
        <f t="shared" si="31"/>
        <v>3</v>
      </c>
      <c r="C645" t="s">
        <v>5223</v>
      </c>
      <c r="D645" t="s">
        <v>81</v>
      </c>
      <c r="E645" t="s">
        <v>81</v>
      </c>
      <c r="F645" t="s">
        <v>5224</v>
      </c>
      <c r="G645">
        <v>8</v>
      </c>
      <c r="H645" t="s">
        <v>5225</v>
      </c>
      <c r="I645" s="4" t="str">
        <f t="shared" si="32"/>
        <v>SCHEDULE 11: REPORT ON RELIABILITY MEASURES | Interruptions to: Runway | Caused by: Airports</v>
      </c>
      <c r="J645" t="s">
        <v>5227</v>
      </c>
    </row>
    <row r="646" spans="1:10" hidden="1">
      <c r="A646" s="6" t="str">
        <f t="shared" si="30"/>
        <v>SCHEDULE 11: REPORT ON RELIABILITY MEASURES |  | 4</v>
      </c>
      <c r="B646" s="4">
        <f t="shared" si="31"/>
        <v>4</v>
      </c>
      <c r="C646" t="s">
        <v>5223</v>
      </c>
      <c r="D646" t="s">
        <v>81</v>
      </c>
      <c r="E646" t="s">
        <v>81</v>
      </c>
      <c r="F646" t="s">
        <v>5224</v>
      </c>
      <c r="G646">
        <v>9</v>
      </c>
      <c r="H646" t="s">
        <v>5228</v>
      </c>
      <c r="I646" s="4" t="str">
        <f t="shared" si="32"/>
        <v>SCHEDULE 11: REPORT ON RELIABILITY MEASURES | Interruptions to: Runway | Caused by: Airlines/Other</v>
      </c>
      <c r="J646" t="s">
        <v>4988</v>
      </c>
    </row>
    <row r="647" spans="1:10" hidden="1">
      <c r="A647" s="6" t="str">
        <f t="shared" si="30"/>
        <v>SCHEDULE 11: REPORT ON RELIABILITY MEASURES |  | 5</v>
      </c>
      <c r="B647" s="4">
        <f t="shared" si="31"/>
        <v>5</v>
      </c>
      <c r="C647" t="s">
        <v>5223</v>
      </c>
      <c r="D647" t="s">
        <v>81</v>
      </c>
      <c r="E647" t="s">
        <v>81</v>
      </c>
      <c r="F647" t="s">
        <v>5224</v>
      </c>
      <c r="G647">
        <v>9</v>
      </c>
      <c r="H647" t="s">
        <v>5228</v>
      </c>
      <c r="I647" s="4" t="str">
        <f t="shared" si="32"/>
        <v>SCHEDULE 11: REPORT ON RELIABILITY MEASURES | Interruptions to: Runway | Caused by: Airlines/Other</v>
      </c>
      <c r="J647" t="s">
        <v>5226</v>
      </c>
    </row>
    <row r="648" spans="1:10" hidden="1">
      <c r="A648" s="6" t="str">
        <f t="shared" si="30"/>
        <v>SCHEDULE 11: REPORT ON RELIABILITY MEASURES |  | 6</v>
      </c>
      <c r="B648" s="4">
        <f t="shared" si="31"/>
        <v>6</v>
      </c>
      <c r="C648" t="s">
        <v>5223</v>
      </c>
      <c r="D648" t="s">
        <v>81</v>
      </c>
      <c r="E648" t="s">
        <v>81</v>
      </c>
      <c r="F648" t="s">
        <v>5224</v>
      </c>
      <c r="G648">
        <v>9</v>
      </c>
      <c r="H648" t="s">
        <v>5228</v>
      </c>
      <c r="I648" s="4" t="str">
        <f t="shared" si="32"/>
        <v>SCHEDULE 11: REPORT ON RELIABILITY MEASURES | Interruptions to: Runway | Caused by: Airlines/Other</v>
      </c>
      <c r="J648" t="s">
        <v>5227</v>
      </c>
    </row>
    <row r="649" spans="1:10" hidden="1">
      <c r="A649" s="6" t="str">
        <f t="shared" si="30"/>
        <v>SCHEDULE 11: REPORT ON RELIABILITY MEASURES |  | 7</v>
      </c>
      <c r="B649" s="4">
        <f t="shared" si="31"/>
        <v>7</v>
      </c>
      <c r="C649" t="s">
        <v>5223</v>
      </c>
      <c r="D649" t="s">
        <v>81</v>
      </c>
      <c r="E649" t="s">
        <v>81</v>
      </c>
      <c r="F649" t="s">
        <v>5224</v>
      </c>
      <c r="G649">
        <v>10</v>
      </c>
      <c r="H649" t="s">
        <v>5229</v>
      </c>
      <c r="I649" s="4" t="str">
        <f t="shared" si="32"/>
        <v>SCHEDULE 11: REPORT ON RELIABILITY MEASURES | Interruptions to: Runway | Caused by: Undetermined reasons</v>
      </c>
      <c r="J649" t="s">
        <v>4988</v>
      </c>
    </row>
    <row r="650" spans="1:10" hidden="1">
      <c r="A650" s="6" t="str">
        <f t="shared" si="30"/>
        <v>SCHEDULE 11: REPORT ON RELIABILITY MEASURES |  | 8</v>
      </c>
      <c r="B650" s="4">
        <f t="shared" si="31"/>
        <v>8</v>
      </c>
      <c r="C650" t="s">
        <v>5223</v>
      </c>
      <c r="D650" t="s">
        <v>81</v>
      </c>
      <c r="E650" t="s">
        <v>81</v>
      </c>
      <c r="F650" t="s">
        <v>5224</v>
      </c>
      <c r="G650">
        <v>10</v>
      </c>
      <c r="H650" t="s">
        <v>5229</v>
      </c>
      <c r="I650" s="4" t="str">
        <f t="shared" si="32"/>
        <v>SCHEDULE 11: REPORT ON RELIABILITY MEASURES | Interruptions to: Runway | Caused by: Undetermined reasons</v>
      </c>
      <c r="J650" t="s">
        <v>5226</v>
      </c>
    </row>
    <row r="651" spans="1:10" hidden="1">
      <c r="A651" s="6" t="str">
        <f t="shared" si="30"/>
        <v>SCHEDULE 11: REPORT ON RELIABILITY MEASURES |  | 9</v>
      </c>
      <c r="B651" s="4">
        <f t="shared" si="31"/>
        <v>9</v>
      </c>
      <c r="C651" t="s">
        <v>5223</v>
      </c>
      <c r="D651" t="s">
        <v>81</v>
      </c>
      <c r="E651" t="s">
        <v>81</v>
      </c>
      <c r="F651" t="s">
        <v>5224</v>
      </c>
      <c r="G651">
        <v>10</v>
      </c>
      <c r="H651" t="s">
        <v>5229</v>
      </c>
      <c r="I651" s="4" t="str">
        <f t="shared" si="32"/>
        <v>SCHEDULE 11: REPORT ON RELIABILITY MEASURES | Interruptions to: Runway | Caused by: Undetermined reasons</v>
      </c>
      <c r="J651" t="s">
        <v>5227</v>
      </c>
    </row>
    <row r="652" spans="1:10" hidden="1">
      <c r="A652" s="6" t="str">
        <f t="shared" si="30"/>
        <v>SCHEDULE 11: REPORT ON RELIABILITY MEASURES |  | 10</v>
      </c>
      <c r="B652" s="4">
        <f t="shared" si="31"/>
        <v>10</v>
      </c>
      <c r="C652" t="s">
        <v>5223</v>
      </c>
      <c r="D652" t="s">
        <v>81</v>
      </c>
      <c r="E652" t="s">
        <v>81</v>
      </c>
      <c r="F652" t="s">
        <v>5224</v>
      </c>
      <c r="G652">
        <v>11</v>
      </c>
      <c r="H652" t="s">
        <v>60</v>
      </c>
      <c r="I652" s="4" t="str">
        <f t="shared" si="32"/>
        <v>SCHEDULE 11: REPORT ON RELIABILITY MEASURES | Interruptions to: Runway | Total</v>
      </c>
      <c r="J652" t="s">
        <v>4988</v>
      </c>
    </row>
    <row r="653" spans="1:10" hidden="1">
      <c r="A653" s="6" t="str">
        <f t="shared" si="30"/>
        <v>SCHEDULE 11: REPORT ON RELIABILITY MEASURES |  | 11</v>
      </c>
      <c r="B653" s="4">
        <f t="shared" si="31"/>
        <v>11</v>
      </c>
      <c r="C653" t="s">
        <v>5223</v>
      </c>
      <c r="D653" t="s">
        <v>81</v>
      </c>
      <c r="E653" t="s">
        <v>81</v>
      </c>
      <c r="F653" t="s">
        <v>5224</v>
      </c>
      <c r="G653">
        <v>11</v>
      </c>
      <c r="H653" t="s">
        <v>60</v>
      </c>
      <c r="I653" s="4" t="str">
        <f t="shared" si="32"/>
        <v>SCHEDULE 11: REPORT ON RELIABILITY MEASURES | Interruptions to: Runway | Total</v>
      </c>
      <c r="J653" t="s">
        <v>5226</v>
      </c>
    </row>
    <row r="654" spans="1:10" hidden="1">
      <c r="A654" s="6" t="str">
        <f t="shared" si="30"/>
        <v>SCHEDULE 11: REPORT ON RELIABILITY MEASURES |  | 12</v>
      </c>
      <c r="B654" s="4">
        <f t="shared" si="31"/>
        <v>12</v>
      </c>
      <c r="C654" t="s">
        <v>5223</v>
      </c>
      <c r="D654" t="s">
        <v>81</v>
      </c>
      <c r="E654" t="s">
        <v>81</v>
      </c>
      <c r="F654" t="s">
        <v>5224</v>
      </c>
      <c r="G654">
        <v>11</v>
      </c>
      <c r="H654" t="s">
        <v>60</v>
      </c>
      <c r="I654" s="4" t="str">
        <f t="shared" si="32"/>
        <v>SCHEDULE 11: REPORT ON RELIABILITY MEASURES | Interruptions to: Runway | Total</v>
      </c>
      <c r="J654" t="s">
        <v>5227</v>
      </c>
    </row>
    <row r="655" spans="1:10" hidden="1">
      <c r="A655" s="6" t="str">
        <f t="shared" si="30"/>
        <v>SCHEDULE 11: REPORT ON RELIABILITY MEASURES |  | 13</v>
      </c>
      <c r="B655" s="4">
        <f t="shared" si="31"/>
        <v>13</v>
      </c>
      <c r="C655" t="s">
        <v>5223</v>
      </c>
      <c r="D655" t="s">
        <v>81</v>
      </c>
      <c r="E655" t="s">
        <v>81</v>
      </c>
      <c r="F655" t="s">
        <v>5231</v>
      </c>
      <c r="G655">
        <v>14</v>
      </c>
      <c r="H655" t="s">
        <v>5225</v>
      </c>
      <c r="I655" s="4" t="str">
        <f t="shared" si="32"/>
        <v>SCHEDULE 11: REPORT ON RELIABILITY MEASURES | Interruptions to: Taxiway | Caused by: Airports</v>
      </c>
      <c r="J655" t="s">
        <v>4988</v>
      </c>
    </row>
    <row r="656" spans="1:10" hidden="1">
      <c r="A656" s="6" t="str">
        <f t="shared" si="30"/>
        <v>SCHEDULE 11: REPORT ON RELIABILITY MEASURES |  | 14</v>
      </c>
      <c r="B656" s="4">
        <f t="shared" si="31"/>
        <v>14</v>
      </c>
      <c r="C656" t="s">
        <v>5223</v>
      </c>
      <c r="D656" t="s">
        <v>81</v>
      </c>
      <c r="E656" t="s">
        <v>81</v>
      </c>
      <c r="F656" t="s">
        <v>5231</v>
      </c>
      <c r="G656">
        <v>14</v>
      </c>
      <c r="H656" t="s">
        <v>5225</v>
      </c>
      <c r="I656" s="4" t="str">
        <f t="shared" si="32"/>
        <v>SCHEDULE 11: REPORT ON RELIABILITY MEASURES | Interruptions to: Taxiway | Caused by: Airports</v>
      </c>
      <c r="J656" t="s">
        <v>5226</v>
      </c>
    </row>
    <row r="657" spans="1:10" hidden="1">
      <c r="A657" s="6" t="str">
        <f t="shared" si="30"/>
        <v>SCHEDULE 11: REPORT ON RELIABILITY MEASURES |  | 15</v>
      </c>
      <c r="B657" s="4">
        <f t="shared" si="31"/>
        <v>15</v>
      </c>
      <c r="C657" t="s">
        <v>5223</v>
      </c>
      <c r="D657" t="s">
        <v>81</v>
      </c>
      <c r="E657" t="s">
        <v>81</v>
      </c>
      <c r="F657" t="s">
        <v>5231</v>
      </c>
      <c r="G657">
        <v>14</v>
      </c>
      <c r="H657" t="s">
        <v>5225</v>
      </c>
      <c r="I657" s="4" t="str">
        <f t="shared" si="32"/>
        <v>SCHEDULE 11: REPORT ON RELIABILITY MEASURES | Interruptions to: Taxiway | Caused by: Airports</v>
      </c>
      <c r="J657" t="s">
        <v>5227</v>
      </c>
    </row>
    <row r="658" spans="1:10" hidden="1">
      <c r="A658" s="6" t="str">
        <f t="shared" si="30"/>
        <v>SCHEDULE 11: REPORT ON RELIABILITY MEASURES |  | 16</v>
      </c>
      <c r="B658" s="4">
        <f t="shared" si="31"/>
        <v>16</v>
      </c>
      <c r="C658" t="s">
        <v>5223</v>
      </c>
      <c r="D658" t="s">
        <v>81</v>
      </c>
      <c r="E658" t="s">
        <v>81</v>
      </c>
      <c r="F658" t="s">
        <v>5231</v>
      </c>
      <c r="G658">
        <v>15</v>
      </c>
      <c r="H658" t="s">
        <v>5228</v>
      </c>
      <c r="I658" s="4" t="str">
        <f t="shared" si="32"/>
        <v>SCHEDULE 11: REPORT ON RELIABILITY MEASURES | Interruptions to: Taxiway | Caused by: Airlines/Other</v>
      </c>
      <c r="J658" t="s">
        <v>4988</v>
      </c>
    </row>
    <row r="659" spans="1:10" hidden="1">
      <c r="A659" s="6" t="str">
        <f t="shared" si="30"/>
        <v>SCHEDULE 11: REPORT ON RELIABILITY MEASURES |  | 17</v>
      </c>
      <c r="B659" s="4">
        <f t="shared" si="31"/>
        <v>17</v>
      </c>
      <c r="C659" t="s">
        <v>5223</v>
      </c>
      <c r="D659" t="s">
        <v>81</v>
      </c>
      <c r="E659" t="s">
        <v>81</v>
      </c>
      <c r="F659" t="s">
        <v>5231</v>
      </c>
      <c r="G659">
        <v>15</v>
      </c>
      <c r="H659" t="s">
        <v>5228</v>
      </c>
      <c r="I659" s="4" t="str">
        <f t="shared" si="32"/>
        <v>SCHEDULE 11: REPORT ON RELIABILITY MEASURES | Interruptions to: Taxiway | Caused by: Airlines/Other</v>
      </c>
      <c r="J659" t="s">
        <v>5226</v>
      </c>
    </row>
    <row r="660" spans="1:10" hidden="1">
      <c r="A660" s="6" t="str">
        <f t="shared" si="30"/>
        <v>SCHEDULE 11: REPORT ON RELIABILITY MEASURES |  | 18</v>
      </c>
      <c r="B660" s="4">
        <f t="shared" si="31"/>
        <v>18</v>
      </c>
      <c r="C660" t="s">
        <v>5223</v>
      </c>
      <c r="D660" t="s">
        <v>81</v>
      </c>
      <c r="E660" t="s">
        <v>81</v>
      </c>
      <c r="F660" t="s">
        <v>5231</v>
      </c>
      <c r="G660">
        <v>15</v>
      </c>
      <c r="H660" t="s">
        <v>5228</v>
      </c>
      <c r="I660" s="4" t="str">
        <f t="shared" si="32"/>
        <v>SCHEDULE 11: REPORT ON RELIABILITY MEASURES | Interruptions to: Taxiway | Caused by: Airlines/Other</v>
      </c>
      <c r="J660" t="s">
        <v>5227</v>
      </c>
    </row>
    <row r="661" spans="1:10" hidden="1">
      <c r="A661" s="6" t="str">
        <f t="shared" si="30"/>
        <v>SCHEDULE 11: REPORT ON RELIABILITY MEASURES |  | 19</v>
      </c>
      <c r="B661" s="4">
        <f t="shared" si="31"/>
        <v>19</v>
      </c>
      <c r="C661" t="s">
        <v>5223</v>
      </c>
      <c r="D661" t="s">
        <v>81</v>
      </c>
      <c r="E661" t="s">
        <v>81</v>
      </c>
      <c r="F661" t="s">
        <v>5231</v>
      </c>
      <c r="G661">
        <v>16</v>
      </c>
      <c r="H661" t="s">
        <v>5229</v>
      </c>
      <c r="I661" s="4" t="str">
        <f t="shared" si="32"/>
        <v>SCHEDULE 11: REPORT ON RELIABILITY MEASURES | Interruptions to: Taxiway | Caused by: Undetermined reasons</v>
      </c>
      <c r="J661" t="s">
        <v>4988</v>
      </c>
    </row>
    <row r="662" spans="1:10" hidden="1">
      <c r="A662" s="6" t="str">
        <f t="shared" si="30"/>
        <v>SCHEDULE 11: REPORT ON RELIABILITY MEASURES |  | 20</v>
      </c>
      <c r="B662" s="4">
        <f t="shared" si="31"/>
        <v>20</v>
      </c>
      <c r="C662" t="s">
        <v>5223</v>
      </c>
      <c r="D662" t="s">
        <v>81</v>
      </c>
      <c r="E662" t="s">
        <v>81</v>
      </c>
      <c r="F662" t="s">
        <v>5231</v>
      </c>
      <c r="G662">
        <v>16</v>
      </c>
      <c r="H662" t="s">
        <v>5229</v>
      </c>
      <c r="I662" s="4" t="str">
        <f t="shared" si="32"/>
        <v>SCHEDULE 11: REPORT ON RELIABILITY MEASURES | Interruptions to: Taxiway | Caused by: Undetermined reasons</v>
      </c>
      <c r="J662" t="s">
        <v>5226</v>
      </c>
    </row>
    <row r="663" spans="1:10" hidden="1">
      <c r="A663" s="6" t="str">
        <f t="shared" si="30"/>
        <v>SCHEDULE 11: REPORT ON RELIABILITY MEASURES |  | 21</v>
      </c>
      <c r="B663" s="4">
        <f t="shared" si="31"/>
        <v>21</v>
      </c>
      <c r="C663" t="s">
        <v>5223</v>
      </c>
      <c r="D663" t="s">
        <v>81</v>
      </c>
      <c r="E663" t="s">
        <v>81</v>
      </c>
      <c r="F663" t="s">
        <v>5231</v>
      </c>
      <c r="G663">
        <v>16</v>
      </c>
      <c r="H663" t="s">
        <v>5229</v>
      </c>
      <c r="I663" s="4" t="str">
        <f t="shared" si="32"/>
        <v>SCHEDULE 11: REPORT ON RELIABILITY MEASURES | Interruptions to: Taxiway | Caused by: Undetermined reasons</v>
      </c>
      <c r="J663" t="s">
        <v>5227</v>
      </c>
    </row>
    <row r="664" spans="1:10" hidden="1">
      <c r="A664" s="6" t="str">
        <f t="shared" si="30"/>
        <v>SCHEDULE 11: REPORT ON RELIABILITY MEASURES |  | 22</v>
      </c>
      <c r="B664" s="4">
        <f t="shared" si="31"/>
        <v>22</v>
      </c>
      <c r="C664" t="s">
        <v>5223</v>
      </c>
      <c r="D664" t="s">
        <v>81</v>
      </c>
      <c r="E664" t="s">
        <v>81</v>
      </c>
      <c r="F664" t="s">
        <v>5231</v>
      </c>
      <c r="G664">
        <v>17</v>
      </c>
      <c r="H664" t="s">
        <v>60</v>
      </c>
      <c r="I664" s="4" t="str">
        <f t="shared" si="32"/>
        <v>SCHEDULE 11: REPORT ON RELIABILITY MEASURES | Interruptions to: Taxiway | Total</v>
      </c>
      <c r="J664" t="s">
        <v>4988</v>
      </c>
    </row>
    <row r="665" spans="1:10" hidden="1">
      <c r="A665" s="6" t="str">
        <f t="shared" si="30"/>
        <v>SCHEDULE 11: REPORT ON RELIABILITY MEASURES |  | 23</v>
      </c>
      <c r="B665" s="4">
        <f t="shared" si="31"/>
        <v>23</v>
      </c>
      <c r="C665" t="s">
        <v>5223</v>
      </c>
      <c r="D665" t="s">
        <v>81</v>
      </c>
      <c r="E665" t="s">
        <v>81</v>
      </c>
      <c r="F665" t="s">
        <v>5231</v>
      </c>
      <c r="G665">
        <v>17</v>
      </c>
      <c r="H665" t="s">
        <v>60</v>
      </c>
      <c r="I665" s="4" t="str">
        <f t="shared" si="32"/>
        <v>SCHEDULE 11: REPORT ON RELIABILITY MEASURES | Interruptions to: Taxiway | Total</v>
      </c>
      <c r="J665" t="s">
        <v>5226</v>
      </c>
    </row>
    <row r="666" spans="1:10" hidden="1">
      <c r="A666" s="6" t="str">
        <f t="shared" si="30"/>
        <v>SCHEDULE 11: REPORT ON RELIABILITY MEASURES |  | 24</v>
      </c>
      <c r="B666" s="4">
        <f t="shared" si="31"/>
        <v>24</v>
      </c>
      <c r="C666" t="s">
        <v>5223</v>
      </c>
      <c r="D666" t="s">
        <v>81</v>
      </c>
      <c r="E666" t="s">
        <v>81</v>
      </c>
      <c r="F666" t="s">
        <v>5231</v>
      </c>
      <c r="G666">
        <v>17</v>
      </c>
      <c r="H666" t="s">
        <v>60</v>
      </c>
      <c r="I666" s="4" t="str">
        <f t="shared" si="32"/>
        <v>SCHEDULE 11: REPORT ON RELIABILITY MEASURES | Interruptions to: Taxiway | Total</v>
      </c>
      <c r="J666" t="s">
        <v>5227</v>
      </c>
    </row>
    <row r="667" spans="1:10" hidden="1">
      <c r="A667" s="6" t="str">
        <f t="shared" si="30"/>
        <v>SCHEDULE 11: REPORT ON RELIABILITY MEASURES |  | 25</v>
      </c>
      <c r="B667" s="4">
        <f t="shared" si="31"/>
        <v>25</v>
      </c>
      <c r="C667" t="s">
        <v>5223</v>
      </c>
      <c r="D667" t="s">
        <v>81</v>
      </c>
      <c r="E667" t="s">
        <v>81</v>
      </c>
      <c r="F667" t="s">
        <v>5233</v>
      </c>
      <c r="G667">
        <v>20</v>
      </c>
      <c r="H667" t="s">
        <v>5225</v>
      </c>
      <c r="I667" s="4" t="str">
        <f t="shared" si="32"/>
        <v>SCHEDULE 11: REPORT ON RELIABILITY MEASURES | Interruptions to: Remote stands and means of embarkation/disembarkation | Caused by: Airports</v>
      </c>
      <c r="J667" t="s">
        <v>4988</v>
      </c>
    </row>
    <row r="668" spans="1:10" hidden="1">
      <c r="A668" s="6" t="str">
        <f t="shared" si="30"/>
        <v>SCHEDULE 11: REPORT ON RELIABILITY MEASURES |  | 26</v>
      </c>
      <c r="B668" s="4">
        <f t="shared" si="31"/>
        <v>26</v>
      </c>
      <c r="C668" t="s">
        <v>5223</v>
      </c>
      <c r="D668" t="s">
        <v>81</v>
      </c>
      <c r="E668" t="s">
        <v>81</v>
      </c>
      <c r="F668" t="s">
        <v>5233</v>
      </c>
      <c r="G668">
        <v>20</v>
      </c>
      <c r="H668" t="s">
        <v>5225</v>
      </c>
      <c r="I668" s="4" t="str">
        <f t="shared" si="32"/>
        <v>SCHEDULE 11: REPORT ON RELIABILITY MEASURES | Interruptions to: Remote stands and means of embarkation/disembarkation | Caused by: Airports</v>
      </c>
      <c r="J668" t="s">
        <v>5226</v>
      </c>
    </row>
    <row r="669" spans="1:10" hidden="1">
      <c r="A669" s="6" t="str">
        <f t="shared" si="30"/>
        <v>SCHEDULE 11: REPORT ON RELIABILITY MEASURES |  | 27</v>
      </c>
      <c r="B669" s="4">
        <f t="shared" si="31"/>
        <v>27</v>
      </c>
      <c r="C669" t="s">
        <v>5223</v>
      </c>
      <c r="D669" t="s">
        <v>81</v>
      </c>
      <c r="E669" t="s">
        <v>81</v>
      </c>
      <c r="F669" t="s">
        <v>5233</v>
      </c>
      <c r="G669">
        <v>20</v>
      </c>
      <c r="H669" t="s">
        <v>5225</v>
      </c>
      <c r="I669" s="4" t="str">
        <f t="shared" si="32"/>
        <v>SCHEDULE 11: REPORT ON RELIABILITY MEASURES | Interruptions to: Remote stands and means of embarkation/disembarkation | Caused by: Airports</v>
      </c>
      <c r="J669" t="s">
        <v>5227</v>
      </c>
    </row>
    <row r="670" spans="1:10" hidden="1">
      <c r="A670" s="6" t="str">
        <f t="shared" si="30"/>
        <v>SCHEDULE 11: REPORT ON RELIABILITY MEASURES |  | 28</v>
      </c>
      <c r="B670" s="4">
        <f t="shared" si="31"/>
        <v>28</v>
      </c>
      <c r="C670" t="s">
        <v>5223</v>
      </c>
      <c r="D670" t="s">
        <v>81</v>
      </c>
      <c r="E670" t="s">
        <v>81</v>
      </c>
      <c r="F670" t="s">
        <v>5233</v>
      </c>
      <c r="G670">
        <v>21</v>
      </c>
      <c r="H670" t="s">
        <v>5228</v>
      </c>
      <c r="I670" s="4" t="str">
        <f t="shared" si="32"/>
        <v>SCHEDULE 11: REPORT ON RELIABILITY MEASURES | Interruptions to: Remote stands and means of embarkation/disembarkation | Caused by: Airlines/Other</v>
      </c>
      <c r="J670" t="s">
        <v>4988</v>
      </c>
    </row>
    <row r="671" spans="1:10" hidden="1">
      <c r="A671" s="6" t="str">
        <f t="shared" si="30"/>
        <v>SCHEDULE 11: REPORT ON RELIABILITY MEASURES |  | 29</v>
      </c>
      <c r="B671" s="4">
        <f t="shared" si="31"/>
        <v>29</v>
      </c>
      <c r="C671" t="s">
        <v>5223</v>
      </c>
      <c r="D671" t="s">
        <v>81</v>
      </c>
      <c r="E671" t="s">
        <v>81</v>
      </c>
      <c r="F671" t="s">
        <v>5233</v>
      </c>
      <c r="G671">
        <v>21</v>
      </c>
      <c r="H671" t="s">
        <v>5228</v>
      </c>
      <c r="I671" s="4" t="str">
        <f t="shared" si="32"/>
        <v>SCHEDULE 11: REPORT ON RELIABILITY MEASURES | Interruptions to: Remote stands and means of embarkation/disembarkation | Caused by: Airlines/Other</v>
      </c>
      <c r="J671" t="s">
        <v>5226</v>
      </c>
    </row>
    <row r="672" spans="1:10" hidden="1">
      <c r="A672" s="6" t="str">
        <f t="shared" si="30"/>
        <v>SCHEDULE 11: REPORT ON RELIABILITY MEASURES |  | 30</v>
      </c>
      <c r="B672" s="4">
        <f t="shared" si="31"/>
        <v>30</v>
      </c>
      <c r="C672" t="s">
        <v>5223</v>
      </c>
      <c r="D672" t="s">
        <v>81</v>
      </c>
      <c r="E672" t="s">
        <v>81</v>
      </c>
      <c r="F672" t="s">
        <v>5233</v>
      </c>
      <c r="G672">
        <v>21</v>
      </c>
      <c r="H672" t="s">
        <v>5228</v>
      </c>
      <c r="I672" s="4" t="str">
        <f t="shared" si="32"/>
        <v>SCHEDULE 11: REPORT ON RELIABILITY MEASURES | Interruptions to: Remote stands and means of embarkation/disembarkation | Caused by: Airlines/Other</v>
      </c>
      <c r="J672" t="s">
        <v>5227</v>
      </c>
    </row>
    <row r="673" spans="1:10" hidden="1">
      <c r="A673" s="6" t="str">
        <f t="shared" si="30"/>
        <v>SCHEDULE 11: REPORT ON RELIABILITY MEASURES |  | 31</v>
      </c>
      <c r="B673" s="4">
        <f t="shared" si="31"/>
        <v>31</v>
      </c>
      <c r="C673" t="s">
        <v>5223</v>
      </c>
      <c r="D673" t="s">
        <v>81</v>
      </c>
      <c r="E673" t="s">
        <v>81</v>
      </c>
      <c r="F673" t="s">
        <v>5233</v>
      </c>
      <c r="G673">
        <v>22</v>
      </c>
      <c r="H673" t="s">
        <v>5229</v>
      </c>
      <c r="I673" s="4" t="str">
        <f t="shared" si="32"/>
        <v>SCHEDULE 11: REPORT ON RELIABILITY MEASURES | Interruptions to: Remote stands and means of embarkation/disembarkation | Caused by: Undetermined reasons</v>
      </c>
      <c r="J673" t="s">
        <v>4988</v>
      </c>
    </row>
    <row r="674" spans="1:10" hidden="1">
      <c r="A674" s="6" t="str">
        <f t="shared" si="30"/>
        <v>SCHEDULE 11: REPORT ON RELIABILITY MEASURES |  | 32</v>
      </c>
      <c r="B674" s="4">
        <f t="shared" si="31"/>
        <v>32</v>
      </c>
      <c r="C674" t="s">
        <v>5223</v>
      </c>
      <c r="D674" t="s">
        <v>81</v>
      </c>
      <c r="E674" t="s">
        <v>81</v>
      </c>
      <c r="F674" t="s">
        <v>5233</v>
      </c>
      <c r="G674">
        <v>22</v>
      </c>
      <c r="H674" t="s">
        <v>5229</v>
      </c>
      <c r="I674" s="4" t="str">
        <f t="shared" si="32"/>
        <v>SCHEDULE 11: REPORT ON RELIABILITY MEASURES | Interruptions to: Remote stands and means of embarkation/disembarkation | Caused by: Undetermined reasons</v>
      </c>
      <c r="J674" t="s">
        <v>5226</v>
      </c>
    </row>
    <row r="675" spans="1:10" hidden="1">
      <c r="A675" s="6" t="str">
        <f t="shared" si="30"/>
        <v>SCHEDULE 11: REPORT ON RELIABILITY MEASURES |  | 33</v>
      </c>
      <c r="B675" s="4">
        <f t="shared" si="31"/>
        <v>33</v>
      </c>
      <c r="C675" t="s">
        <v>5223</v>
      </c>
      <c r="D675" t="s">
        <v>81</v>
      </c>
      <c r="E675" t="s">
        <v>81</v>
      </c>
      <c r="F675" t="s">
        <v>5233</v>
      </c>
      <c r="G675">
        <v>22</v>
      </c>
      <c r="H675" t="s">
        <v>5229</v>
      </c>
      <c r="I675" s="4" t="str">
        <f t="shared" si="32"/>
        <v>SCHEDULE 11: REPORT ON RELIABILITY MEASURES | Interruptions to: Remote stands and means of embarkation/disembarkation | Caused by: Undetermined reasons</v>
      </c>
      <c r="J675" t="s">
        <v>5227</v>
      </c>
    </row>
    <row r="676" spans="1:10" hidden="1">
      <c r="A676" s="6" t="str">
        <f t="shared" si="30"/>
        <v>SCHEDULE 11: REPORT ON RELIABILITY MEASURES |  | 34</v>
      </c>
      <c r="B676" s="4">
        <f t="shared" si="31"/>
        <v>34</v>
      </c>
      <c r="C676" t="s">
        <v>5223</v>
      </c>
      <c r="D676" t="s">
        <v>81</v>
      </c>
      <c r="E676" t="s">
        <v>81</v>
      </c>
      <c r="F676" t="s">
        <v>5233</v>
      </c>
      <c r="G676">
        <v>23</v>
      </c>
      <c r="H676" t="s">
        <v>60</v>
      </c>
      <c r="I676" s="4" t="str">
        <f t="shared" si="32"/>
        <v>SCHEDULE 11: REPORT ON RELIABILITY MEASURES | Interruptions to: Remote stands and means of embarkation/disembarkation | Total</v>
      </c>
      <c r="J676" t="s">
        <v>4988</v>
      </c>
    </row>
    <row r="677" spans="1:10" hidden="1">
      <c r="A677" s="6" t="str">
        <f t="shared" si="30"/>
        <v>SCHEDULE 11: REPORT ON RELIABILITY MEASURES |  | 35</v>
      </c>
      <c r="B677" s="4">
        <f t="shared" si="31"/>
        <v>35</v>
      </c>
      <c r="C677" t="s">
        <v>5223</v>
      </c>
      <c r="D677" t="s">
        <v>81</v>
      </c>
      <c r="E677" t="s">
        <v>81</v>
      </c>
      <c r="F677" t="s">
        <v>5233</v>
      </c>
      <c r="G677">
        <v>23</v>
      </c>
      <c r="H677" t="s">
        <v>60</v>
      </c>
      <c r="I677" s="4" t="str">
        <f t="shared" si="32"/>
        <v>SCHEDULE 11: REPORT ON RELIABILITY MEASURES | Interruptions to: Remote stands and means of embarkation/disembarkation | Total</v>
      </c>
      <c r="J677" t="s">
        <v>5226</v>
      </c>
    </row>
    <row r="678" spans="1:10" hidden="1">
      <c r="A678" s="6" t="str">
        <f t="shared" si="30"/>
        <v>SCHEDULE 11: REPORT ON RELIABILITY MEASURES |  | 36</v>
      </c>
      <c r="B678" s="4">
        <f t="shared" si="31"/>
        <v>36</v>
      </c>
      <c r="C678" t="s">
        <v>5223</v>
      </c>
      <c r="D678" t="s">
        <v>81</v>
      </c>
      <c r="E678" t="s">
        <v>81</v>
      </c>
      <c r="F678" t="s">
        <v>5233</v>
      </c>
      <c r="G678">
        <v>23</v>
      </c>
      <c r="H678" t="s">
        <v>60</v>
      </c>
      <c r="I678" s="4" t="str">
        <f t="shared" si="32"/>
        <v>SCHEDULE 11: REPORT ON RELIABILITY MEASURES | Interruptions to: Remote stands and means of embarkation/disembarkation | Total</v>
      </c>
      <c r="J678" t="s">
        <v>5227</v>
      </c>
    </row>
    <row r="679" spans="1:10" hidden="1">
      <c r="A679" s="6" t="str">
        <f t="shared" si="30"/>
        <v>SCHEDULE 11: REPORT ON RELIABILITY MEASURES |  | 37</v>
      </c>
      <c r="B679" s="4">
        <f t="shared" si="31"/>
        <v>37</v>
      </c>
      <c r="C679" t="s">
        <v>5223</v>
      </c>
      <c r="D679" t="s">
        <v>81</v>
      </c>
      <c r="E679" t="s">
        <v>81</v>
      </c>
      <c r="F679" t="s">
        <v>5234</v>
      </c>
      <c r="G679">
        <v>26</v>
      </c>
      <c r="H679" t="s">
        <v>5225</v>
      </c>
      <c r="I679" s="4" t="str">
        <f t="shared" si="32"/>
        <v>SCHEDULE 11: REPORT ON RELIABILITY MEASURES | Interruptions to: Contact stands and airbridges | Caused by: Airports</v>
      </c>
      <c r="J679" t="s">
        <v>4988</v>
      </c>
    </row>
    <row r="680" spans="1:10" hidden="1">
      <c r="A680" s="6" t="str">
        <f t="shared" si="30"/>
        <v>SCHEDULE 11: REPORT ON RELIABILITY MEASURES |  | 38</v>
      </c>
      <c r="B680" s="4">
        <f t="shared" si="31"/>
        <v>38</v>
      </c>
      <c r="C680" t="s">
        <v>5223</v>
      </c>
      <c r="D680" t="s">
        <v>81</v>
      </c>
      <c r="E680" t="s">
        <v>81</v>
      </c>
      <c r="F680" t="s">
        <v>5234</v>
      </c>
      <c r="G680">
        <v>26</v>
      </c>
      <c r="H680" t="s">
        <v>5225</v>
      </c>
      <c r="I680" s="4" t="str">
        <f t="shared" si="32"/>
        <v>SCHEDULE 11: REPORT ON RELIABILITY MEASURES | Interruptions to: Contact stands and airbridges | Caused by: Airports</v>
      </c>
      <c r="J680" t="s">
        <v>5226</v>
      </c>
    </row>
    <row r="681" spans="1:10" hidden="1">
      <c r="A681" s="6" t="str">
        <f t="shared" si="30"/>
        <v>SCHEDULE 11: REPORT ON RELIABILITY MEASURES |  | 39</v>
      </c>
      <c r="B681" s="4">
        <f t="shared" si="31"/>
        <v>39</v>
      </c>
      <c r="C681" t="s">
        <v>5223</v>
      </c>
      <c r="D681" t="s">
        <v>81</v>
      </c>
      <c r="E681" t="s">
        <v>81</v>
      </c>
      <c r="F681" t="s">
        <v>5234</v>
      </c>
      <c r="G681">
        <v>26</v>
      </c>
      <c r="H681" t="s">
        <v>5225</v>
      </c>
      <c r="I681" s="4" t="str">
        <f t="shared" si="32"/>
        <v>SCHEDULE 11: REPORT ON RELIABILITY MEASURES | Interruptions to: Contact stands and airbridges | Caused by: Airports</v>
      </c>
      <c r="J681" t="s">
        <v>5227</v>
      </c>
    </row>
    <row r="682" spans="1:10" hidden="1">
      <c r="A682" s="6" t="str">
        <f t="shared" si="30"/>
        <v>SCHEDULE 11: REPORT ON RELIABILITY MEASURES |  | 40</v>
      </c>
      <c r="B682" s="4">
        <f t="shared" si="31"/>
        <v>40</v>
      </c>
      <c r="C682" t="s">
        <v>5223</v>
      </c>
      <c r="D682" t="s">
        <v>81</v>
      </c>
      <c r="E682" t="s">
        <v>81</v>
      </c>
      <c r="F682" t="s">
        <v>5234</v>
      </c>
      <c r="G682">
        <v>27</v>
      </c>
      <c r="H682" t="s">
        <v>5228</v>
      </c>
      <c r="I682" s="4" t="str">
        <f t="shared" si="32"/>
        <v>SCHEDULE 11: REPORT ON RELIABILITY MEASURES | Interruptions to: Contact stands and airbridges | Caused by: Airlines/Other</v>
      </c>
      <c r="J682" t="s">
        <v>4988</v>
      </c>
    </row>
    <row r="683" spans="1:10" hidden="1">
      <c r="A683" s="6" t="str">
        <f t="shared" si="30"/>
        <v>SCHEDULE 11: REPORT ON RELIABILITY MEASURES |  | 41</v>
      </c>
      <c r="B683" s="4">
        <f t="shared" si="31"/>
        <v>41</v>
      </c>
      <c r="C683" t="s">
        <v>5223</v>
      </c>
      <c r="D683" t="s">
        <v>81</v>
      </c>
      <c r="E683" t="s">
        <v>81</v>
      </c>
      <c r="F683" t="s">
        <v>5234</v>
      </c>
      <c r="G683">
        <v>27</v>
      </c>
      <c r="H683" t="s">
        <v>5228</v>
      </c>
      <c r="I683" s="4" t="str">
        <f t="shared" si="32"/>
        <v>SCHEDULE 11: REPORT ON RELIABILITY MEASURES | Interruptions to: Contact stands and airbridges | Caused by: Airlines/Other</v>
      </c>
      <c r="J683" t="s">
        <v>5226</v>
      </c>
    </row>
    <row r="684" spans="1:10" hidden="1">
      <c r="A684" s="6" t="str">
        <f t="shared" si="30"/>
        <v>SCHEDULE 11: REPORT ON RELIABILITY MEASURES |  | 42</v>
      </c>
      <c r="B684" s="4">
        <f t="shared" si="31"/>
        <v>42</v>
      </c>
      <c r="C684" t="s">
        <v>5223</v>
      </c>
      <c r="D684" t="s">
        <v>81</v>
      </c>
      <c r="E684" t="s">
        <v>81</v>
      </c>
      <c r="F684" t="s">
        <v>5234</v>
      </c>
      <c r="G684">
        <v>27</v>
      </c>
      <c r="H684" t="s">
        <v>5228</v>
      </c>
      <c r="I684" s="4" t="str">
        <f t="shared" si="32"/>
        <v>SCHEDULE 11: REPORT ON RELIABILITY MEASURES | Interruptions to: Contact stands and airbridges | Caused by: Airlines/Other</v>
      </c>
      <c r="J684" t="s">
        <v>5227</v>
      </c>
    </row>
    <row r="685" spans="1:10" hidden="1">
      <c r="A685" s="6" t="str">
        <f t="shared" si="30"/>
        <v>SCHEDULE 11: REPORT ON RELIABILITY MEASURES |  | 43</v>
      </c>
      <c r="B685" s="4">
        <f t="shared" si="31"/>
        <v>43</v>
      </c>
      <c r="C685" t="s">
        <v>5223</v>
      </c>
      <c r="D685" t="s">
        <v>81</v>
      </c>
      <c r="E685" t="s">
        <v>81</v>
      </c>
      <c r="F685" t="s">
        <v>5234</v>
      </c>
      <c r="G685">
        <v>28</v>
      </c>
      <c r="H685" t="s">
        <v>5229</v>
      </c>
      <c r="I685" s="4" t="str">
        <f t="shared" si="32"/>
        <v>SCHEDULE 11: REPORT ON RELIABILITY MEASURES | Interruptions to: Contact stands and airbridges | Caused by: Undetermined reasons</v>
      </c>
      <c r="J685" t="s">
        <v>4988</v>
      </c>
    </row>
    <row r="686" spans="1:10" hidden="1">
      <c r="A686" s="6" t="str">
        <f t="shared" si="30"/>
        <v>SCHEDULE 11: REPORT ON RELIABILITY MEASURES |  | 44</v>
      </c>
      <c r="B686" s="4">
        <f t="shared" si="31"/>
        <v>44</v>
      </c>
      <c r="C686" t="s">
        <v>5223</v>
      </c>
      <c r="D686" t="s">
        <v>81</v>
      </c>
      <c r="E686" t="s">
        <v>81</v>
      </c>
      <c r="F686" t="s">
        <v>5234</v>
      </c>
      <c r="G686">
        <v>28</v>
      </c>
      <c r="H686" t="s">
        <v>5229</v>
      </c>
      <c r="I686" s="4" t="str">
        <f t="shared" si="32"/>
        <v>SCHEDULE 11: REPORT ON RELIABILITY MEASURES | Interruptions to: Contact stands and airbridges | Caused by: Undetermined reasons</v>
      </c>
      <c r="J686" t="s">
        <v>5226</v>
      </c>
    </row>
    <row r="687" spans="1:10" hidden="1">
      <c r="A687" s="6" t="str">
        <f t="shared" si="30"/>
        <v>SCHEDULE 11: REPORT ON RELIABILITY MEASURES |  | 45</v>
      </c>
      <c r="B687" s="4">
        <f t="shared" si="31"/>
        <v>45</v>
      </c>
      <c r="C687" t="s">
        <v>5223</v>
      </c>
      <c r="D687" t="s">
        <v>81</v>
      </c>
      <c r="E687" t="s">
        <v>81</v>
      </c>
      <c r="F687" t="s">
        <v>5234</v>
      </c>
      <c r="G687">
        <v>28</v>
      </c>
      <c r="H687" t="s">
        <v>5229</v>
      </c>
      <c r="I687" s="4" t="str">
        <f t="shared" si="32"/>
        <v>SCHEDULE 11: REPORT ON RELIABILITY MEASURES | Interruptions to: Contact stands and airbridges | Caused by: Undetermined reasons</v>
      </c>
      <c r="J687" t="s">
        <v>5227</v>
      </c>
    </row>
    <row r="688" spans="1:10" hidden="1">
      <c r="A688" s="6" t="str">
        <f t="shared" si="30"/>
        <v>SCHEDULE 11: REPORT ON RELIABILITY MEASURES |  | 46</v>
      </c>
      <c r="B688" s="4">
        <f t="shared" si="31"/>
        <v>46</v>
      </c>
      <c r="C688" t="s">
        <v>5223</v>
      </c>
      <c r="D688" t="s">
        <v>81</v>
      </c>
      <c r="E688" t="s">
        <v>81</v>
      </c>
      <c r="F688" t="s">
        <v>5234</v>
      </c>
      <c r="G688">
        <v>29</v>
      </c>
      <c r="H688" t="s">
        <v>60</v>
      </c>
      <c r="I688" s="4" t="str">
        <f t="shared" si="32"/>
        <v>SCHEDULE 11: REPORT ON RELIABILITY MEASURES | Interruptions to: Contact stands and airbridges | Total</v>
      </c>
      <c r="J688" t="s">
        <v>4988</v>
      </c>
    </row>
    <row r="689" spans="1:10" hidden="1">
      <c r="A689" s="6" t="str">
        <f t="shared" si="30"/>
        <v>SCHEDULE 11: REPORT ON RELIABILITY MEASURES |  | 47</v>
      </c>
      <c r="B689" s="4">
        <f t="shared" si="31"/>
        <v>47</v>
      </c>
      <c r="C689" t="s">
        <v>5223</v>
      </c>
      <c r="D689" t="s">
        <v>81</v>
      </c>
      <c r="E689" t="s">
        <v>81</v>
      </c>
      <c r="F689" t="s">
        <v>5234</v>
      </c>
      <c r="G689">
        <v>29</v>
      </c>
      <c r="H689" t="s">
        <v>60</v>
      </c>
      <c r="I689" s="4" t="str">
        <f t="shared" si="32"/>
        <v>SCHEDULE 11: REPORT ON RELIABILITY MEASURES | Interruptions to: Contact stands and airbridges | Total</v>
      </c>
      <c r="J689" t="s">
        <v>5226</v>
      </c>
    </row>
    <row r="690" spans="1:10" hidden="1">
      <c r="A690" s="6" t="str">
        <f t="shared" si="30"/>
        <v>SCHEDULE 11: REPORT ON RELIABILITY MEASURES |  | 48</v>
      </c>
      <c r="B690" s="4">
        <f t="shared" si="31"/>
        <v>48</v>
      </c>
      <c r="C690" t="s">
        <v>5223</v>
      </c>
      <c r="D690" t="s">
        <v>81</v>
      </c>
      <c r="E690" t="s">
        <v>81</v>
      </c>
      <c r="F690" t="s">
        <v>5234</v>
      </c>
      <c r="G690">
        <v>29</v>
      </c>
      <c r="H690" t="s">
        <v>60</v>
      </c>
      <c r="I690" s="4" t="str">
        <f t="shared" si="32"/>
        <v>SCHEDULE 11: REPORT ON RELIABILITY MEASURES | Interruptions to: Contact stands and airbridges | Total</v>
      </c>
      <c r="J690" t="s">
        <v>5227</v>
      </c>
    </row>
    <row r="691" spans="1:10" hidden="1">
      <c r="A691" s="6" t="str">
        <f t="shared" si="30"/>
        <v>SCHEDULE 11: REPORT ON RELIABILITY MEASURES |  | 49</v>
      </c>
      <c r="B691" s="4">
        <f t="shared" si="31"/>
        <v>49</v>
      </c>
      <c r="C691" t="s">
        <v>5223</v>
      </c>
      <c r="D691" t="s">
        <v>81</v>
      </c>
      <c r="E691" t="s">
        <v>81</v>
      </c>
      <c r="F691" t="s">
        <v>5235</v>
      </c>
      <c r="G691">
        <v>32</v>
      </c>
      <c r="H691" t="s">
        <v>5225</v>
      </c>
      <c r="I691" s="4" t="str">
        <f t="shared" si="32"/>
        <v>SCHEDULE 11: REPORT ON RELIABILITY MEASURES | Interruptions to: Baggage sortation system on departures | Caused by: Airports</v>
      </c>
      <c r="J691" t="s">
        <v>4988</v>
      </c>
    </row>
    <row r="692" spans="1:10" hidden="1">
      <c r="A692" s="6" t="str">
        <f t="shared" si="30"/>
        <v>SCHEDULE 11: REPORT ON RELIABILITY MEASURES |  | 50</v>
      </c>
      <c r="B692" s="4">
        <f t="shared" si="31"/>
        <v>50</v>
      </c>
      <c r="C692" t="s">
        <v>5223</v>
      </c>
      <c r="D692" t="s">
        <v>81</v>
      </c>
      <c r="E692" t="s">
        <v>81</v>
      </c>
      <c r="F692" t="s">
        <v>5235</v>
      </c>
      <c r="G692">
        <v>32</v>
      </c>
      <c r="H692" t="s">
        <v>5225</v>
      </c>
      <c r="I692" s="4" t="str">
        <f t="shared" si="32"/>
        <v>SCHEDULE 11: REPORT ON RELIABILITY MEASURES | Interruptions to: Baggage sortation system on departures | Caused by: Airports</v>
      </c>
      <c r="J692" t="s">
        <v>5226</v>
      </c>
    </row>
    <row r="693" spans="1:10" hidden="1">
      <c r="A693" s="6" t="str">
        <f t="shared" si="30"/>
        <v>SCHEDULE 11: REPORT ON RELIABILITY MEASURES |  | 51</v>
      </c>
      <c r="B693" s="4">
        <f t="shared" si="31"/>
        <v>51</v>
      </c>
      <c r="C693" t="s">
        <v>5223</v>
      </c>
      <c r="D693" t="s">
        <v>81</v>
      </c>
      <c r="E693" t="s">
        <v>81</v>
      </c>
      <c r="F693" t="s">
        <v>5235</v>
      </c>
      <c r="G693">
        <v>32</v>
      </c>
      <c r="H693" t="s">
        <v>5225</v>
      </c>
      <c r="I693" s="4" t="str">
        <f t="shared" si="32"/>
        <v>SCHEDULE 11: REPORT ON RELIABILITY MEASURES | Interruptions to: Baggage sortation system on departures | Caused by: Airports</v>
      </c>
      <c r="J693" t="s">
        <v>5227</v>
      </c>
    </row>
    <row r="694" spans="1:10" hidden="1">
      <c r="A694" s="6" t="str">
        <f t="shared" si="30"/>
        <v>SCHEDULE 11: REPORT ON RELIABILITY MEASURES |  | 52</v>
      </c>
      <c r="B694" s="4">
        <f t="shared" si="31"/>
        <v>52</v>
      </c>
      <c r="C694" t="s">
        <v>5223</v>
      </c>
      <c r="D694" t="s">
        <v>81</v>
      </c>
      <c r="E694" t="s">
        <v>81</v>
      </c>
      <c r="F694" t="s">
        <v>5235</v>
      </c>
      <c r="G694">
        <v>33</v>
      </c>
      <c r="H694" t="s">
        <v>5228</v>
      </c>
      <c r="I694" s="4" t="str">
        <f t="shared" si="32"/>
        <v>SCHEDULE 11: REPORT ON RELIABILITY MEASURES | Interruptions to: Baggage sortation system on departures | Caused by: Airlines/Other</v>
      </c>
      <c r="J694" t="s">
        <v>4988</v>
      </c>
    </row>
    <row r="695" spans="1:10" hidden="1">
      <c r="A695" s="6" t="str">
        <f t="shared" si="30"/>
        <v>SCHEDULE 11: REPORT ON RELIABILITY MEASURES |  | 53</v>
      </c>
      <c r="B695" s="4">
        <f t="shared" si="31"/>
        <v>53</v>
      </c>
      <c r="C695" t="s">
        <v>5223</v>
      </c>
      <c r="D695" t="s">
        <v>81</v>
      </c>
      <c r="E695" t="s">
        <v>81</v>
      </c>
      <c r="F695" t="s">
        <v>5235</v>
      </c>
      <c r="G695">
        <v>33</v>
      </c>
      <c r="H695" t="s">
        <v>5228</v>
      </c>
      <c r="I695" s="4" t="str">
        <f t="shared" si="32"/>
        <v>SCHEDULE 11: REPORT ON RELIABILITY MEASURES | Interruptions to: Baggage sortation system on departures | Caused by: Airlines/Other</v>
      </c>
      <c r="J695" t="s">
        <v>5226</v>
      </c>
    </row>
    <row r="696" spans="1:10" hidden="1">
      <c r="A696" s="6" t="str">
        <f t="shared" si="30"/>
        <v>SCHEDULE 11: REPORT ON RELIABILITY MEASURES |  | 54</v>
      </c>
      <c r="B696" s="4">
        <f t="shared" si="31"/>
        <v>54</v>
      </c>
      <c r="C696" t="s">
        <v>5223</v>
      </c>
      <c r="D696" t="s">
        <v>81</v>
      </c>
      <c r="E696" t="s">
        <v>81</v>
      </c>
      <c r="F696" t="s">
        <v>5235</v>
      </c>
      <c r="G696">
        <v>33</v>
      </c>
      <c r="H696" t="s">
        <v>5228</v>
      </c>
      <c r="I696" s="4" t="str">
        <f t="shared" si="32"/>
        <v>SCHEDULE 11: REPORT ON RELIABILITY MEASURES | Interruptions to: Baggage sortation system on departures | Caused by: Airlines/Other</v>
      </c>
      <c r="J696" t="s">
        <v>5227</v>
      </c>
    </row>
    <row r="697" spans="1:10" hidden="1">
      <c r="A697" s="6" t="str">
        <f t="shared" si="30"/>
        <v>SCHEDULE 11: REPORT ON RELIABILITY MEASURES |  | 55</v>
      </c>
      <c r="B697" s="4">
        <f t="shared" si="31"/>
        <v>55</v>
      </c>
      <c r="C697" t="s">
        <v>5223</v>
      </c>
      <c r="D697" t="s">
        <v>81</v>
      </c>
      <c r="E697" t="s">
        <v>81</v>
      </c>
      <c r="F697" t="s">
        <v>5235</v>
      </c>
      <c r="G697">
        <v>34</v>
      </c>
      <c r="H697" t="s">
        <v>5229</v>
      </c>
      <c r="I697" s="4" t="str">
        <f t="shared" si="32"/>
        <v>SCHEDULE 11: REPORT ON RELIABILITY MEASURES | Interruptions to: Baggage sortation system on departures | Caused by: Undetermined reasons</v>
      </c>
      <c r="J697" t="s">
        <v>4988</v>
      </c>
    </row>
    <row r="698" spans="1:10" hidden="1">
      <c r="A698" s="6" t="str">
        <f t="shared" si="30"/>
        <v>SCHEDULE 11: REPORT ON RELIABILITY MEASURES |  | 56</v>
      </c>
      <c r="B698" s="4">
        <f t="shared" si="31"/>
        <v>56</v>
      </c>
      <c r="C698" t="s">
        <v>5223</v>
      </c>
      <c r="D698" t="s">
        <v>81</v>
      </c>
      <c r="E698" t="s">
        <v>81</v>
      </c>
      <c r="F698" t="s">
        <v>5235</v>
      </c>
      <c r="G698">
        <v>34</v>
      </c>
      <c r="H698" t="s">
        <v>5229</v>
      </c>
      <c r="I698" s="4" t="str">
        <f t="shared" si="32"/>
        <v>SCHEDULE 11: REPORT ON RELIABILITY MEASURES | Interruptions to: Baggage sortation system on departures | Caused by: Undetermined reasons</v>
      </c>
      <c r="J698" t="s">
        <v>5226</v>
      </c>
    </row>
    <row r="699" spans="1:10" hidden="1">
      <c r="A699" s="6" t="str">
        <f t="shared" si="30"/>
        <v>SCHEDULE 11: REPORT ON RELIABILITY MEASURES |  | 57</v>
      </c>
      <c r="B699" s="4">
        <f t="shared" si="31"/>
        <v>57</v>
      </c>
      <c r="C699" t="s">
        <v>5223</v>
      </c>
      <c r="D699" t="s">
        <v>81</v>
      </c>
      <c r="E699" t="s">
        <v>81</v>
      </c>
      <c r="F699" t="s">
        <v>5235</v>
      </c>
      <c r="G699">
        <v>34</v>
      </c>
      <c r="H699" t="s">
        <v>5229</v>
      </c>
      <c r="I699" s="4" t="str">
        <f t="shared" si="32"/>
        <v>SCHEDULE 11: REPORT ON RELIABILITY MEASURES | Interruptions to: Baggage sortation system on departures | Caused by: Undetermined reasons</v>
      </c>
      <c r="J699" t="s">
        <v>5227</v>
      </c>
    </row>
    <row r="700" spans="1:10" hidden="1">
      <c r="A700" s="6" t="str">
        <f t="shared" si="30"/>
        <v>SCHEDULE 11: REPORT ON RELIABILITY MEASURES |  | 58</v>
      </c>
      <c r="B700" s="4">
        <f t="shared" si="31"/>
        <v>58</v>
      </c>
      <c r="C700" t="s">
        <v>5223</v>
      </c>
      <c r="D700" t="s">
        <v>81</v>
      </c>
      <c r="E700" t="s">
        <v>81</v>
      </c>
      <c r="F700" t="s">
        <v>5235</v>
      </c>
      <c r="G700">
        <v>35</v>
      </c>
      <c r="H700" t="s">
        <v>60</v>
      </c>
      <c r="I700" s="4" t="str">
        <f t="shared" si="32"/>
        <v>SCHEDULE 11: REPORT ON RELIABILITY MEASURES | Interruptions to: Baggage sortation system on departures | Total</v>
      </c>
      <c r="J700" t="s">
        <v>4988</v>
      </c>
    </row>
    <row r="701" spans="1:10" hidden="1">
      <c r="A701" s="6" t="str">
        <f t="shared" si="30"/>
        <v>SCHEDULE 11: REPORT ON RELIABILITY MEASURES |  | 59</v>
      </c>
      <c r="B701" s="4">
        <f t="shared" si="31"/>
        <v>59</v>
      </c>
      <c r="C701" t="s">
        <v>5223</v>
      </c>
      <c r="D701" t="s">
        <v>81</v>
      </c>
      <c r="E701" t="s">
        <v>81</v>
      </c>
      <c r="F701" t="s">
        <v>5235</v>
      </c>
      <c r="G701">
        <v>35</v>
      </c>
      <c r="H701" t="s">
        <v>60</v>
      </c>
      <c r="I701" s="4" t="str">
        <f t="shared" si="32"/>
        <v>SCHEDULE 11: REPORT ON RELIABILITY MEASURES | Interruptions to: Baggage sortation system on departures | Total</v>
      </c>
      <c r="J701" t="s">
        <v>5226</v>
      </c>
    </row>
    <row r="702" spans="1:10" hidden="1">
      <c r="A702" s="6" t="str">
        <f t="shared" si="30"/>
        <v>SCHEDULE 11: REPORT ON RELIABILITY MEASURES |  | 60</v>
      </c>
      <c r="B702" s="4">
        <f t="shared" si="31"/>
        <v>60</v>
      </c>
      <c r="C702" t="s">
        <v>5223</v>
      </c>
      <c r="D702" t="s">
        <v>81</v>
      </c>
      <c r="E702" t="s">
        <v>81</v>
      </c>
      <c r="F702" t="s">
        <v>5235</v>
      </c>
      <c r="G702">
        <v>35</v>
      </c>
      <c r="H702" t="s">
        <v>60</v>
      </c>
      <c r="I702" s="4" t="str">
        <f t="shared" si="32"/>
        <v>SCHEDULE 11: REPORT ON RELIABILITY MEASURES | Interruptions to: Baggage sortation system on departures | Total</v>
      </c>
      <c r="J702" t="s">
        <v>5227</v>
      </c>
    </row>
    <row r="703" spans="1:10" hidden="1">
      <c r="A703" s="6" t="str">
        <f t="shared" si="30"/>
        <v>SCHEDULE 11: REPORT ON RELIABILITY MEASURES |  | 61</v>
      </c>
      <c r="B703" s="4">
        <f t="shared" si="31"/>
        <v>61</v>
      </c>
      <c r="C703" t="s">
        <v>5223</v>
      </c>
      <c r="D703" t="s">
        <v>81</v>
      </c>
      <c r="E703" t="s">
        <v>81</v>
      </c>
      <c r="F703" t="s">
        <v>5239</v>
      </c>
      <c r="G703">
        <v>38</v>
      </c>
      <c r="H703" t="s">
        <v>5225</v>
      </c>
      <c r="I703" s="4" t="str">
        <f t="shared" si="32"/>
        <v>SCHEDULE 11: REPORT ON RELIABILITY MEASURES | Interruptions to: Baggage reclaim belts | Caused by: Airports</v>
      </c>
      <c r="J703" t="s">
        <v>4988</v>
      </c>
    </row>
    <row r="704" spans="1:10" hidden="1">
      <c r="A704" s="6" t="str">
        <f t="shared" si="30"/>
        <v>SCHEDULE 11: REPORT ON RELIABILITY MEASURES |  | 62</v>
      </c>
      <c r="B704" s="4">
        <f t="shared" si="31"/>
        <v>62</v>
      </c>
      <c r="C704" t="s">
        <v>5223</v>
      </c>
      <c r="D704" t="s">
        <v>81</v>
      </c>
      <c r="E704" t="s">
        <v>81</v>
      </c>
      <c r="F704" t="s">
        <v>5239</v>
      </c>
      <c r="G704">
        <v>38</v>
      </c>
      <c r="H704" t="s">
        <v>5225</v>
      </c>
      <c r="I704" s="4" t="str">
        <f t="shared" si="32"/>
        <v>SCHEDULE 11: REPORT ON RELIABILITY MEASURES | Interruptions to: Baggage reclaim belts | Caused by: Airports</v>
      </c>
      <c r="J704" t="s">
        <v>5226</v>
      </c>
    </row>
    <row r="705" spans="1:10" hidden="1">
      <c r="A705" s="6" t="str">
        <f t="shared" si="30"/>
        <v>SCHEDULE 11: REPORT ON RELIABILITY MEASURES |  | 63</v>
      </c>
      <c r="B705" s="4">
        <f t="shared" si="31"/>
        <v>63</v>
      </c>
      <c r="C705" t="s">
        <v>5223</v>
      </c>
      <c r="D705" t="s">
        <v>81</v>
      </c>
      <c r="E705" t="s">
        <v>81</v>
      </c>
      <c r="F705" t="s">
        <v>5239</v>
      </c>
      <c r="G705">
        <v>38</v>
      </c>
      <c r="H705" t="s">
        <v>5225</v>
      </c>
      <c r="I705" s="4" t="str">
        <f t="shared" si="32"/>
        <v>SCHEDULE 11: REPORT ON RELIABILITY MEASURES | Interruptions to: Baggage reclaim belts | Caused by: Airports</v>
      </c>
      <c r="J705" t="s">
        <v>5227</v>
      </c>
    </row>
    <row r="706" spans="1:10" hidden="1">
      <c r="A706" s="6" t="str">
        <f t="shared" ref="A706:A1448" si="33">C706&amp;" | "&amp;D706&amp;" | "&amp;B706</f>
        <v>SCHEDULE 11: REPORT ON RELIABILITY MEASURES |  | 64</v>
      </c>
      <c r="B706" s="4">
        <f t="shared" ref="B706:B727" si="34">IF(C706&amp;D706&lt;&gt;C705&amp;D705,1,B705+1)</f>
        <v>64</v>
      </c>
      <c r="C706" t="s">
        <v>5223</v>
      </c>
      <c r="D706" t="s">
        <v>81</v>
      </c>
      <c r="E706" t="s">
        <v>81</v>
      </c>
      <c r="F706" t="s">
        <v>5239</v>
      </c>
      <c r="G706">
        <v>39</v>
      </c>
      <c r="H706" t="s">
        <v>5228</v>
      </c>
      <c r="I706" s="4" t="str">
        <f t="shared" si="32"/>
        <v>SCHEDULE 11: REPORT ON RELIABILITY MEASURES | Interruptions to: Baggage reclaim belts | Caused by: Airlines/Other</v>
      </c>
      <c r="J706" t="s">
        <v>4988</v>
      </c>
    </row>
    <row r="707" spans="1:10" hidden="1">
      <c r="A707" s="6" t="str">
        <f t="shared" si="33"/>
        <v>SCHEDULE 11: REPORT ON RELIABILITY MEASURES |  | 65</v>
      </c>
      <c r="B707" s="4">
        <f t="shared" si="34"/>
        <v>65</v>
      </c>
      <c r="C707" t="s">
        <v>5223</v>
      </c>
      <c r="D707" t="s">
        <v>81</v>
      </c>
      <c r="E707" t="s">
        <v>81</v>
      </c>
      <c r="F707" t="s">
        <v>5239</v>
      </c>
      <c r="G707">
        <v>39</v>
      </c>
      <c r="H707" t="s">
        <v>5228</v>
      </c>
      <c r="I707" s="4" t="str">
        <f t="shared" si="32"/>
        <v>SCHEDULE 11: REPORT ON RELIABILITY MEASURES | Interruptions to: Baggage reclaim belts | Caused by: Airlines/Other</v>
      </c>
      <c r="J707" t="s">
        <v>5226</v>
      </c>
    </row>
    <row r="708" spans="1:10" hidden="1">
      <c r="A708" s="6" t="str">
        <f t="shared" si="33"/>
        <v>SCHEDULE 11: REPORT ON RELIABILITY MEASURES |  | 66</v>
      </c>
      <c r="B708" s="4">
        <f t="shared" si="34"/>
        <v>66</v>
      </c>
      <c r="C708" t="s">
        <v>5223</v>
      </c>
      <c r="D708" t="s">
        <v>81</v>
      </c>
      <c r="E708" t="s">
        <v>81</v>
      </c>
      <c r="F708" t="s">
        <v>5239</v>
      </c>
      <c r="G708">
        <v>39</v>
      </c>
      <c r="H708" t="s">
        <v>5228</v>
      </c>
      <c r="I708" s="4" t="str">
        <f t="shared" si="32"/>
        <v>SCHEDULE 11: REPORT ON RELIABILITY MEASURES | Interruptions to: Baggage reclaim belts | Caused by: Airlines/Other</v>
      </c>
      <c r="J708" t="s">
        <v>5227</v>
      </c>
    </row>
    <row r="709" spans="1:10" hidden="1">
      <c r="A709" s="6" t="str">
        <f t="shared" si="33"/>
        <v>SCHEDULE 11: REPORT ON RELIABILITY MEASURES |  | 67</v>
      </c>
      <c r="B709" s="4">
        <f t="shared" si="34"/>
        <v>67</v>
      </c>
      <c r="C709" t="s">
        <v>5223</v>
      </c>
      <c r="D709" t="s">
        <v>81</v>
      </c>
      <c r="E709" t="s">
        <v>81</v>
      </c>
      <c r="F709" t="s">
        <v>5239</v>
      </c>
      <c r="G709">
        <v>40</v>
      </c>
      <c r="H709" t="s">
        <v>5229</v>
      </c>
      <c r="I709" s="4" t="str">
        <f t="shared" si="32"/>
        <v>SCHEDULE 11: REPORT ON RELIABILITY MEASURES | Interruptions to: Baggage reclaim belts | Caused by: Undetermined reasons</v>
      </c>
      <c r="J709" t="s">
        <v>4988</v>
      </c>
    </row>
    <row r="710" spans="1:10" hidden="1">
      <c r="A710" s="6" t="str">
        <f t="shared" si="33"/>
        <v>SCHEDULE 11: REPORT ON RELIABILITY MEASURES |  | 68</v>
      </c>
      <c r="B710" s="4">
        <f t="shared" si="34"/>
        <v>68</v>
      </c>
      <c r="C710" t="s">
        <v>5223</v>
      </c>
      <c r="D710" t="s">
        <v>81</v>
      </c>
      <c r="E710" t="s">
        <v>81</v>
      </c>
      <c r="F710" t="s">
        <v>5239</v>
      </c>
      <c r="G710">
        <v>40</v>
      </c>
      <c r="H710" t="s">
        <v>5229</v>
      </c>
      <c r="I710" s="4" t="str">
        <f t="shared" si="32"/>
        <v>SCHEDULE 11: REPORT ON RELIABILITY MEASURES | Interruptions to: Baggage reclaim belts | Caused by: Undetermined reasons</v>
      </c>
      <c r="J710" t="s">
        <v>5226</v>
      </c>
    </row>
    <row r="711" spans="1:10" hidden="1">
      <c r="A711" s="6" t="str">
        <f t="shared" si="33"/>
        <v>SCHEDULE 11: REPORT ON RELIABILITY MEASURES |  | 69</v>
      </c>
      <c r="B711" s="4">
        <f t="shared" si="34"/>
        <v>69</v>
      </c>
      <c r="C711" t="s">
        <v>5223</v>
      </c>
      <c r="D711" t="s">
        <v>81</v>
      </c>
      <c r="E711" t="s">
        <v>81</v>
      </c>
      <c r="F711" t="s">
        <v>5239</v>
      </c>
      <c r="G711">
        <v>40</v>
      </c>
      <c r="H711" t="s">
        <v>5229</v>
      </c>
      <c r="I711" s="4" t="str">
        <f t="shared" si="32"/>
        <v>SCHEDULE 11: REPORT ON RELIABILITY MEASURES | Interruptions to: Baggage reclaim belts | Caused by: Undetermined reasons</v>
      </c>
      <c r="J711" t="s">
        <v>5227</v>
      </c>
    </row>
    <row r="712" spans="1:10" hidden="1">
      <c r="A712" s="6" t="str">
        <f t="shared" si="33"/>
        <v>SCHEDULE 11: REPORT ON RELIABILITY MEASURES |  | 70</v>
      </c>
      <c r="B712" s="4">
        <f t="shared" si="34"/>
        <v>70</v>
      </c>
      <c r="C712" t="s">
        <v>5223</v>
      </c>
      <c r="D712" t="s">
        <v>81</v>
      </c>
      <c r="E712" t="s">
        <v>81</v>
      </c>
      <c r="F712" t="s">
        <v>5239</v>
      </c>
      <c r="G712">
        <v>41</v>
      </c>
      <c r="H712" t="s">
        <v>60</v>
      </c>
      <c r="I712" s="4" t="str">
        <f t="shared" si="32"/>
        <v>SCHEDULE 11: REPORT ON RELIABILITY MEASURES | Interruptions to: Baggage reclaim belts | Total</v>
      </c>
      <c r="J712" t="s">
        <v>4988</v>
      </c>
    </row>
    <row r="713" spans="1:10" hidden="1">
      <c r="A713" s="6" t="str">
        <f t="shared" si="33"/>
        <v>SCHEDULE 11: REPORT ON RELIABILITY MEASURES |  | 71</v>
      </c>
      <c r="B713" s="4">
        <f t="shared" si="34"/>
        <v>71</v>
      </c>
      <c r="C713" t="s">
        <v>5223</v>
      </c>
      <c r="D713" t="s">
        <v>81</v>
      </c>
      <c r="E713" t="s">
        <v>81</v>
      </c>
      <c r="F713" t="s">
        <v>5239</v>
      </c>
      <c r="G713">
        <v>41</v>
      </c>
      <c r="H713" t="s">
        <v>60</v>
      </c>
      <c r="I713" s="4" t="str">
        <f t="shared" si="32"/>
        <v>SCHEDULE 11: REPORT ON RELIABILITY MEASURES | Interruptions to: Baggage reclaim belts | Total</v>
      </c>
      <c r="J713" t="s">
        <v>5226</v>
      </c>
    </row>
    <row r="714" spans="1:10" hidden="1">
      <c r="A714" s="6" t="str">
        <f t="shared" si="33"/>
        <v>SCHEDULE 11: REPORT ON RELIABILITY MEASURES |  | 72</v>
      </c>
      <c r="B714" s="4">
        <f t="shared" si="34"/>
        <v>72</v>
      </c>
      <c r="C714" t="s">
        <v>5223</v>
      </c>
      <c r="D714" t="s">
        <v>81</v>
      </c>
      <c r="E714" t="s">
        <v>81</v>
      </c>
      <c r="F714" t="s">
        <v>5239</v>
      </c>
      <c r="G714">
        <v>41</v>
      </c>
      <c r="H714" t="s">
        <v>60</v>
      </c>
      <c r="I714" s="4" t="str">
        <f t="shared" si="32"/>
        <v>SCHEDULE 11: REPORT ON RELIABILITY MEASURES | Interruptions to: Baggage reclaim belts | Total</v>
      </c>
      <c r="J714" t="s">
        <v>5227</v>
      </c>
    </row>
    <row r="715" spans="1:10" hidden="1">
      <c r="A715" s="6" t="str">
        <f t="shared" si="33"/>
        <v>SCHEDULE 11: REPORT ON RELIABILITY MEASURES |  | 73</v>
      </c>
      <c r="B715" s="4">
        <f t="shared" si="34"/>
        <v>73</v>
      </c>
      <c r="C715" t="s">
        <v>5223</v>
      </c>
      <c r="D715" t="s">
        <v>81</v>
      </c>
      <c r="E715" t="s">
        <v>81</v>
      </c>
      <c r="F715" t="s">
        <v>5240</v>
      </c>
      <c r="G715">
        <v>44</v>
      </c>
      <c r="H715" t="s">
        <v>5225</v>
      </c>
      <c r="I715" s="4" t="str">
        <f t="shared" si="32"/>
        <v>SCHEDULE 11: REPORT ON RELIABILITY MEASURES | Interruptions to: On-time departure delay | Caused by: Airports</v>
      </c>
      <c r="J715" t="s">
        <v>4988</v>
      </c>
    </row>
    <row r="716" spans="1:10" hidden="1">
      <c r="A716" s="6" t="str">
        <f t="shared" si="33"/>
        <v>SCHEDULE 11: REPORT ON RELIABILITY MEASURES |  | 74</v>
      </c>
      <c r="B716" s="4">
        <f t="shared" si="34"/>
        <v>74</v>
      </c>
      <c r="C716" t="s">
        <v>5223</v>
      </c>
      <c r="D716" t="s">
        <v>81</v>
      </c>
      <c r="E716" t="s">
        <v>81</v>
      </c>
      <c r="F716" t="s">
        <v>5240</v>
      </c>
      <c r="G716">
        <v>44</v>
      </c>
      <c r="H716" t="s">
        <v>5225</v>
      </c>
      <c r="I716" s="4" t="str">
        <f t="shared" si="32"/>
        <v>SCHEDULE 11: REPORT ON RELIABILITY MEASURES | Interruptions to: On-time departure delay | Caused by: Airports</v>
      </c>
      <c r="J716" t="s">
        <v>5226</v>
      </c>
    </row>
    <row r="717" spans="1:10" hidden="1">
      <c r="A717" s="6" t="str">
        <f t="shared" si="33"/>
        <v>SCHEDULE 11: REPORT ON RELIABILITY MEASURES |  | 75</v>
      </c>
      <c r="B717" s="4">
        <f t="shared" si="34"/>
        <v>75</v>
      </c>
      <c r="C717" t="s">
        <v>5223</v>
      </c>
      <c r="D717" t="s">
        <v>81</v>
      </c>
      <c r="E717" t="s">
        <v>81</v>
      </c>
      <c r="F717" t="s">
        <v>5240</v>
      </c>
      <c r="G717">
        <v>44</v>
      </c>
      <c r="H717" t="s">
        <v>5225</v>
      </c>
      <c r="I717" s="4" t="str">
        <f t="shared" si="32"/>
        <v>SCHEDULE 11: REPORT ON RELIABILITY MEASURES | Interruptions to: On-time departure delay | Caused by: Airports</v>
      </c>
      <c r="J717" t="s">
        <v>5227</v>
      </c>
    </row>
    <row r="718" spans="1:10" hidden="1">
      <c r="A718" s="6" t="str">
        <f t="shared" si="33"/>
        <v>SCHEDULE 11: REPORT ON RELIABILITY MEASURES |  | 76</v>
      </c>
      <c r="B718" s="4">
        <f t="shared" si="34"/>
        <v>76</v>
      </c>
      <c r="C718" t="s">
        <v>5223</v>
      </c>
      <c r="D718" t="s">
        <v>81</v>
      </c>
      <c r="E718" t="s">
        <v>81</v>
      </c>
      <c r="F718" t="s">
        <v>5240</v>
      </c>
      <c r="G718">
        <v>45</v>
      </c>
      <c r="H718" t="s">
        <v>5228</v>
      </c>
      <c r="I718" s="4" t="str">
        <f t="shared" si="32"/>
        <v>SCHEDULE 11: REPORT ON RELIABILITY MEASURES | Interruptions to: On-time departure delay | Caused by: Airlines/Other</v>
      </c>
      <c r="J718" t="s">
        <v>4988</v>
      </c>
    </row>
    <row r="719" spans="1:10" hidden="1">
      <c r="A719" s="6" t="str">
        <f t="shared" si="33"/>
        <v>SCHEDULE 11: REPORT ON RELIABILITY MEASURES |  | 77</v>
      </c>
      <c r="B719" s="4">
        <f t="shared" si="34"/>
        <v>77</v>
      </c>
      <c r="C719" t="s">
        <v>5223</v>
      </c>
      <c r="D719" t="s">
        <v>81</v>
      </c>
      <c r="E719" t="s">
        <v>81</v>
      </c>
      <c r="F719" t="s">
        <v>5240</v>
      </c>
      <c r="G719">
        <v>45</v>
      </c>
      <c r="H719" t="s">
        <v>5228</v>
      </c>
      <c r="I719" s="4" t="str">
        <f t="shared" si="32"/>
        <v>SCHEDULE 11: REPORT ON RELIABILITY MEASURES | Interruptions to: On-time departure delay | Caused by: Airlines/Other</v>
      </c>
      <c r="J719" t="s">
        <v>5226</v>
      </c>
    </row>
    <row r="720" spans="1:10" hidden="1">
      <c r="A720" s="6" t="str">
        <f t="shared" si="33"/>
        <v>SCHEDULE 11: REPORT ON RELIABILITY MEASURES |  | 78</v>
      </c>
      <c r="B720" s="4">
        <f t="shared" si="34"/>
        <v>78</v>
      </c>
      <c r="C720" t="s">
        <v>5223</v>
      </c>
      <c r="D720" t="s">
        <v>81</v>
      </c>
      <c r="E720" t="s">
        <v>81</v>
      </c>
      <c r="F720" t="s">
        <v>5240</v>
      </c>
      <c r="G720">
        <v>45</v>
      </c>
      <c r="H720" t="s">
        <v>5228</v>
      </c>
      <c r="I720" s="4" t="str">
        <f t="shared" si="32"/>
        <v>SCHEDULE 11: REPORT ON RELIABILITY MEASURES | Interruptions to: On-time departure delay | Caused by: Airlines/Other</v>
      </c>
      <c r="J720" t="s">
        <v>5227</v>
      </c>
    </row>
    <row r="721" spans="1:10" hidden="1">
      <c r="A721" s="6" t="str">
        <f t="shared" si="33"/>
        <v>SCHEDULE 11: REPORT ON RELIABILITY MEASURES |  | 79</v>
      </c>
      <c r="B721" s="4">
        <f t="shared" si="34"/>
        <v>79</v>
      </c>
      <c r="C721" t="s">
        <v>5223</v>
      </c>
      <c r="D721" t="s">
        <v>81</v>
      </c>
      <c r="E721" t="s">
        <v>81</v>
      </c>
      <c r="F721" t="s">
        <v>5240</v>
      </c>
      <c r="G721">
        <v>46</v>
      </c>
      <c r="H721" t="s">
        <v>5229</v>
      </c>
      <c r="I721" s="4" t="str">
        <f t="shared" si="32"/>
        <v>SCHEDULE 11: REPORT ON RELIABILITY MEASURES | Interruptions to: On-time departure delay | Caused by: Undetermined reasons</v>
      </c>
      <c r="J721" t="s">
        <v>4988</v>
      </c>
    </row>
    <row r="722" spans="1:10" hidden="1">
      <c r="A722" s="6" t="str">
        <f t="shared" si="33"/>
        <v>SCHEDULE 11: REPORT ON RELIABILITY MEASURES |  | 80</v>
      </c>
      <c r="B722" s="4">
        <f t="shared" si="34"/>
        <v>80</v>
      </c>
      <c r="C722" t="s">
        <v>5223</v>
      </c>
      <c r="D722" t="s">
        <v>81</v>
      </c>
      <c r="E722" t="s">
        <v>81</v>
      </c>
      <c r="F722" t="s">
        <v>5240</v>
      </c>
      <c r="G722">
        <v>46</v>
      </c>
      <c r="H722" t="s">
        <v>5229</v>
      </c>
      <c r="I722" s="4" t="str">
        <f t="shared" si="32"/>
        <v>SCHEDULE 11: REPORT ON RELIABILITY MEASURES | Interruptions to: On-time departure delay | Caused by: Undetermined reasons</v>
      </c>
      <c r="J722" t="s">
        <v>5226</v>
      </c>
    </row>
    <row r="723" spans="1:10" hidden="1">
      <c r="A723" s="6" t="str">
        <f t="shared" si="33"/>
        <v>SCHEDULE 11: REPORT ON RELIABILITY MEASURES |  | 81</v>
      </c>
      <c r="B723" s="4">
        <f t="shared" si="34"/>
        <v>81</v>
      </c>
      <c r="C723" t="s">
        <v>5223</v>
      </c>
      <c r="D723" t="s">
        <v>81</v>
      </c>
      <c r="E723" t="s">
        <v>81</v>
      </c>
      <c r="F723" t="s">
        <v>5240</v>
      </c>
      <c r="G723">
        <v>46</v>
      </c>
      <c r="H723" t="s">
        <v>5229</v>
      </c>
      <c r="I723" s="4" t="str">
        <f t="shared" si="32"/>
        <v>SCHEDULE 11: REPORT ON RELIABILITY MEASURES | Interruptions to: On-time departure delay | Caused by: Undetermined reasons</v>
      </c>
      <c r="J723" t="s">
        <v>5227</v>
      </c>
    </row>
    <row r="724" spans="1:10" hidden="1">
      <c r="A724" s="6" t="str">
        <f t="shared" si="33"/>
        <v>SCHEDULE 11: REPORT ON RELIABILITY MEASURES |  | 82</v>
      </c>
      <c r="B724" s="4">
        <f t="shared" si="34"/>
        <v>82</v>
      </c>
      <c r="C724" t="s">
        <v>5223</v>
      </c>
      <c r="D724" t="s">
        <v>81</v>
      </c>
      <c r="E724" t="s">
        <v>81</v>
      </c>
      <c r="F724" t="s">
        <v>5240</v>
      </c>
      <c r="G724">
        <v>47</v>
      </c>
      <c r="H724" t="s">
        <v>60</v>
      </c>
      <c r="I724" s="4" t="str">
        <f t="shared" si="32"/>
        <v>SCHEDULE 11: REPORT ON RELIABILITY MEASURES | Interruptions to: On-time departure delay | Total</v>
      </c>
      <c r="J724" t="s">
        <v>4988</v>
      </c>
    </row>
    <row r="725" spans="1:10" hidden="1">
      <c r="A725" s="6" t="str">
        <f t="shared" si="33"/>
        <v>SCHEDULE 11: REPORT ON RELIABILITY MEASURES |  | 83</v>
      </c>
      <c r="B725" s="4">
        <f t="shared" si="34"/>
        <v>83</v>
      </c>
      <c r="C725" t="s">
        <v>5223</v>
      </c>
      <c r="D725" t="s">
        <v>81</v>
      </c>
      <c r="E725" t="s">
        <v>81</v>
      </c>
      <c r="F725" t="s">
        <v>5240</v>
      </c>
      <c r="G725">
        <v>47</v>
      </c>
      <c r="H725" t="s">
        <v>60</v>
      </c>
      <c r="I725" s="4" t="str">
        <f t="shared" si="32"/>
        <v>SCHEDULE 11: REPORT ON RELIABILITY MEASURES | Interruptions to: On-time departure delay | Total</v>
      </c>
      <c r="J725" t="s">
        <v>5226</v>
      </c>
    </row>
    <row r="726" spans="1:10" hidden="1">
      <c r="A726" s="6" t="str">
        <f t="shared" si="33"/>
        <v>SCHEDULE 11: REPORT ON RELIABILITY MEASURES |  | 84</v>
      </c>
      <c r="B726" s="4">
        <f t="shared" si="34"/>
        <v>84</v>
      </c>
      <c r="C726" t="s">
        <v>5223</v>
      </c>
      <c r="D726" t="s">
        <v>81</v>
      </c>
      <c r="E726" t="s">
        <v>81</v>
      </c>
      <c r="F726" t="s">
        <v>5240</v>
      </c>
      <c r="G726">
        <v>47</v>
      </c>
      <c r="H726" t="s">
        <v>60</v>
      </c>
      <c r="I726" s="4" t="str">
        <f t="shared" si="32"/>
        <v>SCHEDULE 11: REPORT ON RELIABILITY MEASURES | Interruptions to: On-time departure delay | Total</v>
      </c>
      <c r="J726" t="s">
        <v>5227</v>
      </c>
    </row>
    <row r="727" spans="1:10" hidden="1">
      <c r="A727" s="6" t="str">
        <f t="shared" si="33"/>
        <v>SCHEDULE 11: REPORT ON RELIABILITY MEASURES |  | 85</v>
      </c>
      <c r="B727" s="4">
        <f t="shared" si="34"/>
        <v>85</v>
      </c>
      <c r="C727" t="s">
        <v>5223</v>
      </c>
      <c r="D727" t="s">
        <v>81</v>
      </c>
      <c r="E727" t="s">
        <v>81</v>
      </c>
      <c r="F727" t="s">
        <v>81</v>
      </c>
      <c r="G727">
        <v>56</v>
      </c>
      <c r="H727" t="s">
        <v>5242</v>
      </c>
      <c r="I727" s="4" t="str">
        <f t="shared" si="32"/>
        <v>SCHEDULE 11: REPORT ON RELIABILITY MEASURES | The percentage of time that FEGP is unavailable due to interruptions*</v>
      </c>
      <c r="J727" t="s">
        <v>4988</v>
      </c>
    </row>
    <row r="728" spans="1:10" hidden="1">
      <c r="A728" s="6" t="str">
        <f t="shared" ref="A728:A791" si="35">C728&amp;" | "&amp;D728&amp;" | "&amp;B728</f>
        <v>SCHEDULE 14: REPORT ON PASSENGER SATISFACTION INDICATORS |  | 1</v>
      </c>
      <c r="B728" s="4">
        <f t="shared" ref="B728:B791" si="36">IF(C728&amp;D728&lt;&gt;C727&amp;D727,1,B727+1)</f>
        <v>1</v>
      </c>
      <c r="C728" t="s">
        <v>5088</v>
      </c>
      <c r="D728" t="s">
        <v>81</v>
      </c>
      <c r="E728" t="s">
        <v>81</v>
      </c>
      <c r="F728" t="s">
        <v>5089</v>
      </c>
      <c r="G728">
        <v>14</v>
      </c>
      <c r="H728" t="s">
        <v>5090</v>
      </c>
      <c r="I728" s="4" t="str">
        <f t="shared" si="32"/>
        <v>SCHEDULE 14: REPORT ON PASSENGER SATISFACTION INDICATORS | FY Q1 | Domestic terminal: Ease of finding your way through an airport</v>
      </c>
      <c r="J728" t="s">
        <v>5091</v>
      </c>
    </row>
    <row r="729" spans="1:10" hidden="1">
      <c r="A729" s="6" t="str">
        <f t="shared" si="35"/>
        <v>SCHEDULE 14: REPORT ON PASSENGER SATISFACTION INDICATORS |  | 2</v>
      </c>
      <c r="B729" s="4">
        <f t="shared" si="36"/>
        <v>2</v>
      </c>
      <c r="C729" t="s">
        <v>5088</v>
      </c>
      <c r="D729" t="s">
        <v>81</v>
      </c>
      <c r="E729" t="s">
        <v>81</v>
      </c>
      <c r="F729" t="s">
        <v>5093</v>
      </c>
      <c r="G729">
        <v>14</v>
      </c>
      <c r="H729" t="s">
        <v>5090</v>
      </c>
      <c r="I729" s="4" t="str">
        <f t="shared" si="32"/>
        <v>SCHEDULE 14: REPORT ON PASSENGER SATISFACTION INDICATORS | FY Q2 | Domestic terminal: Ease of finding your way through an airport</v>
      </c>
      <c r="J729" t="s">
        <v>5091</v>
      </c>
    </row>
    <row r="730" spans="1:10" hidden="1">
      <c r="A730" s="6" t="str">
        <f t="shared" si="35"/>
        <v>SCHEDULE 14: REPORT ON PASSENGER SATISFACTION INDICATORS |  | 3</v>
      </c>
      <c r="B730" s="4">
        <f t="shared" si="36"/>
        <v>3</v>
      </c>
      <c r="C730" t="s">
        <v>5088</v>
      </c>
      <c r="D730" t="s">
        <v>81</v>
      </c>
      <c r="E730" t="s">
        <v>81</v>
      </c>
      <c r="F730" t="s">
        <v>5095</v>
      </c>
      <c r="G730">
        <v>14</v>
      </c>
      <c r="H730" t="s">
        <v>5090</v>
      </c>
      <c r="I730" s="4" t="str">
        <f t="shared" si="32"/>
        <v>SCHEDULE 14: REPORT ON PASSENGER SATISFACTION INDICATORS | FY Q3 | Domestic terminal: Ease of finding your way through an airport</v>
      </c>
      <c r="J730" t="s">
        <v>5091</v>
      </c>
    </row>
    <row r="731" spans="1:10" hidden="1">
      <c r="A731" s="6" t="str">
        <f t="shared" si="35"/>
        <v>SCHEDULE 14: REPORT ON PASSENGER SATISFACTION INDICATORS |  | 4</v>
      </c>
      <c r="B731" s="4">
        <f t="shared" si="36"/>
        <v>4</v>
      </c>
      <c r="C731" t="s">
        <v>5088</v>
      </c>
      <c r="D731" t="s">
        <v>81</v>
      </c>
      <c r="E731" t="s">
        <v>81</v>
      </c>
      <c r="F731" t="s">
        <v>5097</v>
      </c>
      <c r="G731">
        <v>14</v>
      </c>
      <c r="H731" t="s">
        <v>5090</v>
      </c>
      <c r="I731" s="4" t="str">
        <f t="shared" si="32"/>
        <v>SCHEDULE 14: REPORT ON PASSENGER SATISFACTION INDICATORS | FY Q4 | Domestic terminal: Ease of finding your way through an airport</v>
      </c>
      <c r="J731" t="s">
        <v>5091</v>
      </c>
    </row>
    <row r="732" spans="1:10" hidden="1">
      <c r="A732" s="6" t="str">
        <f t="shared" si="35"/>
        <v>SCHEDULE 14: REPORT ON PASSENGER SATISFACTION INDICATORS |  | 5</v>
      </c>
      <c r="B732" s="4">
        <f t="shared" si="36"/>
        <v>5</v>
      </c>
      <c r="C732" t="s">
        <v>5088</v>
      </c>
      <c r="D732" t="s">
        <v>81</v>
      </c>
      <c r="E732" t="s">
        <v>81</v>
      </c>
      <c r="F732" t="s">
        <v>5099</v>
      </c>
      <c r="G732">
        <v>14</v>
      </c>
      <c r="H732" t="s">
        <v>5090</v>
      </c>
      <c r="I732" s="4" t="str">
        <f t="shared" si="32"/>
        <v>SCHEDULE 14: REPORT ON PASSENGER SATISFACTION INDICATORS | Annual average | Domestic terminal: Ease of finding your way through an airport</v>
      </c>
      <c r="J732" t="s">
        <v>5091</v>
      </c>
    </row>
    <row r="733" spans="1:10" hidden="1">
      <c r="A733" s="6" t="str">
        <f t="shared" si="35"/>
        <v>SCHEDULE 14: REPORT ON PASSENGER SATISFACTION INDICATORS |  | 6</v>
      </c>
      <c r="B733" s="4">
        <f t="shared" si="36"/>
        <v>6</v>
      </c>
      <c r="C733" t="s">
        <v>5088</v>
      </c>
      <c r="D733" t="s">
        <v>81</v>
      </c>
      <c r="E733" t="s">
        <v>81</v>
      </c>
      <c r="F733" t="s">
        <v>5089</v>
      </c>
      <c r="G733">
        <v>15</v>
      </c>
      <c r="H733" t="s">
        <v>5101</v>
      </c>
      <c r="I733" s="4" t="str">
        <f t="shared" si="32"/>
        <v>SCHEDULE 14: REPORT ON PASSENGER SATISFACTION INDICATORS | FY Q1 | Domestic terminal: Ease of making connections with other flights</v>
      </c>
      <c r="J733" t="s">
        <v>5091</v>
      </c>
    </row>
    <row r="734" spans="1:10" hidden="1">
      <c r="A734" s="6" t="str">
        <f t="shared" si="35"/>
        <v>SCHEDULE 14: REPORT ON PASSENGER SATISFACTION INDICATORS |  | 7</v>
      </c>
      <c r="B734" s="4">
        <f t="shared" si="36"/>
        <v>7</v>
      </c>
      <c r="C734" t="s">
        <v>5088</v>
      </c>
      <c r="D734" t="s">
        <v>81</v>
      </c>
      <c r="E734" t="s">
        <v>81</v>
      </c>
      <c r="F734" t="s">
        <v>5093</v>
      </c>
      <c r="G734">
        <v>15</v>
      </c>
      <c r="H734" t="s">
        <v>5101</v>
      </c>
      <c r="I734" s="4" t="str">
        <f t="shared" si="32"/>
        <v>SCHEDULE 14: REPORT ON PASSENGER SATISFACTION INDICATORS | FY Q2 | Domestic terminal: Ease of making connections with other flights</v>
      </c>
      <c r="J734" t="s">
        <v>5091</v>
      </c>
    </row>
    <row r="735" spans="1:10" hidden="1">
      <c r="A735" s="6" t="str">
        <f t="shared" si="35"/>
        <v>SCHEDULE 14: REPORT ON PASSENGER SATISFACTION INDICATORS |  | 8</v>
      </c>
      <c r="B735" s="4">
        <f t="shared" si="36"/>
        <v>8</v>
      </c>
      <c r="C735" t="s">
        <v>5088</v>
      </c>
      <c r="D735" t="s">
        <v>81</v>
      </c>
      <c r="E735" t="s">
        <v>81</v>
      </c>
      <c r="F735" t="s">
        <v>5095</v>
      </c>
      <c r="G735">
        <v>15</v>
      </c>
      <c r="H735" t="s">
        <v>5101</v>
      </c>
      <c r="I735" s="4" t="str">
        <f t="shared" si="32"/>
        <v>SCHEDULE 14: REPORT ON PASSENGER SATISFACTION INDICATORS | FY Q3 | Domestic terminal: Ease of making connections with other flights</v>
      </c>
      <c r="J735" t="s">
        <v>5091</v>
      </c>
    </row>
    <row r="736" spans="1:10" hidden="1">
      <c r="A736" s="6" t="str">
        <f t="shared" si="35"/>
        <v>SCHEDULE 14: REPORT ON PASSENGER SATISFACTION INDICATORS |  | 9</v>
      </c>
      <c r="B736" s="4">
        <f t="shared" si="36"/>
        <v>9</v>
      </c>
      <c r="C736" t="s">
        <v>5088</v>
      </c>
      <c r="D736" t="s">
        <v>81</v>
      </c>
      <c r="E736" t="s">
        <v>81</v>
      </c>
      <c r="F736" t="s">
        <v>5097</v>
      </c>
      <c r="G736">
        <v>15</v>
      </c>
      <c r="H736" t="s">
        <v>5101</v>
      </c>
      <c r="I736" s="4" t="str">
        <f t="shared" si="32"/>
        <v>SCHEDULE 14: REPORT ON PASSENGER SATISFACTION INDICATORS | FY Q4 | Domestic terminal: Ease of making connections with other flights</v>
      </c>
      <c r="J736" t="s">
        <v>5091</v>
      </c>
    </row>
    <row r="737" spans="1:10" hidden="1">
      <c r="A737" s="6" t="str">
        <f t="shared" si="35"/>
        <v>SCHEDULE 14: REPORT ON PASSENGER SATISFACTION INDICATORS |  | 10</v>
      </c>
      <c r="B737" s="4">
        <f t="shared" si="36"/>
        <v>10</v>
      </c>
      <c r="C737" t="s">
        <v>5088</v>
      </c>
      <c r="D737" t="s">
        <v>81</v>
      </c>
      <c r="E737" t="s">
        <v>81</v>
      </c>
      <c r="F737" t="s">
        <v>5099</v>
      </c>
      <c r="G737">
        <v>15</v>
      </c>
      <c r="H737" t="s">
        <v>5101</v>
      </c>
      <c r="I737" s="4" t="str">
        <f t="shared" si="32"/>
        <v>SCHEDULE 14: REPORT ON PASSENGER SATISFACTION INDICATORS | Annual average | Domestic terminal: Ease of making connections with other flights</v>
      </c>
      <c r="J737" t="s">
        <v>5091</v>
      </c>
    </row>
    <row r="738" spans="1:10" hidden="1">
      <c r="A738" s="6" t="str">
        <f t="shared" si="35"/>
        <v>SCHEDULE 14: REPORT ON PASSENGER SATISFACTION INDICATORS |  | 11</v>
      </c>
      <c r="B738" s="4">
        <f t="shared" si="36"/>
        <v>11</v>
      </c>
      <c r="C738" t="s">
        <v>5088</v>
      </c>
      <c r="D738" t="s">
        <v>81</v>
      </c>
      <c r="E738" t="s">
        <v>81</v>
      </c>
      <c r="F738" t="s">
        <v>5089</v>
      </c>
      <c r="G738">
        <v>16</v>
      </c>
      <c r="H738" t="s">
        <v>5107</v>
      </c>
      <c r="I738" s="4" t="str">
        <f t="shared" si="32"/>
        <v>SCHEDULE 14: REPORT ON PASSENGER SATISFACTION INDICATORS | FY Q1 | Domestic terminal: Flight information display screens</v>
      </c>
      <c r="J738" t="s">
        <v>5091</v>
      </c>
    </row>
    <row r="739" spans="1:10" hidden="1">
      <c r="A739" s="6" t="str">
        <f t="shared" si="35"/>
        <v>SCHEDULE 14: REPORT ON PASSENGER SATISFACTION INDICATORS |  | 12</v>
      </c>
      <c r="B739" s="4">
        <f t="shared" si="36"/>
        <v>12</v>
      </c>
      <c r="C739" t="s">
        <v>5088</v>
      </c>
      <c r="D739" t="s">
        <v>81</v>
      </c>
      <c r="E739" t="s">
        <v>81</v>
      </c>
      <c r="F739" t="s">
        <v>5093</v>
      </c>
      <c r="G739">
        <v>16</v>
      </c>
      <c r="H739" t="s">
        <v>5107</v>
      </c>
      <c r="I739" s="4" t="str">
        <f t="shared" si="32"/>
        <v>SCHEDULE 14: REPORT ON PASSENGER SATISFACTION INDICATORS | FY Q2 | Domestic terminal: Flight information display screens</v>
      </c>
      <c r="J739" t="s">
        <v>5091</v>
      </c>
    </row>
    <row r="740" spans="1:10" hidden="1">
      <c r="A740" s="6" t="str">
        <f t="shared" si="35"/>
        <v>SCHEDULE 14: REPORT ON PASSENGER SATISFACTION INDICATORS |  | 13</v>
      </c>
      <c r="B740" s="4">
        <f t="shared" si="36"/>
        <v>13</v>
      </c>
      <c r="C740" t="s">
        <v>5088</v>
      </c>
      <c r="D740" t="s">
        <v>81</v>
      </c>
      <c r="E740" t="s">
        <v>81</v>
      </c>
      <c r="F740" t="s">
        <v>5095</v>
      </c>
      <c r="G740">
        <v>16</v>
      </c>
      <c r="H740" t="s">
        <v>5107</v>
      </c>
      <c r="I740" s="4" t="str">
        <f t="shared" si="32"/>
        <v>SCHEDULE 14: REPORT ON PASSENGER SATISFACTION INDICATORS | FY Q3 | Domestic terminal: Flight information display screens</v>
      </c>
      <c r="J740" t="s">
        <v>5091</v>
      </c>
    </row>
    <row r="741" spans="1:10" hidden="1">
      <c r="A741" s="6" t="str">
        <f t="shared" si="35"/>
        <v>SCHEDULE 14: REPORT ON PASSENGER SATISFACTION INDICATORS |  | 14</v>
      </c>
      <c r="B741" s="4">
        <f t="shared" si="36"/>
        <v>14</v>
      </c>
      <c r="C741" t="s">
        <v>5088</v>
      </c>
      <c r="D741" t="s">
        <v>81</v>
      </c>
      <c r="E741" t="s">
        <v>81</v>
      </c>
      <c r="F741" t="s">
        <v>5097</v>
      </c>
      <c r="G741">
        <v>16</v>
      </c>
      <c r="H741" t="s">
        <v>5107</v>
      </c>
      <c r="I741" s="4" t="str">
        <f t="shared" si="32"/>
        <v>SCHEDULE 14: REPORT ON PASSENGER SATISFACTION INDICATORS | FY Q4 | Domestic terminal: Flight information display screens</v>
      </c>
      <c r="J741" t="s">
        <v>5091</v>
      </c>
    </row>
    <row r="742" spans="1:10" hidden="1">
      <c r="A742" s="6" t="str">
        <f t="shared" si="35"/>
        <v>SCHEDULE 14: REPORT ON PASSENGER SATISFACTION INDICATORS |  | 15</v>
      </c>
      <c r="B742" s="4">
        <f t="shared" si="36"/>
        <v>15</v>
      </c>
      <c r="C742" t="s">
        <v>5088</v>
      </c>
      <c r="D742" t="s">
        <v>81</v>
      </c>
      <c r="E742" t="s">
        <v>81</v>
      </c>
      <c r="F742" t="s">
        <v>5099</v>
      </c>
      <c r="G742">
        <v>16</v>
      </c>
      <c r="H742" t="s">
        <v>5107</v>
      </c>
      <c r="I742" s="4" t="str">
        <f t="shared" si="32"/>
        <v>SCHEDULE 14: REPORT ON PASSENGER SATISFACTION INDICATORS | Annual average | Domestic terminal: Flight information display screens</v>
      </c>
      <c r="J742" t="s">
        <v>5091</v>
      </c>
    </row>
    <row r="743" spans="1:10" hidden="1">
      <c r="A743" s="6" t="str">
        <f t="shared" si="35"/>
        <v>SCHEDULE 14: REPORT ON PASSENGER SATISFACTION INDICATORS |  | 16</v>
      </c>
      <c r="B743" s="4">
        <f t="shared" si="36"/>
        <v>16</v>
      </c>
      <c r="C743" t="s">
        <v>5088</v>
      </c>
      <c r="D743" t="s">
        <v>81</v>
      </c>
      <c r="E743" t="s">
        <v>81</v>
      </c>
      <c r="F743" t="s">
        <v>5089</v>
      </c>
      <c r="G743">
        <v>17</v>
      </c>
      <c r="H743" t="s">
        <v>5111</v>
      </c>
      <c r="I743" s="4" t="str">
        <f t="shared" si="32"/>
        <v>SCHEDULE 14: REPORT ON PASSENGER SATISFACTION INDICATORS | FY Q1 | Domestic terminal: Walking distance within and/or between terminals</v>
      </c>
      <c r="J743" t="s">
        <v>5091</v>
      </c>
    </row>
    <row r="744" spans="1:10" hidden="1">
      <c r="A744" s="6" t="str">
        <f t="shared" si="35"/>
        <v>SCHEDULE 14: REPORT ON PASSENGER SATISFACTION INDICATORS |  | 17</v>
      </c>
      <c r="B744" s="4">
        <f t="shared" si="36"/>
        <v>17</v>
      </c>
      <c r="C744" t="s">
        <v>5088</v>
      </c>
      <c r="D744" t="s">
        <v>81</v>
      </c>
      <c r="E744" t="s">
        <v>81</v>
      </c>
      <c r="F744" t="s">
        <v>5093</v>
      </c>
      <c r="G744">
        <v>17</v>
      </c>
      <c r="H744" t="s">
        <v>5111</v>
      </c>
      <c r="I744" s="4" t="str">
        <f t="shared" si="32"/>
        <v>SCHEDULE 14: REPORT ON PASSENGER SATISFACTION INDICATORS | FY Q2 | Domestic terminal: Walking distance within and/or between terminals</v>
      </c>
      <c r="J744" t="s">
        <v>5091</v>
      </c>
    </row>
    <row r="745" spans="1:10" hidden="1">
      <c r="A745" s="6" t="str">
        <f t="shared" si="35"/>
        <v>SCHEDULE 14: REPORT ON PASSENGER SATISFACTION INDICATORS |  | 18</v>
      </c>
      <c r="B745" s="4">
        <f t="shared" si="36"/>
        <v>18</v>
      </c>
      <c r="C745" t="s">
        <v>5088</v>
      </c>
      <c r="D745" t="s">
        <v>81</v>
      </c>
      <c r="E745" t="s">
        <v>81</v>
      </c>
      <c r="F745" t="s">
        <v>5095</v>
      </c>
      <c r="G745">
        <v>17</v>
      </c>
      <c r="H745" t="s">
        <v>5111</v>
      </c>
      <c r="I745" s="4" t="str">
        <f t="shared" si="32"/>
        <v>SCHEDULE 14: REPORT ON PASSENGER SATISFACTION INDICATORS | FY Q3 | Domestic terminal: Walking distance within and/or between terminals</v>
      </c>
      <c r="J745" t="s">
        <v>5091</v>
      </c>
    </row>
    <row r="746" spans="1:10" hidden="1">
      <c r="A746" s="6" t="str">
        <f t="shared" si="35"/>
        <v>SCHEDULE 14: REPORT ON PASSENGER SATISFACTION INDICATORS |  | 19</v>
      </c>
      <c r="B746" s="4">
        <f t="shared" si="36"/>
        <v>19</v>
      </c>
      <c r="C746" t="s">
        <v>5088</v>
      </c>
      <c r="D746" t="s">
        <v>81</v>
      </c>
      <c r="E746" t="s">
        <v>81</v>
      </c>
      <c r="F746" t="s">
        <v>5097</v>
      </c>
      <c r="G746">
        <v>17</v>
      </c>
      <c r="H746" t="s">
        <v>5111</v>
      </c>
      <c r="I746" s="4" t="str">
        <f t="shared" si="32"/>
        <v>SCHEDULE 14: REPORT ON PASSENGER SATISFACTION INDICATORS | FY Q4 | Domestic terminal: Walking distance within and/or between terminals</v>
      </c>
      <c r="J746" t="s">
        <v>5091</v>
      </c>
    </row>
    <row r="747" spans="1:10" hidden="1">
      <c r="A747" s="6" t="str">
        <f t="shared" si="35"/>
        <v>SCHEDULE 14: REPORT ON PASSENGER SATISFACTION INDICATORS |  | 20</v>
      </c>
      <c r="B747" s="4">
        <f t="shared" si="36"/>
        <v>20</v>
      </c>
      <c r="C747" t="s">
        <v>5088</v>
      </c>
      <c r="D747" t="s">
        <v>81</v>
      </c>
      <c r="E747" t="s">
        <v>81</v>
      </c>
      <c r="F747" t="s">
        <v>5099</v>
      </c>
      <c r="G747">
        <v>17</v>
      </c>
      <c r="H747" t="s">
        <v>5111</v>
      </c>
      <c r="I747" s="4" t="str">
        <f t="shared" si="32"/>
        <v>SCHEDULE 14: REPORT ON PASSENGER SATISFACTION INDICATORS | Annual average | Domestic terminal: Walking distance within and/or between terminals</v>
      </c>
      <c r="J747" t="s">
        <v>5091</v>
      </c>
    </row>
    <row r="748" spans="1:10" hidden="1">
      <c r="A748" s="6" t="str">
        <f t="shared" si="35"/>
        <v>SCHEDULE 14: REPORT ON PASSENGER SATISFACTION INDICATORS |  | 21</v>
      </c>
      <c r="B748" s="4">
        <f t="shared" si="36"/>
        <v>21</v>
      </c>
      <c r="C748" t="s">
        <v>5088</v>
      </c>
      <c r="D748" t="s">
        <v>81</v>
      </c>
      <c r="E748" t="s">
        <v>81</v>
      </c>
      <c r="F748" t="s">
        <v>5089</v>
      </c>
      <c r="G748">
        <v>18</v>
      </c>
      <c r="H748" t="s">
        <v>5116</v>
      </c>
      <c r="I748" s="4" t="str">
        <f t="shared" si="32"/>
        <v>SCHEDULE 14: REPORT ON PASSENGER SATISFACTION INDICATORS | FY Q1 | Domestic terminal: Availability of baggage carts/trolleys</v>
      </c>
      <c r="J748" t="s">
        <v>5091</v>
      </c>
    </row>
    <row r="749" spans="1:10" hidden="1">
      <c r="A749" s="6" t="str">
        <f t="shared" si="35"/>
        <v>SCHEDULE 14: REPORT ON PASSENGER SATISFACTION INDICATORS |  | 22</v>
      </c>
      <c r="B749" s="4">
        <f t="shared" si="36"/>
        <v>22</v>
      </c>
      <c r="C749" t="s">
        <v>5088</v>
      </c>
      <c r="D749" t="s">
        <v>81</v>
      </c>
      <c r="E749" t="s">
        <v>81</v>
      </c>
      <c r="F749" t="s">
        <v>5093</v>
      </c>
      <c r="G749">
        <v>18</v>
      </c>
      <c r="H749" t="s">
        <v>5116</v>
      </c>
      <c r="I749" s="4" t="str">
        <f t="shared" si="32"/>
        <v>SCHEDULE 14: REPORT ON PASSENGER SATISFACTION INDICATORS | FY Q2 | Domestic terminal: Availability of baggage carts/trolleys</v>
      </c>
      <c r="J749" t="s">
        <v>5091</v>
      </c>
    </row>
    <row r="750" spans="1:10" hidden="1">
      <c r="A750" s="6" t="str">
        <f t="shared" si="35"/>
        <v>SCHEDULE 14: REPORT ON PASSENGER SATISFACTION INDICATORS |  | 23</v>
      </c>
      <c r="B750" s="4">
        <f t="shared" si="36"/>
        <v>23</v>
      </c>
      <c r="C750" t="s">
        <v>5088</v>
      </c>
      <c r="D750" t="s">
        <v>81</v>
      </c>
      <c r="E750" t="s">
        <v>81</v>
      </c>
      <c r="F750" t="s">
        <v>5095</v>
      </c>
      <c r="G750">
        <v>18</v>
      </c>
      <c r="H750" t="s">
        <v>5116</v>
      </c>
      <c r="I750" s="4" t="str">
        <f t="shared" si="32"/>
        <v>SCHEDULE 14: REPORT ON PASSENGER SATISFACTION INDICATORS | FY Q3 | Domestic terminal: Availability of baggage carts/trolleys</v>
      </c>
      <c r="J750" t="s">
        <v>5091</v>
      </c>
    </row>
    <row r="751" spans="1:10" hidden="1">
      <c r="A751" s="6" t="str">
        <f t="shared" si="35"/>
        <v>SCHEDULE 14: REPORT ON PASSENGER SATISFACTION INDICATORS |  | 24</v>
      </c>
      <c r="B751" s="4">
        <f t="shared" si="36"/>
        <v>24</v>
      </c>
      <c r="C751" t="s">
        <v>5088</v>
      </c>
      <c r="D751" t="s">
        <v>81</v>
      </c>
      <c r="E751" t="s">
        <v>81</v>
      </c>
      <c r="F751" t="s">
        <v>5097</v>
      </c>
      <c r="G751">
        <v>18</v>
      </c>
      <c r="H751" t="s">
        <v>5116</v>
      </c>
      <c r="I751" s="4" t="str">
        <f t="shared" si="32"/>
        <v>SCHEDULE 14: REPORT ON PASSENGER SATISFACTION INDICATORS | FY Q4 | Domestic terminal: Availability of baggage carts/trolleys</v>
      </c>
      <c r="J751" t="s">
        <v>5091</v>
      </c>
    </row>
    <row r="752" spans="1:10" hidden="1">
      <c r="A752" s="6" t="str">
        <f t="shared" si="35"/>
        <v>SCHEDULE 14: REPORT ON PASSENGER SATISFACTION INDICATORS |  | 25</v>
      </c>
      <c r="B752" s="4">
        <f t="shared" si="36"/>
        <v>25</v>
      </c>
      <c r="C752" t="s">
        <v>5088</v>
      </c>
      <c r="D752" t="s">
        <v>81</v>
      </c>
      <c r="E752" t="s">
        <v>81</v>
      </c>
      <c r="F752" t="s">
        <v>5099</v>
      </c>
      <c r="G752">
        <v>18</v>
      </c>
      <c r="H752" t="s">
        <v>5116</v>
      </c>
      <c r="I752" s="4" t="str">
        <f t="shared" si="32"/>
        <v>SCHEDULE 14: REPORT ON PASSENGER SATISFACTION INDICATORS | Annual average | Domestic terminal: Availability of baggage carts/trolleys</v>
      </c>
      <c r="J752" t="s">
        <v>5091</v>
      </c>
    </row>
    <row r="753" spans="1:10" hidden="1">
      <c r="A753" s="6" t="str">
        <f t="shared" si="35"/>
        <v>SCHEDULE 14: REPORT ON PASSENGER SATISFACTION INDICATORS |  | 26</v>
      </c>
      <c r="B753" s="4">
        <f t="shared" si="36"/>
        <v>26</v>
      </c>
      <c r="C753" t="s">
        <v>5088</v>
      </c>
      <c r="D753" t="s">
        <v>81</v>
      </c>
      <c r="E753" t="s">
        <v>81</v>
      </c>
      <c r="F753" t="s">
        <v>5089</v>
      </c>
      <c r="G753">
        <v>19</v>
      </c>
      <c r="H753" t="s">
        <v>5122</v>
      </c>
      <c r="I753" s="4" t="str">
        <f t="shared" si="32"/>
        <v>SCHEDULE 14: REPORT ON PASSENGER SATISFACTION INDICATORS | FY Q1 | Domestic terminal: Courtesy, helpfulness of airport staff (excluding check-in and security)</v>
      </c>
      <c r="J753" t="s">
        <v>5091</v>
      </c>
    </row>
    <row r="754" spans="1:10" hidden="1">
      <c r="A754" s="6" t="str">
        <f t="shared" si="35"/>
        <v>SCHEDULE 14: REPORT ON PASSENGER SATISFACTION INDICATORS |  | 27</v>
      </c>
      <c r="B754" s="4">
        <f t="shared" si="36"/>
        <v>27</v>
      </c>
      <c r="C754" t="s">
        <v>5088</v>
      </c>
      <c r="D754" t="s">
        <v>81</v>
      </c>
      <c r="E754" t="s">
        <v>81</v>
      </c>
      <c r="F754" t="s">
        <v>5093</v>
      </c>
      <c r="G754">
        <v>19</v>
      </c>
      <c r="H754" t="s">
        <v>5122</v>
      </c>
      <c r="I754" s="4" t="str">
        <f t="shared" si="32"/>
        <v>SCHEDULE 14: REPORT ON PASSENGER SATISFACTION INDICATORS | FY Q2 | Domestic terminal: Courtesy, helpfulness of airport staff (excluding check-in and security)</v>
      </c>
      <c r="J754" t="s">
        <v>5091</v>
      </c>
    </row>
    <row r="755" spans="1:10" hidden="1">
      <c r="A755" s="6" t="str">
        <f t="shared" si="35"/>
        <v>SCHEDULE 14: REPORT ON PASSENGER SATISFACTION INDICATORS |  | 28</v>
      </c>
      <c r="B755" s="4">
        <f t="shared" si="36"/>
        <v>28</v>
      </c>
      <c r="C755" t="s">
        <v>5088</v>
      </c>
      <c r="D755" t="s">
        <v>81</v>
      </c>
      <c r="E755" t="s">
        <v>81</v>
      </c>
      <c r="F755" t="s">
        <v>5095</v>
      </c>
      <c r="G755">
        <v>19</v>
      </c>
      <c r="H755" t="s">
        <v>5122</v>
      </c>
      <c r="I755" s="4" t="str">
        <f t="shared" si="32"/>
        <v>SCHEDULE 14: REPORT ON PASSENGER SATISFACTION INDICATORS | FY Q3 | Domestic terminal: Courtesy, helpfulness of airport staff (excluding check-in and security)</v>
      </c>
      <c r="J755" t="s">
        <v>5091</v>
      </c>
    </row>
    <row r="756" spans="1:10" hidden="1">
      <c r="A756" s="6" t="str">
        <f t="shared" si="35"/>
        <v>SCHEDULE 14: REPORT ON PASSENGER SATISFACTION INDICATORS |  | 29</v>
      </c>
      <c r="B756" s="4">
        <f t="shared" si="36"/>
        <v>29</v>
      </c>
      <c r="C756" t="s">
        <v>5088</v>
      </c>
      <c r="D756" t="s">
        <v>81</v>
      </c>
      <c r="E756" t="s">
        <v>81</v>
      </c>
      <c r="F756" t="s">
        <v>5097</v>
      </c>
      <c r="G756">
        <v>19</v>
      </c>
      <c r="H756" t="s">
        <v>5122</v>
      </c>
      <c r="I756" s="4" t="str">
        <f t="shared" si="32"/>
        <v>SCHEDULE 14: REPORT ON PASSENGER SATISFACTION INDICATORS | FY Q4 | Domestic terminal: Courtesy, helpfulness of airport staff (excluding check-in and security)</v>
      </c>
      <c r="J756" t="s">
        <v>5091</v>
      </c>
    </row>
    <row r="757" spans="1:10" hidden="1">
      <c r="A757" s="6" t="str">
        <f t="shared" si="35"/>
        <v>SCHEDULE 14: REPORT ON PASSENGER SATISFACTION INDICATORS |  | 30</v>
      </c>
      <c r="B757" s="4">
        <f t="shared" si="36"/>
        <v>30</v>
      </c>
      <c r="C757" t="s">
        <v>5088</v>
      </c>
      <c r="D757" t="s">
        <v>81</v>
      </c>
      <c r="E757" t="s">
        <v>81</v>
      </c>
      <c r="F757" t="s">
        <v>5099</v>
      </c>
      <c r="G757">
        <v>19</v>
      </c>
      <c r="H757" t="s">
        <v>5122</v>
      </c>
      <c r="I757" s="4" t="str">
        <f t="shared" si="32"/>
        <v>SCHEDULE 14: REPORT ON PASSENGER SATISFACTION INDICATORS | Annual average | Domestic terminal: Courtesy, helpfulness of airport staff (excluding check-in and security)</v>
      </c>
      <c r="J757" t="s">
        <v>5091</v>
      </c>
    </row>
    <row r="758" spans="1:10" hidden="1">
      <c r="A758" s="6" t="str">
        <f t="shared" si="35"/>
        <v>SCHEDULE 14: REPORT ON PASSENGER SATISFACTION INDICATORS |  | 31</v>
      </c>
      <c r="B758" s="4">
        <f t="shared" si="36"/>
        <v>31</v>
      </c>
      <c r="C758" t="s">
        <v>5088</v>
      </c>
      <c r="D758" t="s">
        <v>81</v>
      </c>
      <c r="E758" t="s">
        <v>81</v>
      </c>
      <c r="F758" t="s">
        <v>5089</v>
      </c>
      <c r="G758">
        <v>20</v>
      </c>
      <c r="H758" t="s">
        <v>5125</v>
      </c>
      <c r="I758" s="4" t="str">
        <f t="shared" si="32"/>
        <v>SCHEDULE 14: REPORT ON PASSENGER SATISFACTION INDICATORS | FY Q1 | Domestic terminal: Availability of washrooms/toilets</v>
      </c>
      <c r="J758" t="s">
        <v>5091</v>
      </c>
    </row>
    <row r="759" spans="1:10" hidden="1">
      <c r="A759" s="6" t="str">
        <f t="shared" si="35"/>
        <v>SCHEDULE 14: REPORT ON PASSENGER SATISFACTION INDICATORS |  | 32</v>
      </c>
      <c r="B759" s="4">
        <f t="shared" si="36"/>
        <v>32</v>
      </c>
      <c r="C759" t="s">
        <v>5088</v>
      </c>
      <c r="D759" t="s">
        <v>81</v>
      </c>
      <c r="E759" t="s">
        <v>81</v>
      </c>
      <c r="F759" t="s">
        <v>5093</v>
      </c>
      <c r="G759">
        <v>20</v>
      </c>
      <c r="H759" t="s">
        <v>5125</v>
      </c>
      <c r="I759" s="4" t="str">
        <f t="shared" si="32"/>
        <v>SCHEDULE 14: REPORT ON PASSENGER SATISFACTION INDICATORS | FY Q2 | Domestic terminal: Availability of washrooms/toilets</v>
      </c>
      <c r="J759" t="s">
        <v>5091</v>
      </c>
    </row>
    <row r="760" spans="1:10" hidden="1">
      <c r="A760" s="6" t="str">
        <f t="shared" si="35"/>
        <v>SCHEDULE 14: REPORT ON PASSENGER SATISFACTION INDICATORS |  | 33</v>
      </c>
      <c r="B760" s="4">
        <f t="shared" si="36"/>
        <v>33</v>
      </c>
      <c r="C760" t="s">
        <v>5088</v>
      </c>
      <c r="D760" t="s">
        <v>81</v>
      </c>
      <c r="E760" t="s">
        <v>81</v>
      </c>
      <c r="F760" t="s">
        <v>5095</v>
      </c>
      <c r="G760">
        <v>20</v>
      </c>
      <c r="H760" t="s">
        <v>5125</v>
      </c>
      <c r="I760" s="4" t="str">
        <f t="shared" si="32"/>
        <v>SCHEDULE 14: REPORT ON PASSENGER SATISFACTION INDICATORS | FY Q3 | Domestic terminal: Availability of washrooms/toilets</v>
      </c>
      <c r="J760" t="s">
        <v>5091</v>
      </c>
    </row>
    <row r="761" spans="1:10" hidden="1">
      <c r="A761" s="6" t="str">
        <f t="shared" si="35"/>
        <v>SCHEDULE 14: REPORT ON PASSENGER SATISFACTION INDICATORS |  | 34</v>
      </c>
      <c r="B761" s="4">
        <f t="shared" si="36"/>
        <v>34</v>
      </c>
      <c r="C761" t="s">
        <v>5088</v>
      </c>
      <c r="D761" t="s">
        <v>81</v>
      </c>
      <c r="E761" t="s">
        <v>81</v>
      </c>
      <c r="F761" t="s">
        <v>5097</v>
      </c>
      <c r="G761">
        <v>20</v>
      </c>
      <c r="H761" t="s">
        <v>5125</v>
      </c>
      <c r="I761" s="4" t="str">
        <f t="shared" si="32"/>
        <v>SCHEDULE 14: REPORT ON PASSENGER SATISFACTION INDICATORS | FY Q4 | Domestic terminal: Availability of washrooms/toilets</v>
      </c>
      <c r="J761" t="s">
        <v>5091</v>
      </c>
    </row>
    <row r="762" spans="1:10" hidden="1">
      <c r="A762" s="6" t="str">
        <f t="shared" si="35"/>
        <v>SCHEDULE 14: REPORT ON PASSENGER SATISFACTION INDICATORS |  | 35</v>
      </c>
      <c r="B762" s="4">
        <f t="shared" si="36"/>
        <v>35</v>
      </c>
      <c r="C762" t="s">
        <v>5088</v>
      </c>
      <c r="D762" t="s">
        <v>81</v>
      </c>
      <c r="E762" t="s">
        <v>81</v>
      </c>
      <c r="F762" t="s">
        <v>5099</v>
      </c>
      <c r="G762">
        <v>20</v>
      </c>
      <c r="H762" t="s">
        <v>5125</v>
      </c>
      <c r="I762" s="4" t="str">
        <f t="shared" si="32"/>
        <v>SCHEDULE 14: REPORT ON PASSENGER SATISFACTION INDICATORS | Annual average | Domestic terminal: Availability of washrooms/toilets</v>
      </c>
      <c r="J762" t="s">
        <v>5091</v>
      </c>
    </row>
    <row r="763" spans="1:10" hidden="1">
      <c r="A763" s="6" t="str">
        <f t="shared" si="35"/>
        <v>SCHEDULE 14: REPORT ON PASSENGER SATISFACTION INDICATORS |  | 36</v>
      </c>
      <c r="B763" s="4">
        <f t="shared" si="36"/>
        <v>36</v>
      </c>
      <c r="C763" t="s">
        <v>5088</v>
      </c>
      <c r="D763" t="s">
        <v>81</v>
      </c>
      <c r="E763" t="s">
        <v>81</v>
      </c>
      <c r="F763" t="s">
        <v>5089</v>
      </c>
      <c r="G763">
        <v>21</v>
      </c>
      <c r="H763" t="s">
        <v>5129</v>
      </c>
      <c r="I763" s="4" t="str">
        <f t="shared" si="32"/>
        <v>SCHEDULE 14: REPORT ON PASSENGER SATISFACTION INDICATORS | FY Q1 | Domestic terminal: Cleanliness of washrooms/toilets</v>
      </c>
      <c r="J763" t="s">
        <v>5091</v>
      </c>
    </row>
    <row r="764" spans="1:10" hidden="1">
      <c r="A764" s="6" t="str">
        <f t="shared" si="35"/>
        <v>SCHEDULE 14: REPORT ON PASSENGER SATISFACTION INDICATORS |  | 37</v>
      </c>
      <c r="B764" s="4">
        <f t="shared" si="36"/>
        <v>37</v>
      </c>
      <c r="C764" t="s">
        <v>5088</v>
      </c>
      <c r="D764" t="s">
        <v>81</v>
      </c>
      <c r="E764" t="s">
        <v>81</v>
      </c>
      <c r="F764" t="s">
        <v>5093</v>
      </c>
      <c r="G764">
        <v>21</v>
      </c>
      <c r="H764" t="s">
        <v>5129</v>
      </c>
      <c r="I764" s="4" t="str">
        <f t="shared" si="32"/>
        <v>SCHEDULE 14: REPORT ON PASSENGER SATISFACTION INDICATORS | FY Q2 | Domestic terminal: Cleanliness of washrooms/toilets</v>
      </c>
      <c r="J764" t="s">
        <v>5091</v>
      </c>
    </row>
    <row r="765" spans="1:10" hidden="1">
      <c r="A765" s="6" t="str">
        <f t="shared" si="35"/>
        <v>SCHEDULE 14: REPORT ON PASSENGER SATISFACTION INDICATORS |  | 38</v>
      </c>
      <c r="B765" s="4">
        <f t="shared" si="36"/>
        <v>38</v>
      </c>
      <c r="C765" t="s">
        <v>5088</v>
      </c>
      <c r="D765" t="s">
        <v>81</v>
      </c>
      <c r="E765" t="s">
        <v>81</v>
      </c>
      <c r="F765" t="s">
        <v>5095</v>
      </c>
      <c r="G765">
        <v>21</v>
      </c>
      <c r="H765" t="s">
        <v>5129</v>
      </c>
      <c r="I765" s="4" t="str">
        <f t="shared" si="32"/>
        <v>SCHEDULE 14: REPORT ON PASSENGER SATISFACTION INDICATORS | FY Q3 | Domestic terminal: Cleanliness of washrooms/toilets</v>
      </c>
      <c r="J765" t="s">
        <v>5091</v>
      </c>
    </row>
    <row r="766" spans="1:10" hidden="1">
      <c r="A766" s="6" t="str">
        <f t="shared" si="35"/>
        <v>SCHEDULE 14: REPORT ON PASSENGER SATISFACTION INDICATORS |  | 39</v>
      </c>
      <c r="B766" s="4">
        <f t="shared" si="36"/>
        <v>39</v>
      </c>
      <c r="C766" t="s">
        <v>5088</v>
      </c>
      <c r="D766" t="s">
        <v>81</v>
      </c>
      <c r="E766" t="s">
        <v>81</v>
      </c>
      <c r="F766" t="s">
        <v>5097</v>
      </c>
      <c r="G766">
        <v>21</v>
      </c>
      <c r="H766" t="s">
        <v>5129</v>
      </c>
      <c r="I766" s="4" t="str">
        <f t="shared" si="32"/>
        <v>SCHEDULE 14: REPORT ON PASSENGER SATISFACTION INDICATORS | FY Q4 | Domestic terminal: Cleanliness of washrooms/toilets</v>
      </c>
      <c r="J766" t="s">
        <v>5091</v>
      </c>
    </row>
    <row r="767" spans="1:10" hidden="1">
      <c r="A767" s="6" t="str">
        <f t="shared" si="35"/>
        <v>SCHEDULE 14: REPORT ON PASSENGER SATISFACTION INDICATORS |  | 40</v>
      </c>
      <c r="B767" s="4">
        <f t="shared" si="36"/>
        <v>40</v>
      </c>
      <c r="C767" t="s">
        <v>5088</v>
      </c>
      <c r="D767" t="s">
        <v>81</v>
      </c>
      <c r="E767" t="s">
        <v>81</v>
      </c>
      <c r="F767" t="s">
        <v>5099</v>
      </c>
      <c r="G767">
        <v>21</v>
      </c>
      <c r="H767" t="s">
        <v>5129</v>
      </c>
      <c r="I767" s="4" t="str">
        <f t="shared" si="32"/>
        <v>SCHEDULE 14: REPORT ON PASSENGER SATISFACTION INDICATORS | Annual average | Domestic terminal: Cleanliness of washrooms/toilets</v>
      </c>
      <c r="J767" t="s">
        <v>5091</v>
      </c>
    </row>
    <row r="768" spans="1:10" hidden="1">
      <c r="A768" s="6" t="str">
        <f t="shared" si="35"/>
        <v>SCHEDULE 14: REPORT ON PASSENGER SATISFACTION INDICATORS |  | 41</v>
      </c>
      <c r="B768" s="4">
        <f t="shared" si="36"/>
        <v>41</v>
      </c>
      <c r="C768" t="s">
        <v>5088</v>
      </c>
      <c r="D768" t="s">
        <v>81</v>
      </c>
      <c r="E768" t="s">
        <v>81</v>
      </c>
      <c r="F768" t="s">
        <v>5089</v>
      </c>
      <c r="G768">
        <v>22</v>
      </c>
      <c r="H768" t="s">
        <v>5133</v>
      </c>
      <c r="I768" s="4" t="str">
        <f t="shared" si="32"/>
        <v>SCHEDULE 14: REPORT ON PASSENGER SATISFACTION INDICATORS | FY Q1 | Domestic terminal: Comfort of waiting/gate areas</v>
      </c>
      <c r="J768" t="s">
        <v>5091</v>
      </c>
    </row>
    <row r="769" spans="1:10" hidden="1">
      <c r="A769" s="6" t="str">
        <f t="shared" si="35"/>
        <v>SCHEDULE 14: REPORT ON PASSENGER SATISFACTION INDICATORS |  | 42</v>
      </c>
      <c r="B769" s="4">
        <f t="shared" si="36"/>
        <v>42</v>
      </c>
      <c r="C769" t="s">
        <v>5088</v>
      </c>
      <c r="D769" t="s">
        <v>81</v>
      </c>
      <c r="E769" t="s">
        <v>81</v>
      </c>
      <c r="F769" t="s">
        <v>5093</v>
      </c>
      <c r="G769">
        <v>22</v>
      </c>
      <c r="H769" t="s">
        <v>5133</v>
      </c>
      <c r="I769" s="4" t="str">
        <f t="shared" si="32"/>
        <v>SCHEDULE 14: REPORT ON PASSENGER SATISFACTION INDICATORS | FY Q2 | Domestic terminal: Comfort of waiting/gate areas</v>
      </c>
      <c r="J769" t="s">
        <v>5091</v>
      </c>
    </row>
    <row r="770" spans="1:10" hidden="1">
      <c r="A770" s="6" t="str">
        <f t="shared" si="35"/>
        <v>SCHEDULE 14: REPORT ON PASSENGER SATISFACTION INDICATORS |  | 43</v>
      </c>
      <c r="B770" s="4">
        <f t="shared" si="36"/>
        <v>43</v>
      </c>
      <c r="C770" t="s">
        <v>5088</v>
      </c>
      <c r="D770" t="s">
        <v>81</v>
      </c>
      <c r="E770" t="s">
        <v>81</v>
      </c>
      <c r="F770" t="s">
        <v>5095</v>
      </c>
      <c r="G770">
        <v>22</v>
      </c>
      <c r="H770" t="s">
        <v>5133</v>
      </c>
      <c r="I770" s="4" t="str">
        <f t="shared" si="32"/>
        <v>SCHEDULE 14: REPORT ON PASSENGER SATISFACTION INDICATORS | FY Q3 | Domestic terminal: Comfort of waiting/gate areas</v>
      </c>
      <c r="J770" t="s">
        <v>5091</v>
      </c>
    </row>
    <row r="771" spans="1:10" hidden="1">
      <c r="A771" s="6" t="str">
        <f t="shared" si="35"/>
        <v>SCHEDULE 14: REPORT ON PASSENGER SATISFACTION INDICATORS |  | 44</v>
      </c>
      <c r="B771" s="4">
        <f t="shared" si="36"/>
        <v>44</v>
      </c>
      <c r="C771" t="s">
        <v>5088</v>
      </c>
      <c r="D771" t="s">
        <v>81</v>
      </c>
      <c r="E771" t="s">
        <v>81</v>
      </c>
      <c r="F771" t="s">
        <v>5097</v>
      </c>
      <c r="G771">
        <v>22</v>
      </c>
      <c r="H771" t="s">
        <v>5133</v>
      </c>
      <c r="I771" s="4" t="str">
        <f t="shared" si="32"/>
        <v>SCHEDULE 14: REPORT ON PASSENGER SATISFACTION INDICATORS | FY Q4 | Domestic terminal: Comfort of waiting/gate areas</v>
      </c>
      <c r="J771" t="s">
        <v>5091</v>
      </c>
    </row>
    <row r="772" spans="1:10" hidden="1">
      <c r="A772" s="6" t="str">
        <f t="shared" si="35"/>
        <v>SCHEDULE 14: REPORT ON PASSENGER SATISFACTION INDICATORS |  | 45</v>
      </c>
      <c r="B772" s="4">
        <f t="shared" si="36"/>
        <v>45</v>
      </c>
      <c r="C772" t="s">
        <v>5088</v>
      </c>
      <c r="D772" t="s">
        <v>81</v>
      </c>
      <c r="E772" t="s">
        <v>81</v>
      </c>
      <c r="F772" t="s">
        <v>5099</v>
      </c>
      <c r="G772">
        <v>22</v>
      </c>
      <c r="H772" t="s">
        <v>5133</v>
      </c>
      <c r="I772" s="4" t="str">
        <f t="shared" si="32"/>
        <v>SCHEDULE 14: REPORT ON PASSENGER SATISFACTION INDICATORS | Annual average | Domestic terminal: Comfort of waiting/gate areas</v>
      </c>
      <c r="J772" t="s">
        <v>5091</v>
      </c>
    </row>
    <row r="773" spans="1:10" hidden="1">
      <c r="A773" s="6" t="str">
        <f t="shared" si="35"/>
        <v>SCHEDULE 14: REPORT ON PASSENGER SATISFACTION INDICATORS |  | 46</v>
      </c>
      <c r="B773" s="4">
        <f t="shared" si="36"/>
        <v>46</v>
      </c>
      <c r="C773" t="s">
        <v>5088</v>
      </c>
      <c r="D773" t="s">
        <v>81</v>
      </c>
      <c r="E773" t="s">
        <v>81</v>
      </c>
      <c r="F773" t="s">
        <v>5089</v>
      </c>
      <c r="G773">
        <v>23</v>
      </c>
      <c r="H773" t="s">
        <v>5138</v>
      </c>
      <c r="I773" s="4" t="str">
        <f t="shared" si="32"/>
        <v>SCHEDULE 14: REPORT ON PASSENGER SATISFACTION INDICATORS | FY Q1 | Domestic terminal: Cleanliness of airport terminal</v>
      </c>
      <c r="J773" t="s">
        <v>5091</v>
      </c>
    </row>
    <row r="774" spans="1:10" hidden="1">
      <c r="A774" s="6" t="str">
        <f t="shared" si="35"/>
        <v>SCHEDULE 14: REPORT ON PASSENGER SATISFACTION INDICATORS |  | 47</v>
      </c>
      <c r="B774" s="4">
        <f t="shared" si="36"/>
        <v>47</v>
      </c>
      <c r="C774" t="s">
        <v>5088</v>
      </c>
      <c r="D774" t="s">
        <v>81</v>
      </c>
      <c r="E774" t="s">
        <v>81</v>
      </c>
      <c r="F774" t="s">
        <v>5093</v>
      </c>
      <c r="G774">
        <v>23</v>
      </c>
      <c r="H774" t="s">
        <v>5138</v>
      </c>
      <c r="I774" s="4" t="str">
        <f t="shared" si="32"/>
        <v>SCHEDULE 14: REPORT ON PASSENGER SATISFACTION INDICATORS | FY Q2 | Domestic terminal: Cleanliness of airport terminal</v>
      </c>
      <c r="J774" t="s">
        <v>5091</v>
      </c>
    </row>
    <row r="775" spans="1:10" hidden="1">
      <c r="A775" s="6" t="str">
        <f t="shared" si="35"/>
        <v>SCHEDULE 14: REPORT ON PASSENGER SATISFACTION INDICATORS |  | 48</v>
      </c>
      <c r="B775" s="4">
        <f t="shared" si="36"/>
        <v>48</v>
      </c>
      <c r="C775" t="s">
        <v>5088</v>
      </c>
      <c r="D775" t="s">
        <v>81</v>
      </c>
      <c r="E775" t="s">
        <v>81</v>
      </c>
      <c r="F775" t="s">
        <v>5095</v>
      </c>
      <c r="G775">
        <v>23</v>
      </c>
      <c r="H775" t="s">
        <v>5138</v>
      </c>
      <c r="I775" s="4" t="str">
        <f t="shared" si="32"/>
        <v>SCHEDULE 14: REPORT ON PASSENGER SATISFACTION INDICATORS | FY Q3 | Domestic terminal: Cleanliness of airport terminal</v>
      </c>
      <c r="J775" t="s">
        <v>5091</v>
      </c>
    </row>
    <row r="776" spans="1:10" hidden="1">
      <c r="A776" s="6" t="str">
        <f t="shared" si="35"/>
        <v>SCHEDULE 14: REPORT ON PASSENGER SATISFACTION INDICATORS |  | 49</v>
      </c>
      <c r="B776" s="4">
        <f t="shared" si="36"/>
        <v>49</v>
      </c>
      <c r="C776" t="s">
        <v>5088</v>
      </c>
      <c r="D776" t="s">
        <v>81</v>
      </c>
      <c r="E776" t="s">
        <v>81</v>
      </c>
      <c r="F776" t="s">
        <v>5097</v>
      </c>
      <c r="G776">
        <v>23</v>
      </c>
      <c r="H776" t="s">
        <v>5138</v>
      </c>
      <c r="I776" s="4" t="str">
        <f t="shared" si="32"/>
        <v>SCHEDULE 14: REPORT ON PASSENGER SATISFACTION INDICATORS | FY Q4 | Domestic terminal: Cleanliness of airport terminal</v>
      </c>
      <c r="J776" t="s">
        <v>5091</v>
      </c>
    </row>
    <row r="777" spans="1:10" hidden="1">
      <c r="A777" s="6" t="str">
        <f t="shared" si="35"/>
        <v>SCHEDULE 14: REPORT ON PASSENGER SATISFACTION INDICATORS |  | 50</v>
      </c>
      <c r="B777" s="4">
        <f t="shared" si="36"/>
        <v>50</v>
      </c>
      <c r="C777" t="s">
        <v>5088</v>
      </c>
      <c r="D777" t="s">
        <v>81</v>
      </c>
      <c r="E777" t="s">
        <v>81</v>
      </c>
      <c r="F777" t="s">
        <v>5099</v>
      </c>
      <c r="G777">
        <v>23</v>
      </c>
      <c r="H777" t="s">
        <v>5138</v>
      </c>
      <c r="I777" s="4" t="str">
        <f t="shared" si="32"/>
        <v>SCHEDULE 14: REPORT ON PASSENGER SATISFACTION INDICATORS | Annual average | Domestic terminal: Cleanliness of airport terminal</v>
      </c>
      <c r="J777" t="s">
        <v>5091</v>
      </c>
    </row>
    <row r="778" spans="1:10" hidden="1">
      <c r="A778" s="6" t="str">
        <f t="shared" si="35"/>
        <v>SCHEDULE 14: REPORT ON PASSENGER SATISFACTION INDICATORS |  | 51</v>
      </c>
      <c r="B778" s="4">
        <f t="shared" si="36"/>
        <v>51</v>
      </c>
      <c r="C778" t="s">
        <v>5088</v>
      </c>
      <c r="D778" t="s">
        <v>81</v>
      </c>
      <c r="E778" t="s">
        <v>81</v>
      </c>
      <c r="F778" t="s">
        <v>5089</v>
      </c>
      <c r="G778">
        <v>24</v>
      </c>
      <c r="H778" t="s">
        <v>5143</v>
      </c>
      <c r="I778" s="4" t="str">
        <f t="shared" si="32"/>
        <v>SCHEDULE 14: REPORT ON PASSENGER SATISFACTION INDICATORS | FY Q1 | Domestic terminal: Ambience of the airport</v>
      </c>
      <c r="J778" t="s">
        <v>5091</v>
      </c>
    </row>
    <row r="779" spans="1:10" hidden="1">
      <c r="A779" s="6" t="str">
        <f t="shared" si="35"/>
        <v>SCHEDULE 14: REPORT ON PASSENGER SATISFACTION INDICATORS |  | 52</v>
      </c>
      <c r="B779" s="4">
        <f t="shared" si="36"/>
        <v>52</v>
      </c>
      <c r="C779" t="s">
        <v>5088</v>
      </c>
      <c r="D779" t="s">
        <v>81</v>
      </c>
      <c r="E779" t="s">
        <v>81</v>
      </c>
      <c r="F779" t="s">
        <v>5093</v>
      </c>
      <c r="G779">
        <v>24</v>
      </c>
      <c r="H779" t="s">
        <v>5143</v>
      </c>
      <c r="I779" s="4" t="str">
        <f t="shared" si="32"/>
        <v>SCHEDULE 14: REPORT ON PASSENGER SATISFACTION INDICATORS | FY Q2 | Domestic terminal: Ambience of the airport</v>
      </c>
      <c r="J779" t="s">
        <v>5091</v>
      </c>
    </row>
    <row r="780" spans="1:10" hidden="1">
      <c r="A780" s="6" t="str">
        <f t="shared" si="35"/>
        <v>SCHEDULE 14: REPORT ON PASSENGER SATISFACTION INDICATORS |  | 53</v>
      </c>
      <c r="B780" s="4">
        <f t="shared" si="36"/>
        <v>53</v>
      </c>
      <c r="C780" t="s">
        <v>5088</v>
      </c>
      <c r="D780" t="s">
        <v>81</v>
      </c>
      <c r="E780" t="s">
        <v>81</v>
      </c>
      <c r="F780" t="s">
        <v>5095</v>
      </c>
      <c r="G780">
        <v>24</v>
      </c>
      <c r="H780" t="s">
        <v>5143</v>
      </c>
      <c r="I780" s="4" t="str">
        <f t="shared" si="32"/>
        <v>SCHEDULE 14: REPORT ON PASSENGER SATISFACTION INDICATORS | FY Q3 | Domestic terminal: Ambience of the airport</v>
      </c>
      <c r="J780" t="s">
        <v>5091</v>
      </c>
    </row>
    <row r="781" spans="1:10" hidden="1">
      <c r="A781" s="6" t="str">
        <f t="shared" si="35"/>
        <v>SCHEDULE 14: REPORT ON PASSENGER SATISFACTION INDICATORS |  | 54</v>
      </c>
      <c r="B781" s="4">
        <f t="shared" si="36"/>
        <v>54</v>
      </c>
      <c r="C781" t="s">
        <v>5088</v>
      </c>
      <c r="D781" t="s">
        <v>81</v>
      </c>
      <c r="E781" t="s">
        <v>81</v>
      </c>
      <c r="F781" t="s">
        <v>5097</v>
      </c>
      <c r="G781">
        <v>24</v>
      </c>
      <c r="H781" t="s">
        <v>5143</v>
      </c>
      <c r="I781" s="4" t="str">
        <f t="shared" si="32"/>
        <v>SCHEDULE 14: REPORT ON PASSENGER SATISFACTION INDICATORS | FY Q4 | Domestic terminal: Ambience of the airport</v>
      </c>
      <c r="J781" t="s">
        <v>5091</v>
      </c>
    </row>
    <row r="782" spans="1:10" hidden="1">
      <c r="A782" s="6" t="str">
        <f t="shared" si="35"/>
        <v>SCHEDULE 14: REPORT ON PASSENGER SATISFACTION INDICATORS |  | 55</v>
      </c>
      <c r="B782" s="4">
        <f t="shared" si="36"/>
        <v>55</v>
      </c>
      <c r="C782" t="s">
        <v>5088</v>
      </c>
      <c r="D782" t="s">
        <v>81</v>
      </c>
      <c r="E782" t="s">
        <v>81</v>
      </c>
      <c r="F782" t="s">
        <v>5099</v>
      </c>
      <c r="G782">
        <v>24</v>
      </c>
      <c r="H782" t="s">
        <v>5143</v>
      </c>
      <c r="I782" s="4" t="str">
        <f t="shared" si="32"/>
        <v>SCHEDULE 14: REPORT ON PASSENGER SATISFACTION INDICATORS | Annual average | Domestic terminal: Ambience of the airport</v>
      </c>
      <c r="J782" t="s">
        <v>5091</v>
      </c>
    </row>
    <row r="783" spans="1:10" hidden="1">
      <c r="A783" s="6" t="str">
        <f t="shared" si="35"/>
        <v>SCHEDULE 14: REPORT ON PASSENGER SATISFACTION INDICATORS |  | 56</v>
      </c>
      <c r="B783" s="4">
        <f t="shared" si="36"/>
        <v>56</v>
      </c>
      <c r="C783" t="s">
        <v>5088</v>
      </c>
      <c r="D783" t="s">
        <v>81</v>
      </c>
      <c r="E783" t="s">
        <v>81</v>
      </c>
      <c r="F783" t="s">
        <v>5089</v>
      </c>
      <c r="G783">
        <v>25</v>
      </c>
      <c r="H783" t="s">
        <v>5149</v>
      </c>
      <c r="I783" s="4" t="str">
        <f t="shared" si="32"/>
        <v>SCHEDULE 14: REPORT ON PASSENGER SATISFACTION INDICATORS | FY Q1 | Domestic terminal: Security inspection waiting time</v>
      </c>
      <c r="J783" t="s">
        <v>5091</v>
      </c>
    </row>
    <row r="784" spans="1:10" hidden="1">
      <c r="A784" s="6" t="str">
        <f t="shared" si="35"/>
        <v>SCHEDULE 14: REPORT ON PASSENGER SATISFACTION INDICATORS |  | 57</v>
      </c>
      <c r="B784" s="4">
        <f t="shared" si="36"/>
        <v>57</v>
      </c>
      <c r="C784" t="s">
        <v>5088</v>
      </c>
      <c r="D784" t="s">
        <v>81</v>
      </c>
      <c r="E784" t="s">
        <v>81</v>
      </c>
      <c r="F784" t="s">
        <v>5093</v>
      </c>
      <c r="G784">
        <v>25</v>
      </c>
      <c r="H784" t="s">
        <v>5149</v>
      </c>
      <c r="I784" s="4" t="str">
        <f t="shared" si="32"/>
        <v>SCHEDULE 14: REPORT ON PASSENGER SATISFACTION INDICATORS | FY Q2 | Domestic terminal: Security inspection waiting time</v>
      </c>
      <c r="J784" t="s">
        <v>5091</v>
      </c>
    </row>
    <row r="785" spans="1:10" hidden="1">
      <c r="A785" s="6" t="str">
        <f t="shared" si="35"/>
        <v>SCHEDULE 14: REPORT ON PASSENGER SATISFACTION INDICATORS |  | 58</v>
      </c>
      <c r="B785" s="4">
        <f t="shared" si="36"/>
        <v>58</v>
      </c>
      <c r="C785" t="s">
        <v>5088</v>
      </c>
      <c r="D785" t="s">
        <v>81</v>
      </c>
      <c r="E785" t="s">
        <v>81</v>
      </c>
      <c r="F785" t="s">
        <v>5095</v>
      </c>
      <c r="G785">
        <v>25</v>
      </c>
      <c r="H785" t="s">
        <v>5149</v>
      </c>
      <c r="I785" s="4" t="str">
        <f t="shared" si="32"/>
        <v>SCHEDULE 14: REPORT ON PASSENGER SATISFACTION INDICATORS | FY Q3 | Domestic terminal: Security inspection waiting time</v>
      </c>
      <c r="J785" t="s">
        <v>5091</v>
      </c>
    </row>
    <row r="786" spans="1:10" hidden="1">
      <c r="A786" s="6" t="str">
        <f t="shared" si="35"/>
        <v>SCHEDULE 14: REPORT ON PASSENGER SATISFACTION INDICATORS |  | 59</v>
      </c>
      <c r="B786" s="4">
        <f t="shared" si="36"/>
        <v>59</v>
      </c>
      <c r="C786" t="s">
        <v>5088</v>
      </c>
      <c r="D786" t="s">
        <v>81</v>
      </c>
      <c r="E786" t="s">
        <v>81</v>
      </c>
      <c r="F786" t="s">
        <v>5097</v>
      </c>
      <c r="G786">
        <v>25</v>
      </c>
      <c r="H786" t="s">
        <v>5149</v>
      </c>
      <c r="I786" s="4" t="str">
        <f t="shared" si="32"/>
        <v>SCHEDULE 14: REPORT ON PASSENGER SATISFACTION INDICATORS | FY Q4 | Domestic terminal: Security inspection waiting time</v>
      </c>
      <c r="J786" t="s">
        <v>5091</v>
      </c>
    </row>
    <row r="787" spans="1:10" hidden="1">
      <c r="A787" s="6" t="str">
        <f t="shared" si="35"/>
        <v>SCHEDULE 14: REPORT ON PASSENGER SATISFACTION INDICATORS |  | 60</v>
      </c>
      <c r="B787" s="4">
        <f t="shared" si="36"/>
        <v>60</v>
      </c>
      <c r="C787" t="s">
        <v>5088</v>
      </c>
      <c r="D787" t="s">
        <v>81</v>
      </c>
      <c r="E787" t="s">
        <v>81</v>
      </c>
      <c r="F787" t="s">
        <v>5099</v>
      </c>
      <c r="G787">
        <v>25</v>
      </c>
      <c r="H787" t="s">
        <v>5149</v>
      </c>
      <c r="I787" s="4" t="str">
        <f t="shared" si="32"/>
        <v>SCHEDULE 14: REPORT ON PASSENGER SATISFACTION INDICATORS | Annual average | Domestic terminal: Security inspection waiting time</v>
      </c>
      <c r="J787" t="s">
        <v>5091</v>
      </c>
    </row>
    <row r="788" spans="1:10" hidden="1">
      <c r="A788" s="6" t="str">
        <f t="shared" si="35"/>
        <v>SCHEDULE 14: REPORT ON PASSENGER SATISFACTION INDICATORS |  | 61</v>
      </c>
      <c r="B788" s="4">
        <f t="shared" si="36"/>
        <v>61</v>
      </c>
      <c r="C788" t="s">
        <v>5088</v>
      </c>
      <c r="D788" t="s">
        <v>81</v>
      </c>
      <c r="E788" t="s">
        <v>81</v>
      </c>
      <c r="F788" t="s">
        <v>5089</v>
      </c>
      <c r="G788">
        <v>26</v>
      </c>
      <c r="H788" t="s">
        <v>5152</v>
      </c>
      <c r="I788" s="4" t="str">
        <f t="shared" si="32"/>
        <v>SCHEDULE 14: REPORT ON PASSENGER SATISFACTION INDICATORS | FY Q1 | Domestic terminal: Check-in waiting time</v>
      </c>
      <c r="J788" t="s">
        <v>5091</v>
      </c>
    </row>
    <row r="789" spans="1:10" hidden="1">
      <c r="A789" s="6" t="str">
        <f t="shared" si="35"/>
        <v>SCHEDULE 14: REPORT ON PASSENGER SATISFACTION INDICATORS |  | 62</v>
      </c>
      <c r="B789" s="4">
        <f t="shared" si="36"/>
        <v>62</v>
      </c>
      <c r="C789" t="s">
        <v>5088</v>
      </c>
      <c r="D789" t="s">
        <v>81</v>
      </c>
      <c r="E789" t="s">
        <v>81</v>
      </c>
      <c r="F789" t="s">
        <v>5093</v>
      </c>
      <c r="G789">
        <v>26</v>
      </c>
      <c r="H789" t="s">
        <v>5152</v>
      </c>
      <c r="I789" s="4" t="str">
        <f t="shared" si="32"/>
        <v>SCHEDULE 14: REPORT ON PASSENGER SATISFACTION INDICATORS | FY Q2 | Domestic terminal: Check-in waiting time</v>
      </c>
      <c r="J789" t="s">
        <v>5091</v>
      </c>
    </row>
    <row r="790" spans="1:10" hidden="1">
      <c r="A790" s="6" t="str">
        <f t="shared" si="35"/>
        <v>SCHEDULE 14: REPORT ON PASSENGER SATISFACTION INDICATORS |  | 63</v>
      </c>
      <c r="B790" s="4">
        <f t="shared" si="36"/>
        <v>63</v>
      </c>
      <c r="C790" t="s">
        <v>5088</v>
      </c>
      <c r="D790" t="s">
        <v>81</v>
      </c>
      <c r="E790" t="s">
        <v>81</v>
      </c>
      <c r="F790" t="s">
        <v>5095</v>
      </c>
      <c r="G790">
        <v>26</v>
      </c>
      <c r="H790" t="s">
        <v>5152</v>
      </c>
      <c r="I790" s="4" t="str">
        <f t="shared" si="32"/>
        <v>SCHEDULE 14: REPORT ON PASSENGER SATISFACTION INDICATORS | FY Q3 | Domestic terminal: Check-in waiting time</v>
      </c>
      <c r="J790" t="s">
        <v>5091</v>
      </c>
    </row>
    <row r="791" spans="1:10" hidden="1">
      <c r="A791" s="6" t="str">
        <f t="shared" si="35"/>
        <v>SCHEDULE 14: REPORT ON PASSENGER SATISFACTION INDICATORS |  | 64</v>
      </c>
      <c r="B791" s="4">
        <f t="shared" si="36"/>
        <v>64</v>
      </c>
      <c r="C791" t="s">
        <v>5088</v>
      </c>
      <c r="D791" t="s">
        <v>81</v>
      </c>
      <c r="E791" t="s">
        <v>81</v>
      </c>
      <c r="F791" t="s">
        <v>5097</v>
      </c>
      <c r="G791">
        <v>26</v>
      </c>
      <c r="H791" t="s">
        <v>5152</v>
      </c>
      <c r="I791" s="4" t="str">
        <f t="shared" si="32"/>
        <v>SCHEDULE 14: REPORT ON PASSENGER SATISFACTION INDICATORS | FY Q4 | Domestic terminal: Check-in waiting time</v>
      </c>
      <c r="J791" t="s">
        <v>5091</v>
      </c>
    </row>
    <row r="792" spans="1:10" hidden="1">
      <c r="A792" s="6" t="str">
        <f t="shared" ref="A792:A855" si="37">C792&amp;" | "&amp;D792&amp;" | "&amp;B792</f>
        <v>SCHEDULE 14: REPORT ON PASSENGER SATISFACTION INDICATORS |  | 65</v>
      </c>
      <c r="B792" s="4">
        <f t="shared" ref="B792:B855" si="38">IF(C792&amp;D792&lt;&gt;C791&amp;D791,1,B791+1)</f>
        <v>65</v>
      </c>
      <c r="C792" t="s">
        <v>5088</v>
      </c>
      <c r="D792" t="s">
        <v>81</v>
      </c>
      <c r="E792" t="s">
        <v>81</v>
      </c>
      <c r="F792" t="s">
        <v>5099</v>
      </c>
      <c r="G792">
        <v>26</v>
      </c>
      <c r="H792" t="s">
        <v>5152</v>
      </c>
      <c r="I792" s="4" t="str">
        <f t="shared" si="32"/>
        <v>SCHEDULE 14: REPORT ON PASSENGER SATISFACTION INDICATORS | Annual average | Domestic terminal: Check-in waiting time</v>
      </c>
      <c r="J792" t="s">
        <v>5091</v>
      </c>
    </row>
    <row r="793" spans="1:10" hidden="1">
      <c r="A793" s="6" t="str">
        <f t="shared" si="37"/>
        <v>SCHEDULE 14: REPORT ON PASSENGER SATISFACTION INDICATORS |  | 66</v>
      </c>
      <c r="B793" s="4">
        <f t="shared" si="38"/>
        <v>66</v>
      </c>
      <c r="C793" t="s">
        <v>5088</v>
      </c>
      <c r="D793" t="s">
        <v>81</v>
      </c>
      <c r="E793" t="s">
        <v>81</v>
      </c>
      <c r="F793" t="s">
        <v>5089</v>
      </c>
      <c r="G793">
        <v>27</v>
      </c>
      <c r="H793" t="s">
        <v>5158</v>
      </c>
      <c r="I793" s="4" t="str">
        <f t="shared" si="32"/>
        <v>SCHEDULE 14: REPORT ON PASSENGER SATISFACTION INDICATORS | FY Q1 | Domestic terminal: Feeling of being safe and secure</v>
      </c>
      <c r="J793" t="s">
        <v>5091</v>
      </c>
    </row>
    <row r="794" spans="1:10" hidden="1">
      <c r="A794" s="6" t="str">
        <f t="shared" si="37"/>
        <v>SCHEDULE 14: REPORT ON PASSENGER SATISFACTION INDICATORS |  | 67</v>
      </c>
      <c r="B794" s="4">
        <f t="shared" si="38"/>
        <v>67</v>
      </c>
      <c r="C794" t="s">
        <v>5088</v>
      </c>
      <c r="D794" t="s">
        <v>81</v>
      </c>
      <c r="E794" t="s">
        <v>81</v>
      </c>
      <c r="F794" t="s">
        <v>5093</v>
      </c>
      <c r="G794">
        <v>27</v>
      </c>
      <c r="H794" t="s">
        <v>5158</v>
      </c>
      <c r="I794" s="4" t="str">
        <f t="shared" si="32"/>
        <v>SCHEDULE 14: REPORT ON PASSENGER SATISFACTION INDICATORS | FY Q2 | Domestic terminal: Feeling of being safe and secure</v>
      </c>
      <c r="J794" t="s">
        <v>5091</v>
      </c>
    </row>
    <row r="795" spans="1:10" hidden="1">
      <c r="A795" s="6" t="str">
        <f t="shared" si="37"/>
        <v>SCHEDULE 14: REPORT ON PASSENGER SATISFACTION INDICATORS |  | 68</v>
      </c>
      <c r="B795" s="4">
        <f t="shared" si="38"/>
        <v>68</v>
      </c>
      <c r="C795" t="s">
        <v>5088</v>
      </c>
      <c r="D795" t="s">
        <v>81</v>
      </c>
      <c r="E795" t="s">
        <v>81</v>
      </c>
      <c r="F795" t="s">
        <v>5095</v>
      </c>
      <c r="G795">
        <v>27</v>
      </c>
      <c r="H795" t="s">
        <v>5158</v>
      </c>
      <c r="I795" s="4" t="str">
        <f t="shared" si="32"/>
        <v>SCHEDULE 14: REPORT ON PASSENGER SATISFACTION INDICATORS | FY Q3 | Domestic terminal: Feeling of being safe and secure</v>
      </c>
      <c r="J795" t="s">
        <v>5091</v>
      </c>
    </row>
    <row r="796" spans="1:10" hidden="1">
      <c r="A796" s="6" t="str">
        <f t="shared" si="37"/>
        <v>SCHEDULE 14: REPORT ON PASSENGER SATISFACTION INDICATORS |  | 69</v>
      </c>
      <c r="B796" s="4">
        <f t="shared" si="38"/>
        <v>69</v>
      </c>
      <c r="C796" t="s">
        <v>5088</v>
      </c>
      <c r="D796" t="s">
        <v>81</v>
      </c>
      <c r="E796" t="s">
        <v>81</v>
      </c>
      <c r="F796" t="s">
        <v>5097</v>
      </c>
      <c r="G796">
        <v>27</v>
      </c>
      <c r="H796" t="s">
        <v>5158</v>
      </c>
      <c r="I796" s="4" t="str">
        <f t="shared" si="32"/>
        <v>SCHEDULE 14: REPORT ON PASSENGER SATISFACTION INDICATORS | FY Q4 | Domestic terminal: Feeling of being safe and secure</v>
      </c>
      <c r="J796" t="s">
        <v>5091</v>
      </c>
    </row>
    <row r="797" spans="1:10" hidden="1">
      <c r="A797" s="6" t="str">
        <f t="shared" si="37"/>
        <v>SCHEDULE 14: REPORT ON PASSENGER SATISFACTION INDICATORS |  | 70</v>
      </c>
      <c r="B797" s="4">
        <f t="shared" si="38"/>
        <v>70</v>
      </c>
      <c r="C797" t="s">
        <v>5088</v>
      </c>
      <c r="D797" t="s">
        <v>81</v>
      </c>
      <c r="E797" t="s">
        <v>81</v>
      </c>
      <c r="F797" t="s">
        <v>5099</v>
      </c>
      <c r="G797">
        <v>27</v>
      </c>
      <c r="H797" t="s">
        <v>5158</v>
      </c>
      <c r="I797" s="4" t="str">
        <f t="shared" si="32"/>
        <v>SCHEDULE 14: REPORT ON PASSENGER SATISFACTION INDICATORS | Annual average | Domestic terminal: Feeling of being safe and secure</v>
      </c>
      <c r="J797" t="s">
        <v>5091</v>
      </c>
    </row>
    <row r="798" spans="1:10" hidden="1">
      <c r="A798" s="6" t="str">
        <f t="shared" si="37"/>
        <v>SCHEDULE 14: REPORT ON PASSENGER SATISFACTION INDICATORS |  | 71</v>
      </c>
      <c r="B798" s="4">
        <f t="shared" si="38"/>
        <v>71</v>
      </c>
      <c r="C798" t="s">
        <v>5088</v>
      </c>
      <c r="D798" t="s">
        <v>81</v>
      </c>
      <c r="E798" t="s">
        <v>81</v>
      </c>
      <c r="F798" t="s">
        <v>5089</v>
      </c>
      <c r="G798">
        <v>28</v>
      </c>
      <c r="H798" t="s">
        <v>5160</v>
      </c>
      <c r="I798" s="4" t="str">
        <f t="shared" si="32"/>
        <v>SCHEDULE 14: REPORT ON PASSENGER SATISFACTION INDICATORS | FY Q1 | Domestic terminal: Average survey score</v>
      </c>
      <c r="J798" t="s">
        <v>5091</v>
      </c>
    </row>
    <row r="799" spans="1:10" hidden="1">
      <c r="A799" s="6" t="str">
        <f t="shared" si="37"/>
        <v>SCHEDULE 14: REPORT ON PASSENGER SATISFACTION INDICATORS |  | 72</v>
      </c>
      <c r="B799" s="4">
        <f t="shared" si="38"/>
        <v>72</v>
      </c>
      <c r="C799" t="s">
        <v>5088</v>
      </c>
      <c r="D799" t="s">
        <v>81</v>
      </c>
      <c r="E799" t="s">
        <v>81</v>
      </c>
      <c r="F799" t="s">
        <v>5093</v>
      </c>
      <c r="G799">
        <v>28</v>
      </c>
      <c r="H799" t="s">
        <v>5160</v>
      </c>
      <c r="I799" s="4" t="str">
        <f t="shared" si="32"/>
        <v>SCHEDULE 14: REPORT ON PASSENGER SATISFACTION INDICATORS | FY Q2 | Domestic terminal: Average survey score</v>
      </c>
      <c r="J799" t="s">
        <v>5091</v>
      </c>
    </row>
    <row r="800" spans="1:10" hidden="1">
      <c r="A800" s="6" t="str">
        <f t="shared" si="37"/>
        <v>SCHEDULE 14: REPORT ON PASSENGER SATISFACTION INDICATORS |  | 73</v>
      </c>
      <c r="B800" s="4">
        <f t="shared" si="38"/>
        <v>73</v>
      </c>
      <c r="C800" t="s">
        <v>5088</v>
      </c>
      <c r="D800" t="s">
        <v>81</v>
      </c>
      <c r="E800" t="s">
        <v>81</v>
      </c>
      <c r="F800" t="s">
        <v>5095</v>
      </c>
      <c r="G800">
        <v>28</v>
      </c>
      <c r="H800" t="s">
        <v>5160</v>
      </c>
      <c r="I800" s="4" t="str">
        <f t="shared" si="32"/>
        <v>SCHEDULE 14: REPORT ON PASSENGER SATISFACTION INDICATORS | FY Q3 | Domestic terminal: Average survey score</v>
      </c>
      <c r="J800" t="s">
        <v>5091</v>
      </c>
    </row>
    <row r="801" spans="1:10" hidden="1">
      <c r="A801" s="6" t="str">
        <f t="shared" si="37"/>
        <v>SCHEDULE 14: REPORT ON PASSENGER SATISFACTION INDICATORS |  | 74</v>
      </c>
      <c r="B801" s="4">
        <f t="shared" si="38"/>
        <v>74</v>
      </c>
      <c r="C801" t="s">
        <v>5088</v>
      </c>
      <c r="D801" t="s">
        <v>81</v>
      </c>
      <c r="E801" t="s">
        <v>81</v>
      </c>
      <c r="F801" t="s">
        <v>5097</v>
      </c>
      <c r="G801">
        <v>28</v>
      </c>
      <c r="H801" t="s">
        <v>5160</v>
      </c>
      <c r="I801" s="4" t="str">
        <f t="shared" si="32"/>
        <v>SCHEDULE 14: REPORT ON PASSENGER SATISFACTION INDICATORS | FY Q4 | Domestic terminal: Average survey score</v>
      </c>
      <c r="J801" t="s">
        <v>5091</v>
      </c>
    </row>
    <row r="802" spans="1:10" hidden="1">
      <c r="A802" s="6" t="str">
        <f t="shared" si="37"/>
        <v>SCHEDULE 14: REPORT ON PASSENGER SATISFACTION INDICATORS |  | 75</v>
      </c>
      <c r="B802" s="4">
        <f t="shared" si="38"/>
        <v>75</v>
      </c>
      <c r="C802" t="s">
        <v>5088</v>
      </c>
      <c r="D802" t="s">
        <v>81</v>
      </c>
      <c r="E802" t="s">
        <v>81</v>
      </c>
      <c r="F802" t="s">
        <v>5099</v>
      </c>
      <c r="G802">
        <v>28</v>
      </c>
      <c r="H802" t="s">
        <v>5160</v>
      </c>
      <c r="I802" s="4" t="str">
        <f t="shared" si="32"/>
        <v>SCHEDULE 14: REPORT ON PASSENGER SATISFACTION INDICATORS | Annual average | Domestic terminal: Average survey score</v>
      </c>
      <c r="J802" t="s">
        <v>5091</v>
      </c>
    </row>
    <row r="803" spans="1:10" hidden="1">
      <c r="A803" s="6" t="str">
        <f t="shared" si="37"/>
        <v>SCHEDULE 14: REPORT ON PASSENGER SATISFACTION INDICATORS |  | 76</v>
      </c>
      <c r="B803" s="4">
        <f t="shared" si="38"/>
        <v>76</v>
      </c>
      <c r="C803" t="s">
        <v>5088</v>
      </c>
      <c r="D803" t="s">
        <v>81</v>
      </c>
      <c r="E803" t="s">
        <v>81</v>
      </c>
      <c r="F803" t="s">
        <v>5089</v>
      </c>
      <c r="G803">
        <v>31</v>
      </c>
      <c r="H803" t="s">
        <v>5166</v>
      </c>
      <c r="I803" s="4" t="str">
        <f t="shared" si="32"/>
        <v>SCHEDULE 14: REPORT ON PASSENGER SATISFACTION INDICATORS | FY Q1 | International terminal: Ease of finding your way through an airport</v>
      </c>
      <c r="J803" t="s">
        <v>5091</v>
      </c>
    </row>
    <row r="804" spans="1:10" hidden="1">
      <c r="A804" s="6" t="str">
        <f t="shared" si="37"/>
        <v>SCHEDULE 14: REPORT ON PASSENGER SATISFACTION INDICATORS |  | 77</v>
      </c>
      <c r="B804" s="4">
        <f t="shared" si="38"/>
        <v>77</v>
      </c>
      <c r="C804" t="s">
        <v>5088</v>
      </c>
      <c r="D804" t="s">
        <v>81</v>
      </c>
      <c r="E804" t="s">
        <v>81</v>
      </c>
      <c r="F804" t="s">
        <v>5093</v>
      </c>
      <c r="G804">
        <v>31</v>
      </c>
      <c r="H804" t="s">
        <v>5166</v>
      </c>
      <c r="I804" s="4" t="str">
        <f t="shared" si="32"/>
        <v>SCHEDULE 14: REPORT ON PASSENGER SATISFACTION INDICATORS | FY Q2 | International terminal: Ease of finding your way through an airport</v>
      </c>
      <c r="J804" t="s">
        <v>5091</v>
      </c>
    </row>
    <row r="805" spans="1:10" hidden="1">
      <c r="A805" s="6" t="str">
        <f t="shared" si="37"/>
        <v>SCHEDULE 14: REPORT ON PASSENGER SATISFACTION INDICATORS |  | 78</v>
      </c>
      <c r="B805" s="4">
        <f t="shared" si="38"/>
        <v>78</v>
      </c>
      <c r="C805" t="s">
        <v>5088</v>
      </c>
      <c r="D805" t="s">
        <v>81</v>
      </c>
      <c r="E805" t="s">
        <v>81</v>
      </c>
      <c r="F805" t="s">
        <v>5095</v>
      </c>
      <c r="G805">
        <v>31</v>
      </c>
      <c r="H805" t="s">
        <v>5166</v>
      </c>
      <c r="I805" s="4" t="str">
        <f t="shared" si="32"/>
        <v>SCHEDULE 14: REPORT ON PASSENGER SATISFACTION INDICATORS | FY Q3 | International terminal: Ease of finding your way through an airport</v>
      </c>
      <c r="J805" t="s">
        <v>5091</v>
      </c>
    </row>
    <row r="806" spans="1:10" hidden="1">
      <c r="A806" s="6" t="str">
        <f t="shared" si="37"/>
        <v>SCHEDULE 14: REPORT ON PASSENGER SATISFACTION INDICATORS |  | 79</v>
      </c>
      <c r="B806" s="4">
        <f t="shared" si="38"/>
        <v>79</v>
      </c>
      <c r="C806" t="s">
        <v>5088</v>
      </c>
      <c r="D806" t="s">
        <v>81</v>
      </c>
      <c r="E806" t="s">
        <v>81</v>
      </c>
      <c r="F806" t="s">
        <v>5097</v>
      </c>
      <c r="G806">
        <v>31</v>
      </c>
      <c r="H806" t="s">
        <v>5166</v>
      </c>
      <c r="I806" s="4" t="str">
        <f t="shared" si="32"/>
        <v>SCHEDULE 14: REPORT ON PASSENGER SATISFACTION INDICATORS | FY Q4 | International terminal: Ease of finding your way through an airport</v>
      </c>
      <c r="J806" t="s">
        <v>5091</v>
      </c>
    </row>
    <row r="807" spans="1:10" hidden="1">
      <c r="A807" s="6" t="str">
        <f t="shared" si="37"/>
        <v>SCHEDULE 14: REPORT ON PASSENGER SATISFACTION INDICATORS |  | 80</v>
      </c>
      <c r="B807" s="4">
        <f t="shared" si="38"/>
        <v>80</v>
      </c>
      <c r="C807" t="s">
        <v>5088</v>
      </c>
      <c r="D807" t="s">
        <v>81</v>
      </c>
      <c r="E807" t="s">
        <v>81</v>
      </c>
      <c r="F807" t="s">
        <v>5099</v>
      </c>
      <c r="G807">
        <v>31</v>
      </c>
      <c r="H807" t="s">
        <v>5166</v>
      </c>
      <c r="I807" s="4" t="str">
        <f t="shared" si="32"/>
        <v>SCHEDULE 14: REPORT ON PASSENGER SATISFACTION INDICATORS | Annual average | International terminal: Ease of finding your way through an airport</v>
      </c>
      <c r="J807" t="s">
        <v>5091</v>
      </c>
    </row>
    <row r="808" spans="1:10" hidden="1">
      <c r="A808" s="6" t="str">
        <f t="shared" si="37"/>
        <v>SCHEDULE 14: REPORT ON PASSENGER SATISFACTION INDICATORS |  | 81</v>
      </c>
      <c r="B808" s="4">
        <f t="shared" si="38"/>
        <v>81</v>
      </c>
      <c r="C808" t="s">
        <v>5088</v>
      </c>
      <c r="D808" t="s">
        <v>81</v>
      </c>
      <c r="E808" t="s">
        <v>81</v>
      </c>
      <c r="F808" t="s">
        <v>5089</v>
      </c>
      <c r="G808">
        <v>32</v>
      </c>
      <c r="H808" t="s">
        <v>5171</v>
      </c>
      <c r="I808" s="4" t="str">
        <f t="shared" si="32"/>
        <v>SCHEDULE 14: REPORT ON PASSENGER SATISFACTION INDICATORS | FY Q1 | International terminal: Ease of making connections with other flights</v>
      </c>
      <c r="J808" t="s">
        <v>5091</v>
      </c>
    </row>
    <row r="809" spans="1:10" hidden="1">
      <c r="A809" s="6" t="str">
        <f t="shared" si="37"/>
        <v>SCHEDULE 14: REPORT ON PASSENGER SATISFACTION INDICATORS |  | 82</v>
      </c>
      <c r="B809" s="4">
        <f t="shared" si="38"/>
        <v>82</v>
      </c>
      <c r="C809" t="s">
        <v>5088</v>
      </c>
      <c r="D809" t="s">
        <v>81</v>
      </c>
      <c r="E809" t="s">
        <v>81</v>
      </c>
      <c r="F809" t="s">
        <v>5093</v>
      </c>
      <c r="G809">
        <v>32</v>
      </c>
      <c r="H809" t="s">
        <v>5171</v>
      </c>
      <c r="I809" s="4" t="str">
        <f t="shared" si="32"/>
        <v>SCHEDULE 14: REPORT ON PASSENGER SATISFACTION INDICATORS | FY Q2 | International terminal: Ease of making connections with other flights</v>
      </c>
      <c r="J809" t="s">
        <v>5091</v>
      </c>
    </row>
    <row r="810" spans="1:10" hidden="1">
      <c r="A810" s="6" t="str">
        <f t="shared" si="37"/>
        <v>SCHEDULE 14: REPORT ON PASSENGER SATISFACTION INDICATORS |  | 83</v>
      </c>
      <c r="B810" s="4">
        <f t="shared" si="38"/>
        <v>83</v>
      </c>
      <c r="C810" t="s">
        <v>5088</v>
      </c>
      <c r="D810" t="s">
        <v>81</v>
      </c>
      <c r="E810" t="s">
        <v>81</v>
      </c>
      <c r="F810" t="s">
        <v>5095</v>
      </c>
      <c r="G810">
        <v>32</v>
      </c>
      <c r="H810" t="s">
        <v>5171</v>
      </c>
      <c r="I810" s="4" t="str">
        <f t="shared" si="32"/>
        <v>SCHEDULE 14: REPORT ON PASSENGER SATISFACTION INDICATORS | FY Q3 | International terminal: Ease of making connections with other flights</v>
      </c>
      <c r="J810" t="s">
        <v>5091</v>
      </c>
    </row>
    <row r="811" spans="1:10" hidden="1">
      <c r="A811" s="6" t="str">
        <f t="shared" si="37"/>
        <v>SCHEDULE 14: REPORT ON PASSENGER SATISFACTION INDICATORS |  | 84</v>
      </c>
      <c r="B811" s="4">
        <f t="shared" si="38"/>
        <v>84</v>
      </c>
      <c r="C811" t="s">
        <v>5088</v>
      </c>
      <c r="D811" t="s">
        <v>81</v>
      </c>
      <c r="E811" t="s">
        <v>81</v>
      </c>
      <c r="F811" t="s">
        <v>5097</v>
      </c>
      <c r="G811">
        <v>32</v>
      </c>
      <c r="H811" t="s">
        <v>5171</v>
      </c>
      <c r="I811" s="4" t="str">
        <f t="shared" si="32"/>
        <v>SCHEDULE 14: REPORT ON PASSENGER SATISFACTION INDICATORS | FY Q4 | International terminal: Ease of making connections with other flights</v>
      </c>
      <c r="J811" t="s">
        <v>5091</v>
      </c>
    </row>
    <row r="812" spans="1:10" hidden="1">
      <c r="A812" s="6" t="str">
        <f t="shared" si="37"/>
        <v>SCHEDULE 14: REPORT ON PASSENGER SATISFACTION INDICATORS |  | 85</v>
      </c>
      <c r="B812" s="4">
        <f t="shared" si="38"/>
        <v>85</v>
      </c>
      <c r="C812" t="s">
        <v>5088</v>
      </c>
      <c r="D812" t="s">
        <v>81</v>
      </c>
      <c r="E812" t="s">
        <v>81</v>
      </c>
      <c r="F812" t="s">
        <v>5099</v>
      </c>
      <c r="G812">
        <v>32</v>
      </c>
      <c r="H812" t="s">
        <v>5171</v>
      </c>
      <c r="I812" s="4" t="str">
        <f t="shared" si="32"/>
        <v>SCHEDULE 14: REPORT ON PASSENGER SATISFACTION INDICATORS | Annual average | International terminal: Ease of making connections with other flights</v>
      </c>
      <c r="J812" t="s">
        <v>5091</v>
      </c>
    </row>
    <row r="813" spans="1:10" hidden="1">
      <c r="A813" s="6" t="str">
        <f t="shared" si="37"/>
        <v>SCHEDULE 14: REPORT ON PASSENGER SATISFACTION INDICATORS |  | 86</v>
      </c>
      <c r="B813" s="4">
        <f t="shared" si="38"/>
        <v>86</v>
      </c>
      <c r="C813" t="s">
        <v>5088</v>
      </c>
      <c r="D813" t="s">
        <v>81</v>
      </c>
      <c r="E813" t="s">
        <v>81</v>
      </c>
      <c r="F813" t="s">
        <v>5089</v>
      </c>
      <c r="G813">
        <v>33</v>
      </c>
      <c r="H813" t="s">
        <v>5173</v>
      </c>
      <c r="I813" s="4" t="str">
        <f t="shared" si="32"/>
        <v>SCHEDULE 14: REPORT ON PASSENGER SATISFACTION INDICATORS | FY Q1 | International terminal: Flight information display screens</v>
      </c>
      <c r="J813" t="s">
        <v>5091</v>
      </c>
    </row>
    <row r="814" spans="1:10" hidden="1">
      <c r="A814" s="6" t="str">
        <f t="shared" si="37"/>
        <v>SCHEDULE 14: REPORT ON PASSENGER SATISFACTION INDICATORS |  | 87</v>
      </c>
      <c r="B814" s="4">
        <f t="shared" si="38"/>
        <v>87</v>
      </c>
      <c r="C814" t="s">
        <v>5088</v>
      </c>
      <c r="D814" t="s">
        <v>81</v>
      </c>
      <c r="E814" t="s">
        <v>81</v>
      </c>
      <c r="F814" t="s">
        <v>5093</v>
      </c>
      <c r="G814">
        <v>33</v>
      </c>
      <c r="H814" t="s">
        <v>5173</v>
      </c>
      <c r="I814" s="4" t="str">
        <f t="shared" si="32"/>
        <v>SCHEDULE 14: REPORT ON PASSENGER SATISFACTION INDICATORS | FY Q2 | International terminal: Flight information display screens</v>
      </c>
      <c r="J814" t="s">
        <v>5091</v>
      </c>
    </row>
    <row r="815" spans="1:10" hidden="1">
      <c r="A815" s="6" t="str">
        <f t="shared" si="37"/>
        <v>SCHEDULE 14: REPORT ON PASSENGER SATISFACTION INDICATORS |  | 88</v>
      </c>
      <c r="B815" s="4">
        <f t="shared" si="38"/>
        <v>88</v>
      </c>
      <c r="C815" t="s">
        <v>5088</v>
      </c>
      <c r="D815" t="s">
        <v>81</v>
      </c>
      <c r="E815" t="s">
        <v>81</v>
      </c>
      <c r="F815" t="s">
        <v>5095</v>
      </c>
      <c r="G815">
        <v>33</v>
      </c>
      <c r="H815" t="s">
        <v>5173</v>
      </c>
      <c r="I815" s="4" t="str">
        <f t="shared" si="32"/>
        <v>SCHEDULE 14: REPORT ON PASSENGER SATISFACTION INDICATORS | FY Q3 | International terminal: Flight information display screens</v>
      </c>
      <c r="J815" t="s">
        <v>5091</v>
      </c>
    </row>
    <row r="816" spans="1:10" hidden="1">
      <c r="A816" s="6" t="str">
        <f t="shared" si="37"/>
        <v>SCHEDULE 14: REPORT ON PASSENGER SATISFACTION INDICATORS |  | 89</v>
      </c>
      <c r="B816" s="4">
        <f t="shared" si="38"/>
        <v>89</v>
      </c>
      <c r="C816" t="s">
        <v>5088</v>
      </c>
      <c r="D816" t="s">
        <v>81</v>
      </c>
      <c r="E816" t="s">
        <v>81</v>
      </c>
      <c r="F816" t="s">
        <v>5097</v>
      </c>
      <c r="G816">
        <v>33</v>
      </c>
      <c r="H816" t="s">
        <v>5173</v>
      </c>
      <c r="I816" s="4" t="str">
        <f t="shared" si="32"/>
        <v>SCHEDULE 14: REPORT ON PASSENGER SATISFACTION INDICATORS | FY Q4 | International terminal: Flight information display screens</v>
      </c>
      <c r="J816" t="s">
        <v>5091</v>
      </c>
    </row>
    <row r="817" spans="1:10" hidden="1">
      <c r="A817" s="6" t="str">
        <f t="shared" si="37"/>
        <v>SCHEDULE 14: REPORT ON PASSENGER SATISFACTION INDICATORS |  | 90</v>
      </c>
      <c r="B817" s="4">
        <f t="shared" si="38"/>
        <v>90</v>
      </c>
      <c r="C817" t="s">
        <v>5088</v>
      </c>
      <c r="D817" t="s">
        <v>81</v>
      </c>
      <c r="E817" t="s">
        <v>81</v>
      </c>
      <c r="F817" t="s">
        <v>5099</v>
      </c>
      <c r="G817">
        <v>33</v>
      </c>
      <c r="H817" t="s">
        <v>5173</v>
      </c>
      <c r="I817" s="4" t="str">
        <f t="shared" si="32"/>
        <v>SCHEDULE 14: REPORT ON PASSENGER SATISFACTION INDICATORS | Annual average | International terminal: Flight information display screens</v>
      </c>
      <c r="J817" t="s">
        <v>5091</v>
      </c>
    </row>
    <row r="818" spans="1:10" hidden="1">
      <c r="A818" s="6" t="str">
        <f t="shared" si="37"/>
        <v>SCHEDULE 14: REPORT ON PASSENGER SATISFACTION INDICATORS |  | 91</v>
      </c>
      <c r="B818" s="4">
        <f t="shared" si="38"/>
        <v>91</v>
      </c>
      <c r="C818" t="s">
        <v>5088</v>
      </c>
      <c r="D818" t="s">
        <v>81</v>
      </c>
      <c r="E818" t="s">
        <v>81</v>
      </c>
      <c r="F818" t="s">
        <v>5089</v>
      </c>
      <c r="G818">
        <v>34</v>
      </c>
      <c r="H818" t="s">
        <v>5175</v>
      </c>
      <c r="I818" s="4" t="str">
        <f t="shared" si="32"/>
        <v>SCHEDULE 14: REPORT ON PASSENGER SATISFACTION INDICATORS | FY Q1 | International terminal: Walking distance within and/or between terminals</v>
      </c>
      <c r="J818" t="s">
        <v>5091</v>
      </c>
    </row>
    <row r="819" spans="1:10" hidden="1">
      <c r="A819" s="6" t="str">
        <f t="shared" si="37"/>
        <v>SCHEDULE 14: REPORT ON PASSENGER SATISFACTION INDICATORS |  | 92</v>
      </c>
      <c r="B819" s="4">
        <f t="shared" si="38"/>
        <v>92</v>
      </c>
      <c r="C819" t="s">
        <v>5088</v>
      </c>
      <c r="D819" t="s">
        <v>81</v>
      </c>
      <c r="E819" t="s">
        <v>81</v>
      </c>
      <c r="F819" t="s">
        <v>5093</v>
      </c>
      <c r="G819">
        <v>34</v>
      </c>
      <c r="H819" t="s">
        <v>5175</v>
      </c>
      <c r="I819" s="4" t="str">
        <f t="shared" si="32"/>
        <v>SCHEDULE 14: REPORT ON PASSENGER SATISFACTION INDICATORS | FY Q2 | International terminal: Walking distance within and/or between terminals</v>
      </c>
      <c r="J819" t="s">
        <v>5091</v>
      </c>
    </row>
    <row r="820" spans="1:10" hidden="1">
      <c r="A820" s="6" t="str">
        <f t="shared" si="37"/>
        <v>SCHEDULE 14: REPORT ON PASSENGER SATISFACTION INDICATORS |  | 93</v>
      </c>
      <c r="B820" s="4">
        <f t="shared" si="38"/>
        <v>93</v>
      </c>
      <c r="C820" t="s">
        <v>5088</v>
      </c>
      <c r="D820" t="s">
        <v>81</v>
      </c>
      <c r="E820" t="s">
        <v>81</v>
      </c>
      <c r="F820" t="s">
        <v>5095</v>
      </c>
      <c r="G820">
        <v>34</v>
      </c>
      <c r="H820" t="s">
        <v>5175</v>
      </c>
      <c r="I820" s="4" t="str">
        <f t="shared" si="32"/>
        <v>SCHEDULE 14: REPORT ON PASSENGER SATISFACTION INDICATORS | FY Q3 | International terminal: Walking distance within and/or between terminals</v>
      </c>
      <c r="J820" t="s">
        <v>5091</v>
      </c>
    </row>
    <row r="821" spans="1:10" hidden="1">
      <c r="A821" s="6" t="str">
        <f t="shared" si="37"/>
        <v>SCHEDULE 14: REPORT ON PASSENGER SATISFACTION INDICATORS |  | 94</v>
      </c>
      <c r="B821" s="4">
        <f t="shared" si="38"/>
        <v>94</v>
      </c>
      <c r="C821" t="s">
        <v>5088</v>
      </c>
      <c r="D821" t="s">
        <v>81</v>
      </c>
      <c r="E821" t="s">
        <v>81</v>
      </c>
      <c r="F821" t="s">
        <v>5097</v>
      </c>
      <c r="G821">
        <v>34</v>
      </c>
      <c r="H821" t="s">
        <v>5175</v>
      </c>
      <c r="I821" s="4" t="str">
        <f t="shared" si="32"/>
        <v>SCHEDULE 14: REPORT ON PASSENGER SATISFACTION INDICATORS | FY Q4 | International terminal: Walking distance within and/or between terminals</v>
      </c>
      <c r="J821" t="s">
        <v>5091</v>
      </c>
    </row>
    <row r="822" spans="1:10" hidden="1">
      <c r="A822" s="6" t="str">
        <f t="shared" si="37"/>
        <v>SCHEDULE 14: REPORT ON PASSENGER SATISFACTION INDICATORS |  | 95</v>
      </c>
      <c r="B822" s="4">
        <f t="shared" si="38"/>
        <v>95</v>
      </c>
      <c r="C822" t="s">
        <v>5088</v>
      </c>
      <c r="D822" t="s">
        <v>81</v>
      </c>
      <c r="E822" t="s">
        <v>81</v>
      </c>
      <c r="F822" t="s">
        <v>5099</v>
      </c>
      <c r="G822">
        <v>34</v>
      </c>
      <c r="H822" t="s">
        <v>5175</v>
      </c>
      <c r="I822" s="4" t="str">
        <f t="shared" si="32"/>
        <v>SCHEDULE 14: REPORT ON PASSENGER SATISFACTION INDICATORS | Annual average | International terminal: Walking distance within and/or between terminals</v>
      </c>
      <c r="J822" t="s">
        <v>5091</v>
      </c>
    </row>
    <row r="823" spans="1:10" hidden="1">
      <c r="A823" s="6" t="str">
        <f t="shared" si="37"/>
        <v>SCHEDULE 14: REPORT ON PASSENGER SATISFACTION INDICATORS |  | 96</v>
      </c>
      <c r="B823" s="4">
        <f t="shared" si="38"/>
        <v>96</v>
      </c>
      <c r="C823" t="s">
        <v>5088</v>
      </c>
      <c r="D823" t="s">
        <v>81</v>
      </c>
      <c r="E823" t="s">
        <v>81</v>
      </c>
      <c r="F823" t="s">
        <v>5089</v>
      </c>
      <c r="G823">
        <v>35</v>
      </c>
      <c r="H823" t="s">
        <v>5178</v>
      </c>
      <c r="I823" s="4" t="str">
        <f t="shared" si="32"/>
        <v>SCHEDULE 14: REPORT ON PASSENGER SATISFACTION INDICATORS | FY Q1 | International terminal: Availability of baggage carts/trolleys</v>
      </c>
      <c r="J823" t="s">
        <v>5091</v>
      </c>
    </row>
    <row r="824" spans="1:10" hidden="1">
      <c r="A824" s="6" t="str">
        <f t="shared" si="37"/>
        <v>SCHEDULE 14: REPORT ON PASSENGER SATISFACTION INDICATORS |  | 97</v>
      </c>
      <c r="B824" s="4">
        <f t="shared" si="38"/>
        <v>97</v>
      </c>
      <c r="C824" t="s">
        <v>5088</v>
      </c>
      <c r="D824" t="s">
        <v>81</v>
      </c>
      <c r="E824" t="s">
        <v>81</v>
      </c>
      <c r="F824" t="s">
        <v>5093</v>
      </c>
      <c r="G824">
        <v>35</v>
      </c>
      <c r="H824" t="s">
        <v>5178</v>
      </c>
      <c r="I824" s="4" t="str">
        <f t="shared" si="32"/>
        <v>SCHEDULE 14: REPORT ON PASSENGER SATISFACTION INDICATORS | FY Q2 | International terminal: Availability of baggage carts/trolleys</v>
      </c>
      <c r="J824" t="s">
        <v>5091</v>
      </c>
    </row>
    <row r="825" spans="1:10" hidden="1">
      <c r="A825" s="6" t="str">
        <f t="shared" si="37"/>
        <v>SCHEDULE 14: REPORT ON PASSENGER SATISFACTION INDICATORS |  | 98</v>
      </c>
      <c r="B825" s="4">
        <f t="shared" si="38"/>
        <v>98</v>
      </c>
      <c r="C825" t="s">
        <v>5088</v>
      </c>
      <c r="D825" t="s">
        <v>81</v>
      </c>
      <c r="E825" t="s">
        <v>81</v>
      </c>
      <c r="F825" t="s">
        <v>5095</v>
      </c>
      <c r="G825">
        <v>35</v>
      </c>
      <c r="H825" t="s">
        <v>5178</v>
      </c>
      <c r="I825" s="4" t="str">
        <f t="shared" si="32"/>
        <v>SCHEDULE 14: REPORT ON PASSENGER SATISFACTION INDICATORS | FY Q3 | International terminal: Availability of baggage carts/trolleys</v>
      </c>
      <c r="J825" t="s">
        <v>5091</v>
      </c>
    </row>
    <row r="826" spans="1:10" hidden="1">
      <c r="A826" s="6" t="str">
        <f t="shared" si="37"/>
        <v>SCHEDULE 14: REPORT ON PASSENGER SATISFACTION INDICATORS |  | 99</v>
      </c>
      <c r="B826" s="4">
        <f t="shared" si="38"/>
        <v>99</v>
      </c>
      <c r="C826" t="s">
        <v>5088</v>
      </c>
      <c r="D826" t="s">
        <v>81</v>
      </c>
      <c r="E826" t="s">
        <v>81</v>
      </c>
      <c r="F826" t="s">
        <v>5097</v>
      </c>
      <c r="G826">
        <v>35</v>
      </c>
      <c r="H826" t="s">
        <v>5178</v>
      </c>
      <c r="I826" s="4" t="str">
        <f t="shared" si="32"/>
        <v>SCHEDULE 14: REPORT ON PASSENGER SATISFACTION INDICATORS | FY Q4 | International terminal: Availability of baggage carts/trolleys</v>
      </c>
      <c r="J826" t="s">
        <v>5091</v>
      </c>
    </row>
    <row r="827" spans="1:10" hidden="1">
      <c r="A827" s="6" t="str">
        <f t="shared" si="37"/>
        <v>SCHEDULE 14: REPORT ON PASSENGER SATISFACTION INDICATORS |  | 100</v>
      </c>
      <c r="B827" s="4">
        <f t="shared" si="38"/>
        <v>100</v>
      </c>
      <c r="C827" t="s">
        <v>5088</v>
      </c>
      <c r="D827" t="s">
        <v>81</v>
      </c>
      <c r="E827" t="s">
        <v>81</v>
      </c>
      <c r="F827" t="s">
        <v>5099</v>
      </c>
      <c r="G827">
        <v>35</v>
      </c>
      <c r="H827" t="s">
        <v>5178</v>
      </c>
      <c r="I827" s="4" t="str">
        <f t="shared" si="32"/>
        <v>SCHEDULE 14: REPORT ON PASSENGER SATISFACTION INDICATORS | Annual average | International terminal: Availability of baggage carts/trolleys</v>
      </c>
      <c r="J827" t="s">
        <v>5091</v>
      </c>
    </row>
    <row r="828" spans="1:10" hidden="1">
      <c r="A828" s="6" t="str">
        <f t="shared" si="37"/>
        <v>SCHEDULE 14: REPORT ON PASSENGER SATISFACTION INDICATORS |  | 101</v>
      </c>
      <c r="B828" s="4">
        <f t="shared" si="38"/>
        <v>101</v>
      </c>
      <c r="C828" t="s">
        <v>5088</v>
      </c>
      <c r="D828" t="s">
        <v>81</v>
      </c>
      <c r="E828" t="s">
        <v>81</v>
      </c>
      <c r="F828" t="s">
        <v>5089</v>
      </c>
      <c r="G828">
        <v>36</v>
      </c>
      <c r="H828" t="s">
        <v>5182</v>
      </c>
      <c r="I828" s="4" t="str">
        <f t="shared" si="32"/>
        <v>SCHEDULE 14: REPORT ON PASSENGER SATISFACTION INDICATORS | FY Q1 | International terminal: Courtesy, helpfulness of airport staff (excluding check-in and security)</v>
      </c>
      <c r="J828" t="s">
        <v>5091</v>
      </c>
    </row>
    <row r="829" spans="1:10" hidden="1">
      <c r="A829" s="6" t="str">
        <f t="shared" si="37"/>
        <v>SCHEDULE 14: REPORT ON PASSENGER SATISFACTION INDICATORS |  | 102</v>
      </c>
      <c r="B829" s="4">
        <f t="shared" si="38"/>
        <v>102</v>
      </c>
      <c r="C829" t="s">
        <v>5088</v>
      </c>
      <c r="D829" t="s">
        <v>81</v>
      </c>
      <c r="E829" t="s">
        <v>81</v>
      </c>
      <c r="F829" t="s">
        <v>5093</v>
      </c>
      <c r="G829">
        <v>36</v>
      </c>
      <c r="H829" t="s">
        <v>5182</v>
      </c>
      <c r="I829" s="4" t="str">
        <f t="shared" si="32"/>
        <v>SCHEDULE 14: REPORT ON PASSENGER SATISFACTION INDICATORS | FY Q2 | International terminal: Courtesy, helpfulness of airport staff (excluding check-in and security)</v>
      </c>
      <c r="J829" t="s">
        <v>5091</v>
      </c>
    </row>
    <row r="830" spans="1:10" hidden="1">
      <c r="A830" s="6" t="str">
        <f t="shared" si="37"/>
        <v>SCHEDULE 14: REPORT ON PASSENGER SATISFACTION INDICATORS |  | 103</v>
      </c>
      <c r="B830" s="4">
        <f t="shared" si="38"/>
        <v>103</v>
      </c>
      <c r="C830" t="s">
        <v>5088</v>
      </c>
      <c r="D830" t="s">
        <v>81</v>
      </c>
      <c r="E830" t="s">
        <v>81</v>
      </c>
      <c r="F830" t="s">
        <v>5095</v>
      </c>
      <c r="G830">
        <v>36</v>
      </c>
      <c r="H830" t="s">
        <v>5182</v>
      </c>
      <c r="I830" s="4" t="str">
        <f t="shared" si="32"/>
        <v>SCHEDULE 14: REPORT ON PASSENGER SATISFACTION INDICATORS | FY Q3 | International terminal: Courtesy, helpfulness of airport staff (excluding check-in and security)</v>
      </c>
      <c r="J830" t="s">
        <v>5091</v>
      </c>
    </row>
    <row r="831" spans="1:10" hidden="1">
      <c r="A831" s="6" t="str">
        <f t="shared" si="37"/>
        <v>SCHEDULE 14: REPORT ON PASSENGER SATISFACTION INDICATORS |  | 104</v>
      </c>
      <c r="B831" s="4">
        <f t="shared" si="38"/>
        <v>104</v>
      </c>
      <c r="C831" t="s">
        <v>5088</v>
      </c>
      <c r="D831" t="s">
        <v>81</v>
      </c>
      <c r="E831" t="s">
        <v>81</v>
      </c>
      <c r="F831" t="s">
        <v>5097</v>
      </c>
      <c r="G831">
        <v>36</v>
      </c>
      <c r="H831" t="s">
        <v>5182</v>
      </c>
      <c r="I831" s="4" t="str">
        <f t="shared" si="32"/>
        <v>SCHEDULE 14: REPORT ON PASSENGER SATISFACTION INDICATORS | FY Q4 | International terminal: Courtesy, helpfulness of airport staff (excluding check-in and security)</v>
      </c>
      <c r="J831" t="s">
        <v>5091</v>
      </c>
    </row>
    <row r="832" spans="1:10" hidden="1">
      <c r="A832" s="6" t="str">
        <f t="shared" si="37"/>
        <v>SCHEDULE 14: REPORT ON PASSENGER SATISFACTION INDICATORS |  | 105</v>
      </c>
      <c r="B832" s="4">
        <f t="shared" si="38"/>
        <v>105</v>
      </c>
      <c r="C832" t="s">
        <v>5088</v>
      </c>
      <c r="D832" t="s">
        <v>81</v>
      </c>
      <c r="E832" t="s">
        <v>81</v>
      </c>
      <c r="F832" t="s">
        <v>5099</v>
      </c>
      <c r="G832">
        <v>36</v>
      </c>
      <c r="H832" t="s">
        <v>5182</v>
      </c>
      <c r="I832" s="4" t="str">
        <f t="shared" si="32"/>
        <v>SCHEDULE 14: REPORT ON PASSENGER SATISFACTION INDICATORS | Annual average | International terminal: Courtesy, helpfulness of airport staff (excluding check-in and security)</v>
      </c>
      <c r="J832" t="s">
        <v>5091</v>
      </c>
    </row>
    <row r="833" spans="1:10" hidden="1">
      <c r="A833" s="6" t="str">
        <f t="shared" si="37"/>
        <v>SCHEDULE 14: REPORT ON PASSENGER SATISFACTION INDICATORS |  | 106</v>
      </c>
      <c r="B833" s="4">
        <f t="shared" si="38"/>
        <v>106</v>
      </c>
      <c r="C833" t="s">
        <v>5088</v>
      </c>
      <c r="D833" t="s">
        <v>81</v>
      </c>
      <c r="E833" t="s">
        <v>81</v>
      </c>
      <c r="F833" t="s">
        <v>5089</v>
      </c>
      <c r="G833">
        <v>37</v>
      </c>
      <c r="H833" t="s">
        <v>5186</v>
      </c>
      <c r="I833" s="4" t="str">
        <f t="shared" si="32"/>
        <v>SCHEDULE 14: REPORT ON PASSENGER SATISFACTION INDICATORS | FY Q1 | International terminal: Availability of washrooms/toilets</v>
      </c>
      <c r="J833" t="s">
        <v>5091</v>
      </c>
    </row>
    <row r="834" spans="1:10" hidden="1">
      <c r="A834" s="6" t="str">
        <f t="shared" si="37"/>
        <v>SCHEDULE 14: REPORT ON PASSENGER SATISFACTION INDICATORS |  | 107</v>
      </c>
      <c r="B834" s="4">
        <f t="shared" si="38"/>
        <v>107</v>
      </c>
      <c r="C834" t="s">
        <v>5088</v>
      </c>
      <c r="D834" t="s">
        <v>81</v>
      </c>
      <c r="E834" t="s">
        <v>81</v>
      </c>
      <c r="F834" t="s">
        <v>5093</v>
      </c>
      <c r="G834">
        <v>37</v>
      </c>
      <c r="H834" t="s">
        <v>5186</v>
      </c>
      <c r="I834" s="4" t="str">
        <f t="shared" si="32"/>
        <v>SCHEDULE 14: REPORT ON PASSENGER SATISFACTION INDICATORS | FY Q2 | International terminal: Availability of washrooms/toilets</v>
      </c>
      <c r="J834" t="s">
        <v>5091</v>
      </c>
    </row>
    <row r="835" spans="1:10" hidden="1">
      <c r="A835" s="6" t="str">
        <f t="shared" si="37"/>
        <v>SCHEDULE 14: REPORT ON PASSENGER SATISFACTION INDICATORS |  | 108</v>
      </c>
      <c r="B835" s="4">
        <f t="shared" si="38"/>
        <v>108</v>
      </c>
      <c r="C835" t="s">
        <v>5088</v>
      </c>
      <c r="D835" t="s">
        <v>81</v>
      </c>
      <c r="E835" t="s">
        <v>81</v>
      </c>
      <c r="F835" t="s">
        <v>5095</v>
      </c>
      <c r="G835">
        <v>37</v>
      </c>
      <c r="H835" t="s">
        <v>5186</v>
      </c>
      <c r="I835" s="4" t="str">
        <f t="shared" si="32"/>
        <v>SCHEDULE 14: REPORT ON PASSENGER SATISFACTION INDICATORS | FY Q3 | International terminal: Availability of washrooms/toilets</v>
      </c>
      <c r="J835" t="s">
        <v>5091</v>
      </c>
    </row>
    <row r="836" spans="1:10" hidden="1">
      <c r="A836" s="6" t="str">
        <f t="shared" si="37"/>
        <v>SCHEDULE 14: REPORT ON PASSENGER SATISFACTION INDICATORS |  | 109</v>
      </c>
      <c r="B836" s="4">
        <f t="shared" si="38"/>
        <v>109</v>
      </c>
      <c r="C836" t="s">
        <v>5088</v>
      </c>
      <c r="D836" t="s">
        <v>81</v>
      </c>
      <c r="E836" t="s">
        <v>81</v>
      </c>
      <c r="F836" t="s">
        <v>5097</v>
      </c>
      <c r="G836">
        <v>37</v>
      </c>
      <c r="H836" t="s">
        <v>5186</v>
      </c>
      <c r="I836" s="4" t="str">
        <f t="shared" si="32"/>
        <v>SCHEDULE 14: REPORT ON PASSENGER SATISFACTION INDICATORS | FY Q4 | International terminal: Availability of washrooms/toilets</v>
      </c>
      <c r="J836" t="s">
        <v>5091</v>
      </c>
    </row>
    <row r="837" spans="1:10" hidden="1">
      <c r="A837" s="6" t="str">
        <f t="shared" si="37"/>
        <v>SCHEDULE 14: REPORT ON PASSENGER SATISFACTION INDICATORS |  | 110</v>
      </c>
      <c r="B837" s="4">
        <f t="shared" si="38"/>
        <v>110</v>
      </c>
      <c r="C837" t="s">
        <v>5088</v>
      </c>
      <c r="D837" t="s">
        <v>81</v>
      </c>
      <c r="E837" t="s">
        <v>81</v>
      </c>
      <c r="F837" t="s">
        <v>5099</v>
      </c>
      <c r="G837">
        <v>37</v>
      </c>
      <c r="H837" t="s">
        <v>5186</v>
      </c>
      <c r="I837" s="4" t="str">
        <f t="shared" si="32"/>
        <v>SCHEDULE 14: REPORT ON PASSENGER SATISFACTION INDICATORS | Annual average | International terminal: Availability of washrooms/toilets</v>
      </c>
      <c r="J837" t="s">
        <v>5091</v>
      </c>
    </row>
    <row r="838" spans="1:10" hidden="1">
      <c r="A838" s="6" t="str">
        <f t="shared" si="37"/>
        <v>SCHEDULE 14: REPORT ON PASSENGER SATISFACTION INDICATORS |  | 111</v>
      </c>
      <c r="B838" s="4">
        <f t="shared" si="38"/>
        <v>111</v>
      </c>
      <c r="C838" t="s">
        <v>5088</v>
      </c>
      <c r="D838" t="s">
        <v>81</v>
      </c>
      <c r="E838" t="s">
        <v>81</v>
      </c>
      <c r="F838" t="s">
        <v>5089</v>
      </c>
      <c r="G838">
        <v>38</v>
      </c>
      <c r="H838" t="s">
        <v>5189</v>
      </c>
      <c r="I838" s="4" t="str">
        <f t="shared" si="32"/>
        <v>SCHEDULE 14: REPORT ON PASSENGER SATISFACTION INDICATORS | FY Q1 | International terminal: Cleanliness of washrooms/toilets</v>
      </c>
      <c r="J838" t="s">
        <v>5091</v>
      </c>
    </row>
    <row r="839" spans="1:10" hidden="1">
      <c r="A839" s="6" t="str">
        <f t="shared" si="37"/>
        <v>SCHEDULE 14: REPORT ON PASSENGER SATISFACTION INDICATORS |  | 112</v>
      </c>
      <c r="B839" s="4">
        <f t="shared" si="38"/>
        <v>112</v>
      </c>
      <c r="C839" t="s">
        <v>5088</v>
      </c>
      <c r="D839" t="s">
        <v>81</v>
      </c>
      <c r="E839" t="s">
        <v>81</v>
      </c>
      <c r="F839" t="s">
        <v>5093</v>
      </c>
      <c r="G839">
        <v>38</v>
      </c>
      <c r="H839" t="s">
        <v>5189</v>
      </c>
      <c r="I839" s="4" t="str">
        <f t="shared" si="32"/>
        <v>SCHEDULE 14: REPORT ON PASSENGER SATISFACTION INDICATORS | FY Q2 | International terminal: Cleanliness of washrooms/toilets</v>
      </c>
      <c r="J839" t="s">
        <v>5091</v>
      </c>
    </row>
    <row r="840" spans="1:10" hidden="1">
      <c r="A840" s="6" t="str">
        <f t="shared" si="37"/>
        <v>SCHEDULE 14: REPORT ON PASSENGER SATISFACTION INDICATORS |  | 113</v>
      </c>
      <c r="B840" s="4">
        <f t="shared" si="38"/>
        <v>113</v>
      </c>
      <c r="C840" t="s">
        <v>5088</v>
      </c>
      <c r="D840" t="s">
        <v>81</v>
      </c>
      <c r="E840" t="s">
        <v>81</v>
      </c>
      <c r="F840" t="s">
        <v>5095</v>
      </c>
      <c r="G840">
        <v>38</v>
      </c>
      <c r="H840" t="s">
        <v>5189</v>
      </c>
      <c r="I840" s="4" t="str">
        <f t="shared" si="32"/>
        <v>SCHEDULE 14: REPORT ON PASSENGER SATISFACTION INDICATORS | FY Q3 | International terminal: Cleanliness of washrooms/toilets</v>
      </c>
      <c r="J840" t="s">
        <v>5091</v>
      </c>
    </row>
    <row r="841" spans="1:10" hidden="1">
      <c r="A841" s="6" t="str">
        <f t="shared" si="37"/>
        <v>SCHEDULE 14: REPORT ON PASSENGER SATISFACTION INDICATORS |  | 114</v>
      </c>
      <c r="B841" s="4">
        <f t="shared" si="38"/>
        <v>114</v>
      </c>
      <c r="C841" t="s">
        <v>5088</v>
      </c>
      <c r="D841" t="s">
        <v>81</v>
      </c>
      <c r="E841" t="s">
        <v>81</v>
      </c>
      <c r="F841" t="s">
        <v>5097</v>
      </c>
      <c r="G841">
        <v>38</v>
      </c>
      <c r="H841" t="s">
        <v>5189</v>
      </c>
      <c r="I841" s="4" t="str">
        <f t="shared" si="32"/>
        <v>SCHEDULE 14: REPORT ON PASSENGER SATISFACTION INDICATORS | FY Q4 | International terminal: Cleanliness of washrooms/toilets</v>
      </c>
      <c r="J841" t="s">
        <v>5091</v>
      </c>
    </row>
    <row r="842" spans="1:10" hidden="1">
      <c r="A842" s="6" t="str">
        <f t="shared" si="37"/>
        <v>SCHEDULE 14: REPORT ON PASSENGER SATISFACTION INDICATORS |  | 115</v>
      </c>
      <c r="B842" s="4">
        <f t="shared" si="38"/>
        <v>115</v>
      </c>
      <c r="C842" t="s">
        <v>5088</v>
      </c>
      <c r="D842" t="s">
        <v>81</v>
      </c>
      <c r="E842" t="s">
        <v>81</v>
      </c>
      <c r="F842" t="s">
        <v>5099</v>
      </c>
      <c r="G842">
        <v>38</v>
      </c>
      <c r="H842" t="s">
        <v>5189</v>
      </c>
      <c r="I842" s="4" t="str">
        <f t="shared" si="32"/>
        <v>SCHEDULE 14: REPORT ON PASSENGER SATISFACTION INDICATORS | Annual average | International terminal: Cleanliness of washrooms/toilets</v>
      </c>
      <c r="J842" t="s">
        <v>5091</v>
      </c>
    </row>
    <row r="843" spans="1:10" hidden="1">
      <c r="A843" s="6" t="str">
        <f t="shared" si="37"/>
        <v>SCHEDULE 14: REPORT ON PASSENGER SATISFACTION INDICATORS |  | 116</v>
      </c>
      <c r="B843" s="4">
        <f t="shared" si="38"/>
        <v>116</v>
      </c>
      <c r="C843" t="s">
        <v>5088</v>
      </c>
      <c r="D843" t="s">
        <v>81</v>
      </c>
      <c r="E843" t="s">
        <v>81</v>
      </c>
      <c r="F843" t="s">
        <v>5089</v>
      </c>
      <c r="G843">
        <v>39</v>
      </c>
      <c r="H843" t="s">
        <v>5190</v>
      </c>
      <c r="I843" s="4" t="str">
        <f t="shared" si="32"/>
        <v>SCHEDULE 14: REPORT ON PASSENGER SATISFACTION INDICATORS | FY Q1 | International terminal: Comfort of waiting/gate areas</v>
      </c>
      <c r="J843" t="s">
        <v>5091</v>
      </c>
    </row>
    <row r="844" spans="1:10" hidden="1">
      <c r="A844" s="6" t="str">
        <f t="shared" si="37"/>
        <v>SCHEDULE 14: REPORT ON PASSENGER SATISFACTION INDICATORS |  | 117</v>
      </c>
      <c r="B844" s="4">
        <f t="shared" si="38"/>
        <v>117</v>
      </c>
      <c r="C844" t="s">
        <v>5088</v>
      </c>
      <c r="D844" t="s">
        <v>81</v>
      </c>
      <c r="E844" t="s">
        <v>81</v>
      </c>
      <c r="F844" t="s">
        <v>5093</v>
      </c>
      <c r="G844">
        <v>39</v>
      </c>
      <c r="H844" t="s">
        <v>5190</v>
      </c>
      <c r="I844" s="4" t="str">
        <f t="shared" si="32"/>
        <v>SCHEDULE 14: REPORT ON PASSENGER SATISFACTION INDICATORS | FY Q2 | International terminal: Comfort of waiting/gate areas</v>
      </c>
      <c r="J844" t="s">
        <v>5091</v>
      </c>
    </row>
    <row r="845" spans="1:10" hidden="1">
      <c r="A845" s="6" t="str">
        <f t="shared" si="37"/>
        <v>SCHEDULE 14: REPORT ON PASSENGER SATISFACTION INDICATORS |  | 118</v>
      </c>
      <c r="B845" s="4">
        <f t="shared" si="38"/>
        <v>118</v>
      </c>
      <c r="C845" t="s">
        <v>5088</v>
      </c>
      <c r="D845" t="s">
        <v>81</v>
      </c>
      <c r="E845" t="s">
        <v>81</v>
      </c>
      <c r="F845" t="s">
        <v>5095</v>
      </c>
      <c r="G845">
        <v>39</v>
      </c>
      <c r="H845" t="s">
        <v>5190</v>
      </c>
      <c r="I845" s="4" t="str">
        <f t="shared" si="32"/>
        <v>SCHEDULE 14: REPORT ON PASSENGER SATISFACTION INDICATORS | FY Q3 | International terminal: Comfort of waiting/gate areas</v>
      </c>
      <c r="J845" t="s">
        <v>5091</v>
      </c>
    </row>
    <row r="846" spans="1:10" hidden="1">
      <c r="A846" s="6" t="str">
        <f t="shared" si="37"/>
        <v>SCHEDULE 14: REPORT ON PASSENGER SATISFACTION INDICATORS |  | 119</v>
      </c>
      <c r="B846" s="4">
        <f t="shared" si="38"/>
        <v>119</v>
      </c>
      <c r="C846" t="s">
        <v>5088</v>
      </c>
      <c r="D846" t="s">
        <v>81</v>
      </c>
      <c r="E846" t="s">
        <v>81</v>
      </c>
      <c r="F846" t="s">
        <v>5097</v>
      </c>
      <c r="G846">
        <v>39</v>
      </c>
      <c r="H846" t="s">
        <v>5190</v>
      </c>
      <c r="I846" s="4" t="str">
        <f t="shared" si="32"/>
        <v>SCHEDULE 14: REPORT ON PASSENGER SATISFACTION INDICATORS | FY Q4 | International terminal: Comfort of waiting/gate areas</v>
      </c>
      <c r="J846" t="s">
        <v>5091</v>
      </c>
    </row>
    <row r="847" spans="1:10" hidden="1">
      <c r="A847" s="6" t="str">
        <f t="shared" si="37"/>
        <v>SCHEDULE 14: REPORT ON PASSENGER SATISFACTION INDICATORS |  | 120</v>
      </c>
      <c r="B847" s="4">
        <f t="shared" si="38"/>
        <v>120</v>
      </c>
      <c r="C847" t="s">
        <v>5088</v>
      </c>
      <c r="D847" t="s">
        <v>81</v>
      </c>
      <c r="E847" t="s">
        <v>81</v>
      </c>
      <c r="F847" t="s">
        <v>5099</v>
      </c>
      <c r="G847">
        <v>39</v>
      </c>
      <c r="H847" t="s">
        <v>5190</v>
      </c>
      <c r="I847" s="4" t="str">
        <f t="shared" si="32"/>
        <v>SCHEDULE 14: REPORT ON PASSENGER SATISFACTION INDICATORS | Annual average | International terminal: Comfort of waiting/gate areas</v>
      </c>
      <c r="J847" t="s">
        <v>5091</v>
      </c>
    </row>
    <row r="848" spans="1:10" hidden="1">
      <c r="A848" s="6" t="str">
        <f t="shared" si="37"/>
        <v>SCHEDULE 14: REPORT ON PASSENGER SATISFACTION INDICATORS |  | 121</v>
      </c>
      <c r="B848" s="4">
        <f t="shared" si="38"/>
        <v>121</v>
      </c>
      <c r="C848" t="s">
        <v>5088</v>
      </c>
      <c r="D848" t="s">
        <v>81</v>
      </c>
      <c r="E848" t="s">
        <v>81</v>
      </c>
      <c r="F848" t="s">
        <v>5089</v>
      </c>
      <c r="G848">
        <v>40</v>
      </c>
      <c r="H848" t="s">
        <v>5193</v>
      </c>
      <c r="I848" s="4" t="str">
        <f t="shared" si="32"/>
        <v>SCHEDULE 14: REPORT ON PASSENGER SATISFACTION INDICATORS | FY Q1 | International terminal: Cleanliness of airport terminal</v>
      </c>
      <c r="J848" t="s">
        <v>5091</v>
      </c>
    </row>
    <row r="849" spans="1:10" hidden="1">
      <c r="A849" s="6" t="str">
        <f t="shared" si="37"/>
        <v>SCHEDULE 14: REPORT ON PASSENGER SATISFACTION INDICATORS |  | 122</v>
      </c>
      <c r="B849" s="4">
        <f t="shared" si="38"/>
        <v>122</v>
      </c>
      <c r="C849" t="s">
        <v>5088</v>
      </c>
      <c r="D849" t="s">
        <v>81</v>
      </c>
      <c r="E849" t="s">
        <v>81</v>
      </c>
      <c r="F849" t="s">
        <v>5093</v>
      </c>
      <c r="G849">
        <v>40</v>
      </c>
      <c r="H849" t="s">
        <v>5193</v>
      </c>
      <c r="I849" s="4" t="str">
        <f t="shared" si="32"/>
        <v>SCHEDULE 14: REPORT ON PASSENGER SATISFACTION INDICATORS | FY Q2 | International terminal: Cleanliness of airport terminal</v>
      </c>
      <c r="J849" t="s">
        <v>5091</v>
      </c>
    </row>
    <row r="850" spans="1:10" hidden="1">
      <c r="A850" s="6" t="str">
        <f t="shared" si="37"/>
        <v>SCHEDULE 14: REPORT ON PASSENGER SATISFACTION INDICATORS |  | 123</v>
      </c>
      <c r="B850" s="4">
        <f t="shared" si="38"/>
        <v>123</v>
      </c>
      <c r="C850" t="s">
        <v>5088</v>
      </c>
      <c r="D850" t="s">
        <v>81</v>
      </c>
      <c r="E850" t="s">
        <v>81</v>
      </c>
      <c r="F850" t="s">
        <v>5095</v>
      </c>
      <c r="G850">
        <v>40</v>
      </c>
      <c r="H850" t="s">
        <v>5193</v>
      </c>
      <c r="I850" s="4" t="str">
        <f t="shared" si="32"/>
        <v>SCHEDULE 14: REPORT ON PASSENGER SATISFACTION INDICATORS | FY Q3 | International terminal: Cleanliness of airport terminal</v>
      </c>
      <c r="J850" t="s">
        <v>5091</v>
      </c>
    </row>
    <row r="851" spans="1:10" hidden="1">
      <c r="A851" s="6" t="str">
        <f t="shared" si="37"/>
        <v>SCHEDULE 14: REPORT ON PASSENGER SATISFACTION INDICATORS |  | 124</v>
      </c>
      <c r="B851" s="4">
        <f t="shared" si="38"/>
        <v>124</v>
      </c>
      <c r="C851" t="s">
        <v>5088</v>
      </c>
      <c r="D851" t="s">
        <v>81</v>
      </c>
      <c r="E851" t="s">
        <v>81</v>
      </c>
      <c r="F851" t="s">
        <v>5097</v>
      </c>
      <c r="G851">
        <v>40</v>
      </c>
      <c r="H851" t="s">
        <v>5193</v>
      </c>
      <c r="I851" s="4" t="str">
        <f t="shared" si="32"/>
        <v>SCHEDULE 14: REPORT ON PASSENGER SATISFACTION INDICATORS | FY Q4 | International terminal: Cleanliness of airport terminal</v>
      </c>
      <c r="J851" t="s">
        <v>5091</v>
      </c>
    </row>
    <row r="852" spans="1:10" hidden="1">
      <c r="A852" s="6" t="str">
        <f t="shared" si="37"/>
        <v>SCHEDULE 14: REPORT ON PASSENGER SATISFACTION INDICATORS |  | 125</v>
      </c>
      <c r="B852" s="4">
        <f t="shared" si="38"/>
        <v>125</v>
      </c>
      <c r="C852" t="s">
        <v>5088</v>
      </c>
      <c r="D852" t="s">
        <v>81</v>
      </c>
      <c r="E852" t="s">
        <v>81</v>
      </c>
      <c r="F852" t="s">
        <v>5099</v>
      </c>
      <c r="G852">
        <v>40</v>
      </c>
      <c r="H852" t="s">
        <v>5193</v>
      </c>
      <c r="I852" s="4" t="str">
        <f t="shared" si="32"/>
        <v>SCHEDULE 14: REPORT ON PASSENGER SATISFACTION INDICATORS | Annual average | International terminal: Cleanliness of airport terminal</v>
      </c>
      <c r="J852" t="s">
        <v>5091</v>
      </c>
    </row>
    <row r="853" spans="1:10" hidden="1">
      <c r="A853" s="6" t="str">
        <f t="shared" si="37"/>
        <v>SCHEDULE 14: REPORT ON PASSENGER SATISFACTION INDICATORS |  | 126</v>
      </c>
      <c r="B853" s="4">
        <f t="shared" si="38"/>
        <v>126</v>
      </c>
      <c r="C853" t="s">
        <v>5088</v>
      </c>
      <c r="D853" t="s">
        <v>81</v>
      </c>
      <c r="E853" t="s">
        <v>81</v>
      </c>
      <c r="F853" t="s">
        <v>5089</v>
      </c>
      <c r="G853">
        <v>41</v>
      </c>
      <c r="H853" t="s">
        <v>5196</v>
      </c>
      <c r="I853" s="4" t="str">
        <f t="shared" si="32"/>
        <v>SCHEDULE 14: REPORT ON PASSENGER SATISFACTION INDICATORS | FY Q1 | International terminal: Ambience of the airport</v>
      </c>
      <c r="J853" t="s">
        <v>5091</v>
      </c>
    </row>
    <row r="854" spans="1:10" hidden="1">
      <c r="A854" s="6" t="str">
        <f t="shared" si="37"/>
        <v>SCHEDULE 14: REPORT ON PASSENGER SATISFACTION INDICATORS |  | 127</v>
      </c>
      <c r="B854" s="4">
        <f t="shared" si="38"/>
        <v>127</v>
      </c>
      <c r="C854" t="s">
        <v>5088</v>
      </c>
      <c r="D854" t="s">
        <v>81</v>
      </c>
      <c r="E854" t="s">
        <v>81</v>
      </c>
      <c r="F854" t="s">
        <v>5093</v>
      </c>
      <c r="G854">
        <v>41</v>
      </c>
      <c r="H854" t="s">
        <v>5196</v>
      </c>
      <c r="I854" s="4" t="str">
        <f t="shared" si="32"/>
        <v>SCHEDULE 14: REPORT ON PASSENGER SATISFACTION INDICATORS | FY Q2 | International terminal: Ambience of the airport</v>
      </c>
      <c r="J854" t="s">
        <v>5091</v>
      </c>
    </row>
    <row r="855" spans="1:10" hidden="1">
      <c r="A855" s="6" t="str">
        <f t="shared" si="37"/>
        <v>SCHEDULE 14: REPORT ON PASSENGER SATISFACTION INDICATORS |  | 128</v>
      </c>
      <c r="B855" s="4">
        <f t="shared" si="38"/>
        <v>128</v>
      </c>
      <c r="C855" t="s">
        <v>5088</v>
      </c>
      <c r="D855" t="s">
        <v>81</v>
      </c>
      <c r="E855" t="s">
        <v>81</v>
      </c>
      <c r="F855" t="s">
        <v>5095</v>
      </c>
      <c r="G855">
        <v>41</v>
      </c>
      <c r="H855" t="s">
        <v>5196</v>
      </c>
      <c r="I855" s="4" t="str">
        <f t="shared" si="32"/>
        <v>SCHEDULE 14: REPORT ON PASSENGER SATISFACTION INDICATORS | FY Q3 | International terminal: Ambience of the airport</v>
      </c>
      <c r="J855" t="s">
        <v>5091</v>
      </c>
    </row>
    <row r="856" spans="1:10" hidden="1">
      <c r="A856" s="6" t="str">
        <f t="shared" ref="A856:A882" si="39">C856&amp;" | "&amp;D856&amp;" | "&amp;B856</f>
        <v>SCHEDULE 14: REPORT ON PASSENGER SATISFACTION INDICATORS |  | 129</v>
      </c>
      <c r="B856" s="4">
        <f t="shared" ref="B856:B882" si="40">IF(C856&amp;D856&lt;&gt;C855&amp;D855,1,B855+1)</f>
        <v>129</v>
      </c>
      <c r="C856" t="s">
        <v>5088</v>
      </c>
      <c r="D856" t="s">
        <v>81</v>
      </c>
      <c r="E856" t="s">
        <v>81</v>
      </c>
      <c r="F856" t="s">
        <v>5097</v>
      </c>
      <c r="G856">
        <v>41</v>
      </c>
      <c r="H856" t="s">
        <v>5196</v>
      </c>
      <c r="I856" s="4" t="str">
        <f t="shared" si="32"/>
        <v>SCHEDULE 14: REPORT ON PASSENGER SATISFACTION INDICATORS | FY Q4 | International terminal: Ambience of the airport</v>
      </c>
      <c r="J856" t="s">
        <v>5091</v>
      </c>
    </row>
    <row r="857" spans="1:10" hidden="1">
      <c r="A857" s="6" t="str">
        <f t="shared" si="39"/>
        <v>SCHEDULE 14: REPORT ON PASSENGER SATISFACTION INDICATORS |  | 130</v>
      </c>
      <c r="B857" s="4">
        <f t="shared" si="40"/>
        <v>130</v>
      </c>
      <c r="C857" t="s">
        <v>5088</v>
      </c>
      <c r="D857" t="s">
        <v>81</v>
      </c>
      <c r="E857" t="s">
        <v>81</v>
      </c>
      <c r="F857" t="s">
        <v>5099</v>
      </c>
      <c r="G857">
        <v>41</v>
      </c>
      <c r="H857" t="s">
        <v>5196</v>
      </c>
      <c r="I857" s="4" t="str">
        <f t="shared" si="32"/>
        <v>SCHEDULE 14: REPORT ON PASSENGER SATISFACTION INDICATORS | Annual average | International terminal: Ambience of the airport</v>
      </c>
      <c r="J857" t="s">
        <v>5091</v>
      </c>
    </row>
    <row r="858" spans="1:10" hidden="1">
      <c r="A858" s="6" t="str">
        <f t="shared" si="39"/>
        <v>SCHEDULE 14: REPORT ON PASSENGER SATISFACTION INDICATORS |  | 131</v>
      </c>
      <c r="B858" s="4">
        <f t="shared" si="40"/>
        <v>131</v>
      </c>
      <c r="C858" t="s">
        <v>5088</v>
      </c>
      <c r="D858" t="s">
        <v>81</v>
      </c>
      <c r="E858" t="s">
        <v>81</v>
      </c>
      <c r="F858" t="s">
        <v>5089</v>
      </c>
      <c r="G858">
        <v>42</v>
      </c>
      <c r="H858" t="s">
        <v>5198</v>
      </c>
      <c r="I858" s="4" t="str">
        <f t="shared" si="32"/>
        <v>SCHEDULE 14: REPORT ON PASSENGER SATISFACTION INDICATORS | FY Q1 | International terminal: Passport and visa inspection waiting time</v>
      </c>
      <c r="J858" t="s">
        <v>5091</v>
      </c>
    </row>
    <row r="859" spans="1:10" hidden="1">
      <c r="A859" s="6" t="str">
        <f t="shared" si="39"/>
        <v>SCHEDULE 14: REPORT ON PASSENGER SATISFACTION INDICATORS |  | 132</v>
      </c>
      <c r="B859" s="4">
        <f t="shared" si="40"/>
        <v>132</v>
      </c>
      <c r="C859" t="s">
        <v>5088</v>
      </c>
      <c r="D859" t="s">
        <v>81</v>
      </c>
      <c r="E859" t="s">
        <v>81</v>
      </c>
      <c r="F859" t="s">
        <v>5093</v>
      </c>
      <c r="G859">
        <v>42</v>
      </c>
      <c r="H859" t="s">
        <v>5198</v>
      </c>
      <c r="I859" s="4" t="str">
        <f t="shared" si="32"/>
        <v>SCHEDULE 14: REPORT ON PASSENGER SATISFACTION INDICATORS | FY Q2 | International terminal: Passport and visa inspection waiting time</v>
      </c>
      <c r="J859" t="s">
        <v>5091</v>
      </c>
    </row>
    <row r="860" spans="1:10" hidden="1">
      <c r="A860" s="6" t="str">
        <f t="shared" si="39"/>
        <v>SCHEDULE 14: REPORT ON PASSENGER SATISFACTION INDICATORS |  | 133</v>
      </c>
      <c r="B860" s="4">
        <f t="shared" si="40"/>
        <v>133</v>
      </c>
      <c r="C860" t="s">
        <v>5088</v>
      </c>
      <c r="D860" t="s">
        <v>81</v>
      </c>
      <c r="E860" t="s">
        <v>81</v>
      </c>
      <c r="F860" t="s">
        <v>5095</v>
      </c>
      <c r="G860">
        <v>42</v>
      </c>
      <c r="H860" t="s">
        <v>5198</v>
      </c>
      <c r="I860" s="4" t="str">
        <f t="shared" si="32"/>
        <v>SCHEDULE 14: REPORT ON PASSENGER SATISFACTION INDICATORS | FY Q3 | International terminal: Passport and visa inspection waiting time</v>
      </c>
      <c r="J860" t="s">
        <v>5091</v>
      </c>
    </row>
    <row r="861" spans="1:10" hidden="1">
      <c r="A861" s="6" t="str">
        <f t="shared" si="39"/>
        <v>SCHEDULE 14: REPORT ON PASSENGER SATISFACTION INDICATORS |  | 134</v>
      </c>
      <c r="B861" s="4">
        <f t="shared" si="40"/>
        <v>134</v>
      </c>
      <c r="C861" t="s">
        <v>5088</v>
      </c>
      <c r="D861" t="s">
        <v>81</v>
      </c>
      <c r="E861" t="s">
        <v>81</v>
      </c>
      <c r="F861" t="s">
        <v>5097</v>
      </c>
      <c r="G861">
        <v>42</v>
      </c>
      <c r="H861" t="s">
        <v>5198</v>
      </c>
      <c r="I861" s="4" t="str">
        <f t="shared" si="32"/>
        <v>SCHEDULE 14: REPORT ON PASSENGER SATISFACTION INDICATORS | FY Q4 | International terminal: Passport and visa inspection waiting time</v>
      </c>
      <c r="J861" t="s">
        <v>5091</v>
      </c>
    </row>
    <row r="862" spans="1:10" hidden="1">
      <c r="A862" s="6" t="str">
        <f t="shared" si="39"/>
        <v>SCHEDULE 14: REPORT ON PASSENGER SATISFACTION INDICATORS |  | 135</v>
      </c>
      <c r="B862" s="4">
        <f t="shared" si="40"/>
        <v>135</v>
      </c>
      <c r="C862" t="s">
        <v>5088</v>
      </c>
      <c r="D862" t="s">
        <v>81</v>
      </c>
      <c r="E862" t="s">
        <v>81</v>
      </c>
      <c r="F862" t="s">
        <v>5099</v>
      </c>
      <c r="G862">
        <v>42</v>
      </c>
      <c r="H862" t="s">
        <v>5198</v>
      </c>
      <c r="I862" s="4" t="str">
        <f t="shared" si="32"/>
        <v>SCHEDULE 14: REPORT ON PASSENGER SATISFACTION INDICATORS | Annual average | International terminal: Passport and visa inspection waiting time</v>
      </c>
      <c r="J862" t="s">
        <v>5091</v>
      </c>
    </row>
    <row r="863" spans="1:10" hidden="1">
      <c r="A863" s="6" t="str">
        <f t="shared" si="39"/>
        <v>SCHEDULE 14: REPORT ON PASSENGER SATISFACTION INDICATORS |  | 136</v>
      </c>
      <c r="B863" s="4">
        <f t="shared" si="40"/>
        <v>136</v>
      </c>
      <c r="C863" t="s">
        <v>5088</v>
      </c>
      <c r="D863" t="s">
        <v>81</v>
      </c>
      <c r="E863" t="s">
        <v>81</v>
      </c>
      <c r="F863" t="s">
        <v>5089</v>
      </c>
      <c r="G863">
        <v>43</v>
      </c>
      <c r="H863" t="s">
        <v>5203</v>
      </c>
      <c r="I863" s="4" t="str">
        <f t="shared" si="32"/>
        <v>SCHEDULE 14: REPORT ON PASSENGER SATISFACTION INDICATORS | FY Q1 | International terminal: Security inspection waiting time</v>
      </c>
      <c r="J863" t="s">
        <v>5091</v>
      </c>
    </row>
    <row r="864" spans="1:10" hidden="1">
      <c r="A864" s="6" t="str">
        <f t="shared" si="39"/>
        <v>SCHEDULE 14: REPORT ON PASSENGER SATISFACTION INDICATORS |  | 137</v>
      </c>
      <c r="B864" s="4">
        <f t="shared" si="40"/>
        <v>137</v>
      </c>
      <c r="C864" t="s">
        <v>5088</v>
      </c>
      <c r="D864" t="s">
        <v>81</v>
      </c>
      <c r="E864" t="s">
        <v>81</v>
      </c>
      <c r="F864" t="s">
        <v>5093</v>
      </c>
      <c r="G864">
        <v>43</v>
      </c>
      <c r="H864" t="s">
        <v>5203</v>
      </c>
      <c r="I864" s="4" t="str">
        <f t="shared" si="32"/>
        <v>SCHEDULE 14: REPORT ON PASSENGER SATISFACTION INDICATORS | FY Q2 | International terminal: Security inspection waiting time</v>
      </c>
      <c r="J864" t="s">
        <v>5091</v>
      </c>
    </row>
    <row r="865" spans="1:10" hidden="1">
      <c r="A865" s="6" t="str">
        <f t="shared" si="39"/>
        <v>SCHEDULE 14: REPORT ON PASSENGER SATISFACTION INDICATORS |  | 138</v>
      </c>
      <c r="B865" s="4">
        <f t="shared" si="40"/>
        <v>138</v>
      </c>
      <c r="C865" t="s">
        <v>5088</v>
      </c>
      <c r="D865" t="s">
        <v>81</v>
      </c>
      <c r="E865" t="s">
        <v>81</v>
      </c>
      <c r="F865" t="s">
        <v>5095</v>
      </c>
      <c r="G865">
        <v>43</v>
      </c>
      <c r="H865" t="s">
        <v>5203</v>
      </c>
      <c r="I865" s="4" t="str">
        <f t="shared" si="32"/>
        <v>SCHEDULE 14: REPORT ON PASSENGER SATISFACTION INDICATORS | FY Q3 | International terminal: Security inspection waiting time</v>
      </c>
      <c r="J865" t="s">
        <v>5091</v>
      </c>
    </row>
    <row r="866" spans="1:10" hidden="1">
      <c r="A866" s="6" t="str">
        <f t="shared" si="39"/>
        <v>SCHEDULE 14: REPORT ON PASSENGER SATISFACTION INDICATORS |  | 139</v>
      </c>
      <c r="B866" s="4">
        <f t="shared" si="40"/>
        <v>139</v>
      </c>
      <c r="C866" t="s">
        <v>5088</v>
      </c>
      <c r="D866" t="s">
        <v>81</v>
      </c>
      <c r="E866" t="s">
        <v>81</v>
      </c>
      <c r="F866" t="s">
        <v>5097</v>
      </c>
      <c r="G866">
        <v>43</v>
      </c>
      <c r="H866" t="s">
        <v>5203</v>
      </c>
      <c r="I866" s="4" t="str">
        <f t="shared" si="32"/>
        <v>SCHEDULE 14: REPORT ON PASSENGER SATISFACTION INDICATORS | FY Q4 | International terminal: Security inspection waiting time</v>
      </c>
      <c r="J866" t="s">
        <v>5091</v>
      </c>
    </row>
    <row r="867" spans="1:10" hidden="1">
      <c r="A867" s="6" t="str">
        <f t="shared" si="39"/>
        <v>SCHEDULE 14: REPORT ON PASSENGER SATISFACTION INDICATORS |  | 140</v>
      </c>
      <c r="B867" s="4">
        <f t="shared" si="40"/>
        <v>140</v>
      </c>
      <c r="C867" t="s">
        <v>5088</v>
      </c>
      <c r="D867" t="s">
        <v>81</v>
      </c>
      <c r="E867" t="s">
        <v>81</v>
      </c>
      <c r="F867" t="s">
        <v>5099</v>
      </c>
      <c r="G867">
        <v>43</v>
      </c>
      <c r="H867" t="s">
        <v>5203</v>
      </c>
      <c r="I867" s="4" t="str">
        <f t="shared" si="32"/>
        <v>SCHEDULE 14: REPORT ON PASSENGER SATISFACTION INDICATORS | Annual average | International terminal: Security inspection waiting time</v>
      </c>
      <c r="J867" t="s">
        <v>5091</v>
      </c>
    </row>
    <row r="868" spans="1:10" hidden="1">
      <c r="A868" s="6" t="str">
        <f t="shared" si="39"/>
        <v>SCHEDULE 14: REPORT ON PASSENGER SATISFACTION INDICATORS |  | 141</v>
      </c>
      <c r="B868" s="4">
        <f t="shared" si="40"/>
        <v>141</v>
      </c>
      <c r="C868" t="s">
        <v>5088</v>
      </c>
      <c r="D868" t="s">
        <v>81</v>
      </c>
      <c r="E868" t="s">
        <v>81</v>
      </c>
      <c r="F868" t="s">
        <v>5089</v>
      </c>
      <c r="G868">
        <v>44</v>
      </c>
      <c r="H868" t="s">
        <v>5207</v>
      </c>
      <c r="I868" s="4" t="str">
        <f t="shared" si="32"/>
        <v>SCHEDULE 14: REPORT ON PASSENGER SATISFACTION INDICATORS | FY Q1 | International terminal: Check-in waiting time</v>
      </c>
      <c r="J868" t="s">
        <v>5091</v>
      </c>
    </row>
    <row r="869" spans="1:10" hidden="1">
      <c r="A869" s="6" t="str">
        <f t="shared" si="39"/>
        <v>SCHEDULE 14: REPORT ON PASSENGER SATISFACTION INDICATORS |  | 142</v>
      </c>
      <c r="B869" s="4">
        <f t="shared" si="40"/>
        <v>142</v>
      </c>
      <c r="C869" t="s">
        <v>5088</v>
      </c>
      <c r="D869" t="s">
        <v>81</v>
      </c>
      <c r="E869" t="s">
        <v>81</v>
      </c>
      <c r="F869" t="s">
        <v>5093</v>
      </c>
      <c r="G869">
        <v>44</v>
      </c>
      <c r="H869" t="s">
        <v>5207</v>
      </c>
      <c r="I869" s="4" t="str">
        <f t="shared" si="32"/>
        <v>SCHEDULE 14: REPORT ON PASSENGER SATISFACTION INDICATORS | FY Q2 | International terminal: Check-in waiting time</v>
      </c>
      <c r="J869" t="s">
        <v>5091</v>
      </c>
    </row>
    <row r="870" spans="1:10" hidden="1">
      <c r="A870" s="6" t="str">
        <f t="shared" si="39"/>
        <v>SCHEDULE 14: REPORT ON PASSENGER SATISFACTION INDICATORS |  | 143</v>
      </c>
      <c r="B870" s="4">
        <f t="shared" si="40"/>
        <v>143</v>
      </c>
      <c r="C870" t="s">
        <v>5088</v>
      </c>
      <c r="D870" t="s">
        <v>81</v>
      </c>
      <c r="E870" t="s">
        <v>81</v>
      </c>
      <c r="F870" t="s">
        <v>5095</v>
      </c>
      <c r="G870">
        <v>44</v>
      </c>
      <c r="H870" t="s">
        <v>5207</v>
      </c>
      <c r="I870" s="4" t="str">
        <f t="shared" si="32"/>
        <v>SCHEDULE 14: REPORT ON PASSENGER SATISFACTION INDICATORS | FY Q3 | International terminal: Check-in waiting time</v>
      </c>
      <c r="J870" t="s">
        <v>5091</v>
      </c>
    </row>
    <row r="871" spans="1:10" hidden="1">
      <c r="A871" s="6" t="str">
        <f t="shared" si="39"/>
        <v>SCHEDULE 14: REPORT ON PASSENGER SATISFACTION INDICATORS |  | 144</v>
      </c>
      <c r="B871" s="4">
        <f t="shared" si="40"/>
        <v>144</v>
      </c>
      <c r="C871" t="s">
        <v>5088</v>
      </c>
      <c r="D871" t="s">
        <v>81</v>
      </c>
      <c r="E871" t="s">
        <v>81</v>
      </c>
      <c r="F871" t="s">
        <v>5097</v>
      </c>
      <c r="G871">
        <v>44</v>
      </c>
      <c r="H871" t="s">
        <v>5207</v>
      </c>
      <c r="I871" s="4" t="str">
        <f t="shared" si="32"/>
        <v>SCHEDULE 14: REPORT ON PASSENGER SATISFACTION INDICATORS | FY Q4 | International terminal: Check-in waiting time</v>
      </c>
      <c r="J871" t="s">
        <v>5091</v>
      </c>
    </row>
    <row r="872" spans="1:10" hidden="1">
      <c r="A872" s="6" t="str">
        <f t="shared" si="39"/>
        <v>SCHEDULE 14: REPORT ON PASSENGER SATISFACTION INDICATORS |  | 145</v>
      </c>
      <c r="B872" s="4">
        <f t="shared" si="40"/>
        <v>145</v>
      </c>
      <c r="C872" t="s">
        <v>5088</v>
      </c>
      <c r="D872" t="s">
        <v>81</v>
      </c>
      <c r="E872" t="s">
        <v>81</v>
      </c>
      <c r="F872" t="s">
        <v>5099</v>
      </c>
      <c r="G872">
        <v>44</v>
      </c>
      <c r="H872" t="s">
        <v>5207</v>
      </c>
      <c r="I872" s="4" t="str">
        <f t="shared" si="32"/>
        <v>SCHEDULE 14: REPORT ON PASSENGER SATISFACTION INDICATORS | Annual average | International terminal: Check-in waiting time</v>
      </c>
      <c r="J872" t="s">
        <v>5091</v>
      </c>
    </row>
    <row r="873" spans="1:10" hidden="1">
      <c r="A873" s="6" t="str">
        <f t="shared" si="39"/>
        <v>SCHEDULE 14: REPORT ON PASSENGER SATISFACTION INDICATORS |  | 146</v>
      </c>
      <c r="B873" s="4">
        <f t="shared" si="40"/>
        <v>146</v>
      </c>
      <c r="C873" t="s">
        <v>5088</v>
      </c>
      <c r="D873" t="s">
        <v>81</v>
      </c>
      <c r="E873" t="s">
        <v>81</v>
      </c>
      <c r="F873" t="s">
        <v>5089</v>
      </c>
      <c r="G873">
        <v>45</v>
      </c>
      <c r="H873" t="s">
        <v>5212</v>
      </c>
      <c r="I873" s="4" t="str">
        <f t="shared" si="32"/>
        <v>SCHEDULE 14: REPORT ON PASSENGER SATISFACTION INDICATORS | FY Q1 | International terminal: Feeling of being safe and secure</v>
      </c>
      <c r="J873" t="s">
        <v>5091</v>
      </c>
    </row>
    <row r="874" spans="1:10" hidden="1">
      <c r="A874" s="6" t="str">
        <f t="shared" si="39"/>
        <v>SCHEDULE 14: REPORT ON PASSENGER SATISFACTION INDICATORS |  | 147</v>
      </c>
      <c r="B874" s="4">
        <f t="shared" si="40"/>
        <v>147</v>
      </c>
      <c r="C874" t="s">
        <v>5088</v>
      </c>
      <c r="D874" t="s">
        <v>81</v>
      </c>
      <c r="E874" t="s">
        <v>81</v>
      </c>
      <c r="F874" t="s">
        <v>5093</v>
      </c>
      <c r="G874">
        <v>45</v>
      </c>
      <c r="H874" t="s">
        <v>5212</v>
      </c>
      <c r="I874" s="4" t="str">
        <f t="shared" si="32"/>
        <v>SCHEDULE 14: REPORT ON PASSENGER SATISFACTION INDICATORS | FY Q2 | International terminal: Feeling of being safe and secure</v>
      </c>
      <c r="J874" t="s">
        <v>5091</v>
      </c>
    </row>
    <row r="875" spans="1:10" hidden="1">
      <c r="A875" s="6" t="str">
        <f t="shared" si="39"/>
        <v>SCHEDULE 14: REPORT ON PASSENGER SATISFACTION INDICATORS |  | 148</v>
      </c>
      <c r="B875" s="4">
        <f t="shared" si="40"/>
        <v>148</v>
      </c>
      <c r="C875" t="s">
        <v>5088</v>
      </c>
      <c r="D875" t="s">
        <v>81</v>
      </c>
      <c r="E875" t="s">
        <v>81</v>
      </c>
      <c r="F875" t="s">
        <v>5095</v>
      </c>
      <c r="G875">
        <v>45</v>
      </c>
      <c r="H875" t="s">
        <v>5212</v>
      </c>
      <c r="I875" s="4" t="str">
        <f t="shared" si="32"/>
        <v>SCHEDULE 14: REPORT ON PASSENGER SATISFACTION INDICATORS | FY Q3 | International terminal: Feeling of being safe and secure</v>
      </c>
      <c r="J875" t="s">
        <v>5091</v>
      </c>
    </row>
    <row r="876" spans="1:10" hidden="1">
      <c r="A876" s="6" t="str">
        <f t="shared" si="39"/>
        <v>SCHEDULE 14: REPORT ON PASSENGER SATISFACTION INDICATORS |  | 149</v>
      </c>
      <c r="B876" s="4">
        <f t="shared" si="40"/>
        <v>149</v>
      </c>
      <c r="C876" t="s">
        <v>5088</v>
      </c>
      <c r="D876" t="s">
        <v>81</v>
      </c>
      <c r="E876" t="s">
        <v>81</v>
      </c>
      <c r="F876" t="s">
        <v>5097</v>
      </c>
      <c r="G876">
        <v>45</v>
      </c>
      <c r="H876" t="s">
        <v>5212</v>
      </c>
      <c r="I876" s="4" t="str">
        <f t="shared" ref="I876:I939" si="41">SUBSTITUTE(SUBSTITUTE(SUBSTITUTE(C876&amp;" | "&amp;D876&amp;" | "&amp;E876&amp;" | "&amp;F876&amp;" | "&amp;H876," |  |  |  | "," | ")," |  |  | "," | ")," |  | "," | ")</f>
        <v>SCHEDULE 14: REPORT ON PASSENGER SATISFACTION INDICATORS | FY Q4 | International terminal: Feeling of being safe and secure</v>
      </c>
      <c r="J876" t="s">
        <v>5091</v>
      </c>
    </row>
    <row r="877" spans="1:10" hidden="1">
      <c r="A877" s="6" t="str">
        <f t="shared" si="39"/>
        <v>SCHEDULE 14: REPORT ON PASSENGER SATISFACTION INDICATORS |  | 150</v>
      </c>
      <c r="B877" s="4">
        <f t="shared" si="40"/>
        <v>150</v>
      </c>
      <c r="C877" t="s">
        <v>5088</v>
      </c>
      <c r="D877" t="s">
        <v>81</v>
      </c>
      <c r="E877" t="s">
        <v>81</v>
      </c>
      <c r="F877" t="s">
        <v>5099</v>
      </c>
      <c r="G877">
        <v>45</v>
      </c>
      <c r="H877" t="s">
        <v>5212</v>
      </c>
      <c r="I877" s="4" t="str">
        <f t="shared" si="41"/>
        <v>SCHEDULE 14: REPORT ON PASSENGER SATISFACTION INDICATORS | Annual average | International terminal: Feeling of being safe and secure</v>
      </c>
      <c r="J877" t="s">
        <v>5091</v>
      </c>
    </row>
    <row r="878" spans="1:10" hidden="1">
      <c r="A878" s="6" t="str">
        <f t="shared" si="39"/>
        <v>SCHEDULE 14: REPORT ON PASSENGER SATISFACTION INDICATORS |  | 151</v>
      </c>
      <c r="B878" s="4">
        <f t="shared" si="40"/>
        <v>151</v>
      </c>
      <c r="C878" t="s">
        <v>5088</v>
      </c>
      <c r="D878" t="s">
        <v>81</v>
      </c>
      <c r="E878" t="s">
        <v>81</v>
      </c>
      <c r="F878" t="s">
        <v>5089</v>
      </c>
      <c r="G878">
        <v>46</v>
      </c>
      <c r="H878" t="s">
        <v>5218</v>
      </c>
      <c r="I878" s="4" t="str">
        <f t="shared" si="41"/>
        <v>SCHEDULE 14: REPORT ON PASSENGER SATISFACTION INDICATORS | FY Q1 | International terminal: Average survey score</v>
      </c>
      <c r="J878" t="s">
        <v>5091</v>
      </c>
    </row>
    <row r="879" spans="1:10" hidden="1">
      <c r="A879" s="6" t="str">
        <f t="shared" si="39"/>
        <v>SCHEDULE 14: REPORT ON PASSENGER SATISFACTION INDICATORS |  | 152</v>
      </c>
      <c r="B879" s="4">
        <f t="shared" si="40"/>
        <v>152</v>
      </c>
      <c r="C879" t="s">
        <v>5088</v>
      </c>
      <c r="D879" t="s">
        <v>81</v>
      </c>
      <c r="E879" t="s">
        <v>81</v>
      </c>
      <c r="F879" t="s">
        <v>5093</v>
      </c>
      <c r="G879">
        <v>46</v>
      </c>
      <c r="H879" t="s">
        <v>5218</v>
      </c>
      <c r="I879" s="4" t="str">
        <f t="shared" si="41"/>
        <v>SCHEDULE 14: REPORT ON PASSENGER SATISFACTION INDICATORS | FY Q2 | International terminal: Average survey score</v>
      </c>
      <c r="J879" t="s">
        <v>5091</v>
      </c>
    </row>
    <row r="880" spans="1:10" hidden="1">
      <c r="A880" s="6" t="str">
        <f t="shared" si="39"/>
        <v>SCHEDULE 14: REPORT ON PASSENGER SATISFACTION INDICATORS |  | 153</v>
      </c>
      <c r="B880" s="4">
        <f t="shared" si="40"/>
        <v>153</v>
      </c>
      <c r="C880" t="s">
        <v>5088</v>
      </c>
      <c r="D880" t="s">
        <v>81</v>
      </c>
      <c r="E880" t="s">
        <v>81</v>
      </c>
      <c r="F880" t="s">
        <v>5095</v>
      </c>
      <c r="G880">
        <v>46</v>
      </c>
      <c r="H880" t="s">
        <v>5218</v>
      </c>
      <c r="I880" s="4" t="str">
        <f t="shared" si="41"/>
        <v>SCHEDULE 14: REPORT ON PASSENGER SATISFACTION INDICATORS | FY Q3 | International terminal: Average survey score</v>
      </c>
      <c r="J880" t="s">
        <v>5091</v>
      </c>
    </row>
    <row r="881" spans="1:10" hidden="1">
      <c r="A881" s="6" t="str">
        <f t="shared" si="39"/>
        <v>SCHEDULE 14: REPORT ON PASSENGER SATISFACTION INDICATORS |  | 154</v>
      </c>
      <c r="B881" s="4">
        <f t="shared" si="40"/>
        <v>154</v>
      </c>
      <c r="C881" t="s">
        <v>5088</v>
      </c>
      <c r="D881" t="s">
        <v>81</v>
      </c>
      <c r="E881" t="s">
        <v>81</v>
      </c>
      <c r="F881" t="s">
        <v>5097</v>
      </c>
      <c r="G881">
        <v>46</v>
      </c>
      <c r="H881" t="s">
        <v>5218</v>
      </c>
      <c r="I881" s="4" t="str">
        <f t="shared" si="41"/>
        <v>SCHEDULE 14: REPORT ON PASSENGER SATISFACTION INDICATORS | FY Q4 | International terminal: Average survey score</v>
      </c>
      <c r="J881" t="s">
        <v>5091</v>
      </c>
    </row>
    <row r="882" spans="1:10" hidden="1">
      <c r="A882" s="6" t="str">
        <f t="shared" si="39"/>
        <v>SCHEDULE 14: REPORT ON PASSENGER SATISFACTION INDICATORS |  | 155</v>
      </c>
      <c r="B882" s="4">
        <f t="shared" si="40"/>
        <v>155</v>
      </c>
      <c r="C882" t="s">
        <v>5088</v>
      </c>
      <c r="D882" t="s">
        <v>81</v>
      </c>
      <c r="E882" t="s">
        <v>81</v>
      </c>
      <c r="F882" t="s">
        <v>5099</v>
      </c>
      <c r="G882">
        <v>46</v>
      </c>
      <c r="H882" t="s">
        <v>5218</v>
      </c>
      <c r="I882" s="4" t="str">
        <f t="shared" si="41"/>
        <v>SCHEDULE 14: REPORT ON PASSENGER SATISFACTION INDICATORS | Annual average | International terminal: Average survey score</v>
      </c>
      <c r="J882" t="s">
        <v>5091</v>
      </c>
    </row>
    <row r="883" spans="1:10" hidden="1">
      <c r="A883" s="6" t="str">
        <f t="shared" ref="A883:A946" si="42">C883&amp;" | "&amp;D883&amp;" | "&amp;B883</f>
        <v>SCHEDULE 16: REPORT ON ASSOCIATED STATISTICS | 16a: Aircraft statistics: (i) International air passenger services | 1</v>
      </c>
      <c r="B883" s="4">
        <f t="shared" ref="B883:B946" si="43">IF(C883&amp;D883&lt;&gt;C882&amp;D882,1,B882+1)</f>
        <v>1</v>
      </c>
      <c r="C883" t="s">
        <v>4984</v>
      </c>
      <c r="D883" t="s">
        <v>4985</v>
      </c>
      <c r="E883" t="s">
        <v>81</v>
      </c>
      <c r="F883" t="s">
        <v>4986</v>
      </c>
      <c r="G883">
        <v>10</v>
      </c>
      <c r="H883" t="s">
        <v>4987</v>
      </c>
      <c r="I883" s="4" t="str">
        <f t="shared" si="41"/>
        <v>SCHEDULE 16: REPORT ON ASSOCIATED STATISTICS | 16a: Aircraft statistics: (i) International air passenger services | Total number of landings | Aircraft type: Airbus A320</v>
      </c>
      <c r="J883" t="s">
        <v>4988</v>
      </c>
    </row>
    <row r="884" spans="1:10" hidden="1">
      <c r="A884" s="6" t="str">
        <f t="shared" si="42"/>
        <v>SCHEDULE 16: REPORT ON ASSOCIATED STATISTICS | 16a: Aircraft statistics: (i) International air passenger services | 2</v>
      </c>
      <c r="B884" s="4">
        <f t="shared" si="43"/>
        <v>2</v>
      </c>
      <c r="C884" t="s">
        <v>4984</v>
      </c>
      <c r="D884" t="s">
        <v>4985</v>
      </c>
      <c r="E884" t="s">
        <v>81</v>
      </c>
      <c r="F884" t="s">
        <v>4990</v>
      </c>
      <c r="G884">
        <v>10</v>
      </c>
      <c r="H884" t="s">
        <v>4987</v>
      </c>
      <c r="I884" s="4" t="str">
        <f t="shared" si="41"/>
        <v>SCHEDULE 16: REPORT ON ASSOCIATED STATISTICS | 16a: Aircraft statistics: (i) International air passenger services | Total MCTOW | Aircraft type: Airbus A320</v>
      </c>
      <c r="J884" t="s">
        <v>304</v>
      </c>
    </row>
    <row r="885" spans="1:10" hidden="1">
      <c r="A885" s="6" t="str">
        <f t="shared" si="42"/>
        <v>SCHEDULE 16: REPORT ON ASSOCIATED STATISTICS | 16a: Aircraft statistics: (i) International air passenger services | 3</v>
      </c>
      <c r="B885" s="4">
        <f t="shared" si="43"/>
        <v>3</v>
      </c>
      <c r="C885" t="s">
        <v>4984</v>
      </c>
      <c r="D885" t="s">
        <v>4985</v>
      </c>
      <c r="E885" t="s">
        <v>81</v>
      </c>
      <c r="F885" t="s">
        <v>4986</v>
      </c>
      <c r="G885">
        <v>10</v>
      </c>
      <c r="H885" t="s">
        <v>5602</v>
      </c>
      <c r="I885" s="4" t="str">
        <f t="shared" si="41"/>
        <v>SCHEDULE 16: REPORT ON ASSOCIATED STATISTICS | 16a: Aircraft statistics: (i) International air passenger services | Total number of landings | Aircraft type: Boeing 747-400</v>
      </c>
      <c r="J885" t="s">
        <v>4988</v>
      </c>
    </row>
    <row r="886" spans="1:10" hidden="1">
      <c r="A886" s="6" t="str">
        <f t="shared" si="42"/>
        <v>SCHEDULE 16: REPORT ON ASSOCIATED STATISTICS | 16a: Aircraft statistics: (i) International air passenger services | 4</v>
      </c>
      <c r="B886" s="4">
        <f t="shared" si="43"/>
        <v>4</v>
      </c>
      <c r="C886" t="s">
        <v>4984</v>
      </c>
      <c r="D886" t="s">
        <v>4985</v>
      </c>
      <c r="E886" t="s">
        <v>81</v>
      </c>
      <c r="F886" t="s">
        <v>4990</v>
      </c>
      <c r="G886">
        <v>10</v>
      </c>
      <c r="H886" t="s">
        <v>5602</v>
      </c>
      <c r="I886" s="4" t="str">
        <f t="shared" si="41"/>
        <v>SCHEDULE 16: REPORT ON ASSOCIATED STATISTICS | 16a: Aircraft statistics: (i) International air passenger services | Total MCTOW | Aircraft type: Boeing 747-400</v>
      </c>
      <c r="J886" t="s">
        <v>304</v>
      </c>
    </row>
    <row r="887" spans="1:10" hidden="1">
      <c r="A887" s="6" t="str">
        <f t="shared" si="42"/>
        <v>SCHEDULE 16: REPORT ON ASSOCIATED STATISTICS | 16a: Aircraft statistics: (i) International air passenger services | 5</v>
      </c>
      <c r="B887" s="4">
        <f t="shared" si="43"/>
        <v>5</v>
      </c>
      <c r="C887" t="s">
        <v>4984</v>
      </c>
      <c r="D887" t="s">
        <v>4985</v>
      </c>
      <c r="E887" t="s">
        <v>81</v>
      </c>
      <c r="F887" t="s">
        <v>4986</v>
      </c>
      <c r="G887">
        <v>10</v>
      </c>
      <c r="H887" t="s">
        <v>6235</v>
      </c>
      <c r="I887" s="4" t="str">
        <f t="shared" si="41"/>
        <v>SCHEDULE 16: REPORT ON ASSOCIATED STATISTICS | 16a: Aircraft statistics: (i) International air passenger services | Total number of landings | Aircraft type: Boeing - B777-200</v>
      </c>
      <c r="J887" t="s">
        <v>4988</v>
      </c>
    </row>
    <row r="888" spans="1:10" hidden="1">
      <c r="A888" s="6" t="str">
        <f t="shared" si="42"/>
        <v>SCHEDULE 16: REPORT ON ASSOCIATED STATISTICS | 16a: Aircraft statistics: (i) International air passenger services | 6</v>
      </c>
      <c r="B888" s="4">
        <f t="shared" si="43"/>
        <v>6</v>
      </c>
      <c r="C888" t="s">
        <v>4984</v>
      </c>
      <c r="D888" t="s">
        <v>4985</v>
      </c>
      <c r="E888" t="s">
        <v>81</v>
      </c>
      <c r="F888" t="s">
        <v>4990</v>
      </c>
      <c r="G888">
        <v>10</v>
      </c>
      <c r="H888" t="s">
        <v>6235</v>
      </c>
      <c r="I888" s="4" t="str">
        <f t="shared" si="41"/>
        <v>SCHEDULE 16: REPORT ON ASSOCIATED STATISTICS | 16a: Aircraft statistics: (i) International air passenger services | Total MCTOW | Aircraft type: Boeing - B777-200</v>
      </c>
      <c r="J888" t="s">
        <v>304</v>
      </c>
    </row>
    <row r="889" spans="1:10" hidden="1">
      <c r="A889" s="6" t="str">
        <f t="shared" si="42"/>
        <v>SCHEDULE 16: REPORT ON ASSOCIATED STATISTICS | 16a: Aircraft statistics: (i) International air passenger services | 7</v>
      </c>
      <c r="B889" s="4">
        <f t="shared" si="43"/>
        <v>7</v>
      </c>
      <c r="C889" t="s">
        <v>4984</v>
      </c>
      <c r="D889" t="s">
        <v>4985</v>
      </c>
      <c r="E889" t="s">
        <v>81</v>
      </c>
      <c r="F889" t="s">
        <v>4986</v>
      </c>
      <c r="G889">
        <v>10</v>
      </c>
      <c r="H889" t="s">
        <v>6575</v>
      </c>
      <c r="I889" s="4" t="str">
        <f t="shared" si="41"/>
        <v>SCHEDULE 16: REPORT ON ASSOCIATED STATISTICS | 16a: Aircraft statistics: (i) International air passenger services | Total number of landings | Aircraft type: Boeing - B777</v>
      </c>
      <c r="J889" t="s">
        <v>4988</v>
      </c>
    </row>
    <row r="890" spans="1:10" hidden="1">
      <c r="A890" s="6" t="str">
        <f t="shared" si="42"/>
        <v>SCHEDULE 16: REPORT ON ASSOCIATED STATISTICS | 16a: Aircraft statistics: (i) International air passenger services | 8</v>
      </c>
      <c r="B890" s="4">
        <f t="shared" si="43"/>
        <v>8</v>
      </c>
      <c r="C890" t="s">
        <v>4984</v>
      </c>
      <c r="D890" t="s">
        <v>4985</v>
      </c>
      <c r="E890" t="s">
        <v>81</v>
      </c>
      <c r="F890" t="s">
        <v>4990</v>
      </c>
      <c r="G890">
        <v>10</v>
      </c>
      <c r="H890" t="s">
        <v>6575</v>
      </c>
      <c r="I890" s="4" t="str">
        <f t="shared" si="41"/>
        <v>SCHEDULE 16: REPORT ON ASSOCIATED STATISTICS | 16a: Aircraft statistics: (i) International air passenger services | Total MCTOW | Aircraft type: Boeing - B777</v>
      </c>
      <c r="J890" t="s">
        <v>304</v>
      </c>
    </row>
    <row r="891" spans="1:10" hidden="1">
      <c r="A891" s="6" t="str">
        <f t="shared" si="42"/>
        <v>SCHEDULE 16: REPORT ON ASSOCIATED STATISTICS | 16a: Aircraft statistics: (i) International air passenger services | 9</v>
      </c>
      <c r="B891" s="4">
        <f t="shared" si="43"/>
        <v>9</v>
      </c>
      <c r="C891" t="s">
        <v>4984</v>
      </c>
      <c r="D891" t="s">
        <v>4985</v>
      </c>
      <c r="E891" t="s">
        <v>81</v>
      </c>
      <c r="F891" t="s">
        <v>4986</v>
      </c>
      <c r="G891">
        <v>11</v>
      </c>
      <c r="H891" t="s">
        <v>4992</v>
      </c>
      <c r="I891" s="4" t="str">
        <f t="shared" si="41"/>
        <v>SCHEDULE 16: REPORT ON ASSOCIATED STATISTICS | 16a: Aircraft statistics: (i) International air passenger services | Total number of landings | Aircraft type: Boeing 737-800</v>
      </c>
      <c r="J891" t="s">
        <v>4988</v>
      </c>
    </row>
    <row r="892" spans="1:10" hidden="1">
      <c r="A892" s="6" t="str">
        <f t="shared" si="42"/>
        <v>SCHEDULE 16: REPORT ON ASSOCIATED STATISTICS | 16a: Aircraft statistics: (i) International air passenger services | 10</v>
      </c>
      <c r="B892" s="4">
        <f t="shared" si="43"/>
        <v>10</v>
      </c>
      <c r="C892" t="s">
        <v>4984</v>
      </c>
      <c r="D892" t="s">
        <v>4985</v>
      </c>
      <c r="E892" t="s">
        <v>81</v>
      </c>
      <c r="F892" t="s">
        <v>4990</v>
      </c>
      <c r="G892">
        <v>11</v>
      </c>
      <c r="H892" t="s">
        <v>4992</v>
      </c>
      <c r="I892" s="4" t="str">
        <f t="shared" si="41"/>
        <v>SCHEDULE 16: REPORT ON ASSOCIATED STATISTICS | 16a: Aircraft statistics: (i) International air passenger services | Total MCTOW | Aircraft type: Boeing 737-800</v>
      </c>
      <c r="J892" t="s">
        <v>304</v>
      </c>
    </row>
    <row r="893" spans="1:10" hidden="1">
      <c r="A893" s="6" t="str">
        <f t="shared" si="42"/>
        <v>SCHEDULE 16: REPORT ON ASSOCIATED STATISTICS | 16a: Aircraft statistics: (i) International air passenger services | 11</v>
      </c>
      <c r="B893" s="4">
        <f t="shared" si="43"/>
        <v>11</v>
      </c>
      <c r="C893" t="s">
        <v>4984</v>
      </c>
      <c r="D893" t="s">
        <v>4985</v>
      </c>
      <c r="E893" t="s">
        <v>81</v>
      </c>
      <c r="F893" t="s">
        <v>4986</v>
      </c>
      <c r="G893">
        <v>11</v>
      </c>
      <c r="H893" t="s">
        <v>5245</v>
      </c>
      <c r="I893" s="4" t="str">
        <f t="shared" si="41"/>
        <v>SCHEDULE 16: REPORT ON ASSOCIATED STATISTICS | 16a: Aircraft statistics: (i) International air passenger services | Total number of landings | Aircraft type: Airbus A330</v>
      </c>
      <c r="J893" t="s">
        <v>4988</v>
      </c>
    </row>
    <row r="894" spans="1:10" hidden="1">
      <c r="A894" s="6" t="str">
        <f t="shared" si="42"/>
        <v>SCHEDULE 16: REPORT ON ASSOCIATED STATISTICS | 16a: Aircraft statistics: (i) International air passenger services | 12</v>
      </c>
      <c r="B894" s="4">
        <f t="shared" si="43"/>
        <v>12</v>
      </c>
      <c r="C894" t="s">
        <v>4984</v>
      </c>
      <c r="D894" t="s">
        <v>4985</v>
      </c>
      <c r="E894" t="s">
        <v>81</v>
      </c>
      <c r="F894" t="s">
        <v>4990</v>
      </c>
      <c r="G894">
        <v>11</v>
      </c>
      <c r="H894" t="s">
        <v>5245</v>
      </c>
      <c r="I894" s="4" t="str">
        <f t="shared" si="41"/>
        <v>SCHEDULE 16: REPORT ON ASSOCIATED STATISTICS | 16a: Aircraft statistics: (i) International air passenger services | Total MCTOW | Aircraft type: Airbus A330</v>
      </c>
      <c r="J894" t="s">
        <v>304</v>
      </c>
    </row>
    <row r="895" spans="1:10" hidden="1">
      <c r="A895" s="6" t="str">
        <f t="shared" si="42"/>
        <v>SCHEDULE 16: REPORT ON ASSOCIATED STATISTICS | 16a: Aircraft statistics: (i) International air passenger services | 13</v>
      </c>
      <c r="B895" s="4">
        <f t="shared" si="43"/>
        <v>13</v>
      </c>
      <c r="C895" t="s">
        <v>4984</v>
      </c>
      <c r="D895" t="s">
        <v>4985</v>
      </c>
      <c r="E895" t="s">
        <v>81</v>
      </c>
      <c r="F895" t="s">
        <v>4986</v>
      </c>
      <c r="G895">
        <v>11</v>
      </c>
      <c r="H895" t="s">
        <v>5248</v>
      </c>
      <c r="I895" s="4" t="str">
        <f t="shared" si="41"/>
        <v>SCHEDULE 16: REPORT ON ASSOCIATED STATISTICS | 16a: Aircraft statistics: (i) International air passenger services | Total number of landings | Aircraft type: Boeing 737-400</v>
      </c>
      <c r="J895" t="s">
        <v>4988</v>
      </c>
    </row>
    <row r="896" spans="1:10" hidden="1">
      <c r="A896" s="6" t="str">
        <f t="shared" si="42"/>
        <v>SCHEDULE 16: REPORT ON ASSOCIATED STATISTICS | 16a: Aircraft statistics: (i) International air passenger services | 14</v>
      </c>
      <c r="B896" s="4">
        <f t="shared" si="43"/>
        <v>14</v>
      </c>
      <c r="C896" t="s">
        <v>4984</v>
      </c>
      <c r="D896" t="s">
        <v>4985</v>
      </c>
      <c r="E896" t="s">
        <v>81</v>
      </c>
      <c r="F896" t="s">
        <v>4990</v>
      </c>
      <c r="G896">
        <v>11</v>
      </c>
      <c r="H896" t="s">
        <v>5248</v>
      </c>
      <c r="I896" s="4" t="str">
        <f t="shared" si="41"/>
        <v>SCHEDULE 16: REPORT ON ASSOCIATED STATISTICS | 16a: Aircraft statistics: (i) International air passenger services | Total MCTOW | Aircraft type: Boeing 737-400</v>
      </c>
      <c r="J896" t="s">
        <v>304</v>
      </c>
    </row>
    <row r="897" spans="1:10" hidden="1">
      <c r="A897" s="6" t="str">
        <f t="shared" si="42"/>
        <v>SCHEDULE 16: REPORT ON ASSOCIATED STATISTICS | 16a: Aircraft statistics: (i) International air passenger services | 15</v>
      </c>
      <c r="B897" s="4">
        <f t="shared" si="43"/>
        <v>15</v>
      </c>
      <c r="C897" t="s">
        <v>4984</v>
      </c>
      <c r="D897" t="s">
        <v>4985</v>
      </c>
      <c r="E897" t="s">
        <v>81</v>
      </c>
      <c r="F897" t="s">
        <v>4986</v>
      </c>
      <c r="G897">
        <v>11</v>
      </c>
      <c r="H897" t="s">
        <v>5604</v>
      </c>
      <c r="I897" s="4" t="str">
        <f t="shared" si="41"/>
        <v>SCHEDULE 16: REPORT ON ASSOCIATED STATISTICS | 16a: Aircraft statistics: (i) International air passenger services | Total number of landings | Aircraft type: Boeing 777-300ER</v>
      </c>
      <c r="J897" t="s">
        <v>4988</v>
      </c>
    </row>
    <row r="898" spans="1:10" hidden="1">
      <c r="A898" s="6" t="str">
        <f t="shared" si="42"/>
        <v>SCHEDULE 16: REPORT ON ASSOCIATED STATISTICS | 16a: Aircraft statistics: (i) International air passenger services | 16</v>
      </c>
      <c r="B898" s="4">
        <f t="shared" si="43"/>
        <v>16</v>
      </c>
      <c r="C898" t="s">
        <v>4984</v>
      </c>
      <c r="D898" t="s">
        <v>4985</v>
      </c>
      <c r="E898" t="s">
        <v>81</v>
      </c>
      <c r="F898" t="s">
        <v>4990</v>
      </c>
      <c r="G898">
        <v>11</v>
      </c>
      <c r="H898" t="s">
        <v>5604</v>
      </c>
      <c r="I898" s="4" t="str">
        <f t="shared" si="41"/>
        <v>SCHEDULE 16: REPORT ON ASSOCIATED STATISTICS | 16a: Aircraft statistics: (i) International air passenger services | Total MCTOW | Aircraft type: Boeing 777-300ER</v>
      </c>
      <c r="J898" t="s">
        <v>304</v>
      </c>
    </row>
    <row r="899" spans="1:10" hidden="1">
      <c r="A899" s="6" t="str">
        <f t="shared" si="42"/>
        <v>SCHEDULE 16: REPORT ON ASSOCIATED STATISTICS | 16a: Aircraft statistics: (i) International air passenger services | 17</v>
      </c>
      <c r="B899" s="4">
        <f t="shared" si="43"/>
        <v>17</v>
      </c>
      <c r="C899" t="s">
        <v>4984</v>
      </c>
      <c r="D899" t="s">
        <v>4985</v>
      </c>
      <c r="E899" t="s">
        <v>81</v>
      </c>
      <c r="F899" t="s">
        <v>4986</v>
      </c>
      <c r="G899">
        <v>11</v>
      </c>
      <c r="H899" t="s">
        <v>6238</v>
      </c>
      <c r="I899" s="4" t="str">
        <f t="shared" si="41"/>
        <v>SCHEDULE 16: REPORT ON ASSOCIATED STATISTICS | 16a: Aircraft statistics: (i) International air passenger services | Total number of landings | Aircraft type: Boeing - B777-300ER</v>
      </c>
      <c r="J899" t="s">
        <v>4988</v>
      </c>
    </row>
    <row r="900" spans="1:10" hidden="1">
      <c r="A900" s="6" t="str">
        <f t="shared" si="42"/>
        <v>SCHEDULE 16: REPORT ON ASSOCIATED STATISTICS | 16a: Aircraft statistics: (i) International air passenger services | 18</v>
      </c>
      <c r="B900" s="4">
        <f t="shared" si="43"/>
        <v>18</v>
      </c>
      <c r="C900" t="s">
        <v>4984</v>
      </c>
      <c r="D900" t="s">
        <v>4985</v>
      </c>
      <c r="E900" t="s">
        <v>81</v>
      </c>
      <c r="F900" t="s">
        <v>4990</v>
      </c>
      <c r="G900">
        <v>11</v>
      </c>
      <c r="H900" t="s">
        <v>6238</v>
      </c>
      <c r="I900" s="4" t="str">
        <f t="shared" si="41"/>
        <v>SCHEDULE 16: REPORT ON ASSOCIATED STATISTICS | 16a: Aircraft statistics: (i) International air passenger services | Total MCTOW | Aircraft type: Boeing - B777-300ER</v>
      </c>
      <c r="J900" t="s">
        <v>304</v>
      </c>
    </row>
    <row r="901" spans="1:10" hidden="1">
      <c r="A901" s="6" t="str">
        <f t="shared" si="42"/>
        <v>SCHEDULE 16: REPORT ON ASSOCIATED STATISTICS | 16a: Aircraft statistics: (i) International air passenger services | 19</v>
      </c>
      <c r="B901" s="4">
        <f t="shared" si="43"/>
        <v>19</v>
      </c>
      <c r="C901" t="s">
        <v>4984</v>
      </c>
      <c r="D901" t="s">
        <v>4985</v>
      </c>
      <c r="E901" t="s">
        <v>81</v>
      </c>
      <c r="F901" t="s">
        <v>4986</v>
      </c>
      <c r="G901">
        <v>11</v>
      </c>
      <c r="H901" t="s">
        <v>6578</v>
      </c>
      <c r="I901" s="4" t="str">
        <f t="shared" si="41"/>
        <v>SCHEDULE 16: REPORT ON ASSOCIATED STATISTICS | 16a: Aircraft statistics: (i) International air passenger services | Total number of landings | Aircraft type: Boeing - B737</v>
      </c>
      <c r="J901" t="s">
        <v>4988</v>
      </c>
    </row>
    <row r="902" spans="1:10" hidden="1">
      <c r="A902" s="6" t="str">
        <f t="shared" si="42"/>
        <v>SCHEDULE 16: REPORT ON ASSOCIATED STATISTICS | 16a: Aircraft statistics: (i) International air passenger services | 20</v>
      </c>
      <c r="B902" s="4">
        <f t="shared" si="43"/>
        <v>20</v>
      </c>
      <c r="C902" t="s">
        <v>4984</v>
      </c>
      <c r="D902" t="s">
        <v>4985</v>
      </c>
      <c r="E902" t="s">
        <v>81</v>
      </c>
      <c r="F902" t="s">
        <v>4990</v>
      </c>
      <c r="G902">
        <v>11</v>
      </c>
      <c r="H902" t="s">
        <v>6578</v>
      </c>
      <c r="I902" s="4" t="str">
        <f t="shared" si="41"/>
        <v>SCHEDULE 16: REPORT ON ASSOCIATED STATISTICS | 16a: Aircraft statistics: (i) International air passenger services | Total MCTOW | Aircraft type: Boeing - B737</v>
      </c>
      <c r="J902" t="s">
        <v>304</v>
      </c>
    </row>
    <row r="903" spans="1:10" hidden="1">
      <c r="A903" s="6" t="str">
        <f t="shared" si="42"/>
        <v>SCHEDULE 16: REPORT ON ASSOCIATED STATISTICS | 16a: Aircraft statistics: (i) International air passenger services | 21</v>
      </c>
      <c r="B903" s="4">
        <f t="shared" si="43"/>
        <v>21</v>
      </c>
      <c r="C903" t="s">
        <v>4984</v>
      </c>
      <c r="D903" t="s">
        <v>4985</v>
      </c>
      <c r="E903" t="s">
        <v>81</v>
      </c>
      <c r="F903" t="s">
        <v>4986</v>
      </c>
      <c r="G903">
        <v>11</v>
      </c>
      <c r="H903" t="s">
        <v>6958</v>
      </c>
      <c r="I903" s="4" t="str">
        <f t="shared" si="41"/>
        <v>SCHEDULE 16: REPORT ON ASSOCIATED STATISTICS | 16a: Aircraft statistics: (i) International air passenger services | Total number of landings | Aircraft type: Airbus Industrie - A340</v>
      </c>
      <c r="J903" t="s">
        <v>4988</v>
      </c>
    </row>
    <row r="904" spans="1:10" hidden="1">
      <c r="A904" s="6" t="str">
        <f t="shared" si="42"/>
        <v>SCHEDULE 16: REPORT ON ASSOCIATED STATISTICS | 16a: Aircraft statistics: (i) International air passenger services | 22</v>
      </c>
      <c r="B904" s="4">
        <f t="shared" si="43"/>
        <v>22</v>
      </c>
      <c r="C904" t="s">
        <v>4984</v>
      </c>
      <c r="D904" t="s">
        <v>4985</v>
      </c>
      <c r="E904" t="s">
        <v>81</v>
      </c>
      <c r="F904" t="s">
        <v>4990</v>
      </c>
      <c r="G904">
        <v>11</v>
      </c>
      <c r="H904" t="s">
        <v>6958</v>
      </c>
      <c r="I904" s="4" t="str">
        <f t="shared" si="41"/>
        <v>SCHEDULE 16: REPORT ON ASSOCIATED STATISTICS | 16a: Aircraft statistics: (i) International air passenger services | Total MCTOW | Aircraft type: Airbus Industrie - A340</v>
      </c>
      <c r="J904" t="s">
        <v>304</v>
      </c>
    </row>
    <row r="905" spans="1:10" hidden="1">
      <c r="A905" s="6" t="str">
        <f t="shared" si="42"/>
        <v>SCHEDULE 16: REPORT ON ASSOCIATED STATISTICS | 16a: Aircraft statistics: (i) International air passenger services | 23</v>
      </c>
      <c r="B905" s="4">
        <f t="shared" si="43"/>
        <v>23</v>
      </c>
      <c r="C905" t="s">
        <v>4984</v>
      </c>
      <c r="D905" t="s">
        <v>4985</v>
      </c>
      <c r="E905" t="s">
        <v>81</v>
      </c>
      <c r="F905" t="s">
        <v>4986</v>
      </c>
      <c r="G905">
        <v>12</v>
      </c>
      <c r="H905" t="s">
        <v>5248</v>
      </c>
      <c r="I905" s="4" t="str">
        <f t="shared" si="41"/>
        <v>SCHEDULE 16: REPORT ON ASSOCIATED STATISTICS | 16a: Aircraft statistics: (i) International air passenger services | Total number of landings | Aircraft type: Boeing 737-400</v>
      </c>
      <c r="J905" t="s">
        <v>4988</v>
      </c>
    </row>
    <row r="906" spans="1:10" hidden="1">
      <c r="A906" s="6" t="str">
        <f t="shared" si="42"/>
        <v>SCHEDULE 16: REPORT ON ASSOCIATED STATISTICS | 16a: Aircraft statistics: (i) International air passenger services | 24</v>
      </c>
      <c r="B906" s="4">
        <f t="shared" si="43"/>
        <v>24</v>
      </c>
      <c r="C906" t="s">
        <v>4984</v>
      </c>
      <c r="D906" t="s">
        <v>4985</v>
      </c>
      <c r="E906" t="s">
        <v>81</v>
      </c>
      <c r="F906" t="s">
        <v>4990</v>
      </c>
      <c r="G906">
        <v>12</v>
      </c>
      <c r="H906" t="s">
        <v>5248</v>
      </c>
      <c r="I906" s="4" t="str">
        <f t="shared" si="41"/>
        <v>SCHEDULE 16: REPORT ON ASSOCIATED STATISTICS | 16a: Aircraft statistics: (i) International air passenger services | Total MCTOW | Aircraft type: Boeing 737-400</v>
      </c>
      <c r="J906" t="s">
        <v>304</v>
      </c>
    </row>
    <row r="907" spans="1:10" hidden="1">
      <c r="A907" s="6" t="str">
        <f t="shared" si="42"/>
        <v>SCHEDULE 16: REPORT ON ASSOCIATED STATISTICS | 16a: Aircraft statistics: (i) International air passenger services | 25</v>
      </c>
      <c r="B907" s="4">
        <f t="shared" si="43"/>
        <v>25</v>
      </c>
      <c r="C907" t="s">
        <v>4984</v>
      </c>
      <c r="D907" t="s">
        <v>4985</v>
      </c>
      <c r="E907" t="s">
        <v>81</v>
      </c>
      <c r="F907" t="s">
        <v>4986</v>
      </c>
      <c r="G907">
        <v>12</v>
      </c>
      <c r="H907" t="s">
        <v>4992</v>
      </c>
      <c r="I907" s="4" t="str">
        <f t="shared" si="41"/>
        <v>SCHEDULE 16: REPORT ON ASSOCIATED STATISTICS | 16a: Aircraft statistics: (i) International air passenger services | Total number of landings | Aircraft type: Boeing 737-800</v>
      </c>
      <c r="J907" t="s">
        <v>4988</v>
      </c>
    </row>
    <row r="908" spans="1:10" hidden="1">
      <c r="A908" s="6" t="str">
        <f t="shared" si="42"/>
        <v>SCHEDULE 16: REPORT ON ASSOCIATED STATISTICS | 16a: Aircraft statistics: (i) International air passenger services | 26</v>
      </c>
      <c r="B908" s="4">
        <f t="shared" si="43"/>
        <v>26</v>
      </c>
      <c r="C908" t="s">
        <v>4984</v>
      </c>
      <c r="D908" t="s">
        <v>4985</v>
      </c>
      <c r="E908" t="s">
        <v>81</v>
      </c>
      <c r="F908" t="s">
        <v>4990</v>
      </c>
      <c r="G908">
        <v>12</v>
      </c>
      <c r="H908" t="s">
        <v>4992</v>
      </c>
      <c r="I908" s="4" t="str">
        <f t="shared" si="41"/>
        <v>SCHEDULE 16: REPORT ON ASSOCIATED STATISTICS | 16a: Aircraft statistics: (i) International air passenger services | Total MCTOW | Aircraft type: Boeing 737-800</v>
      </c>
      <c r="J908" t="s">
        <v>304</v>
      </c>
    </row>
    <row r="909" spans="1:10" hidden="1">
      <c r="A909" s="6" t="str">
        <f t="shared" si="42"/>
        <v>SCHEDULE 16: REPORT ON ASSOCIATED STATISTICS | 16a: Aircraft statistics: (i) International air passenger services | 27</v>
      </c>
      <c r="B909" s="4">
        <f t="shared" si="43"/>
        <v>27</v>
      </c>
      <c r="C909" t="s">
        <v>4984</v>
      </c>
      <c r="D909" t="s">
        <v>4985</v>
      </c>
      <c r="E909" t="s">
        <v>81</v>
      </c>
      <c r="F909" t="s">
        <v>4986</v>
      </c>
      <c r="G909">
        <v>12</v>
      </c>
      <c r="H909" t="s">
        <v>5004</v>
      </c>
      <c r="I909" s="4" t="str">
        <f t="shared" si="41"/>
        <v>SCHEDULE 16: REPORT ON ASSOCIATED STATISTICS | 16a: Aircraft statistics: (i) International air passenger services | Total number of landings | Aircraft type: Boeing 777-300</v>
      </c>
      <c r="J909" t="s">
        <v>4988</v>
      </c>
    </row>
    <row r="910" spans="1:10" hidden="1">
      <c r="A910" s="6" t="str">
        <f t="shared" si="42"/>
        <v>SCHEDULE 16: REPORT ON ASSOCIATED STATISTICS | 16a: Aircraft statistics: (i) International air passenger services | 28</v>
      </c>
      <c r="B910" s="4">
        <f t="shared" si="43"/>
        <v>28</v>
      </c>
      <c r="C910" t="s">
        <v>4984</v>
      </c>
      <c r="D910" t="s">
        <v>4985</v>
      </c>
      <c r="E910" t="s">
        <v>81</v>
      </c>
      <c r="F910" t="s">
        <v>4990</v>
      </c>
      <c r="G910">
        <v>12</v>
      </c>
      <c r="H910" t="s">
        <v>5004</v>
      </c>
      <c r="I910" s="4" t="str">
        <f t="shared" si="41"/>
        <v>SCHEDULE 16: REPORT ON ASSOCIATED STATISTICS | 16a: Aircraft statistics: (i) International air passenger services | Total MCTOW | Aircraft type: Boeing 777-300</v>
      </c>
      <c r="J910" t="s">
        <v>304</v>
      </c>
    </row>
    <row r="911" spans="1:10" hidden="1">
      <c r="A911" s="6" t="str">
        <f t="shared" si="42"/>
        <v>SCHEDULE 16: REPORT ON ASSOCIATED STATISTICS | 16a: Aircraft statistics: (i) International air passenger services | 29</v>
      </c>
      <c r="B911" s="4">
        <f t="shared" si="43"/>
        <v>29</v>
      </c>
      <c r="C911" t="s">
        <v>4984</v>
      </c>
      <c r="D911" t="s">
        <v>4985</v>
      </c>
      <c r="E911" t="s">
        <v>81</v>
      </c>
      <c r="F911" t="s">
        <v>4986</v>
      </c>
      <c r="G911">
        <v>12</v>
      </c>
      <c r="H911" t="s">
        <v>6241</v>
      </c>
      <c r="I911" s="4" t="str">
        <f t="shared" si="41"/>
        <v>SCHEDULE 16: REPORT ON ASSOCIATED STATISTICS | 16a: Aircraft statistics: (i) International air passenger services | Total number of landings | Aircraft type: Boeing - B737-800</v>
      </c>
      <c r="J911" t="s">
        <v>4988</v>
      </c>
    </row>
    <row r="912" spans="1:10" hidden="1">
      <c r="A912" s="6" t="str">
        <f t="shared" si="42"/>
        <v>SCHEDULE 16: REPORT ON ASSOCIATED STATISTICS | 16a: Aircraft statistics: (i) International air passenger services | 30</v>
      </c>
      <c r="B912" s="4">
        <f t="shared" si="43"/>
        <v>30</v>
      </c>
      <c r="C912" t="s">
        <v>4984</v>
      </c>
      <c r="D912" t="s">
        <v>4985</v>
      </c>
      <c r="E912" t="s">
        <v>81</v>
      </c>
      <c r="F912" t="s">
        <v>4990</v>
      </c>
      <c r="G912">
        <v>12</v>
      </c>
      <c r="H912" t="s">
        <v>6241</v>
      </c>
      <c r="I912" s="4" t="str">
        <f t="shared" si="41"/>
        <v>SCHEDULE 16: REPORT ON ASSOCIATED STATISTICS | 16a: Aircraft statistics: (i) International air passenger services | Total MCTOW | Aircraft type: Boeing - B737-800</v>
      </c>
      <c r="J912" t="s">
        <v>304</v>
      </c>
    </row>
    <row r="913" spans="1:10" hidden="1">
      <c r="A913" s="6" t="str">
        <f t="shared" si="42"/>
        <v>SCHEDULE 16: REPORT ON ASSOCIATED STATISTICS | 16a: Aircraft statistics: (i) International air passenger services | 31</v>
      </c>
      <c r="B913" s="4">
        <f t="shared" si="43"/>
        <v>31</v>
      </c>
      <c r="C913" t="s">
        <v>4984</v>
      </c>
      <c r="D913" t="s">
        <v>4985</v>
      </c>
      <c r="E913" t="s">
        <v>81</v>
      </c>
      <c r="F913" t="s">
        <v>4986</v>
      </c>
      <c r="G913">
        <v>12</v>
      </c>
      <c r="H913" t="s">
        <v>6581</v>
      </c>
      <c r="I913" s="4" t="str">
        <f t="shared" si="41"/>
        <v>SCHEDULE 16: REPORT ON ASSOCIATED STATISTICS | 16a: Aircraft statistics: (i) International air passenger services | Total number of landings | Aircraft type: Boeing - B767</v>
      </c>
      <c r="J913" t="s">
        <v>4988</v>
      </c>
    </row>
    <row r="914" spans="1:10" hidden="1">
      <c r="A914" s="6" t="str">
        <f t="shared" si="42"/>
        <v>SCHEDULE 16: REPORT ON ASSOCIATED STATISTICS | 16a: Aircraft statistics: (i) International air passenger services | 32</v>
      </c>
      <c r="B914" s="4">
        <f t="shared" si="43"/>
        <v>32</v>
      </c>
      <c r="C914" t="s">
        <v>4984</v>
      </c>
      <c r="D914" t="s">
        <v>4985</v>
      </c>
      <c r="E914" t="s">
        <v>81</v>
      </c>
      <c r="F914" t="s">
        <v>4990</v>
      </c>
      <c r="G914">
        <v>12</v>
      </c>
      <c r="H914" t="s">
        <v>6581</v>
      </c>
      <c r="I914" s="4" t="str">
        <f t="shared" si="41"/>
        <v>SCHEDULE 16: REPORT ON ASSOCIATED STATISTICS | 16a: Aircraft statistics: (i) International air passenger services | Total MCTOW | Aircraft type: Boeing - B767</v>
      </c>
      <c r="J914" t="s">
        <v>304</v>
      </c>
    </row>
    <row r="915" spans="1:10" hidden="1">
      <c r="A915" s="6" t="str">
        <f t="shared" si="42"/>
        <v>SCHEDULE 16: REPORT ON ASSOCIATED STATISTICS | 16a: Aircraft statistics: (i) International air passenger services | 33</v>
      </c>
      <c r="B915" s="4">
        <f t="shared" si="43"/>
        <v>33</v>
      </c>
      <c r="C915" t="s">
        <v>4984</v>
      </c>
      <c r="D915" t="s">
        <v>4985</v>
      </c>
      <c r="E915" t="s">
        <v>81</v>
      </c>
      <c r="F915" t="s">
        <v>4986</v>
      </c>
      <c r="G915">
        <v>13</v>
      </c>
      <c r="H915" t="s">
        <v>4992</v>
      </c>
      <c r="I915" s="4" t="str">
        <f t="shared" si="41"/>
        <v>SCHEDULE 16: REPORT ON ASSOCIATED STATISTICS | 16a: Aircraft statistics: (i) International air passenger services | Total number of landings | Aircraft type: Boeing 737-800</v>
      </c>
      <c r="J915" t="s">
        <v>4988</v>
      </c>
    </row>
    <row r="916" spans="1:10" hidden="1">
      <c r="A916" s="6" t="str">
        <f t="shared" si="42"/>
        <v>SCHEDULE 16: REPORT ON ASSOCIATED STATISTICS | 16a: Aircraft statistics: (i) International air passenger services | 34</v>
      </c>
      <c r="B916" s="4">
        <f t="shared" si="43"/>
        <v>34</v>
      </c>
      <c r="C916" t="s">
        <v>4984</v>
      </c>
      <c r="D916" t="s">
        <v>4985</v>
      </c>
      <c r="E916" t="s">
        <v>81</v>
      </c>
      <c r="F916" t="s">
        <v>4990</v>
      </c>
      <c r="G916">
        <v>13</v>
      </c>
      <c r="H916" t="s">
        <v>4992</v>
      </c>
      <c r="I916" s="4" t="str">
        <f t="shared" si="41"/>
        <v>SCHEDULE 16: REPORT ON ASSOCIATED STATISTICS | 16a: Aircraft statistics: (i) International air passenger services | Total MCTOW | Aircraft type: Boeing 737-800</v>
      </c>
      <c r="J916" t="s">
        <v>304</v>
      </c>
    </row>
    <row r="917" spans="1:10" hidden="1">
      <c r="A917" s="6" t="str">
        <f t="shared" si="42"/>
        <v>SCHEDULE 16: REPORT ON ASSOCIATED STATISTICS | 16a: Aircraft statistics: (i) International air passenger services | 35</v>
      </c>
      <c r="B917" s="4">
        <f t="shared" si="43"/>
        <v>35</v>
      </c>
      <c r="C917" t="s">
        <v>4984</v>
      </c>
      <c r="D917" t="s">
        <v>4985</v>
      </c>
      <c r="E917" t="s">
        <v>81</v>
      </c>
      <c r="F917" t="s">
        <v>4986</v>
      </c>
      <c r="G917">
        <v>13</v>
      </c>
      <c r="H917" t="s">
        <v>5512</v>
      </c>
      <c r="I917" s="4" t="str">
        <f t="shared" si="41"/>
        <v>SCHEDULE 16: REPORT ON ASSOCIATED STATISTICS | 16a: Aircraft statistics: (i) International air passenger services | Total number of landings | Aircraft type: Boeing 777-200</v>
      </c>
      <c r="J917" t="s">
        <v>4988</v>
      </c>
    </row>
    <row r="918" spans="1:10" hidden="1">
      <c r="A918" s="6" t="str">
        <f t="shared" si="42"/>
        <v>SCHEDULE 16: REPORT ON ASSOCIATED STATISTICS | 16a: Aircraft statistics: (i) International air passenger services | 36</v>
      </c>
      <c r="B918" s="4">
        <f t="shared" si="43"/>
        <v>36</v>
      </c>
      <c r="C918" t="s">
        <v>4984</v>
      </c>
      <c r="D918" t="s">
        <v>4985</v>
      </c>
      <c r="E918" t="s">
        <v>81</v>
      </c>
      <c r="F918" t="s">
        <v>4990</v>
      </c>
      <c r="G918">
        <v>13</v>
      </c>
      <c r="H918" t="s">
        <v>5512</v>
      </c>
      <c r="I918" s="4" t="str">
        <f t="shared" si="41"/>
        <v>SCHEDULE 16: REPORT ON ASSOCIATED STATISTICS | 16a: Aircraft statistics: (i) International air passenger services | Total MCTOW | Aircraft type: Boeing 777-200</v>
      </c>
      <c r="J918" t="s">
        <v>304</v>
      </c>
    </row>
    <row r="919" spans="1:10" hidden="1">
      <c r="A919" s="6" t="str">
        <f t="shared" si="42"/>
        <v>SCHEDULE 16: REPORT ON ASSOCIATED STATISTICS | 16a: Aircraft statistics: (i) International air passenger services | 37</v>
      </c>
      <c r="B919" s="4">
        <f t="shared" si="43"/>
        <v>37</v>
      </c>
      <c r="C919" t="s">
        <v>4984</v>
      </c>
      <c r="D919" t="s">
        <v>4985</v>
      </c>
      <c r="E919" t="s">
        <v>81</v>
      </c>
      <c r="F919" t="s">
        <v>4986</v>
      </c>
      <c r="G919">
        <v>13</v>
      </c>
      <c r="H919" t="s">
        <v>6244</v>
      </c>
      <c r="I919" s="4" t="str">
        <f t="shared" si="41"/>
        <v>SCHEDULE 16: REPORT ON ASSOCIATED STATISTICS | 16a: Aircraft statistics: (i) International air passenger services | Total number of landings | Aircraft type: Boeing - B767-300ER</v>
      </c>
      <c r="J919" t="s">
        <v>4988</v>
      </c>
    </row>
    <row r="920" spans="1:10" hidden="1">
      <c r="A920" s="6" t="str">
        <f t="shared" si="42"/>
        <v>SCHEDULE 16: REPORT ON ASSOCIATED STATISTICS | 16a: Aircraft statistics: (i) International air passenger services | 38</v>
      </c>
      <c r="B920" s="4">
        <f t="shared" si="43"/>
        <v>38</v>
      </c>
      <c r="C920" t="s">
        <v>4984</v>
      </c>
      <c r="D920" t="s">
        <v>4985</v>
      </c>
      <c r="E920" t="s">
        <v>81</v>
      </c>
      <c r="F920" t="s">
        <v>4990</v>
      </c>
      <c r="G920">
        <v>13</v>
      </c>
      <c r="H920" t="s">
        <v>6244</v>
      </c>
      <c r="I920" s="4" t="str">
        <f t="shared" si="41"/>
        <v>SCHEDULE 16: REPORT ON ASSOCIATED STATISTICS | 16a: Aircraft statistics: (i) International air passenger services | Total MCTOW | Aircraft type: Boeing - B767-300ER</v>
      </c>
      <c r="J920" t="s">
        <v>304</v>
      </c>
    </row>
    <row r="921" spans="1:10" hidden="1">
      <c r="A921" s="6" t="str">
        <f t="shared" si="42"/>
        <v>SCHEDULE 16: REPORT ON ASSOCIATED STATISTICS | 16a: Aircraft statistics: (i) International air passenger services | 39</v>
      </c>
      <c r="B921" s="4">
        <f t="shared" si="43"/>
        <v>39</v>
      </c>
      <c r="C921" t="s">
        <v>4984</v>
      </c>
      <c r="D921" t="s">
        <v>4985</v>
      </c>
      <c r="E921" t="s">
        <v>81</v>
      </c>
      <c r="F921" t="s">
        <v>4986</v>
      </c>
      <c r="G921">
        <v>13</v>
      </c>
      <c r="H921" t="s">
        <v>6584</v>
      </c>
      <c r="I921" s="4" t="str">
        <f t="shared" si="41"/>
        <v>SCHEDULE 16: REPORT ON ASSOCIATED STATISTICS | 16a: Aircraft statistics: (i) International air passenger services | Total number of landings | Aircraft type: Airbus - A340</v>
      </c>
      <c r="J921" t="s">
        <v>4988</v>
      </c>
    </row>
    <row r="922" spans="1:10" hidden="1">
      <c r="A922" s="6" t="str">
        <f t="shared" si="42"/>
        <v>SCHEDULE 16: REPORT ON ASSOCIATED STATISTICS | 16a: Aircraft statistics: (i) International air passenger services | 40</v>
      </c>
      <c r="B922" s="4">
        <f t="shared" si="43"/>
        <v>40</v>
      </c>
      <c r="C922" t="s">
        <v>4984</v>
      </c>
      <c r="D922" t="s">
        <v>4985</v>
      </c>
      <c r="E922" t="s">
        <v>81</v>
      </c>
      <c r="F922" t="s">
        <v>4990</v>
      </c>
      <c r="G922">
        <v>13</v>
      </c>
      <c r="H922" t="s">
        <v>6584</v>
      </c>
      <c r="I922" s="4" t="str">
        <f t="shared" si="41"/>
        <v>SCHEDULE 16: REPORT ON ASSOCIATED STATISTICS | 16a: Aircraft statistics: (i) International air passenger services | Total MCTOW | Aircraft type: Airbus - A340</v>
      </c>
      <c r="J922" t="s">
        <v>304</v>
      </c>
    </row>
    <row r="923" spans="1:10" hidden="1">
      <c r="A923" s="6" t="str">
        <f t="shared" si="42"/>
        <v>SCHEDULE 16: REPORT ON ASSOCIATED STATISTICS | 16a: Aircraft statistics: (i) International air passenger services | 41</v>
      </c>
      <c r="B923" s="4">
        <f t="shared" si="43"/>
        <v>41</v>
      </c>
      <c r="C923" t="s">
        <v>4984</v>
      </c>
      <c r="D923" t="s">
        <v>4985</v>
      </c>
      <c r="E923" t="s">
        <v>81</v>
      </c>
      <c r="F923" t="s">
        <v>4986</v>
      </c>
      <c r="G923">
        <v>13</v>
      </c>
      <c r="H923" t="s">
        <v>6578</v>
      </c>
      <c r="I923" s="4" t="str">
        <f t="shared" si="41"/>
        <v>SCHEDULE 16: REPORT ON ASSOCIATED STATISTICS | 16a: Aircraft statistics: (i) International air passenger services | Total number of landings | Aircraft type: Boeing - B737</v>
      </c>
      <c r="J923" t="s">
        <v>4988</v>
      </c>
    </row>
    <row r="924" spans="1:10" hidden="1">
      <c r="A924" s="6" t="str">
        <f t="shared" si="42"/>
        <v>SCHEDULE 16: REPORT ON ASSOCIATED STATISTICS | 16a: Aircraft statistics: (i) International air passenger services | 42</v>
      </c>
      <c r="B924" s="4">
        <f t="shared" si="43"/>
        <v>42</v>
      </c>
      <c r="C924" t="s">
        <v>4984</v>
      </c>
      <c r="D924" t="s">
        <v>4985</v>
      </c>
      <c r="E924" t="s">
        <v>81</v>
      </c>
      <c r="F924" t="s">
        <v>4990</v>
      </c>
      <c r="G924">
        <v>13</v>
      </c>
      <c r="H924" t="s">
        <v>6578</v>
      </c>
      <c r="I924" s="4" t="str">
        <f t="shared" si="41"/>
        <v>SCHEDULE 16: REPORT ON ASSOCIATED STATISTICS | 16a: Aircraft statistics: (i) International air passenger services | Total MCTOW | Aircraft type: Boeing - B737</v>
      </c>
      <c r="J924" t="s">
        <v>304</v>
      </c>
    </row>
    <row r="925" spans="1:10" hidden="1">
      <c r="A925" s="6" t="str">
        <f t="shared" si="42"/>
        <v>SCHEDULE 16: REPORT ON ASSOCIATED STATISTICS | 16a: Aircraft statistics: (i) International air passenger services | 43</v>
      </c>
      <c r="B925" s="4">
        <f t="shared" si="43"/>
        <v>43</v>
      </c>
      <c r="C925" t="s">
        <v>4984</v>
      </c>
      <c r="D925" t="s">
        <v>4985</v>
      </c>
      <c r="E925" t="s">
        <v>81</v>
      </c>
      <c r="F925" t="s">
        <v>4986</v>
      </c>
      <c r="G925">
        <v>14</v>
      </c>
      <c r="H925" t="s">
        <v>5253</v>
      </c>
      <c r="I925" s="4" t="str">
        <f t="shared" si="41"/>
        <v>SCHEDULE 16: REPORT ON ASSOCIATED STATISTICS | 16a: Aircraft statistics: (i) International air passenger services | Total number of landings | Aircraft type: Boeing 767-300</v>
      </c>
      <c r="J925" t="s">
        <v>4988</v>
      </c>
    </row>
    <row r="926" spans="1:10" hidden="1">
      <c r="A926" s="6" t="str">
        <f t="shared" si="42"/>
        <v>SCHEDULE 16: REPORT ON ASSOCIATED STATISTICS | 16a: Aircraft statistics: (i) International air passenger services | 44</v>
      </c>
      <c r="B926" s="4">
        <f t="shared" si="43"/>
        <v>44</v>
      </c>
      <c r="C926" t="s">
        <v>4984</v>
      </c>
      <c r="D926" t="s">
        <v>4985</v>
      </c>
      <c r="E926" t="s">
        <v>81</v>
      </c>
      <c r="F926" t="s">
        <v>4990</v>
      </c>
      <c r="G926">
        <v>14</v>
      </c>
      <c r="H926" t="s">
        <v>5253</v>
      </c>
      <c r="I926" s="4" t="str">
        <f t="shared" si="41"/>
        <v>SCHEDULE 16: REPORT ON ASSOCIATED STATISTICS | 16a: Aircraft statistics: (i) International air passenger services | Total MCTOW | Aircraft type: Boeing 767-300</v>
      </c>
      <c r="J926" t="s">
        <v>304</v>
      </c>
    </row>
    <row r="927" spans="1:10" hidden="1">
      <c r="A927" s="6" t="str">
        <f t="shared" si="42"/>
        <v>SCHEDULE 16: REPORT ON ASSOCIATED STATISTICS | 16a: Aircraft statistics: (i) International air passenger services | 45</v>
      </c>
      <c r="B927" s="4">
        <f t="shared" si="43"/>
        <v>45</v>
      </c>
      <c r="C927" t="s">
        <v>4984</v>
      </c>
      <c r="D927" t="s">
        <v>4985</v>
      </c>
      <c r="E927" t="s">
        <v>81</v>
      </c>
      <c r="F927" t="s">
        <v>4986</v>
      </c>
      <c r="G927">
        <v>14</v>
      </c>
      <c r="H927" t="s">
        <v>5814</v>
      </c>
      <c r="I927" s="4" t="str">
        <f t="shared" si="41"/>
        <v>SCHEDULE 16: REPORT ON ASSOCIATED STATISTICS | 16a: Aircraft statistics: (i) International air passenger services | Total number of landings | Aircraft type: Airbus A330-300</v>
      </c>
      <c r="J927" t="s">
        <v>4988</v>
      </c>
    </row>
    <row r="928" spans="1:10" hidden="1">
      <c r="A928" s="6" t="str">
        <f t="shared" si="42"/>
        <v>SCHEDULE 16: REPORT ON ASSOCIATED STATISTICS | 16a: Aircraft statistics: (i) International air passenger services | 46</v>
      </c>
      <c r="B928" s="4">
        <f t="shared" si="43"/>
        <v>46</v>
      </c>
      <c r="C928" t="s">
        <v>4984</v>
      </c>
      <c r="D928" t="s">
        <v>4985</v>
      </c>
      <c r="E928" t="s">
        <v>81</v>
      </c>
      <c r="F928" t="s">
        <v>4990</v>
      </c>
      <c r="G928">
        <v>14</v>
      </c>
      <c r="H928" t="s">
        <v>5814</v>
      </c>
      <c r="I928" s="4" t="str">
        <f t="shared" si="41"/>
        <v>SCHEDULE 16: REPORT ON ASSOCIATED STATISTICS | 16a: Aircraft statistics: (i) International air passenger services | Total MCTOW | Aircraft type: Airbus A330-300</v>
      </c>
      <c r="J928" t="s">
        <v>304</v>
      </c>
    </row>
    <row r="929" spans="1:10" hidden="1">
      <c r="A929" s="6" t="str">
        <f t="shared" si="42"/>
        <v>SCHEDULE 16: REPORT ON ASSOCIATED STATISTICS | 16a: Aircraft statistics: (i) International air passenger services | 47</v>
      </c>
      <c r="B929" s="4">
        <f t="shared" si="43"/>
        <v>47</v>
      </c>
      <c r="C929" t="s">
        <v>4984</v>
      </c>
      <c r="D929" t="s">
        <v>4985</v>
      </c>
      <c r="E929" t="s">
        <v>81</v>
      </c>
      <c r="F929" t="s">
        <v>4986</v>
      </c>
      <c r="G929">
        <v>14</v>
      </c>
      <c r="H929" t="s">
        <v>6247</v>
      </c>
      <c r="I929" s="4" t="str">
        <f t="shared" si="41"/>
        <v>SCHEDULE 16: REPORT ON ASSOCIATED STATISTICS | 16a: Aircraft statistics: (i) International air passenger services | Total number of landings | Aircraft type: Airbus - A320</v>
      </c>
      <c r="J929" t="s">
        <v>4988</v>
      </c>
    </row>
    <row r="930" spans="1:10" hidden="1">
      <c r="A930" s="6" t="str">
        <f t="shared" si="42"/>
        <v>SCHEDULE 16: REPORT ON ASSOCIATED STATISTICS | 16a: Aircraft statistics: (i) International air passenger services | 48</v>
      </c>
      <c r="B930" s="4">
        <f t="shared" si="43"/>
        <v>48</v>
      </c>
      <c r="C930" t="s">
        <v>4984</v>
      </c>
      <c r="D930" t="s">
        <v>4985</v>
      </c>
      <c r="E930" t="s">
        <v>81</v>
      </c>
      <c r="F930" t="s">
        <v>4990</v>
      </c>
      <c r="G930">
        <v>14</v>
      </c>
      <c r="H930" t="s">
        <v>6247</v>
      </c>
      <c r="I930" s="4" t="str">
        <f t="shared" si="41"/>
        <v>SCHEDULE 16: REPORT ON ASSOCIATED STATISTICS | 16a: Aircraft statistics: (i) International air passenger services | Total MCTOW | Aircraft type: Airbus - A320</v>
      </c>
      <c r="J930" t="s">
        <v>304</v>
      </c>
    </row>
    <row r="931" spans="1:10" hidden="1">
      <c r="A931" s="6" t="str">
        <f t="shared" si="42"/>
        <v>SCHEDULE 16: REPORT ON ASSOCIATED STATISTICS | 16a: Aircraft statistics: (i) International air passenger services | 49</v>
      </c>
      <c r="B931" s="4">
        <f t="shared" si="43"/>
        <v>49</v>
      </c>
      <c r="C931" t="s">
        <v>4984</v>
      </c>
      <c r="D931" t="s">
        <v>4985</v>
      </c>
      <c r="E931" t="s">
        <v>81</v>
      </c>
      <c r="F931" t="s">
        <v>4986</v>
      </c>
      <c r="G931">
        <v>14</v>
      </c>
      <c r="H931" t="s">
        <v>6587</v>
      </c>
      <c r="I931" s="4" t="str">
        <f t="shared" si="41"/>
        <v>SCHEDULE 16: REPORT ON ASSOCIATED STATISTICS | 16a: Aircraft statistics: (i) International air passenger services | Total number of landings | Aircraft type: Boeing - B747</v>
      </c>
      <c r="J931" t="s">
        <v>4988</v>
      </c>
    </row>
    <row r="932" spans="1:10" hidden="1">
      <c r="A932" s="6" t="str">
        <f t="shared" si="42"/>
        <v>SCHEDULE 16: REPORT ON ASSOCIATED STATISTICS | 16a: Aircraft statistics: (i) International air passenger services | 50</v>
      </c>
      <c r="B932" s="4">
        <f t="shared" si="43"/>
        <v>50</v>
      </c>
      <c r="C932" t="s">
        <v>4984</v>
      </c>
      <c r="D932" t="s">
        <v>4985</v>
      </c>
      <c r="E932" t="s">
        <v>81</v>
      </c>
      <c r="F932" t="s">
        <v>4990</v>
      </c>
      <c r="G932">
        <v>14</v>
      </c>
      <c r="H932" t="s">
        <v>6587</v>
      </c>
      <c r="I932" s="4" t="str">
        <f t="shared" si="41"/>
        <v>SCHEDULE 16: REPORT ON ASSOCIATED STATISTICS | 16a: Aircraft statistics: (i) International air passenger services | Total MCTOW | Aircraft type: Boeing - B747</v>
      </c>
      <c r="J932" t="s">
        <v>304</v>
      </c>
    </row>
    <row r="933" spans="1:10" hidden="1">
      <c r="A933" s="6" t="str">
        <f t="shared" si="42"/>
        <v>SCHEDULE 16: REPORT ON ASSOCIATED STATISTICS | 16a: Aircraft statistics: (i) International air passenger services | 51</v>
      </c>
      <c r="B933" s="4">
        <f t="shared" si="43"/>
        <v>51</v>
      </c>
      <c r="C933" t="s">
        <v>4984</v>
      </c>
      <c r="D933" t="s">
        <v>4985</v>
      </c>
      <c r="E933" t="s">
        <v>81</v>
      </c>
      <c r="F933" t="s">
        <v>4986</v>
      </c>
      <c r="G933">
        <v>15</v>
      </c>
      <c r="H933" t="s">
        <v>4992</v>
      </c>
      <c r="I933" s="4" t="str">
        <f t="shared" si="41"/>
        <v>SCHEDULE 16: REPORT ON ASSOCIATED STATISTICS | 16a: Aircraft statistics: (i) International air passenger services | Total number of landings | Aircraft type: Boeing 737-800</v>
      </c>
      <c r="J933" t="s">
        <v>4988</v>
      </c>
    </row>
    <row r="934" spans="1:10" hidden="1">
      <c r="A934" s="6" t="str">
        <f t="shared" si="42"/>
        <v>SCHEDULE 16: REPORT ON ASSOCIATED STATISTICS | 16a: Aircraft statistics: (i) International air passenger services | 52</v>
      </c>
      <c r="B934" s="4">
        <f t="shared" si="43"/>
        <v>52</v>
      </c>
      <c r="C934" t="s">
        <v>4984</v>
      </c>
      <c r="D934" t="s">
        <v>4985</v>
      </c>
      <c r="E934" t="s">
        <v>81</v>
      </c>
      <c r="F934" t="s">
        <v>4990</v>
      </c>
      <c r="G934">
        <v>15</v>
      </c>
      <c r="H934" t="s">
        <v>4992</v>
      </c>
      <c r="I934" s="4" t="str">
        <f t="shared" si="41"/>
        <v>SCHEDULE 16: REPORT ON ASSOCIATED STATISTICS | 16a: Aircraft statistics: (i) International air passenger services | Total MCTOW | Aircraft type: Boeing 737-800</v>
      </c>
      <c r="J934" t="s">
        <v>304</v>
      </c>
    </row>
    <row r="935" spans="1:10" hidden="1">
      <c r="A935" s="6" t="str">
        <f t="shared" si="42"/>
        <v>SCHEDULE 16: REPORT ON ASSOCIATED STATISTICS | 16a: Aircraft statistics: (i) International air passenger services | 53</v>
      </c>
      <c r="B935" s="4">
        <f t="shared" si="43"/>
        <v>53</v>
      </c>
      <c r="C935" t="s">
        <v>4984</v>
      </c>
      <c r="D935" t="s">
        <v>4985</v>
      </c>
      <c r="E935" t="s">
        <v>81</v>
      </c>
      <c r="F935" t="s">
        <v>4986</v>
      </c>
      <c r="G935">
        <v>15</v>
      </c>
      <c r="H935" t="s">
        <v>5817</v>
      </c>
      <c r="I935" s="4" t="str">
        <f t="shared" si="41"/>
        <v>SCHEDULE 16: REPORT ON ASSOCIATED STATISTICS | 16a: Aircraft statistics: (i) International air passenger services | Total number of landings | Aircraft type: Airbus A330-200</v>
      </c>
      <c r="J935" t="s">
        <v>4988</v>
      </c>
    </row>
    <row r="936" spans="1:10" hidden="1">
      <c r="A936" s="6" t="str">
        <f t="shared" si="42"/>
        <v>SCHEDULE 16: REPORT ON ASSOCIATED STATISTICS | 16a: Aircraft statistics: (i) International air passenger services | 54</v>
      </c>
      <c r="B936" s="4">
        <f t="shared" si="43"/>
        <v>54</v>
      </c>
      <c r="C936" t="s">
        <v>4984</v>
      </c>
      <c r="D936" t="s">
        <v>4985</v>
      </c>
      <c r="E936" t="s">
        <v>81</v>
      </c>
      <c r="F936" t="s">
        <v>4990</v>
      </c>
      <c r="G936">
        <v>15</v>
      </c>
      <c r="H936" t="s">
        <v>5817</v>
      </c>
      <c r="I936" s="4" t="str">
        <f t="shared" si="41"/>
        <v>SCHEDULE 16: REPORT ON ASSOCIATED STATISTICS | 16a: Aircraft statistics: (i) International air passenger services | Total MCTOW | Aircraft type: Airbus A330-200</v>
      </c>
      <c r="J936" t="s">
        <v>304</v>
      </c>
    </row>
    <row r="937" spans="1:10" hidden="1">
      <c r="A937" s="6" t="str">
        <f t="shared" si="42"/>
        <v>SCHEDULE 16: REPORT ON ASSOCIATED STATISTICS | 16a: Aircraft statistics: (i) International air passenger services | 55</v>
      </c>
      <c r="B937" s="4">
        <f t="shared" si="43"/>
        <v>55</v>
      </c>
      <c r="C937" t="s">
        <v>4984</v>
      </c>
      <c r="D937" t="s">
        <v>4985</v>
      </c>
      <c r="E937" t="s">
        <v>81</v>
      </c>
      <c r="F937" t="s">
        <v>4986</v>
      </c>
      <c r="G937">
        <v>15</v>
      </c>
      <c r="H937" t="s">
        <v>5253</v>
      </c>
      <c r="I937" s="4" t="str">
        <f t="shared" si="41"/>
        <v>SCHEDULE 16: REPORT ON ASSOCIATED STATISTICS | 16a: Aircraft statistics: (i) International air passenger services | Total number of landings | Aircraft type: Boeing 767-300</v>
      </c>
      <c r="J937" t="s">
        <v>4988</v>
      </c>
    </row>
    <row r="938" spans="1:10" hidden="1">
      <c r="A938" s="6" t="str">
        <f t="shared" si="42"/>
        <v>SCHEDULE 16: REPORT ON ASSOCIATED STATISTICS | 16a: Aircraft statistics: (i) International air passenger services | 56</v>
      </c>
      <c r="B938" s="4">
        <f t="shared" si="43"/>
        <v>56</v>
      </c>
      <c r="C938" t="s">
        <v>4984</v>
      </c>
      <c r="D938" t="s">
        <v>4985</v>
      </c>
      <c r="E938" t="s">
        <v>81</v>
      </c>
      <c r="F938" t="s">
        <v>4990</v>
      </c>
      <c r="G938">
        <v>15</v>
      </c>
      <c r="H938" t="s">
        <v>5253</v>
      </c>
      <c r="I938" s="4" t="str">
        <f t="shared" si="41"/>
        <v>SCHEDULE 16: REPORT ON ASSOCIATED STATISTICS | 16a: Aircraft statistics: (i) International air passenger services | Total MCTOW | Aircraft type: Boeing 767-300</v>
      </c>
      <c r="J938" t="s">
        <v>304</v>
      </c>
    </row>
    <row r="939" spans="1:10" hidden="1">
      <c r="A939" s="6" t="str">
        <f t="shared" si="42"/>
        <v>SCHEDULE 16: REPORT ON ASSOCIATED STATISTICS | 16a: Aircraft statistics: (i) International air passenger services | 57</v>
      </c>
      <c r="B939" s="4">
        <f t="shared" si="43"/>
        <v>57</v>
      </c>
      <c r="C939" t="s">
        <v>4984</v>
      </c>
      <c r="D939" t="s">
        <v>4985</v>
      </c>
      <c r="E939" t="s">
        <v>81</v>
      </c>
      <c r="F939" t="s">
        <v>4986</v>
      </c>
      <c r="G939">
        <v>15</v>
      </c>
      <c r="H939" t="s">
        <v>6250</v>
      </c>
      <c r="I939" s="4" t="str">
        <f t="shared" si="41"/>
        <v>SCHEDULE 16: REPORT ON ASSOCIATED STATISTICS | 16a: Aircraft statistics: (i) International air passenger services | Total number of landings | Aircraft type: Airbus - A380-800</v>
      </c>
      <c r="J939" t="s">
        <v>4988</v>
      </c>
    </row>
    <row r="940" spans="1:10" hidden="1">
      <c r="A940" s="6" t="str">
        <f t="shared" si="42"/>
        <v>SCHEDULE 16: REPORT ON ASSOCIATED STATISTICS | 16a: Aircraft statistics: (i) International air passenger services | 58</v>
      </c>
      <c r="B940" s="4">
        <f t="shared" si="43"/>
        <v>58</v>
      </c>
      <c r="C940" t="s">
        <v>4984</v>
      </c>
      <c r="D940" t="s">
        <v>4985</v>
      </c>
      <c r="E940" t="s">
        <v>81</v>
      </c>
      <c r="F940" t="s">
        <v>4990</v>
      </c>
      <c r="G940">
        <v>15</v>
      </c>
      <c r="H940" t="s">
        <v>6250</v>
      </c>
      <c r="I940" s="4" t="str">
        <f t="shared" ref="I940:I1003" si="44">SUBSTITUTE(SUBSTITUTE(SUBSTITUTE(C940&amp;" | "&amp;D940&amp;" | "&amp;E940&amp;" | "&amp;F940&amp;" | "&amp;H940," |  |  |  | "," | ")," |  |  | "," | ")," |  | "," | ")</f>
        <v>SCHEDULE 16: REPORT ON ASSOCIATED STATISTICS | 16a: Aircraft statistics: (i) International air passenger services | Total MCTOW | Aircraft type: Airbus - A380-800</v>
      </c>
      <c r="J940" t="s">
        <v>304</v>
      </c>
    </row>
    <row r="941" spans="1:10" hidden="1">
      <c r="A941" s="6" t="str">
        <f t="shared" si="42"/>
        <v>SCHEDULE 16: REPORT ON ASSOCIATED STATISTICS | 16a: Aircraft statistics: (i) International air passenger services | 59</v>
      </c>
      <c r="B941" s="4">
        <f t="shared" si="43"/>
        <v>59</v>
      </c>
      <c r="C941" t="s">
        <v>4984</v>
      </c>
      <c r="D941" t="s">
        <v>4985</v>
      </c>
      <c r="E941" t="s">
        <v>81</v>
      </c>
      <c r="F941" t="s">
        <v>4986</v>
      </c>
      <c r="G941">
        <v>15</v>
      </c>
      <c r="H941" t="s">
        <v>6247</v>
      </c>
      <c r="I941" s="4" t="str">
        <f t="shared" si="44"/>
        <v>SCHEDULE 16: REPORT ON ASSOCIATED STATISTICS | 16a: Aircraft statistics: (i) International air passenger services | Total number of landings | Aircraft type: Airbus - A320</v>
      </c>
      <c r="J941" t="s">
        <v>4988</v>
      </c>
    </row>
    <row r="942" spans="1:10" hidden="1">
      <c r="A942" s="6" t="str">
        <f t="shared" si="42"/>
        <v>SCHEDULE 16: REPORT ON ASSOCIATED STATISTICS | 16a: Aircraft statistics: (i) International air passenger services | 60</v>
      </c>
      <c r="B942" s="4">
        <f t="shared" si="43"/>
        <v>60</v>
      </c>
      <c r="C942" t="s">
        <v>4984</v>
      </c>
      <c r="D942" t="s">
        <v>4985</v>
      </c>
      <c r="E942" t="s">
        <v>81</v>
      </c>
      <c r="F942" t="s">
        <v>4990</v>
      </c>
      <c r="G942">
        <v>15</v>
      </c>
      <c r="H942" t="s">
        <v>6247</v>
      </c>
      <c r="I942" s="4" t="str">
        <f t="shared" si="44"/>
        <v>SCHEDULE 16: REPORT ON ASSOCIATED STATISTICS | 16a: Aircraft statistics: (i) International air passenger services | Total MCTOW | Aircraft type: Airbus - A320</v>
      </c>
      <c r="J942" t="s">
        <v>304</v>
      </c>
    </row>
    <row r="943" spans="1:10" hidden="1">
      <c r="A943" s="6" t="str">
        <f t="shared" si="42"/>
        <v>SCHEDULE 16: REPORT ON ASSOCIATED STATISTICS | 16a: Aircraft statistics: (i) International air passenger services | 61</v>
      </c>
      <c r="B943" s="4">
        <f t="shared" si="43"/>
        <v>61</v>
      </c>
      <c r="C943" t="s">
        <v>4984</v>
      </c>
      <c r="D943" t="s">
        <v>4985</v>
      </c>
      <c r="E943" t="s">
        <v>81</v>
      </c>
      <c r="F943" t="s">
        <v>4986</v>
      </c>
      <c r="G943">
        <v>15</v>
      </c>
      <c r="H943" t="s">
        <v>6967</v>
      </c>
      <c r="I943" s="4" t="str">
        <f t="shared" si="44"/>
        <v>SCHEDULE 16: REPORT ON ASSOCIATED STATISTICS | 16a: Aircraft statistics: (i) International air passenger services | Total number of landings | Aircraft type: Airbus Industrie - A320</v>
      </c>
      <c r="J943" t="s">
        <v>4988</v>
      </c>
    </row>
    <row r="944" spans="1:10" hidden="1">
      <c r="A944" s="6" t="str">
        <f t="shared" si="42"/>
        <v>SCHEDULE 16: REPORT ON ASSOCIATED STATISTICS | 16a: Aircraft statistics: (i) International air passenger services | 62</v>
      </c>
      <c r="B944" s="4">
        <f t="shared" si="43"/>
        <v>62</v>
      </c>
      <c r="C944" t="s">
        <v>4984</v>
      </c>
      <c r="D944" t="s">
        <v>4985</v>
      </c>
      <c r="E944" t="s">
        <v>81</v>
      </c>
      <c r="F944" t="s">
        <v>4990</v>
      </c>
      <c r="G944">
        <v>15</v>
      </c>
      <c r="H944" t="s">
        <v>6967</v>
      </c>
      <c r="I944" s="4" t="str">
        <f t="shared" si="44"/>
        <v>SCHEDULE 16: REPORT ON ASSOCIATED STATISTICS | 16a: Aircraft statistics: (i) International air passenger services | Total MCTOW | Aircraft type: Airbus Industrie - A320</v>
      </c>
      <c r="J944" t="s">
        <v>304</v>
      </c>
    </row>
    <row r="945" spans="1:10" hidden="1">
      <c r="A945" s="6" t="str">
        <f t="shared" si="42"/>
        <v>SCHEDULE 16: REPORT ON ASSOCIATED STATISTICS | 16a: Aircraft statistics: (i) International air passenger services | 63</v>
      </c>
      <c r="B945" s="4">
        <f t="shared" si="43"/>
        <v>63</v>
      </c>
      <c r="C945" t="s">
        <v>4984</v>
      </c>
      <c r="D945" t="s">
        <v>4985</v>
      </c>
      <c r="E945" t="s">
        <v>81</v>
      </c>
      <c r="F945" t="s">
        <v>4986</v>
      </c>
      <c r="G945">
        <v>16</v>
      </c>
      <c r="H945" t="s">
        <v>4987</v>
      </c>
      <c r="I945" s="4" t="str">
        <f t="shared" si="44"/>
        <v>SCHEDULE 16: REPORT ON ASSOCIATED STATISTICS | 16a: Aircraft statistics: (i) International air passenger services | Total number of landings | Aircraft type: Airbus A320</v>
      </c>
      <c r="J945" t="s">
        <v>4988</v>
      </c>
    </row>
    <row r="946" spans="1:10" hidden="1">
      <c r="A946" s="6" t="str">
        <f t="shared" si="42"/>
        <v>SCHEDULE 16: REPORT ON ASSOCIATED STATISTICS | 16a: Aircraft statistics: (i) International air passenger services | 64</v>
      </c>
      <c r="B946" s="4">
        <f t="shared" si="43"/>
        <v>64</v>
      </c>
      <c r="C946" t="s">
        <v>4984</v>
      </c>
      <c r="D946" t="s">
        <v>4985</v>
      </c>
      <c r="E946" t="s">
        <v>81</v>
      </c>
      <c r="F946" t="s">
        <v>4990</v>
      </c>
      <c r="G946">
        <v>16</v>
      </c>
      <c r="H946" t="s">
        <v>4987</v>
      </c>
      <c r="I946" s="4" t="str">
        <f t="shared" si="44"/>
        <v>SCHEDULE 16: REPORT ON ASSOCIATED STATISTICS | 16a: Aircraft statistics: (i) International air passenger services | Total MCTOW | Aircraft type: Airbus A320</v>
      </c>
      <c r="J946" t="s">
        <v>304</v>
      </c>
    </row>
    <row r="947" spans="1:10" hidden="1">
      <c r="A947" s="6" t="str">
        <f t="shared" ref="A947:A1010" si="45">C947&amp;" | "&amp;D947&amp;" | "&amp;B947</f>
        <v>SCHEDULE 16: REPORT ON ASSOCIATED STATISTICS | 16a: Aircraft statistics: (i) International air passenger services | 65</v>
      </c>
      <c r="B947" s="4">
        <f t="shared" ref="B947:B1010" si="46">IF(C947&amp;D947&lt;&gt;C946&amp;D946,1,B946+1)</f>
        <v>65</v>
      </c>
      <c r="C947" t="s">
        <v>4984</v>
      </c>
      <c r="D947" t="s">
        <v>4985</v>
      </c>
      <c r="E947" t="s">
        <v>81</v>
      </c>
      <c r="F947" t="s">
        <v>4986</v>
      </c>
      <c r="G947">
        <v>16</v>
      </c>
      <c r="H947" t="s">
        <v>5253</v>
      </c>
      <c r="I947" s="4" t="str">
        <f t="shared" si="44"/>
        <v>SCHEDULE 16: REPORT ON ASSOCIATED STATISTICS | 16a: Aircraft statistics: (i) International air passenger services | Total number of landings | Aircraft type: Boeing 767-300</v>
      </c>
      <c r="J947" t="s">
        <v>4988</v>
      </c>
    </row>
    <row r="948" spans="1:10" hidden="1">
      <c r="A948" s="6" t="str">
        <f t="shared" si="45"/>
        <v>SCHEDULE 16: REPORT ON ASSOCIATED STATISTICS | 16a: Aircraft statistics: (i) International air passenger services | 66</v>
      </c>
      <c r="B948" s="4">
        <f t="shared" si="46"/>
        <v>66</v>
      </c>
      <c r="C948" t="s">
        <v>4984</v>
      </c>
      <c r="D948" t="s">
        <v>4985</v>
      </c>
      <c r="E948" t="s">
        <v>81</v>
      </c>
      <c r="F948" t="s">
        <v>4990</v>
      </c>
      <c r="G948">
        <v>16</v>
      </c>
      <c r="H948" t="s">
        <v>5253</v>
      </c>
      <c r="I948" s="4" t="str">
        <f t="shared" si="44"/>
        <v>SCHEDULE 16: REPORT ON ASSOCIATED STATISTICS | 16a: Aircraft statistics: (i) International air passenger services | Total MCTOW | Aircraft type: Boeing 767-300</v>
      </c>
      <c r="J948" t="s">
        <v>304</v>
      </c>
    </row>
    <row r="949" spans="1:10" hidden="1">
      <c r="A949" s="6" t="str">
        <f t="shared" si="45"/>
        <v>SCHEDULE 16: REPORT ON ASSOCIATED STATISTICS | 16a: Aircraft statistics: (i) International air passenger services | 67</v>
      </c>
      <c r="B949" s="4">
        <f t="shared" si="46"/>
        <v>67</v>
      </c>
      <c r="C949" t="s">
        <v>4984</v>
      </c>
      <c r="D949" t="s">
        <v>4985</v>
      </c>
      <c r="E949" t="s">
        <v>81</v>
      </c>
      <c r="F949" t="s">
        <v>4986</v>
      </c>
      <c r="G949">
        <v>16</v>
      </c>
      <c r="H949" t="s">
        <v>4992</v>
      </c>
      <c r="I949" s="4" t="str">
        <f t="shared" si="44"/>
        <v>SCHEDULE 16: REPORT ON ASSOCIATED STATISTICS | 16a: Aircraft statistics: (i) International air passenger services | Total number of landings | Aircraft type: Boeing 737-800</v>
      </c>
      <c r="J949" t="s">
        <v>4988</v>
      </c>
    </row>
    <row r="950" spans="1:10" hidden="1">
      <c r="A950" s="6" t="str">
        <f t="shared" si="45"/>
        <v>SCHEDULE 16: REPORT ON ASSOCIATED STATISTICS | 16a: Aircraft statistics: (i) International air passenger services | 68</v>
      </c>
      <c r="B950" s="4">
        <f t="shared" si="46"/>
        <v>68</v>
      </c>
      <c r="C950" t="s">
        <v>4984</v>
      </c>
      <c r="D950" t="s">
        <v>4985</v>
      </c>
      <c r="E950" t="s">
        <v>81</v>
      </c>
      <c r="F950" t="s">
        <v>4990</v>
      </c>
      <c r="G950">
        <v>16</v>
      </c>
      <c r="H950" t="s">
        <v>4992</v>
      </c>
      <c r="I950" s="4" t="str">
        <f t="shared" si="44"/>
        <v>SCHEDULE 16: REPORT ON ASSOCIATED STATISTICS | 16a: Aircraft statistics: (i) International air passenger services | Total MCTOW | Aircraft type: Boeing 737-800</v>
      </c>
      <c r="J950" t="s">
        <v>304</v>
      </c>
    </row>
    <row r="951" spans="1:10" hidden="1">
      <c r="A951" s="6" t="str">
        <f t="shared" si="45"/>
        <v>SCHEDULE 16: REPORT ON ASSOCIATED STATISTICS | 16a: Aircraft statistics: (i) International air passenger services | 69</v>
      </c>
      <c r="B951" s="4">
        <f t="shared" si="46"/>
        <v>69</v>
      </c>
      <c r="C951" t="s">
        <v>4984</v>
      </c>
      <c r="D951" t="s">
        <v>4985</v>
      </c>
      <c r="E951" t="s">
        <v>81</v>
      </c>
      <c r="F951" t="s">
        <v>4986</v>
      </c>
      <c r="G951">
        <v>16</v>
      </c>
      <c r="H951" t="s">
        <v>6253</v>
      </c>
      <c r="I951" s="4" t="str">
        <f t="shared" si="44"/>
        <v>SCHEDULE 16: REPORT ON ASSOCIATED STATISTICS | 16a: Aircraft statistics: (i) International air passenger services | Total number of landings | Aircraft type: Airbus - A340-300</v>
      </c>
      <c r="J951" t="s">
        <v>4988</v>
      </c>
    </row>
    <row r="952" spans="1:10" hidden="1">
      <c r="A952" s="6" t="str">
        <f t="shared" si="45"/>
        <v>SCHEDULE 16: REPORT ON ASSOCIATED STATISTICS | 16a: Aircraft statistics: (i) International air passenger services | 70</v>
      </c>
      <c r="B952" s="4">
        <f t="shared" si="46"/>
        <v>70</v>
      </c>
      <c r="C952" t="s">
        <v>4984</v>
      </c>
      <c r="D952" t="s">
        <v>4985</v>
      </c>
      <c r="E952" t="s">
        <v>81</v>
      </c>
      <c r="F952" t="s">
        <v>4990</v>
      </c>
      <c r="G952">
        <v>16</v>
      </c>
      <c r="H952" t="s">
        <v>6253</v>
      </c>
      <c r="I952" s="4" t="str">
        <f t="shared" si="44"/>
        <v>SCHEDULE 16: REPORT ON ASSOCIATED STATISTICS | 16a: Aircraft statistics: (i) International air passenger services | Total MCTOW | Aircraft type: Airbus - A340-300</v>
      </c>
      <c r="J952" t="s">
        <v>304</v>
      </c>
    </row>
    <row r="953" spans="1:10" hidden="1">
      <c r="A953" s="6" t="str">
        <f t="shared" si="45"/>
        <v>SCHEDULE 16: REPORT ON ASSOCIATED STATISTICS | 16a: Aircraft statistics: (i) International air passenger services | 71</v>
      </c>
      <c r="B953" s="4">
        <f t="shared" si="46"/>
        <v>71</v>
      </c>
      <c r="C953" t="s">
        <v>4984</v>
      </c>
      <c r="D953" t="s">
        <v>4985</v>
      </c>
      <c r="E953" t="s">
        <v>81</v>
      </c>
      <c r="F953" t="s">
        <v>4986</v>
      </c>
      <c r="G953">
        <v>16</v>
      </c>
      <c r="H953" t="s">
        <v>6592</v>
      </c>
      <c r="I953" s="4" t="str">
        <f t="shared" si="44"/>
        <v>SCHEDULE 16: REPORT ON ASSOCIATED STATISTICS | 16a: Aircraft statistics: (i) International air passenger services | Total number of landings | Aircraft type: Airbus - A330</v>
      </c>
      <c r="J953" t="s">
        <v>4988</v>
      </c>
    </row>
    <row r="954" spans="1:10" hidden="1">
      <c r="A954" s="6" t="str">
        <f t="shared" si="45"/>
        <v>SCHEDULE 16: REPORT ON ASSOCIATED STATISTICS | 16a: Aircraft statistics: (i) International air passenger services | 72</v>
      </c>
      <c r="B954" s="4">
        <f t="shared" si="46"/>
        <v>72</v>
      </c>
      <c r="C954" t="s">
        <v>4984</v>
      </c>
      <c r="D954" t="s">
        <v>4985</v>
      </c>
      <c r="E954" t="s">
        <v>81</v>
      </c>
      <c r="F954" t="s">
        <v>4990</v>
      </c>
      <c r="G954">
        <v>16</v>
      </c>
      <c r="H954" t="s">
        <v>6592</v>
      </c>
      <c r="I954" s="4" t="str">
        <f t="shared" si="44"/>
        <v>SCHEDULE 16: REPORT ON ASSOCIATED STATISTICS | 16a: Aircraft statistics: (i) International air passenger services | Total MCTOW | Aircraft type: Airbus - A330</v>
      </c>
      <c r="J954" t="s">
        <v>304</v>
      </c>
    </row>
    <row r="955" spans="1:10" hidden="1">
      <c r="A955" s="6" t="str">
        <f t="shared" si="45"/>
        <v>SCHEDULE 16: REPORT ON ASSOCIATED STATISTICS | 16a: Aircraft statistics: (i) International air passenger services | 73</v>
      </c>
      <c r="B955" s="4">
        <f t="shared" si="46"/>
        <v>73</v>
      </c>
      <c r="C955" t="s">
        <v>4984</v>
      </c>
      <c r="D955" t="s">
        <v>4985</v>
      </c>
      <c r="E955" t="s">
        <v>81</v>
      </c>
      <c r="F955" t="s">
        <v>4986</v>
      </c>
      <c r="G955">
        <v>16</v>
      </c>
      <c r="H955" t="s">
        <v>6970</v>
      </c>
      <c r="I955" s="4" t="str">
        <f t="shared" si="44"/>
        <v>SCHEDULE 16: REPORT ON ASSOCIATED STATISTICS | 16a: Aircraft statistics: (i) International air passenger services | Total number of landings | Aircraft type: Airbus Industrie - A380</v>
      </c>
      <c r="J955" t="s">
        <v>4988</v>
      </c>
    </row>
    <row r="956" spans="1:10" hidden="1">
      <c r="A956" s="6" t="str">
        <f t="shared" si="45"/>
        <v>SCHEDULE 16: REPORT ON ASSOCIATED STATISTICS | 16a: Aircraft statistics: (i) International air passenger services | 74</v>
      </c>
      <c r="B956" s="4">
        <f t="shared" si="46"/>
        <v>74</v>
      </c>
      <c r="C956" t="s">
        <v>4984</v>
      </c>
      <c r="D956" t="s">
        <v>4985</v>
      </c>
      <c r="E956" t="s">
        <v>81</v>
      </c>
      <c r="F956" t="s">
        <v>4990</v>
      </c>
      <c r="G956">
        <v>16</v>
      </c>
      <c r="H956" t="s">
        <v>6970</v>
      </c>
      <c r="I956" s="4" t="str">
        <f t="shared" si="44"/>
        <v>SCHEDULE 16: REPORT ON ASSOCIATED STATISTICS | 16a: Aircraft statistics: (i) International air passenger services | Total MCTOW | Aircraft type: Airbus Industrie - A380</v>
      </c>
      <c r="J956" t="s">
        <v>304</v>
      </c>
    </row>
    <row r="957" spans="1:10" hidden="1">
      <c r="A957" s="6" t="str">
        <f t="shared" si="45"/>
        <v>SCHEDULE 16: REPORT ON ASSOCIATED STATISTICS | 16a: Aircraft statistics: (i) International air passenger services | 75</v>
      </c>
      <c r="B957" s="4">
        <f t="shared" si="46"/>
        <v>75</v>
      </c>
      <c r="C957" t="s">
        <v>4984</v>
      </c>
      <c r="D957" t="s">
        <v>4985</v>
      </c>
      <c r="E957" t="s">
        <v>81</v>
      </c>
      <c r="F957" t="s">
        <v>4986</v>
      </c>
      <c r="G957">
        <v>17</v>
      </c>
      <c r="H957" t="s">
        <v>5617</v>
      </c>
      <c r="I957" s="4" t="str">
        <f t="shared" si="44"/>
        <v>SCHEDULE 16: REPORT ON ASSOCIATED STATISTICS | 16a: Aircraft statistics: (i) International air passenger services | Total number of landings | Aircraft type: Boeing 737-700</v>
      </c>
      <c r="J957" t="s">
        <v>4988</v>
      </c>
    </row>
    <row r="958" spans="1:10" hidden="1">
      <c r="A958" s="6" t="str">
        <f t="shared" si="45"/>
        <v>SCHEDULE 16: REPORT ON ASSOCIATED STATISTICS | 16a: Aircraft statistics: (i) International air passenger services | 76</v>
      </c>
      <c r="B958" s="4">
        <f t="shared" si="46"/>
        <v>76</v>
      </c>
      <c r="C958" t="s">
        <v>4984</v>
      </c>
      <c r="D958" t="s">
        <v>4985</v>
      </c>
      <c r="E958" t="s">
        <v>81</v>
      </c>
      <c r="F958" t="s">
        <v>4990</v>
      </c>
      <c r="G958">
        <v>17</v>
      </c>
      <c r="H958" t="s">
        <v>5617</v>
      </c>
      <c r="I958" s="4" t="str">
        <f t="shared" si="44"/>
        <v>SCHEDULE 16: REPORT ON ASSOCIATED STATISTICS | 16a: Aircraft statistics: (i) International air passenger services | Total MCTOW | Aircraft type: Boeing 737-700</v>
      </c>
      <c r="J958" t="s">
        <v>304</v>
      </c>
    </row>
    <row r="959" spans="1:10" hidden="1">
      <c r="A959" s="6" t="str">
        <f t="shared" si="45"/>
        <v>SCHEDULE 16: REPORT ON ASSOCIATED STATISTICS | 16a: Aircraft statistics: (i) International air passenger services | 77</v>
      </c>
      <c r="B959" s="4">
        <f t="shared" si="46"/>
        <v>77</v>
      </c>
      <c r="C959" t="s">
        <v>4984</v>
      </c>
      <c r="D959" t="s">
        <v>4985</v>
      </c>
      <c r="E959" t="s">
        <v>81</v>
      </c>
      <c r="F959" t="s">
        <v>4986</v>
      </c>
      <c r="G959">
        <v>17</v>
      </c>
      <c r="H959" t="s">
        <v>4992</v>
      </c>
      <c r="I959" s="4" t="str">
        <f t="shared" si="44"/>
        <v>SCHEDULE 16: REPORT ON ASSOCIATED STATISTICS | 16a: Aircraft statistics: (i) International air passenger services | Total number of landings | Aircraft type: Boeing 737-800</v>
      </c>
      <c r="J959" t="s">
        <v>4988</v>
      </c>
    </row>
    <row r="960" spans="1:10" hidden="1">
      <c r="A960" s="6" t="str">
        <f t="shared" si="45"/>
        <v>SCHEDULE 16: REPORT ON ASSOCIATED STATISTICS | 16a: Aircraft statistics: (i) International air passenger services | 78</v>
      </c>
      <c r="B960" s="4">
        <f t="shared" si="46"/>
        <v>78</v>
      </c>
      <c r="C960" t="s">
        <v>4984</v>
      </c>
      <c r="D960" t="s">
        <v>4985</v>
      </c>
      <c r="E960" t="s">
        <v>81</v>
      </c>
      <c r="F960" t="s">
        <v>4990</v>
      </c>
      <c r="G960">
        <v>17</v>
      </c>
      <c r="H960" t="s">
        <v>4992</v>
      </c>
      <c r="I960" s="4" t="str">
        <f t="shared" si="44"/>
        <v>SCHEDULE 16: REPORT ON ASSOCIATED STATISTICS | 16a: Aircraft statistics: (i) International air passenger services | Total MCTOW | Aircraft type: Boeing 737-800</v>
      </c>
      <c r="J960" t="s">
        <v>304</v>
      </c>
    </row>
    <row r="961" spans="1:10" hidden="1">
      <c r="A961" s="6" t="str">
        <f t="shared" si="45"/>
        <v>SCHEDULE 16: REPORT ON ASSOCIATED STATISTICS | 16a: Aircraft statistics: (i) International air passenger services | 79</v>
      </c>
      <c r="B961" s="4">
        <f t="shared" si="46"/>
        <v>79</v>
      </c>
      <c r="C961" t="s">
        <v>4984</v>
      </c>
      <c r="D961" t="s">
        <v>4985</v>
      </c>
      <c r="E961" t="s">
        <v>81</v>
      </c>
      <c r="F961" t="s">
        <v>4986</v>
      </c>
      <c r="G961">
        <v>17</v>
      </c>
      <c r="H961" t="s">
        <v>4987</v>
      </c>
      <c r="I961" s="4" t="str">
        <f t="shared" si="44"/>
        <v>SCHEDULE 16: REPORT ON ASSOCIATED STATISTICS | 16a: Aircraft statistics: (i) International air passenger services | Total number of landings | Aircraft type: Airbus A320</v>
      </c>
      <c r="J961" t="s">
        <v>4988</v>
      </c>
    </row>
    <row r="962" spans="1:10" hidden="1">
      <c r="A962" s="6" t="str">
        <f t="shared" si="45"/>
        <v>SCHEDULE 16: REPORT ON ASSOCIATED STATISTICS | 16a: Aircraft statistics: (i) International air passenger services | 80</v>
      </c>
      <c r="B962" s="4">
        <f t="shared" si="46"/>
        <v>80</v>
      </c>
      <c r="C962" t="s">
        <v>4984</v>
      </c>
      <c r="D962" t="s">
        <v>4985</v>
      </c>
      <c r="E962" t="s">
        <v>81</v>
      </c>
      <c r="F962" t="s">
        <v>4990</v>
      </c>
      <c r="G962">
        <v>17</v>
      </c>
      <c r="H962" t="s">
        <v>4987</v>
      </c>
      <c r="I962" s="4" t="str">
        <f t="shared" si="44"/>
        <v>SCHEDULE 16: REPORT ON ASSOCIATED STATISTICS | 16a: Aircraft statistics: (i) International air passenger services | Total MCTOW | Aircraft type: Airbus A320</v>
      </c>
      <c r="J962" t="s">
        <v>304</v>
      </c>
    </row>
    <row r="963" spans="1:10" hidden="1">
      <c r="A963" s="6" t="str">
        <f t="shared" si="45"/>
        <v>SCHEDULE 16: REPORT ON ASSOCIATED STATISTICS | 16a: Aircraft statistics: (i) International air passenger services | 81</v>
      </c>
      <c r="B963" s="4">
        <f t="shared" si="46"/>
        <v>81</v>
      </c>
      <c r="C963" t="s">
        <v>4984</v>
      </c>
      <c r="D963" t="s">
        <v>4985</v>
      </c>
      <c r="E963" t="s">
        <v>81</v>
      </c>
      <c r="F963" t="s">
        <v>4986</v>
      </c>
      <c r="G963">
        <v>17</v>
      </c>
      <c r="H963" t="s">
        <v>6256</v>
      </c>
      <c r="I963" s="4" t="str">
        <f t="shared" si="44"/>
        <v>SCHEDULE 16: REPORT ON ASSOCIATED STATISTICS | 16a: Aircraft statistics: (i) International air passenger services | Total number of landings | Aircraft type: Boeing - B747-400</v>
      </c>
      <c r="J963" t="s">
        <v>4988</v>
      </c>
    </row>
    <row r="964" spans="1:10" hidden="1">
      <c r="A964" s="6" t="str">
        <f t="shared" si="45"/>
        <v>SCHEDULE 16: REPORT ON ASSOCIATED STATISTICS | 16a: Aircraft statistics: (i) International air passenger services | 82</v>
      </c>
      <c r="B964" s="4">
        <f t="shared" si="46"/>
        <v>82</v>
      </c>
      <c r="C964" t="s">
        <v>4984</v>
      </c>
      <c r="D964" t="s">
        <v>4985</v>
      </c>
      <c r="E964" t="s">
        <v>81</v>
      </c>
      <c r="F964" t="s">
        <v>4990</v>
      </c>
      <c r="G964">
        <v>17</v>
      </c>
      <c r="H964" t="s">
        <v>6256</v>
      </c>
      <c r="I964" s="4" t="str">
        <f t="shared" si="44"/>
        <v>SCHEDULE 16: REPORT ON ASSOCIATED STATISTICS | 16a: Aircraft statistics: (i) International air passenger services | Total MCTOW | Aircraft type: Boeing - B747-400</v>
      </c>
      <c r="J964" t="s">
        <v>304</v>
      </c>
    </row>
    <row r="965" spans="1:10" hidden="1">
      <c r="A965" s="6" t="str">
        <f t="shared" si="45"/>
        <v>SCHEDULE 16: REPORT ON ASSOCIATED STATISTICS | 16a: Aircraft statistics: (i) International air passenger services | 83</v>
      </c>
      <c r="B965" s="4">
        <f t="shared" si="46"/>
        <v>83</v>
      </c>
      <c r="C965" t="s">
        <v>4984</v>
      </c>
      <c r="D965" t="s">
        <v>4985</v>
      </c>
      <c r="E965" t="s">
        <v>81</v>
      </c>
      <c r="F965" t="s">
        <v>4986</v>
      </c>
      <c r="G965">
        <v>17</v>
      </c>
      <c r="H965" t="s">
        <v>6595</v>
      </c>
      <c r="I965" s="4" t="str">
        <f t="shared" si="44"/>
        <v>SCHEDULE 16: REPORT ON ASSOCIATED STATISTICS | 16a: Aircraft statistics: (i) International air passenger services | Total number of landings | Aircraft type: Airbus - A380</v>
      </c>
      <c r="J965" t="s">
        <v>4988</v>
      </c>
    </row>
    <row r="966" spans="1:10" hidden="1">
      <c r="A966" s="6" t="str">
        <f t="shared" si="45"/>
        <v>SCHEDULE 16: REPORT ON ASSOCIATED STATISTICS | 16a: Aircraft statistics: (i) International air passenger services | 84</v>
      </c>
      <c r="B966" s="4">
        <f t="shared" si="46"/>
        <v>84</v>
      </c>
      <c r="C966" t="s">
        <v>4984</v>
      </c>
      <c r="D966" t="s">
        <v>4985</v>
      </c>
      <c r="E966" t="s">
        <v>81</v>
      </c>
      <c r="F966" t="s">
        <v>4990</v>
      </c>
      <c r="G966">
        <v>17</v>
      </c>
      <c r="H966" t="s">
        <v>6595</v>
      </c>
      <c r="I966" s="4" t="str">
        <f t="shared" si="44"/>
        <v>SCHEDULE 16: REPORT ON ASSOCIATED STATISTICS | 16a: Aircraft statistics: (i) International air passenger services | Total MCTOW | Aircraft type: Airbus - A380</v>
      </c>
      <c r="J966" t="s">
        <v>304</v>
      </c>
    </row>
    <row r="967" spans="1:10" hidden="1">
      <c r="A967" s="6" t="str">
        <f t="shared" si="45"/>
        <v>SCHEDULE 16: REPORT ON ASSOCIATED STATISTICS | 16a: Aircraft statistics: (i) International air passenger services | 85</v>
      </c>
      <c r="B967" s="4">
        <f t="shared" si="46"/>
        <v>85</v>
      </c>
      <c r="C967" t="s">
        <v>4984</v>
      </c>
      <c r="D967" t="s">
        <v>4985</v>
      </c>
      <c r="E967" t="s">
        <v>81</v>
      </c>
      <c r="F967" t="s">
        <v>4986</v>
      </c>
      <c r="G967">
        <v>17</v>
      </c>
      <c r="H967" t="s">
        <v>6973</v>
      </c>
      <c r="I967" s="4" t="str">
        <f t="shared" si="44"/>
        <v>SCHEDULE 16: REPORT ON ASSOCIATED STATISTICS | 16a: Aircraft statistics: (i) International air passenger services | Total number of landings | Aircraft type: Airbus Industrie - A330</v>
      </c>
      <c r="J967" t="s">
        <v>4988</v>
      </c>
    </row>
    <row r="968" spans="1:10" hidden="1">
      <c r="A968" s="6" t="str">
        <f t="shared" si="45"/>
        <v>SCHEDULE 16: REPORT ON ASSOCIATED STATISTICS | 16a: Aircraft statistics: (i) International air passenger services | 86</v>
      </c>
      <c r="B968" s="4">
        <f t="shared" si="46"/>
        <v>86</v>
      </c>
      <c r="C968" t="s">
        <v>4984</v>
      </c>
      <c r="D968" t="s">
        <v>4985</v>
      </c>
      <c r="E968" t="s">
        <v>81</v>
      </c>
      <c r="F968" t="s">
        <v>4990</v>
      </c>
      <c r="G968">
        <v>17</v>
      </c>
      <c r="H968" t="s">
        <v>6973</v>
      </c>
      <c r="I968" s="4" t="str">
        <f t="shared" si="44"/>
        <v>SCHEDULE 16: REPORT ON ASSOCIATED STATISTICS | 16a: Aircraft statistics: (i) International air passenger services | Total MCTOW | Aircraft type: Airbus Industrie - A330</v>
      </c>
      <c r="J968" t="s">
        <v>304</v>
      </c>
    </row>
    <row r="969" spans="1:10" hidden="1">
      <c r="A969" s="6" t="str">
        <f t="shared" si="45"/>
        <v>SCHEDULE 16: REPORT ON ASSOCIATED STATISTICS | 16a: Aircraft statistics: (i) International air passenger services | 87</v>
      </c>
      <c r="B969" s="4">
        <f t="shared" si="46"/>
        <v>87</v>
      </c>
      <c r="C969" t="s">
        <v>4984</v>
      </c>
      <c r="D969" t="s">
        <v>4985</v>
      </c>
      <c r="E969" t="s">
        <v>81</v>
      </c>
      <c r="F969" t="s">
        <v>4986</v>
      </c>
      <c r="G969">
        <v>18</v>
      </c>
      <c r="H969" t="s">
        <v>4987</v>
      </c>
      <c r="I969" s="4" t="str">
        <f t="shared" si="44"/>
        <v>SCHEDULE 16: REPORT ON ASSOCIATED STATISTICS | 16a: Aircraft statistics: (i) International air passenger services | Total number of landings | Aircraft type: Airbus A320</v>
      </c>
      <c r="J969" t="s">
        <v>4988</v>
      </c>
    </row>
    <row r="970" spans="1:10" hidden="1">
      <c r="A970" s="6" t="str">
        <f t="shared" si="45"/>
        <v>SCHEDULE 16: REPORT ON ASSOCIATED STATISTICS | 16a: Aircraft statistics: (i) International air passenger services | 88</v>
      </c>
      <c r="B970" s="4">
        <f t="shared" si="46"/>
        <v>88</v>
      </c>
      <c r="C970" t="s">
        <v>4984</v>
      </c>
      <c r="D970" t="s">
        <v>4985</v>
      </c>
      <c r="E970" t="s">
        <v>81</v>
      </c>
      <c r="F970" t="s">
        <v>4990</v>
      </c>
      <c r="G970">
        <v>18</v>
      </c>
      <c r="H970" t="s">
        <v>4987</v>
      </c>
      <c r="I970" s="4" t="str">
        <f t="shared" si="44"/>
        <v>SCHEDULE 16: REPORT ON ASSOCIATED STATISTICS | 16a: Aircraft statistics: (i) International air passenger services | Total MCTOW | Aircraft type: Airbus A320</v>
      </c>
      <c r="J970" t="s">
        <v>304</v>
      </c>
    </row>
    <row r="971" spans="1:10" hidden="1">
      <c r="A971" s="6" t="str">
        <f t="shared" si="45"/>
        <v>SCHEDULE 16: REPORT ON ASSOCIATED STATISTICS | 16a: Aircraft statistics: (i) International air passenger services | 89</v>
      </c>
      <c r="B971" s="4">
        <f t="shared" si="46"/>
        <v>89</v>
      </c>
      <c r="C971" t="s">
        <v>4984</v>
      </c>
      <c r="D971" t="s">
        <v>4985</v>
      </c>
      <c r="E971" t="s">
        <v>81</v>
      </c>
      <c r="F971" t="s">
        <v>4986</v>
      </c>
      <c r="G971">
        <v>18</v>
      </c>
      <c r="H971" t="s">
        <v>5617</v>
      </c>
      <c r="I971" s="4" t="str">
        <f t="shared" si="44"/>
        <v>SCHEDULE 16: REPORT ON ASSOCIATED STATISTICS | 16a: Aircraft statistics: (i) International air passenger services | Total number of landings | Aircraft type: Boeing 737-700</v>
      </c>
      <c r="J971" t="s">
        <v>4988</v>
      </c>
    </row>
    <row r="972" spans="1:10" hidden="1">
      <c r="A972" s="6" t="str">
        <f t="shared" si="45"/>
        <v>SCHEDULE 16: REPORT ON ASSOCIATED STATISTICS | 16a: Aircraft statistics: (i) International air passenger services | 90</v>
      </c>
      <c r="B972" s="4">
        <f t="shared" si="46"/>
        <v>90</v>
      </c>
      <c r="C972" t="s">
        <v>4984</v>
      </c>
      <c r="D972" t="s">
        <v>4985</v>
      </c>
      <c r="E972" t="s">
        <v>81</v>
      </c>
      <c r="F972" t="s">
        <v>4990</v>
      </c>
      <c r="G972">
        <v>18</v>
      </c>
      <c r="H972" t="s">
        <v>5617</v>
      </c>
      <c r="I972" s="4" t="str">
        <f t="shared" si="44"/>
        <v>SCHEDULE 16: REPORT ON ASSOCIATED STATISTICS | 16a: Aircraft statistics: (i) International air passenger services | Total MCTOW | Aircraft type: Boeing 737-700</v>
      </c>
      <c r="J972" t="s">
        <v>304</v>
      </c>
    </row>
    <row r="973" spans="1:10" hidden="1">
      <c r="A973" s="6" t="str">
        <f t="shared" si="45"/>
        <v>SCHEDULE 16: REPORT ON ASSOCIATED STATISTICS | 16a: Aircraft statistics: (i) International air passenger services | 91</v>
      </c>
      <c r="B973" s="4">
        <f t="shared" si="46"/>
        <v>91</v>
      </c>
      <c r="C973" t="s">
        <v>4984</v>
      </c>
      <c r="D973" t="s">
        <v>4985</v>
      </c>
      <c r="E973" t="s">
        <v>81</v>
      </c>
      <c r="F973" t="s">
        <v>4986</v>
      </c>
      <c r="G973">
        <v>18</v>
      </c>
      <c r="H973" t="s">
        <v>6258</v>
      </c>
      <c r="I973" s="4" t="str">
        <f t="shared" si="44"/>
        <v>SCHEDULE 16: REPORT ON ASSOCIATED STATISTICS | 16a: Aircraft statistics: (i) International air passenger services | Total number of landings | Aircraft type: Airbus - A330-200</v>
      </c>
      <c r="J973" t="s">
        <v>4988</v>
      </c>
    </row>
    <row r="974" spans="1:10" hidden="1">
      <c r="A974" s="6" t="str">
        <f t="shared" si="45"/>
        <v>SCHEDULE 16: REPORT ON ASSOCIATED STATISTICS | 16a: Aircraft statistics: (i) International air passenger services | 92</v>
      </c>
      <c r="B974" s="4">
        <f t="shared" si="46"/>
        <v>92</v>
      </c>
      <c r="C974" t="s">
        <v>4984</v>
      </c>
      <c r="D974" t="s">
        <v>4985</v>
      </c>
      <c r="E974" t="s">
        <v>81</v>
      </c>
      <c r="F974" t="s">
        <v>4990</v>
      </c>
      <c r="G974">
        <v>18</v>
      </c>
      <c r="H974" t="s">
        <v>6258</v>
      </c>
      <c r="I974" s="4" t="str">
        <f t="shared" si="44"/>
        <v>SCHEDULE 16: REPORT ON ASSOCIATED STATISTICS | 16a: Aircraft statistics: (i) International air passenger services | Total MCTOW | Aircraft type: Airbus - A330-200</v>
      </c>
      <c r="J974" t="s">
        <v>304</v>
      </c>
    </row>
    <row r="975" spans="1:10" hidden="1">
      <c r="A975" s="6" t="str">
        <f t="shared" si="45"/>
        <v>SCHEDULE 16: REPORT ON ASSOCIATED STATISTICS | 16a: Aircraft statistics: (i) International air passenger services | 93</v>
      </c>
      <c r="B975" s="4">
        <f t="shared" si="46"/>
        <v>93</v>
      </c>
      <c r="C975" t="s">
        <v>4984</v>
      </c>
      <c r="D975" t="s">
        <v>4985</v>
      </c>
      <c r="E975" t="s">
        <v>81</v>
      </c>
      <c r="F975" t="s">
        <v>4986</v>
      </c>
      <c r="G975">
        <v>18</v>
      </c>
      <c r="H975" t="s">
        <v>6598</v>
      </c>
      <c r="I975" s="4" t="str">
        <f t="shared" si="44"/>
        <v>SCHEDULE 16: REPORT ON ASSOCIATED STATISTICS | 16a: Aircraft statistics: (i) International air passenger services | Total number of landings | Aircraft type: Boeing - B757</v>
      </c>
      <c r="J975" t="s">
        <v>4988</v>
      </c>
    </row>
    <row r="976" spans="1:10" hidden="1">
      <c r="A976" s="6" t="str">
        <f t="shared" si="45"/>
        <v>SCHEDULE 16: REPORT ON ASSOCIATED STATISTICS | 16a: Aircraft statistics: (i) International air passenger services | 94</v>
      </c>
      <c r="B976" s="4">
        <f t="shared" si="46"/>
        <v>94</v>
      </c>
      <c r="C976" t="s">
        <v>4984</v>
      </c>
      <c r="D976" t="s">
        <v>4985</v>
      </c>
      <c r="E976" t="s">
        <v>81</v>
      </c>
      <c r="F976" t="s">
        <v>4990</v>
      </c>
      <c r="G976">
        <v>18</v>
      </c>
      <c r="H976" t="s">
        <v>6598</v>
      </c>
      <c r="I976" s="4" t="str">
        <f t="shared" si="44"/>
        <v>SCHEDULE 16: REPORT ON ASSOCIATED STATISTICS | 16a: Aircraft statistics: (i) International air passenger services | Total MCTOW | Aircraft type: Boeing - B757</v>
      </c>
      <c r="J976" t="s">
        <v>304</v>
      </c>
    </row>
    <row r="977" spans="1:10" hidden="1">
      <c r="A977" s="6" t="str">
        <f t="shared" si="45"/>
        <v>SCHEDULE 16: REPORT ON ASSOCIATED STATISTICS | 16a: Aircraft statistics: (i) International air passenger services | 95</v>
      </c>
      <c r="B977" s="4">
        <f t="shared" si="46"/>
        <v>95</v>
      </c>
      <c r="C977" t="s">
        <v>4984</v>
      </c>
      <c r="D977" t="s">
        <v>4985</v>
      </c>
      <c r="E977" t="s">
        <v>81</v>
      </c>
      <c r="F977" t="s">
        <v>4986</v>
      </c>
      <c r="G977">
        <v>19</v>
      </c>
      <c r="H977" t="s">
        <v>5617</v>
      </c>
      <c r="I977" s="4" t="str">
        <f t="shared" si="44"/>
        <v>SCHEDULE 16: REPORT ON ASSOCIATED STATISTICS | 16a: Aircraft statistics: (i) International air passenger services | Total number of landings | Aircraft type: Boeing 737-700</v>
      </c>
      <c r="J977" t="s">
        <v>4988</v>
      </c>
    </row>
    <row r="978" spans="1:10" hidden="1">
      <c r="A978" s="6" t="str">
        <f t="shared" si="45"/>
        <v>SCHEDULE 16: REPORT ON ASSOCIATED STATISTICS | 16a: Aircraft statistics: (i) International air passenger services | 96</v>
      </c>
      <c r="B978" s="4">
        <f t="shared" si="46"/>
        <v>96</v>
      </c>
      <c r="C978" t="s">
        <v>4984</v>
      </c>
      <c r="D978" t="s">
        <v>4985</v>
      </c>
      <c r="E978" t="s">
        <v>81</v>
      </c>
      <c r="F978" t="s">
        <v>4990</v>
      </c>
      <c r="G978">
        <v>19</v>
      </c>
      <c r="H978" t="s">
        <v>5617</v>
      </c>
      <c r="I978" s="4" t="str">
        <f t="shared" si="44"/>
        <v>SCHEDULE 16: REPORT ON ASSOCIATED STATISTICS | 16a: Aircraft statistics: (i) International air passenger services | Total MCTOW | Aircraft type: Boeing 737-700</v>
      </c>
      <c r="J978" t="s">
        <v>304</v>
      </c>
    </row>
    <row r="979" spans="1:10" hidden="1">
      <c r="A979" s="6" t="str">
        <f t="shared" si="45"/>
        <v>SCHEDULE 16: REPORT ON ASSOCIATED STATISTICS | 16a: Aircraft statistics: (i) International air passenger services | 97</v>
      </c>
      <c r="B979" s="4">
        <f t="shared" si="46"/>
        <v>97</v>
      </c>
      <c r="C979" t="s">
        <v>4984</v>
      </c>
      <c r="D979" t="s">
        <v>4985</v>
      </c>
      <c r="E979" t="s">
        <v>81</v>
      </c>
      <c r="F979" t="s">
        <v>4986</v>
      </c>
      <c r="G979">
        <v>19</v>
      </c>
      <c r="H979" t="s">
        <v>5248</v>
      </c>
      <c r="I979" s="4" t="str">
        <f t="shared" si="44"/>
        <v>SCHEDULE 16: REPORT ON ASSOCIATED STATISTICS | 16a: Aircraft statistics: (i) International air passenger services | Total number of landings | Aircraft type: Boeing 737-400</v>
      </c>
      <c r="J979" t="s">
        <v>4988</v>
      </c>
    </row>
    <row r="980" spans="1:10" hidden="1">
      <c r="A980" s="6" t="str">
        <f t="shared" si="45"/>
        <v>SCHEDULE 16: REPORT ON ASSOCIATED STATISTICS | 16a: Aircraft statistics: (i) International air passenger services | 98</v>
      </c>
      <c r="B980" s="4">
        <f t="shared" si="46"/>
        <v>98</v>
      </c>
      <c r="C980" t="s">
        <v>4984</v>
      </c>
      <c r="D980" t="s">
        <v>4985</v>
      </c>
      <c r="E980" t="s">
        <v>81</v>
      </c>
      <c r="F980" t="s">
        <v>4990</v>
      </c>
      <c r="G980">
        <v>19</v>
      </c>
      <c r="H980" t="s">
        <v>5248</v>
      </c>
      <c r="I980" s="4" t="str">
        <f t="shared" si="44"/>
        <v>SCHEDULE 16: REPORT ON ASSOCIATED STATISTICS | 16a: Aircraft statistics: (i) International air passenger services | Total MCTOW | Aircraft type: Boeing 737-400</v>
      </c>
      <c r="J980" t="s">
        <v>304</v>
      </c>
    </row>
    <row r="981" spans="1:10" hidden="1">
      <c r="A981" s="6" t="str">
        <f t="shared" si="45"/>
        <v>SCHEDULE 16: REPORT ON ASSOCIATED STATISTICS | 16a: Aircraft statistics: (i) International air passenger services | 99</v>
      </c>
      <c r="B981" s="4">
        <f t="shared" si="46"/>
        <v>99</v>
      </c>
      <c r="C981" t="s">
        <v>4984</v>
      </c>
      <c r="D981" t="s">
        <v>4985</v>
      </c>
      <c r="E981" t="s">
        <v>81</v>
      </c>
      <c r="F981" t="s">
        <v>4986</v>
      </c>
      <c r="G981">
        <v>19</v>
      </c>
      <c r="H981" t="s">
        <v>6261</v>
      </c>
      <c r="I981" s="4" t="str">
        <f t="shared" si="44"/>
        <v>SCHEDULE 16: REPORT ON ASSOCIATED STATISTICS | 16a: Aircraft statistics: (i) International air passenger services | Total number of landings | Aircraft type: Airbus - A330-300</v>
      </c>
      <c r="J981" t="s">
        <v>4988</v>
      </c>
    </row>
    <row r="982" spans="1:10" hidden="1">
      <c r="A982" s="6" t="str">
        <f t="shared" si="45"/>
        <v>SCHEDULE 16: REPORT ON ASSOCIATED STATISTICS | 16a: Aircraft statistics: (i) International air passenger services | 100</v>
      </c>
      <c r="B982" s="4">
        <f t="shared" si="46"/>
        <v>100</v>
      </c>
      <c r="C982" t="s">
        <v>4984</v>
      </c>
      <c r="D982" t="s">
        <v>4985</v>
      </c>
      <c r="E982" t="s">
        <v>81</v>
      </c>
      <c r="F982" t="s">
        <v>4990</v>
      </c>
      <c r="G982">
        <v>19</v>
      </c>
      <c r="H982" t="s">
        <v>6261</v>
      </c>
      <c r="I982" s="4" t="str">
        <f t="shared" si="44"/>
        <v>SCHEDULE 16: REPORT ON ASSOCIATED STATISTICS | 16a: Aircraft statistics: (i) International air passenger services | Total MCTOW | Aircraft type: Airbus - A330-300</v>
      </c>
      <c r="J982" t="s">
        <v>304</v>
      </c>
    </row>
    <row r="983" spans="1:10" hidden="1">
      <c r="A983" s="6" t="str">
        <f t="shared" si="45"/>
        <v>SCHEDULE 16: REPORT ON ASSOCIATED STATISTICS | 16a: Aircraft statistics: (i) International air passenger services | 101</v>
      </c>
      <c r="B983" s="4">
        <f t="shared" si="46"/>
        <v>101</v>
      </c>
      <c r="C983" t="s">
        <v>4984</v>
      </c>
      <c r="D983" t="s">
        <v>4985</v>
      </c>
      <c r="E983" t="s">
        <v>81</v>
      </c>
      <c r="F983" t="s">
        <v>4986</v>
      </c>
      <c r="G983">
        <v>19</v>
      </c>
      <c r="H983" t="s">
        <v>6600</v>
      </c>
      <c r="I983" s="4" t="str">
        <f t="shared" si="44"/>
        <v>SCHEDULE 16: REPORT ON ASSOCIATED STATISTICS | 16a: Aircraft statistics: (i) International air passenger services | Total number of landings | Aircraft type: Iiyushin - 96</v>
      </c>
      <c r="J983" t="s">
        <v>4988</v>
      </c>
    </row>
    <row r="984" spans="1:10" hidden="1">
      <c r="A984" s="6" t="str">
        <f t="shared" si="45"/>
        <v>SCHEDULE 16: REPORT ON ASSOCIATED STATISTICS | 16a: Aircraft statistics: (i) International air passenger services | 102</v>
      </c>
      <c r="B984" s="4">
        <f t="shared" si="46"/>
        <v>102</v>
      </c>
      <c r="C984" t="s">
        <v>4984</v>
      </c>
      <c r="D984" t="s">
        <v>4985</v>
      </c>
      <c r="E984" t="s">
        <v>81</v>
      </c>
      <c r="F984" t="s">
        <v>4990</v>
      </c>
      <c r="G984">
        <v>19</v>
      </c>
      <c r="H984" t="s">
        <v>6600</v>
      </c>
      <c r="I984" s="4" t="str">
        <f t="shared" si="44"/>
        <v>SCHEDULE 16: REPORT ON ASSOCIATED STATISTICS | 16a: Aircraft statistics: (i) International air passenger services | Total MCTOW | Aircraft type: Iiyushin - 96</v>
      </c>
      <c r="J984" t="s">
        <v>304</v>
      </c>
    </row>
    <row r="985" spans="1:10" hidden="1">
      <c r="A985" s="6" t="str">
        <f t="shared" si="45"/>
        <v>SCHEDULE 16: REPORT ON ASSOCIATED STATISTICS | 16a: Aircraft statistics: (i) International air passenger services | 103</v>
      </c>
      <c r="B985" s="4">
        <f t="shared" si="46"/>
        <v>103</v>
      </c>
      <c r="C985" t="s">
        <v>4984</v>
      </c>
      <c r="D985" t="s">
        <v>4985</v>
      </c>
      <c r="E985" t="s">
        <v>81</v>
      </c>
      <c r="F985" t="s">
        <v>4986</v>
      </c>
      <c r="G985">
        <v>19</v>
      </c>
      <c r="H985" t="s">
        <v>6976</v>
      </c>
      <c r="I985" s="4" t="str">
        <f t="shared" si="44"/>
        <v>SCHEDULE 16: REPORT ON ASSOCIATED STATISTICS | 16a: Aircraft statistics: (i) International air passenger services | Total number of landings | Aircraft type: Boeing - B727</v>
      </c>
      <c r="J985" t="s">
        <v>4988</v>
      </c>
    </row>
    <row r="986" spans="1:10" hidden="1">
      <c r="A986" s="6" t="str">
        <f t="shared" si="45"/>
        <v>SCHEDULE 16: REPORT ON ASSOCIATED STATISTICS | 16a: Aircraft statistics: (i) International air passenger services | 104</v>
      </c>
      <c r="B986" s="4">
        <f t="shared" si="46"/>
        <v>104</v>
      </c>
      <c r="C986" t="s">
        <v>4984</v>
      </c>
      <c r="D986" t="s">
        <v>4985</v>
      </c>
      <c r="E986" t="s">
        <v>81</v>
      </c>
      <c r="F986" t="s">
        <v>4990</v>
      </c>
      <c r="G986">
        <v>19</v>
      </c>
      <c r="H986" t="s">
        <v>6976</v>
      </c>
      <c r="I986" s="4" t="str">
        <f t="shared" si="44"/>
        <v>SCHEDULE 16: REPORT ON ASSOCIATED STATISTICS | 16a: Aircraft statistics: (i) International air passenger services | Total MCTOW | Aircraft type: Boeing - B727</v>
      </c>
      <c r="J986" t="s">
        <v>304</v>
      </c>
    </row>
    <row r="987" spans="1:10" hidden="1">
      <c r="A987" s="6" t="str">
        <f t="shared" si="45"/>
        <v>SCHEDULE 16: REPORT ON ASSOCIATED STATISTICS | 16a: Aircraft statistics: (i) International air passenger services | 105</v>
      </c>
      <c r="B987" s="4">
        <f t="shared" si="46"/>
        <v>105</v>
      </c>
      <c r="C987" t="s">
        <v>4984</v>
      </c>
      <c r="D987" t="s">
        <v>4985</v>
      </c>
      <c r="E987" t="s">
        <v>81</v>
      </c>
      <c r="F987" t="s">
        <v>4986</v>
      </c>
      <c r="G987">
        <v>20</v>
      </c>
      <c r="H987" t="s">
        <v>5248</v>
      </c>
      <c r="I987" s="4" t="str">
        <f t="shared" si="44"/>
        <v>SCHEDULE 16: REPORT ON ASSOCIATED STATISTICS | 16a: Aircraft statistics: (i) International air passenger services | Total number of landings | Aircraft type: Boeing 737-400</v>
      </c>
      <c r="J987" t="s">
        <v>4988</v>
      </c>
    </row>
    <row r="988" spans="1:10" hidden="1">
      <c r="A988" s="6" t="str">
        <f t="shared" si="45"/>
        <v>SCHEDULE 16: REPORT ON ASSOCIATED STATISTICS | 16a: Aircraft statistics: (i) International air passenger services | 106</v>
      </c>
      <c r="B988" s="4">
        <f t="shared" si="46"/>
        <v>106</v>
      </c>
      <c r="C988" t="s">
        <v>4984</v>
      </c>
      <c r="D988" t="s">
        <v>4985</v>
      </c>
      <c r="E988" t="s">
        <v>81</v>
      </c>
      <c r="F988" t="s">
        <v>4990</v>
      </c>
      <c r="G988">
        <v>20</v>
      </c>
      <c r="H988" t="s">
        <v>5248</v>
      </c>
      <c r="I988" s="4" t="str">
        <f t="shared" si="44"/>
        <v>SCHEDULE 16: REPORT ON ASSOCIATED STATISTICS | 16a: Aircraft statistics: (i) International air passenger services | Total MCTOW | Aircraft type: Boeing 737-400</v>
      </c>
      <c r="J988" t="s">
        <v>304</v>
      </c>
    </row>
    <row r="989" spans="1:10" hidden="1">
      <c r="A989" s="6" t="str">
        <f t="shared" si="45"/>
        <v>SCHEDULE 16: REPORT ON ASSOCIATED STATISTICS | 16a: Aircraft statistics: (i) International air passenger services | 107</v>
      </c>
      <c r="B989" s="4">
        <f t="shared" si="46"/>
        <v>107</v>
      </c>
      <c r="C989" t="s">
        <v>4984</v>
      </c>
      <c r="D989" t="s">
        <v>4985</v>
      </c>
      <c r="E989" t="s">
        <v>81</v>
      </c>
      <c r="F989" t="s">
        <v>4986</v>
      </c>
      <c r="G989">
        <v>20</v>
      </c>
      <c r="H989" t="s">
        <v>4999</v>
      </c>
      <c r="I989" s="4" t="str">
        <f t="shared" si="44"/>
        <v>SCHEDULE 16: REPORT ON ASSOCIATED STATISTICS | 16a: Aircraft statistics: (i) International air passenger services | Total number of landings | Aircraft type: Boeing 737-300</v>
      </c>
      <c r="J989" t="s">
        <v>4988</v>
      </c>
    </row>
    <row r="990" spans="1:10" hidden="1">
      <c r="A990" s="6" t="str">
        <f t="shared" si="45"/>
        <v>SCHEDULE 16: REPORT ON ASSOCIATED STATISTICS | 16a: Aircraft statistics: (i) International air passenger services | 108</v>
      </c>
      <c r="B990" s="4">
        <f t="shared" si="46"/>
        <v>108</v>
      </c>
      <c r="C990" t="s">
        <v>4984</v>
      </c>
      <c r="D990" t="s">
        <v>4985</v>
      </c>
      <c r="E990" t="s">
        <v>81</v>
      </c>
      <c r="F990" t="s">
        <v>4990</v>
      </c>
      <c r="G990">
        <v>20</v>
      </c>
      <c r="H990" t="s">
        <v>4999</v>
      </c>
      <c r="I990" s="4" t="str">
        <f t="shared" si="44"/>
        <v>SCHEDULE 16: REPORT ON ASSOCIATED STATISTICS | 16a: Aircraft statistics: (i) International air passenger services | Total MCTOW | Aircraft type: Boeing 737-300</v>
      </c>
      <c r="J990" t="s">
        <v>304</v>
      </c>
    </row>
    <row r="991" spans="1:10" hidden="1">
      <c r="A991" s="6" t="str">
        <f t="shared" si="45"/>
        <v>SCHEDULE 16: REPORT ON ASSOCIATED STATISTICS | 16a: Aircraft statistics: (i) International air passenger services | 109</v>
      </c>
      <c r="B991" s="4">
        <f t="shared" si="46"/>
        <v>109</v>
      </c>
      <c r="C991" t="s">
        <v>4984</v>
      </c>
      <c r="D991" t="s">
        <v>4985</v>
      </c>
      <c r="E991" t="s">
        <v>81</v>
      </c>
      <c r="F991" t="s">
        <v>4986</v>
      </c>
      <c r="G991">
        <v>20</v>
      </c>
      <c r="H991" t="s">
        <v>6264</v>
      </c>
      <c r="I991" s="4" t="str">
        <f t="shared" si="44"/>
        <v>SCHEDULE 16: REPORT ON ASSOCIATED STATISTICS | 16a: Aircraft statistics: (i) International air passenger services | Total number of landings | Aircraft type: Boeing - B757-200</v>
      </c>
      <c r="J991" t="s">
        <v>4988</v>
      </c>
    </row>
    <row r="992" spans="1:10" hidden="1">
      <c r="A992" s="6" t="str">
        <f t="shared" si="45"/>
        <v>SCHEDULE 16: REPORT ON ASSOCIATED STATISTICS | 16a: Aircraft statistics: (i) International air passenger services | 110</v>
      </c>
      <c r="B992" s="4">
        <f t="shared" si="46"/>
        <v>110</v>
      </c>
      <c r="C992" t="s">
        <v>4984</v>
      </c>
      <c r="D992" t="s">
        <v>4985</v>
      </c>
      <c r="E992" t="s">
        <v>81</v>
      </c>
      <c r="F992" t="s">
        <v>4990</v>
      </c>
      <c r="G992">
        <v>20</v>
      </c>
      <c r="H992" t="s">
        <v>6264</v>
      </c>
      <c r="I992" s="4" t="str">
        <f t="shared" si="44"/>
        <v>SCHEDULE 16: REPORT ON ASSOCIATED STATISTICS | 16a: Aircraft statistics: (i) International air passenger services | Total MCTOW | Aircraft type: Boeing - B757-200</v>
      </c>
      <c r="J992" t="s">
        <v>304</v>
      </c>
    </row>
    <row r="993" spans="1:10" hidden="1">
      <c r="A993" s="6" t="str">
        <f t="shared" si="45"/>
        <v>SCHEDULE 16: REPORT ON ASSOCIATED STATISTICS | 16a: Aircraft statistics: (i) International air passenger services | 111</v>
      </c>
      <c r="B993" s="4">
        <f t="shared" si="46"/>
        <v>111</v>
      </c>
      <c r="C993" t="s">
        <v>4984</v>
      </c>
      <c r="D993" t="s">
        <v>4985</v>
      </c>
      <c r="E993" t="s">
        <v>81</v>
      </c>
      <c r="F993" t="s">
        <v>4986</v>
      </c>
      <c r="G993">
        <v>20</v>
      </c>
      <c r="H993" t="s">
        <v>6601</v>
      </c>
      <c r="I993" s="4" t="str">
        <f t="shared" si="44"/>
        <v>SCHEDULE 16: REPORT ON ASSOCIATED STATISTICS | 16a: Aircraft statistics: (i) International air passenger services | Total number of landings | Aircraft type: Gulfstream - 5</v>
      </c>
      <c r="J993" t="s">
        <v>4988</v>
      </c>
    </row>
    <row r="994" spans="1:10" hidden="1">
      <c r="A994" s="6" t="str">
        <f t="shared" si="45"/>
        <v>SCHEDULE 16: REPORT ON ASSOCIATED STATISTICS | 16a: Aircraft statistics: (i) International air passenger services | 112</v>
      </c>
      <c r="B994" s="4">
        <f t="shared" si="46"/>
        <v>112</v>
      </c>
      <c r="C994" t="s">
        <v>4984</v>
      </c>
      <c r="D994" t="s">
        <v>4985</v>
      </c>
      <c r="E994" t="s">
        <v>81</v>
      </c>
      <c r="F994" t="s">
        <v>4990</v>
      </c>
      <c r="G994">
        <v>20</v>
      </c>
      <c r="H994" t="s">
        <v>6601</v>
      </c>
      <c r="I994" s="4" t="str">
        <f t="shared" si="44"/>
        <v>SCHEDULE 16: REPORT ON ASSOCIATED STATISTICS | 16a: Aircraft statistics: (i) International air passenger services | Total MCTOW | Aircraft type: Gulfstream - 5</v>
      </c>
      <c r="J994" t="s">
        <v>304</v>
      </c>
    </row>
    <row r="995" spans="1:10" hidden="1">
      <c r="A995" s="6" t="str">
        <f t="shared" si="45"/>
        <v>SCHEDULE 16: REPORT ON ASSOCIATED STATISTICS | 16a: Aircraft statistics: (i) International air passenger services | 113</v>
      </c>
      <c r="B995" s="4">
        <f t="shared" si="46"/>
        <v>113</v>
      </c>
      <c r="C995" t="s">
        <v>4984</v>
      </c>
      <c r="D995" t="s">
        <v>4985</v>
      </c>
      <c r="E995" t="s">
        <v>81</v>
      </c>
      <c r="F995" t="s">
        <v>4986</v>
      </c>
      <c r="G995">
        <v>20</v>
      </c>
      <c r="H995" t="s">
        <v>6978</v>
      </c>
      <c r="I995" s="4" t="str">
        <f t="shared" si="44"/>
        <v>SCHEDULE 16: REPORT ON ASSOCIATED STATISTICS | 16a: Aircraft statistics: (i) International air passenger services | Total number of landings | Aircraft type: McDonnell Douglas - MD11</v>
      </c>
      <c r="J995" t="s">
        <v>4988</v>
      </c>
    </row>
    <row r="996" spans="1:10" hidden="1">
      <c r="A996" s="6" t="str">
        <f t="shared" si="45"/>
        <v>SCHEDULE 16: REPORT ON ASSOCIATED STATISTICS | 16a: Aircraft statistics: (i) International air passenger services | 114</v>
      </c>
      <c r="B996" s="4">
        <f t="shared" si="46"/>
        <v>114</v>
      </c>
      <c r="C996" t="s">
        <v>4984</v>
      </c>
      <c r="D996" t="s">
        <v>4985</v>
      </c>
      <c r="E996" t="s">
        <v>81</v>
      </c>
      <c r="F996" t="s">
        <v>4990</v>
      </c>
      <c r="G996">
        <v>20</v>
      </c>
      <c r="H996" t="s">
        <v>6978</v>
      </c>
      <c r="I996" s="4" t="str">
        <f t="shared" si="44"/>
        <v>SCHEDULE 16: REPORT ON ASSOCIATED STATISTICS | 16a: Aircraft statistics: (i) International air passenger services | Total MCTOW | Aircraft type: McDonnell Douglas - MD11</v>
      </c>
      <c r="J996" t="s">
        <v>304</v>
      </c>
    </row>
    <row r="997" spans="1:10" hidden="1">
      <c r="A997" s="6" t="str">
        <f t="shared" si="45"/>
        <v>SCHEDULE 16: REPORT ON ASSOCIATED STATISTICS | 16a: Aircraft statistics: (i) International air passenger services | 115</v>
      </c>
      <c r="B997" s="4">
        <f t="shared" si="46"/>
        <v>115</v>
      </c>
      <c r="C997" t="s">
        <v>4984</v>
      </c>
      <c r="D997" t="s">
        <v>4985</v>
      </c>
      <c r="E997" t="s">
        <v>81</v>
      </c>
      <c r="F997" t="s">
        <v>4986</v>
      </c>
      <c r="G997">
        <v>21</v>
      </c>
      <c r="H997" t="s">
        <v>4999</v>
      </c>
      <c r="I997" s="4" t="str">
        <f t="shared" si="44"/>
        <v>SCHEDULE 16: REPORT ON ASSOCIATED STATISTICS | 16a: Aircraft statistics: (i) International air passenger services | Total number of landings | Aircraft type: Boeing 737-300</v>
      </c>
      <c r="J997" t="s">
        <v>4988</v>
      </c>
    </row>
    <row r="998" spans="1:10" hidden="1">
      <c r="A998" s="6" t="str">
        <f t="shared" si="45"/>
        <v>SCHEDULE 16: REPORT ON ASSOCIATED STATISTICS | 16a: Aircraft statistics: (i) International air passenger services | 116</v>
      </c>
      <c r="B998" s="4">
        <f t="shared" si="46"/>
        <v>116</v>
      </c>
      <c r="C998" t="s">
        <v>4984</v>
      </c>
      <c r="D998" t="s">
        <v>4985</v>
      </c>
      <c r="E998" t="s">
        <v>81</v>
      </c>
      <c r="F998" t="s">
        <v>4990</v>
      </c>
      <c r="G998">
        <v>21</v>
      </c>
      <c r="H998" t="s">
        <v>4999</v>
      </c>
      <c r="I998" s="4" t="str">
        <f t="shared" si="44"/>
        <v>SCHEDULE 16: REPORT ON ASSOCIATED STATISTICS | 16a: Aircraft statistics: (i) International air passenger services | Total MCTOW | Aircraft type: Boeing 737-300</v>
      </c>
      <c r="J998" t="s">
        <v>304</v>
      </c>
    </row>
    <row r="999" spans="1:10" hidden="1">
      <c r="A999" s="6" t="str">
        <f t="shared" si="45"/>
        <v>SCHEDULE 16: REPORT ON ASSOCIATED STATISTICS | 16a: Aircraft statistics: (i) International air passenger services | 117</v>
      </c>
      <c r="B999" s="4">
        <f t="shared" si="46"/>
        <v>117</v>
      </c>
      <c r="C999" t="s">
        <v>4984</v>
      </c>
      <c r="D999" t="s">
        <v>4985</v>
      </c>
      <c r="E999" t="s">
        <v>81</v>
      </c>
      <c r="F999" t="s">
        <v>4986</v>
      </c>
      <c r="G999">
        <v>21</v>
      </c>
      <c r="H999" t="s">
        <v>6267</v>
      </c>
      <c r="I999" s="4" t="str">
        <f t="shared" si="44"/>
        <v>SCHEDULE 16: REPORT ON ASSOCIATED STATISTICS | 16a: Aircraft statistics: (i) International air passenger services | Total number of landings | Aircraft type: Boeing - B737-200</v>
      </c>
      <c r="J999" t="s">
        <v>4988</v>
      </c>
    </row>
    <row r="1000" spans="1:10" hidden="1">
      <c r="A1000" s="6" t="str">
        <f t="shared" si="45"/>
        <v>SCHEDULE 16: REPORT ON ASSOCIATED STATISTICS | 16a: Aircraft statistics: (i) International air passenger services | 118</v>
      </c>
      <c r="B1000" s="4">
        <f t="shared" si="46"/>
        <v>118</v>
      </c>
      <c r="C1000" t="s">
        <v>4984</v>
      </c>
      <c r="D1000" t="s">
        <v>4985</v>
      </c>
      <c r="E1000" t="s">
        <v>81</v>
      </c>
      <c r="F1000" t="s">
        <v>4990</v>
      </c>
      <c r="G1000">
        <v>21</v>
      </c>
      <c r="H1000" t="s">
        <v>6267</v>
      </c>
      <c r="I1000" s="4" t="str">
        <f t="shared" si="44"/>
        <v>SCHEDULE 16: REPORT ON ASSOCIATED STATISTICS | 16a: Aircraft statistics: (i) International air passenger services | Total MCTOW | Aircraft type: Boeing - B737-200</v>
      </c>
      <c r="J1000" t="s">
        <v>304</v>
      </c>
    </row>
    <row r="1001" spans="1:10" hidden="1">
      <c r="A1001" s="6" t="str">
        <f t="shared" si="45"/>
        <v>SCHEDULE 16: REPORT ON ASSOCIATED STATISTICS | 16a: Aircraft statistics: (i) International air passenger services | 119</v>
      </c>
      <c r="B1001" s="4">
        <f t="shared" si="46"/>
        <v>119</v>
      </c>
      <c r="C1001" t="s">
        <v>4984</v>
      </c>
      <c r="D1001" t="s">
        <v>4985</v>
      </c>
      <c r="E1001" t="s">
        <v>81</v>
      </c>
      <c r="F1001" t="s">
        <v>4986</v>
      </c>
      <c r="G1001">
        <v>21</v>
      </c>
      <c r="H1001" t="s">
        <v>6603</v>
      </c>
      <c r="I1001" s="4" t="str">
        <f t="shared" si="44"/>
        <v>SCHEDULE 16: REPORT ON ASSOCIATED STATISTICS | 16a: Aircraft statistics: (i) International air passenger services | Total number of landings | Aircraft type: Fokker - 100</v>
      </c>
      <c r="J1001" t="s">
        <v>4988</v>
      </c>
    </row>
    <row r="1002" spans="1:10" hidden="1">
      <c r="A1002" s="6" t="str">
        <f t="shared" si="45"/>
        <v>SCHEDULE 16: REPORT ON ASSOCIATED STATISTICS | 16a: Aircraft statistics: (i) International air passenger services | 120</v>
      </c>
      <c r="B1002" s="4">
        <f t="shared" si="46"/>
        <v>120</v>
      </c>
      <c r="C1002" t="s">
        <v>4984</v>
      </c>
      <c r="D1002" t="s">
        <v>4985</v>
      </c>
      <c r="E1002" t="s">
        <v>81</v>
      </c>
      <c r="F1002" t="s">
        <v>4990</v>
      </c>
      <c r="G1002">
        <v>21</v>
      </c>
      <c r="H1002" t="s">
        <v>6603</v>
      </c>
      <c r="I1002" s="4" t="str">
        <f t="shared" si="44"/>
        <v>SCHEDULE 16: REPORT ON ASSOCIATED STATISTICS | 16a: Aircraft statistics: (i) International air passenger services | Total MCTOW | Aircraft type: Fokker - 100</v>
      </c>
      <c r="J1002" t="s">
        <v>304</v>
      </c>
    </row>
    <row r="1003" spans="1:10" hidden="1">
      <c r="A1003" s="6" t="str">
        <f t="shared" si="45"/>
        <v>SCHEDULE 16: REPORT ON ASSOCIATED STATISTICS | 16a: Aircraft statistics: (i) International air passenger services | 121</v>
      </c>
      <c r="B1003" s="4">
        <f t="shared" si="46"/>
        <v>121</v>
      </c>
      <c r="C1003" t="s">
        <v>4984</v>
      </c>
      <c r="D1003" t="s">
        <v>4985</v>
      </c>
      <c r="E1003" t="s">
        <v>81</v>
      </c>
      <c r="F1003" t="s">
        <v>4986</v>
      </c>
      <c r="G1003">
        <v>21</v>
      </c>
      <c r="H1003" t="s">
        <v>6980</v>
      </c>
      <c r="I1003" s="4" t="str">
        <f t="shared" si="44"/>
        <v>SCHEDULE 16: REPORT ON ASSOCIATED STATISTICS | 16a: Aircraft statistics: (i) International air passenger services | Total number of landings | Aircraft type: Bombardier - BD700</v>
      </c>
      <c r="J1003" t="s">
        <v>4988</v>
      </c>
    </row>
    <row r="1004" spans="1:10" hidden="1">
      <c r="A1004" s="6" t="str">
        <f t="shared" si="45"/>
        <v>SCHEDULE 16: REPORT ON ASSOCIATED STATISTICS | 16a: Aircraft statistics: (i) International air passenger services | 122</v>
      </c>
      <c r="B1004" s="4">
        <f t="shared" si="46"/>
        <v>122</v>
      </c>
      <c r="C1004" t="s">
        <v>4984</v>
      </c>
      <c r="D1004" t="s">
        <v>4985</v>
      </c>
      <c r="E1004" t="s">
        <v>81</v>
      </c>
      <c r="F1004" t="s">
        <v>4990</v>
      </c>
      <c r="G1004">
        <v>21</v>
      </c>
      <c r="H1004" t="s">
        <v>6980</v>
      </c>
      <c r="I1004" s="4" t="str">
        <f t="shared" ref="I1004:I1067" si="47">SUBSTITUTE(SUBSTITUTE(SUBSTITUTE(C1004&amp;" | "&amp;D1004&amp;" | "&amp;E1004&amp;" | "&amp;F1004&amp;" | "&amp;H1004," |  |  |  | "," | ")," |  |  | "," | ")," |  | "," | ")</f>
        <v>SCHEDULE 16: REPORT ON ASSOCIATED STATISTICS | 16a: Aircraft statistics: (i) International air passenger services | Total MCTOW | Aircraft type: Bombardier - BD700</v>
      </c>
      <c r="J1004" t="s">
        <v>304</v>
      </c>
    </row>
    <row r="1005" spans="1:10" hidden="1">
      <c r="A1005" s="6" t="str">
        <f t="shared" si="45"/>
        <v>SCHEDULE 16: REPORT ON ASSOCIATED STATISTICS | 16a: Aircraft statistics: (i) International air passenger services | 123</v>
      </c>
      <c r="B1005" s="4">
        <f t="shared" si="46"/>
        <v>123</v>
      </c>
      <c r="C1005" t="s">
        <v>4984</v>
      </c>
      <c r="D1005" t="s">
        <v>4985</v>
      </c>
      <c r="E1005" t="s">
        <v>81</v>
      </c>
      <c r="F1005" t="s">
        <v>4986</v>
      </c>
      <c r="G1005">
        <v>22</v>
      </c>
      <c r="H1005" t="s">
        <v>6269</v>
      </c>
      <c r="I1005" s="4" t="str">
        <f t="shared" si="47"/>
        <v>SCHEDULE 16: REPORT ON ASSOCIATED STATISTICS | 16a: Aircraft statistics: (i) International air passenger services | Total number of landings | Aircraft type: McDonnell Douglas - MD-11</v>
      </c>
      <c r="J1005" t="s">
        <v>4988</v>
      </c>
    </row>
    <row r="1006" spans="1:10" hidden="1">
      <c r="A1006" s="6" t="str">
        <f t="shared" si="45"/>
        <v>SCHEDULE 16: REPORT ON ASSOCIATED STATISTICS | 16a: Aircraft statistics: (i) International air passenger services | 124</v>
      </c>
      <c r="B1006" s="4">
        <f t="shared" si="46"/>
        <v>124</v>
      </c>
      <c r="C1006" t="s">
        <v>4984</v>
      </c>
      <c r="D1006" t="s">
        <v>4985</v>
      </c>
      <c r="E1006" t="s">
        <v>81</v>
      </c>
      <c r="F1006" t="s">
        <v>4990</v>
      </c>
      <c r="G1006">
        <v>22</v>
      </c>
      <c r="H1006" t="s">
        <v>6269</v>
      </c>
      <c r="I1006" s="4" t="str">
        <f t="shared" si="47"/>
        <v>SCHEDULE 16: REPORT ON ASSOCIATED STATISTICS | 16a: Aircraft statistics: (i) International air passenger services | Total MCTOW | Aircraft type: McDonnell Douglas - MD-11</v>
      </c>
      <c r="J1006" t="s">
        <v>304</v>
      </c>
    </row>
    <row r="1007" spans="1:10" hidden="1">
      <c r="A1007" s="6" t="str">
        <f t="shared" si="45"/>
        <v>SCHEDULE 16: REPORT ON ASSOCIATED STATISTICS | 16a: Aircraft statistics: (i) International air passenger services | 125</v>
      </c>
      <c r="B1007" s="4">
        <f t="shared" si="46"/>
        <v>125</v>
      </c>
      <c r="C1007" t="s">
        <v>4984</v>
      </c>
      <c r="D1007" t="s">
        <v>4985</v>
      </c>
      <c r="E1007" t="s">
        <v>81</v>
      </c>
      <c r="F1007" t="s">
        <v>4986</v>
      </c>
      <c r="G1007">
        <v>22</v>
      </c>
      <c r="H1007" t="s">
        <v>6605</v>
      </c>
      <c r="I1007" s="4" t="str">
        <f t="shared" si="47"/>
        <v>SCHEDULE 16: REPORT ON ASSOCIATED STATISTICS | 16a: Aircraft statistics: (i) International air passenger services | Total number of landings | Aircraft type: Bombadier - Global Express</v>
      </c>
      <c r="J1007" t="s">
        <v>4988</v>
      </c>
    </row>
    <row r="1008" spans="1:10" hidden="1">
      <c r="A1008" s="6" t="str">
        <f t="shared" si="45"/>
        <v>SCHEDULE 16: REPORT ON ASSOCIATED STATISTICS | 16a: Aircraft statistics: (i) International air passenger services | 126</v>
      </c>
      <c r="B1008" s="4">
        <f t="shared" si="46"/>
        <v>126</v>
      </c>
      <c r="C1008" t="s">
        <v>4984</v>
      </c>
      <c r="D1008" t="s">
        <v>4985</v>
      </c>
      <c r="E1008" t="s">
        <v>81</v>
      </c>
      <c r="F1008" t="s">
        <v>4990</v>
      </c>
      <c r="G1008">
        <v>22</v>
      </c>
      <c r="H1008" t="s">
        <v>6605</v>
      </c>
      <c r="I1008" s="4" t="str">
        <f t="shared" si="47"/>
        <v>SCHEDULE 16: REPORT ON ASSOCIATED STATISTICS | 16a: Aircraft statistics: (i) International air passenger services | Total MCTOW | Aircraft type: Bombadier - Global Express</v>
      </c>
      <c r="J1008" t="s">
        <v>304</v>
      </c>
    </row>
    <row r="1009" spans="1:10" hidden="1">
      <c r="A1009" s="6" t="str">
        <f t="shared" si="45"/>
        <v>SCHEDULE 16: REPORT ON ASSOCIATED STATISTICS | 16a: Aircraft statistics: (i) International air passenger services | 127</v>
      </c>
      <c r="B1009" s="4">
        <f t="shared" si="46"/>
        <v>127</v>
      </c>
      <c r="C1009" t="s">
        <v>4984</v>
      </c>
      <c r="D1009" t="s">
        <v>4985</v>
      </c>
      <c r="E1009" t="s">
        <v>81</v>
      </c>
      <c r="F1009" t="s">
        <v>4986</v>
      </c>
      <c r="G1009">
        <v>22</v>
      </c>
      <c r="H1009" t="s">
        <v>6982</v>
      </c>
      <c r="I1009" s="4" t="str">
        <f t="shared" si="47"/>
        <v>SCHEDULE 16: REPORT ON ASSOCIATED STATISTICS | 16a: Aircraft statistics: (i) International air passenger services | Total number of landings | Aircraft type: Grumman - Gulfstream</v>
      </c>
      <c r="J1009" t="s">
        <v>4988</v>
      </c>
    </row>
    <row r="1010" spans="1:10" hidden="1">
      <c r="A1010" s="6" t="str">
        <f t="shared" si="45"/>
        <v>SCHEDULE 16: REPORT ON ASSOCIATED STATISTICS | 16a: Aircraft statistics: (i) International air passenger services | 128</v>
      </c>
      <c r="B1010" s="4">
        <f t="shared" si="46"/>
        <v>128</v>
      </c>
      <c r="C1010" t="s">
        <v>4984</v>
      </c>
      <c r="D1010" t="s">
        <v>4985</v>
      </c>
      <c r="E1010" t="s">
        <v>81</v>
      </c>
      <c r="F1010" t="s">
        <v>4990</v>
      </c>
      <c r="G1010">
        <v>22</v>
      </c>
      <c r="H1010" t="s">
        <v>6982</v>
      </c>
      <c r="I1010" s="4" t="str">
        <f t="shared" si="47"/>
        <v>SCHEDULE 16: REPORT ON ASSOCIATED STATISTICS | 16a: Aircraft statistics: (i) International air passenger services | Total MCTOW | Aircraft type: Grumman - Gulfstream</v>
      </c>
      <c r="J1010" t="s">
        <v>304</v>
      </c>
    </row>
    <row r="1011" spans="1:10" hidden="1">
      <c r="A1011" s="6" t="str">
        <f t="shared" ref="A1011:A1074" si="48">C1011&amp;" | "&amp;D1011&amp;" | "&amp;B1011</f>
        <v>SCHEDULE 16: REPORT ON ASSOCIATED STATISTICS | 16a: Aircraft statistics: (i) International air passenger services | 129</v>
      </c>
      <c r="B1011" s="4">
        <f t="shared" ref="B1011:B1074" si="49">IF(C1011&amp;D1011&lt;&gt;C1010&amp;D1010,1,B1010+1)</f>
        <v>129</v>
      </c>
      <c r="C1011" t="s">
        <v>4984</v>
      </c>
      <c r="D1011" t="s">
        <v>4985</v>
      </c>
      <c r="E1011" t="s">
        <v>81</v>
      </c>
      <c r="F1011" t="s">
        <v>4986</v>
      </c>
      <c r="G1011">
        <v>23</v>
      </c>
      <c r="H1011" t="s">
        <v>6271</v>
      </c>
      <c r="I1011" s="4" t="str">
        <f t="shared" si="47"/>
        <v>SCHEDULE 16: REPORT ON ASSOCIATED STATISTICS | 16a: Aircraft statistics: (i) International air passenger services | Total number of landings | Aircraft type: Boeing - B737-300</v>
      </c>
      <c r="J1011" t="s">
        <v>4988</v>
      </c>
    </row>
    <row r="1012" spans="1:10" hidden="1">
      <c r="A1012" s="6" t="str">
        <f t="shared" si="48"/>
        <v>SCHEDULE 16: REPORT ON ASSOCIATED STATISTICS | 16a: Aircraft statistics: (i) International air passenger services | 130</v>
      </c>
      <c r="B1012" s="4">
        <f t="shared" si="49"/>
        <v>130</v>
      </c>
      <c r="C1012" t="s">
        <v>4984</v>
      </c>
      <c r="D1012" t="s">
        <v>4985</v>
      </c>
      <c r="E1012" t="s">
        <v>81</v>
      </c>
      <c r="F1012" t="s">
        <v>4990</v>
      </c>
      <c r="G1012">
        <v>23</v>
      </c>
      <c r="H1012" t="s">
        <v>6271</v>
      </c>
      <c r="I1012" s="4" t="str">
        <f t="shared" si="47"/>
        <v>SCHEDULE 16: REPORT ON ASSOCIATED STATISTICS | 16a: Aircraft statistics: (i) International air passenger services | Total MCTOW | Aircraft type: Boeing - B737-300</v>
      </c>
      <c r="J1012" t="s">
        <v>304</v>
      </c>
    </row>
    <row r="1013" spans="1:10" hidden="1">
      <c r="A1013" s="6" t="str">
        <f t="shared" si="48"/>
        <v>SCHEDULE 16: REPORT ON ASSOCIATED STATISTICS | 16a: Aircraft statistics: (i) International air passenger services | 131</v>
      </c>
      <c r="B1013" s="4">
        <f t="shared" si="49"/>
        <v>131</v>
      </c>
      <c r="C1013" t="s">
        <v>4984</v>
      </c>
      <c r="D1013" t="s">
        <v>4985</v>
      </c>
      <c r="E1013" t="s">
        <v>81</v>
      </c>
      <c r="F1013" t="s">
        <v>4986</v>
      </c>
      <c r="G1013">
        <v>23</v>
      </c>
      <c r="H1013" t="s">
        <v>6607</v>
      </c>
      <c r="I1013" s="4" t="str">
        <f t="shared" si="47"/>
        <v>SCHEDULE 16: REPORT ON ASSOCIATED STATISTICS | 16a: Aircraft statistics: (i) International air passenger services | Total number of landings | Aircraft type: Gulfstream - 4</v>
      </c>
      <c r="J1013" t="s">
        <v>4988</v>
      </c>
    </row>
    <row r="1014" spans="1:10" hidden="1">
      <c r="A1014" s="6" t="str">
        <f t="shared" si="48"/>
        <v>SCHEDULE 16: REPORT ON ASSOCIATED STATISTICS | 16a: Aircraft statistics: (i) International air passenger services | 132</v>
      </c>
      <c r="B1014" s="4">
        <f t="shared" si="49"/>
        <v>132</v>
      </c>
      <c r="C1014" t="s">
        <v>4984</v>
      </c>
      <c r="D1014" t="s">
        <v>4985</v>
      </c>
      <c r="E1014" t="s">
        <v>81</v>
      </c>
      <c r="F1014" t="s">
        <v>4990</v>
      </c>
      <c r="G1014">
        <v>23</v>
      </c>
      <c r="H1014" t="s">
        <v>6607</v>
      </c>
      <c r="I1014" s="4" t="str">
        <f t="shared" si="47"/>
        <v>SCHEDULE 16: REPORT ON ASSOCIATED STATISTICS | 16a: Aircraft statistics: (i) International air passenger services | Total MCTOW | Aircraft type: Gulfstream - 4</v>
      </c>
      <c r="J1014" t="s">
        <v>304</v>
      </c>
    </row>
    <row r="1015" spans="1:10" hidden="1">
      <c r="A1015" s="6" t="str">
        <f t="shared" si="48"/>
        <v>SCHEDULE 16: REPORT ON ASSOCIATED STATISTICS | 16a: Aircraft statistics: (i) International air passenger services | 133</v>
      </c>
      <c r="B1015" s="4">
        <f t="shared" si="49"/>
        <v>133</v>
      </c>
      <c r="C1015" t="s">
        <v>4984</v>
      </c>
      <c r="D1015" t="s">
        <v>4985</v>
      </c>
      <c r="E1015" t="s">
        <v>81</v>
      </c>
      <c r="F1015" t="s">
        <v>4986</v>
      </c>
      <c r="G1015">
        <v>23</v>
      </c>
      <c r="H1015" t="s">
        <v>6983</v>
      </c>
      <c r="I1015" s="4" t="str">
        <f t="shared" si="47"/>
        <v>SCHEDULE 16: REPORT ON ASSOCIATED STATISTICS | 16a: Aircraft statistics: (i) International air passenger services | Total number of landings | Aircraft type: Cessna - C750</v>
      </c>
      <c r="J1015" t="s">
        <v>4988</v>
      </c>
    </row>
    <row r="1016" spans="1:10" hidden="1">
      <c r="A1016" s="6" t="str">
        <f t="shared" si="48"/>
        <v>SCHEDULE 16: REPORT ON ASSOCIATED STATISTICS | 16a: Aircraft statistics: (i) International air passenger services | 134</v>
      </c>
      <c r="B1016" s="4">
        <f t="shared" si="49"/>
        <v>134</v>
      </c>
      <c r="C1016" t="s">
        <v>4984</v>
      </c>
      <c r="D1016" t="s">
        <v>4985</v>
      </c>
      <c r="E1016" t="s">
        <v>81</v>
      </c>
      <c r="F1016" t="s">
        <v>4990</v>
      </c>
      <c r="G1016">
        <v>23</v>
      </c>
      <c r="H1016" t="s">
        <v>6983</v>
      </c>
      <c r="I1016" s="4" t="str">
        <f t="shared" si="47"/>
        <v>SCHEDULE 16: REPORT ON ASSOCIATED STATISTICS | 16a: Aircraft statistics: (i) International air passenger services | Total MCTOW | Aircraft type: Cessna - C750</v>
      </c>
      <c r="J1016" t="s">
        <v>304</v>
      </c>
    </row>
    <row r="1017" spans="1:10" hidden="1">
      <c r="A1017" s="6" t="str">
        <f t="shared" si="48"/>
        <v>SCHEDULE 16: REPORT ON ASSOCIATED STATISTICS | 16a: Aircraft statistics: (i) International air passenger services | 135</v>
      </c>
      <c r="B1017" s="4">
        <f t="shared" si="49"/>
        <v>135</v>
      </c>
      <c r="C1017" t="s">
        <v>4984</v>
      </c>
      <c r="D1017" t="s">
        <v>4985</v>
      </c>
      <c r="E1017" t="s">
        <v>81</v>
      </c>
      <c r="F1017" t="s">
        <v>4986</v>
      </c>
      <c r="G1017">
        <v>24</v>
      </c>
      <c r="H1017" t="s">
        <v>6273</v>
      </c>
      <c r="I1017" s="4" t="str">
        <f t="shared" si="47"/>
        <v>SCHEDULE 16: REPORT ON ASSOCIATED STATISTICS | 16a: Aircraft statistics: (i) International air passenger services | Total number of landings | Aircraft type: Boeing - B777-300</v>
      </c>
      <c r="J1017" t="s">
        <v>4988</v>
      </c>
    </row>
    <row r="1018" spans="1:10" hidden="1">
      <c r="A1018" s="6" t="str">
        <f t="shared" si="48"/>
        <v>SCHEDULE 16: REPORT ON ASSOCIATED STATISTICS | 16a: Aircraft statistics: (i) International air passenger services | 136</v>
      </c>
      <c r="B1018" s="4">
        <f t="shared" si="49"/>
        <v>136</v>
      </c>
      <c r="C1018" t="s">
        <v>4984</v>
      </c>
      <c r="D1018" t="s">
        <v>4985</v>
      </c>
      <c r="E1018" t="s">
        <v>81</v>
      </c>
      <c r="F1018" t="s">
        <v>4990</v>
      </c>
      <c r="G1018">
        <v>24</v>
      </c>
      <c r="H1018" t="s">
        <v>6273</v>
      </c>
      <c r="I1018" s="4" t="str">
        <f t="shared" si="47"/>
        <v>SCHEDULE 16: REPORT ON ASSOCIATED STATISTICS | 16a: Aircraft statistics: (i) International air passenger services | Total MCTOW | Aircraft type: Boeing - B777-300</v>
      </c>
      <c r="J1018" t="s">
        <v>304</v>
      </c>
    </row>
    <row r="1019" spans="1:10" hidden="1">
      <c r="A1019" s="6" t="str">
        <f t="shared" si="48"/>
        <v>SCHEDULE 16: REPORT ON ASSOCIATED STATISTICS | 16a: Aircraft statistics: (i) International air passenger services | 137</v>
      </c>
      <c r="B1019" s="4">
        <f t="shared" si="49"/>
        <v>137</v>
      </c>
      <c r="C1019" t="s">
        <v>4984</v>
      </c>
      <c r="D1019" t="s">
        <v>4985</v>
      </c>
      <c r="E1019" t="s">
        <v>81</v>
      </c>
      <c r="F1019" t="s">
        <v>4986</v>
      </c>
      <c r="G1019">
        <v>24</v>
      </c>
      <c r="H1019" t="s">
        <v>6608</v>
      </c>
      <c r="I1019" s="4" t="str">
        <f t="shared" si="47"/>
        <v>SCHEDULE 16: REPORT ON ASSOCIATED STATISTICS | 16a: Aircraft statistics: (i) International air passenger services | Total number of landings | Aircraft type: Convair - CV 580</v>
      </c>
      <c r="J1019" t="s">
        <v>4988</v>
      </c>
    </row>
    <row r="1020" spans="1:10" hidden="1">
      <c r="A1020" s="6" t="str">
        <f t="shared" si="48"/>
        <v>SCHEDULE 16: REPORT ON ASSOCIATED STATISTICS | 16a: Aircraft statistics: (i) International air passenger services | 138</v>
      </c>
      <c r="B1020" s="4">
        <f t="shared" si="49"/>
        <v>138</v>
      </c>
      <c r="C1020" t="s">
        <v>4984</v>
      </c>
      <c r="D1020" t="s">
        <v>4985</v>
      </c>
      <c r="E1020" t="s">
        <v>81</v>
      </c>
      <c r="F1020" t="s">
        <v>4990</v>
      </c>
      <c r="G1020">
        <v>24</v>
      </c>
      <c r="H1020" t="s">
        <v>6608</v>
      </c>
      <c r="I1020" s="4" t="str">
        <f t="shared" si="47"/>
        <v>SCHEDULE 16: REPORT ON ASSOCIATED STATISTICS | 16a: Aircraft statistics: (i) International air passenger services | Total MCTOW | Aircraft type: Convair - CV 580</v>
      </c>
      <c r="J1020" t="s">
        <v>304</v>
      </c>
    </row>
    <row r="1021" spans="1:10" hidden="1">
      <c r="A1021" s="6" t="str">
        <f t="shared" si="48"/>
        <v>SCHEDULE 16: REPORT ON ASSOCIATED STATISTICS | 16a: Aircraft statistics: (i) International air passenger services | 139</v>
      </c>
      <c r="B1021" s="4">
        <f t="shared" si="49"/>
        <v>139</v>
      </c>
      <c r="C1021" t="s">
        <v>4984</v>
      </c>
      <c r="D1021" t="s">
        <v>4985</v>
      </c>
      <c r="E1021" t="s">
        <v>81</v>
      </c>
      <c r="F1021" t="s">
        <v>4986</v>
      </c>
      <c r="G1021">
        <v>24</v>
      </c>
      <c r="H1021" t="s">
        <v>6985</v>
      </c>
      <c r="I1021" s="4" t="str">
        <f t="shared" si="47"/>
        <v>SCHEDULE 16: REPORT ON ASSOCIATED STATISTICS | 16a: Aircraft statistics: (i) International air passenger services | Total number of landings | Aircraft type: Beechcraft - BE40</v>
      </c>
      <c r="J1021" t="s">
        <v>4988</v>
      </c>
    </row>
    <row r="1022" spans="1:10" hidden="1">
      <c r="A1022" s="6" t="str">
        <f t="shared" si="48"/>
        <v>SCHEDULE 16: REPORT ON ASSOCIATED STATISTICS | 16a: Aircraft statistics: (i) International air passenger services | 140</v>
      </c>
      <c r="B1022" s="4">
        <f t="shared" si="49"/>
        <v>140</v>
      </c>
      <c r="C1022" t="s">
        <v>4984</v>
      </c>
      <c r="D1022" t="s">
        <v>4985</v>
      </c>
      <c r="E1022" t="s">
        <v>81</v>
      </c>
      <c r="F1022" t="s">
        <v>4990</v>
      </c>
      <c r="G1022">
        <v>24</v>
      </c>
      <c r="H1022" t="s">
        <v>6985</v>
      </c>
      <c r="I1022" s="4" t="str">
        <f t="shared" si="47"/>
        <v>SCHEDULE 16: REPORT ON ASSOCIATED STATISTICS | 16a: Aircraft statistics: (i) International air passenger services | Total MCTOW | Aircraft type: Beechcraft - BE40</v>
      </c>
      <c r="J1022" t="s">
        <v>304</v>
      </c>
    </row>
    <row r="1023" spans="1:10" hidden="1">
      <c r="A1023" s="6" t="str">
        <f t="shared" si="48"/>
        <v>SCHEDULE 16: REPORT ON ASSOCIATED STATISTICS | 16a: Aircraft statistics: (i) International air passenger services | 141</v>
      </c>
      <c r="B1023" s="4">
        <f t="shared" si="49"/>
        <v>141</v>
      </c>
      <c r="C1023" t="s">
        <v>4984</v>
      </c>
      <c r="D1023" t="s">
        <v>4985</v>
      </c>
      <c r="E1023" t="s">
        <v>81</v>
      </c>
      <c r="F1023" t="s">
        <v>4986</v>
      </c>
      <c r="G1023">
        <v>25</v>
      </c>
      <c r="H1023" t="s">
        <v>6275</v>
      </c>
      <c r="I1023" s="4" t="str">
        <f t="shared" si="47"/>
        <v>SCHEDULE 16: REPORT ON ASSOCIATED STATISTICS | 16a: Aircraft statistics: (i) International air passenger services | Total number of landings | Aircraft type: Airbus - A340-200</v>
      </c>
      <c r="J1023" t="s">
        <v>4988</v>
      </c>
    </row>
    <row r="1024" spans="1:10" hidden="1">
      <c r="A1024" s="6" t="str">
        <f t="shared" si="48"/>
        <v>SCHEDULE 16: REPORT ON ASSOCIATED STATISTICS | 16a: Aircraft statistics: (i) International air passenger services | 142</v>
      </c>
      <c r="B1024" s="4">
        <f t="shared" si="49"/>
        <v>142</v>
      </c>
      <c r="C1024" t="s">
        <v>4984</v>
      </c>
      <c r="D1024" t="s">
        <v>4985</v>
      </c>
      <c r="E1024" t="s">
        <v>81</v>
      </c>
      <c r="F1024" t="s">
        <v>4990</v>
      </c>
      <c r="G1024">
        <v>25</v>
      </c>
      <c r="H1024" t="s">
        <v>6275</v>
      </c>
      <c r="I1024" s="4" t="str">
        <f t="shared" si="47"/>
        <v>SCHEDULE 16: REPORT ON ASSOCIATED STATISTICS | 16a: Aircraft statistics: (i) International air passenger services | Total MCTOW | Aircraft type: Airbus - A340-200</v>
      </c>
      <c r="J1024" t="s">
        <v>304</v>
      </c>
    </row>
    <row r="1025" spans="1:10" hidden="1">
      <c r="A1025" s="6" t="str">
        <f t="shared" si="48"/>
        <v>SCHEDULE 16: REPORT ON ASSOCIATED STATISTICS | 16a: Aircraft statistics: (i) International air passenger services | 143</v>
      </c>
      <c r="B1025" s="4">
        <f t="shared" si="49"/>
        <v>143</v>
      </c>
      <c r="C1025" t="s">
        <v>4984</v>
      </c>
      <c r="D1025" t="s">
        <v>4985</v>
      </c>
      <c r="E1025" t="s">
        <v>81</v>
      </c>
      <c r="F1025" t="s">
        <v>4986</v>
      </c>
      <c r="G1025">
        <v>25</v>
      </c>
      <c r="H1025" t="s">
        <v>6301</v>
      </c>
      <c r="I1025" s="4" t="str">
        <f t="shared" si="47"/>
        <v>SCHEDULE 16: REPORT ON ASSOCIATED STATISTICS | 16a: Aircraft statistics: (i) International air passenger services | Total number of landings | Aircraft type: Cessna - 680 Citation Sovereign</v>
      </c>
      <c r="J1025" t="s">
        <v>4988</v>
      </c>
    </row>
    <row r="1026" spans="1:10" hidden="1">
      <c r="A1026" s="6" t="str">
        <f t="shared" si="48"/>
        <v>SCHEDULE 16: REPORT ON ASSOCIATED STATISTICS | 16a: Aircraft statistics: (i) International air passenger services | 144</v>
      </c>
      <c r="B1026" s="4">
        <f t="shared" si="49"/>
        <v>144</v>
      </c>
      <c r="C1026" t="s">
        <v>4984</v>
      </c>
      <c r="D1026" t="s">
        <v>4985</v>
      </c>
      <c r="E1026" t="s">
        <v>81</v>
      </c>
      <c r="F1026" t="s">
        <v>4990</v>
      </c>
      <c r="G1026">
        <v>25</v>
      </c>
      <c r="H1026" t="s">
        <v>6301</v>
      </c>
      <c r="I1026" s="4" t="str">
        <f t="shared" si="47"/>
        <v>SCHEDULE 16: REPORT ON ASSOCIATED STATISTICS | 16a: Aircraft statistics: (i) International air passenger services | Total MCTOW | Aircraft type: Cessna - 680 Citation Sovereign</v>
      </c>
      <c r="J1026" t="s">
        <v>304</v>
      </c>
    </row>
    <row r="1027" spans="1:10" hidden="1">
      <c r="A1027" s="6" t="str">
        <f t="shared" si="48"/>
        <v>SCHEDULE 16: REPORT ON ASSOCIATED STATISTICS | 16a: Aircraft statistics: (i) International air passenger services | 145</v>
      </c>
      <c r="B1027" s="4">
        <f t="shared" si="49"/>
        <v>145</v>
      </c>
      <c r="C1027" t="s">
        <v>4984</v>
      </c>
      <c r="D1027" t="s">
        <v>4985</v>
      </c>
      <c r="E1027" t="s">
        <v>81</v>
      </c>
      <c r="F1027" t="s">
        <v>4986</v>
      </c>
      <c r="G1027">
        <v>25</v>
      </c>
      <c r="H1027" t="s">
        <v>6987</v>
      </c>
      <c r="I1027" s="4" t="str">
        <f t="shared" si="47"/>
        <v>SCHEDULE 16: REPORT ON ASSOCIATED STATISTICS | 16a: Aircraft statistics: (i) International air passenger services | Total number of landings | Aircraft type: Cessna - C560</v>
      </c>
      <c r="J1027" t="s">
        <v>4988</v>
      </c>
    </row>
    <row r="1028" spans="1:10" hidden="1">
      <c r="A1028" s="6" t="str">
        <f t="shared" si="48"/>
        <v>SCHEDULE 16: REPORT ON ASSOCIATED STATISTICS | 16a: Aircraft statistics: (i) International air passenger services | 146</v>
      </c>
      <c r="B1028" s="4">
        <f t="shared" si="49"/>
        <v>146</v>
      </c>
      <c r="C1028" t="s">
        <v>4984</v>
      </c>
      <c r="D1028" t="s">
        <v>4985</v>
      </c>
      <c r="E1028" t="s">
        <v>81</v>
      </c>
      <c r="F1028" t="s">
        <v>4990</v>
      </c>
      <c r="G1028">
        <v>25</v>
      </c>
      <c r="H1028" t="s">
        <v>6987</v>
      </c>
      <c r="I1028" s="4" t="str">
        <f t="shared" si="47"/>
        <v>SCHEDULE 16: REPORT ON ASSOCIATED STATISTICS | 16a: Aircraft statistics: (i) International air passenger services | Total MCTOW | Aircraft type: Cessna - C560</v>
      </c>
      <c r="J1028" t="s">
        <v>304</v>
      </c>
    </row>
    <row r="1029" spans="1:10" hidden="1">
      <c r="A1029" s="6" t="str">
        <f t="shared" si="48"/>
        <v>SCHEDULE 16: REPORT ON ASSOCIATED STATISTICS | 16a: Aircraft statistics: (i) International air passenger services | 147</v>
      </c>
      <c r="B1029" s="4">
        <f t="shared" si="49"/>
        <v>147</v>
      </c>
      <c r="C1029" t="s">
        <v>4984</v>
      </c>
      <c r="D1029" t="s">
        <v>4985</v>
      </c>
      <c r="E1029" t="s">
        <v>81</v>
      </c>
      <c r="F1029" t="s">
        <v>4986</v>
      </c>
      <c r="G1029">
        <v>26</v>
      </c>
      <c r="H1029" t="s">
        <v>6277</v>
      </c>
      <c r="I1029" s="4" t="str">
        <f t="shared" si="47"/>
        <v>SCHEDULE 16: REPORT ON ASSOCIATED STATISTICS | 16a: Aircraft statistics: (i) International air passenger services | Total number of landings | Aircraft type: Grumman - G-4</v>
      </c>
      <c r="J1029" t="s">
        <v>4988</v>
      </c>
    </row>
    <row r="1030" spans="1:10" hidden="1">
      <c r="A1030" s="6" t="str">
        <f t="shared" si="48"/>
        <v>SCHEDULE 16: REPORT ON ASSOCIATED STATISTICS | 16a: Aircraft statistics: (i) International air passenger services | 148</v>
      </c>
      <c r="B1030" s="4">
        <f t="shared" si="49"/>
        <v>148</v>
      </c>
      <c r="C1030" t="s">
        <v>4984</v>
      </c>
      <c r="D1030" t="s">
        <v>4985</v>
      </c>
      <c r="E1030" t="s">
        <v>81</v>
      </c>
      <c r="F1030" t="s">
        <v>4990</v>
      </c>
      <c r="G1030">
        <v>26</v>
      </c>
      <c r="H1030" t="s">
        <v>6277</v>
      </c>
      <c r="I1030" s="4" t="str">
        <f t="shared" si="47"/>
        <v>SCHEDULE 16: REPORT ON ASSOCIATED STATISTICS | 16a: Aircraft statistics: (i) International air passenger services | Total MCTOW | Aircraft type: Grumman - G-4</v>
      </c>
      <c r="J1030" t="s">
        <v>304</v>
      </c>
    </row>
    <row r="1031" spans="1:10" hidden="1">
      <c r="A1031" s="6" t="str">
        <f t="shared" si="48"/>
        <v>SCHEDULE 16: REPORT ON ASSOCIATED STATISTICS | 16a: Aircraft statistics: (i) International air passenger services | 149</v>
      </c>
      <c r="B1031" s="4">
        <f t="shared" si="49"/>
        <v>149</v>
      </c>
      <c r="C1031" t="s">
        <v>4984</v>
      </c>
      <c r="D1031" t="s">
        <v>4985</v>
      </c>
      <c r="E1031" t="s">
        <v>81</v>
      </c>
      <c r="F1031" t="s">
        <v>4986</v>
      </c>
      <c r="G1031">
        <v>26</v>
      </c>
      <c r="H1031" t="s">
        <v>6297</v>
      </c>
      <c r="I1031" s="4" t="str">
        <f t="shared" si="47"/>
        <v>SCHEDULE 16: REPORT ON ASSOCIATED STATISTICS | 16a: Aircraft statistics: (i) International air passenger services | Total number of landings | Aircraft type: IAI - 1124 Westwind</v>
      </c>
      <c r="J1031" t="s">
        <v>4988</v>
      </c>
    </row>
    <row r="1032" spans="1:10" hidden="1">
      <c r="A1032" s="6" t="str">
        <f t="shared" si="48"/>
        <v>SCHEDULE 16: REPORT ON ASSOCIATED STATISTICS | 16a: Aircraft statistics: (i) International air passenger services | 150</v>
      </c>
      <c r="B1032" s="4">
        <f t="shared" si="49"/>
        <v>150</v>
      </c>
      <c r="C1032" t="s">
        <v>4984</v>
      </c>
      <c r="D1032" t="s">
        <v>4985</v>
      </c>
      <c r="E1032" t="s">
        <v>81</v>
      </c>
      <c r="F1032" t="s">
        <v>4990</v>
      </c>
      <c r="G1032">
        <v>26</v>
      </c>
      <c r="H1032" t="s">
        <v>6297</v>
      </c>
      <c r="I1032" s="4" t="str">
        <f t="shared" si="47"/>
        <v>SCHEDULE 16: REPORT ON ASSOCIATED STATISTICS | 16a: Aircraft statistics: (i) International air passenger services | Total MCTOW | Aircraft type: IAI - 1124 Westwind</v>
      </c>
      <c r="J1032" t="s">
        <v>304</v>
      </c>
    </row>
    <row r="1033" spans="1:10" hidden="1">
      <c r="A1033" s="6" t="str">
        <f t="shared" si="48"/>
        <v>SCHEDULE 16: REPORT ON ASSOCIATED STATISTICS | 16a: Aircraft statistics: (i) International air passenger services | 151</v>
      </c>
      <c r="B1033" s="4">
        <f t="shared" si="49"/>
        <v>151</v>
      </c>
      <c r="C1033" t="s">
        <v>4984</v>
      </c>
      <c r="D1033" t="s">
        <v>4985</v>
      </c>
      <c r="E1033" t="s">
        <v>81</v>
      </c>
      <c r="F1033" t="s">
        <v>4986</v>
      </c>
      <c r="G1033">
        <v>26</v>
      </c>
      <c r="H1033" t="s">
        <v>6989</v>
      </c>
      <c r="I1033" s="4" t="str">
        <f t="shared" si="47"/>
        <v>SCHEDULE 16: REPORT ON ASSOCIATED STATISTICS | 16a: Aircraft statistics: (i) International air passenger services | Total number of landings | Aircraft type: Bombardier - Learjet</v>
      </c>
      <c r="J1033" t="s">
        <v>4988</v>
      </c>
    </row>
    <row r="1034" spans="1:10" hidden="1">
      <c r="A1034" s="6" t="str">
        <f t="shared" si="48"/>
        <v>SCHEDULE 16: REPORT ON ASSOCIATED STATISTICS | 16a: Aircraft statistics: (i) International air passenger services | 152</v>
      </c>
      <c r="B1034" s="4">
        <f t="shared" si="49"/>
        <v>152</v>
      </c>
      <c r="C1034" t="s">
        <v>4984</v>
      </c>
      <c r="D1034" t="s">
        <v>4985</v>
      </c>
      <c r="E1034" t="s">
        <v>81</v>
      </c>
      <c r="F1034" t="s">
        <v>4990</v>
      </c>
      <c r="G1034">
        <v>26</v>
      </c>
      <c r="H1034" t="s">
        <v>6989</v>
      </c>
      <c r="I1034" s="4" t="str">
        <f t="shared" si="47"/>
        <v>SCHEDULE 16: REPORT ON ASSOCIATED STATISTICS | 16a: Aircraft statistics: (i) International air passenger services | Total MCTOW | Aircraft type: Bombardier - Learjet</v>
      </c>
      <c r="J1034" t="s">
        <v>304</v>
      </c>
    </row>
    <row r="1035" spans="1:10" hidden="1">
      <c r="A1035" s="6" t="str">
        <f t="shared" si="48"/>
        <v>SCHEDULE 16: REPORT ON ASSOCIATED STATISTICS | 16a: Aircraft statistics: (i) International air passenger services | 153</v>
      </c>
      <c r="B1035" s="4">
        <f t="shared" si="49"/>
        <v>153</v>
      </c>
      <c r="C1035" t="s">
        <v>4984</v>
      </c>
      <c r="D1035" t="s">
        <v>4985</v>
      </c>
      <c r="E1035" t="s">
        <v>81</v>
      </c>
      <c r="F1035" t="s">
        <v>4986</v>
      </c>
      <c r="G1035">
        <v>27</v>
      </c>
      <c r="H1035" t="s">
        <v>6279</v>
      </c>
      <c r="I1035" s="4" t="str">
        <f t="shared" si="47"/>
        <v>SCHEDULE 16: REPORT ON ASSOCIATED STATISTICS | 16a: Aircraft statistics: (i) International air passenger services | Total number of landings | Aircraft type: Bombardier - BD-700 Global Express</v>
      </c>
      <c r="J1035" t="s">
        <v>4988</v>
      </c>
    </row>
    <row r="1036" spans="1:10" hidden="1">
      <c r="A1036" s="6" t="str">
        <f t="shared" si="48"/>
        <v>SCHEDULE 16: REPORT ON ASSOCIATED STATISTICS | 16a: Aircraft statistics: (i) International air passenger services | 154</v>
      </c>
      <c r="B1036" s="4">
        <f t="shared" si="49"/>
        <v>154</v>
      </c>
      <c r="C1036" t="s">
        <v>4984</v>
      </c>
      <c r="D1036" t="s">
        <v>4985</v>
      </c>
      <c r="E1036" t="s">
        <v>81</v>
      </c>
      <c r="F1036" t="s">
        <v>4990</v>
      </c>
      <c r="G1036">
        <v>27</v>
      </c>
      <c r="H1036" t="s">
        <v>6279</v>
      </c>
      <c r="I1036" s="4" t="str">
        <f t="shared" si="47"/>
        <v>SCHEDULE 16: REPORT ON ASSOCIATED STATISTICS | 16a: Aircraft statistics: (i) International air passenger services | Total MCTOW | Aircraft type: Bombardier - BD-700 Global Express</v>
      </c>
      <c r="J1036" t="s">
        <v>304</v>
      </c>
    </row>
    <row r="1037" spans="1:10" hidden="1">
      <c r="A1037" s="6" t="str">
        <f t="shared" si="48"/>
        <v>SCHEDULE 16: REPORT ON ASSOCIATED STATISTICS | 16a: Aircraft statistics: (i) International air passenger services | 155</v>
      </c>
      <c r="B1037" s="4">
        <f t="shared" si="49"/>
        <v>155</v>
      </c>
      <c r="C1037" t="s">
        <v>4984</v>
      </c>
      <c r="D1037" t="s">
        <v>4985</v>
      </c>
      <c r="E1037" t="s">
        <v>81</v>
      </c>
      <c r="F1037" t="s">
        <v>4986</v>
      </c>
      <c r="G1037">
        <v>27</v>
      </c>
      <c r="H1037" t="s">
        <v>6612</v>
      </c>
      <c r="I1037" s="4" t="str">
        <f t="shared" si="47"/>
        <v>SCHEDULE 16: REPORT ON ASSOCIATED STATISTICS | 16a: Aircraft statistics: (i) International air passenger services | Total number of landings | Aircraft type: Shin Meiwa - U-36</v>
      </c>
      <c r="J1037" t="s">
        <v>4988</v>
      </c>
    </row>
    <row r="1038" spans="1:10" hidden="1">
      <c r="A1038" s="6" t="str">
        <f t="shared" si="48"/>
        <v>SCHEDULE 16: REPORT ON ASSOCIATED STATISTICS | 16a: Aircraft statistics: (i) International air passenger services | 156</v>
      </c>
      <c r="B1038" s="4">
        <f t="shared" si="49"/>
        <v>156</v>
      </c>
      <c r="C1038" t="s">
        <v>4984</v>
      </c>
      <c r="D1038" t="s">
        <v>4985</v>
      </c>
      <c r="E1038" t="s">
        <v>81</v>
      </c>
      <c r="F1038" t="s">
        <v>4990</v>
      </c>
      <c r="G1038">
        <v>27</v>
      </c>
      <c r="H1038" t="s">
        <v>6612</v>
      </c>
      <c r="I1038" s="4" t="str">
        <f t="shared" si="47"/>
        <v>SCHEDULE 16: REPORT ON ASSOCIATED STATISTICS | 16a: Aircraft statistics: (i) International air passenger services | Total MCTOW | Aircraft type: Shin Meiwa - U-36</v>
      </c>
      <c r="J1038" t="s">
        <v>304</v>
      </c>
    </row>
    <row r="1039" spans="1:10" hidden="1">
      <c r="A1039" s="6" t="str">
        <f t="shared" si="48"/>
        <v>SCHEDULE 16: REPORT ON ASSOCIATED STATISTICS | 16a: Aircraft statistics: (i) International air passenger services | 157</v>
      </c>
      <c r="B1039" s="4">
        <f t="shared" si="49"/>
        <v>157</v>
      </c>
      <c r="C1039" t="s">
        <v>4984</v>
      </c>
      <c r="D1039" t="s">
        <v>4985</v>
      </c>
      <c r="E1039" t="s">
        <v>81</v>
      </c>
      <c r="F1039" t="s">
        <v>4986</v>
      </c>
      <c r="G1039">
        <v>27</v>
      </c>
      <c r="H1039" t="s">
        <v>6990</v>
      </c>
      <c r="I1039" s="4" t="str">
        <f t="shared" si="47"/>
        <v>SCHEDULE 16: REPORT ON ASSOCIATED STATISTICS | 16a: Aircraft statistics: (i) International air passenger services | Total number of landings | Aircraft type: Dassault - Falcon</v>
      </c>
      <c r="J1039" t="s">
        <v>4988</v>
      </c>
    </row>
    <row r="1040" spans="1:10" hidden="1">
      <c r="A1040" s="6" t="str">
        <f t="shared" si="48"/>
        <v>SCHEDULE 16: REPORT ON ASSOCIATED STATISTICS | 16a: Aircraft statistics: (i) International air passenger services | 158</v>
      </c>
      <c r="B1040" s="4">
        <f t="shared" si="49"/>
        <v>158</v>
      </c>
      <c r="C1040" t="s">
        <v>4984</v>
      </c>
      <c r="D1040" t="s">
        <v>4985</v>
      </c>
      <c r="E1040" t="s">
        <v>81</v>
      </c>
      <c r="F1040" t="s">
        <v>4990</v>
      </c>
      <c r="G1040">
        <v>27</v>
      </c>
      <c r="H1040" t="s">
        <v>6990</v>
      </c>
      <c r="I1040" s="4" t="str">
        <f t="shared" si="47"/>
        <v>SCHEDULE 16: REPORT ON ASSOCIATED STATISTICS | 16a: Aircraft statistics: (i) International air passenger services | Total MCTOW | Aircraft type: Dassault - Falcon</v>
      </c>
      <c r="J1040" t="s">
        <v>304</v>
      </c>
    </row>
    <row r="1041" spans="1:10" hidden="1">
      <c r="A1041" s="6" t="str">
        <f t="shared" si="48"/>
        <v>SCHEDULE 16: REPORT ON ASSOCIATED STATISTICS | 16a: Aircraft statistics: (i) International air passenger services | 159</v>
      </c>
      <c r="B1041" s="4">
        <f t="shared" si="49"/>
        <v>159</v>
      </c>
      <c r="C1041" t="s">
        <v>4984</v>
      </c>
      <c r="D1041" t="s">
        <v>4985</v>
      </c>
      <c r="E1041" t="s">
        <v>81</v>
      </c>
      <c r="F1041" t="s">
        <v>4986</v>
      </c>
      <c r="G1041">
        <v>28</v>
      </c>
      <c r="H1041" t="s">
        <v>6281</v>
      </c>
      <c r="I1041" s="4" t="str">
        <f t="shared" si="47"/>
        <v>SCHEDULE 16: REPORT ON ASSOCIATED STATISTICS | 16a: Aircraft statistics: (i) International air passenger services | Total number of landings | Aircraft type: Boeing - B737-400</v>
      </c>
      <c r="J1041" t="s">
        <v>4988</v>
      </c>
    </row>
    <row r="1042" spans="1:10" hidden="1">
      <c r="A1042" s="6" t="str">
        <f t="shared" si="48"/>
        <v>SCHEDULE 16: REPORT ON ASSOCIATED STATISTICS | 16a: Aircraft statistics: (i) International air passenger services | 160</v>
      </c>
      <c r="B1042" s="4">
        <f t="shared" si="49"/>
        <v>160</v>
      </c>
      <c r="C1042" t="s">
        <v>4984</v>
      </c>
      <c r="D1042" t="s">
        <v>4985</v>
      </c>
      <c r="E1042" t="s">
        <v>81</v>
      </c>
      <c r="F1042" t="s">
        <v>4990</v>
      </c>
      <c r="G1042">
        <v>28</v>
      </c>
      <c r="H1042" t="s">
        <v>6281</v>
      </c>
      <c r="I1042" s="4" t="str">
        <f t="shared" si="47"/>
        <v>SCHEDULE 16: REPORT ON ASSOCIATED STATISTICS | 16a: Aircraft statistics: (i) International air passenger services | Total MCTOW | Aircraft type: Boeing - B737-400</v>
      </c>
      <c r="J1042" t="s">
        <v>304</v>
      </c>
    </row>
    <row r="1043" spans="1:10" hidden="1">
      <c r="A1043" s="6" t="str">
        <f t="shared" si="48"/>
        <v>SCHEDULE 16: REPORT ON ASSOCIATED STATISTICS | 16a: Aircraft statistics: (i) International air passenger services | 161</v>
      </c>
      <c r="B1043" s="4">
        <f t="shared" si="49"/>
        <v>161</v>
      </c>
      <c r="C1043" t="s">
        <v>4984</v>
      </c>
      <c r="D1043" t="s">
        <v>4985</v>
      </c>
      <c r="E1043" t="s">
        <v>81</v>
      </c>
      <c r="F1043" t="s">
        <v>4986</v>
      </c>
      <c r="G1043">
        <v>28</v>
      </c>
      <c r="H1043" t="s">
        <v>6614</v>
      </c>
      <c r="I1043" s="4" t="str">
        <f t="shared" si="47"/>
        <v>SCHEDULE 16: REPORT ON ASSOCIATED STATISTICS | 16a: Aircraft statistics: (i) International air passenger services | Total number of landings | Aircraft type: Cessna - 650 Citation 3</v>
      </c>
      <c r="J1043" t="s">
        <v>4988</v>
      </c>
    </row>
    <row r="1044" spans="1:10" hidden="1">
      <c r="A1044" s="6" t="str">
        <f t="shared" si="48"/>
        <v>SCHEDULE 16: REPORT ON ASSOCIATED STATISTICS | 16a: Aircraft statistics: (i) International air passenger services | 162</v>
      </c>
      <c r="B1044" s="4">
        <f t="shared" si="49"/>
        <v>162</v>
      </c>
      <c r="C1044" t="s">
        <v>4984</v>
      </c>
      <c r="D1044" t="s">
        <v>4985</v>
      </c>
      <c r="E1044" t="s">
        <v>81</v>
      </c>
      <c r="F1044" t="s">
        <v>4990</v>
      </c>
      <c r="G1044">
        <v>28</v>
      </c>
      <c r="H1044" t="s">
        <v>6614</v>
      </c>
      <c r="I1044" s="4" t="str">
        <f t="shared" si="47"/>
        <v>SCHEDULE 16: REPORT ON ASSOCIATED STATISTICS | 16a: Aircraft statistics: (i) International air passenger services | Total MCTOW | Aircraft type: Cessna - 650 Citation 3</v>
      </c>
      <c r="J1044" t="s">
        <v>304</v>
      </c>
    </row>
    <row r="1045" spans="1:10" hidden="1">
      <c r="A1045" s="6" t="str">
        <f t="shared" si="48"/>
        <v>SCHEDULE 16: REPORT ON ASSOCIATED STATISTICS | 16a: Aircraft statistics: (i) International air passenger services | 163</v>
      </c>
      <c r="B1045" s="4">
        <f t="shared" si="49"/>
        <v>163</v>
      </c>
      <c r="C1045" t="s">
        <v>4984</v>
      </c>
      <c r="D1045" t="s">
        <v>4985</v>
      </c>
      <c r="E1045" t="s">
        <v>81</v>
      </c>
      <c r="F1045" t="s">
        <v>4986</v>
      </c>
      <c r="G1045">
        <v>28</v>
      </c>
      <c r="H1045" t="s">
        <v>6991</v>
      </c>
      <c r="I1045" s="4" t="str">
        <f t="shared" si="47"/>
        <v>SCHEDULE 16: REPORT ON ASSOCIATED STATISTICS | 16a: Aircraft statistics: (i) International air passenger services | Total number of landings | Aircraft type: Convair - CV580</v>
      </c>
      <c r="J1045" t="s">
        <v>4988</v>
      </c>
    </row>
    <row r="1046" spans="1:10" hidden="1">
      <c r="A1046" s="6" t="str">
        <f t="shared" si="48"/>
        <v>SCHEDULE 16: REPORT ON ASSOCIATED STATISTICS | 16a: Aircraft statistics: (i) International air passenger services | 164</v>
      </c>
      <c r="B1046" s="4">
        <f t="shared" si="49"/>
        <v>164</v>
      </c>
      <c r="C1046" t="s">
        <v>4984</v>
      </c>
      <c r="D1046" t="s">
        <v>4985</v>
      </c>
      <c r="E1046" t="s">
        <v>81</v>
      </c>
      <c r="F1046" t="s">
        <v>4990</v>
      </c>
      <c r="G1046">
        <v>28</v>
      </c>
      <c r="H1046" t="s">
        <v>6991</v>
      </c>
      <c r="I1046" s="4" t="str">
        <f t="shared" si="47"/>
        <v>SCHEDULE 16: REPORT ON ASSOCIATED STATISTICS | 16a: Aircraft statistics: (i) International air passenger services | Total MCTOW | Aircraft type: Convair - CV580</v>
      </c>
      <c r="J1046" t="s">
        <v>304</v>
      </c>
    </row>
    <row r="1047" spans="1:10" hidden="1">
      <c r="A1047" s="6" t="str">
        <f t="shared" si="48"/>
        <v>SCHEDULE 16: REPORT ON ASSOCIATED STATISTICS | 16a: Aircraft statistics: (i) International air passenger services | 165</v>
      </c>
      <c r="B1047" s="4">
        <f t="shared" si="49"/>
        <v>165</v>
      </c>
      <c r="C1047" t="s">
        <v>4984</v>
      </c>
      <c r="D1047" t="s">
        <v>4985</v>
      </c>
      <c r="E1047" t="s">
        <v>81</v>
      </c>
      <c r="F1047" t="s">
        <v>4986</v>
      </c>
      <c r="G1047">
        <v>29</v>
      </c>
      <c r="H1047" t="s">
        <v>6283</v>
      </c>
      <c r="I1047" s="4" t="str">
        <f t="shared" si="47"/>
        <v>SCHEDULE 16: REPORT ON ASSOCIATED STATISTICS | 16a: Aircraft statistics: (i) International air passenger services | Total number of landings | Aircraft type: Grumman - G-5</v>
      </c>
      <c r="J1047" t="s">
        <v>4988</v>
      </c>
    </row>
    <row r="1048" spans="1:10" hidden="1">
      <c r="A1048" s="6" t="str">
        <f t="shared" si="48"/>
        <v>SCHEDULE 16: REPORT ON ASSOCIATED STATISTICS | 16a: Aircraft statistics: (i) International air passenger services | 166</v>
      </c>
      <c r="B1048" s="4">
        <f t="shared" si="49"/>
        <v>166</v>
      </c>
      <c r="C1048" t="s">
        <v>4984</v>
      </c>
      <c r="D1048" t="s">
        <v>4985</v>
      </c>
      <c r="E1048" t="s">
        <v>81</v>
      </c>
      <c r="F1048" t="s">
        <v>4990</v>
      </c>
      <c r="G1048">
        <v>29</v>
      </c>
      <c r="H1048" t="s">
        <v>6283</v>
      </c>
      <c r="I1048" s="4" t="str">
        <f t="shared" si="47"/>
        <v>SCHEDULE 16: REPORT ON ASSOCIATED STATISTICS | 16a: Aircraft statistics: (i) International air passenger services | Total MCTOW | Aircraft type: Grumman - G-5</v>
      </c>
      <c r="J1048" t="s">
        <v>304</v>
      </c>
    </row>
    <row r="1049" spans="1:10" hidden="1">
      <c r="A1049" s="6" t="str">
        <f t="shared" si="48"/>
        <v>SCHEDULE 16: REPORT ON ASSOCIATED STATISTICS | 16a: Aircraft statistics: (i) International air passenger services | 167</v>
      </c>
      <c r="B1049" s="4">
        <f t="shared" si="49"/>
        <v>167</v>
      </c>
      <c r="C1049" t="s">
        <v>4984</v>
      </c>
      <c r="D1049" t="s">
        <v>4985</v>
      </c>
      <c r="E1049" t="s">
        <v>81</v>
      </c>
      <c r="F1049" t="s">
        <v>4986</v>
      </c>
      <c r="G1049">
        <v>29</v>
      </c>
      <c r="H1049" t="s">
        <v>6616</v>
      </c>
      <c r="I1049" s="4" t="str">
        <f t="shared" si="47"/>
        <v>SCHEDULE 16: REPORT ON ASSOCIATED STATISTICS | 16a: Aircraft statistics: (i) International air passenger services | Total number of landings | Aircraft type: Embraer - FRJ135</v>
      </c>
      <c r="J1049" t="s">
        <v>4988</v>
      </c>
    </row>
    <row r="1050" spans="1:10" hidden="1">
      <c r="A1050" s="6" t="str">
        <f t="shared" si="48"/>
        <v>SCHEDULE 16: REPORT ON ASSOCIATED STATISTICS | 16a: Aircraft statistics: (i) International air passenger services | 168</v>
      </c>
      <c r="B1050" s="4">
        <f t="shared" si="49"/>
        <v>168</v>
      </c>
      <c r="C1050" t="s">
        <v>4984</v>
      </c>
      <c r="D1050" t="s">
        <v>4985</v>
      </c>
      <c r="E1050" t="s">
        <v>81</v>
      </c>
      <c r="F1050" t="s">
        <v>4990</v>
      </c>
      <c r="G1050">
        <v>29</v>
      </c>
      <c r="H1050" t="s">
        <v>6616</v>
      </c>
      <c r="I1050" s="4" t="str">
        <f t="shared" si="47"/>
        <v>SCHEDULE 16: REPORT ON ASSOCIATED STATISTICS | 16a: Aircraft statistics: (i) International air passenger services | Total MCTOW | Aircraft type: Embraer - FRJ135</v>
      </c>
      <c r="J1050" t="s">
        <v>304</v>
      </c>
    </row>
    <row r="1051" spans="1:10" hidden="1">
      <c r="A1051" s="6" t="str">
        <f t="shared" si="48"/>
        <v>SCHEDULE 16: REPORT ON ASSOCIATED STATISTICS | 16a: Aircraft statistics: (i) International air passenger services | 169</v>
      </c>
      <c r="B1051" s="4">
        <f t="shared" si="49"/>
        <v>169</v>
      </c>
      <c r="C1051" t="s">
        <v>4984</v>
      </c>
      <c r="D1051" t="s">
        <v>4985</v>
      </c>
      <c r="E1051" t="s">
        <v>81</v>
      </c>
      <c r="F1051" t="s">
        <v>4986</v>
      </c>
      <c r="G1051">
        <v>29</v>
      </c>
      <c r="H1051" t="s">
        <v>6993</v>
      </c>
      <c r="I1051" s="4" t="str">
        <f t="shared" si="47"/>
        <v>SCHEDULE 16: REPORT ON ASSOCIATED STATISTICS | 16a: Aircraft statistics: (i) International air passenger services | Total number of landings | Aircraft type: Canadair - CL600</v>
      </c>
      <c r="J1051" t="s">
        <v>4988</v>
      </c>
    </row>
    <row r="1052" spans="1:10" hidden="1">
      <c r="A1052" s="6" t="str">
        <f t="shared" si="48"/>
        <v>SCHEDULE 16: REPORT ON ASSOCIATED STATISTICS | 16a: Aircraft statistics: (i) International air passenger services | 170</v>
      </c>
      <c r="B1052" s="4">
        <f t="shared" si="49"/>
        <v>170</v>
      </c>
      <c r="C1052" t="s">
        <v>4984</v>
      </c>
      <c r="D1052" t="s">
        <v>4985</v>
      </c>
      <c r="E1052" t="s">
        <v>81</v>
      </c>
      <c r="F1052" t="s">
        <v>4990</v>
      </c>
      <c r="G1052">
        <v>29</v>
      </c>
      <c r="H1052" t="s">
        <v>6993</v>
      </c>
      <c r="I1052" s="4" t="str">
        <f t="shared" si="47"/>
        <v>SCHEDULE 16: REPORT ON ASSOCIATED STATISTICS | 16a: Aircraft statistics: (i) International air passenger services | Total MCTOW | Aircraft type: Canadair - CL600</v>
      </c>
      <c r="J1052" t="s">
        <v>304</v>
      </c>
    </row>
    <row r="1053" spans="1:10" hidden="1">
      <c r="A1053" s="6" t="str">
        <f t="shared" si="48"/>
        <v>SCHEDULE 16: REPORT ON ASSOCIATED STATISTICS | 16a: Aircraft statistics: (i) International air passenger services | 171</v>
      </c>
      <c r="B1053" s="4">
        <f t="shared" si="49"/>
        <v>171</v>
      </c>
      <c r="C1053" t="s">
        <v>4984</v>
      </c>
      <c r="D1053" t="s">
        <v>4985</v>
      </c>
      <c r="E1053" t="s">
        <v>81</v>
      </c>
      <c r="F1053" t="s">
        <v>4986</v>
      </c>
      <c r="G1053">
        <v>30</v>
      </c>
      <c r="H1053" t="s">
        <v>6285</v>
      </c>
      <c r="I1053" s="4" t="str">
        <f t="shared" si="47"/>
        <v>SCHEDULE 16: REPORT ON ASSOCIATED STATISTICS | 16a: Aircraft statistics: (i) International air passenger services | Total number of landings | Aircraft type: Airbus- A319</v>
      </c>
      <c r="J1053" t="s">
        <v>4988</v>
      </c>
    </row>
    <row r="1054" spans="1:10" hidden="1">
      <c r="A1054" s="6" t="str">
        <f t="shared" si="48"/>
        <v>SCHEDULE 16: REPORT ON ASSOCIATED STATISTICS | 16a: Aircraft statistics: (i) International air passenger services | 172</v>
      </c>
      <c r="B1054" s="4">
        <f t="shared" si="49"/>
        <v>172</v>
      </c>
      <c r="C1054" t="s">
        <v>4984</v>
      </c>
      <c r="D1054" t="s">
        <v>4985</v>
      </c>
      <c r="E1054" t="s">
        <v>81</v>
      </c>
      <c r="F1054" t="s">
        <v>4990</v>
      </c>
      <c r="G1054">
        <v>30</v>
      </c>
      <c r="H1054" t="s">
        <v>6285</v>
      </c>
      <c r="I1054" s="4" t="str">
        <f t="shared" si="47"/>
        <v>SCHEDULE 16: REPORT ON ASSOCIATED STATISTICS | 16a: Aircraft statistics: (i) International air passenger services | Total MCTOW | Aircraft type: Airbus- A319</v>
      </c>
      <c r="J1054" t="s">
        <v>304</v>
      </c>
    </row>
    <row r="1055" spans="1:10" hidden="1">
      <c r="A1055" s="6" t="str">
        <f t="shared" si="48"/>
        <v>SCHEDULE 16: REPORT ON ASSOCIATED STATISTICS | 16a: Aircraft statistics: (i) International air passenger services | 173</v>
      </c>
      <c r="B1055" s="4">
        <f t="shared" si="49"/>
        <v>173</v>
      </c>
      <c r="C1055" t="s">
        <v>4984</v>
      </c>
      <c r="D1055" t="s">
        <v>4985</v>
      </c>
      <c r="E1055" t="s">
        <v>81</v>
      </c>
      <c r="F1055" t="s">
        <v>4986</v>
      </c>
      <c r="G1055">
        <v>30</v>
      </c>
      <c r="H1055" t="s">
        <v>6305</v>
      </c>
      <c r="I1055" s="4" t="str">
        <f t="shared" si="47"/>
        <v>SCHEDULE 16: REPORT ON ASSOCIATED STATISTICS | 16a: Aircraft statistics: (i) International air passenger services | Total number of landings | Aircraft type: Cessna - 750 Citation X</v>
      </c>
      <c r="J1055" t="s">
        <v>4988</v>
      </c>
    </row>
    <row r="1056" spans="1:10" hidden="1">
      <c r="A1056" s="6" t="str">
        <f t="shared" si="48"/>
        <v>SCHEDULE 16: REPORT ON ASSOCIATED STATISTICS | 16a: Aircraft statistics: (i) International air passenger services | 174</v>
      </c>
      <c r="B1056" s="4">
        <f t="shared" si="49"/>
        <v>174</v>
      </c>
      <c r="C1056" t="s">
        <v>4984</v>
      </c>
      <c r="D1056" t="s">
        <v>4985</v>
      </c>
      <c r="E1056" t="s">
        <v>81</v>
      </c>
      <c r="F1056" t="s">
        <v>4990</v>
      </c>
      <c r="G1056">
        <v>30</v>
      </c>
      <c r="H1056" t="s">
        <v>6305</v>
      </c>
      <c r="I1056" s="4" t="str">
        <f t="shared" si="47"/>
        <v>SCHEDULE 16: REPORT ON ASSOCIATED STATISTICS | 16a: Aircraft statistics: (i) International air passenger services | Total MCTOW | Aircraft type: Cessna - 750 Citation X</v>
      </c>
      <c r="J1056" t="s">
        <v>304</v>
      </c>
    </row>
    <row r="1057" spans="1:10" hidden="1">
      <c r="A1057" s="6" t="str">
        <f t="shared" si="48"/>
        <v>SCHEDULE 16: REPORT ON ASSOCIATED STATISTICS | 16a: Aircraft statistics: (i) International air passenger services | 175</v>
      </c>
      <c r="B1057" s="4">
        <f t="shared" si="49"/>
        <v>175</v>
      </c>
      <c r="C1057" t="s">
        <v>4984</v>
      </c>
      <c r="D1057" t="s">
        <v>4985</v>
      </c>
      <c r="E1057" t="s">
        <v>81</v>
      </c>
      <c r="F1057" t="s">
        <v>4986</v>
      </c>
      <c r="G1057">
        <v>30</v>
      </c>
      <c r="H1057" t="s">
        <v>6994</v>
      </c>
      <c r="I1057" s="4" t="str">
        <f t="shared" si="47"/>
        <v>SCHEDULE 16: REPORT ON ASSOCIATED STATISTICS | 16a: Aircraft statistics: (i) International air passenger services | Total number of landings | Aircraft type: Embraer - ERJ135</v>
      </c>
      <c r="J1057" t="s">
        <v>4988</v>
      </c>
    </row>
    <row r="1058" spans="1:10" hidden="1">
      <c r="A1058" s="6" t="str">
        <f t="shared" si="48"/>
        <v>SCHEDULE 16: REPORT ON ASSOCIATED STATISTICS | 16a: Aircraft statistics: (i) International air passenger services | 176</v>
      </c>
      <c r="B1058" s="4">
        <f t="shared" si="49"/>
        <v>176</v>
      </c>
      <c r="C1058" t="s">
        <v>4984</v>
      </c>
      <c r="D1058" t="s">
        <v>4985</v>
      </c>
      <c r="E1058" t="s">
        <v>81</v>
      </c>
      <c r="F1058" t="s">
        <v>4990</v>
      </c>
      <c r="G1058">
        <v>30</v>
      </c>
      <c r="H1058" t="s">
        <v>6994</v>
      </c>
      <c r="I1058" s="4" t="str">
        <f t="shared" si="47"/>
        <v>SCHEDULE 16: REPORT ON ASSOCIATED STATISTICS | 16a: Aircraft statistics: (i) International air passenger services | Total MCTOW | Aircraft type: Embraer - ERJ135</v>
      </c>
      <c r="J1058" t="s">
        <v>304</v>
      </c>
    </row>
    <row r="1059" spans="1:10" hidden="1">
      <c r="A1059" s="6" t="str">
        <f t="shared" si="48"/>
        <v>SCHEDULE 16: REPORT ON ASSOCIATED STATISTICS | 16a: Aircraft statistics: (i) International air passenger services | 177</v>
      </c>
      <c r="B1059" s="4">
        <f t="shared" si="49"/>
        <v>177</v>
      </c>
      <c r="C1059" t="s">
        <v>4984</v>
      </c>
      <c r="D1059" t="s">
        <v>4985</v>
      </c>
      <c r="E1059" t="s">
        <v>81</v>
      </c>
      <c r="F1059" t="s">
        <v>4986</v>
      </c>
      <c r="G1059">
        <v>31</v>
      </c>
      <c r="H1059" t="s">
        <v>6286</v>
      </c>
      <c r="I1059" s="4" t="str">
        <f t="shared" si="47"/>
        <v>SCHEDULE 16: REPORT ON ASSOCIATED STATISTICS | 16a: Aircraft statistics: (i) International air passenger services | Total number of landings | Aircraft type: Convair - CV-580 Convair</v>
      </c>
      <c r="J1059" t="s">
        <v>4988</v>
      </c>
    </row>
    <row r="1060" spans="1:10" hidden="1">
      <c r="A1060" s="6" t="str">
        <f t="shared" si="48"/>
        <v>SCHEDULE 16: REPORT ON ASSOCIATED STATISTICS | 16a: Aircraft statistics: (i) International air passenger services | 178</v>
      </c>
      <c r="B1060" s="4">
        <f t="shared" si="49"/>
        <v>178</v>
      </c>
      <c r="C1060" t="s">
        <v>4984</v>
      </c>
      <c r="D1060" t="s">
        <v>4985</v>
      </c>
      <c r="E1060" t="s">
        <v>81</v>
      </c>
      <c r="F1060" t="s">
        <v>4990</v>
      </c>
      <c r="G1060">
        <v>31</v>
      </c>
      <c r="H1060" t="s">
        <v>6286</v>
      </c>
      <c r="I1060" s="4" t="str">
        <f t="shared" si="47"/>
        <v>SCHEDULE 16: REPORT ON ASSOCIATED STATISTICS | 16a: Aircraft statistics: (i) International air passenger services | Total MCTOW | Aircraft type: Convair - CV-580 Convair</v>
      </c>
      <c r="J1060" t="s">
        <v>304</v>
      </c>
    </row>
    <row r="1061" spans="1:10" hidden="1">
      <c r="A1061" s="6" t="str">
        <f t="shared" si="48"/>
        <v>SCHEDULE 16: REPORT ON ASSOCIATED STATISTICS | 16a: Aircraft statistics: (i) International air passenger services | 179</v>
      </c>
      <c r="B1061" s="4">
        <f t="shared" si="49"/>
        <v>179</v>
      </c>
      <c r="C1061" t="s">
        <v>4984</v>
      </c>
      <c r="D1061" t="s">
        <v>4985</v>
      </c>
      <c r="E1061" t="s">
        <v>81</v>
      </c>
      <c r="F1061" t="s">
        <v>4986</v>
      </c>
      <c r="G1061">
        <v>31</v>
      </c>
      <c r="H1061" t="s">
        <v>6619</v>
      </c>
      <c r="I1061" s="4" t="str">
        <f t="shared" si="47"/>
        <v>SCHEDULE 16: REPORT ON ASSOCIATED STATISTICS | 16a: Aircraft statistics: (i) International air passenger services | Total number of landings | Aircraft type: Hawker-Beechcraft - 400 Beechjet</v>
      </c>
      <c r="J1061" t="s">
        <v>4988</v>
      </c>
    </row>
    <row r="1062" spans="1:10" hidden="1">
      <c r="A1062" s="6" t="str">
        <f t="shared" si="48"/>
        <v>SCHEDULE 16: REPORT ON ASSOCIATED STATISTICS | 16a: Aircraft statistics: (i) International air passenger services | 180</v>
      </c>
      <c r="B1062" s="4">
        <f t="shared" si="49"/>
        <v>180</v>
      </c>
      <c r="C1062" t="s">
        <v>4984</v>
      </c>
      <c r="D1062" t="s">
        <v>4985</v>
      </c>
      <c r="E1062" t="s">
        <v>81</v>
      </c>
      <c r="F1062" t="s">
        <v>4990</v>
      </c>
      <c r="G1062">
        <v>31</v>
      </c>
      <c r="H1062" t="s">
        <v>6619</v>
      </c>
      <c r="I1062" s="4" t="str">
        <f t="shared" si="47"/>
        <v>SCHEDULE 16: REPORT ON ASSOCIATED STATISTICS | 16a: Aircraft statistics: (i) International air passenger services | Total MCTOW | Aircraft type: Hawker-Beechcraft - 400 Beechjet</v>
      </c>
      <c r="J1062" t="s">
        <v>304</v>
      </c>
    </row>
    <row r="1063" spans="1:10" hidden="1">
      <c r="A1063" s="6" t="str">
        <f t="shared" si="48"/>
        <v>SCHEDULE 16: REPORT ON ASSOCIATED STATISTICS | 16a: Aircraft statistics: (i) International air passenger services | 181</v>
      </c>
      <c r="B1063" s="4">
        <f t="shared" si="49"/>
        <v>181</v>
      </c>
      <c r="C1063" t="s">
        <v>4984</v>
      </c>
      <c r="D1063" t="s">
        <v>4985</v>
      </c>
      <c r="E1063" t="s">
        <v>81</v>
      </c>
      <c r="F1063" t="s">
        <v>4986</v>
      </c>
      <c r="G1063">
        <v>31</v>
      </c>
      <c r="H1063" t="s">
        <v>6995</v>
      </c>
      <c r="I1063" s="4" t="str">
        <f t="shared" si="47"/>
        <v>SCHEDULE 16: REPORT ON ASSOCIATED STATISTICS | 16a: Aircraft statistics: (i) International air passenger services | Total number of landings | Aircraft type: British Aerospace - Jetstream</v>
      </c>
      <c r="J1063" t="s">
        <v>4988</v>
      </c>
    </row>
    <row r="1064" spans="1:10" hidden="1">
      <c r="A1064" s="6" t="str">
        <f t="shared" si="48"/>
        <v>SCHEDULE 16: REPORT ON ASSOCIATED STATISTICS | 16a: Aircraft statistics: (i) International air passenger services | 182</v>
      </c>
      <c r="B1064" s="4">
        <f t="shared" si="49"/>
        <v>182</v>
      </c>
      <c r="C1064" t="s">
        <v>4984</v>
      </c>
      <c r="D1064" t="s">
        <v>4985</v>
      </c>
      <c r="E1064" t="s">
        <v>81</v>
      </c>
      <c r="F1064" t="s">
        <v>4990</v>
      </c>
      <c r="G1064">
        <v>31</v>
      </c>
      <c r="H1064" t="s">
        <v>6995</v>
      </c>
      <c r="I1064" s="4" t="str">
        <f t="shared" si="47"/>
        <v>SCHEDULE 16: REPORT ON ASSOCIATED STATISTICS | 16a: Aircraft statistics: (i) International air passenger services | Total MCTOW | Aircraft type: British Aerospace - Jetstream</v>
      </c>
      <c r="J1064" t="s">
        <v>304</v>
      </c>
    </row>
    <row r="1065" spans="1:10" hidden="1">
      <c r="A1065" s="6" t="str">
        <f t="shared" si="48"/>
        <v>SCHEDULE 16: REPORT ON ASSOCIATED STATISTICS | 16a: Aircraft statistics: (i) International air passenger services | 183</v>
      </c>
      <c r="B1065" s="4">
        <f t="shared" si="49"/>
        <v>183</v>
      </c>
      <c r="C1065" t="s">
        <v>4984</v>
      </c>
      <c r="D1065" t="s">
        <v>4985</v>
      </c>
      <c r="E1065" t="s">
        <v>81</v>
      </c>
      <c r="F1065" t="s">
        <v>4986</v>
      </c>
      <c r="G1065">
        <v>32</v>
      </c>
      <c r="H1065" t="s">
        <v>6288</v>
      </c>
      <c r="I1065" s="4" t="str">
        <f t="shared" si="47"/>
        <v>SCHEDULE 16: REPORT ON ASSOCIATED STATISTICS | 16a: Aircraft statistics: (i) International air passenger services | Total number of landings | Aircraft type: Embraer - ERJ-190-100</v>
      </c>
      <c r="J1065" t="s">
        <v>4988</v>
      </c>
    </row>
    <row r="1066" spans="1:10" hidden="1">
      <c r="A1066" s="6" t="str">
        <f t="shared" si="48"/>
        <v>SCHEDULE 16: REPORT ON ASSOCIATED STATISTICS | 16a: Aircraft statistics: (i) International air passenger services | 184</v>
      </c>
      <c r="B1066" s="4">
        <f t="shared" si="49"/>
        <v>184</v>
      </c>
      <c r="C1066" t="s">
        <v>4984</v>
      </c>
      <c r="D1066" t="s">
        <v>4985</v>
      </c>
      <c r="E1066" t="s">
        <v>81</v>
      </c>
      <c r="F1066" t="s">
        <v>4990</v>
      </c>
      <c r="G1066">
        <v>32</v>
      </c>
      <c r="H1066" t="s">
        <v>6288</v>
      </c>
      <c r="I1066" s="4" t="str">
        <f t="shared" si="47"/>
        <v>SCHEDULE 16: REPORT ON ASSOCIATED STATISTICS | 16a: Aircraft statistics: (i) International air passenger services | Total MCTOW | Aircraft type: Embraer - ERJ-190-100</v>
      </c>
      <c r="J1066" t="s">
        <v>304</v>
      </c>
    </row>
    <row r="1067" spans="1:10" hidden="1">
      <c r="A1067" s="6" t="str">
        <f t="shared" si="48"/>
        <v>SCHEDULE 16: REPORT ON ASSOCIATED STATISTICS | 16a: Aircraft statistics: (i) International air passenger services | 185</v>
      </c>
      <c r="B1067" s="4">
        <f t="shared" si="49"/>
        <v>185</v>
      </c>
      <c r="C1067" t="s">
        <v>4984</v>
      </c>
      <c r="D1067" t="s">
        <v>4985</v>
      </c>
      <c r="E1067" t="s">
        <v>81</v>
      </c>
      <c r="F1067" t="s">
        <v>4986</v>
      </c>
      <c r="G1067">
        <v>32</v>
      </c>
      <c r="H1067" t="s">
        <v>6621</v>
      </c>
      <c r="I1067" s="4" t="str">
        <f t="shared" si="47"/>
        <v>SCHEDULE 16: REPORT ON ASSOCIATED STATISTICS | 16a: Aircraft statistics: (i) International air passenger services | Total number of landings | Aircraft type: Pilatus - PC12</v>
      </c>
      <c r="J1067" t="s">
        <v>4988</v>
      </c>
    </row>
    <row r="1068" spans="1:10" hidden="1">
      <c r="A1068" s="6" t="str">
        <f t="shared" si="48"/>
        <v>SCHEDULE 16: REPORT ON ASSOCIATED STATISTICS | 16a: Aircraft statistics: (i) International air passenger services | 186</v>
      </c>
      <c r="B1068" s="4">
        <f t="shared" si="49"/>
        <v>186</v>
      </c>
      <c r="C1068" t="s">
        <v>4984</v>
      </c>
      <c r="D1068" t="s">
        <v>4985</v>
      </c>
      <c r="E1068" t="s">
        <v>81</v>
      </c>
      <c r="F1068" t="s">
        <v>4990</v>
      </c>
      <c r="G1068">
        <v>32</v>
      </c>
      <c r="H1068" t="s">
        <v>6621</v>
      </c>
      <c r="I1068" s="4" t="str">
        <f t="shared" ref="I1068:I1131" si="50">SUBSTITUTE(SUBSTITUTE(SUBSTITUTE(C1068&amp;" | "&amp;D1068&amp;" | "&amp;E1068&amp;" | "&amp;F1068&amp;" | "&amp;H1068," |  |  |  | "," | ")," |  |  | "," | ")," |  | "," | ")</f>
        <v>SCHEDULE 16: REPORT ON ASSOCIATED STATISTICS | 16a: Aircraft statistics: (i) International air passenger services | Total MCTOW | Aircraft type: Pilatus - PC12</v>
      </c>
      <c r="J1068" t="s">
        <v>304</v>
      </c>
    </row>
    <row r="1069" spans="1:10" hidden="1">
      <c r="A1069" s="6" t="str">
        <f t="shared" si="48"/>
        <v>SCHEDULE 16: REPORT ON ASSOCIATED STATISTICS | 16a: Aircraft statistics: (i) International air passenger services | 187</v>
      </c>
      <c r="B1069" s="4">
        <f t="shared" si="49"/>
        <v>187</v>
      </c>
      <c r="C1069" t="s">
        <v>4984</v>
      </c>
      <c r="D1069" t="s">
        <v>4985</v>
      </c>
      <c r="E1069" t="s">
        <v>81</v>
      </c>
      <c r="F1069" t="s">
        <v>4986</v>
      </c>
      <c r="G1069">
        <v>32</v>
      </c>
      <c r="H1069" t="s">
        <v>6997</v>
      </c>
      <c r="I1069" s="4" t="str">
        <f t="shared" si="50"/>
        <v>SCHEDULE 16: REPORT ON ASSOCIATED STATISTICS | 16a: Aircraft statistics: (i) International air passenger services | Total number of landings | Aircraft type: Cessna - C510</v>
      </c>
      <c r="J1069" t="s">
        <v>4988</v>
      </c>
    </row>
    <row r="1070" spans="1:10" hidden="1">
      <c r="A1070" s="6" t="str">
        <f t="shared" si="48"/>
        <v>SCHEDULE 16: REPORT ON ASSOCIATED STATISTICS | 16a: Aircraft statistics: (i) International air passenger services | 188</v>
      </c>
      <c r="B1070" s="4">
        <f t="shared" si="49"/>
        <v>188</v>
      </c>
      <c r="C1070" t="s">
        <v>4984</v>
      </c>
      <c r="D1070" t="s">
        <v>4985</v>
      </c>
      <c r="E1070" t="s">
        <v>81</v>
      </c>
      <c r="F1070" t="s">
        <v>4990</v>
      </c>
      <c r="G1070">
        <v>32</v>
      </c>
      <c r="H1070" t="s">
        <v>6997</v>
      </c>
      <c r="I1070" s="4" t="str">
        <f t="shared" si="50"/>
        <v>SCHEDULE 16: REPORT ON ASSOCIATED STATISTICS | 16a: Aircraft statistics: (i) International air passenger services | Total MCTOW | Aircraft type: Cessna - C510</v>
      </c>
      <c r="J1070" t="s">
        <v>304</v>
      </c>
    </row>
    <row r="1071" spans="1:10" hidden="1">
      <c r="A1071" s="6" t="str">
        <f t="shared" si="48"/>
        <v>SCHEDULE 16: REPORT ON ASSOCIATED STATISTICS | 16a: Aircraft statistics: (i) International air passenger services | 189</v>
      </c>
      <c r="B1071" s="4">
        <f t="shared" si="49"/>
        <v>189</v>
      </c>
      <c r="C1071" t="s">
        <v>4984</v>
      </c>
      <c r="D1071" t="s">
        <v>4985</v>
      </c>
      <c r="E1071" t="s">
        <v>81</v>
      </c>
      <c r="F1071" t="s">
        <v>4986</v>
      </c>
      <c r="G1071">
        <v>33</v>
      </c>
      <c r="H1071" t="s">
        <v>6290</v>
      </c>
      <c r="I1071" s="4" t="str">
        <f t="shared" si="50"/>
        <v>SCHEDULE 16: REPORT ON ASSOCIATED STATISTICS | 16a: Aircraft statistics: (i) International air passenger services | Total number of landings | Aircraft type: Bombardier - Learjet 35</v>
      </c>
      <c r="J1071" t="s">
        <v>4988</v>
      </c>
    </row>
    <row r="1072" spans="1:10" hidden="1">
      <c r="A1072" s="6" t="str">
        <f t="shared" si="48"/>
        <v>SCHEDULE 16: REPORT ON ASSOCIATED STATISTICS | 16a: Aircraft statistics: (i) International air passenger services | 190</v>
      </c>
      <c r="B1072" s="4">
        <f t="shared" si="49"/>
        <v>190</v>
      </c>
      <c r="C1072" t="s">
        <v>4984</v>
      </c>
      <c r="D1072" t="s">
        <v>4985</v>
      </c>
      <c r="E1072" t="s">
        <v>81</v>
      </c>
      <c r="F1072" t="s">
        <v>4990</v>
      </c>
      <c r="G1072">
        <v>33</v>
      </c>
      <c r="H1072" t="s">
        <v>6290</v>
      </c>
      <c r="I1072" s="4" t="str">
        <f t="shared" si="50"/>
        <v>SCHEDULE 16: REPORT ON ASSOCIATED STATISTICS | 16a: Aircraft statistics: (i) International air passenger services | Total MCTOW | Aircraft type: Bombardier - Learjet 35</v>
      </c>
      <c r="J1072" t="s">
        <v>304</v>
      </c>
    </row>
    <row r="1073" spans="1:10" hidden="1">
      <c r="A1073" s="6" t="str">
        <f t="shared" si="48"/>
        <v>SCHEDULE 16: REPORT ON ASSOCIATED STATISTICS | 16a: Aircraft statistics: (i) International air passenger services | 191</v>
      </c>
      <c r="B1073" s="4">
        <f t="shared" si="49"/>
        <v>191</v>
      </c>
      <c r="C1073" t="s">
        <v>4984</v>
      </c>
      <c r="D1073" t="s">
        <v>4985</v>
      </c>
      <c r="E1073" t="s">
        <v>81</v>
      </c>
      <c r="F1073" t="s">
        <v>4986</v>
      </c>
      <c r="G1073">
        <v>33</v>
      </c>
      <c r="H1073" t="s">
        <v>6623</v>
      </c>
      <c r="I1073" s="4" t="str">
        <f t="shared" si="50"/>
        <v>SCHEDULE 16: REPORT ON ASSOCIATED STATISTICS | 16a: Aircraft statistics: (i) International air passenger services | Total number of landings | Aircraft type: Beech - 1300 Commuter</v>
      </c>
      <c r="J1073" t="s">
        <v>4988</v>
      </c>
    </row>
    <row r="1074" spans="1:10" hidden="1">
      <c r="A1074" s="6" t="str">
        <f t="shared" si="48"/>
        <v>SCHEDULE 16: REPORT ON ASSOCIATED STATISTICS | 16a: Aircraft statistics: (i) International air passenger services | 192</v>
      </c>
      <c r="B1074" s="4">
        <f t="shared" si="49"/>
        <v>192</v>
      </c>
      <c r="C1074" t="s">
        <v>4984</v>
      </c>
      <c r="D1074" t="s">
        <v>4985</v>
      </c>
      <c r="E1074" t="s">
        <v>81</v>
      </c>
      <c r="F1074" t="s">
        <v>4990</v>
      </c>
      <c r="G1074">
        <v>33</v>
      </c>
      <c r="H1074" t="s">
        <v>6623</v>
      </c>
      <c r="I1074" s="4" t="str">
        <f t="shared" si="50"/>
        <v>SCHEDULE 16: REPORT ON ASSOCIATED STATISTICS | 16a: Aircraft statistics: (i) International air passenger services | Total MCTOW | Aircraft type: Beech - 1300 Commuter</v>
      </c>
      <c r="J1074" t="s">
        <v>304</v>
      </c>
    </row>
    <row r="1075" spans="1:10" hidden="1">
      <c r="A1075" s="6" t="str">
        <f t="shared" ref="A1075:A1138" si="51">C1075&amp;" | "&amp;D1075&amp;" | "&amp;B1075</f>
        <v>SCHEDULE 16: REPORT ON ASSOCIATED STATISTICS | 16a: Aircraft statistics: (i) International air passenger services | 193</v>
      </c>
      <c r="B1075" s="4">
        <f t="shared" ref="B1075:B1138" si="52">IF(C1075&amp;D1075&lt;&gt;C1074&amp;D1074,1,B1074+1)</f>
        <v>193</v>
      </c>
      <c r="C1075" t="s">
        <v>4984</v>
      </c>
      <c r="D1075" t="s">
        <v>4985</v>
      </c>
      <c r="E1075" t="s">
        <v>81</v>
      </c>
      <c r="F1075" t="s">
        <v>4986</v>
      </c>
      <c r="G1075">
        <v>34</v>
      </c>
      <c r="H1075" t="s">
        <v>6292</v>
      </c>
      <c r="I1075" s="4" t="str">
        <f t="shared" si="50"/>
        <v>SCHEDULE 16: REPORT ON ASSOCIATED STATISTICS | 16a: Aircraft statistics: (i) International air passenger services | Total number of landings | Aircraft type: Canadair - CL-600 Challenger 600</v>
      </c>
      <c r="J1075" t="s">
        <v>4988</v>
      </c>
    </row>
    <row r="1076" spans="1:10" hidden="1">
      <c r="A1076" s="6" t="str">
        <f t="shared" si="51"/>
        <v>SCHEDULE 16: REPORT ON ASSOCIATED STATISTICS | 16a: Aircraft statistics: (i) International air passenger services | 194</v>
      </c>
      <c r="B1076" s="4">
        <f t="shared" si="52"/>
        <v>194</v>
      </c>
      <c r="C1076" t="s">
        <v>4984</v>
      </c>
      <c r="D1076" t="s">
        <v>4985</v>
      </c>
      <c r="E1076" t="s">
        <v>81</v>
      </c>
      <c r="F1076" t="s">
        <v>4990</v>
      </c>
      <c r="G1076">
        <v>34</v>
      </c>
      <c r="H1076" t="s">
        <v>6292</v>
      </c>
      <c r="I1076" s="4" t="str">
        <f t="shared" si="50"/>
        <v>SCHEDULE 16: REPORT ON ASSOCIATED STATISTICS | 16a: Aircraft statistics: (i) International air passenger services | Total MCTOW | Aircraft type: Canadair - CL-600 Challenger 600</v>
      </c>
      <c r="J1076" t="s">
        <v>304</v>
      </c>
    </row>
    <row r="1077" spans="1:10" hidden="1">
      <c r="A1077" s="6" t="str">
        <f t="shared" si="51"/>
        <v>SCHEDULE 16: REPORT ON ASSOCIATED STATISTICS | 16a: Aircraft statistics: (i) International air passenger services | 195</v>
      </c>
      <c r="B1077" s="4">
        <f t="shared" si="52"/>
        <v>195</v>
      </c>
      <c r="C1077" t="s">
        <v>4984</v>
      </c>
      <c r="D1077" t="s">
        <v>4985</v>
      </c>
      <c r="E1077" t="s">
        <v>81</v>
      </c>
      <c r="F1077" t="s">
        <v>4986</v>
      </c>
      <c r="G1077">
        <v>34</v>
      </c>
      <c r="H1077" t="s">
        <v>6624</v>
      </c>
      <c r="I1077" s="4" t="str">
        <f t="shared" si="50"/>
        <v>SCHEDULE 16: REPORT ON ASSOCIATED STATISTICS | 16a: Aircraft statistics: (i) International air passenger services | Total number of landings | Aircraft type: AERO - L-60 Brigadyr</v>
      </c>
      <c r="J1077" t="s">
        <v>4988</v>
      </c>
    </row>
    <row r="1078" spans="1:10" hidden="1">
      <c r="A1078" s="6" t="str">
        <f t="shared" si="51"/>
        <v>SCHEDULE 16: REPORT ON ASSOCIATED STATISTICS | 16a: Aircraft statistics: (i) International air passenger services | 196</v>
      </c>
      <c r="B1078" s="4">
        <f t="shared" si="52"/>
        <v>196</v>
      </c>
      <c r="C1078" t="s">
        <v>4984</v>
      </c>
      <c r="D1078" t="s">
        <v>4985</v>
      </c>
      <c r="E1078" t="s">
        <v>81</v>
      </c>
      <c r="F1078" t="s">
        <v>4990</v>
      </c>
      <c r="G1078">
        <v>34</v>
      </c>
      <c r="H1078" t="s">
        <v>6624</v>
      </c>
      <c r="I1078" s="4" t="str">
        <f t="shared" si="50"/>
        <v>SCHEDULE 16: REPORT ON ASSOCIATED STATISTICS | 16a: Aircraft statistics: (i) International air passenger services | Total MCTOW | Aircraft type: AERO - L-60 Brigadyr</v>
      </c>
      <c r="J1078" t="s">
        <v>304</v>
      </c>
    </row>
    <row r="1079" spans="1:10" hidden="1">
      <c r="A1079" s="6" t="str">
        <f t="shared" si="51"/>
        <v>SCHEDULE 16: REPORT ON ASSOCIATED STATISTICS | 16a: Aircraft statistics: (i) International air passenger services | 197</v>
      </c>
      <c r="B1079" s="4">
        <f t="shared" si="52"/>
        <v>197</v>
      </c>
      <c r="C1079" t="s">
        <v>4984</v>
      </c>
      <c r="D1079" t="s">
        <v>4985</v>
      </c>
      <c r="E1079" t="s">
        <v>81</v>
      </c>
      <c r="F1079" t="s">
        <v>4986</v>
      </c>
      <c r="G1079">
        <v>35</v>
      </c>
      <c r="H1079" t="s">
        <v>6294</v>
      </c>
      <c r="I1079" s="4" t="str">
        <f t="shared" si="50"/>
        <v>SCHEDULE 16: REPORT ON ASSOCIATED STATISTICS | 16a: Aircraft statistics: (i) International air passenger services | Total number of landings | Aircraft type: Embraer - ERJ-135</v>
      </c>
      <c r="J1079" t="s">
        <v>4988</v>
      </c>
    </row>
    <row r="1080" spans="1:10" hidden="1">
      <c r="A1080" s="6" t="str">
        <f t="shared" si="51"/>
        <v>SCHEDULE 16: REPORT ON ASSOCIATED STATISTICS | 16a: Aircraft statistics: (i) International air passenger services | 198</v>
      </c>
      <c r="B1080" s="4">
        <f t="shared" si="52"/>
        <v>198</v>
      </c>
      <c r="C1080" t="s">
        <v>4984</v>
      </c>
      <c r="D1080" t="s">
        <v>4985</v>
      </c>
      <c r="E1080" t="s">
        <v>81</v>
      </c>
      <c r="F1080" t="s">
        <v>4990</v>
      </c>
      <c r="G1080">
        <v>35</v>
      </c>
      <c r="H1080" t="s">
        <v>6294</v>
      </c>
      <c r="I1080" s="4" t="str">
        <f t="shared" si="50"/>
        <v>SCHEDULE 16: REPORT ON ASSOCIATED STATISTICS | 16a: Aircraft statistics: (i) International air passenger services | Total MCTOW | Aircraft type: Embraer - ERJ-135</v>
      </c>
      <c r="J1080" t="s">
        <v>304</v>
      </c>
    </row>
    <row r="1081" spans="1:10" hidden="1">
      <c r="A1081" s="6" t="str">
        <f t="shared" si="51"/>
        <v>SCHEDULE 16: REPORT ON ASSOCIATED STATISTICS | 16a: Aircraft statistics: (i) International air passenger services | 199</v>
      </c>
      <c r="B1081" s="4">
        <f t="shared" si="52"/>
        <v>199</v>
      </c>
      <c r="C1081" t="s">
        <v>4984</v>
      </c>
      <c r="D1081" t="s">
        <v>4985</v>
      </c>
      <c r="E1081" t="s">
        <v>81</v>
      </c>
      <c r="F1081" t="s">
        <v>4986</v>
      </c>
      <c r="G1081">
        <v>35</v>
      </c>
      <c r="H1081" t="s">
        <v>6372</v>
      </c>
      <c r="I1081" s="4" t="str">
        <f t="shared" si="50"/>
        <v>SCHEDULE 16: REPORT ON ASSOCIATED STATISTICS | 16a: Aircraft statistics: (i) International air passenger services | Total number of landings | Aircraft type: Cessna - 510 Citation Mustang</v>
      </c>
      <c r="J1081" t="s">
        <v>4988</v>
      </c>
    </row>
    <row r="1082" spans="1:10" hidden="1">
      <c r="A1082" s="6" t="str">
        <f t="shared" si="51"/>
        <v>SCHEDULE 16: REPORT ON ASSOCIATED STATISTICS | 16a: Aircraft statistics: (i) International air passenger services | 200</v>
      </c>
      <c r="B1082" s="4">
        <f t="shared" si="52"/>
        <v>200</v>
      </c>
      <c r="C1082" t="s">
        <v>4984</v>
      </c>
      <c r="D1082" t="s">
        <v>4985</v>
      </c>
      <c r="E1082" t="s">
        <v>81</v>
      </c>
      <c r="F1082" t="s">
        <v>4990</v>
      </c>
      <c r="G1082">
        <v>35</v>
      </c>
      <c r="H1082" t="s">
        <v>6372</v>
      </c>
      <c r="I1082" s="4" t="str">
        <f t="shared" si="50"/>
        <v>SCHEDULE 16: REPORT ON ASSOCIATED STATISTICS | 16a: Aircraft statistics: (i) International air passenger services | Total MCTOW | Aircraft type: Cessna - 510 Citation Mustang</v>
      </c>
      <c r="J1082" t="s">
        <v>304</v>
      </c>
    </row>
    <row r="1083" spans="1:10" hidden="1">
      <c r="A1083" s="6" t="str">
        <f t="shared" si="51"/>
        <v>SCHEDULE 16: REPORT ON ASSOCIATED STATISTICS | 16a: Aircraft statistics: (i) International air passenger services | 201</v>
      </c>
      <c r="B1083" s="4">
        <f t="shared" si="52"/>
        <v>201</v>
      </c>
      <c r="C1083" t="s">
        <v>4984</v>
      </c>
      <c r="D1083" t="s">
        <v>4985</v>
      </c>
      <c r="E1083" t="s">
        <v>81</v>
      </c>
      <c r="F1083" t="s">
        <v>4986</v>
      </c>
      <c r="G1083">
        <v>36</v>
      </c>
      <c r="H1083" t="s">
        <v>6295</v>
      </c>
      <c r="I1083" s="4" t="str">
        <f t="shared" si="50"/>
        <v>SCHEDULE 16: REPORT ON ASSOCIATED STATISTICS | 16a: Aircraft statistics: (i) International air passenger services | Total number of landings | Aircraft type: British Aerospace - BAe-125 / Hawker 1000</v>
      </c>
      <c r="J1083" t="s">
        <v>4988</v>
      </c>
    </row>
    <row r="1084" spans="1:10" hidden="1">
      <c r="A1084" s="6" t="str">
        <f t="shared" si="51"/>
        <v>SCHEDULE 16: REPORT ON ASSOCIATED STATISTICS | 16a: Aircraft statistics: (i) International air passenger services | 202</v>
      </c>
      <c r="B1084" s="4">
        <f t="shared" si="52"/>
        <v>202</v>
      </c>
      <c r="C1084" t="s">
        <v>4984</v>
      </c>
      <c r="D1084" t="s">
        <v>4985</v>
      </c>
      <c r="E1084" t="s">
        <v>81</v>
      </c>
      <c r="F1084" t="s">
        <v>4990</v>
      </c>
      <c r="G1084">
        <v>36</v>
      </c>
      <c r="H1084" t="s">
        <v>6295</v>
      </c>
      <c r="I1084" s="4" t="str">
        <f t="shared" si="50"/>
        <v>SCHEDULE 16: REPORT ON ASSOCIATED STATISTICS | 16a: Aircraft statistics: (i) International air passenger services | Total MCTOW | Aircraft type: British Aerospace - BAe-125 / Hawker 1000</v>
      </c>
      <c r="J1084" t="s">
        <v>304</v>
      </c>
    </row>
    <row r="1085" spans="1:10" hidden="1">
      <c r="A1085" s="6" t="str">
        <f t="shared" si="51"/>
        <v>SCHEDULE 16: REPORT ON ASSOCIATED STATISTICS | 16a: Aircraft statistics: (i) International air passenger services | 203</v>
      </c>
      <c r="B1085" s="4">
        <f t="shared" si="52"/>
        <v>203</v>
      </c>
      <c r="C1085" t="s">
        <v>4984</v>
      </c>
      <c r="D1085" t="s">
        <v>4985</v>
      </c>
      <c r="E1085" t="s">
        <v>81</v>
      </c>
      <c r="F1085" t="s">
        <v>4986</v>
      </c>
      <c r="G1085">
        <v>36</v>
      </c>
      <c r="H1085" t="s">
        <v>6627</v>
      </c>
      <c r="I1085" s="4" t="str">
        <f t="shared" si="50"/>
        <v>SCHEDULE 16: REPORT ON ASSOCIATED STATISTICS | 16a: Aircraft statistics: (i) International air passenger services | Total number of landings | Aircraft type: Piper - Cheyenne 400</v>
      </c>
      <c r="J1085" t="s">
        <v>4988</v>
      </c>
    </row>
    <row r="1086" spans="1:10" hidden="1">
      <c r="A1086" s="6" t="str">
        <f t="shared" si="51"/>
        <v>SCHEDULE 16: REPORT ON ASSOCIATED STATISTICS | 16a: Aircraft statistics: (i) International air passenger services | 204</v>
      </c>
      <c r="B1086" s="4">
        <f t="shared" si="52"/>
        <v>204</v>
      </c>
      <c r="C1086" t="s">
        <v>4984</v>
      </c>
      <c r="D1086" t="s">
        <v>4985</v>
      </c>
      <c r="E1086" t="s">
        <v>81</v>
      </c>
      <c r="F1086" t="s">
        <v>4990</v>
      </c>
      <c r="G1086">
        <v>36</v>
      </c>
      <c r="H1086" t="s">
        <v>6627</v>
      </c>
      <c r="I1086" s="4" t="str">
        <f t="shared" si="50"/>
        <v>SCHEDULE 16: REPORT ON ASSOCIATED STATISTICS | 16a: Aircraft statistics: (i) International air passenger services | Total MCTOW | Aircraft type: Piper - Cheyenne 400</v>
      </c>
      <c r="J1086" t="s">
        <v>304</v>
      </c>
    </row>
    <row r="1087" spans="1:10" hidden="1">
      <c r="A1087" s="6" t="str">
        <f t="shared" si="51"/>
        <v>SCHEDULE 16: REPORT ON ASSOCIATED STATISTICS | 16a: Aircraft statistics: (i) International air passenger services | 205</v>
      </c>
      <c r="B1087" s="4">
        <f t="shared" si="52"/>
        <v>205</v>
      </c>
      <c r="C1087" t="s">
        <v>4984</v>
      </c>
      <c r="D1087" t="s">
        <v>4985</v>
      </c>
      <c r="E1087" t="s">
        <v>81</v>
      </c>
      <c r="F1087" t="s">
        <v>4986</v>
      </c>
      <c r="G1087">
        <v>37</v>
      </c>
      <c r="H1087" t="s">
        <v>6297</v>
      </c>
      <c r="I1087" s="4" t="str">
        <f t="shared" si="50"/>
        <v>SCHEDULE 16: REPORT ON ASSOCIATED STATISTICS | 16a: Aircraft statistics: (i) International air passenger services | Total number of landings | Aircraft type: IAI - 1124 Westwind</v>
      </c>
      <c r="J1087" t="s">
        <v>4988</v>
      </c>
    </row>
    <row r="1088" spans="1:10" hidden="1">
      <c r="A1088" s="6" t="str">
        <f t="shared" si="51"/>
        <v>SCHEDULE 16: REPORT ON ASSOCIATED STATISTICS | 16a: Aircraft statistics: (i) International air passenger services | 206</v>
      </c>
      <c r="B1088" s="4">
        <f t="shared" si="52"/>
        <v>206</v>
      </c>
      <c r="C1088" t="s">
        <v>4984</v>
      </c>
      <c r="D1088" t="s">
        <v>4985</v>
      </c>
      <c r="E1088" t="s">
        <v>81</v>
      </c>
      <c r="F1088" t="s">
        <v>4990</v>
      </c>
      <c r="G1088">
        <v>37</v>
      </c>
      <c r="H1088" t="s">
        <v>6297</v>
      </c>
      <c r="I1088" s="4" t="str">
        <f t="shared" si="50"/>
        <v>SCHEDULE 16: REPORT ON ASSOCIATED STATISTICS | 16a: Aircraft statistics: (i) International air passenger services | Total MCTOW | Aircraft type: IAI - 1124 Westwind</v>
      </c>
      <c r="J1088" t="s">
        <v>304</v>
      </c>
    </row>
    <row r="1089" spans="1:10" hidden="1">
      <c r="A1089" s="6" t="str">
        <f t="shared" si="51"/>
        <v>SCHEDULE 16: REPORT ON ASSOCIATED STATISTICS | 16a: Aircraft statistics: (i) International air passenger services | 207</v>
      </c>
      <c r="B1089" s="4">
        <f t="shared" si="52"/>
        <v>207</v>
      </c>
      <c r="C1089" t="s">
        <v>4984</v>
      </c>
      <c r="D1089" t="s">
        <v>4985</v>
      </c>
      <c r="E1089" t="s">
        <v>81</v>
      </c>
      <c r="F1089" t="s">
        <v>4986</v>
      </c>
      <c r="G1089">
        <v>38</v>
      </c>
      <c r="H1089" t="s">
        <v>6299</v>
      </c>
      <c r="I1089" s="4" t="str">
        <f t="shared" si="50"/>
        <v>SCHEDULE 16: REPORT ON ASSOCIATED STATISTICS | 16a: Aircraft statistics: (i) International air passenger services | Total number of landings | Aircraft type: Dassault - Falcon 7X</v>
      </c>
      <c r="J1089" t="s">
        <v>4988</v>
      </c>
    </row>
    <row r="1090" spans="1:10" hidden="1">
      <c r="A1090" s="6" t="str">
        <f t="shared" si="51"/>
        <v>SCHEDULE 16: REPORT ON ASSOCIATED STATISTICS | 16a: Aircraft statistics: (i) International air passenger services | 208</v>
      </c>
      <c r="B1090" s="4">
        <f t="shared" si="52"/>
        <v>208</v>
      </c>
      <c r="C1090" t="s">
        <v>4984</v>
      </c>
      <c r="D1090" t="s">
        <v>4985</v>
      </c>
      <c r="E1090" t="s">
        <v>81</v>
      </c>
      <c r="F1090" t="s">
        <v>4990</v>
      </c>
      <c r="G1090">
        <v>38</v>
      </c>
      <c r="H1090" t="s">
        <v>6299</v>
      </c>
      <c r="I1090" s="4" t="str">
        <f t="shared" si="50"/>
        <v>SCHEDULE 16: REPORT ON ASSOCIATED STATISTICS | 16a: Aircraft statistics: (i) International air passenger services | Total MCTOW | Aircraft type: Dassault - Falcon 7X</v>
      </c>
      <c r="J1090" t="s">
        <v>304</v>
      </c>
    </row>
    <row r="1091" spans="1:10" hidden="1">
      <c r="A1091" s="6" t="str">
        <f t="shared" si="51"/>
        <v>SCHEDULE 16: REPORT ON ASSOCIATED STATISTICS | 16a: Aircraft statistics: (i) International air passenger services | 209</v>
      </c>
      <c r="B1091" s="4">
        <f t="shared" si="52"/>
        <v>209</v>
      </c>
      <c r="C1091" t="s">
        <v>4984</v>
      </c>
      <c r="D1091" t="s">
        <v>4985</v>
      </c>
      <c r="E1091" t="s">
        <v>81</v>
      </c>
      <c r="F1091" t="s">
        <v>4986</v>
      </c>
      <c r="G1091">
        <v>39</v>
      </c>
      <c r="H1091" t="s">
        <v>6301</v>
      </c>
      <c r="I1091" s="4" t="str">
        <f t="shared" si="50"/>
        <v>SCHEDULE 16: REPORT ON ASSOCIATED STATISTICS | 16a: Aircraft statistics: (i) International air passenger services | Total number of landings | Aircraft type: Cessna - 680 Citation Sovereign</v>
      </c>
      <c r="J1091" t="s">
        <v>4988</v>
      </c>
    </row>
    <row r="1092" spans="1:10" hidden="1">
      <c r="A1092" s="6" t="str">
        <f t="shared" si="51"/>
        <v>SCHEDULE 16: REPORT ON ASSOCIATED STATISTICS | 16a: Aircraft statistics: (i) International air passenger services | 210</v>
      </c>
      <c r="B1092" s="4">
        <f t="shared" si="52"/>
        <v>210</v>
      </c>
      <c r="C1092" t="s">
        <v>4984</v>
      </c>
      <c r="D1092" t="s">
        <v>4985</v>
      </c>
      <c r="E1092" t="s">
        <v>81</v>
      </c>
      <c r="F1092" t="s">
        <v>4990</v>
      </c>
      <c r="G1092">
        <v>39</v>
      </c>
      <c r="H1092" t="s">
        <v>6301</v>
      </c>
      <c r="I1092" s="4" t="str">
        <f t="shared" si="50"/>
        <v>SCHEDULE 16: REPORT ON ASSOCIATED STATISTICS | 16a: Aircraft statistics: (i) International air passenger services | Total MCTOW | Aircraft type: Cessna - 680 Citation Sovereign</v>
      </c>
      <c r="J1092" t="s">
        <v>304</v>
      </c>
    </row>
    <row r="1093" spans="1:10" hidden="1">
      <c r="A1093" s="6" t="str">
        <f t="shared" si="51"/>
        <v>SCHEDULE 16: REPORT ON ASSOCIATED STATISTICS | 16a: Aircraft statistics: (i) International air passenger services | 211</v>
      </c>
      <c r="B1093" s="4">
        <f t="shared" si="52"/>
        <v>211</v>
      </c>
      <c r="C1093" t="s">
        <v>4984</v>
      </c>
      <c r="D1093" t="s">
        <v>4985</v>
      </c>
      <c r="E1093" t="s">
        <v>81</v>
      </c>
      <c r="F1093" t="s">
        <v>4986</v>
      </c>
      <c r="G1093">
        <v>40</v>
      </c>
      <c r="H1093" t="s">
        <v>6303</v>
      </c>
      <c r="I1093" s="4" t="str">
        <f t="shared" si="50"/>
        <v>SCHEDULE 16: REPORT ON ASSOCIATED STATISTICS | 16a: Aircraft statistics: (i) International air passenger services | Total number of landings | Aircraft type: Beechcraft - 400 Beechjet</v>
      </c>
      <c r="J1093" t="s">
        <v>4988</v>
      </c>
    </row>
    <row r="1094" spans="1:10" hidden="1">
      <c r="A1094" s="6" t="str">
        <f t="shared" si="51"/>
        <v>SCHEDULE 16: REPORT ON ASSOCIATED STATISTICS | 16a: Aircraft statistics: (i) International air passenger services | 212</v>
      </c>
      <c r="B1094" s="4">
        <f t="shared" si="52"/>
        <v>212</v>
      </c>
      <c r="C1094" t="s">
        <v>4984</v>
      </c>
      <c r="D1094" t="s">
        <v>4985</v>
      </c>
      <c r="E1094" t="s">
        <v>81</v>
      </c>
      <c r="F1094" t="s">
        <v>4990</v>
      </c>
      <c r="G1094">
        <v>40</v>
      </c>
      <c r="H1094" t="s">
        <v>6303</v>
      </c>
      <c r="I1094" s="4" t="str">
        <f t="shared" si="50"/>
        <v>SCHEDULE 16: REPORT ON ASSOCIATED STATISTICS | 16a: Aircraft statistics: (i) International air passenger services | Total MCTOW | Aircraft type: Beechcraft - 400 Beechjet</v>
      </c>
      <c r="J1094" t="s">
        <v>304</v>
      </c>
    </row>
    <row r="1095" spans="1:10" hidden="1">
      <c r="A1095" s="6" t="str">
        <f t="shared" si="51"/>
        <v>SCHEDULE 16: REPORT ON ASSOCIATED STATISTICS | 16a: Aircraft statistics: (i) International air passenger services | 213</v>
      </c>
      <c r="B1095" s="4">
        <f t="shared" si="52"/>
        <v>213</v>
      </c>
      <c r="C1095" t="s">
        <v>4984</v>
      </c>
      <c r="D1095" t="s">
        <v>4985</v>
      </c>
      <c r="E1095" t="s">
        <v>81</v>
      </c>
      <c r="F1095" t="s">
        <v>4986</v>
      </c>
      <c r="G1095">
        <v>41</v>
      </c>
      <c r="H1095" t="s">
        <v>6305</v>
      </c>
      <c r="I1095" s="4" t="str">
        <f t="shared" si="50"/>
        <v>SCHEDULE 16: REPORT ON ASSOCIATED STATISTICS | 16a: Aircraft statistics: (i) International air passenger services | Total number of landings | Aircraft type: Cessna - 750 Citation X</v>
      </c>
      <c r="J1095" t="s">
        <v>4988</v>
      </c>
    </row>
    <row r="1096" spans="1:10" hidden="1">
      <c r="A1096" s="6" t="str">
        <f t="shared" si="51"/>
        <v>SCHEDULE 16: REPORT ON ASSOCIATED STATISTICS | 16a: Aircraft statistics: (i) International air passenger services | 214</v>
      </c>
      <c r="B1096" s="4">
        <f t="shared" si="52"/>
        <v>214</v>
      </c>
      <c r="C1096" t="s">
        <v>4984</v>
      </c>
      <c r="D1096" t="s">
        <v>4985</v>
      </c>
      <c r="E1096" t="s">
        <v>81</v>
      </c>
      <c r="F1096" t="s">
        <v>4990</v>
      </c>
      <c r="G1096">
        <v>41</v>
      </c>
      <c r="H1096" t="s">
        <v>6305</v>
      </c>
      <c r="I1096" s="4" t="str">
        <f t="shared" si="50"/>
        <v>SCHEDULE 16: REPORT ON ASSOCIATED STATISTICS | 16a: Aircraft statistics: (i) International air passenger services | Total MCTOW | Aircraft type: Cessna - 750 Citation X</v>
      </c>
      <c r="J1096" t="s">
        <v>304</v>
      </c>
    </row>
    <row r="1097" spans="1:10" hidden="1">
      <c r="A1097" s="6" t="str">
        <f t="shared" si="51"/>
        <v>SCHEDULE 16: REPORT ON ASSOCIATED STATISTICS | 16a: Aircraft statistics: (i) International air passenger services | 215</v>
      </c>
      <c r="B1097" s="4">
        <f t="shared" si="52"/>
        <v>215</v>
      </c>
      <c r="C1097" t="s">
        <v>4984</v>
      </c>
      <c r="D1097" t="s">
        <v>4985</v>
      </c>
      <c r="E1097" t="s">
        <v>81</v>
      </c>
      <c r="F1097" t="s">
        <v>4986</v>
      </c>
      <c r="G1097">
        <v>42</v>
      </c>
      <c r="H1097" t="s">
        <v>6307</v>
      </c>
      <c r="I1097" s="4" t="str">
        <f t="shared" si="50"/>
        <v>SCHEDULE 16: REPORT ON ASSOCIATED STATISTICS | 16a: Aircraft statistics: (i) International air passenger services | Total number of landings | Aircraft type: Dassault - Falcon 20</v>
      </c>
      <c r="J1097" t="s">
        <v>4988</v>
      </c>
    </row>
    <row r="1098" spans="1:10" hidden="1">
      <c r="A1098" s="6" t="str">
        <f t="shared" si="51"/>
        <v>SCHEDULE 16: REPORT ON ASSOCIATED STATISTICS | 16a: Aircraft statistics: (i) International air passenger services | 216</v>
      </c>
      <c r="B1098" s="4">
        <f t="shared" si="52"/>
        <v>216</v>
      </c>
      <c r="C1098" t="s">
        <v>4984</v>
      </c>
      <c r="D1098" t="s">
        <v>4985</v>
      </c>
      <c r="E1098" t="s">
        <v>81</v>
      </c>
      <c r="F1098" t="s">
        <v>4990</v>
      </c>
      <c r="G1098">
        <v>42</v>
      </c>
      <c r="H1098" t="s">
        <v>6307</v>
      </c>
      <c r="I1098" s="4" t="str">
        <f t="shared" si="50"/>
        <v>SCHEDULE 16: REPORT ON ASSOCIATED STATISTICS | 16a: Aircraft statistics: (i) International air passenger services | Total MCTOW | Aircraft type: Dassault - Falcon 20</v>
      </c>
      <c r="J1098" t="s">
        <v>304</v>
      </c>
    </row>
    <row r="1099" spans="1:10" hidden="1">
      <c r="A1099" s="6" t="str">
        <f t="shared" si="51"/>
        <v>SCHEDULE 16: REPORT ON ASSOCIATED STATISTICS | 16a: Aircraft statistics: (i) International air passenger services | 217</v>
      </c>
      <c r="B1099" s="4">
        <f t="shared" si="52"/>
        <v>217</v>
      </c>
      <c r="C1099" t="s">
        <v>4984</v>
      </c>
      <c r="D1099" t="s">
        <v>4985</v>
      </c>
      <c r="E1099" t="s">
        <v>81</v>
      </c>
      <c r="F1099" t="s">
        <v>4986</v>
      </c>
      <c r="G1099">
        <v>43</v>
      </c>
      <c r="H1099" t="s">
        <v>6309</v>
      </c>
      <c r="I1099" s="4" t="str">
        <f t="shared" si="50"/>
        <v>SCHEDULE 16: REPORT ON ASSOCIATED STATISTICS | 16a: Aircraft statistics: (i) International air passenger services | Total number of landings | Aircraft type: Beechcraft - 200 Super King Air</v>
      </c>
      <c r="J1099" t="s">
        <v>4988</v>
      </c>
    </row>
    <row r="1100" spans="1:10" hidden="1">
      <c r="A1100" s="6" t="str">
        <f t="shared" si="51"/>
        <v>SCHEDULE 16: REPORT ON ASSOCIATED STATISTICS | 16a: Aircraft statistics: (i) International air passenger services | 218</v>
      </c>
      <c r="B1100" s="4">
        <f t="shared" si="52"/>
        <v>218</v>
      </c>
      <c r="C1100" t="s">
        <v>4984</v>
      </c>
      <c r="D1100" t="s">
        <v>4985</v>
      </c>
      <c r="E1100" t="s">
        <v>81</v>
      </c>
      <c r="F1100" t="s">
        <v>4990</v>
      </c>
      <c r="G1100">
        <v>43</v>
      </c>
      <c r="H1100" t="s">
        <v>6309</v>
      </c>
      <c r="I1100" s="4" t="str">
        <f t="shared" si="50"/>
        <v>SCHEDULE 16: REPORT ON ASSOCIATED STATISTICS | 16a: Aircraft statistics: (i) International air passenger services | Total MCTOW | Aircraft type: Beechcraft - 200 Super King Air</v>
      </c>
      <c r="J1100" t="s">
        <v>304</v>
      </c>
    </row>
    <row r="1101" spans="1:10" hidden="1">
      <c r="A1101" s="6" t="str">
        <f t="shared" si="51"/>
        <v>SCHEDULE 16: REPORT ON ASSOCIATED STATISTICS | 16a: Aircraft statistics: (i) International air passenger services | 219</v>
      </c>
      <c r="B1101" s="4">
        <f t="shared" si="52"/>
        <v>219</v>
      </c>
      <c r="C1101" t="s">
        <v>4984</v>
      </c>
      <c r="D1101" t="s">
        <v>4985</v>
      </c>
      <c r="E1101" t="s">
        <v>81</v>
      </c>
      <c r="F1101" t="s">
        <v>4986</v>
      </c>
      <c r="G1101">
        <v>44</v>
      </c>
      <c r="H1101" t="s">
        <v>6311</v>
      </c>
      <c r="I1101" s="4" t="str">
        <f t="shared" si="50"/>
        <v>SCHEDULE 16: REPORT ON ASSOCIATED STATISTICS | 16a: Aircraft statistics: (i) International air passenger services | Total number of landings | Aircraft type: Cessna - 650 Citation 3/6/7</v>
      </c>
      <c r="J1101" t="s">
        <v>4988</v>
      </c>
    </row>
    <row r="1102" spans="1:10" hidden="1">
      <c r="A1102" s="6" t="str">
        <f t="shared" si="51"/>
        <v>SCHEDULE 16: REPORT ON ASSOCIATED STATISTICS | 16a: Aircraft statistics: (i) International air passenger services | 220</v>
      </c>
      <c r="B1102" s="4">
        <f t="shared" si="52"/>
        <v>220</v>
      </c>
      <c r="C1102" t="s">
        <v>4984</v>
      </c>
      <c r="D1102" t="s">
        <v>4985</v>
      </c>
      <c r="E1102" t="s">
        <v>81</v>
      </c>
      <c r="F1102" t="s">
        <v>4990</v>
      </c>
      <c r="G1102">
        <v>44</v>
      </c>
      <c r="H1102" t="s">
        <v>6311</v>
      </c>
      <c r="I1102" s="4" t="str">
        <f t="shared" si="50"/>
        <v>SCHEDULE 16: REPORT ON ASSOCIATED STATISTICS | 16a: Aircraft statistics: (i) International air passenger services | Total MCTOW | Aircraft type: Cessna - 650 Citation 3/6/7</v>
      </c>
      <c r="J1102" t="s">
        <v>304</v>
      </c>
    </row>
    <row r="1103" spans="1:10" hidden="1">
      <c r="A1103" s="6" t="str">
        <f t="shared" si="51"/>
        <v>SCHEDULE 16: REPORT ON ASSOCIATED STATISTICS | 16a: Aircraft statistics: (i) International air passenger services | 221</v>
      </c>
      <c r="B1103" s="4">
        <f t="shared" si="52"/>
        <v>221</v>
      </c>
      <c r="C1103" t="s">
        <v>4984</v>
      </c>
      <c r="D1103" t="s">
        <v>4985</v>
      </c>
      <c r="E1103" t="s">
        <v>81</v>
      </c>
      <c r="F1103" t="s">
        <v>4986</v>
      </c>
      <c r="G1103">
        <v>45</v>
      </c>
      <c r="H1103" t="s">
        <v>6313</v>
      </c>
      <c r="I1103" s="4" t="str">
        <f t="shared" si="50"/>
        <v>SCHEDULE 16: REPORT ON ASSOCIATED STATISTICS | 16a: Aircraft statistics: (i) International air passenger services | Total number of landings | Aircraft type: Cessna - 525 CitationJet</v>
      </c>
      <c r="J1103" t="s">
        <v>4988</v>
      </c>
    </row>
    <row r="1104" spans="1:10" hidden="1">
      <c r="A1104" s="6" t="str">
        <f t="shared" si="51"/>
        <v>SCHEDULE 16: REPORT ON ASSOCIATED STATISTICS | 16a: Aircraft statistics: (i) International air passenger services | 222</v>
      </c>
      <c r="B1104" s="4">
        <f t="shared" si="52"/>
        <v>222</v>
      </c>
      <c r="C1104" t="s">
        <v>4984</v>
      </c>
      <c r="D1104" t="s">
        <v>4985</v>
      </c>
      <c r="E1104" t="s">
        <v>81</v>
      </c>
      <c r="F1104" t="s">
        <v>4990</v>
      </c>
      <c r="G1104">
        <v>45</v>
      </c>
      <c r="H1104" t="s">
        <v>6313</v>
      </c>
      <c r="I1104" s="4" t="str">
        <f t="shared" si="50"/>
        <v>SCHEDULE 16: REPORT ON ASSOCIATED STATISTICS | 16a: Aircraft statistics: (i) International air passenger services | Total MCTOW | Aircraft type: Cessna - 525 CitationJet</v>
      </c>
      <c r="J1104" t="s">
        <v>304</v>
      </c>
    </row>
    <row r="1105" spans="1:10" hidden="1">
      <c r="A1105" s="6" t="str">
        <f t="shared" si="51"/>
        <v>SCHEDULE 16: REPORT ON ASSOCIATED STATISTICS | 16a: Aircraft statistics: (i) International air passenger services | 223</v>
      </c>
      <c r="B1105" s="4">
        <f t="shared" si="52"/>
        <v>223</v>
      </c>
      <c r="C1105" t="s">
        <v>4984</v>
      </c>
      <c r="D1105" t="s">
        <v>4985</v>
      </c>
      <c r="E1105" t="s">
        <v>81</v>
      </c>
      <c r="F1105" t="s">
        <v>4986</v>
      </c>
      <c r="G1105">
        <v>46</v>
      </c>
      <c r="H1105" t="s">
        <v>6315</v>
      </c>
      <c r="I1105" s="4" t="str">
        <f t="shared" si="50"/>
        <v>SCHEDULE 16: REPORT ON ASSOCIATED STATISTICS | 16a: Aircraft statistics: (i) International air passenger services | Total number of landings | Aircraft type: Dassault - Falcon 10</v>
      </c>
      <c r="J1105" t="s">
        <v>4988</v>
      </c>
    </row>
    <row r="1106" spans="1:10" hidden="1">
      <c r="A1106" s="6" t="str">
        <f t="shared" si="51"/>
        <v>SCHEDULE 16: REPORT ON ASSOCIATED STATISTICS | 16a: Aircraft statistics: (i) International air passenger services | 224</v>
      </c>
      <c r="B1106" s="4">
        <f t="shared" si="52"/>
        <v>224</v>
      </c>
      <c r="C1106" t="s">
        <v>4984</v>
      </c>
      <c r="D1106" t="s">
        <v>4985</v>
      </c>
      <c r="E1106" t="s">
        <v>81</v>
      </c>
      <c r="F1106" t="s">
        <v>4990</v>
      </c>
      <c r="G1106">
        <v>46</v>
      </c>
      <c r="H1106" t="s">
        <v>6315</v>
      </c>
      <c r="I1106" s="4" t="str">
        <f t="shared" si="50"/>
        <v>SCHEDULE 16: REPORT ON ASSOCIATED STATISTICS | 16a: Aircraft statistics: (i) International air passenger services | Total MCTOW | Aircraft type: Dassault - Falcon 10</v>
      </c>
      <c r="J1106" t="s">
        <v>304</v>
      </c>
    </row>
    <row r="1107" spans="1:10" hidden="1">
      <c r="A1107" s="6" t="str">
        <f t="shared" si="51"/>
        <v>SCHEDULE 16: REPORT ON ASSOCIATED STATISTICS | 16a: Aircraft statistics: (i) International air passenger services | 225</v>
      </c>
      <c r="B1107" s="4">
        <f t="shared" si="52"/>
        <v>225</v>
      </c>
      <c r="C1107" t="s">
        <v>4984</v>
      </c>
      <c r="D1107" t="s">
        <v>4985</v>
      </c>
      <c r="E1107" t="s">
        <v>81</v>
      </c>
      <c r="F1107" t="s">
        <v>4986</v>
      </c>
      <c r="G1107">
        <v>47</v>
      </c>
      <c r="H1107" t="s">
        <v>6317</v>
      </c>
      <c r="I1107" s="4" t="str">
        <f t="shared" si="50"/>
        <v>SCHEDULE 16: REPORT ON ASSOCIATED STATISTICS | 16a: Aircraft statistics: (i) International air passenger services | Total number of landings | Aircraft type: Cessna - 525A Citation CJ2</v>
      </c>
      <c r="J1107" t="s">
        <v>4988</v>
      </c>
    </row>
    <row r="1108" spans="1:10" hidden="1">
      <c r="A1108" s="6" t="str">
        <f t="shared" si="51"/>
        <v>SCHEDULE 16: REPORT ON ASSOCIATED STATISTICS | 16a: Aircraft statistics: (i) International air passenger services | 226</v>
      </c>
      <c r="B1108" s="4">
        <f t="shared" si="52"/>
        <v>226</v>
      </c>
      <c r="C1108" t="s">
        <v>4984</v>
      </c>
      <c r="D1108" t="s">
        <v>4985</v>
      </c>
      <c r="E1108" t="s">
        <v>81</v>
      </c>
      <c r="F1108" t="s">
        <v>4990</v>
      </c>
      <c r="G1108">
        <v>47</v>
      </c>
      <c r="H1108" t="s">
        <v>6317</v>
      </c>
      <c r="I1108" s="4" t="str">
        <f t="shared" si="50"/>
        <v>SCHEDULE 16: REPORT ON ASSOCIATED STATISTICS | 16a: Aircraft statistics: (i) International air passenger services | Total MCTOW | Aircraft type: Cessna - 525A Citation CJ2</v>
      </c>
      <c r="J1108" t="s">
        <v>304</v>
      </c>
    </row>
    <row r="1109" spans="1:10" hidden="1">
      <c r="A1109" s="6" t="str">
        <f t="shared" si="51"/>
        <v>SCHEDULE 16: REPORT ON ASSOCIATED STATISTICS | 16a: Aircraft statistics: (i) International air passenger services | 227</v>
      </c>
      <c r="B1109" s="4">
        <f t="shared" si="52"/>
        <v>227</v>
      </c>
      <c r="C1109" t="s">
        <v>4984</v>
      </c>
      <c r="D1109" t="s">
        <v>4985</v>
      </c>
      <c r="E1109" t="s">
        <v>81</v>
      </c>
      <c r="F1109" t="s">
        <v>4986</v>
      </c>
      <c r="G1109">
        <v>48</v>
      </c>
      <c r="H1109" t="s">
        <v>6319</v>
      </c>
      <c r="I1109" s="4" t="str">
        <f t="shared" si="50"/>
        <v>SCHEDULE 16: REPORT ON ASSOCIATED STATISTICS | 16a: Aircraft statistics: (i) International air passenger services | Total number of landings | Aircraft type: Cessna - 441 Conquest 2</v>
      </c>
      <c r="J1109" t="s">
        <v>4988</v>
      </c>
    </row>
    <row r="1110" spans="1:10" hidden="1">
      <c r="A1110" s="6" t="str">
        <f t="shared" si="51"/>
        <v>SCHEDULE 16: REPORT ON ASSOCIATED STATISTICS | 16a: Aircraft statistics: (i) International air passenger services | 228</v>
      </c>
      <c r="B1110" s="4">
        <f t="shared" si="52"/>
        <v>228</v>
      </c>
      <c r="C1110" t="s">
        <v>4984</v>
      </c>
      <c r="D1110" t="s">
        <v>4985</v>
      </c>
      <c r="E1110" t="s">
        <v>81</v>
      </c>
      <c r="F1110" t="s">
        <v>4990</v>
      </c>
      <c r="G1110">
        <v>48</v>
      </c>
      <c r="H1110" t="s">
        <v>6319</v>
      </c>
      <c r="I1110" s="4" t="str">
        <f t="shared" si="50"/>
        <v>SCHEDULE 16: REPORT ON ASSOCIATED STATISTICS | 16a: Aircraft statistics: (i) International air passenger services | Total MCTOW | Aircraft type: Cessna - 441 Conquest 2</v>
      </c>
      <c r="J1110" t="s">
        <v>304</v>
      </c>
    </row>
    <row r="1111" spans="1:10" hidden="1">
      <c r="A1111" s="6" t="str">
        <f t="shared" si="51"/>
        <v>SCHEDULE 16: REPORT ON ASSOCIATED STATISTICS | 16a: Aircraft statistics: (i) International air passenger services | 229</v>
      </c>
      <c r="B1111" s="4">
        <f t="shared" si="52"/>
        <v>229</v>
      </c>
      <c r="C1111" t="s">
        <v>4984</v>
      </c>
      <c r="D1111" t="s">
        <v>4985</v>
      </c>
      <c r="E1111" t="s">
        <v>81</v>
      </c>
      <c r="F1111" t="s">
        <v>4986</v>
      </c>
      <c r="G1111">
        <v>49</v>
      </c>
      <c r="H1111" t="s">
        <v>6321</v>
      </c>
      <c r="I1111" s="4" t="str">
        <f t="shared" si="50"/>
        <v>SCHEDULE 16: REPORT ON ASSOCIATED STATISTICS | 16a: Aircraft statistics: (i) International air passenger services | Total number of landings | Aircraft type: Britten-Norman - BN-2P Islander</v>
      </c>
      <c r="J1111" t="s">
        <v>4988</v>
      </c>
    </row>
    <row r="1112" spans="1:10" hidden="1">
      <c r="A1112" s="6" t="str">
        <f t="shared" si="51"/>
        <v>SCHEDULE 16: REPORT ON ASSOCIATED STATISTICS | 16a: Aircraft statistics: (i) International air passenger services | 230</v>
      </c>
      <c r="B1112" s="4">
        <f t="shared" si="52"/>
        <v>230</v>
      </c>
      <c r="C1112" t="s">
        <v>4984</v>
      </c>
      <c r="D1112" t="s">
        <v>4985</v>
      </c>
      <c r="E1112" t="s">
        <v>81</v>
      </c>
      <c r="F1112" t="s">
        <v>4990</v>
      </c>
      <c r="G1112">
        <v>49</v>
      </c>
      <c r="H1112" t="s">
        <v>6321</v>
      </c>
      <c r="I1112" s="4" t="str">
        <f t="shared" si="50"/>
        <v>SCHEDULE 16: REPORT ON ASSOCIATED STATISTICS | 16a: Aircraft statistics: (i) International air passenger services | Total MCTOW | Aircraft type: Britten-Norman - BN-2P Islander</v>
      </c>
      <c r="J1112" t="s">
        <v>304</v>
      </c>
    </row>
    <row r="1113" spans="1:10" hidden="1">
      <c r="A1113" s="6" t="str">
        <f t="shared" si="51"/>
        <v>SCHEDULE 16: REPORT ON ASSOCIATED STATISTICS | 16a: Aircraft statistics: (i) International air passenger services | 231</v>
      </c>
      <c r="B1113" s="4">
        <f t="shared" si="52"/>
        <v>231</v>
      </c>
      <c r="C1113" t="s">
        <v>4984</v>
      </c>
      <c r="D1113" t="s">
        <v>4985</v>
      </c>
      <c r="E1113" t="s">
        <v>81</v>
      </c>
      <c r="F1113" t="s">
        <v>4986</v>
      </c>
      <c r="G1113">
        <v>50</v>
      </c>
      <c r="H1113" t="s">
        <v>6323</v>
      </c>
      <c r="I1113" s="4" t="str">
        <f t="shared" si="50"/>
        <v>SCHEDULE 16: REPORT ON ASSOCIATED STATISTICS | 16a: Aircraft statistics: (i) International air passenger services | Total number of landings | Aircraft type: Other</v>
      </c>
      <c r="J1113" t="s">
        <v>4988</v>
      </c>
    </row>
    <row r="1114" spans="1:10" hidden="1">
      <c r="A1114" s="6" t="str">
        <f t="shared" si="51"/>
        <v>SCHEDULE 16: REPORT ON ASSOCIATED STATISTICS | 16a: Aircraft statistics: (i) International air passenger services | 232</v>
      </c>
      <c r="B1114" s="4">
        <f t="shared" si="52"/>
        <v>232</v>
      </c>
      <c r="C1114" t="s">
        <v>4984</v>
      </c>
      <c r="D1114" t="s">
        <v>4985</v>
      </c>
      <c r="E1114" t="s">
        <v>81</v>
      </c>
      <c r="F1114" t="s">
        <v>4990</v>
      </c>
      <c r="G1114">
        <v>50</v>
      </c>
      <c r="H1114" t="s">
        <v>6323</v>
      </c>
      <c r="I1114" s="4" t="str">
        <f t="shared" si="50"/>
        <v>SCHEDULE 16: REPORT ON ASSOCIATED STATISTICS | 16a: Aircraft statistics: (i) International air passenger services | Total MCTOW | Aircraft type: Other</v>
      </c>
      <c r="J1114" t="s">
        <v>304</v>
      </c>
    </row>
    <row r="1115" spans="1:10" hidden="1">
      <c r="A1115" s="6" t="str">
        <f t="shared" si="51"/>
        <v>SCHEDULE 16: REPORT ON ASSOCIATED STATISTICS | 16a: Aircraft statistics: (i) International air passenger services | 233</v>
      </c>
      <c r="B1115" s="4">
        <f t="shared" si="52"/>
        <v>233</v>
      </c>
      <c r="C1115" t="s">
        <v>4984</v>
      </c>
      <c r="D1115" t="s">
        <v>4985</v>
      </c>
      <c r="E1115" t="s">
        <v>81</v>
      </c>
      <c r="F1115" t="s">
        <v>4986</v>
      </c>
      <c r="G1115">
        <v>53</v>
      </c>
      <c r="H1115" t="s">
        <v>60</v>
      </c>
      <c r="I1115" s="4" t="str">
        <f t="shared" si="50"/>
        <v>SCHEDULE 16: REPORT ON ASSOCIATED STATISTICS | 16a: Aircraft statistics: (i) International air passenger services | Total number of landings | Total</v>
      </c>
      <c r="J1115" t="s">
        <v>4988</v>
      </c>
    </row>
    <row r="1116" spans="1:10" hidden="1">
      <c r="A1116" s="6" t="str">
        <f t="shared" si="51"/>
        <v>SCHEDULE 16: REPORT ON ASSOCIATED STATISTICS | 16a: Aircraft statistics: (i) International air passenger services | 234</v>
      </c>
      <c r="B1116" s="4">
        <f t="shared" si="52"/>
        <v>234</v>
      </c>
      <c r="C1116" t="s">
        <v>4984</v>
      </c>
      <c r="D1116" t="s">
        <v>4985</v>
      </c>
      <c r="E1116" t="s">
        <v>81</v>
      </c>
      <c r="F1116" t="s">
        <v>4990</v>
      </c>
      <c r="G1116">
        <v>53</v>
      </c>
      <c r="H1116" t="s">
        <v>60</v>
      </c>
      <c r="I1116" s="4" t="str">
        <f t="shared" si="50"/>
        <v>SCHEDULE 16: REPORT ON ASSOCIATED STATISTICS | 16a: Aircraft statistics: (i) International air passenger services | Total MCTOW | Total</v>
      </c>
      <c r="J1116" t="s">
        <v>304</v>
      </c>
    </row>
    <row r="1117" spans="1:10" hidden="1">
      <c r="A1117" s="6" t="str">
        <f t="shared" si="51"/>
        <v>SCHEDULE 16: REPORT ON ASSOCIATED STATISTICS | 16a: Aircraft statistics: (ii) Domestic air passenger services: (1) Aircraft 30 tonnes MCTOW or more | 1</v>
      </c>
      <c r="B1117" s="4">
        <f t="shared" si="52"/>
        <v>1</v>
      </c>
      <c r="C1117" t="s">
        <v>4984</v>
      </c>
      <c r="D1117" t="s">
        <v>4996</v>
      </c>
      <c r="E1117" t="s">
        <v>81</v>
      </c>
      <c r="F1117" t="s">
        <v>4986</v>
      </c>
      <c r="G1117">
        <v>64</v>
      </c>
      <c r="H1117" t="s">
        <v>4987</v>
      </c>
      <c r="I1117" s="4" t="str">
        <f t="shared" si="50"/>
        <v>SCHEDULE 16: REPORT ON ASSOCIATED STATISTICS | 16a: Aircraft statistics: (ii) Domestic air passenger services: (1) Aircraft 30 tonnes MCTOW or more | Total number of landings | Aircraft type: Airbus A320</v>
      </c>
      <c r="J1117" t="s">
        <v>4988</v>
      </c>
    </row>
    <row r="1118" spans="1:10" hidden="1">
      <c r="A1118" s="6" t="str">
        <f t="shared" si="51"/>
        <v>SCHEDULE 16: REPORT ON ASSOCIATED STATISTICS | 16a: Aircraft statistics: (ii) Domestic air passenger services: (1) Aircraft 30 tonnes MCTOW or more | 2</v>
      </c>
      <c r="B1118" s="4">
        <f t="shared" si="52"/>
        <v>2</v>
      </c>
      <c r="C1118" t="s">
        <v>4984</v>
      </c>
      <c r="D1118" t="s">
        <v>4996</v>
      </c>
      <c r="E1118" t="s">
        <v>81</v>
      </c>
      <c r="F1118" t="s">
        <v>4990</v>
      </c>
      <c r="G1118">
        <v>64</v>
      </c>
      <c r="H1118" t="s">
        <v>4987</v>
      </c>
      <c r="I1118" s="4" t="str">
        <f t="shared" si="50"/>
        <v>SCHEDULE 16: REPORT ON ASSOCIATED STATISTICS | 16a: Aircraft statistics: (ii) Domestic air passenger services: (1) Aircraft 30 tonnes MCTOW or more | Total MCTOW | Aircraft type: Airbus A320</v>
      </c>
      <c r="J1118" t="s">
        <v>304</v>
      </c>
    </row>
    <row r="1119" spans="1:10" hidden="1">
      <c r="A1119" s="6" t="str">
        <f t="shared" si="51"/>
        <v>SCHEDULE 16: REPORT ON ASSOCIATED STATISTICS | 16a: Aircraft statistics: (ii) Domestic air passenger services: (1) Aircraft 30 tonnes MCTOW or more | 3</v>
      </c>
      <c r="B1119" s="4">
        <f t="shared" si="52"/>
        <v>3</v>
      </c>
      <c r="C1119" t="s">
        <v>4984</v>
      </c>
      <c r="D1119" t="s">
        <v>4996</v>
      </c>
      <c r="E1119" t="s">
        <v>81</v>
      </c>
      <c r="F1119" t="s">
        <v>4986</v>
      </c>
      <c r="G1119">
        <v>64</v>
      </c>
      <c r="H1119" t="s">
        <v>4992</v>
      </c>
      <c r="I1119" s="4" t="str">
        <f t="shared" si="50"/>
        <v>SCHEDULE 16: REPORT ON ASSOCIATED STATISTICS | 16a: Aircraft statistics: (ii) Domestic air passenger services: (1) Aircraft 30 tonnes MCTOW or more | Total number of landings | Aircraft type: Boeing 737-800</v>
      </c>
      <c r="J1119" t="s">
        <v>4988</v>
      </c>
    </row>
    <row r="1120" spans="1:10" hidden="1">
      <c r="A1120" s="6" t="str">
        <f t="shared" si="51"/>
        <v>SCHEDULE 16: REPORT ON ASSOCIATED STATISTICS | 16a: Aircraft statistics: (ii) Domestic air passenger services: (1) Aircraft 30 tonnes MCTOW or more | 4</v>
      </c>
      <c r="B1120" s="4">
        <f t="shared" si="52"/>
        <v>4</v>
      </c>
      <c r="C1120" t="s">
        <v>4984</v>
      </c>
      <c r="D1120" t="s">
        <v>4996</v>
      </c>
      <c r="E1120" t="s">
        <v>81</v>
      </c>
      <c r="F1120" t="s">
        <v>4990</v>
      </c>
      <c r="G1120">
        <v>64</v>
      </c>
      <c r="H1120" t="s">
        <v>4992</v>
      </c>
      <c r="I1120" s="4" t="str">
        <f t="shared" si="50"/>
        <v>SCHEDULE 16: REPORT ON ASSOCIATED STATISTICS | 16a: Aircraft statistics: (ii) Domestic air passenger services: (1) Aircraft 30 tonnes MCTOW or more | Total MCTOW | Aircraft type: Boeing 737-800</v>
      </c>
      <c r="J1120" t="s">
        <v>304</v>
      </c>
    </row>
    <row r="1121" spans="1:10" hidden="1">
      <c r="A1121" s="6" t="str">
        <f t="shared" si="51"/>
        <v>SCHEDULE 16: REPORT ON ASSOCIATED STATISTICS | 16a: Aircraft statistics: (ii) Domestic air passenger services: (1) Aircraft 30 tonnes MCTOW or more | 5</v>
      </c>
      <c r="B1121" s="4">
        <f t="shared" si="52"/>
        <v>5</v>
      </c>
      <c r="C1121" t="s">
        <v>4984</v>
      </c>
      <c r="D1121" t="s">
        <v>4996</v>
      </c>
      <c r="E1121" t="s">
        <v>81</v>
      </c>
      <c r="F1121" t="s">
        <v>4986</v>
      </c>
      <c r="G1121">
        <v>64</v>
      </c>
      <c r="H1121" t="s">
        <v>6247</v>
      </c>
      <c r="I1121" s="4" t="str">
        <f t="shared" si="50"/>
        <v>SCHEDULE 16: REPORT ON ASSOCIATED STATISTICS | 16a: Aircraft statistics: (ii) Domestic air passenger services: (1) Aircraft 30 tonnes MCTOW or more | Total number of landings | Aircraft type: Airbus - A320</v>
      </c>
      <c r="J1121" t="s">
        <v>4988</v>
      </c>
    </row>
    <row r="1122" spans="1:10" hidden="1">
      <c r="A1122" s="6" t="str">
        <f t="shared" si="51"/>
        <v>SCHEDULE 16: REPORT ON ASSOCIATED STATISTICS | 16a: Aircraft statistics: (ii) Domestic air passenger services: (1) Aircraft 30 tonnes MCTOW or more | 6</v>
      </c>
      <c r="B1122" s="4">
        <f t="shared" si="52"/>
        <v>6</v>
      </c>
      <c r="C1122" t="s">
        <v>4984</v>
      </c>
      <c r="D1122" t="s">
        <v>4996</v>
      </c>
      <c r="E1122" t="s">
        <v>81</v>
      </c>
      <c r="F1122" t="s">
        <v>4990</v>
      </c>
      <c r="G1122">
        <v>64</v>
      </c>
      <c r="H1122" t="s">
        <v>6247</v>
      </c>
      <c r="I1122" s="4" t="str">
        <f t="shared" si="50"/>
        <v>SCHEDULE 16: REPORT ON ASSOCIATED STATISTICS | 16a: Aircraft statistics: (ii) Domestic air passenger services: (1) Aircraft 30 tonnes MCTOW or more | Total MCTOW | Aircraft type: Airbus - A320</v>
      </c>
      <c r="J1122" t="s">
        <v>304</v>
      </c>
    </row>
    <row r="1123" spans="1:10" hidden="1">
      <c r="A1123" s="6" t="str">
        <f t="shared" si="51"/>
        <v>SCHEDULE 16: REPORT ON ASSOCIATED STATISTICS | 16a: Aircraft statistics: (ii) Domestic air passenger services: (1) Aircraft 30 tonnes MCTOW or more | 7</v>
      </c>
      <c r="B1123" s="4">
        <f t="shared" si="52"/>
        <v>7</v>
      </c>
      <c r="C1123" t="s">
        <v>4984</v>
      </c>
      <c r="D1123" t="s">
        <v>4996</v>
      </c>
      <c r="E1123" t="s">
        <v>81</v>
      </c>
      <c r="F1123" t="s">
        <v>4986</v>
      </c>
      <c r="G1123">
        <v>64</v>
      </c>
      <c r="H1123" t="s">
        <v>6578</v>
      </c>
      <c r="I1123" s="4" t="str">
        <f t="shared" si="50"/>
        <v>SCHEDULE 16: REPORT ON ASSOCIATED STATISTICS | 16a: Aircraft statistics: (ii) Domestic air passenger services: (1) Aircraft 30 tonnes MCTOW or more | Total number of landings | Aircraft type: Boeing - B737</v>
      </c>
      <c r="J1123" t="s">
        <v>4988</v>
      </c>
    </row>
    <row r="1124" spans="1:10" hidden="1">
      <c r="A1124" s="6" t="str">
        <f t="shared" si="51"/>
        <v>SCHEDULE 16: REPORT ON ASSOCIATED STATISTICS | 16a: Aircraft statistics: (ii) Domestic air passenger services: (1) Aircraft 30 tonnes MCTOW or more | 8</v>
      </c>
      <c r="B1124" s="4">
        <f t="shared" si="52"/>
        <v>8</v>
      </c>
      <c r="C1124" t="s">
        <v>4984</v>
      </c>
      <c r="D1124" t="s">
        <v>4996</v>
      </c>
      <c r="E1124" t="s">
        <v>81</v>
      </c>
      <c r="F1124" t="s">
        <v>4990</v>
      </c>
      <c r="G1124">
        <v>64</v>
      </c>
      <c r="H1124" t="s">
        <v>6578</v>
      </c>
      <c r="I1124" s="4" t="str">
        <f t="shared" si="50"/>
        <v>SCHEDULE 16: REPORT ON ASSOCIATED STATISTICS | 16a: Aircraft statistics: (ii) Domestic air passenger services: (1) Aircraft 30 tonnes MCTOW or more | Total MCTOW | Aircraft type: Boeing - B737</v>
      </c>
      <c r="J1124" t="s">
        <v>304</v>
      </c>
    </row>
    <row r="1125" spans="1:10" hidden="1">
      <c r="A1125" s="6" t="str">
        <f t="shared" si="51"/>
        <v>SCHEDULE 16: REPORT ON ASSOCIATED STATISTICS | 16a: Aircraft statistics: (ii) Domestic air passenger services: (1) Aircraft 30 tonnes MCTOW or more | 9</v>
      </c>
      <c r="B1125" s="4">
        <f t="shared" si="52"/>
        <v>9</v>
      </c>
      <c r="C1125" t="s">
        <v>4984</v>
      </c>
      <c r="D1125" t="s">
        <v>4996</v>
      </c>
      <c r="E1125" t="s">
        <v>81</v>
      </c>
      <c r="F1125" t="s">
        <v>4986</v>
      </c>
      <c r="G1125">
        <v>65</v>
      </c>
      <c r="H1125" t="s">
        <v>4999</v>
      </c>
      <c r="I1125" s="4" t="str">
        <f t="shared" si="50"/>
        <v>SCHEDULE 16: REPORT ON ASSOCIATED STATISTICS | 16a: Aircraft statistics: (ii) Domestic air passenger services: (1) Aircraft 30 tonnes MCTOW or more | Total number of landings | Aircraft type: Boeing 737-300</v>
      </c>
      <c r="J1125" t="s">
        <v>4988</v>
      </c>
    </row>
    <row r="1126" spans="1:10" hidden="1">
      <c r="A1126" s="6" t="str">
        <f t="shared" si="51"/>
        <v>SCHEDULE 16: REPORT ON ASSOCIATED STATISTICS | 16a: Aircraft statistics: (ii) Domestic air passenger services: (1) Aircraft 30 tonnes MCTOW or more | 10</v>
      </c>
      <c r="B1126" s="4">
        <f t="shared" si="52"/>
        <v>10</v>
      </c>
      <c r="C1126" t="s">
        <v>4984</v>
      </c>
      <c r="D1126" t="s">
        <v>4996</v>
      </c>
      <c r="E1126" t="s">
        <v>81</v>
      </c>
      <c r="F1126" t="s">
        <v>4990</v>
      </c>
      <c r="G1126">
        <v>65</v>
      </c>
      <c r="H1126" t="s">
        <v>4999</v>
      </c>
      <c r="I1126" s="4" t="str">
        <f t="shared" si="50"/>
        <v>SCHEDULE 16: REPORT ON ASSOCIATED STATISTICS | 16a: Aircraft statistics: (ii) Domestic air passenger services: (1) Aircraft 30 tonnes MCTOW or more | Total MCTOW | Aircraft type: Boeing 737-300</v>
      </c>
      <c r="J1126" t="s">
        <v>304</v>
      </c>
    </row>
    <row r="1127" spans="1:10" hidden="1">
      <c r="A1127" s="6" t="str">
        <f t="shared" si="51"/>
        <v>SCHEDULE 16: REPORT ON ASSOCIATED STATISTICS | 16a: Aircraft statistics: (ii) Domestic air passenger services: (1) Aircraft 30 tonnes MCTOW or more | 11</v>
      </c>
      <c r="B1127" s="4">
        <f t="shared" si="52"/>
        <v>11</v>
      </c>
      <c r="C1127" t="s">
        <v>4984</v>
      </c>
      <c r="D1127" t="s">
        <v>4996</v>
      </c>
      <c r="E1127" t="s">
        <v>81</v>
      </c>
      <c r="F1127" t="s">
        <v>4986</v>
      </c>
      <c r="G1127">
        <v>65</v>
      </c>
      <c r="H1127" t="s">
        <v>5817</v>
      </c>
      <c r="I1127" s="4" t="str">
        <f t="shared" si="50"/>
        <v>SCHEDULE 16: REPORT ON ASSOCIATED STATISTICS | 16a: Aircraft statistics: (ii) Domestic air passenger services: (1) Aircraft 30 tonnes MCTOW or more | Total number of landings | Aircraft type: Airbus A330-200</v>
      </c>
      <c r="J1127" t="s">
        <v>4988</v>
      </c>
    </row>
    <row r="1128" spans="1:10" hidden="1">
      <c r="A1128" s="6" t="str">
        <f t="shared" si="51"/>
        <v>SCHEDULE 16: REPORT ON ASSOCIATED STATISTICS | 16a: Aircraft statistics: (ii) Domestic air passenger services: (1) Aircraft 30 tonnes MCTOW or more | 12</v>
      </c>
      <c r="B1128" s="4">
        <f t="shared" si="52"/>
        <v>12</v>
      </c>
      <c r="C1128" t="s">
        <v>4984</v>
      </c>
      <c r="D1128" t="s">
        <v>4996</v>
      </c>
      <c r="E1128" t="s">
        <v>81</v>
      </c>
      <c r="F1128" t="s">
        <v>4990</v>
      </c>
      <c r="G1128">
        <v>65</v>
      </c>
      <c r="H1128" t="s">
        <v>5817</v>
      </c>
      <c r="I1128" s="4" t="str">
        <f t="shared" si="50"/>
        <v>SCHEDULE 16: REPORT ON ASSOCIATED STATISTICS | 16a: Aircraft statistics: (ii) Domestic air passenger services: (1) Aircraft 30 tonnes MCTOW or more | Total MCTOW | Aircraft type: Airbus A330-200</v>
      </c>
      <c r="J1128" t="s">
        <v>304</v>
      </c>
    </row>
    <row r="1129" spans="1:10" hidden="1">
      <c r="A1129" s="6" t="str">
        <f t="shared" si="51"/>
        <v>SCHEDULE 16: REPORT ON ASSOCIATED STATISTICS | 16a: Aircraft statistics: (ii) Domestic air passenger services: (1) Aircraft 30 tonnes MCTOW or more | 13</v>
      </c>
      <c r="B1129" s="4">
        <f t="shared" si="52"/>
        <v>13</v>
      </c>
      <c r="C1129" t="s">
        <v>4984</v>
      </c>
      <c r="D1129" t="s">
        <v>4996</v>
      </c>
      <c r="E1129" t="s">
        <v>81</v>
      </c>
      <c r="F1129" t="s">
        <v>4986</v>
      </c>
      <c r="G1129">
        <v>65</v>
      </c>
      <c r="H1129" t="s">
        <v>4987</v>
      </c>
      <c r="I1129" s="4" t="str">
        <f t="shared" si="50"/>
        <v>SCHEDULE 16: REPORT ON ASSOCIATED STATISTICS | 16a: Aircraft statistics: (ii) Domestic air passenger services: (1) Aircraft 30 tonnes MCTOW or more | Total number of landings | Aircraft type: Airbus A320</v>
      </c>
      <c r="J1129" t="s">
        <v>4988</v>
      </c>
    </row>
    <row r="1130" spans="1:10" hidden="1">
      <c r="A1130" s="6" t="str">
        <f t="shared" si="51"/>
        <v>SCHEDULE 16: REPORT ON ASSOCIATED STATISTICS | 16a: Aircraft statistics: (ii) Domestic air passenger services: (1) Aircraft 30 tonnes MCTOW or more | 14</v>
      </c>
      <c r="B1130" s="4">
        <f t="shared" si="52"/>
        <v>14</v>
      </c>
      <c r="C1130" t="s">
        <v>4984</v>
      </c>
      <c r="D1130" t="s">
        <v>4996</v>
      </c>
      <c r="E1130" t="s">
        <v>81</v>
      </c>
      <c r="F1130" t="s">
        <v>4990</v>
      </c>
      <c r="G1130">
        <v>65</v>
      </c>
      <c r="H1130" t="s">
        <v>4987</v>
      </c>
      <c r="I1130" s="4" t="str">
        <f t="shared" si="50"/>
        <v>SCHEDULE 16: REPORT ON ASSOCIATED STATISTICS | 16a: Aircraft statistics: (ii) Domestic air passenger services: (1) Aircraft 30 tonnes MCTOW or more | Total MCTOW | Aircraft type: Airbus A320</v>
      </c>
      <c r="J1130" t="s">
        <v>304</v>
      </c>
    </row>
    <row r="1131" spans="1:10" hidden="1">
      <c r="A1131" s="6" t="str">
        <f t="shared" si="51"/>
        <v>SCHEDULE 16: REPORT ON ASSOCIATED STATISTICS | 16a: Aircraft statistics: (ii) Domestic air passenger services: (1) Aircraft 30 tonnes MCTOW or more | 15</v>
      </c>
      <c r="B1131" s="4">
        <f t="shared" si="52"/>
        <v>15</v>
      </c>
      <c r="C1131" t="s">
        <v>4984</v>
      </c>
      <c r="D1131" t="s">
        <v>4996</v>
      </c>
      <c r="E1131" t="s">
        <v>81</v>
      </c>
      <c r="F1131" t="s">
        <v>4986</v>
      </c>
      <c r="G1131">
        <v>65</v>
      </c>
      <c r="H1131" t="s">
        <v>6271</v>
      </c>
      <c r="I1131" s="4" t="str">
        <f t="shared" si="50"/>
        <v>SCHEDULE 16: REPORT ON ASSOCIATED STATISTICS | 16a: Aircraft statistics: (ii) Domestic air passenger services: (1) Aircraft 30 tonnes MCTOW or more | Total number of landings | Aircraft type: Boeing - B737-300</v>
      </c>
      <c r="J1131" t="s">
        <v>4988</v>
      </c>
    </row>
    <row r="1132" spans="1:10" hidden="1">
      <c r="A1132" s="6" t="str">
        <f t="shared" si="51"/>
        <v>SCHEDULE 16: REPORT ON ASSOCIATED STATISTICS | 16a: Aircraft statistics: (ii) Domestic air passenger services: (1) Aircraft 30 tonnes MCTOW or more | 16</v>
      </c>
      <c r="B1132" s="4">
        <f t="shared" si="52"/>
        <v>16</v>
      </c>
      <c r="C1132" t="s">
        <v>4984</v>
      </c>
      <c r="D1132" t="s">
        <v>4996</v>
      </c>
      <c r="E1132" t="s">
        <v>81</v>
      </c>
      <c r="F1132" t="s">
        <v>4990</v>
      </c>
      <c r="G1132">
        <v>65</v>
      </c>
      <c r="H1132" t="s">
        <v>6271</v>
      </c>
      <c r="I1132" s="4" t="str">
        <f t="shared" ref="I1132:I1195" si="53">SUBSTITUTE(SUBSTITUTE(SUBSTITUTE(C1132&amp;" | "&amp;D1132&amp;" | "&amp;E1132&amp;" | "&amp;F1132&amp;" | "&amp;H1132," |  |  |  | "," | ")," |  |  | "," | ")," |  | "," | ")</f>
        <v>SCHEDULE 16: REPORT ON ASSOCIATED STATISTICS | 16a: Aircraft statistics: (ii) Domestic air passenger services: (1) Aircraft 30 tonnes MCTOW or more | Total MCTOW | Aircraft type: Boeing - B737-300</v>
      </c>
      <c r="J1132" t="s">
        <v>304</v>
      </c>
    </row>
    <row r="1133" spans="1:10" hidden="1">
      <c r="A1133" s="6" t="str">
        <f t="shared" si="51"/>
        <v>SCHEDULE 16: REPORT ON ASSOCIATED STATISTICS | 16a: Aircraft statistics: (ii) Domestic air passenger services: (1) Aircraft 30 tonnes MCTOW or more | 17</v>
      </c>
      <c r="B1133" s="4">
        <f t="shared" si="52"/>
        <v>17</v>
      </c>
      <c r="C1133" t="s">
        <v>4984</v>
      </c>
      <c r="D1133" t="s">
        <v>4996</v>
      </c>
      <c r="E1133" t="s">
        <v>81</v>
      </c>
      <c r="F1133" t="s">
        <v>4986</v>
      </c>
      <c r="G1133">
        <v>65</v>
      </c>
      <c r="H1133" t="s">
        <v>6578</v>
      </c>
      <c r="I1133" s="4" t="str">
        <f t="shared" si="53"/>
        <v>SCHEDULE 16: REPORT ON ASSOCIATED STATISTICS | 16a: Aircraft statistics: (ii) Domestic air passenger services: (1) Aircraft 30 tonnes MCTOW or more | Total number of landings | Aircraft type: Boeing - B737</v>
      </c>
      <c r="J1133" t="s">
        <v>4988</v>
      </c>
    </row>
    <row r="1134" spans="1:10" hidden="1">
      <c r="A1134" s="6" t="str">
        <f t="shared" si="51"/>
        <v>SCHEDULE 16: REPORT ON ASSOCIATED STATISTICS | 16a: Aircraft statistics: (ii) Domestic air passenger services: (1) Aircraft 30 tonnes MCTOW or more | 18</v>
      </c>
      <c r="B1134" s="4">
        <f t="shared" si="52"/>
        <v>18</v>
      </c>
      <c r="C1134" t="s">
        <v>4984</v>
      </c>
      <c r="D1134" t="s">
        <v>4996</v>
      </c>
      <c r="E1134" t="s">
        <v>81</v>
      </c>
      <c r="F1134" t="s">
        <v>4990</v>
      </c>
      <c r="G1134">
        <v>65</v>
      </c>
      <c r="H1134" t="s">
        <v>6578</v>
      </c>
      <c r="I1134" s="4" t="str">
        <f t="shared" si="53"/>
        <v>SCHEDULE 16: REPORT ON ASSOCIATED STATISTICS | 16a: Aircraft statistics: (ii) Domestic air passenger services: (1) Aircraft 30 tonnes MCTOW or more | Total MCTOW | Aircraft type: Boeing - B737</v>
      </c>
      <c r="J1134" t="s">
        <v>304</v>
      </c>
    </row>
    <row r="1135" spans="1:10" hidden="1">
      <c r="A1135" s="6" t="str">
        <f t="shared" si="51"/>
        <v>SCHEDULE 16: REPORT ON ASSOCIATED STATISTICS | 16a: Aircraft statistics: (ii) Domestic air passenger services: (1) Aircraft 30 tonnes MCTOW or more | 19</v>
      </c>
      <c r="B1135" s="4">
        <f t="shared" si="52"/>
        <v>19</v>
      </c>
      <c r="C1135" t="s">
        <v>4984</v>
      </c>
      <c r="D1135" t="s">
        <v>4996</v>
      </c>
      <c r="E1135" t="s">
        <v>81</v>
      </c>
      <c r="F1135" t="s">
        <v>4986</v>
      </c>
      <c r="G1135">
        <v>65</v>
      </c>
      <c r="H1135" t="s">
        <v>6967</v>
      </c>
      <c r="I1135" s="4" t="str">
        <f t="shared" si="53"/>
        <v>SCHEDULE 16: REPORT ON ASSOCIATED STATISTICS | 16a: Aircraft statistics: (ii) Domestic air passenger services: (1) Aircraft 30 tonnes MCTOW or more | Total number of landings | Aircraft type: Airbus Industrie - A320</v>
      </c>
      <c r="J1135" t="s">
        <v>4988</v>
      </c>
    </row>
    <row r="1136" spans="1:10" hidden="1">
      <c r="A1136" s="6" t="str">
        <f t="shared" si="51"/>
        <v>SCHEDULE 16: REPORT ON ASSOCIATED STATISTICS | 16a: Aircraft statistics: (ii) Domestic air passenger services: (1) Aircraft 30 tonnes MCTOW or more | 20</v>
      </c>
      <c r="B1136" s="4">
        <f t="shared" si="52"/>
        <v>20</v>
      </c>
      <c r="C1136" t="s">
        <v>4984</v>
      </c>
      <c r="D1136" t="s">
        <v>4996</v>
      </c>
      <c r="E1136" t="s">
        <v>81</v>
      </c>
      <c r="F1136" t="s">
        <v>4990</v>
      </c>
      <c r="G1136">
        <v>65</v>
      </c>
      <c r="H1136" t="s">
        <v>6967</v>
      </c>
      <c r="I1136" s="4" t="str">
        <f t="shared" si="53"/>
        <v>SCHEDULE 16: REPORT ON ASSOCIATED STATISTICS | 16a: Aircraft statistics: (ii) Domestic air passenger services: (1) Aircraft 30 tonnes MCTOW or more | Total MCTOW | Aircraft type: Airbus Industrie - A320</v>
      </c>
      <c r="J1136" t="s">
        <v>304</v>
      </c>
    </row>
    <row r="1137" spans="1:10" hidden="1">
      <c r="A1137" s="6" t="str">
        <f t="shared" si="51"/>
        <v>SCHEDULE 16: REPORT ON ASSOCIATED STATISTICS | 16a: Aircraft statistics: (ii) Domestic air passenger services: (1) Aircraft 30 tonnes MCTOW or more | 21</v>
      </c>
      <c r="B1137" s="4">
        <f t="shared" si="52"/>
        <v>21</v>
      </c>
      <c r="C1137" t="s">
        <v>4984</v>
      </c>
      <c r="D1137" t="s">
        <v>4996</v>
      </c>
      <c r="E1137" t="s">
        <v>81</v>
      </c>
      <c r="F1137" t="s">
        <v>4986</v>
      </c>
      <c r="G1137">
        <v>66</v>
      </c>
      <c r="H1137" t="s">
        <v>4992</v>
      </c>
      <c r="I1137" s="4" t="str">
        <f t="shared" si="53"/>
        <v>SCHEDULE 16: REPORT ON ASSOCIATED STATISTICS | 16a: Aircraft statistics: (ii) Domestic air passenger services: (1) Aircraft 30 tonnes MCTOW or more | Total number of landings | Aircraft type: Boeing 737-800</v>
      </c>
      <c r="J1137" t="s">
        <v>4988</v>
      </c>
    </row>
    <row r="1138" spans="1:10" hidden="1">
      <c r="A1138" s="6" t="str">
        <f t="shared" si="51"/>
        <v>SCHEDULE 16: REPORT ON ASSOCIATED STATISTICS | 16a: Aircraft statistics: (ii) Domestic air passenger services: (1) Aircraft 30 tonnes MCTOW or more | 22</v>
      </c>
      <c r="B1138" s="4">
        <f t="shared" si="52"/>
        <v>22</v>
      </c>
      <c r="C1138" t="s">
        <v>4984</v>
      </c>
      <c r="D1138" t="s">
        <v>4996</v>
      </c>
      <c r="E1138" t="s">
        <v>81</v>
      </c>
      <c r="F1138" t="s">
        <v>4990</v>
      </c>
      <c r="G1138">
        <v>66</v>
      </c>
      <c r="H1138" t="s">
        <v>4992</v>
      </c>
      <c r="I1138" s="4" t="str">
        <f t="shared" si="53"/>
        <v>SCHEDULE 16: REPORT ON ASSOCIATED STATISTICS | 16a: Aircraft statistics: (ii) Domestic air passenger services: (1) Aircraft 30 tonnes MCTOW or more | Total MCTOW | Aircraft type: Boeing 737-800</v>
      </c>
      <c r="J1138" t="s">
        <v>304</v>
      </c>
    </row>
    <row r="1139" spans="1:10" hidden="1">
      <c r="A1139" s="6" t="str">
        <f t="shared" ref="A1139:A1202" si="54">C1139&amp;" | "&amp;D1139&amp;" | "&amp;B1139</f>
        <v>SCHEDULE 16: REPORT ON ASSOCIATED STATISTICS | 16a: Aircraft statistics: (ii) Domestic air passenger services: (1) Aircraft 30 tonnes MCTOW or more | 23</v>
      </c>
      <c r="B1139" s="4">
        <f t="shared" ref="B1139:B1202" si="55">IF(C1139&amp;D1139&lt;&gt;C1138&amp;D1138,1,B1138+1)</f>
        <v>23</v>
      </c>
      <c r="C1139" t="s">
        <v>4984</v>
      </c>
      <c r="D1139" t="s">
        <v>4996</v>
      </c>
      <c r="E1139" t="s">
        <v>81</v>
      </c>
      <c r="F1139" t="s">
        <v>4986</v>
      </c>
      <c r="G1139">
        <v>66</v>
      </c>
      <c r="H1139" t="s">
        <v>5248</v>
      </c>
      <c r="I1139" s="4" t="str">
        <f t="shared" si="53"/>
        <v>SCHEDULE 16: REPORT ON ASSOCIATED STATISTICS | 16a: Aircraft statistics: (ii) Domestic air passenger services: (1) Aircraft 30 tonnes MCTOW or more | Total number of landings | Aircraft type: Boeing 737-400</v>
      </c>
      <c r="J1139" t="s">
        <v>4988</v>
      </c>
    </row>
    <row r="1140" spans="1:10" hidden="1">
      <c r="A1140" s="6" t="str">
        <f t="shared" si="54"/>
        <v>SCHEDULE 16: REPORT ON ASSOCIATED STATISTICS | 16a: Aircraft statistics: (ii) Domestic air passenger services: (1) Aircraft 30 tonnes MCTOW or more | 24</v>
      </c>
      <c r="B1140" s="4">
        <f t="shared" si="55"/>
        <v>24</v>
      </c>
      <c r="C1140" t="s">
        <v>4984</v>
      </c>
      <c r="D1140" t="s">
        <v>4996</v>
      </c>
      <c r="E1140" t="s">
        <v>81</v>
      </c>
      <c r="F1140" t="s">
        <v>4990</v>
      </c>
      <c r="G1140">
        <v>66</v>
      </c>
      <c r="H1140" t="s">
        <v>5248</v>
      </c>
      <c r="I1140" s="4" t="str">
        <f t="shared" si="53"/>
        <v>SCHEDULE 16: REPORT ON ASSOCIATED STATISTICS | 16a: Aircraft statistics: (ii) Domestic air passenger services: (1) Aircraft 30 tonnes MCTOW or more | Total MCTOW | Aircraft type: Boeing 737-400</v>
      </c>
      <c r="J1140" t="s">
        <v>304</v>
      </c>
    </row>
    <row r="1141" spans="1:10" hidden="1">
      <c r="A1141" s="6" t="str">
        <f t="shared" si="54"/>
        <v>SCHEDULE 16: REPORT ON ASSOCIATED STATISTICS | 16a: Aircraft statistics: (ii) Domestic air passenger services: (1) Aircraft 30 tonnes MCTOW or more | 25</v>
      </c>
      <c r="B1141" s="4">
        <f t="shared" si="55"/>
        <v>25</v>
      </c>
      <c r="C1141" t="s">
        <v>4984</v>
      </c>
      <c r="D1141" t="s">
        <v>4996</v>
      </c>
      <c r="E1141" t="s">
        <v>81</v>
      </c>
      <c r="F1141" t="s">
        <v>4986</v>
      </c>
      <c r="G1141">
        <v>66</v>
      </c>
      <c r="H1141" t="s">
        <v>5512</v>
      </c>
      <c r="I1141" s="4" t="str">
        <f t="shared" si="53"/>
        <v>SCHEDULE 16: REPORT ON ASSOCIATED STATISTICS | 16a: Aircraft statistics: (ii) Domestic air passenger services: (1) Aircraft 30 tonnes MCTOW or more | Total number of landings | Aircraft type: Boeing 777-200</v>
      </c>
      <c r="J1141" t="s">
        <v>4988</v>
      </c>
    </row>
    <row r="1142" spans="1:10" hidden="1">
      <c r="A1142" s="6" t="str">
        <f t="shared" si="54"/>
        <v>SCHEDULE 16: REPORT ON ASSOCIATED STATISTICS | 16a: Aircraft statistics: (ii) Domestic air passenger services: (1) Aircraft 30 tonnes MCTOW or more | 26</v>
      </c>
      <c r="B1142" s="4">
        <f t="shared" si="55"/>
        <v>26</v>
      </c>
      <c r="C1142" t="s">
        <v>4984</v>
      </c>
      <c r="D1142" t="s">
        <v>4996</v>
      </c>
      <c r="E1142" t="s">
        <v>81</v>
      </c>
      <c r="F1142" t="s">
        <v>4990</v>
      </c>
      <c r="G1142">
        <v>66</v>
      </c>
      <c r="H1142" t="s">
        <v>5512</v>
      </c>
      <c r="I1142" s="4" t="str">
        <f t="shared" si="53"/>
        <v>SCHEDULE 16: REPORT ON ASSOCIATED STATISTICS | 16a: Aircraft statistics: (ii) Domestic air passenger services: (1) Aircraft 30 tonnes MCTOW or more | Total MCTOW | Aircraft type: Boeing 777-200</v>
      </c>
      <c r="J1142" t="s">
        <v>304</v>
      </c>
    </row>
    <row r="1143" spans="1:10" hidden="1">
      <c r="A1143" s="6" t="str">
        <f t="shared" si="54"/>
        <v>SCHEDULE 16: REPORT ON ASSOCIATED STATISTICS | 16a: Aircraft statistics: (ii) Domestic air passenger services: (1) Aircraft 30 tonnes MCTOW or more | 27</v>
      </c>
      <c r="B1143" s="4">
        <f t="shared" si="55"/>
        <v>27</v>
      </c>
      <c r="C1143" t="s">
        <v>4984</v>
      </c>
      <c r="D1143" t="s">
        <v>4996</v>
      </c>
      <c r="E1143" t="s">
        <v>81</v>
      </c>
      <c r="F1143" t="s">
        <v>4986</v>
      </c>
      <c r="G1143">
        <v>66</v>
      </c>
      <c r="H1143" t="s">
        <v>5602</v>
      </c>
      <c r="I1143" s="4" t="str">
        <f t="shared" si="53"/>
        <v>SCHEDULE 16: REPORT ON ASSOCIATED STATISTICS | 16a: Aircraft statistics: (ii) Domestic air passenger services: (1) Aircraft 30 tonnes MCTOW or more | Total number of landings | Aircraft type: Boeing 747-400</v>
      </c>
      <c r="J1143" t="s">
        <v>4988</v>
      </c>
    </row>
    <row r="1144" spans="1:10" hidden="1">
      <c r="A1144" s="6" t="str">
        <f t="shared" si="54"/>
        <v>SCHEDULE 16: REPORT ON ASSOCIATED STATISTICS | 16a: Aircraft statistics: (ii) Domestic air passenger services: (1) Aircraft 30 tonnes MCTOW or more | 28</v>
      </c>
      <c r="B1144" s="4">
        <f t="shared" si="55"/>
        <v>28</v>
      </c>
      <c r="C1144" t="s">
        <v>4984</v>
      </c>
      <c r="D1144" t="s">
        <v>4996</v>
      </c>
      <c r="E1144" t="s">
        <v>81</v>
      </c>
      <c r="F1144" t="s">
        <v>4990</v>
      </c>
      <c r="G1144">
        <v>66</v>
      </c>
      <c r="H1144" t="s">
        <v>5602</v>
      </c>
      <c r="I1144" s="4" t="str">
        <f t="shared" si="53"/>
        <v>SCHEDULE 16: REPORT ON ASSOCIATED STATISTICS | 16a: Aircraft statistics: (ii) Domestic air passenger services: (1) Aircraft 30 tonnes MCTOW or more | Total MCTOW | Aircraft type: Boeing 747-400</v>
      </c>
      <c r="J1144" t="s">
        <v>304</v>
      </c>
    </row>
    <row r="1145" spans="1:10" hidden="1">
      <c r="A1145" s="6" t="str">
        <f t="shared" si="54"/>
        <v>SCHEDULE 16: REPORT ON ASSOCIATED STATISTICS | 16a: Aircraft statistics: (ii) Domestic air passenger services: (1) Aircraft 30 tonnes MCTOW or more | 29</v>
      </c>
      <c r="B1145" s="4">
        <f t="shared" si="55"/>
        <v>29</v>
      </c>
      <c r="C1145" t="s">
        <v>4984</v>
      </c>
      <c r="D1145" t="s">
        <v>4996</v>
      </c>
      <c r="E1145" t="s">
        <v>81</v>
      </c>
      <c r="F1145" t="s">
        <v>4986</v>
      </c>
      <c r="G1145">
        <v>66</v>
      </c>
      <c r="H1145" t="s">
        <v>6235</v>
      </c>
      <c r="I1145" s="4" t="str">
        <f t="shared" si="53"/>
        <v>SCHEDULE 16: REPORT ON ASSOCIATED STATISTICS | 16a: Aircraft statistics: (ii) Domestic air passenger services: (1) Aircraft 30 tonnes MCTOW or more | Total number of landings | Aircraft type: Boeing - B777-200</v>
      </c>
      <c r="J1145" t="s">
        <v>4988</v>
      </c>
    </row>
    <row r="1146" spans="1:10" hidden="1">
      <c r="A1146" s="6" t="str">
        <f t="shared" si="54"/>
        <v>SCHEDULE 16: REPORT ON ASSOCIATED STATISTICS | 16a: Aircraft statistics: (ii) Domestic air passenger services: (1) Aircraft 30 tonnes MCTOW or more | 30</v>
      </c>
      <c r="B1146" s="4">
        <f t="shared" si="55"/>
        <v>30</v>
      </c>
      <c r="C1146" t="s">
        <v>4984</v>
      </c>
      <c r="D1146" t="s">
        <v>4996</v>
      </c>
      <c r="E1146" t="s">
        <v>81</v>
      </c>
      <c r="F1146" t="s">
        <v>4990</v>
      </c>
      <c r="G1146">
        <v>66</v>
      </c>
      <c r="H1146" t="s">
        <v>6235</v>
      </c>
      <c r="I1146" s="4" t="str">
        <f t="shared" si="53"/>
        <v>SCHEDULE 16: REPORT ON ASSOCIATED STATISTICS | 16a: Aircraft statistics: (ii) Domestic air passenger services: (1) Aircraft 30 tonnes MCTOW or more | Total MCTOW | Aircraft type: Boeing - B777-200</v>
      </c>
      <c r="J1146" t="s">
        <v>304</v>
      </c>
    </row>
    <row r="1147" spans="1:10" hidden="1">
      <c r="A1147" s="6" t="str">
        <f t="shared" si="54"/>
        <v>SCHEDULE 16: REPORT ON ASSOCIATED STATISTICS | 16a: Aircraft statistics: (ii) Domestic air passenger services: (1) Aircraft 30 tonnes MCTOW or more | 31</v>
      </c>
      <c r="B1147" s="4">
        <f t="shared" si="55"/>
        <v>31</v>
      </c>
      <c r="C1147" t="s">
        <v>4984</v>
      </c>
      <c r="D1147" t="s">
        <v>4996</v>
      </c>
      <c r="E1147" t="s">
        <v>81</v>
      </c>
      <c r="F1147" t="s">
        <v>4986</v>
      </c>
      <c r="G1147">
        <v>66</v>
      </c>
      <c r="H1147" t="s">
        <v>6575</v>
      </c>
      <c r="I1147" s="4" t="str">
        <f t="shared" si="53"/>
        <v>SCHEDULE 16: REPORT ON ASSOCIATED STATISTICS | 16a: Aircraft statistics: (ii) Domestic air passenger services: (1) Aircraft 30 tonnes MCTOW or more | Total number of landings | Aircraft type: Boeing - B777</v>
      </c>
      <c r="J1147" t="s">
        <v>4988</v>
      </c>
    </row>
    <row r="1148" spans="1:10" hidden="1">
      <c r="A1148" s="6" t="str">
        <f t="shared" si="54"/>
        <v>SCHEDULE 16: REPORT ON ASSOCIATED STATISTICS | 16a: Aircraft statistics: (ii) Domestic air passenger services: (1) Aircraft 30 tonnes MCTOW or more | 32</v>
      </c>
      <c r="B1148" s="4">
        <f t="shared" si="55"/>
        <v>32</v>
      </c>
      <c r="C1148" t="s">
        <v>4984</v>
      </c>
      <c r="D1148" t="s">
        <v>4996</v>
      </c>
      <c r="E1148" t="s">
        <v>81</v>
      </c>
      <c r="F1148" t="s">
        <v>4990</v>
      </c>
      <c r="G1148">
        <v>66</v>
      </c>
      <c r="H1148" t="s">
        <v>6575</v>
      </c>
      <c r="I1148" s="4" t="str">
        <f t="shared" si="53"/>
        <v>SCHEDULE 16: REPORT ON ASSOCIATED STATISTICS | 16a: Aircraft statistics: (ii) Domestic air passenger services: (1) Aircraft 30 tonnes MCTOW or more | Total MCTOW | Aircraft type: Boeing - B777</v>
      </c>
      <c r="J1148" t="s">
        <v>304</v>
      </c>
    </row>
    <row r="1149" spans="1:10" hidden="1">
      <c r="A1149" s="6" t="str">
        <f t="shared" si="54"/>
        <v>SCHEDULE 16: REPORT ON ASSOCIATED STATISTICS | 16a: Aircraft statistics: (ii) Domestic air passenger services: (1) Aircraft 30 tonnes MCTOW or more | 33</v>
      </c>
      <c r="B1149" s="4">
        <f t="shared" si="55"/>
        <v>33</v>
      </c>
      <c r="C1149" t="s">
        <v>4984</v>
      </c>
      <c r="D1149" t="s">
        <v>4996</v>
      </c>
      <c r="E1149" t="s">
        <v>81</v>
      </c>
      <c r="F1149" t="s">
        <v>4986</v>
      </c>
      <c r="G1149">
        <v>67</v>
      </c>
      <c r="H1149" t="s">
        <v>5004</v>
      </c>
      <c r="I1149" s="4" t="str">
        <f t="shared" si="53"/>
        <v>SCHEDULE 16: REPORT ON ASSOCIATED STATISTICS | 16a: Aircraft statistics: (ii) Domestic air passenger services: (1) Aircraft 30 tonnes MCTOW or more | Total number of landings | Aircraft type: Boeing 777-300</v>
      </c>
      <c r="J1149" t="s">
        <v>4988</v>
      </c>
    </row>
    <row r="1150" spans="1:10" hidden="1">
      <c r="A1150" s="6" t="str">
        <f t="shared" si="54"/>
        <v>SCHEDULE 16: REPORT ON ASSOCIATED STATISTICS | 16a: Aircraft statistics: (ii) Domestic air passenger services: (1) Aircraft 30 tonnes MCTOW or more | 34</v>
      </c>
      <c r="B1150" s="4">
        <f t="shared" si="55"/>
        <v>34</v>
      </c>
      <c r="C1150" t="s">
        <v>4984</v>
      </c>
      <c r="D1150" t="s">
        <v>4996</v>
      </c>
      <c r="E1150" t="s">
        <v>81</v>
      </c>
      <c r="F1150" t="s">
        <v>4990</v>
      </c>
      <c r="G1150">
        <v>67</v>
      </c>
      <c r="H1150" t="s">
        <v>5004</v>
      </c>
      <c r="I1150" s="4" t="str">
        <f t="shared" si="53"/>
        <v>SCHEDULE 16: REPORT ON ASSOCIATED STATISTICS | 16a: Aircraft statistics: (ii) Domestic air passenger services: (1) Aircraft 30 tonnes MCTOW or more | Total MCTOW | Aircraft type: Boeing 777-300</v>
      </c>
      <c r="J1150" t="s">
        <v>304</v>
      </c>
    </row>
    <row r="1151" spans="1:10" hidden="1">
      <c r="A1151" s="6" t="str">
        <f t="shared" si="54"/>
        <v>SCHEDULE 16: REPORT ON ASSOCIATED STATISTICS | 16a: Aircraft statistics: (ii) Domestic air passenger services: (1) Aircraft 30 tonnes MCTOW or more | 35</v>
      </c>
      <c r="B1151" s="4">
        <f t="shared" si="55"/>
        <v>35</v>
      </c>
      <c r="C1151" t="s">
        <v>4984</v>
      </c>
      <c r="D1151" t="s">
        <v>4996</v>
      </c>
      <c r="E1151" t="s">
        <v>81</v>
      </c>
      <c r="F1151" t="s">
        <v>4986</v>
      </c>
      <c r="G1151">
        <v>67</v>
      </c>
      <c r="H1151" t="s">
        <v>4992</v>
      </c>
      <c r="I1151" s="4" t="str">
        <f t="shared" si="53"/>
        <v>SCHEDULE 16: REPORT ON ASSOCIATED STATISTICS | 16a: Aircraft statistics: (ii) Domestic air passenger services: (1) Aircraft 30 tonnes MCTOW or more | Total number of landings | Aircraft type: Boeing 737-800</v>
      </c>
      <c r="J1151" t="s">
        <v>4988</v>
      </c>
    </row>
    <row r="1152" spans="1:10" hidden="1">
      <c r="A1152" s="6" t="str">
        <f t="shared" si="54"/>
        <v>SCHEDULE 16: REPORT ON ASSOCIATED STATISTICS | 16a: Aircraft statistics: (ii) Domestic air passenger services: (1) Aircraft 30 tonnes MCTOW or more | 36</v>
      </c>
      <c r="B1152" s="4">
        <f t="shared" si="55"/>
        <v>36</v>
      </c>
      <c r="C1152" t="s">
        <v>4984</v>
      </c>
      <c r="D1152" t="s">
        <v>4996</v>
      </c>
      <c r="E1152" t="s">
        <v>81</v>
      </c>
      <c r="F1152" t="s">
        <v>4990</v>
      </c>
      <c r="G1152">
        <v>67</v>
      </c>
      <c r="H1152" t="s">
        <v>4992</v>
      </c>
      <c r="I1152" s="4" t="str">
        <f t="shared" si="53"/>
        <v>SCHEDULE 16: REPORT ON ASSOCIATED STATISTICS | 16a: Aircraft statistics: (ii) Domestic air passenger services: (1) Aircraft 30 tonnes MCTOW or more | Total MCTOW | Aircraft type: Boeing 737-800</v>
      </c>
      <c r="J1152" t="s">
        <v>304</v>
      </c>
    </row>
    <row r="1153" spans="1:10" hidden="1">
      <c r="A1153" s="6" t="str">
        <f t="shared" si="54"/>
        <v>SCHEDULE 16: REPORT ON ASSOCIATED STATISTICS | 16a: Aircraft statistics: (ii) Domestic air passenger services: (1) Aircraft 30 tonnes MCTOW or more | 37</v>
      </c>
      <c r="B1153" s="4">
        <f t="shared" si="55"/>
        <v>37</v>
      </c>
      <c r="C1153" t="s">
        <v>4984</v>
      </c>
      <c r="D1153" t="s">
        <v>4996</v>
      </c>
      <c r="E1153" t="s">
        <v>81</v>
      </c>
      <c r="F1153" t="s">
        <v>4986</v>
      </c>
      <c r="G1153">
        <v>67</v>
      </c>
      <c r="H1153" t="s">
        <v>5248</v>
      </c>
      <c r="I1153" s="4" t="str">
        <f t="shared" si="53"/>
        <v>SCHEDULE 16: REPORT ON ASSOCIATED STATISTICS | 16a: Aircraft statistics: (ii) Domestic air passenger services: (1) Aircraft 30 tonnes MCTOW or more | Total number of landings | Aircraft type: Boeing 737-400</v>
      </c>
      <c r="J1153" t="s">
        <v>4988</v>
      </c>
    </row>
    <row r="1154" spans="1:10" hidden="1">
      <c r="A1154" s="6" t="str">
        <f t="shared" si="54"/>
        <v>SCHEDULE 16: REPORT ON ASSOCIATED STATISTICS | 16a: Aircraft statistics: (ii) Domestic air passenger services: (1) Aircraft 30 tonnes MCTOW or more | 38</v>
      </c>
      <c r="B1154" s="4">
        <f t="shared" si="55"/>
        <v>38</v>
      </c>
      <c r="C1154" t="s">
        <v>4984</v>
      </c>
      <c r="D1154" t="s">
        <v>4996</v>
      </c>
      <c r="E1154" t="s">
        <v>81</v>
      </c>
      <c r="F1154" t="s">
        <v>4990</v>
      </c>
      <c r="G1154">
        <v>67</v>
      </c>
      <c r="H1154" t="s">
        <v>5248</v>
      </c>
      <c r="I1154" s="4" t="str">
        <f t="shared" si="53"/>
        <v>SCHEDULE 16: REPORT ON ASSOCIATED STATISTICS | 16a: Aircraft statistics: (ii) Domestic air passenger services: (1) Aircraft 30 tonnes MCTOW or more | Total MCTOW | Aircraft type: Boeing 737-400</v>
      </c>
      <c r="J1154" t="s">
        <v>304</v>
      </c>
    </row>
    <row r="1155" spans="1:10" hidden="1">
      <c r="A1155" s="6" t="str">
        <f t="shared" si="54"/>
        <v>SCHEDULE 16: REPORT ON ASSOCIATED STATISTICS | 16a: Aircraft statistics: (ii) Domestic air passenger services: (1) Aircraft 30 tonnes MCTOW or more | 39</v>
      </c>
      <c r="B1155" s="4">
        <f t="shared" si="55"/>
        <v>39</v>
      </c>
      <c r="C1155" t="s">
        <v>4984</v>
      </c>
      <c r="D1155" t="s">
        <v>4996</v>
      </c>
      <c r="E1155" t="s">
        <v>81</v>
      </c>
      <c r="F1155" t="s">
        <v>4986</v>
      </c>
      <c r="G1155">
        <v>67</v>
      </c>
      <c r="H1155" t="s">
        <v>4999</v>
      </c>
      <c r="I1155" s="4" t="str">
        <f t="shared" si="53"/>
        <v>SCHEDULE 16: REPORT ON ASSOCIATED STATISTICS | 16a: Aircraft statistics: (ii) Domestic air passenger services: (1) Aircraft 30 tonnes MCTOW or more | Total number of landings | Aircraft type: Boeing 737-300</v>
      </c>
      <c r="J1155" t="s">
        <v>4988</v>
      </c>
    </row>
    <row r="1156" spans="1:10" hidden="1">
      <c r="A1156" s="6" t="str">
        <f t="shared" si="54"/>
        <v>SCHEDULE 16: REPORT ON ASSOCIATED STATISTICS | 16a: Aircraft statistics: (ii) Domestic air passenger services: (1) Aircraft 30 tonnes MCTOW or more | 40</v>
      </c>
      <c r="B1156" s="4">
        <f t="shared" si="55"/>
        <v>40</v>
      </c>
      <c r="C1156" t="s">
        <v>4984</v>
      </c>
      <c r="D1156" t="s">
        <v>4996</v>
      </c>
      <c r="E1156" t="s">
        <v>81</v>
      </c>
      <c r="F1156" t="s">
        <v>4990</v>
      </c>
      <c r="G1156">
        <v>67</v>
      </c>
      <c r="H1156" t="s">
        <v>4999</v>
      </c>
      <c r="I1156" s="4" t="str">
        <f t="shared" si="53"/>
        <v>SCHEDULE 16: REPORT ON ASSOCIATED STATISTICS | 16a: Aircraft statistics: (ii) Domestic air passenger services: (1) Aircraft 30 tonnes MCTOW or more | Total MCTOW | Aircraft type: Boeing 737-300</v>
      </c>
      <c r="J1156" t="s">
        <v>304</v>
      </c>
    </row>
    <row r="1157" spans="1:10" hidden="1">
      <c r="A1157" s="6" t="str">
        <f t="shared" si="54"/>
        <v>SCHEDULE 16: REPORT ON ASSOCIATED STATISTICS | 16a: Aircraft statistics: (ii) Domestic air passenger services: (1) Aircraft 30 tonnes MCTOW or more | 41</v>
      </c>
      <c r="B1157" s="4">
        <f t="shared" si="55"/>
        <v>41</v>
      </c>
      <c r="C1157" t="s">
        <v>4984</v>
      </c>
      <c r="D1157" t="s">
        <v>4996</v>
      </c>
      <c r="E1157" t="s">
        <v>81</v>
      </c>
      <c r="F1157" t="s">
        <v>4986</v>
      </c>
      <c r="G1157">
        <v>67</v>
      </c>
      <c r="H1157" t="s">
        <v>6244</v>
      </c>
      <c r="I1157" s="4" t="str">
        <f t="shared" si="53"/>
        <v>SCHEDULE 16: REPORT ON ASSOCIATED STATISTICS | 16a: Aircraft statistics: (ii) Domestic air passenger services: (1) Aircraft 30 tonnes MCTOW or more | Total number of landings | Aircraft type: Boeing - B767-300ER</v>
      </c>
      <c r="J1157" t="s">
        <v>4988</v>
      </c>
    </row>
    <row r="1158" spans="1:10" hidden="1">
      <c r="A1158" s="6" t="str">
        <f t="shared" si="54"/>
        <v>SCHEDULE 16: REPORT ON ASSOCIATED STATISTICS | 16a: Aircraft statistics: (ii) Domestic air passenger services: (1) Aircraft 30 tonnes MCTOW or more | 42</v>
      </c>
      <c r="B1158" s="4">
        <f t="shared" si="55"/>
        <v>42</v>
      </c>
      <c r="C1158" t="s">
        <v>4984</v>
      </c>
      <c r="D1158" t="s">
        <v>4996</v>
      </c>
      <c r="E1158" t="s">
        <v>81</v>
      </c>
      <c r="F1158" t="s">
        <v>4990</v>
      </c>
      <c r="G1158">
        <v>67</v>
      </c>
      <c r="H1158" t="s">
        <v>6244</v>
      </c>
      <c r="I1158" s="4" t="str">
        <f t="shared" si="53"/>
        <v>SCHEDULE 16: REPORT ON ASSOCIATED STATISTICS | 16a: Aircraft statistics: (ii) Domestic air passenger services: (1) Aircraft 30 tonnes MCTOW or more | Total MCTOW | Aircraft type: Boeing - B767-300ER</v>
      </c>
      <c r="J1158" t="s">
        <v>304</v>
      </c>
    </row>
    <row r="1159" spans="1:10" hidden="1">
      <c r="A1159" s="6" t="str">
        <f t="shared" si="54"/>
        <v>SCHEDULE 16: REPORT ON ASSOCIATED STATISTICS | 16a: Aircraft statistics: (ii) Domestic air passenger services: (1) Aircraft 30 tonnes MCTOW or more | 43</v>
      </c>
      <c r="B1159" s="4">
        <f t="shared" si="55"/>
        <v>43</v>
      </c>
      <c r="C1159" t="s">
        <v>4984</v>
      </c>
      <c r="D1159" t="s">
        <v>4996</v>
      </c>
      <c r="E1159" t="s">
        <v>81</v>
      </c>
      <c r="F1159" t="s">
        <v>4986</v>
      </c>
      <c r="G1159">
        <v>67</v>
      </c>
      <c r="H1159" t="s">
        <v>6587</v>
      </c>
      <c r="I1159" s="4" t="str">
        <f t="shared" si="53"/>
        <v>SCHEDULE 16: REPORT ON ASSOCIATED STATISTICS | 16a: Aircraft statistics: (ii) Domestic air passenger services: (1) Aircraft 30 tonnes MCTOW or more | Total number of landings | Aircraft type: Boeing - B747</v>
      </c>
      <c r="J1159" t="s">
        <v>4988</v>
      </c>
    </row>
    <row r="1160" spans="1:10" hidden="1">
      <c r="A1160" s="6" t="str">
        <f t="shared" si="54"/>
        <v>SCHEDULE 16: REPORT ON ASSOCIATED STATISTICS | 16a: Aircraft statistics: (ii) Domestic air passenger services: (1) Aircraft 30 tonnes MCTOW or more | 44</v>
      </c>
      <c r="B1160" s="4">
        <f t="shared" si="55"/>
        <v>44</v>
      </c>
      <c r="C1160" t="s">
        <v>4984</v>
      </c>
      <c r="D1160" t="s">
        <v>4996</v>
      </c>
      <c r="E1160" t="s">
        <v>81</v>
      </c>
      <c r="F1160" t="s">
        <v>4990</v>
      </c>
      <c r="G1160">
        <v>67</v>
      </c>
      <c r="H1160" t="s">
        <v>6587</v>
      </c>
      <c r="I1160" s="4" t="str">
        <f t="shared" si="53"/>
        <v>SCHEDULE 16: REPORT ON ASSOCIATED STATISTICS | 16a: Aircraft statistics: (ii) Domestic air passenger services: (1) Aircraft 30 tonnes MCTOW or more | Total MCTOW | Aircraft type: Boeing - B747</v>
      </c>
      <c r="J1160" t="s">
        <v>304</v>
      </c>
    </row>
    <row r="1161" spans="1:10" hidden="1">
      <c r="A1161" s="6" t="str">
        <f t="shared" si="54"/>
        <v>SCHEDULE 16: REPORT ON ASSOCIATED STATISTICS | 16a: Aircraft statistics: (ii) Domestic air passenger services: (1) Aircraft 30 tonnes MCTOW or more | 45</v>
      </c>
      <c r="B1161" s="4">
        <f t="shared" si="55"/>
        <v>45</v>
      </c>
      <c r="C1161" t="s">
        <v>4984</v>
      </c>
      <c r="D1161" t="s">
        <v>4996</v>
      </c>
      <c r="E1161" t="s">
        <v>81</v>
      </c>
      <c r="F1161" t="s">
        <v>4986</v>
      </c>
      <c r="G1161">
        <v>68</v>
      </c>
      <c r="H1161" t="s">
        <v>4992</v>
      </c>
      <c r="I1161" s="4" t="str">
        <f t="shared" si="53"/>
        <v>SCHEDULE 16: REPORT ON ASSOCIATED STATISTICS | 16a: Aircraft statistics: (ii) Domestic air passenger services: (1) Aircraft 30 tonnes MCTOW or more | Total number of landings | Aircraft type: Boeing 737-800</v>
      </c>
      <c r="J1161" t="s">
        <v>4988</v>
      </c>
    </row>
    <row r="1162" spans="1:10" hidden="1">
      <c r="A1162" s="6" t="str">
        <f t="shared" si="54"/>
        <v>SCHEDULE 16: REPORT ON ASSOCIATED STATISTICS | 16a: Aircraft statistics: (ii) Domestic air passenger services: (1) Aircraft 30 tonnes MCTOW or more | 46</v>
      </c>
      <c r="B1162" s="4">
        <f t="shared" si="55"/>
        <v>46</v>
      </c>
      <c r="C1162" t="s">
        <v>4984</v>
      </c>
      <c r="D1162" t="s">
        <v>4996</v>
      </c>
      <c r="E1162" t="s">
        <v>81</v>
      </c>
      <c r="F1162" t="s">
        <v>4990</v>
      </c>
      <c r="G1162">
        <v>68</v>
      </c>
      <c r="H1162" t="s">
        <v>4992</v>
      </c>
      <c r="I1162" s="4" t="str">
        <f t="shared" si="53"/>
        <v>SCHEDULE 16: REPORT ON ASSOCIATED STATISTICS | 16a: Aircraft statistics: (ii) Domestic air passenger services: (1) Aircraft 30 tonnes MCTOW or more | Total MCTOW | Aircraft type: Boeing 737-800</v>
      </c>
      <c r="J1162" t="s">
        <v>304</v>
      </c>
    </row>
    <row r="1163" spans="1:10" hidden="1">
      <c r="A1163" s="6" t="str">
        <f t="shared" si="54"/>
        <v>SCHEDULE 16: REPORT ON ASSOCIATED STATISTICS | 16a: Aircraft statistics: (ii) Domestic air passenger services: (1) Aircraft 30 tonnes MCTOW or more | 47</v>
      </c>
      <c r="B1163" s="4">
        <f t="shared" si="55"/>
        <v>47</v>
      </c>
      <c r="C1163" t="s">
        <v>4984</v>
      </c>
      <c r="D1163" t="s">
        <v>4996</v>
      </c>
      <c r="E1163" t="s">
        <v>81</v>
      </c>
      <c r="F1163" t="s">
        <v>4986</v>
      </c>
      <c r="G1163">
        <v>68</v>
      </c>
      <c r="H1163" t="s">
        <v>6140</v>
      </c>
      <c r="I1163" s="4" t="str">
        <f t="shared" si="53"/>
        <v>SCHEDULE 16: REPORT ON ASSOCIATED STATISTICS | 16a: Aircraft statistics: (ii) Domestic air passenger services: (1) Aircraft 30 tonnes MCTOW or more | Total number of landings | Aircraft type: Boeing 737-200</v>
      </c>
      <c r="J1163" t="s">
        <v>4988</v>
      </c>
    </row>
    <row r="1164" spans="1:10" hidden="1">
      <c r="A1164" s="6" t="str">
        <f t="shared" si="54"/>
        <v>SCHEDULE 16: REPORT ON ASSOCIATED STATISTICS | 16a: Aircraft statistics: (ii) Domestic air passenger services: (1) Aircraft 30 tonnes MCTOW or more | 48</v>
      </c>
      <c r="B1164" s="4">
        <f t="shared" si="55"/>
        <v>48</v>
      </c>
      <c r="C1164" t="s">
        <v>4984</v>
      </c>
      <c r="D1164" t="s">
        <v>4996</v>
      </c>
      <c r="E1164" t="s">
        <v>81</v>
      </c>
      <c r="F1164" t="s">
        <v>4990</v>
      </c>
      <c r="G1164">
        <v>68</v>
      </c>
      <c r="H1164" t="s">
        <v>6140</v>
      </c>
      <c r="I1164" s="4" t="str">
        <f t="shared" si="53"/>
        <v>SCHEDULE 16: REPORT ON ASSOCIATED STATISTICS | 16a: Aircraft statistics: (ii) Domestic air passenger services: (1) Aircraft 30 tonnes MCTOW or more | Total MCTOW | Aircraft type: Boeing 737-200</v>
      </c>
      <c r="J1164" t="s">
        <v>304</v>
      </c>
    </row>
    <row r="1165" spans="1:10" hidden="1">
      <c r="A1165" s="6" t="str">
        <f t="shared" si="54"/>
        <v>SCHEDULE 16: REPORT ON ASSOCIATED STATISTICS | 16a: Aircraft statistics: (ii) Domestic air passenger services: (1) Aircraft 30 tonnes MCTOW or more | 49</v>
      </c>
      <c r="B1165" s="4">
        <f t="shared" si="55"/>
        <v>49</v>
      </c>
      <c r="C1165" t="s">
        <v>4984</v>
      </c>
      <c r="D1165" t="s">
        <v>4996</v>
      </c>
      <c r="E1165" t="s">
        <v>81</v>
      </c>
      <c r="F1165" t="s">
        <v>4986</v>
      </c>
      <c r="G1165">
        <v>68</v>
      </c>
      <c r="H1165" t="s">
        <v>6241</v>
      </c>
      <c r="I1165" s="4" t="str">
        <f t="shared" si="53"/>
        <v>SCHEDULE 16: REPORT ON ASSOCIATED STATISTICS | 16a: Aircraft statistics: (ii) Domestic air passenger services: (1) Aircraft 30 tonnes MCTOW or more | Total number of landings | Aircraft type: Boeing - B737-800</v>
      </c>
      <c r="J1165" t="s">
        <v>4988</v>
      </c>
    </row>
    <row r="1166" spans="1:10" hidden="1">
      <c r="A1166" s="6" t="str">
        <f t="shared" si="54"/>
        <v>SCHEDULE 16: REPORT ON ASSOCIATED STATISTICS | 16a: Aircraft statistics: (ii) Domestic air passenger services: (1) Aircraft 30 tonnes MCTOW or more | 50</v>
      </c>
      <c r="B1166" s="4">
        <f t="shared" si="55"/>
        <v>50</v>
      </c>
      <c r="C1166" t="s">
        <v>4984</v>
      </c>
      <c r="D1166" t="s">
        <v>4996</v>
      </c>
      <c r="E1166" t="s">
        <v>81</v>
      </c>
      <c r="F1166" t="s">
        <v>4990</v>
      </c>
      <c r="G1166">
        <v>68</v>
      </c>
      <c r="H1166" t="s">
        <v>6241</v>
      </c>
      <c r="I1166" s="4" t="str">
        <f t="shared" si="53"/>
        <v>SCHEDULE 16: REPORT ON ASSOCIATED STATISTICS | 16a: Aircraft statistics: (ii) Domestic air passenger services: (1) Aircraft 30 tonnes MCTOW or more | Total MCTOW | Aircraft type: Boeing - B737-800</v>
      </c>
      <c r="J1166" t="s">
        <v>304</v>
      </c>
    </row>
    <row r="1167" spans="1:10" hidden="1">
      <c r="A1167" s="6" t="str">
        <f t="shared" si="54"/>
        <v>SCHEDULE 16: REPORT ON ASSOCIATED STATISTICS | 16a: Aircraft statistics: (ii) Domestic air passenger services: (1) Aircraft 30 tonnes MCTOW or more | 51</v>
      </c>
      <c r="B1167" s="4">
        <f t="shared" si="55"/>
        <v>51</v>
      </c>
      <c r="C1167" t="s">
        <v>4984</v>
      </c>
      <c r="D1167" t="s">
        <v>4996</v>
      </c>
      <c r="E1167" t="s">
        <v>81</v>
      </c>
      <c r="F1167" t="s">
        <v>4986</v>
      </c>
      <c r="G1167">
        <v>68</v>
      </c>
      <c r="H1167" t="s">
        <v>6637</v>
      </c>
      <c r="I1167" s="4" t="str">
        <f t="shared" si="53"/>
        <v>SCHEDULE 16: REPORT ON ASSOCIATED STATISTICS | 16a: Aircraft statistics: (ii) Domestic air passenger services: (1) Aircraft 30 tonnes MCTOW or more | Total number of landings | Aircraft type: BAE - BAE 146-200</v>
      </c>
      <c r="J1167" t="s">
        <v>4988</v>
      </c>
    </row>
    <row r="1168" spans="1:10" hidden="1">
      <c r="A1168" s="6" t="str">
        <f t="shared" si="54"/>
        <v>SCHEDULE 16: REPORT ON ASSOCIATED STATISTICS | 16a: Aircraft statistics: (ii) Domestic air passenger services: (1) Aircraft 30 tonnes MCTOW or more | 52</v>
      </c>
      <c r="B1168" s="4">
        <f t="shared" si="55"/>
        <v>52</v>
      </c>
      <c r="C1168" t="s">
        <v>4984</v>
      </c>
      <c r="D1168" t="s">
        <v>4996</v>
      </c>
      <c r="E1168" t="s">
        <v>81</v>
      </c>
      <c r="F1168" t="s">
        <v>4990</v>
      </c>
      <c r="G1168">
        <v>68</v>
      </c>
      <c r="H1168" t="s">
        <v>6637</v>
      </c>
      <c r="I1168" s="4" t="str">
        <f t="shared" si="53"/>
        <v>SCHEDULE 16: REPORT ON ASSOCIATED STATISTICS | 16a: Aircraft statistics: (ii) Domestic air passenger services: (1) Aircraft 30 tonnes MCTOW or more | Total MCTOW | Aircraft type: BAE - BAE 146-200</v>
      </c>
      <c r="J1168" t="s">
        <v>304</v>
      </c>
    </row>
    <row r="1169" spans="1:10" hidden="1">
      <c r="A1169" s="6" t="str">
        <f t="shared" si="54"/>
        <v>SCHEDULE 16: REPORT ON ASSOCIATED STATISTICS | 16a: Aircraft statistics: (ii) Domestic air passenger services: (1) Aircraft 30 tonnes MCTOW or more | 53</v>
      </c>
      <c r="B1169" s="4">
        <f t="shared" si="55"/>
        <v>53</v>
      </c>
      <c r="C1169" t="s">
        <v>4984</v>
      </c>
      <c r="D1169" t="s">
        <v>4996</v>
      </c>
      <c r="E1169" t="s">
        <v>81</v>
      </c>
      <c r="F1169" t="s">
        <v>4986</v>
      </c>
      <c r="G1169">
        <v>68</v>
      </c>
      <c r="H1169" t="s">
        <v>6581</v>
      </c>
      <c r="I1169" s="4" t="str">
        <f t="shared" si="53"/>
        <v>SCHEDULE 16: REPORT ON ASSOCIATED STATISTICS | 16a: Aircraft statistics: (ii) Domestic air passenger services: (1) Aircraft 30 tonnes MCTOW or more | Total number of landings | Aircraft type: Boeing - B767</v>
      </c>
      <c r="J1169" t="s">
        <v>4988</v>
      </c>
    </row>
    <row r="1170" spans="1:10" hidden="1">
      <c r="A1170" s="6" t="str">
        <f t="shared" si="54"/>
        <v>SCHEDULE 16: REPORT ON ASSOCIATED STATISTICS | 16a: Aircraft statistics: (ii) Domestic air passenger services: (1) Aircraft 30 tonnes MCTOW or more | 54</v>
      </c>
      <c r="B1170" s="4">
        <f t="shared" si="55"/>
        <v>54</v>
      </c>
      <c r="C1170" t="s">
        <v>4984</v>
      </c>
      <c r="D1170" t="s">
        <v>4996</v>
      </c>
      <c r="E1170" t="s">
        <v>81</v>
      </c>
      <c r="F1170" t="s">
        <v>4990</v>
      </c>
      <c r="G1170">
        <v>68</v>
      </c>
      <c r="H1170" t="s">
        <v>6581</v>
      </c>
      <c r="I1170" s="4" t="str">
        <f t="shared" si="53"/>
        <v>SCHEDULE 16: REPORT ON ASSOCIATED STATISTICS | 16a: Aircraft statistics: (ii) Domestic air passenger services: (1) Aircraft 30 tonnes MCTOW or more | Total MCTOW | Aircraft type: Boeing - B767</v>
      </c>
      <c r="J1170" t="s">
        <v>304</v>
      </c>
    </row>
    <row r="1171" spans="1:10" hidden="1">
      <c r="A1171" s="6" t="str">
        <f t="shared" si="54"/>
        <v>SCHEDULE 16: REPORT ON ASSOCIATED STATISTICS | 16a: Aircraft statistics: (ii) Domestic air passenger services: (1) Aircraft 30 tonnes MCTOW or more | 55</v>
      </c>
      <c r="B1171" s="4">
        <f t="shared" si="55"/>
        <v>55</v>
      </c>
      <c r="C1171" t="s">
        <v>4984</v>
      </c>
      <c r="D1171" t="s">
        <v>4996</v>
      </c>
      <c r="E1171" t="s">
        <v>81</v>
      </c>
      <c r="F1171" t="s">
        <v>4986</v>
      </c>
      <c r="G1171">
        <v>69</v>
      </c>
      <c r="H1171" t="s">
        <v>5253</v>
      </c>
      <c r="I1171" s="4" t="str">
        <f t="shared" si="53"/>
        <v>SCHEDULE 16: REPORT ON ASSOCIATED STATISTICS | 16a: Aircraft statistics: (ii) Domestic air passenger services: (1) Aircraft 30 tonnes MCTOW or more | Total number of landings | Aircraft type: Boeing 767-300</v>
      </c>
      <c r="J1171" t="s">
        <v>4988</v>
      </c>
    </row>
    <row r="1172" spans="1:10" hidden="1">
      <c r="A1172" s="6" t="str">
        <f t="shared" si="54"/>
        <v>SCHEDULE 16: REPORT ON ASSOCIATED STATISTICS | 16a: Aircraft statistics: (ii) Domestic air passenger services: (1) Aircraft 30 tonnes MCTOW or more | 56</v>
      </c>
      <c r="B1172" s="4">
        <f t="shared" si="55"/>
        <v>56</v>
      </c>
      <c r="C1172" t="s">
        <v>4984</v>
      </c>
      <c r="D1172" t="s">
        <v>4996</v>
      </c>
      <c r="E1172" t="s">
        <v>81</v>
      </c>
      <c r="F1172" t="s">
        <v>4990</v>
      </c>
      <c r="G1172">
        <v>69</v>
      </c>
      <c r="H1172" t="s">
        <v>5253</v>
      </c>
      <c r="I1172" s="4" t="str">
        <f t="shared" si="53"/>
        <v>SCHEDULE 16: REPORT ON ASSOCIATED STATISTICS | 16a: Aircraft statistics: (ii) Domestic air passenger services: (1) Aircraft 30 tonnes MCTOW or more | Total MCTOW | Aircraft type: Boeing 767-300</v>
      </c>
      <c r="J1172" t="s">
        <v>304</v>
      </c>
    </row>
    <row r="1173" spans="1:10" hidden="1">
      <c r="A1173" s="6" t="str">
        <f t="shared" si="54"/>
        <v>SCHEDULE 16: REPORT ON ASSOCIATED STATISTICS | 16a: Aircraft statistics: (ii) Domestic air passenger services: (1) Aircraft 30 tonnes MCTOW or more | 57</v>
      </c>
      <c r="B1173" s="4">
        <f t="shared" si="55"/>
        <v>57</v>
      </c>
      <c r="C1173" t="s">
        <v>4984</v>
      </c>
      <c r="D1173" t="s">
        <v>4996</v>
      </c>
      <c r="E1173" t="s">
        <v>81</v>
      </c>
      <c r="F1173" t="s">
        <v>4986</v>
      </c>
      <c r="G1173">
        <v>69</v>
      </c>
      <c r="H1173" t="s">
        <v>6142</v>
      </c>
      <c r="I1173" s="4" t="str">
        <f t="shared" si="53"/>
        <v>SCHEDULE 16: REPORT ON ASSOCIATED STATISTICS | 16a: Aircraft statistics: (ii) Domestic air passenger services: (1) Aircraft 30 tonnes MCTOW or more | Total number of landings | Aircraft type: British Aerospace - B462</v>
      </c>
      <c r="J1173" t="s">
        <v>4988</v>
      </c>
    </row>
    <row r="1174" spans="1:10" hidden="1">
      <c r="A1174" s="6" t="str">
        <f t="shared" si="54"/>
        <v>SCHEDULE 16: REPORT ON ASSOCIATED STATISTICS | 16a: Aircraft statistics: (ii) Domestic air passenger services: (1) Aircraft 30 tonnes MCTOW or more | 58</v>
      </c>
      <c r="B1174" s="4">
        <f t="shared" si="55"/>
        <v>58</v>
      </c>
      <c r="C1174" t="s">
        <v>4984</v>
      </c>
      <c r="D1174" t="s">
        <v>4996</v>
      </c>
      <c r="E1174" t="s">
        <v>81</v>
      </c>
      <c r="F1174" t="s">
        <v>4990</v>
      </c>
      <c r="G1174">
        <v>69</v>
      </c>
      <c r="H1174" t="s">
        <v>6142</v>
      </c>
      <c r="I1174" s="4" t="str">
        <f t="shared" si="53"/>
        <v>SCHEDULE 16: REPORT ON ASSOCIATED STATISTICS | 16a: Aircraft statistics: (ii) Domestic air passenger services: (1) Aircraft 30 tonnes MCTOW or more | Total MCTOW | Aircraft type: British Aerospace - B462</v>
      </c>
      <c r="J1174" t="s">
        <v>304</v>
      </c>
    </row>
    <row r="1175" spans="1:10" hidden="1">
      <c r="A1175" s="6" t="str">
        <f t="shared" si="54"/>
        <v>SCHEDULE 16: REPORT ON ASSOCIATED STATISTICS | 16a: Aircraft statistics: (ii) Domestic air passenger services: (1) Aircraft 30 tonnes MCTOW or more | 59</v>
      </c>
      <c r="B1175" s="4">
        <f t="shared" si="55"/>
        <v>59</v>
      </c>
      <c r="C1175" t="s">
        <v>4984</v>
      </c>
      <c r="D1175" t="s">
        <v>4996</v>
      </c>
      <c r="E1175" t="s">
        <v>81</v>
      </c>
      <c r="F1175" t="s">
        <v>4986</v>
      </c>
      <c r="G1175">
        <v>69</v>
      </c>
      <c r="H1175" t="s">
        <v>6238</v>
      </c>
      <c r="I1175" s="4" t="str">
        <f t="shared" si="53"/>
        <v>SCHEDULE 16: REPORT ON ASSOCIATED STATISTICS | 16a: Aircraft statistics: (ii) Domestic air passenger services: (1) Aircraft 30 tonnes MCTOW or more | Total number of landings | Aircraft type: Boeing - B777-300ER</v>
      </c>
      <c r="J1175" t="s">
        <v>4988</v>
      </c>
    </row>
    <row r="1176" spans="1:10" hidden="1">
      <c r="A1176" s="6" t="str">
        <f t="shared" si="54"/>
        <v>SCHEDULE 16: REPORT ON ASSOCIATED STATISTICS | 16a: Aircraft statistics: (ii) Domestic air passenger services: (1) Aircraft 30 tonnes MCTOW or more | 60</v>
      </c>
      <c r="B1176" s="4">
        <f t="shared" si="55"/>
        <v>60</v>
      </c>
      <c r="C1176" t="s">
        <v>4984</v>
      </c>
      <c r="D1176" t="s">
        <v>4996</v>
      </c>
      <c r="E1176" t="s">
        <v>81</v>
      </c>
      <c r="F1176" t="s">
        <v>4990</v>
      </c>
      <c r="G1176">
        <v>69</v>
      </c>
      <c r="H1176" t="s">
        <v>6238</v>
      </c>
      <c r="I1176" s="4" t="str">
        <f t="shared" si="53"/>
        <v>SCHEDULE 16: REPORT ON ASSOCIATED STATISTICS | 16a: Aircraft statistics: (ii) Domestic air passenger services: (1) Aircraft 30 tonnes MCTOW or more | Total MCTOW | Aircraft type: Boeing - B777-300ER</v>
      </c>
      <c r="J1176" t="s">
        <v>304</v>
      </c>
    </row>
    <row r="1177" spans="1:10" hidden="1">
      <c r="A1177" s="6" t="str">
        <f t="shared" si="54"/>
        <v>SCHEDULE 16: REPORT ON ASSOCIATED STATISTICS | 16a: Aircraft statistics: (ii) Domestic air passenger services: (1) Aircraft 30 tonnes MCTOW or more | 61</v>
      </c>
      <c r="B1177" s="4">
        <f t="shared" si="55"/>
        <v>61</v>
      </c>
      <c r="C1177" t="s">
        <v>4984</v>
      </c>
      <c r="D1177" t="s">
        <v>4996</v>
      </c>
      <c r="E1177" t="s">
        <v>81</v>
      </c>
      <c r="F1177" t="s">
        <v>4986</v>
      </c>
      <c r="G1177">
        <v>69</v>
      </c>
      <c r="H1177" t="s">
        <v>6581</v>
      </c>
      <c r="I1177" s="4" t="str">
        <f t="shared" si="53"/>
        <v>SCHEDULE 16: REPORT ON ASSOCIATED STATISTICS | 16a: Aircraft statistics: (ii) Domestic air passenger services: (1) Aircraft 30 tonnes MCTOW or more | Total number of landings | Aircraft type: Boeing - B767</v>
      </c>
      <c r="J1177" t="s">
        <v>4988</v>
      </c>
    </row>
    <row r="1178" spans="1:10" hidden="1">
      <c r="A1178" s="6" t="str">
        <f t="shared" si="54"/>
        <v>SCHEDULE 16: REPORT ON ASSOCIATED STATISTICS | 16a: Aircraft statistics: (ii) Domestic air passenger services: (1) Aircraft 30 tonnes MCTOW or more | 62</v>
      </c>
      <c r="B1178" s="4">
        <f t="shared" si="55"/>
        <v>62</v>
      </c>
      <c r="C1178" t="s">
        <v>4984</v>
      </c>
      <c r="D1178" t="s">
        <v>4996</v>
      </c>
      <c r="E1178" t="s">
        <v>81</v>
      </c>
      <c r="F1178" t="s">
        <v>4990</v>
      </c>
      <c r="G1178">
        <v>69</v>
      </c>
      <c r="H1178" t="s">
        <v>6581</v>
      </c>
      <c r="I1178" s="4" t="str">
        <f t="shared" si="53"/>
        <v>SCHEDULE 16: REPORT ON ASSOCIATED STATISTICS | 16a: Aircraft statistics: (ii) Domestic air passenger services: (1) Aircraft 30 tonnes MCTOW or more | Total MCTOW | Aircraft type: Boeing - B767</v>
      </c>
      <c r="J1178" t="s">
        <v>304</v>
      </c>
    </row>
    <row r="1179" spans="1:10" hidden="1">
      <c r="A1179" s="6" t="str">
        <f t="shared" si="54"/>
        <v>SCHEDULE 16: REPORT ON ASSOCIATED STATISTICS | 16a: Aircraft statistics: (ii) Domestic air passenger services: (1) Aircraft 30 tonnes MCTOW or more | 63</v>
      </c>
      <c r="B1179" s="4">
        <f t="shared" si="55"/>
        <v>63</v>
      </c>
      <c r="C1179" t="s">
        <v>4984</v>
      </c>
      <c r="D1179" t="s">
        <v>4996</v>
      </c>
      <c r="E1179" t="s">
        <v>81</v>
      </c>
      <c r="F1179" t="s">
        <v>4986</v>
      </c>
      <c r="G1179">
        <v>69</v>
      </c>
      <c r="H1179" t="s">
        <v>6598</v>
      </c>
      <c r="I1179" s="4" t="str">
        <f t="shared" si="53"/>
        <v>SCHEDULE 16: REPORT ON ASSOCIATED STATISTICS | 16a: Aircraft statistics: (ii) Domestic air passenger services: (1) Aircraft 30 tonnes MCTOW or more | Total number of landings | Aircraft type: Boeing - B757</v>
      </c>
      <c r="J1179" t="s">
        <v>4988</v>
      </c>
    </row>
    <row r="1180" spans="1:10" hidden="1">
      <c r="A1180" s="6" t="str">
        <f t="shared" si="54"/>
        <v>SCHEDULE 16: REPORT ON ASSOCIATED STATISTICS | 16a: Aircraft statistics: (ii) Domestic air passenger services: (1) Aircraft 30 tonnes MCTOW or more | 64</v>
      </c>
      <c r="B1180" s="4">
        <f t="shared" si="55"/>
        <v>64</v>
      </c>
      <c r="C1180" t="s">
        <v>4984</v>
      </c>
      <c r="D1180" t="s">
        <v>4996</v>
      </c>
      <c r="E1180" t="s">
        <v>81</v>
      </c>
      <c r="F1180" t="s">
        <v>4990</v>
      </c>
      <c r="G1180">
        <v>69</v>
      </c>
      <c r="H1180" t="s">
        <v>6598</v>
      </c>
      <c r="I1180" s="4" t="str">
        <f t="shared" si="53"/>
        <v>SCHEDULE 16: REPORT ON ASSOCIATED STATISTICS | 16a: Aircraft statistics: (ii) Domestic air passenger services: (1) Aircraft 30 tonnes MCTOW or more | Total MCTOW | Aircraft type: Boeing - B757</v>
      </c>
      <c r="J1180" t="s">
        <v>304</v>
      </c>
    </row>
    <row r="1181" spans="1:10" hidden="1">
      <c r="A1181" s="6" t="str">
        <f t="shared" si="54"/>
        <v>SCHEDULE 16: REPORT ON ASSOCIATED STATISTICS | 16a: Aircraft statistics: (ii) Domestic air passenger services: (1) Aircraft 30 tonnes MCTOW or more | 65</v>
      </c>
      <c r="B1181" s="4">
        <f t="shared" si="55"/>
        <v>65</v>
      </c>
      <c r="C1181" t="s">
        <v>4984</v>
      </c>
      <c r="D1181" t="s">
        <v>4996</v>
      </c>
      <c r="E1181" t="s">
        <v>81</v>
      </c>
      <c r="F1181" t="s">
        <v>4986</v>
      </c>
      <c r="G1181">
        <v>70</v>
      </c>
      <c r="H1181" t="s">
        <v>5004</v>
      </c>
      <c r="I1181" s="4" t="str">
        <f t="shared" si="53"/>
        <v>SCHEDULE 16: REPORT ON ASSOCIATED STATISTICS | 16a: Aircraft statistics: (ii) Domestic air passenger services: (1) Aircraft 30 tonnes MCTOW or more | Total number of landings | Aircraft type: Boeing 777-300</v>
      </c>
      <c r="J1181" t="s">
        <v>4988</v>
      </c>
    </row>
    <row r="1182" spans="1:10" hidden="1">
      <c r="A1182" s="6" t="str">
        <f t="shared" si="54"/>
        <v>SCHEDULE 16: REPORT ON ASSOCIATED STATISTICS | 16a: Aircraft statistics: (ii) Domestic air passenger services: (1) Aircraft 30 tonnes MCTOW or more | 66</v>
      </c>
      <c r="B1182" s="4">
        <f t="shared" si="55"/>
        <v>66</v>
      </c>
      <c r="C1182" t="s">
        <v>4984</v>
      </c>
      <c r="D1182" t="s">
        <v>4996</v>
      </c>
      <c r="E1182" t="s">
        <v>81</v>
      </c>
      <c r="F1182" t="s">
        <v>4990</v>
      </c>
      <c r="G1182">
        <v>70</v>
      </c>
      <c r="H1182" t="s">
        <v>5004</v>
      </c>
      <c r="I1182" s="4" t="str">
        <f t="shared" si="53"/>
        <v>SCHEDULE 16: REPORT ON ASSOCIATED STATISTICS | 16a: Aircraft statistics: (ii) Domestic air passenger services: (1) Aircraft 30 tonnes MCTOW or more | Total MCTOW | Aircraft type: Boeing 777-300</v>
      </c>
      <c r="J1182" t="s">
        <v>304</v>
      </c>
    </row>
    <row r="1183" spans="1:10" hidden="1">
      <c r="A1183" s="6" t="str">
        <f t="shared" si="54"/>
        <v>SCHEDULE 16: REPORT ON ASSOCIATED STATISTICS | 16a: Aircraft statistics: (ii) Domestic air passenger services: (1) Aircraft 30 tonnes MCTOW or more | 67</v>
      </c>
      <c r="B1183" s="4">
        <f t="shared" si="55"/>
        <v>67</v>
      </c>
      <c r="C1183" t="s">
        <v>4984</v>
      </c>
      <c r="D1183" t="s">
        <v>4996</v>
      </c>
      <c r="E1183" t="s">
        <v>81</v>
      </c>
      <c r="F1183" t="s">
        <v>4986</v>
      </c>
      <c r="G1183">
        <v>70</v>
      </c>
      <c r="H1183" t="s">
        <v>6256</v>
      </c>
      <c r="I1183" s="4" t="str">
        <f t="shared" si="53"/>
        <v>SCHEDULE 16: REPORT ON ASSOCIATED STATISTICS | 16a: Aircraft statistics: (ii) Domestic air passenger services: (1) Aircraft 30 tonnes MCTOW or more | Total number of landings | Aircraft type: Boeing - B747-400</v>
      </c>
      <c r="J1183" t="s">
        <v>4988</v>
      </c>
    </row>
    <row r="1184" spans="1:10" hidden="1">
      <c r="A1184" s="6" t="str">
        <f t="shared" si="54"/>
        <v>SCHEDULE 16: REPORT ON ASSOCIATED STATISTICS | 16a: Aircraft statistics: (ii) Domestic air passenger services: (1) Aircraft 30 tonnes MCTOW or more | 68</v>
      </c>
      <c r="B1184" s="4">
        <f t="shared" si="55"/>
        <v>68</v>
      </c>
      <c r="C1184" t="s">
        <v>4984</v>
      </c>
      <c r="D1184" t="s">
        <v>4996</v>
      </c>
      <c r="E1184" t="s">
        <v>81</v>
      </c>
      <c r="F1184" t="s">
        <v>4990</v>
      </c>
      <c r="G1184">
        <v>70</v>
      </c>
      <c r="H1184" t="s">
        <v>6256</v>
      </c>
      <c r="I1184" s="4" t="str">
        <f t="shared" si="53"/>
        <v>SCHEDULE 16: REPORT ON ASSOCIATED STATISTICS | 16a: Aircraft statistics: (ii) Domestic air passenger services: (1) Aircraft 30 tonnes MCTOW or more | Total MCTOW | Aircraft type: Boeing - B747-400</v>
      </c>
      <c r="J1184" t="s">
        <v>304</v>
      </c>
    </row>
    <row r="1185" spans="1:10" hidden="1">
      <c r="A1185" s="6" t="str">
        <f t="shared" si="54"/>
        <v>SCHEDULE 16: REPORT ON ASSOCIATED STATISTICS | 16a: Aircraft statistics: (ii) Domestic air passenger services: (1) Aircraft 30 tonnes MCTOW or more | 69</v>
      </c>
      <c r="B1185" s="4">
        <f t="shared" si="55"/>
        <v>69</v>
      </c>
      <c r="C1185" t="s">
        <v>4984</v>
      </c>
      <c r="D1185" t="s">
        <v>4996</v>
      </c>
      <c r="E1185" t="s">
        <v>81</v>
      </c>
      <c r="F1185" t="s">
        <v>4986</v>
      </c>
      <c r="G1185">
        <v>70</v>
      </c>
      <c r="H1185" t="s">
        <v>6640</v>
      </c>
      <c r="I1185" s="4" t="str">
        <f t="shared" si="53"/>
        <v>SCHEDULE 16: REPORT ON ASSOCIATED STATISTICS | 16a: Aircraft statistics: (ii) Domestic air passenger services: (1) Aircraft 30 tonnes MCTOW or more | Total number of landings | Aircraft type: Anotov - AN-124 Russian</v>
      </c>
      <c r="J1185" t="s">
        <v>4988</v>
      </c>
    </row>
    <row r="1186" spans="1:10" hidden="1">
      <c r="A1186" s="6" t="str">
        <f t="shared" si="54"/>
        <v>SCHEDULE 16: REPORT ON ASSOCIATED STATISTICS | 16a: Aircraft statistics: (ii) Domestic air passenger services: (1) Aircraft 30 tonnes MCTOW or more | 70</v>
      </c>
      <c r="B1186" s="4">
        <f t="shared" si="55"/>
        <v>70</v>
      </c>
      <c r="C1186" t="s">
        <v>4984</v>
      </c>
      <c r="D1186" t="s">
        <v>4996</v>
      </c>
      <c r="E1186" t="s">
        <v>81</v>
      </c>
      <c r="F1186" t="s">
        <v>4990</v>
      </c>
      <c r="G1186">
        <v>70</v>
      </c>
      <c r="H1186" t="s">
        <v>6640</v>
      </c>
      <c r="I1186" s="4" t="str">
        <f t="shared" si="53"/>
        <v>SCHEDULE 16: REPORT ON ASSOCIATED STATISTICS | 16a: Aircraft statistics: (ii) Domestic air passenger services: (1) Aircraft 30 tonnes MCTOW or more | Total MCTOW | Aircraft type: Anotov - AN-124 Russian</v>
      </c>
      <c r="J1186" t="s">
        <v>304</v>
      </c>
    </row>
    <row r="1187" spans="1:10" hidden="1">
      <c r="A1187" s="6" t="str">
        <f t="shared" si="54"/>
        <v>SCHEDULE 16: REPORT ON ASSOCIATED STATISTICS | 16a: Aircraft statistics: (ii) Domestic air passenger services: (1) Aircraft 30 tonnes MCTOW or more | 71</v>
      </c>
      <c r="B1187" s="4">
        <f t="shared" si="55"/>
        <v>71</v>
      </c>
      <c r="C1187" t="s">
        <v>4984</v>
      </c>
      <c r="D1187" t="s">
        <v>4996</v>
      </c>
      <c r="E1187" t="s">
        <v>81</v>
      </c>
      <c r="F1187" t="s">
        <v>4986</v>
      </c>
      <c r="G1187">
        <v>70</v>
      </c>
      <c r="H1187" t="s">
        <v>6976</v>
      </c>
      <c r="I1187" s="4" t="str">
        <f t="shared" si="53"/>
        <v>SCHEDULE 16: REPORT ON ASSOCIATED STATISTICS | 16a: Aircraft statistics: (ii) Domestic air passenger services: (1) Aircraft 30 tonnes MCTOW or more | Total number of landings | Aircraft type: Boeing - B727</v>
      </c>
      <c r="J1187" t="s">
        <v>4988</v>
      </c>
    </row>
    <row r="1188" spans="1:10" hidden="1">
      <c r="A1188" s="6" t="str">
        <f t="shared" si="54"/>
        <v>SCHEDULE 16: REPORT ON ASSOCIATED STATISTICS | 16a: Aircraft statistics: (ii) Domestic air passenger services: (1) Aircraft 30 tonnes MCTOW or more | 72</v>
      </c>
      <c r="B1188" s="4">
        <f t="shared" si="55"/>
        <v>72</v>
      </c>
      <c r="C1188" t="s">
        <v>4984</v>
      </c>
      <c r="D1188" t="s">
        <v>4996</v>
      </c>
      <c r="E1188" t="s">
        <v>81</v>
      </c>
      <c r="F1188" t="s">
        <v>4990</v>
      </c>
      <c r="G1188">
        <v>70</v>
      </c>
      <c r="H1188" t="s">
        <v>6976</v>
      </c>
      <c r="I1188" s="4" t="str">
        <f t="shared" si="53"/>
        <v>SCHEDULE 16: REPORT ON ASSOCIATED STATISTICS | 16a: Aircraft statistics: (ii) Domestic air passenger services: (1) Aircraft 30 tonnes MCTOW or more | Total MCTOW | Aircraft type: Boeing - B727</v>
      </c>
      <c r="J1188" t="s">
        <v>304</v>
      </c>
    </row>
    <row r="1189" spans="1:10" hidden="1">
      <c r="A1189" s="6" t="str">
        <f t="shared" si="54"/>
        <v>SCHEDULE 16: REPORT ON ASSOCIATED STATISTICS | 16a: Aircraft statistics: (ii) Domestic air passenger services: (1) Aircraft 30 tonnes MCTOW or more | 73</v>
      </c>
      <c r="B1189" s="4">
        <f t="shared" si="55"/>
        <v>73</v>
      </c>
      <c r="C1189" t="s">
        <v>4984</v>
      </c>
      <c r="D1189" t="s">
        <v>4996</v>
      </c>
      <c r="E1189" t="s">
        <v>81</v>
      </c>
      <c r="F1189" t="s">
        <v>4986</v>
      </c>
      <c r="G1189">
        <v>71</v>
      </c>
      <c r="H1189" t="s">
        <v>6253</v>
      </c>
      <c r="I1189" s="4" t="str">
        <f t="shared" si="53"/>
        <v>SCHEDULE 16: REPORT ON ASSOCIATED STATISTICS | 16a: Aircraft statistics: (ii) Domestic air passenger services: (1) Aircraft 30 tonnes MCTOW or more | Total number of landings | Aircraft type: Airbus - A340-300</v>
      </c>
      <c r="J1189" t="s">
        <v>4988</v>
      </c>
    </row>
    <row r="1190" spans="1:10" hidden="1">
      <c r="A1190" s="6" t="str">
        <f t="shared" si="54"/>
        <v>SCHEDULE 16: REPORT ON ASSOCIATED STATISTICS | 16a: Aircraft statistics: (ii) Domestic air passenger services: (1) Aircraft 30 tonnes MCTOW or more | 74</v>
      </c>
      <c r="B1190" s="4">
        <f t="shared" si="55"/>
        <v>74</v>
      </c>
      <c r="C1190" t="s">
        <v>4984</v>
      </c>
      <c r="D1190" t="s">
        <v>4996</v>
      </c>
      <c r="E1190" t="s">
        <v>81</v>
      </c>
      <c r="F1190" t="s">
        <v>4990</v>
      </c>
      <c r="G1190">
        <v>71</v>
      </c>
      <c r="H1190" t="s">
        <v>6253</v>
      </c>
      <c r="I1190" s="4" t="str">
        <f t="shared" si="53"/>
        <v>SCHEDULE 16: REPORT ON ASSOCIATED STATISTICS | 16a: Aircraft statistics: (ii) Domestic air passenger services: (1) Aircraft 30 tonnes MCTOW or more | Total MCTOW | Aircraft type: Airbus - A340-300</v>
      </c>
      <c r="J1190" t="s">
        <v>304</v>
      </c>
    </row>
    <row r="1191" spans="1:10" hidden="1">
      <c r="A1191" s="6" t="str">
        <f t="shared" si="54"/>
        <v>SCHEDULE 16: REPORT ON ASSOCIATED STATISTICS | 16a: Aircraft statistics: (ii) Domestic air passenger services: (1) Aircraft 30 tonnes MCTOW or more | 75</v>
      </c>
      <c r="B1191" s="4">
        <f t="shared" si="55"/>
        <v>75</v>
      </c>
      <c r="C1191" t="s">
        <v>4984</v>
      </c>
      <c r="D1191" t="s">
        <v>4996</v>
      </c>
      <c r="E1191" t="s">
        <v>81</v>
      </c>
      <c r="F1191" t="s">
        <v>4986</v>
      </c>
      <c r="G1191">
        <v>71</v>
      </c>
      <c r="H1191" t="s">
        <v>6592</v>
      </c>
      <c r="I1191" s="4" t="str">
        <f t="shared" si="53"/>
        <v>SCHEDULE 16: REPORT ON ASSOCIATED STATISTICS | 16a: Aircraft statistics: (ii) Domestic air passenger services: (1) Aircraft 30 tonnes MCTOW or more | Total number of landings | Aircraft type: Airbus - A330</v>
      </c>
      <c r="J1191" t="s">
        <v>4988</v>
      </c>
    </row>
    <row r="1192" spans="1:10" hidden="1">
      <c r="A1192" s="6" t="str">
        <f t="shared" si="54"/>
        <v>SCHEDULE 16: REPORT ON ASSOCIATED STATISTICS | 16a: Aircraft statistics: (ii) Domestic air passenger services: (1) Aircraft 30 tonnes MCTOW or more | 76</v>
      </c>
      <c r="B1192" s="4">
        <f t="shared" si="55"/>
        <v>76</v>
      </c>
      <c r="C1192" t="s">
        <v>4984</v>
      </c>
      <c r="D1192" t="s">
        <v>4996</v>
      </c>
      <c r="E1192" t="s">
        <v>81</v>
      </c>
      <c r="F1192" t="s">
        <v>4990</v>
      </c>
      <c r="G1192">
        <v>71</v>
      </c>
      <c r="H1192" t="s">
        <v>6592</v>
      </c>
      <c r="I1192" s="4" t="str">
        <f t="shared" si="53"/>
        <v>SCHEDULE 16: REPORT ON ASSOCIATED STATISTICS | 16a: Aircraft statistics: (ii) Domestic air passenger services: (1) Aircraft 30 tonnes MCTOW or more | Total MCTOW | Aircraft type: Airbus - A330</v>
      </c>
      <c r="J1192" t="s">
        <v>304</v>
      </c>
    </row>
    <row r="1193" spans="1:10" hidden="1">
      <c r="A1193" s="6" t="str">
        <f t="shared" si="54"/>
        <v>SCHEDULE 16: REPORT ON ASSOCIATED STATISTICS | 16a: Aircraft statistics: (ii) Domestic air passenger services: (1) Aircraft 30 tonnes MCTOW or more | 77</v>
      </c>
      <c r="B1193" s="4">
        <f t="shared" si="55"/>
        <v>77</v>
      </c>
      <c r="C1193" t="s">
        <v>4984</v>
      </c>
      <c r="D1193" t="s">
        <v>4996</v>
      </c>
      <c r="E1193" t="s">
        <v>81</v>
      </c>
      <c r="F1193" t="s">
        <v>4986</v>
      </c>
      <c r="G1193">
        <v>71</v>
      </c>
      <c r="H1193" t="s">
        <v>7010</v>
      </c>
      <c r="I1193" s="4" t="str">
        <f t="shared" si="53"/>
        <v>SCHEDULE 16: REPORT ON ASSOCIATED STATISTICS | 16a: Aircraft statistics: (ii) Domestic air passenger services: (1) Aircraft 30 tonnes MCTOW or more | Total number of landings | Aircraft type: British Aerospace - BAe146</v>
      </c>
      <c r="J1193" t="s">
        <v>4988</v>
      </c>
    </row>
    <row r="1194" spans="1:10" hidden="1">
      <c r="A1194" s="6" t="str">
        <f t="shared" si="54"/>
        <v>SCHEDULE 16: REPORT ON ASSOCIATED STATISTICS | 16a: Aircraft statistics: (ii) Domestic air passenger services: (1) Aircraft 30 tonnes MCTOW or more | 78</v>
      </c>
      <c r="B1194" s="4">
        <f t="shared" si="55"/>
        <v>78</v>
      </c>
      <c r="C1194" t="s">
        <v>4984</v>
      </c>
      <c r="D1194" t="s">
        <v>4996</v>
      </c>
      <c r="E1194" t="s">
        <v>81</v>
      </c>
      <c r="F1194" t="s">
        <v>4990</v>
      </c>
      <c r="G1194">
        <v>71</v>
      </c>
      <c r="H1194" t="s">
        <v>7010</v>
      </c>
      <c r="I1194" s="4" t="str">
        <f t="shared" si="53"/>
        <v>SCHEDULE 16: REPORT ON ASSOCIATED STATISTICS | 16a: Aircraft statistics: (ii) Domestic air passenger services: (1) Aircraft 30 tonnes MCTOW or more | Total MCTOW | Aircraft type: British Aerospace - BAe146</v>
      </c>
      <c r="J1194" t="s">
        <v>304</v>
      </c>
    </row>
    <row r="1195" spans="1:10" hidden="1">
      <c r="A1195" s="6" t="str">
        <f t="shared" si="54"/>
        <v>SCHEDULE 16: REPORT ON ASSOCIATED STATISTICS | 16a: Aircraft statistics: (ii) Domestic air passenger services: (1) Aircraft 30 tonnes MCTOW or more | 79</v>
      </c>
      <c r="B1195" s="4">
        <f t="shared" si="55"/>
        <v>79</v>
      </c>
      <c r="C1195" t="s">
        <v>4984</v>
      </c>
      <c r="D1195" t="s">
        <v>4996</v>
      </c>
      <c r="E1195" t="s">
        <v>81</v>
      </c>
      <c r="F1195" t="s">
        <v>4986</v>
      </c>
      <c r="G1195">
        <v>72</v>
      </c>
      <c r="H1195" t="s">
        <v>6258</v>
      </c>
      <c r="I1195" s="4" t="str">
        <f t="shared" si="53"/>
        <v>SCHEDULE 16: REPORT ON ASSOCIATED STATISTICS | 16a: Aircraft statistics: (ii) Domestic air passenger services: (1) Aircraft 30 tonnes MCTOW or more | Total number of landings | Aircraft type: Airbus - A330-200</v>
      </c>
      <c r="J1195" t="s">
        <v>4988</v>
      </c>
    </row>
    <row r="1196" spans="1:10" hidden="1">
      <c r="A1196" s="6" t="str">
        <f t="shared" si="54"/>
        <v>SCHEDULE 16: REPORT ON ASSOCIATED STATISTICS | 16a: Aircraft statistics: (ii) Domestic air passenger services: (1) Aircraft 30 tonnes MCTOW or more | 80</v>
      </c>
      <c r="B1196" s="4">
        <f t="shared" si="55"/>
        <v>80</v>
      </c>
      <c r="C1196" t="s">
        <v>4984</v>
      </c>
      <c r="D1196" t="s">
        <v>4996</v>
      </c>
      <c r="E1196" t="s">
        <v>81</v>
      </c>
      <c r="F1196" t="s">
        <v>4990</v>
      </c>
      <c r="G1196">
        <v>72</v>
      </c>
      <c r="H1196" t="s">
        <v>6258</v>
      </c>
      <c r="I1196" s="4" t="str">
        <f t="shared" ref="I1196:I1259" si="56">SUBSTITUTE(SUBSTITUTE(SUBSTITUTE(C1196&amp;" | "&amp;D1196&amp;" | "&amp;E1196&amp;" | "&amp;F1196&amp;" | "&amp;H1196," |  |  |  | "," | ")," |  |  | "," | ")," |  | "," | ")</f>
        <v>SCHEDULE 16: REPORT ON ASSOCIATED STATISTICS | 16a: Aircraft statistics: (ii) Domestic air passenger services: (1) Aircraft 30 tonnes MCTOW or more | Total MCTOW | Aircraft type: Airbus - A330-200</v>
      </c>
      <c r="J1196" t="s">
        <v>304</v>
      </c>
    </row>
    <row r="1197" spans="1:10" hidden="1">
      <c r="A1197" s="6" t="str">
        <f t="shared" si="54"/>
        <v>SCHEDULE 16: REPORT ON ASSOCIATED STATISTICS | 16a: Aircraft statistics: (ii) Domestic air passenger services: (1) Aircraft 30 tonnes MCTOW or more | 81</v>
      </c>
      <c r="B1197" s="4">
        <f t="shared" si="55"/>
        <v>81</v>
      </c>
      <c r="C1197" t="s">
        <v>4984</v>
      </c>
      <c r="D1197" t="s">
        <v>4996</v>
      </c>
      <c r="E1197" t="s">
        <v>81</v>
      </c>
      <c r="F1197" t="s">
        <v>4986</v>
      </c>
      <c r="G1197">
        <v>72</v>
      </c>
      <c r="H1197" t="s">
        <v>6605</v>
      </c>
      <c r="I1197" s="4" t="str">
        <f t="shared" si="56"/>
        <v>SCHEDULE 16: REPORT ON ASSOCIATED STATISTICS | 16a: Aircraft statistics: (ii) Domestic air passenger services: (1) Aircraft 30 tonnes MCTOW or more | Total number of landings | Aircraft type: Bombadier - Global Express</v>
      </c>
      <c r="J1197" t="s">
        <v>4988</v>
      </c>
    </row>
    <row r="1198" spans="1:10" hidden="1">
      <c r="A1198" s="6" t="str">
        <f t="shared" si="54"/>
        <v>SCHEDULE 16: REPORT ON ASSOCIATED STATISTICS | 16a: Aircraft statistics: (ii) Domestic air passenger services: (1) Aircraft 30 tonnes MCTOW or more | 82</v>
      </c>
      <c r="B1198" s="4">
        <f t="shared" si="55"/>
        <v>82</v>
      </c>
      <c r="C1198" t="s">
        <v>4984</v>
      </c>
      <c r="D1198" t="s">
        <v>4996</v>
      </c>
      <c r="E1198" t="s">
        <v>81</v>
      </c>
      <c r="F1198" t="s">
        <v>4990</v>
      </c>
      <c r="G1198">
        <v>72</v>
      </c>
      <c r="H1198" t="s">
        <v>6605</v>
      </c>
      <c r="I1198" s="4" t="str">
        <f t="shared" si="56"/>
        <v>SCHEDULE 16: REPORT ON ASSOCIATED STATISTICS | 16a: Aircraft statistics: (ii) Domestic air passenger services: (1) Aircraft 30 tonnes MCTOW or more | Total MCTOW | Aircraft type: Bombadier - Global Express</v>
      </c>
      <c r="J1198" t="s">
        <v>304</v>
      </c>
    </row>
    <row r="1199" spans="1:10" hidden="1">
      <c r="A1199" s="6" t="str">
        <f t="shared" si="54"/>
        <v>SCHEDULE 16: REPORT ON ASSOCIATED STATISTICS | 16a: Aircraft statistics: (ii) Domestic air passenger services: (1) Aircraft 30 tonnes MCTOW or more | 83</v>
      </c>
      <c r="B1199" s="4">
        <f t="shared" si="55"/>
        <v>83</v>
      </c>
      <c r="C1199" t="s">
        <v>4984</v>
      </c>
      <c r="D1199" t="s">
        <v>4996</v>
      </c>
      <c r="E1199" t="s">
        <v>81</v>
      </c>
      <c r="F1199" t="s">
        <v>4986</v>
      </c>
      <c r="G1199">
        <v>72</v>
      </c>
      <c r="H1199" t="s">
        <v>6980</v>
      </c>
      <c r="I1199" s="4" t="str">
        <f t="shared" si="56"/>
        <v>SCHEDULE 16: REPORT ON ASSOCIATED STATISTICS | 16a: Aircraft statistics: (ii) Domestic air passenger services: (1) Aircraft 30 tonnes MCTOW or more | Total number of landings | Aircraft type: Bombardier - BD700</v>
      </c>
      <c r="J1199" t="s">
        <v>4988</v>
      </c>
    </row>
    <row r="1200" spans="1:10" hidden="1">
      <c r="A1200" s="6" t="str">
        <f t="shared" si="54"/>
        <v>SCHEDULE 16: REPORT ON ASSOCIATED STATISTICS | 16a: Aircraft statistics: (ii) Domestic air passenger services: (1) Aircraft 30 tonnes MCTOW or more | 84</v>
      </c>
      <c r="B1200" s="4">
        <f t="shared" si="55"/>
        <v>84</v>
      </c>
      <c r="C1200" t="s">
        <v>4984</v>
      </c>
      <c r="D1200" t="s">
        <v>4996</v>
      </c>
      <c r="E1200" t="s">
        <v>81</v>
      </c>
      <c r="F1200" t="s">
        <v>4990</v>
      </c>
      <c r="G1200">
        <v>72</v>
      </c>
      <c r="H1200" t="s">
        <v>6980</v>
      </c>
      <c r="I1200" s="4" t="str">
        <f t="shared" si="56"/>
        <v>SCHEDULE 16: REPORT ON ASSOCIATED STATISTICS | 16a: Aircraft statistics: (ii) Domestic air passenger services: (1) Aircraft 30 tonnes MCTOW or more | Total MCTOW | Aircraft type: Bombardier - BD700</v>
      </c>
      <c r="J1200" t="s">
        <v>304</v>
      </c>
    </row>
    <row r="1201" spans="1:10" hidden="1">
      <c r="A1201" s="6" t="str">
        <f t="shared" si="54"/>
        <v>SCHEDULE 16: REPORT ON ASSOCIATED STATISTICS | 16a: Aircraft statistics: (ii) Domestic air passenger services: (1) Aircraft 30 tonnes MCTOW or more | 85</v>
      </c>
      <c r="B1201" s="4">
        <f t="shared" si="55"/>
        <v>85</v>
      </c>
      <c r="C1201" t="s">
        <v>4984</v>
      </c>
      <c r="D1201" t="s">
        <v>4996</v>
      </c>
      <c r="E1201" t="s">
        <v>81</v>
      </c>
      <c r="F1201" t="s">
        <v>4986</v>
      </c>
      <c r="G1201">
        <v>73</v>
      </c>
      <c r="H1201" t="s">
        <v>6283</v>
      </c>
      <c r="I1201" s="4" t="str">
        <f t="shared" si="56"/>
        <v>SCHEDULE 16: REPORT ON ASSOCIATED STATISTICS | 16a: Aircraft statistics: (ii) Domestic air passenger services: (1) Aircraft 30 tonnes MCTOW or more | Total number of landings | Aircraft type: Grumman - G-5</v>
      </c>
      <c r="J1201" t="s">
        <v>4988</v>
      </c>
    </row>
    <row r="1202" spans="1:10" hidden="1">
      <c r="A1202" s="6" t="str">
        <f t="shared" si="54"/>
        <v>SCHEDULE 16: REPORT ON ASSOCIATED STATISTICS | 16a: Aircraft statistics: (ii) Domestic air passenger services: (1) Aircraft 30 tonnes MCTOW or more | 86</v>
      </c>
      <c r="B1202" s="4">
        <f t="shared" si="55"/>
        <v>86</v>
      </c>
      <c r="C1202" t="s">
        <v>4984</v>
      </c>
      <c r="D1202" t="s">
        <v>4996</v>
      </c>
      <c r="E1202" t="s">
        <v>81</v>
      </c>
      <c r="F1202" t="s">
        <v>4990</v>
      </c>
      <c r="G1202">
        <v>73</v>
      </c>
      <c r="H1202" t="s">
        <v>6283</v>
      </c>
      <c r="I1202" s="4" t="str">
        <f t="shared" si="56"/>
        <v>SCHEDULE 16: REPORT ON ASSOCIATED STATISTICS | 16a: Aircraft statistics: (ii) Domestic air passenger services: (1) Aircraft 30 tonnes MCTOW or more | Total MCTOW | Aircraft type: Grumman - G-5</v>
      </c>
      <c r="J1202" t="s">
        <v>304</v>
      </c>
    </row>
    <row r="1203" spans="1:10" hidden="1">
      <c r="A1203" s="6" t="str">
        <f t="shared" ref="A1203:A1266" si="57">C1203&amp;" | "&amp;D1203&amp;" | "&amp;B1203</f>
        <v>SCHEDULE 16: REPORT ON ASSOCIATED STATISTICS | 16a: Aircraft statistics: (ii) Domestic air passenger services: (1) Aircraft 30 tonnes MCTOW or more | 87</v>
      </c>
      <c r="B1203" s="4">
        <f t="shared" ref="B1203:B1266" si="58">IF(C1203&amp;D1203&lt;&gt;C1202&amp;D1202,1,B1202+1)</f>
        <v>87</v>
      </c>
      <c r="C1203" t="s">
        <v>4984</v>
      </c>
      <c r="D1203" t="s">
        <v>4996</v>
      </c>
      <c r="E1203" t="s">
        <v>81</v>
      </c>
      <c r="F1203" t="s">
        <v>4986</v>
      </c>
      <c r="G1203">
        <v>73</v>
      </c>
      <c r="H1203" t="s">
        <v>6601</v>
      </c>
      <c r="I1203" s="4" t="str">
        <f t="shared" si="56"/>
        <v>SCHEDULE 16: REPORT ON ASSOCIATED STATISTICS | 16a: Aircraft statistics: (ii) Domestic air passenger services: (1) Aircraft 30 tonnes MCTOW or more | Total number of landings | Aircraft type: Gulfstream - 5</v>
      </c>
      <c r="J1203" t="s">
        <v>4988</v>
      </c>
    </row>
    <row r="1204" spans="1:10" hidden="1">
      <c r="A1204" s="6" t="str">
        <f t="shared" si="57"/>
        <v>SCHEDULE 16: REPORT ON ASSOCIATED STATISTICS | 16a: Aircraft statistics: (ii) Domestic air passenger services: (1) Aircraft 30 tonnes MCTOW or more | 88</v>
      </c>
      <c r="B1204" s="4">
        <f t="shared" si="58"/>
        <v>88</v>
      </c>
      <c r="C1204" t="s">
        <v>4984</v>
      </c>
      <c r="D1204" t="s">
        <v>4996</v>
      </c>
      <c r="E1204" t="s">
        <v>81</v>
      </c>
      <c r="F1204" t="s">
        <v>4990</v>
      </c>
      <c r="G1204">
        <v>73</v>
      </c>
      <c r="H1204" t="s">
        <v>6601</v>
      </c>
      <c r="I1204" s="4" t="str">
        <f t="shared" si="56"/>
        <v>SCHEDULE 16: REPORT ON ASSOCIATED STATISTICS | 16a: Aircraft statistics: (ii) Domestic air passenger services: (1) Aircraft 30 tonnes MCTOW or more | Total MCTOW | Aircraft type: Gulfstream - 5</v>
      </c>
      <c r="J1204" t="s">
        <v>304</v>
      </c>
    </row>
    <row r="1205" spans="1:10" hidden="1">
      <c r="A1205" s="6" t="str">
        <f t="shared" si="57"/>
        <v>SCHEDULE 16: REPORT ON ASSOCIATED STATISTICS | 16a: Aircraft statistics: (ii) Domestic air passenger services: (1) Aircraft 30 tonnes MCTOW or more | 89</v>
      </c>
      <c r="B1205" s="4">
        <f t="shared" si="58"/>
        <v>89</v>
      </c>
      <c r="C1205" t="s">
        <v>4984</v>
      </c>
      <c r="D1205" t="s">
        <v>4996</v>
      </c>
      <c r="E1205" t="s">
        <v>81</v>
      </c>
      <c r="F1205" t="s">
        <v>4986</v>
      </c>
      <c r="G1205">
        <v>74</v>
      </c>
      <c r="H1205" t="s">
        <v>6338</v>
      </c>
      <c r="I1205" s="4" t="str">
        <f t="shared" si="56"/>
        <v>SCHEDULE 16: REPORT ON ASSOCIATED STATISTICS | 16a: Aircraft statistics: (ii) Domestic air passenger services: (1) Aircraft 30 tonnes MCTOW or more | Total number of landings | Aircraft type: British Aerospace - BAe-146-200</v>
      </c>
      <c r="J1205" t="s">
        <v>4988</v>
      </c>
    </row>
    <row r="1206" spans="1:10" hidden="1">
      <c r="A1206" s="6" t="str">
        <f t="shared" si="57"/>
        <v>SCHEDULE 16: REPORT ON ASSOCIATED STATISTICS | 16a: Aircraft statistics: (ii) Domestic air passenger services: (1) Aircraft 30 tonnes MCTOW or more | 90</v>
      </c>
      <c r="B1206" s="4">
        <f t="shared" si="58"/>
        <v>90</v>
      </c>
      <c r="C1206" t="s">
        <v>4984</v>
      </c>
      <c r="D1206" t="s">
        <v>4996</v>
      </c>
      <c r="E1206" t="s">
        <v>81</v>
      </c>
      <c r="F1206" t="s">
        <v>4990</v>
      </c>
      <c r="G1206">
        <v>74</v>
      </c>
      <c r="H1206" t="s">
        <v>6338</v>
      </c>
      <c r="I1206" s="4" t="str">
        <f t="shared" si="56"/>
        <v>SCHEDULE 16: REPORT ON ASSOCIATED STATISTICS | 16a: Aircraft statistics: (ii) Domestic air passenger services: (1) Aircraft 30 tonnes MCTOW or more | Total MCTOW | Aircraft type: British Aerospace - BAe-146-200</v>
      </c>
      <c r="J1206" t="s">
        <v>304</v>
      </c>
    </row>
    <row r="1207" spans="1:10" hidden="1">
      <c r="A1207" s="6" t="str">
        <f t="shared" si="57"/>
        <v>SCHEDULE 16: REPORT ON ASSOCIATED STATISTICS | 16a: Aircraft statistics: (ii) Domestic air passenger services: (1) Aircraft 30 tonnes MCTOW or more | 91</v>
      </c>
      <c r="B1207" s="4">
        <f t="shared" si="58"/>
        <v>91</v>
      </c>
      <c r="C1207" t="s">
        <v>4984</v>
      </c>
      <c r="D1207" t="s">
        <v>4996</v>
      </c>
      <c r="E1207" t="s">
        <v>81</v>
      </c>
      <c r="F1207" t="s">
        <v>4986</v>
      </c>
      <c r="G1207">
        <v>75</v>
      </c>
      <c r="H1207" t="s">
        <v>6281</v>
      </c>
      <c r="I1207" s="4" t="str">
        <f t="shared" si="56"/>
        <v>SCHEDULE 16: REPORT ON ASSOCIATED STATISTICS | 16a: Aircraft statistics: (ii) Domestic air passenger services: (1) Aircraft 30 tonnes MCTOW or more | Total number of landings | Aircraft type: Boeing - B737-400</v>
      </c>
      <c r="J1207" t="s">
        <v>4988</v>
      </c>
    </row>
    <row r="1208" spans="1:10" hidden="1">
      <c r="A1208" s="6" t="str">
        <f t="shared" si="57"/>
        <v>SCHEDULE 16: REPORT ON ASSOCIATED STATISTICS | 16a: Aircraft statistics: (ii) Domestic air passenger services: (1) Aircraft 30 tonnes MCTOW or more | 92</v>
      </c>
      <c r="B1208" s="4">
        <f t="shared" si="58"/>
        <v>92</v>
      </c>
      <c r="C1208" t="s">
        <v>4984</v>
      </c>
      <c r="D1208" t="s">
        <v>4996</v>
      </c>
      <c r="E1208" t="s">
        <v>81</v>
      </c>
      <c r="F1208" t="s">
        <v>4990</v>
      </c>
      <c r="G1208">
        <v>75</v>
      </c>
      <c r="H1208" t="s">
        <v>6281</v>
      </c>
      <c r="I1208" s="4" t="str">
        <f t="shared" si="56"/>
        <v>SCHEDULE 16: REPORT ON ASSOCIATED STATISTICS | 16a: Aircraft statistics: (ii) Domestic air passenger services: (1) Aircraft 30 tonnes MCTOW or more | Total MCTOW | Aircraft type: Boeing - B737-400</v>
      </c>
      <c r="J1208" t="s">
        <v>304</v>
      </c>
    </row>
    <row r="1209" spans="1:10" hidden="1">
      <c r="A1209" s="6" t="str">
        <f t="shared" si="57"/>
        <v>SCHEDULE 16: REPORT ON ASSOCIATED STATISTICS | 16a: Aircraft statistics: (ii) Domestic air passenger services: (1) Aircraft 30 tonnes MCTOW or more | 93</v>
      </c>
      <c r="B1209" s="4">
        <f t="shared" si="58"/>
        <v>93</v>
      </c>
      <c r="C1209" t="s">
        <v>4984</v>
      </c>
      <c r="D1209" t="s">
        <v>4996</v>
      </c>
      <c r="E1209" t="s">
        <v>81</v>
      </c>
      <c r="F1209" t="s">
        <v>4986</v>
      </c>
      <c r="G1209">
        <v>76</v>
      </c>
      <c r="H1209" t="s">
        <v>6277</v>
      </c>
      <c r="I1209" s="4" t="str">
        <f t="shared" si="56"/>
        <v>SCHEDULE 16: REPORT ON ASSOCIATED STATISTICS | 16a: Aircraft statistics: (ii) Domestic air passenger services: (1) Aircraft 30 tonnes MCTOW or more | Total number of landings | Aircraft type: Grumman - G-4</v>
      </c>
      <c r="J1209" t="s">
        <v>4988</v>
      </c>
    </row>
    <row r="1210" spans="1:10" hidden="1">
      <c r="A1210" s="6" t="str">
        <f t="shared" si="57"/>
        <v>SCHEDULE 16: REPORT ON ASSOCIATED STATISTICS | 16a: Aircraft statistics: (ii) Domestic air passenger services: (1) Aircraft 30 tonnes MCTOW or more | 94</v>
      </c>
      <c r="B1210" s="4">
        <f t="shared" si="58"/>
        <v>94</v>
      </c>
      <c r="C1210" t="s">
        <v>4984</v>
      </c>
      <c r="D1210" t="s">
        <v>4996</v>
      </c>
      <c r="E1210" t="s">
        <v>81</v>
      </c>
      <c r="F1210" t="s">
        <v>4990</v>
      </c>
      <c r="G1210">
        <v>76</v>
      </c>
      <c r="H1210" t="s">
        <v>6277</v>
      </c>
      <c r="I1210" s="4" t="str">
        <f t="shared" si="56"/>
        <v>SCHEDULE 16: REPORT ON ASSOCIATED STATISTICS | 16a: Aircraft statistics: (ii) Domestic air passenger services: (1) Aircraft 30 tonnes MCTOW or more | Total MCTOW | Aircraft type: Grumman - G-4</v>
      </c>
      <c r="J1210" t="s">
        <v>304</v>
      </c>
    </row>
    <row r="1211" spans="1:10" hidden="1">
      <c r="A1211" s="6" t="str">
        <f t="shared" si="57"/>
        <v>SCHEDULE 16: REPORT ON ASSOCIATED STATISTICS | 16a: Aircraft statistics: (ii) Domestic air passenger services: (1) Aircraft 30 tonnes MCTOW or more | 95</v>
      </c>
      <c r="B1211" s="4">
        <f t="shared" si="58"/>
        <v>95</v>
      </c>
      <c r="C1211" t="s">
        <v>4984</v>
      </c>
      <c r="D1211" t="s">
        <v>4996</v>
      </c>
      <c r="E1211" t="s">
        <v>81</v>
      </c>
      <c r="F1211" t="s">
        <v>4986</v>
      </c>
      <c r="G1211">
        <v>77</v>
      </c>
      <c r="H1211" t="s">
        <v>6267</v>
      </c>
      <c r="I1211" s="4" t="str">
        <f t="shared" si="56"/>
        <v>SCHEDULE 16: REPORT ON ASSOCIATED STATISTICS | 16a: Aircraft statistics: (ii) Domestic air passenger services: (1) Aircraft 30 tonnes MCTOW or more | Total number of landings | Aircraft type: Boeing - B737-200</v>
      </c>
      <c r="J1211" t="s">
        <v>4988</v>
      </c>
    </row>
    <row r="1212" spans="1:10" hidden="1">
      <c r="A1212" s="6" t="str">
        <f t="shared" si="57"/>
        <v>SCHEDULE 16: REPORT ON ASSOCIATED STATISTICS | 16a: Aircraft statistics: (ii) Domestic air passenger services: (1) Aircraft 30 tonnes MCTOW or more | 96</v>
      </c>
      <c r="B1212" s="4">
        <f t="shared" si="58"/>
        <v>96</v>
      </c>
      <c r="C1212" t="s">
        <v>4984</v>
      </c>
      <c r="D1212" t="s">
        <v>4996</v>
      </c>
      <c r="E1212" t="s">
        <v>81</v>
      </c>
      <c r="F1212" t="s">
        <v>4990</v>
      </c>
      <c r="G1212">
        <v>77</v>
      </c>
      <c r="H1212" t="s">
        <v>6267</v>
      </c>
      <c r="I1212" s="4" t="str">
        <f t="shared" si="56"/>
        <v>SCHEDULE 16: REPORT ON ASSOCIATED STATISTICS | 16a: Aircraft statistics: (ii) Domestic air passenger services: (1) Aircraft 30 tonnes MCTOW or more | Total MCTOW | Aircraft type: Boeing - B737-200</v>
      </c>
      <c r="J1212" t="s">
        <v>304</v>
      </c>
    </row>
    <row r="1213" spans="1:10" hidden="1">
      <c r="A1213" s="6" t="str">
        <f t="shared" si="57"/>
        <v>SCHEDULE 16: REPORT ON ASSOCIATED STATISTICS | 16a: Aircraft statistics: (ii) Domestic air passenger services: (1) Aircraft 30 tonnes MCTOW or more | 97</v>
      </c>
      <c r="B1213" s="4">
        <f t="shared" si="58"/>
        <v>97</v>
      </c>
      <c r="C1213" t="s">
        <v>4984</v>
      </c>
      <c r="D1213" t="s">
        <v>4996</v>
      </c>
      <c r="E1213" t="s">
        <v>81</v>
      </c>
      <c r="F1213" t="s">
        <v>4986</v>
      </c>
      <c r="G1213">
        <v>78</v>
      </c>
      <c r="H1213" t="s">
        <v>6341</v>
      </c>
      <c r="I1213" s="4" t="str">
        <f t="shared" si="56"/>
        <v>SCHEDULE 16: REPORT ON ASSOCIATED STATISTICS | 16a: Aircraft statistics: (ii) Domestic air passenger services: (1) Aircraft 30 tonnes MCTOW or more | Total number of landings | Aircraft type: Bombardier - BD-700 Global 5000</v>
      </c>
      <c r="J1213" t="s">
        <v>4988</v>
      </c>
    </row>
    <row r="1214" spans="1:10" hidden="1">
      <c r="A1214" s="6" t="str">
        <f t="shared" si="57"/>
        <v>SCHEDULE 16: REPORT ON ASSOCIATED STATISTICS | 16a: Aircraft statistics: (ii) Domestic air passenger services: (1) Aircraft 30 tonnes MCTOW or more | 98</v>
      </c>
      <c r="B1214" s="4">
        <f t="shared" si="58"/>
        <v>98</v>
      </c>
      <c r="C1214" t="s">
        <v>4984</v>
      </c>
      <c r="D1214" t="s">
        <v>4996</v>
      </c>
      <c r="E1214" t="s">
        <v>81</v>
      </c>
      <c r="F1214" t="s">
        <v>4990</v>
      </c>
      <c r="G1214">
        <v>78</v>
      </c>
      <c r="H1214" t="s">
        <v>6341</v>
      </c>
      <c r="I1214" s="4" t="str">
        <f t="shared" si="56"/>
        <v>SCHEDULE 16: REPORT ON ASSOCIATED STATISTICS | 16a: Aircraft statistics: (ii) Domestic air passenger services: (1) Aircraft 30 tonnes MCTOW or more | Total MCTOW | Aircraft type: Bombardier - BD-700 Global 5000</v>
      </c>
      <c r="J1214" t="s">
        <v>304</v>
      </c>
    </row>
    <row r="1215" spans="1:10" hidden="1">
      <c r="A1215" s="6" t="str">
        <f t="shared" si="57"/>
        <v>SCHEDULE 16: REPORT ON ASSOCIATED STATISTICS | 16a: Aircraft statistics: (ii) Domestic air passenger services: (1) Aircraft 30 tonnes MCTOW or more | 99</v>
      </c>
      <c r="B1215" s="4">
        <f t="shared" si="58"/>
        <v>99</v>
      </c>
      <c r="C1215" t="s">
        <v>4984</v>
      </c>
      <c r="D1215" t="s">
        <v>4996</v>
      </c>
      <c r="E1215" t="s">
        <v>81</v>
      </c>
      <c r="F1215" t="s">
        <v>4986</v>
      </c>
      <c r="G1215">
        <v>88</v>
      </c>
      <c r="H1215" t="s">
        <v>60</v>
      </c>
      <c r="I1215" s="4" t="str">
        <f t="shared" si="56"/>
        <v>SCHEDULE 16: REPORT ON ASSOCIATED STATISTICS | 16a: Aircraft statistics: (ii) Domestic air passenger services: (1) Aircraft 30 tonnes MCTOW or more | Total number of landings | Total</v>
      </c>
      <c r="J1215" t="s">
        <v>4988</v>
      </c>
    </row>
    <row r="1216" spans="1:10" hidden="1">
      <c r="A1216" s="6" t="str">
        <f t="shared" si="57"/>
        <v>SCHEDULE 16: REPORT ON ASSOCIATED STATISTICS | 16a: Aircraft statistics: (ii) Domestic air passenger services: (1) Aircraft 30 tonnes MCTOW or more | 100</v>
      </c>
      <c r="B1216" s="4">
        <f t="shared" si="58"/>
        <v>100</v>
      </c>
      <c r="C1216" t="s">
        <v>4984</v>
      </c>
      <c r="D1216" t="s">
        <v>4996</v>
      </c>
      <c r="E1216" t="s">
        <v>81</v>
      </c>
      <c r="F1216" t="s">
        <v>4990</v>
      </c>
      <c r="G1216">
        <v>88</v>
      </c>
      <c r="H1216" t="s">
        <v>60</v>
      </c>
      <c r="I1216" s="4" t="str">
        <f t="shared" si="56"/>
        <v>SCHEDULE 16: REPORT ON ASSOCIATED STATISTICS | 16a: Aircraft statistics: (ii) Domestic air passenger services: (1) Aircraft 30 tonnes MCTOW or more | Total MCTOW | Total</v>
      </c>
      <c r="J1216" t="s">
        <v>304</v>
      </c>
    </row>
    <row r="1217" spans="1:10" hidden="1">
      <c r="A1217" s="6" t="str">
        <f t="shared" si="57"/>
        <v>SCHEDULE 16: REPORT ON ASSOCIATED STATISTICS | 16a: Aircraft statistics: (ii) Domestic air passenger services: (2) Aircraft 3 tonnes or more but less than 30 tonnes MCTOW | 1</v>
      </c>
      <c r="B1217" s="4">
        <f t="shared" si="58"/>
        <v>1</v>
      </c>
      <c r="C1217" t="s">
        <v>4984</v>
      </c>
      <c r="D1217" t="s">
        <v>5007</v>
      </c>
      <c r="E1217" t="s">
        <v>81</v>
      </c>
      <c r="F1217" t="s">
        <v>4986</v>
      </c>
      <c r="G1217">
        <v>91</v>
      </c>
      <c r="H1217" t="s">
        <v>5008</v>
      </c>
      <c r="I1217" s="4" t="str">
        <f t="shared" si="56"/>
        <v>SCHEDULE 16: REPORT ON ASSOCIATED STATISTICS | 16a: Aircraft statistics: (ii) Domestic air passenger services: (2) Aircraft 3 tonnes or more but less than 30 tonnes MCTOW | Total number of landings | Aircraft type: Aerospatiale AT72</v>
      </c>
      <c r="J1217" t="s">
        <v>4988</v>
      </c>
    </row>
    <row r="1218" spans="1:10" hidden="1">
      <c r="A1218" s="6" t="str">
        <f t="shared" si="57"/>
        <v>SCHEDULE 16: REPORT ON ASSOCIATED STATISTICS | 16a: Aircraft statistics: (ii) Domestic air passenger services: (2) Aircraft 3 tonnes or more but less than 30 tonnes MCTOW | 2</v>
      </c>
      <c r="B1218" s="4">
        <f t="shared" si="58"/>
        <v>2</v>
      </c>
      <c r="C1218" t="s">
        <v>4984</v>
      </c>
      <c r="D1218" t="s">
        <v>5007</v>
      </c>
      <c r="E1218" t="s">
        <v>81</v>
      </c>
      <c r="F1218" t="s">
        <v>4990</v>
      </c>
      <c r="G1218">
        <v>91</v>
      </c>
      <c r="H1218" t="s">
        <v>5008</v>
      </c>
      <c r="I1218" s="4" t="str">
        <f t="shared" si="56"/>
        <v>SCHEDULE 16: REPORT ON ASSOCIATED STATISTICS | 16a: Aircraft statistics: (ii) Domestic air passenger services: (2) Aircraft 3 tonnes or more but less than 30 tonnes MCTOW | Total MCTOW | Aircraft type: Aerospatiale AT72</v>
      </c>
      <c r="J1218" t="s">
        <v>304</v>
      </c>
    </row>
    <row r="1219" spans="1:10" hidden="1">
      <c r="A1219" s="6" t="str">
        <f t="shared" si="57"/>
        <v>SCHEDULE 16: REPORT ON ASSOCIATED STATISTICS | 16a: Aircraft statistics: (ii) Domestic air passenger services: (2) Aircraft 3 tonnes or more but less than 30 tonnes MCTOW | 3</v>
      </c>
      <c r="B1219" s="4">
        <f t="shared" si="58"/>
        <v>3</v>
      </c>
      <c r="C1219" t="s">
        <v>4984</v>
      </c>
      <c r="D1219" t="s">
        <v>5007</v>
      </c>
      <c r="E1219" t="s">
        <v>81</v>
      </c>
      <c r="F1219" t="s">
        <v>4986</v>
      </c>
      <c r="G1219">
        <v>91</v>
      </c>
      <c r="H1219" t="s">
        <v>5266</v>
      </c>
      <c r="I1219" s="4" t="str">
        <f t="shared" si="56"/>
        <v>SCHEDULE 16: REPORT ON ASSOCIATED STATISTICS | 16a: Aircraft statistics: (ii) Domestic air passenger services: (2) Aircraft 3 tonnes or more but less than 30 tonnes MCTOW | Total number of landings | Aircraft type: Aerospatiale ATR72</v>
      </c>
      <c r="J1219" t="s">
        <v>4988</v>
      </c>
    </row>
    <row r="1220" spans="1:10" hidden="1">
      <c r="A1220" s="6" t="str">
        <f t="shared" si="57"/>
        <v>SCHEDULE 16: REPORT ON ASSOCIATED STATISTICS | 16a: Aircraft statistics: (ii) Domestic air passenger services: (2) Aircraft 3 tonnes or more but less than 30 tonnes MCTOW | 4</v>
      </c>
      <c r="B1220" s="4">
        <f t="shared" si="58"/>
        <v>4</v>
      </c>
      <c r="C1220" t="s">
        <v>4984</v>
      </c>
      <c r="D1220" t="s">
        <v>5007</v>
      </c>
      <c r="E1220" t="s">
        <v>81</v>
      </c>
      <c r="F1220" t="s">
        <v>4990</v>
      </c>
      <c r="G1220">
        <v>91</v>
      </c>
      <c r="H1220" t="s">
        <v>5266</v>
      </c>
      <c r="I1220" s="4" t="str">
        <f t="shared" si="56"/>
        <v>SCHEDULE 16: REPORT ON ASSOCIATED STATISTICS | 16a: Aircraft statistics: (ii) Domestic air passenger services: (2) Aircraft 3 tonnes or more but less than 30 tonnes MCTOW | Total MCTOW | Aircraft type: Aerospatiale ATR72</v>
      </c>
      <c r="J1220" t="s">
        <v>304</v>
      </c>
    </row>
    <row r="1221" spans="1:10" hidden="1">
      <c r="A1221" s="6" t="str">
        <f t="shared" si="57"/>
        <v>SCHEDULE 16: REPORT ON ASSOCIATED STATISTICS | 16a: Aircraft statistics: (ii) Domestic air passenger services: (2) Aircraft 3 tonnes or more but less than 30 tonnes MCTOW | 5</v>
      </c>
      <c r="B1221" s="4">
        <f t="shared" si="58"/>
        <v>5</v>
      </c>
      <c r="C1221" t="s">
        <v>4984</v>
      </c>
      <c r="D1221" t="s">
        <v>5007</v>
      </c>
      <c r="E1221" t="s">
        <v>81</v>
      </c>
      <c r="F1221" t="s">
        <v>4986</v>
      </c>
      <c r="G1221">
        <v>91</v>
      </c>
      <c r="H1221" t="s">
        <v>5627</v>
      </c>
      <c r="I1221" s="4" t="str">
        <f t="shared" si="56"/>
        <v>SCHEDULE 16: REPORT ON ASSOCIATED STATISTICS | 16a: Aircraft statistics: (ii) Domestic air passenger services: (2) Aircraft 3 tonnes or more but less than 30 tonnes MCTOW | Total number of landings | Aircraft type: CVLT</v>
      </c>
      <c r="J1221" t="s">
        <v>4988</v>
      </c>
    </row>
    <row r="1222" spans="1:10" hidden="1">
      <c r="A1222" s="6" t="str">
        <f t="shared" si="57"/>
        <v>SCHEDULE 16: REPORT ON ASSOCIATED STATISTICS | 16a: Aircraft statistics: (ii) Domestic air passenger services: (2) Aircraft 3 tonnes or more but less than 30 tonnes MCTOW | 6</v>
      </c>
      <c r="B1222" s="4">
        <f t="shared" si="58"/>
        <v>6</v>
      </c>
      <c r="C1222" t="s">
        <v>4984</v>
      </c>
      <c r="D1222" t="s">
        <v>5007</v>
      </c>
      <c r="E1222" t="s">
        <v>81</v>
      </c>
      <c r="F1222" t="s">
        <v>4990</v>
      </c>
      <c r="G1222">
        <v>91</v>
      </c>
      <c r="H1222" t="s">
        <v>5627</v>
      </c>
      <c r="I1222" s="4" t="str">
        <f t="shared" si="56"/>
        <v>SCHEDULE 16: REPORT ON ASSOCIATED STATISTICS | 16a: Aircraft statistics: (ii) Domestic air passenger services: (2) Aircraft 3 tonnes or more but less than 30 tonnes MCTOW | Total MCTOW | Aircraft type: CVLT</v>
      </c>
      <c r="J1222" t="s">
        <v>304</v>
      </c>
    </row>
    <row r="1223" spans="1:10" hidden="1">
      <c r="A1223" s="6" t="str">
        <f t="shared" si="57"/>
        <v>SCHEDULE 16: REPORT ON ASSOCIATED STATISTICS | 16a: Aircraft statistics: (ii) Domestic air passenger services: (2) Aircraft 3 tonnes or more but less than 30 tonnes MCTOW | 7</v>
      </c>
      <c r="B1223" s="4">
        <f t="shared" si="58"/>
        <v>7</v>
      </c>
      <c r="C1223" t="s">
        <v>4984</v>
      </c>
      <c r="D1223" t="s">
        <v>5007</v>
      </c>
      <c r="E1223" t="s">
        <v>81</v>
      </c>
      <c r="F1223" t="s">
        <v>4986</v>
      </c>
      <c r="G1223">
        <v>91</v>
      </c>
      <c r="H1223" t="s">
        <v>6344</v>
      </c>
      <c r="I1223" s="4" t="str">
        <f t="shared" si="56"/>
        <v>SCHEDULE 16: REPORT ON ASSOCIATED STATISTICS | 16a: Aircraft statistics: (ii) Domestic air passenger services: (2) Aircraft 3 tonnes or more but less than 30 tonnes MCTOW | Total number of landings | Aircraft type: De Havilland Canada - Dash 8 Q300</v>
      </c>
      <c r="J1223" t="s">
        <v>4988</v>
      </c>
    </row>
    <row r="1224" spans="1:10" hidden="1">
      <c r="A1224" s="6" t="str">
        <f t="shared" si="57"/>
        <v>SCHEDULE 16: REPORT ON ASSOCIATED STATISTICS | 16a: Aircraft statistics: (ii) Domestic air passenger services: (2) Aircraft 3 tonnes or more but less than 30 tonnes MCTOW | 8</v>
      </c>
      <c r="B1224" s="4">
        <f t="shared" si="58"/>
        <v>8</v>
      </c>
      <c r="C1224" t="s">
        <v>4984</v>
      </c>
      <c r="D1224" t="s">
        <v>5007</v>
      </c>
      <c r="E1224" t="s">
        <v>81</v>
      </c>
      <c r="F1224" t="s">
        <v>4990</v>
      </c>
      <c r="G1224">
        <v>91</v>
      </c>
      <c r="H1224" t="s">
        <v>6344</v>
      </c>
      <c r="I1224" s="4" t="str">
        <f t="shared" si="56"/>
        <v>SCHEDULE 16: REPORT ON ASSOCIATED STATISTICS | 16a: Aircraft statistics: (ii) Domestic air passenger services: (2) Aircraft 3 tonnes or more but less than 30 tonnes MCTOW | Total MCTOW | Aircraft type: De Havilland Canada - Dash 8 Q300</v>
      </c>
      <c r="J1224" t="s">
        <v>304</v>
      </c>
    </row>
    <row r="1225" spans="1:10" hidden="1">
      <c r="A1225" s="6" t="str">
        <f t="shared" si="57"/>
        <v>SCHEDULE 16: REPORT ON ASSOCIATED STATISTICS | 16a: Aircraft statistics: (ii) Domestic air passenger services: (2) Aircraft 3 tonnes or more but less than 30 tonnes MCTOW | 9</v>
      </c>
      <c r="B1225" s="4">
        <f t="shared" si="58"/>
        <v>9</v>
      </c>
      <c r="C1225" t="s">
        <v>4984</v>
      </c>
      <c r="D1225" t="s">
        <v>5007</v>
      </c>
      <c r="E1225" t="s">
        <v>81</v>
      </c>
      <c r="F1225" t="s">
        <v>4986</v>
      </c>
      <c r="G1225">
        <v>91</v>
      </c>
      <c r="H1225" t="s">
        <v>6644</v>
      </c>
      <c r="I1225" s="4" t="str">
        <f t="shared" si="56"/>
        <v>SCHEDULE 16: REPORT ON ASSOCIATED STATISTICS | 16a: Aircraft statistics: (ii) Domestic air passenger services: (2) Aircraft 3 tonnes or more but less than 30 tonnes MCTOW | Total number of landings | Aircraft type: De Havilland Canada - Dash8</v>
      </c>
      <c r="J1225" t="s">
        <v>4988</v>
      </c>
    </row>
    <row r="1226" spans="1:10" hidden="1">
      <c r="A1226" s="6" t="str">
        <f t="shared" si="57"/>
        <v>SCHEDULE 16: REPORT ON ASSOCIATED STATISTICS | 16a: Aircraft statistics: (ii) Domestic air passenger services: (2) Aircraft 3 tonnes or more but less than 30 tonnes MCTOW | 10</v>
      </c>
      <c r="B1226" s="4">
        <f t="shared" si="58"/>
        <v>10</v>
      </c>
      <c r="C1226" t="s">
        <v>4984</v>
      </c>
      <c r="D1226" t="s">
        <v>5007</v>
      </c>
      <c r="E1226" t="s">
        <v>81</v>
      </c>
      <c r="F1226" t="s">
        <v>4990</v>
      </c>
      <c r="G1226">
        <v>91</v>
      </c>
      <c r="H1226" t="s">
        <v>6644</v>
      </c>
      <c r="I1226" s="4" t="str">
        <f t="shared" si="56"/>
        <v>SCHEDULE 16: REPORT ON ASSOCIATED STATISTICS | 16a: Aircraft statistics: (ii) Domestic air passenger services: (2) Aircraft 3 tonnes or more but less than 30 tonnes MCTOW | Total MCTOW | Aircraft type: De Havilland Canada - Dash8</v>
      </c>
      <c r="J1226" t="s">
        <v>304</v>
      </c>
    </row>
    <row r="1227" spans="1:10" hidden="1">
      <c r="A1227" s="6" t="str">
        <f t="shared" si="57"/>
        <v>SCHEDULE 16: REPORT ON ASSOCIATED STATISTICS | 16a: Aircraft statistics: (ii) Domestic air passenger services: (2) Aircraft 3 tonnes or more but less than 30 tonnes MCTOW | 11</v>
      </c>
      <c r="B1227" s="4">
        <f t="shared" si="58"/>
        <v>11</v>
      </c>
      <c r="C1227" t="s">
        <v>4984</v>
      </c>
      <c r="D1227" t="s">
        <v>5007</v>
      </c>
      <c r="E1227" t="s">
        <v>81</v>
      </c>
      <c r="F1227" t="s">
        <v>4986</v>
      </c>
      <c r="G1227">
        <v>92</v>
      </c>
      <c r="H1227" t="s">
        <v>5011</v>
      </c>
      <c r="I1227" s="4" t="str">
        <f t="shared" si="56"/>
        <v>SCHEDULE 16: REPORT ON ASSOCIATED STATISTICS | 16a: Aircraft statistics: (ii) Domestic air passenger services: (2) Aircraft 3 tonnes or more but less than 30 tonnes MCTOW | Total number of landings | Aircraft type: Cessna 208</v>
      </c>
      <c r="J1227" t="s">
        <v>4988</v>
      </c>
    </row>
    <row r="1228" spans="1:10" hidden="1">
      <c r="A1228" s="6" t="str">
        <f t="shared" si="57"/>
        <v>SCHEDULE 16: REPORT ON ASSOCIATED STATISTICS | 16a: Aircraft statistics: (ii) Domestic air passenger services: (2) Aircraft 3 tonnes or more but less than 30 tonnes MCTOW | 12</v>
      </c>
      <c r="B1228" s="4">
        <f t="shared" si="58"/>
        <v>12</v>
      </c>
      <c r="C1228" t="s">
        <v>4984</v>
      </c>
      <c r="D1228" t="s">
        <v>5007</v>
      </c>
      <c r="E1228" t="s">
        <v>81</v>
      </c>
      <c r="F1228" t="s">
        <v>4990</v>
      </c>
      <c r="G1228">
        <v>92</v>
      </c>
      <c r="H1228" t="s">
        <v>5011</v>
      </c>
      <c r="I1228" s="4" t="str">
        <f t="shared" si="56"/>
        <v>SCHEDULE 16: REPORT ON ASSOCIATED STATISTICS | 16a: Aircraft statistics: (ii) Domestic air passenger services: (2) Aircraft 3 tonnes or more but less than 30 tonnes MCTOW | Total MCTOW | Aircraft type: Cessna 208</v>
      </c>
      <c r="J1228" t="s">
        <v>304</v>
      </c>
    </row>
    <row r="1229" spans="1:10" hidden="1">
      <c r="A1229" s="6" t="str">
        <f t="shared" si="57"/>
        <v>SCHEDULE 16: REPORT ON ASSOCIATED STATISTICS | 16a: Aircraft statistics: (ii) Domestic air passenger services: (2) Aircraft 3 tonnes or more but less than 30 tonnes MCTOW | 13</v>
      </c>
      <c r="B1229" s="4">
        <f t="shared" si="58"/>
        <v>13</v>
      </c>
      <c r="C1229" t="s">
        <v>4984</v>
      </c>
      <c r="D1229" t="s">
        <v>5007</v>
      </c>
      <c r="E1229" t="s">
        <v>81</v>
      </c>
      <c r="F1229" t="s">
        <v>4986</v>
      </c>
      <c r="G1229">
        <v>92</v>
      </c>
      <c r="H1229" t="s">
        <v>5629</v>
      </c>
      <c r="I1229" s="4" t="str">
        <f t="shared" si="56"/>
        <v>SCHEDULE 16: REPORT ON ASSOCIATED STATISTICS | 16a: Aircraft statistics: (ii) Domestic air passenger services: (2) Aircraft 3 tonnes or more but less than 30 tonnes MCTOW | Total number of landings | Aircraft type: ATR 72-600</v>
      </c>
      <c r="J1229" t="s">
        <v>4988</v>
      </c>
    </row>
    <row r="1230" spans="1:10" hidden="1">
      <c r="A1230" s="6" t="str">
        <f t="shared" si="57"/>
        <v>SCHEDULE 16: REPORT ON ASSOCIATED STATISTICS | 16a: Aircraft statistics: (ii) Domestic air passenger services: (2) Aircraft 3 tonnes or more but less than 30 tonnes MCTOW | 14</v>
      </c>
      <c r="B1230" s="4">
        <f t="shared" si="58"/>
        <v>14</v>
      </c>
      <c r="C1230" t="s">
        <v>4984</v>
      </c>
      <c r="D1230" t="s">
        <v>5007</v>
      </c>
      <c r="E1230" t="s">
        <v>81</v>
      </c>
      <c r="F1230" t="s">
        <v>4990</v>
      </c>
      <c r="G1230">
        <v>92</v>
      </c>
      <c r="H1230" t="s">
        <v>5629</v>
      </c>
      <c r="I1230" s="4" t="str">
        <f t="shared" si="56"/>
        <v>SCHEDULE 16: REPORT ON ASSOCIATED STATISTICS | 16a: Aircraft statistics: (ii) Domestic air passenger services: (2) Aircraft 3 tonnes or more but less than 30 tonnes MCTOW | Total MCTOW | Aircraft type: ATR 72-600</v>
      </c>
      <c r="J1230" t="s">
        <v>304</v>
      </c>
    </row>
    <row r="1231" spans="1:10" hidden="1">
      <c r="A1231" s="6" t="str">
        <f t="shared" si="57"/>
        <v>SCHEDULE 16: REPORT ON ASSOCIATED STATISTICS | 16a: Aircraft statistics: (ii) Domestic air passenger services: (2) Aircraft 3 tonnes or more but less than 30 tonnes MCTOW | 15</v>
      </c>
      <c r="B1231" s="4">
        <f t="shared" si="58"/>
        <v>15</v>
      </c>
      <c r="C1231" t="s">
        <v>4984</v>
      </c>
      <c r="D1231" t="s">
        <v>5007</v>
      </c>
      <c r="E1231" t="s">
        <v>81</v>
      </c>
      <c r="F1231" t="s">
        <v>4986</v>
      </c>
      <c r="G1231">
        <v>92</v>
      </c>
      <c r="H1231" t="s">
        <v>5632</v>
      </c>
      <c r="I1231" s="4" t="str">
        <f t="shared" si="56"/>
        <v>SCHEDULE 16: REPORT ON ASSOCIATED STATISTICS | 16a: Aircraft statistics: (ii) Domestic air passenger services: (2) Aircraft 3 tonnes or more but less than 30 tonnes MCTOW | Total number of landings | Aircraft type: ATR 72-500</v>
      </c>
      <c r="J1231" t="s">
        <v>4988</v>
      </c>
    </row>
    <row r="1232" spans="1:10" hidden="1">
      <c r="A1232" s="6" t="str">
        <f t="shared" si="57"/>
        <v>SCHEDULE 16: REPORT ON ASSOCIATED STATISTICS | 16a: Aircraft statistics: (ii) Domestic air passenger services: (2) Aircraft 3 tonnes or more but less than 30 tonnes MCTOW | 16</v>
      </c>
      <c r="B1232" s="4">
        <f t="shared" si="58"/>
        <v>16</v>
      </c>
      <c r="C1232" t="s">
        <v>4984</v>
      </c>
      <c r="D1232" t="s">
        <v>5007</v>
      </c>
      <c r="E1232" t="s">
        <v>81</v>
      </c>
      <c r="F1232" t="s">
        <v>4990</v>
      </c>
      <c r="G1232">
        <v>92</v>
      </c>
      <c r="H1232" t="s">
        <v>5632</v>
      </c>
      <c r="I1232" s="4" t="str">
        <f t="shared" si="56"/>
        <v>SCHEDULE 16: REPORT ON ASSOCIATED STATISTICS | 16a: Aircraft statistics: (ii) Domestic air passenger services: (2) Aircraft 3 tonnes or more but less than 30 tonnes MCTOW | Total MCTOW | Aircraft type: ATR 72-500</v>
      </c>
      <c r="J1232" t="s">
        <v>304</v>
      </c>
    </row>
    <row r="1233" spans="1:10" hidden="1">
      <c r="A1233" s="6" t="str">
        <f t="shared" si="57"/>
        <v>SCHEDULE 16: REPORT ON ASSOCIATED STATISTICS | 16a: Aircraft statistics: (ii) Domestic air passenger services: (2) Aircraft 3 tonnes or more but less than 30 tonnes MCTOW | 17</v>
      </c>
      <c r="B1233" s="4">
        <f t="shared" si="58"/>
        <v>17</v>
      </c>
      <c r="C1233" t="s">
        <v>4984</v>
      </c>
      <c r="D1233" t="s">
        <v>5007</v>
      </c>
      <c r="E1233" t="s">
        <v>81</v>
      </c>
      <c r="F1233" t="s">
        <v>4986</v>
      </c>
      <c r="G1233">
        <v>92</v>
      </c>
      <c r="H1233" t="s">
        <v>6148</v>
      </c>
      <c r="I1233" s="4" t="str">
        <f t="shared" si="56"/>
        <v>SCHEDULE 16: REPORT ON ASSOCIATED STATISTICS | 16a: Aircraft statistics: (ii) Domestic air passenger services: (2) Aircraft 3 tonnes or more but less than 30 tonnes MCTOW | Total number of landings | Aircraft type: ATR 72-200</v>
      </c>
      <c r="J1233" t="s">
        <v>4988</v>
      </c>
    </row>
    <row r="1234" spans="1:10" hidden="1">
      <c r="A1234" s="6" t="str">
        <f t="shared" si="57"/>
        <v>SCHEDULE 16: REPORT ON ASSOCIATED STATISTICS | 16a: Aircraft statistics: (ii) Domestic air passenger services: (2) Aircraft 3 tonnes or more but less than 30 tonnes MCTOW | 18</v>
      </c>
      <c r="B1234" s="4">
        <f t="shared" si="58"/>
        <v>18</v>
      </c>
      <c r="C1234" t="s">
        <v>4984</v>
      </c>
      <c r="D1234" t="s">
        <v>5007</v>
      </c>
      <c r="E1234" t="s">
        <v>81</v>
      </c>
      <c r="F1234" t="s">
        <v>4990</v>
      </c>
      <c r="G1234">
        <v>92</v>
      </c>
      <c r="H1234" t="s">
        <v>6148</v>
      </c>
      <c r="I1234" s="4" t="str">
        <f t="shared" si="56"/>
        <v>SCHEDULE 16: REPORT ON ASSOCIATED STATISTICS | 16a: Aircraft statistics: (ii) Domestic air passenger services: (2) Aircraft 3 tonnes or more but less than 30 tonnes MCTOW | Total MCTOW | Aircraft type: ATR 72-200</v>
      </c>
      <c r="J1234" t="s">
        <v>304</v>
      </c>
    </row>
    <row r="1235" spans="1:10" hidden="1">
      <c r="A1235" s="6" t="str">
        <f t="shared" si="57"/>
        <v>SCHEDULE 16: REPORT ON ASSOCIATED STATISTICS | 16a: Aircraft statistics: (ii) Domestic air passenger services: (2) Aircraft 3 tonnes or more but less than 30 tonnes MCTOW | 19</v>
      </c>
      <c r="B1235" s="4">
        <f t="shared" si="58"/>
        <v>19</v>
      </c>
      <c r="C1235" t="s">
        <v>4984</v>
      </c>
      <c r="D1235" t="s">
        <v>5007</v>
      </c>
      <c r="E1235" t="s">
        <v>81</v>
      </c>
      <c r="F1235" t="s">
        <v>4986</v>
      </c>
      <c r="G1235">
        <v>92</v>
      </c>
      <c r="H1235" t="s">
        <v>6347</v>
      </c>
      <c r="I1235" s="4" t="str">
        <f t="shared" si="56"/>
        <v>SCHEDULE 16: REPORT ON ASSOCIATED STATISTICS | 16a: Aircraft statistics: (ii) Domestic air passenger services: (2) Aircraft 3 tonnes or more but less than 30 tonnes MCTOW | Total number of landings | Aircraft type: Beechcraft - B-1900</v>
      </c>
      <c r="J1235" t="s">
        <v>4988</v>
      </c>
    </row>
    <row r="1236" spans="1:10" hidden="1">
      <c r="A1236" s="6" t="str">
        <f t="shared" si="57"/>
        <v>SCHEDULE 16: REPORT ON ASSOCIATED STATISTICS | 16a: Aircraft statistics: (ii) Domestic air passenger services: (2) Aircraft 3 tonnes or more but less than 30 tonnes MCTOW | 20</v>
      </c>
      <c r="B1236" s="4">
        <f t="shared" si="58"/>
        <v>20</v>
      </c>
      <c r="C1236" t="s">
        <v>4984</v>
      </c>
      <c r="D1236" t="s">
        <v>5007</v>
      </c>
      <c r="E1236" t="s">
        <v>81</v>
      </c>
      <c r="F1236" t="s">
        <v>4990</v>
      </c>
      <c r="G1236">
        <v>92</v>
      </c>
      <c r="H1236" t="s">
        <v>6347</v>
      </c>
      <c r="I1236" s="4" t="str">
        <f t="shared" si="56"/>
        <v>SCHEDULE 16: REPORT ON ASSOCIATED STATISTICS | 16a: Aircraft statistics: (ii) Domestic air passenger services: (2) Aircraft 3 tonnes or more but less than 30 tonnes MCTOW | Total MCTOW | Aircraft type: Beechcraft - B-1900</v>
      </c>
      <c r="J1236" t="s">
        <v>304</v>
      </c>
    </row>
    <row r="1237" spans="1:10" hidden="1">
      <c r="A1237" s="6" t="str">
        <f t="shared" si="57"/>
        <v>SCHEDULE 16: REPORT ON ASSOCIATED STATISTICS | 16a: Aircraft statistics: (ii) Domestic air passenger services: (2) Aircraft 3 tonnes or more but less than 30 tonnes MCTOW | 21</v>
      </c>
      <c r="B1237" s="4">
        <f t="shared" si="58"/>
        <v>21</v>
      </c>
      <c r="C1237" t="s">
        <v>4984</v>
      </c>
      <c r="D1237" t="s">
        <v>5007</v>
      </c>
      <c r="E1237" t="s">
        <v>81</v>
      </c>
      <c r="F1237" t="s">
        <v>4986</v>
      </c>
      <c r="G1237">
        <v>92</v>
      </c>
      <c r="H1237" t="s">
        <v>6647</v>
      </c>
      <c r="I1237" s="4" t="str">
        <f t="shared" si="56"/>
        <v>SCHEDULE 16: REPORT ON ASSOCIATED STATISTICS | 16a: Aircraft statistics: (ii) Domestic air passenger services: (2) Aircraft 3 tonnes or more but less than 30 tonnes MCTOW | Total number of landings | Aircraft type: Beechcraft - BE1900</v>
      </c>
      <c r="J1237" t="s">
        <v>4988</v>
      </c>
    </row>
    <row r="1238" spans="1:10" hidden="1">
      <c r="A1238" s="6" t="str">
        <f t="shared" si="57"/>
        <v>SCHEDULE 16: REPORT ON ASSOCIATED STATISTICS | 16a: Aircraft statistics: (ii) Domestic air passenger services: (2) Aircraft 3 tonnes or more but less than 30 tonnes MCTOW | 22</v>
      </c>
      <c r="B1238" s="4">
        <f t="shared" si="58"/>
        <v>22</v>
      </c>
      <c r="C1238" t="s">
        <v>4984</v>
      </c>
      <c r="D1238" t="s">
        <v>5007</v>
      </c>
      <c r="E1238" t="s">
        <v>81</v>
      </c>
      <c r="F1238" t="s">
        <v>4990</v>
      </c>
      <c r="G1238">
        <v>92</v>
      </c>
      <c r="H1238" t="s">
        <v>6647</v>
      </c>
      <c r="I1238" s="4" t="str">
        <f t="shared" si="56"/>
        <v>SCHEDULE 16: REPORT ON ASSOCIATED STATISTICS | 16a: Aircraft statistics: (ii) Domestic air passenger services: (2) Aircraft 3 tonnes or more but less than 30 tonnes MCTOW | Total MCTOW | Aircraft type: Beechcraft - BE1900</v>
      </c>
      <c r="J1238" t="s">
        <v>304</v>
      </c>
    </row>
    <row r="1239" spans="1:10" hidden="1">
      <c r="A1239" s="6" t="str">
        <f t="shared" si="57"/>
        <v>SCHEDULE 16: REPORT ON ASSOCIATED STATISTICS | 16a: Aircraft statistics: (ii) Domestic air passenger services: (2) Aircraft 3 tonnes or more but less than 30 tonnes MCTOW | 23</v>
      </c>
      <c r="B1239" s="4">
        <f t="shared" si="58"/>
        <v>23</v>
      </c>
      <c r="C1239" t="s">
        <v>4984</v>
      </c>
      <c r="D1239" t="s">
        <v>5007</v>
      </c>
      <c r="E1239" t="s">
        <v>81</v>
      </c>
      <c r="F1239" t="s">
        <v>4986</v>
      </c>
      <c r="G1239">
        <v>93</v>
      </c>
      <c r="H1239" t="s">
        <v>5014</v>
      </c>
      <c r="I1239" s="4" t="str">
        <f t="shared" si="56"/>
        <v>SCHEDULE 16: REPORT ON ASSOCIATED STATISTICS | 16a: Aircraft statistics: (ii) Domestic air passenger services: (2) Aircraft 3 tonnes or more but less than 30 tonnes MCTOW | Total number of landings | Aircraft type: Convair 580 CIB</v>
      </c>
      <c r="J1239" t="s">
        <v>4988</v>
      </c>
    </row>
    <row r="1240" spans="1:10" hidden="1">
      <c r="A1240" s="6" t="str">
        <f t="shared" si="57"/>
        <v>SCHEDULE 16: REPORT ON ASSOCIATED STATISTICS | 16a: Aircraft statistics: (ii) Domestic air passenger services: (2) Aircraft 3 tonnes or more but less than 30 tonnes MCTOW | 24</v>
      </c>
      <c r="B1240" s="4">
        <f t="shared" si="58"/>
        <v>24</v>
      </c>
      <c r="C1240" t="s">
        <v>4984</v>
      </c>
      <c r="D1240" t="s">
        <v>5007</v>
      </c>
      <c r="E1240" t="s">
        <v>81</v>
      </c>
      <c r="F1240" t="s">
        <v>4990</v>
      </c>
      <c r="G1240">
        <v>93</v>
      </c>
      <c r="H1240" t="s">
        <v>5014</v>
      </c>
      <c r="I1240" s="4" t="str">
        <f t="shared" si="56"/>
        <v>SCHEDULE 16: REPORT ON ASSOCIATED STATISTICS | 16a: Aircraft statistics: (ii) Domestic air passenger services: (2) Aircraft 3 tonnes or more but less than 30 tonnes MCTOW | Total MCTOW | Aircraft type: Convair 580 CIB</v>
      </c>
      <c r="J1240" t="s">
        <v>304</v>
      </c>
    </row>
    <row r="1241" spans="1:10" hidden="1">
      <c r="A1241" s="6" t="str">
        <f t="shared" si="57"/>
        <v>SCHEDULE 16: REPORT ON ASSOCIATED STATISTICS | 16a: Aircraft statistics: (ii) Domestic air passenger services: (2) Aircraft 3 tonnes or more but less than 30 tonnes MCTOW | 25</v>
      </c>
      <c r="B1241" s="4">
        <f t="shared" si="58"/>
        <v>25</v>
      </c>
      <c r="C1241" t="s">
        <v>4984</v>
      </c>
      <c r="D1241" t="s">
        <v>5007</v>
      </c>
      <c r="E1241" t="s">
        <v>81</v>
      </c>
      <c r="F1241" t="s">
        <v>4986</v>
      </c>
      <c r="G1241">
        <v>93</v>
      </c>
      <c r="H1241" t="s">
        <v>5632</v>
      </c>
      <c r="I1241" s="4" t="str">
        <f t="shared" si="56"/>
        <v>SCHEDULE 16: REPORT ON ASSOCIATED STATISTICS | 16a: Aircraft statistics: (ii) Domestic air passenger services: (2) Aircraft 3 tonnes or more but less than 30 tonnes MCTOW | Total number of landings | Aircraft type: ATR 72-500</v>
      </c>
      <c r="J1241" t="s">
        <v>4988</v>
      </c>
    </row>
    <row r="1242" spans="1:10" hidden="1">
      <c r="A1242" s="6" t="str">
        <f t="shared" si="57"/>
        <v>SCHEDULE 16: REPORT ON ASSOCIATED STATISTICS | 16a: Aircraft statistics: (ii) Domestic air passenger services: (2) Aircraft 3 tonnes or more but less than 30 tonnes MCTOW | 26</v>
      </c>
      <c r="B1242" s="4">
        <f t="shared" si="58"/>
        <v>26</v>
      </c>
      <c r="C1242" t="s">
        <v>4984</v>
      </c>
      <c r="D1242" t="s">
        <v>5007</v>
      </c>
      <c r="E1242" t="s">
        <v>81</v>
      </c>
      <c r="F1242" t="s">
        <v>4990</v>
      </c>
      <c r="G1242">
        <v>93</v>
      </c>
      <c r="H1242" t="s">
        <v>5632</v>
      </c>
      <c r="I1242" s="4" t="str">
        <f t="shared" si="56"/>
        <v>SCHEDULE 16: REPORT ON ASSOCIATED STATISTICS | 16a: Aircraft statistics: (ii) Domestic air passenger services: (2) Aircraft 3 tonnes or more but less than 30 tonnes MCTOW | Total MCTOW | Aircraft type: ATR 72-500</v>
      </c>
      <c r="J1242" t="s">
        <v>304</v>
      </c>
    </row>
    <row r="1243" spans="1:10" hidden="1">
      <c r="A1243" s="6" t="str">
        <f t="shared" si="57"/>
        <v>SCHEDULE 16: REPORT ON ASSOCIATED STATISTICS | 16a: Aircraft statistics: (ii) Domestic air passenger services: (2) Aircraft 3 tonnes or more but less than 30 tonnes MCTOW | 27</v>
      </c>
      <c r="B1243" s="4">
        <f t="shared" si="58"/>
        <v>27</v>
      </c>
      <c r="C1243" t="s">
        <v>4984</v>
      </c>
      <c r="D1243" t="s">
        <v>5007</v>
      </c>
      <c r="E1243" t="s">
        <v>81</v>
      </c>
      <c r="F1243" t="s">
        <v>4986</v>
      </c>
      <c r="G1243">
        <v>93</v>
      </c>
      <c r="H1243" t="s">
        <v>5635</v>
      </c>
      <c r="I1243" s="4" t="str">
        <f t="shared" si="56"/>
        <v>SCHEDULE 16: REPORT ON ASSOCIATED STATISTICS | 16a: Aircraft statistics: (ii) Domestic air passenger services: (2) Aircraft 3 tonnes or more but less than 30 tonnes MCTOW | Total number of landings | Aircraft type: De Havilland Dash 8 (300)</v>
      </c>
      <c r="J1243" t="s">
        <v>4988</v>
      </c>
    </row>
    <row r="1244" spans="1:10" hidden="1">
      <c r="A1244" s="6" t="str">
        <f t="shared" si="57"/>
        <v>SCHEDULE 16: REPORT ON ASSOCIATED STATISTICS | 16a: Aircraft statistics: (ii) Domestic air passenger services: (2) Aircraft 3 tonnes or more but less than 30 tonnes MCTOW | 28</v>
      </c>
      <c r="B1244" s="4">
        <f t="shared" si="58"/>
        <v>28</v>
      </c>
      <c r="C1244" t="s">
        <v>4984</v>
      </c>
      <c r="D1244" t="s">
        <v>5007</v>
      </c>
      <c r="E1244" t="s">
        <v>81</v>
      </c>
      <c r="F1244" t="s">
        <v>4990</v>
      </c>
      <c r="G1244">
        <v>93</v>
      </c>
      <c r="H1244" t="s">
        <v>5635</v>
      </c>
      <c r="I1244" s="4" t="str">
        <f t="shared" si="56"/>
        <v>SCHEDULE 16: REPORT ON ASSOCIATED STATISTICS | 16a: Aircraft statistics: (ii) Domestic air passenger services: (2) Aircraft 3 tonnes or more but less than 30 tonnes MCTOW | Total MCTOW | Aircraft type: De Havilland Dash 8 (300)</v>
      </c>
      <c r="J1244" t="s">
        <v>304</v>
      </c>
    </row>
    <row r="1245" spans="1:10" hidden="1">
      <c r="A1245" s="6" t="str">
        <f t="shared" si="57"/>
        <v>SCHEDULE 16: REPORT ON ASSOCIATED STATISTICS | 16a: Aircraft statistics: (ii) Domestic air passenger services: (2) Aircraft 3 tonnes or more but less than 30 tonnes MCTOW | 29</v>
      </c>
      <c r="B1245" s="4">
        <f t="shared" si="58"/>
        <v>29</v>
      </c>
      <c r="C1245" t="s">
        <v>4984</v>
      </c>
      <c r="D1245" t="s">
        <v>5007</v>
      </c>
      <c r="E1245" t="s">
        <v>81</v>
      </c>
      <c r="F1245" t="s">
        <v>4986</v>
      </c>
      <c r="G1245">
        <v>93</v>
      </c>
      <c r="H1245" t="s">
        <v>6350</v>
      </c>
      <c r="I1245" s="4" t="str">
        <f t="shared" si="56"/>
        <v>SCHEDULE 16: REPORT ON ASSOCIATED STATISTICS | 16a: Aircraft statistics: (ii) Domestic air passenger services: (2) Aircraft 3 tonnes or more but less than 30 tonnes MCTOW | Total number of landings | Aircraft type: Aerospatiale/Alenia - ATR-72-500</v>
      </c>
      <c r="J1245" t="s">
        <v>4988</v>
      </c>
    </row>
    <row r="1246" spans="1:10" hidden="1">
      <c r="A1246" s="6" t="str">
        <f t="shared" si="57"/>
        <v>SCHEDULE 16: REPORT ON ASSOCIATED STATISTICS | 16a: Aircraft statistics: (ii) Domestic air passenger services: (2) Aircraft 3 tonnes or more but less than 30 tonnes MCTOW | 30</v>
      </c>
      <c r="B1246" s="4">
        <f t="shared" si="58"/>
        <v>30</v>
      </c>
      <c r="C1246" t="s">
        <v>4984</v>
      </c>
      <c r="D1246" t="s">
        <v>5007</v>
      </c>
      <c r="E1246" t="s">
        <v>81</v>
      </c>
      <c r="F1246" t="s">
        <v>4990</v>
      </c>
      <c r="G1246">
        <v>93</v>
      </c>
      <c r="H1246" t="s">
        <v>6350</v>
      </c>
      <c r="I1246" s="4" t="str">
        <f t="shared" si="56"/>
        <v>SCHEDULE 16: REPORT ON ASSOCIATED STATISTICS | 16a: Aircraft statistics: (ii) Domestic air passenger services: (2) Aircraft 3 tonnes or more but less than 30 tonnes MCTOW | Total MCTOW | Aircraft type: Aerospatiale/Alenia - ATR-72-500</v>
      </c>
      <c r="J1246" t="s">
        <v>304</v>
      </c>
    </row>
    <row r="1247" spans="1:10" hidden="1">
      <c r="A1247" s="6" t="str">
        <f t="shared" si="57"/>
        <v>SCHEDULE 16: REPORT ON ASSOCIATED STATISTICS | 16a: Aircraft statistics: (ii) Domestic air passenger services: (2) Aircraft 3 tonnes or more but less than 30 tonnes MCTOW | 31</v>
      </c>
      <c r="B1247" s="4">
        <f t="shared" si="58"/>
        <v>31</v>
      </c>
      <c r="C1247" t="s">
        <v>4984</v>
      </c>
      <c r="D1247" t="s">
        <v>5007</v>
      </c>
      <c r="E1247" t="s">
        <v>81</v>
      </c>
      <c r="F1247" t="s">
        <v>4986</v>
      </c>
      <c r="G1247">
        <v>93</v>
      </c>
      <c r="H1247" t="s">
        <v>6650</v>
      </c>
      <c r="I1247" s="4" t="str">
        <f t="shared" si="56"/>
        <v>SCHEDULE 16: REPORT ON ASSOCIATED STATISTICS | 16a: Aircraft statistics: (ii) Domestic air passenger services: (2) Aircraft 3 tonnes or more but less than 30 tonnes MCTOW | Total number of landings | Aircraft type: ATR - 75</v>
      </c>
      <c r="J1247" t="s">
        <v>4988</v>
      </c>
    </row>
    <row r="1248" spans="1:10" hidden="1">
      <c r="A1248" s="6" t="str">
        <f t="shared" si="57"/>
        <v>SCHEDULE 16: REPORT ON ASSOCIATED STATISTICS | 16a: Aircraft statistics: (ii) Domestic air passenger services: (2) Aircraft 3 tonnes or more but less than 30 tonnes MCTOW | 32</v>
      </c>
      <c r="B1248" s="4">
        <f t="shared" si="58"/>
        <v>32</v>
      </c>
      <c r="C1248" t="s">
        <v>4984</v>
      </c>
      <c r="D1248" t="s">
        <v>5007</v>
      </c>
      <c r="E1248" t="s">
        <v>81</v>
      </c>
      <c r="F1248" t="s">
        <v>4990</v>
      </c>
      <c r="G1248">
        <v>93</v>
      </c>
      <c r="H1248" t="s">
        <v>6650</v>
      </c>
      <c r="I1248" s="4" t="str">
        <f t="shared" si="56"/>
        <v>SCHEDULE 16: REPORT ON ASSOCIATED STATISTICS | 16a: Aircraft statistics: (ii) Domestic air passenger services: (2) Aircraft 3 tonnes or more but less than 30 tonnes MCTOW | Total MCTOW | Aircraft type: ATR - 75</v>
      </c>
      <c r="J1248" t="s">
        <v>304</v>
      </c>
    </row>
    <row r="1249" spans="1:10" hidden="1">
      <c r="A1249" s="6" t="str">
        <f t="shared" si="57"/>
        <v>SCHEDULE 16: REPORT ON ASSOCIATED STATISTICS | 16a: Aircraft statistics: (ii) Domestic air passenger services: (2) Aircraft 3 tonnes or more but less than 30 tonnes MCTOW | 33</v>
      </c>
      <c r="B1249" s="4">
        <f t="shared" si="58"/>
        <v>33</v>
      </c>
      <c r="C1249" t="s">
        <v>4984</v>
      </c>
      <c r="D1249" t="s">
        <v>5007</v>
      </c>
      <c r="E1249" t="s">
        <v>81</v>
      </c>
      <c r="F1249" t="s">
        <v>4986</v>
      </c>
      <c r="G1249">
        <v>93</v>
      </c>
      <c r="H1249" t="s">
        <v>7018</v>
      </c>
      <c r="I1249" s="4" t="str">
        <f t="shared" si="56"/>
        <v>SCHEDULE 16: REPORT ON ASSOCIATED STATISTICS | 16a: Aircraft statistics: (ii) Domestic air passenger services: (2) Aircraft 3 tonnes or more but less than 30 tonnes MCTOW | Total number of landings | Aircraft type: Aerospatiale/Alenia - ATR72</v>
      </c>
      <c r="J1249" t="s">
        <v>4988</v>
      </c>
    </row>
    <row r="1250" spans="1:10" hidden="1">
      <c r="A1250" s="6" t="str">
        <f t="shared" si="57"/>
        <v>SCHEDULE 16: REPORT ON ASSOCIATED STATISTICS | 16a: Aircraft statistics: (ii) Domestic air passenger services: (2) Aircraft 3 tonnes or more but less than 30 tonnes MCTOW | 34</v>
      </c>
      <c r="B1250" s="4">
        <f t="shared" si="58"/>
        <v>34</v>
      </c>
      <c r="C1250" t="s">
        <v>4984</v>
      </c>
      <c r="D1250" t="s">
        <v>5007</v>
      </c>
      <c r="E1250" t="s">
        <v>81</v>
      </c>
      <c r="F1250" t="s">
        <v>4990</v>
      </c>
      <c r="G1250">
        <v>93</v>
      </c>
      <c r="H1250" t="s">
        <v>7018</v>
      </c>
      <c r="I1250" s="4" t="str">
        <f t="shared" si="56"/>
        <v>SCHEDULE 16: REPORT ON ASSOCIATED STATISTICS | 16a: Aircraft statistics: (ii) Domestic air passenger services: (2) Aircraft 3 tonnes or more but less than 30 tonnes MCTOW | Total MCTOW | Aircraft type: Aerospatiale/Alenia - ATR72</v>
      </c>
      <c r="J1250" t="s">
        <v>304</v>
      </c>
    </row>
    <row r="1251" spans="1:10" hidden="1">
      <c r="A1251" s="6" t="str">
        <f t="shared" si="57"/>
        <v>SCHEDULE 16: REPORT ON ASSOCIATED STATISTICS | 16a: Aircraft statistics: (ii) Domestic air passenger services: (2) Aircraft 3 tonnes or more but less than 30 tonnes MCTOW | 35</v>
      </c>
      <c r="B1251" s="4">
        <f t="shared" si="58"/>
        <v>35</v>
      </c>
      <c r="C1251" t="s">
        <v>4984</v>
      </c>
      <c r="D1251" t="s">
        <v>5007</v>
      </c>
      <c r="E1251" t="s">
        <v>81</v>
      </c>
      <c r="F1251" t="s">
        <v>4986</v>
      </c>
      <c r="G1251">
        <v>94</v>
      </c>
      <c r="H1251" t="s">
        <v>5017</v>
      </c>
      <c r="I1251" s="4" t="str">
        <f t="shared" si="56"/>
        <v>SCHEDULE 16: REPORT ON ASSOCIATED STATISTICS | 16a: Aircraft statistics: (ii) Domestic air passenger services: (2) Aircraft 3 tonnes or more but less than 30 tonnes MCTOW | Total number of landings | Aircraft type: Bombardier Q300</v>
      </c>
      <c r="J1251" t="s">
        <v>4988</v>
      </c>
    </row>
    <row r="1252" spans="1:10" hidden="1">
      <c r="A1252" s="6" t="str">
        <f t="shared" si="57"/>
        <v>SCHEDULE 16: REPORT ON ASSOCIATED STATISTICS | 16a: Aircraft statistics: (ii) Domestic air passenger services: (2) Aircraft 3 tonnes or more but less than 30 tonnes MCTOW | 36</v>
      </c>
      <c r="B1252" s="4">
        <f t="shared" si="58"/>
        <v>36</v>
      </c>
      <c r="C1252" t="s">
        <v>4984</v>
      </c>
      <c r="D1252" t="s">
        <v>5007</v>
      </c>
      <c r="E1252" t="s">
        <v>81</v>
      </c>
      <c r="F1252" t="s">
        <v>4990</v>
      </c>
      <c r="G1252">
        <v>94</v>
      </c>
      <c r="H1252" t="s">
        <v>5017</v>
      </c>
      <c r="I1252" s="4" t="str">
        <f t="shared" si="56"/>
        <v>SCHEDULE 16: REPORT ON ASSOCIATED STATISTICS | 16a: Aircraft statistics: (ii) Domestic air passenger services: (2) Aircraft 3 tonnes or more but less than 30 tonnes MCTOW | Total MCTOW | Aircraft type: Bombardier Q300</v>
      </c>
      <c r="J1252" t="s">
        <v>304</v>
      </c>
    </row>
    <row r="1253" spans="1:10" hidden="1">
      <c r="A1253" s="6" t="str">
        <f t="shared" si="57"/>
        <v>SCHEDULE 16: REPORT ON ASSOCIATED STATISTICS | 16a: Aircraft statistics: (ii) Domestic air passenger services: (2) Aircraft 3 tonnes or more but less than 30 tonnes MCTOW | 37</v>
      </c>
      <c r="B1253" s="4">
        <f t="shared" si="58"/>
        <v>37</v>
      </c>
      <c r="C1253" t="s">
        <v>4984</v>
      </c>
      <c r="D1253" t="s">
        <v>5007</v>
      </c>
      <c r="E1253" t="s">
        <v>81</v>
      </c>
      <c r="F1253" t="s">
        <v>4986</v>
      </c>
      <c r="G1253">
        <v>94</v>
      </c>
      <c r="H1253" t="s">
        <v>5635</v>
      </c>
      <c r="I1253" s="4" t="str">
        <f t="shared" si="56"/>
        <v>SCHEDULE 16: REPORT ON ASSOCIATED STATISTICS | 16a: Aircraft statistics: (ii) Domestic air passenger services: (2) Aircraft 3 tonnes or more but less than 30 tonnes MCTOW | Total number of landings | Aircraft type: De Havilland Dash 8 (300)</v>
      </c>
      <c r="J1253" t="s">
        <v>4988</v>
      </c>
    </row>
    <row r="1254" spans="1:10" hidden="1">
      <c r="A1254" s="6" t="str">
        <f t="shared" si="57"/>
        <v>SCHEDULE 16: REPORT ON ASSOCIATED STATISTICS | 16a: Aircraft statistics: (ii) Domestic air passenger services: (2) Aircraft 3 tonnes or more but less than 30 tonnes MCTOW | 38</v>
      </c>
      <c r="B1254" s="4">
        <f t="shared" si="58"/>
        <v>38</v>
      </c>
      <c r="C1254" t="s">
        <v>4984</v>
      </c>
      <c r="D1254" t="s">
        <v>5007</v>
      </c>
      <c r="E1254" t="s">
        <v>81</v>
      </c>
      <c r="F1254" t="s">
        <v>4990</v>
      </c>
      <c r="G1254">
        <v>94</v>
      </c>
      <c r="H1254" t="s">
        <v>5635</v>
      </c>
      <c r="I1254" s="4" t="str">
        <f t="shared" si="56"/>
        <v>SCHEDULE 16: REPORT ON ASSOCIATED STATISTICS | 16a: Aircraft statistics: (ii) Domestic air passenger services: (2) Aircraft 3 tonnes or more but less than 30 tonnes MCTOW | Total MCTOW | Aircraft type: De Havilland Dash 8 (300)</v>
      </c>
      <c r="J1254" t="s">
        <v>304</v>
      </c>
    </row>
    <row r="1255" spans="1:10" hidden="1">
      <c r="A1255" s="6" t="str">
        <f t="shared" si="57"/>
        <v>SCHEDULE 16: REPORT ON ASSOCIATED STATISTICS | 16a: Aircraft statistics: (ii) Domestic air passenger services: (2) Aircraft 3 tonnes or more but less than 30 tonnes MCTOW | 39</v>
      </c>
      <c r="B1255" s="4">
        <f t="shared" si="58"/>
        <v>39</v>
      </c>
      <c r="C1255" t="s">
        <v>4984</v>
      </c>
      <c r="D1255" t="s">
        <v>5007</v>
      </c>
      <c r="E1255" t="s">
        <v>81</v>
      </c>
      <c r="F1255" t="s">
        <v>4986</v>
      </c>
      <c r="G1255">
        <v>94</v>
      </c>
      <c r="H1255" t="s">
        <v>5638</v>
      </c>
      <c r="I1255" s="4" t="str">
        <f t="shared" si="56"/>
        <v>SCHEDULE 16: REPORT ON ASSOCIATED STATISTICS | 16a: Aircraft statistics: (ii) Domestic air passenger services: (2) Aircraft 3 tonnes or more but less than 30 tonnes MCTOW | Total number of landings | Aircraft type: Beech B190</v>
      </c>
      <c r="J1255" t="s">
        <v>4988</v>
      </c>
    </row>
    <row r="1256" spans="1:10" hidden="1">
      <c r="A1256" s="6" t="str">
        <f t="shared" si="57"/>
        <v>SCHEDULE 16: REPORT ON ASSOCIATED STATISTICS | 16a: Aircraft statistics: (ii) Domestic air passenger services: (2) Aircraft 3 tonnes or more but less than 30 tonnes MCTOW | 40</v>
      </c>
      <c r="B1256" s="4">
        <f t="shared" si="58"/>
        <v>40</v>
      </c>
      <c r="C1256" t="s">
        <v>4984</v>
      </c>
      <c r="D1256" t="s">
        <v>5007</v>
      </c>
      <c r="E1256" t="s">
        <v>81</v>
      </c>
      <c r="F1256" t="s">
        <v>4990</v>
      </c>
      <c r="G1256">
        <v>94</v>
      </c>
      <c r="H1256" t="s">
        <v>5638</v>
      </c>
      <c r="I1256" s="4" t="str">
        <f t="shared" si="56"/>
        <v>SCHEDULE 16: REPORT ON ASSOCIATED STATISTICS | 16a: Aircraft statistics: (ii) Domestic air passenger services: (2) Aircraft 3 tonnes or more but less than 30 tonnes MCTOW | Total MCTOW | Aircraft type: Beech B190</v>
      </c>
      <c r="J1256" t="s">
        <v>304</v>
      </c>
    </row>
    <row r="1257" spans="1:10" hidden="1">
      <c r="A1257" s="6" t="str">
        <f t="shared" si="57"/>
        <v>SCHEDULE 16: REPORT ON ASSOCIATED STATISTICS | 16a: Aircraft statistics: (ii) Domestic air passenger services: (2) Aircraft 3 tonnes or more but less than 30 tonnes MCTOW | 41</v>
      </c>
      <c r="B1257" s="4">
        <f t="shared" si="58"/>
        <v>41</v>
      </c>
      <c r="C1257" t="s">
        <v>4984</v>
      </c>
      <c r="D1257" t="s">
        <v>5007</v>
      </c>
      <c r="E1257" t="s">
        <v>81</v>
      </c>
      <c r="F1257" t="s">
        <v>4986</v>
      </c>
      <c r="G1257">
        <v>94</v>
      </c>
      <c r="H1257" t="s">
        <v>6286</v>
      </c>
      <c r="I1257" s="4" t="str">
        <f t="shared" si="56"/>
        <v>SCHEDULE 16: REPORT ON ASSOCIATED STATISTICS | 16a: Aircraft statistics: (ii) Domestic air passenger services: (2) Aircraft 3 tonnes or more but less than 30 tonnes MCTOW | Total number of landings | Aircraft type: Convair - CV-580 Convair</v>
      </c>
      <c r="J1257" t="s">
        <v>4988</v>
      </c>
    </row>
    <row r="1258" spans="1:10" hidden="1">
      <c r="A1258" s="6" t="str">
        <f t="shared" si="57"/>
        <v>SCHEDULE 16: REPORT ON ASSOCIATED STATISTICS | 16a: Aircraft statistics: (ii) Domestic air passenger services: (2) Aircraft 3 tonnes or more but less than 30 tonnes MCTOW | 42</v>
      </c>
      <c r="B1258" s="4">
        <f t="shared" si="58"/>
        <v>42</v>
      </c>
      <c r="C1258" t="s">
        <v>4984</v>
      </c>
      <c r="D1258" t="s">
        <v>5007</v>
      </c>
      <c r="E1258" t="s">
        <v>81</v>
      </c>
      <c r="F1258" t="s">
        <v>4990</v>
      </c>
      <c r="G1258">
        <v>94</v>
      </c>
      <c r="H1258" t="s">
        <v>6286</v>
      </c>
      <c r="I1258" s="4" t="str">
        <f t="shared" si="56"/>
        <v>SCHEDULE 16: REPORT ON ASSOCIATED STATISTICS | 16a: Aircraft statistics: (ii) Domestic air passenger services: (2) Aircraft 3 tonnes or more but less than 30 tonnes MCTOW | Total MCTOW | Aircraft type: Convair - CV-580 Convair</v>
      </c>
      <c r="J1258" t="s">
        <v>304</v>
      </c>
    </row>
    <row r="1259" spans="1:10" hidden="1">
      <c r="A1259" s="6" t="str">
        <f t="shared" si="57"/>
        <v>SCHEDULE 16: REPORT ON ASSOCIATED STATISTICS | 16a: Aircraft statistics: (ii) Domestic air passenger services: (2) Aircraft 3 tonnes or more but less than 30 tonnes MCTOW | 43</v>
      </c>
      <c r="B1259" s="4">
        <f t="shared" si="58"/>
        <v>43</v>
      </c>
      <c r="C1259" t="s">
        <v>4984</v>
      </c>
      <c r="D1259" t="s">
        <v>5007</v>
      </c>
      <c r="E1259" t="s">
        <v>81</v>
      </c>
      <c r="F1259" t="s">
        <v>4986</v>
      </c>
      <c r="G1259">
        <v>94</v>
      </c>
      <c r="H1259" t="s">
        <v>6608</v>
      </c>
      <c r="I1259" s="4" t="str">
        <f t="shared" si="56"/>
        <v>SCHEDULE 16: REPORT ON ASSOCIATED STATISTICS | 16a: Aircraft statistics: (ii) Domestic air passenger services: (2) Aircraft 3 tonnes or more but less than 30 tonnes MCTOW | Total number of landings | Aircraft type: Convair - CV 580</v>
      </c>
      <c r="J1259" t="s">
        <v>4988</v>
      </c>
    </row>
    <row r="1260" spans="1:10" hidden="1">
      <c r="A1260" s="6" t="str">
        <f t="shared" si="57"/>
        <v>SCHEDULE 16: REPORT ON ASSOCIATED STATISTICS | 16a: Aircraft statistics: (ii) Domestic air passenger services: (2) Aircraft 3 tonnes or more but less than 30 tonnes MCTOW | 44</v>
      </c>
      <c r="B1260" s="4">
        <f t="shared" si="58"/>
        <v>44</v>
      </c>
      <c r="C1260" t="s">
        <v>4984</v>
      </c>
      <c r="D1260" t="s">
        <v>5007</v>
      </c>
      <c r="E1260" t="s">
        <v>81</v>
      </c>
      <c r="F1260" t="s">
        <v>4990</v>
      </c>
      <c r="G1260">
        <v>94</v>
      </c>
      <c r="H1260" t="s">
        <v>6608</v>
      </c>
      <c r="I1260" s="4" t="str">
        <f t="shared" ref="I1260:I1323" si="59">SUBSTITUTE(SUBSTITUTE(SUBSTITUTE(C1260&amp;" | "&amp;D1260&amp;" | "&amp;E1260&amp;" | "&amp;F1260&amp;" | "&amp;H1260," |  |  |  | "," | ")," |  |  | "," | ")," |  | "," | ")</f>
        <v>SCHEDULE 16: REPORT ON ASSOCIATED STATISTICS | 16a: Aircraft statistics: (ii) Domestic air passenger services: (2) Aircraft 3 tonnes or more but less than 30 tonnes MCTOW | Total MCTOW | Aircraft type: Convair - CV 580</v>
      </c>
      <c r="J1260" t="s">
        <v>304</v>
      </c>
    </row>
    <row r="1261" spans="1:10" hidden="1">
      <c r="A1261" s="6" t="str">
        <f t="shared" si="57"/>
        <v>SCHEDULE 16: REPORT ON ASSOCIATED STATISTICS | 16a: Aircraft statistics: (ii) Domestic air passenger services: (2) Aircraft 3 tonnes or more but less than 30 tonnes MCTOW | 45</v>
      </c>
      <c r="B1261" s="4">
        <f t="shared" si="58"/>
        <v>45</v>
      </c>
      <c r="C1261" t="s">
        <v>4984</v>
      </c>
      <c r="D1261" t="s">
        <v>5007</v>
      </c>
      <c r="E1261" t="s">
        <v>81</v>
      </c>
      <c r="F1261" t="s">
        <v>4986</v>
      </c>
      <c r="G1261">
        <v>94</v>
      </c>
      <c r="H1261" t="s">
        <v>6991</v>
      </c>
      <c r="I1261" s="4" t="str">
        <f t="shared" si="59"/>
        <v>SCHEDULE 16: REPORT ON ASSOCIATED STATISTICS | 16a: Aircraft statistics: (ii) Domestic air passenger services: (2) Aircraft 3 tonnes or more but less than 30 tonnes MCTOW | Total number of landings | Aircraft type: Convair - CV580</v>
      </c>
      <c r="J1261" t="s">
        <v>4988</v>
      </c>
    </row>
    <row r="1262" spans="1:10" hidden="1">
      <c r="A1262" s="6" t="str">
        <f t="shared" si="57"/>
        <v>SCHEDULE 16: REPORT ON ASSOCIATED STATISTICS | 16a: Aircraft statistics: (ii) Domestic air passenger services: (2) Aircraft 3 tonnes or more but less than 30 tonnes MCTOW | 46</v>
      </c>
      <c r="B1262" s="4">
        <f t="shared" si="58"/>
        <v>46</v>
      </c>
      <c r="C1262" t="s">
        <v>4984</v>
      </c>
      <c r="D1262" t="s">
        <v>5007</v>
      </c>
      <c r="E1262" t="s">
        <v>81</v>
      </c>
      <c r="F1262" t="s">
        <v>4990</v>
      </c>
      <c r="G1262">
        <v>94</v>
      </c>
      <c r="H1262" t="s">
        <v>6991</v>
      </c>
      <c r="I1262" s="4" t="str">
        <f t="shared" si="59"/>
        <v>SCHEDULE 16: REPORT ON ASSOCIATED STATISTICS | 16a: Aircraft statistics: (ii) Domestic air passenger services: (2) Aircraft 3 tonnes or more but less than 30 tonnes MCTOW | Total MCTOW | Aircraft type: Convair - CV580</v>
      </c>
      <c r="J1262" t="s">
        <v>304</v>
      </c>
    </row>
    <row r="1263" spans="1:10" hidden="1">
      <c r="A1263" s="6" t="str">
        <f t="shared" si="57"/>
        <v>SCHEDULE 16: REPORT ON ASSOCIATED STATISTICS | 16a: Aircraft statistics: (ii) Domestic air passenger services: (2) Aircraft 3 tonnes or more but less than 30 tonnes MCTOW | 47</v>
      </c>
      <c r="B1263" s="4">
        <f t="shared" si="58"/>
        <v>47</v>
      </c>
      <c r="C1263" t="s">
        <v>4984</v>
      </c>
      <c r="D1263" t="s">
        <v>5007</v>
      </c>
      <c r="E1263" t="s">
        <v>81</v>
      </c>
      <c r="F1263" t="s">
        <v>4986</v>
      </c>
      <c r="G1263">
        <v>95</v>
      </c>
      <c r="H1263" t="s">
        <v>5020</v>
      </c>
      <c r="I1263" s="4" t="str">
        <f t="shared" si="59"/>
        <v>SCHEDULE 16: REPORT ON ASSOCIATED STATISTICS | 16a: Aircraft statistics: (ii) Domestic air passenger services: (2) Aircraft 3 tonnes or more but less than 30 tonnes MCTOW | Total number of landings | Aircraft type: Cessna F406</v>
      </c>
      <c r="J1263" t="s">
        <v>4988</v>
      </c>
    </row>
    <row r="1264" spans="1:10" hidden="1">
      <c r="A1264" s="6" t="str">
        <f t="shared" si="57"/>
        <v>SCHEDULE 16: REPORT ON ASSOCIATED STATISTICS | 16a: Aircraft statistics: (ii) Domestic air passenger services: (2) Aircraft 3 tonnes or more but less than 30 tonnes MCTOW | 48</v>
      </c>
      <c r="B1264" s="4">
        <f t="shared" si="58"/>
        <v>48</v>
      </c>
      <c r="C1264" t="s">
        <v>4984</v>
      </c>
      <c r="D1264" t="s">
        <v>5007</v>
      </c>
      <c r="E1264" t="s">
        <v>81</v>
      </c>
      <c r="F1264" t="s">
        <v>4990</v>
      </c>
      <c r="G1264">
        <v>95</v>
      </c>
      <c r="H1264" t="s">
        <v>5020</v>
      </c>
      <c r="I1264" s="4" t="str">
        <f t="shared" si="59"/>
        <v>SCHEDULE 16: REPORT ON ASSOCIATED STATISTICS | 16a: Aircraft statistics: (ii) Domestic air passenger services: (2) Aircraft 3 tonnes or more but less than 30 tonnes MCTOW | Total MCTOW | Aircraft type: Cessna F406</v>
      </c>
      <c r="J1264" t="s">
        <v>304</v>
      </c>
    </row>
    <row r="1265" spans="1:10" hidden="1">
      <c r="A1265" s="6" t="str">
        <f t="shared" si="57"/>
        <v>SCHEDULE 16: REPORT ON ASSOCIATED STATISTICS | 16a: Aircraft statistics: (ii) Domestic air passenger services: (2) Aircraft 3 tonnes or more but less than 30 tonnes MCTOW | 49</v>
      </c>
      <c r="B1265" s="4">
        <f t="shared" si="58"/>
        <v>49</v>
      </c>
      <c r="C1265" t="s">
        <v>4984</v>
      </c>
      <c r="D1265" t="s">
        <v>5007</v>
      </c>
      <c r="E1265" t="s">
        <v>81</v>
      </c>
      <c r="F1265" t="s">
        <v>4986</v>
      </c>
      <c r="G1265">
        <v>95</v>
      </c>
      <c r="H1265" t="s">
        <v>5026</v>
      </c>
      <c r="I1265" s="4" t="str">
        <f t="shared" si="59"/>
        <v>SCHEDULE 16: REPORT ON ASSOCIATED STATISTICS | 16a: Aircraft statistics: (ii) Domestic air passenger services: (2) Aircraft 3 tonnes or more but less than 30 tonnes MCTOW | Total number of landings | Aircraft type: Piper PA-31</v>
      </c>
      <c r="J1265" t="s">
        <v>4988</v>
      </c>
    </row>
    <row r="1266" spans="1:10" hidden="1">
      <c r="A1266" s="6" t="str">
        <f t="shared" si="57"/>
        <v>SCHEDULE 16: REPORT ON ASSOCIATED STATISTICS | 16a: Aircraft statistics: (ii) Domestic air passenger services: (2) Aircraft 3 tonnes or more but less than 30 tonnes MCTOW | 50</v>
      </c>
      <c r="B1266" s="4">
        <f t="shared" si="58"/>
        <v>50</v>
      </c>
      <c r="C1266" t="s">
        <v>4984</v>
      </c>
      <c r="D1266" t="s">
        <v>5007</v>
      </c>
      <c r="E1266" t="s">
        <v>81</v>
      </c>
      <c r="F1266" t="s">
        <v>4990</v>
      </c>
      <c r="G1266">
        <v>95</v>
      </c>
      <c r="H1266" t="s">
        <v>5026</v>
      </c>
      <c r="I1266" s="4" t="str">
        <f t="shared" si="59"/>
        <v>SCHEDULE 16: REPORT ON ASSOCIATED STATISTICS | 16a: Aircraft statistics: (ii) Domestic air passenger services: (2) Aircraft 3 tonnes or more but less than 30 tonnes MCTOW | Total MCTOW | Aircraft type: Piper PA-31</v>
      </c>
      <c r="J1266" t="s">
        <v>304</v>
      </c>
    </row>
    <row r="1267" spans="1:10" hidden="1">
      <c r="A1267" s="6" t="str">
        <f t="shared" ref="A1267:A1330" si="60">C1267&amp;" | "&amp;D1267&amp;" | "&amp;B1267</f>
        <v>SCHEDULE 16: REPORT ON ASSOCIATED STATISTICS | 16a: Aircraft statistics: (ii) Domestic air passenger services: (2) Aircraft 3 tonnes or more but less than 30 tonnes MCTOW | 51</v>
      </c>
      <c r="B1267" s="4">
        <f t="shared" ref="B1267:B1330" si="61">IF(C1267&amp;D1267&lt;&gt;C1266&amp;D1266,1,B1266+1)</f>
        <v>51</v>
      </c>
      <c r="C1267" t="s">
        <v>4984</v>
      </c>
      <c r="D1267" t="s">
        <v>5007</v>
      </c>
      <c r="E1267" t="s">
        <v>81</v>
      </c>
      <c r="F1267" t="s">
        <v>4986</v>
      </c>
      <c r="G1267">
        <v>95</v>
      </c>
      <c r="H1267" t="s">
        <v>5638</v>
      </c>
      <c r="I1267" s="4" t="str">
        <f t="shared" si="59"/>
        <v>SCHEDULE 16: REPORT ON ASSOCIATED STATISTICS | 16a: Aircraft statistics: (ii) Domestic air passenger services: (2) Aircraft 3 tonnes or more but less than 30 tonnes MCTOW | Total number of landings | Aircraft type: Beech B190</v>
      </c>
      <c r="J1267" t="s">
        <v>4988</v>
      </c>
    </row>
    <row r="1268" spans="1:10" hidden="1">
      <c r="A1268" s="6" t="str">
        <f t="shared" si="60"/>
        <v>SCHEDULE 16: REPORT ON ASSOCIATED STATISTICS | 16a: Aircraft statistics: (ii) Domestic air passenger services: (2) Aircraft 3 tonnes or more but less than 30 tonnes MCTOW | 52</v>
      </c>
      <c r="B1268" s="4">
        <f t="shared" si="61"/>
        <v>52</v>
      </c>
      <c r="C1268" t="s">
        <v>4984</v>
      </c>
      <c r="D1268" t="s">
        <v>5007</v>
      </c>
      <c r="E1268" t="s">
        <v>81</v>
      </c>
      <c r="F1268" t="s">
        <v>4990</v>
      </c>
      <c r="G1268">
        <v>95</v>
      </c>
      <c r="H1268" t="s">
        <v>5638</v>
      </c>
      <c r="I1268" s="4" t="str">
        <f t="shared" si="59"/>
        <v>SCHEDULE 16: REPORT ON ASSOCIATED STATISTICS | 16a: Aircraft statistics: (ii) Domestic air passenger services: (2) Aircraft 3 tonnes or more but less than 30 tonnes MCTOW | Total MCTOW | Aircraft type: Beech B190</v>
      </c>
      <c r="J1268" t="s">
        <v>304</v>
      </c>
    </row>
    <row r="1269" spans="1:10" hidden="1">
      <c r="A1269" s="6" t="str">
        <f t="shared" si="60"/>
        <v>SCHEDULE 16: REPORT ON ASSOCIATED STATISTICS | 16a: Aircraft statistics: (ii) Domestic air passenger services: (2) Aircraft 3 tonnes or more but less than 30 tonnes MCTOW | 53</v>
      </c>
      <c r="B1269" s="4">
        <f t="shared" si="61"/>
        <v>53</v>
      </c>
      <c r="C1269" t="s">
        <v>4984</v>
      </c>
      <c r="D1269" t="s">
        <v>5007</v>
      </c>
      <c r="E1269" t="s">
        <v>81</v>
      </c>
      <c r="F1269" t="s">
        <v>4986</v>
      </c>
      <c r="G1269">
        <v>95</v>
      </c>
      <c r="H1269" t="s">
        <v>5845</v>
      </c>
      <c r="I1269" s="4" t="str">
        <f t="shared" si="59"/>
        <v>SCHEDULE 16: REPORT ON ASSOCIATED STATISTICS | 16a: Aircraft statistics: (ii) Domestic air passenger services: (2) Aircraft 3 tonnes or more but less than 30 tonnes MCTOW | Total number of landings | Aircraft type: Beech 1300 commuter</v>
      </c>
      <c r="J1269" t="s">
        <v>4988</v>
      </c>
    </row>
    <row r="1270" spans="1:10" hidden="1">
      <c r="A1270" s="6" t="str">
        <f t="shared" si="60"/>
        <v>SCHEDULE 16: REPORT ON ASSOCIATED STATISTICS | 16a: Aircraft statistics: (ii) Domestic air passenger services: (2) Aircraft 3 tonnes or more but less than 30 tonnes MCTOW | 54</v>
      </c>
      <c r="B1270" s="4">
        <f t="shared" si="61"/>
        <v>54</v>
      </c>
      <c r="C1270" t="s">
        <v>4984</v>
      </c>
      <c r="D1270" t="s">
        <v>5007</v>
      </c>
      <c r="E1270" t="s">
        <v>81</v>
      </c>
      <c r="F1270" t="s">
        <v>4990</v>
      </c>
      <c r="G1270">
        <v>95</v>
      </c>
      <c r="H1270" t="s">
        <v>5845</v>
      </c>
      <c r="I1270" s="4" t="str">
        <f t="shared" si="59"/>
        <v>SCHEDULE 16: REPORT ON ASSOCIATED STATISTICS | 16a: Aircraft statistics: (ii) Domestic air passenger services: (2) Aircraft 3 tonnes or more but less than 30 tonnes MCTOW | Total MCTOW | Aircraft type: Beech 1300 commuter</v>
      </c>
      <c r="J1270" t="s">
        <v>304</v>
      </c>
    </row>
    <row r="1271" spans="1:10" hidden="1">
      <c r="A1271" s="6" t="str">
        <f t="shared" si="60"/>
        <v>SCHEDULE 16: REPORT ON ASSOCIATED STATISTICS | 16a: Aircraft statistics: (ii) Domestic air passenger services: (2) Aircraft 3 tonnes or more but less than 30 tonnes MCTOW | 55</v>
      </c>
      <c r="B1271" s="4">
        <f t="shared" si="61"/>
        <v>55</v>
      </c>
      <c r="C1271" t="s">
        <v>4984</v>
      </c>
      <c r="D1271" t="s">
        <v>5007</v>
      </c>
      <c r="E1271" t="s">
        <v>81</v>
      </c>
      <c r="F1271" t="s">
        <v>4986</v>
      </c>
      <c r="G1271">
        <v>95</v>
      </c>
      <c r="H1271" t="s">
        <v>6155</v>
      </c>
      <c r="I1271" s="4" t="str">
        <f t="shared" si="59"/>
        <v>SCHEDULE 16: REPORT ON ASSOCIATED STATISTICS | 16a: Aircraft statistics: (ii) Domestic air passenger services: (2) Aircraft 3 tonnes or more but less than 30 tonnes MCTOW | Total number of landings | Aircraft type: De Havilland Dash 8 (100)</v>
      </c>
      <c r="J1271" t="s">
        <v>4988</v>
      </c>
    </row>
    <row r="1272" spans="1:10" hidden="1">
      <c r="A1272" s="6" t="str">
        <f t="shared" si="60"/>
        <v>SCHEDULE 16: REPORT ON ASSOCIATED STATISTICS | 16a: Aircraft statistics: (ii) Domestic air passenger services: (2) Aircraft 3 tonnes or more but less than 30 tonnes MCTOW | 56</v>
      </c>
      <c r="B1272" s="4">
        <f t="shared" si="61"/>
        <v>56</v>
      </c>
      <c r="C1272" t="s">
        <v>4984</v>
      </c>
      <c r="D1272" t="s">
        <v>5007</v>
      </c>
      <c r="E1272" t="s">
        <v>81</v>
      </c>
      <c r="F1272" t="s">
        <v>4990</v>
      </c>
      <c r="G1272">
        <v>95</v>
      </c>
      <c r="H1272" t="s">
        <v>6155</v>
      </c>
      <c r="I1272" s="4" t="str">
        <f t="shared" si="59"/>
        <v>SCHEDULE 16: REPORT ON ASSOCIATED STATISTICS | 16a: Aircraft statistics: (ii) Domestic air passenger services: (2) Aircraft 3 tonnes or more but less than 30 tonnes MCTOW | Total MCTOW | Aircraft type: De Havilland Dash 8 (100)</v>
      </c>
      <c r="J1272" t="s">
        <v>304</v>
      </c>
    </row>
    <row r="1273" spans="1:10" hidden="1">
      <c r="A1273" s="6" t="str">
        <f t="shared" si="60"/>
        <v>SCHEDULE 16: REPORT ON ASSOCIATED STATISTICS | 16a: Aircraft statistics: (ii) Domestic air passenger services: (2) Aircraft 3 tonnes or more but less than 30 tonnes MCTOW | 57</v>
      </c>
      <c r="B1273" s="4">
        <f t="shared" si="61"/>
        <v>57</v>
      </c>
      <c r="C1273" t="s">
        <v>4984</v>
      </c>
      <c r="D1273" t="s">
        <v>5007</v>
      </c>
      <c r="E1273" t="s">
        <v>81</v>
      </c>
      <c r="F1273" t="s">
        <v>4986</v>
      </c>
      <c r="G1273">
        <v>95</v>
      </c>
      <c r="H1273" t="s">
        <v>6355</v>
      </c>
      <c r="I1273" s="4" t="str">
        <f t="shared" si="59"/>
        <v>SCHEDULE 16: REPORT ON ASSOCIATED STATISTICS | 16a: Aircraft statistics: (ii) Domestic air passenger services: (2) Aircraft 3 tonnes or more but less than 30 tonnes MCTOW | Total number of landings | Aircraft type: Fokker - F-27 Friendship</v>
      </c>
      <c r="J1273" t="s">
        <v>4988</v>
      </c>
    </row>
    <row r="1274" spans="1:10" hidden="1">
      <c r="A1274" s="6" t="str">
        <f t="shared" si="60"/>
        <v>SCHEDULE 16: REPORT ON ASSOCIATED STATISTICS | 16a: Aircraft statistics: (ii) Domestic air passenger services: (2) Aircraft 3 tonnes or more but less than 30 tonnes MCTOW | 58</v>
      </c>
      <c r="B1274" s="4">
        <f t="shared" si="61"/>
        <v>58</v>
      </c>
      <c r="C1274" t="s">
        <v>4984</v>
      </c>
      <c r="D1274" t="s">
        <v>5007</v>
      </c>
      <c r="E1274" t="s">
        <v>81</v>
      </c>
      <c r="F1274" t="s">
        <v>4990</v>
      </c>
      <c r="G1274">
        <v>95</v>
      </c>
      <c r="H1274" t="s">
        <v>6355</v>
      </c>
      <c r="I1274" s="4" t="str">
        <f t="shared" si="59"/>
        <v>SCHEDULE 16: REPORT ON ASSOCIATED STATISTICS | 16a: Aircraft statistics: (ii) Domestic air passenger services: (2) Aircraft 3 tonnes or more but less than 30 tonnes MCTOW | Total MCTOW | Aircraft type: Fokker - F-27 Friendship</v>
      </c>
      <c r="J1274" t="s">
        <v>304</v>
      </c>
    </row>
    <row r="1275" spans="1:10" hidden="1">
      <c r="A1275" s="6" t="str">
        <f t="shared" si="60"/>
        <v>SCHEDULE 16: REPORT ON ASSOCIATED STATISTICS | 16a: Aircraft statistics: (ii) Domestic air passenger services: (2) Aircraft 3 tonnes or more but less than 30 tonnes MCTOW | 59</v>
      </c>
      <c r="B1275" s="4">
        <f t="shared" si="61"/>
        <v>59</v>
      </c>
      <c r="C1275" t="s">
        <v>4984</v>
      </c>
      <c r="D1275" t="s">
        <v>5007</v>
      </c>
      <c r="E1275" t="s">
        <v>81</v>
      </c>
      <c r="F1275" t="s">
        <v>4986</v>
      </c>
      <c r="G1275">
        <v>95</v>
      </c>
      <c r="H1275" t="s">
        <v>6655</v>
      </c>
      <c r="I1275" s="4" t="str">
        <f t="shared" si="59"/>
        <v>SCHEDULE 16: REPORT ON ASSOCIATED STATISTICS | 16a: Aircraft statistics: (ii) Domestic air passenger services: (2) Aircraft 3 tonnes or more but less than 30 tonnes MCTOW | Total number of landings | Aircraft type: Fokker - F27</v>
      </c>
      <c r="J1275" t="s">
        <v>4988</v>
      </c>
    </row>
    <row r="1276" spans="1:10" hidden="1">
      <c r="A1276" s="6" t="str">
        <f t="shared" si="60"/>
        <v>SCHEDULE 16: REPORT ON ASSOCIATED STATISTICS | 16a: Aircraft statistics: (ii) Domestic air passenger services: (2) Aircraft 3 tonnes or more but less than 30 tonnes MCTOW | 60</v>
      </c>
      <c r="B1276" s="4">
        <f t="shared" si="61"/>
        <v>60</v>
      </c>
      <c r="C1276" t="s">
        <v>4984</v>
      </c>
      <c r="D1276" t="s">
        <v>5007</v>
      </c>
      <c r="E1276" t="s">
        <v>81</v>
      </c>
      <c r="F1276" t="s">
        <v>4990</v>
      </c>
      <c r="G1276">
        <v>95</v>
      </c>
      <c r="H1276" t="s">
        <v>6655</v>
      </c>
      <c r="I1276" s="4" t="str">
        <f t="shared" si="59"/>
        <v>SCHEDULE 16: REPORT ON ASSOCIATED STATISTICS | 16a: Aircraft statistics: (ii) Domestic air passenger services: (2) Aircraft 3 tonnes or more but less than 30 tonnes MCTOW | Total MCTOW | Aircraft type: Fokker - F27</v>
      </c>
      <c r="J1276" t="s">
        <v>304</v>
      </c>
    </row>
    <row r="1277" spans="1:10" hidden="1">
      <c r="A1277" s="6" t="str">
        <f t="shared" si="60"/>
        <v>SCHEDULE 16: REPORT ON ASSOCIATED STATISTICS | 16a: Aircraft statistics: (ii) Domestic air passenger services: (2) Aircraft 3 tonnes or more but less than 30 tonnes MCTOW | 61</v>
      </c>
      <c r="B1277" s="4">
        <f t="shared" si="61"/>
        <v>61</v>
      </c>
      <c r="C1277" t="s">
        <v>4984</v>
      </c>
      <c r="D1277" t="s">
        <v>5007</v>
      </c>
      <c r="E1277" t="s">
        <v>81</v>
      </c>
      <c r="F1277" t="s">
        <v>4986</v>
      </c>
      <c r="G1277">
        <v>96</v>
      </c>
      <c r="H1277" t="s">
        <v>5023</v>
      </c>
      <c r="I1277" s="4" t="str">
        <f t="shared" si="59"/>
        <v>SCHEDULE 16: REPORT ON ASSOCIATED STATISTICS | 16a: Aircraft statistics: (ii) Domestic air passenger services: (2) Aircraft 3 tonnes or more but less than 30 tonnes MCTOW | Total number of landings | Aircraft type: Beechcraft 1900D</v>
      </c>
      <c r="J1277" t="s">
        <v>4988</v>
      </c>
    </row>
    <row r="1278" spans="1:10" hidden="1">
      <c r="A1278" s="6" t="str">
        <f t="shared" si="60"/>
        <v>SCHEDULE 16: REPORT ON ASSOCIATED STATISTICS | 16a: Aircraft statistics: (ii) Domestic air passenger services: (2) Aircraft 3 tonnes or more but less than 30 tonnes MCTOW | 62</v>
      </c>
      <c r="B1278" s="4">
        <f t="shared" si="61"/>
        <v>62</v>
      </c>
      <c r="C1278" t="s">
        <v>4984</v>
      </c>
      <c r="D1278" t="s">
        <v>5007</v>
      </c>
      <c r="E1278" t="s">
        <v>81</v>
      </c>
      <c r="F1278" t="s">
        <v>4990</v>
      </c>
      <c r="G1278">
        <v>96</v>
      </c>
      <c r="H1278" t="s">
        <v>5023</v>
      </c>
      <c r="I1278" s="4" t="str">
        <f t="shared" si="59"/>
        <v>SCHEDULE 16: REPORT ON ASSOCIATED STATISTICS | 16a: Aircraft statistics: (ii) Domestic air passenger services: (2) Aircraft 3 tonnes or more but less than 30 tonnes MCTOW | Total MCTOW | Aircraft type: Beechcraft 1900D</v>
      </c>
      <c r="J1278" t="s">
        <v>304</v>
      </c>
    </row>
    <row r="1279" spans="1:10" hidden="1">
      <c r="A1279" s="6" t="str">
        <f t="shared" si="60"/>
        <v>SCHEDULE 16: REPORT ON ASSOCIATED STATISTICS | 16a: Aircraft statistics: (ii) Domestic air passenger services: (2) Aircraft 3 tonnes or more but less than 30 tonnes MCTOW | 63</v>
      </c>
      <c r="B1279" s="4">
        <f t="shared" si="61"/>
        <v>63</v>
      </c>
      <c r="C1279" t="s">
        <v>4984</v>
      </c>
      <c r="D1279" t="s">
        <v>5007</v>
      </c>
      <c r="E1279" t="s">
        <v>81</v>
      </c>
      <c r="F1279" t="s">
        <v>4986</v>
      </c>
      <c r="G1279">
        <v>96</v>
      </c>
      <c r="H1279" t="s">
        <v>5641</v>
      </c>
      <c r="I1279" s="4" t="str">
        <f t="shared" si="59"/>
        <v>SCHEDULE 16: REPORT ON ASSOCIATED STATISTICS | 16a: Aircraft statistics: (ii) Domestic air passenger services: (2) Aircraft 3 tonnes or more but less than 30 tonnes MCTOW | Total number of landings | Aircraft type: BAe-3200 Jetstream super 31</v>
      </c>
      <c r="J1279" t="s">
        <v>4988</v>
      </c>
    </row>
    <row r="1280" spans="1:10" hidden="1">
      <c r="A1280" s="6" t="str">
        <f t="shared" si="60"/>
        <v>SCHEDULE 16: REPORT ON ASSOCIATED STATISTICS | 16a: Aircraft statistics: (ii) Domestic air passenger services: (2) Aircraft 3 tonnes or more but less than 30 tonnes MCTOW | 64</v>
      </c>
      <c r="B1280" s="4">
        <f t="shared" si="61"/>
        <v>64</v>
      </c>
      <c r="C1280" t="s">
        <v>4984</v>
      </c>
      <c r="D1280" t="s">
        <v>5007</v>
      </c>
      <c r="E1280" t="s">
        <v>81</v>
      </c>
      <c r="F1280" t="s">
        <v>4990</v>
      </c>
      <c r="G1280">
        <v>96</v>
      </c>
      <c r="H1280" t="s">
        <v>5641</v>
      </c>
      <c r="I1280" s="4" t="str">
        <f t="shared" si="59"/>
        <v>SCHEDULE 16: REPORT ON ASSOCIATED STATISTICS | 16a: Aircraft statistics: (ii) Domestic air passenger services: (2) Aircraft 3 tonnes or more but less than 30 tonnes MCTOW | Total MCTOW | Aircraft type: BAe-3200 Jetstream super 31</v>
      </c>
      <c r="J1280" t="s">
        <v>304</v>
      </c>
    </row>
    <row r="1281" spans="1:10" hidden="1">
      <c r="A1281" s="6" t="str">
        <f t="shared" si="60"/>
        <v>SCHEDULE 16: REPORT ON ASSOCIATED STATISTICS | 16a: Aircraft statistics: (ii) Domestic air passenger services: (2) Aircraft 3 tonnes or more but less than 30 tonnes MCTOW | 65</v>
      </c>
      <c r="B1281" s="4">
        <f t="shared" si="61"/>
        <v>65</v>
      </c>
      <c r="C1281" t="s">
        <v>4984</v>
      </c>
      <c r="D1281" t="s">
        <v>5007</v>
      </c>
      <c r="E1281" t="s">
        <v>81</v>
      </c>
      <c r="F1281" t="s">
        <v>4986</v>
      </c>
      <c r="G1281">
        <v>96</v>
      </c>
      <c r="H1281" t="s">
        <v>5846</v>
      </c>
      <c r="I1281" s="4" t="str">
        <f t="shared" si="59"/>
        <v>SCHEDULE 16: REPORT ON ASSOCIATED STATISTICS | 16a: Aircraft statistics: (ii) Domestic air passenger services: (2) Aircraft 3 tonnes or more but less than 30 tonnes MCTOW | Total number of landings | Aircraft type: Cessna 421</v>
      </c>
      <c r="J1281" t="s">
        <v>4988</v>
      </c>
    </row>
    <row r="1282" spans="1:10" hidden="1">
      <c r="A1282" s="6" t="str">
        <f t="shared" si="60"/>
        <v>SCHEDULE 16: REPORT ON ASSOCIATED STATISTICS | 16a: Aircraft statistics: (ii) Domestic air passenger services: (2) Aircraft 3 tonnes or more but less than 30 tonnes MCTOW | 66</v>
      </c>
      <c r="B1282" s="4">
        <f t="shared" si="61"/>
        <v>66</v>
      </c>
      <c r="C1282" t="s">
        <v>4984</v>
      </c>
      <c r="D1282" t="s">
        <v>5007</v>
      </c>
      <c r="E1282" t="s">
        <v>81</v>
      </c>
      <c r="F1282" t="s">
        <v>4990</v>
      </c>
      <c r="G1282">
        <v>96</v>
      </c>
      <c r="H1282" t="s">
        <v>5846</v>
      </c>
      <c r="I1282" s="4" t="str">
        <f t="shared" si="59"/>
        <v>SCHEDULE 16: REPORT ON ASSOCIATED STATISTICS | 16a: Aircraft statistics: (ii) Domestic air passenger services: (2) Aircraft 3 tonnes or more but less than 30 tonnes MCTOW | Total MCTOW | Aircraft type: Cessna 421</v>
      </c>
      <c r="J1282" t="s">
        <v>304</v>
      </c>
    </row>
    <row r="1283" spans="1:10" hidden="1">
      <c r="A1283" s="6" t="str">
        <f t="shared" si="60"/>
        <v>SCHEDULE 16: REPORT ON ASSOCIATED STATISTICS | 16a: Aircraft statistics: (ii) Domestic air passenger services: (2) Aircraft 3 tonnes or more but less than 30 tonnes MCTOW | 67</v>
      </c>
      <c r="B1283" s="4">
        <f t="shared" si="61"/>
        <v>67</v>
      </c>
      <c r="C1283" t="s">
        <v>4984</v>
      </c>
      <c r="D1283" t="s">
        <v>5007</v>
      </c>
      <c r="E1283" t="s">
        <v>81</v>
      </c>
      <c r="F1283" t="s">
        <v>4986</v>
      </c>
      <c r="G1283">
        <v>96</v>
      </c>
      <c r="H1283" t="s">
        <v>6157</v>
      </c>
      <c r="I1283" s="4" t="str">
        <f t="shared" si="59"/>
        <v>SCHEDULE 16: REPORT ON ASSOCIATED STATISTICS | 16a: Aircraft statistics: (ii) Domestic air passenger services: (2) Aircraft 3 tonnes or more but less than 30 tonnes MCTOW | Total number of landings | Aircraft type: Douglas DC3</v>
      </c>
      <c r="J1283" t="s">
        <v>4988</v>
      </c>
    </row>
    <row r="1284" spans="1:10" hidden="1">
      <c r="A1284" s="6" t="str">
        <f t="shared" si="60"/>
        <v>SCHEDULE 16: REPORT ON ASSOCIATED STATISTICS | 16a: Aircraft statistics: (ii) Domestic air passenger services: (2) Aircraft 3 tonnes or more but less than 30 tonnes MCTOW | 68</v>
      </c>
      <c r="B1284" s="4">
        <f t="shared" si="61"/>
        <v>68</v>
      </c>
      <c r="C1284" t="s">
        <v>4984</v>
      </c>
      <c r="D1284" t="s">
        <v>5007</v>
      </c>
      <c r="E1284" t="s">
        <v>81</v>
      </c>
      <c r="F1284" t="s">
        <v>4990</v>
      </c>
      <c r="G1284">
        <v>96</v>
      </c>
      <c r="H1284" t="s">
        <v>6157</v>
      </c>
      <c r="I1284" s="4" t="str">
        <f t="shared" si="59"/>
        <v>SCHEDULE 16: REPORT ON ASSOCIATED STATISTICS | 16a: Aircraft statistics: (ii) Domestic air passenger services: (2) Aircraft 3 tonnes or more but less than 30 tonnes MCTOW | Total MCTOW | Aircraft type: Douglas DC3</v>
      </c>
      <c r="J1284" t="s">
        <v>304</v>
      </c>
    </row>
    <row r="1285" spans="1:10" hidden="1">
      <c r="A1285" s="6" t="str">
        <f t="shared" si="60"/>
        <v>SCHEDULE 16: REPORT ON ASSOCIATED STATISTICS | 16a: Aircraft statistics: (ii) Domestic air passenger services: (2) Aircraft 3 tonnes or more but less than 30 tonnes MCTOW | 69</v>
      </c>
      <c r="B1285" s="4">
        <f t="shared" si="61"/>
        <v>69</v>
      </c>
      <c r="C1285" t="s">
        <v>4984</v>
      </c>
      <c r="D1285" t="s">
        <v>5007</v>
      </c>
      <c r="E1285" t="s">
        <v>81</v>
      </c>
      <c r="F1285" t="s">
        <v>4986</v>
      </c>
      <c r="G1285">
        <v>96</v>
      </c>
      <c r="H1285" t="s">
        <v>6357</v>
      </c>
      <c r="I1285" s="4" t="str">
        <f t="shared" si="59"/>
        <v>SCHEDULE 16: REPORT ON ASSOCIATED STATISTICS | 16a: Aircraft statistics: (ii) Domestic air passenger services: (2) Aircraft 3 tonnes or more but less than 30 tonnes MCTOW | Total number of landings | Aircraft type: Britten-Norman - BN-2A Mk3 Trislander</v>
      </c>
      <c r="J1285" t="s">
        <v>4988</v>
      </c>
    </row>
    <row r="1286" spans="1:10" hidden="1">
      <c r="A1286" s="6" t="str">
        <f t="shared" si="60"/>
        <v>SCHEDULE 16: REPORT ON ASSOCIATED STATISTICS | 16a: Aircraft statistics: (ii) Domestic air passenger services: (2) Aircraft 3 tonnes or more but less than 30 tonnes MCTOW | 70</v>
      </c>
      <c r="B1286" s="4">
        <f t="shared" si="61"/>
        <v>70</v>
      </c>
      <c r="C1286" t="s">
        <v>4984</v>
      </c>
      <c r="D1286" t="s">
        <v>5007</v>
      </c>
      <c r="E1286" t="s">
        <v>81</v>
      </c>
      <c r="F1286" t="s">
        <v>4990</v>
      </c>
      <c r="G1286">
        <v>96</v>
      </c>
      <c r="H1286" t="s">
        <v>6357</v>
      </c>
      <c r="I1286" s="4" t="str">
        <f t="shared" si="59"/>
        <v>SCHEDULE 16: REPORT ON ASSOCIATED STATISTICS | 16a: Aircraft statistics: (ii) Domestic air passenger services: (2) Aircraft 3 tonnes or more but less than 30 tonnes MCTOW | Total MCTOW | Aircraft type: Britten-Norman - BN-2A Mk3 Trislander</v>
      </c>
      <c r="J1286" t="s">
        <v>304</v>
      </c>
    </row>
    <row r="1287" spans="1:10" hidden="1">
      <c r="A1287" s="6" t="str">
        <f t="shared" si="60"/>
        <v>SCHEDULE 16: REPORT ON ASSOCIATED STATISTICS | 16a: Aircraft statistics: (ii) Domestic air passenger services: (2) Aircraft 3 tonnes or more but less than 30 tonnes MCTOW | 71</v>
      </c>
      <c r="B1287" s="4">
        <f t="shared" si="61"/>
        <v>71</v>
      </c>
      <c r="C1287" t="s">
        <v>4984</v>
      </c>
      <c r="D1287" t="s">
        <v>5007</v>
      </c>
      <c r="E1287" t="s">
        <v>81</v>
      </c>
      <c r="F1287" t="s">
        <v>4986</v>
      </c>
      <c r="G1287">
        <v>96</v>
      </c>
      <c r="H1287" t="s">
        <v>6658</v>
      </c>
      <c r="I1287" s="4" t="str">
        <f t="shared" si="59"/>
        <v>SCHEDULE 16: REPORT ON ASSOCIATED STATISTICS | 16a: Aircraft statistics: (ii) Domestic air passenger services: (2) Aircraft 3 tonnes or more but less than 30 tonnes MCTOW | Total number of landings | Aircraft type: Britten Norman - Trislander</v>
      </c>
      <c r="J1287" t="s">
        <v>4988</v>
      </c>
    </row>
    <row r="1288" spans="1:10" hidden="1">
      <c r="A1288" s="6" t="str">
        <f t="shared" si="60"/>
        <v>SCHEDULE 16: REPORT ON ASSOCIATED STATISTICS | 16a: Aircraft statistics: (ii) Domestic air passenger services: (2) Aircraft 3 tonnes or more but less than 30 tonnes MCTOW | 72</v>
      </c>
      <c r="B1288" s="4">
        <f t="shared" si="61"/>
        <v>72</v>
      </c>
      <c r="C1288" t="s">
        <v>4984</v>
      </c>
      <c r="D1288" t="s">
        <v>5007</v>
      </c>
      <c r="E1288" t="s">
        <v>81</v>
      </c>
      <c r="F1288" t="s">
        <v>4990</v>
      </c>
      <c r="G1288">
        <v>96</v>
      </c>
      <c r="H1288" t="s">
        <v>6658</v>
      </c>
      <c r="I1288" s="4" t="str">
        <f t="shared" si="59"/>
        <v>SCHEDULE 16: REPORT ON ASSOCIATED STATISTICS | 16a: Aircraft statistics: (ii) Domestic air passenger services: (2) Aircraft 3 tonnes or more but less than 30 tonnes MCTOW | Total MCTOW | Aircraft type: Britten Norman - Trislander</v>
      </c>
      <c r="J1288" t="s">
        <v>304</v>
      </c>
    </row>
    <row r="1289" spans="1:10" hidden="1">
      <c r="A1289" s="6" t="str">
        <f t="shared" si="60"/>
        <v>SCHEDULE 16: REPORT ON ASSOCIATED STATISTICS | 16a: Aircraft statistics: (ii) Domestic air passenger services: (2) Aircraft 3 tonnes or more but less than 30 tonnes MCTOW | 73</v>
      </c>
      <c r="B1289" s="4">
        <f t="shared" si="61"/>
        <v>73</v>
      </c>
      <c r="C1289" t="s">
        <v>4984</v>
      </c>
      <c r="D1289" t="s">
        <v>5007</v>
      </c>
      <c r="E1289" t="s">
        <v>81</v>
      </c>
      <c r="F1289" t="s">
        <v>4986</v>
      </c>
      <c r="G1289">
        <v>96</v>
      </c>
      <c r="H1289" t="s">
        <v>7025</v>
      </c>
      <c r="I1289" s="4" t="str">
        <f t="shared" si="59"/>
        <v>SCHEDULE 16: REPORT ON ASSOCIATED STATISTICS | 16a: Aircraft statistics: (ii) Domestic air passenger services: (2) Aircraft 3 tonnes or more but less than 30 tonnes MCTOW | Total number of landings | Aircraft type: Britten-Norman - BN2 Trilander</v>
      </c>
      <c r="J1289" t="s">
        <v>4988</v>
      </c>
    </row>
    <row r="1290" spans="1:10" hidden="1">
      <c r="A1290" s="6" t="str">
        <f t="shared" si="60"/>
        <v>SCHEDULE 16: REPORT ON ASSOCIATED STATISTICS | 16a: Aircraft statistics: (ii) Domestic air passenger services: (2) Aircraft 3 tonnes or more but less than 30 tonnes MCTOW | 74</v>
      </c>
      <c r="B1290" s="4">
        <f t="shared" si="61"/>
        <v>74</v>
      </c>
      <c r="C1290" t="s">
        <v>4984</v>
      </c>
      <c r="D1290" t="s">
        <v>5007</v>
      </c>
      <c r="E1290" t="s">
        <v>81</v>
      </c>
      <c r="F1290" t="s">
        <v>4990</v>
      </c>
      <c r="G1290">
        <v>96</v>
      </c>
      <c r="H1290" t="s">
        <v>7025</v>
      </c>
      <c r="I1290" s="4" t="str">
        <f t="shared" si="59"/>
        <v>SCHEDULE 16: REPORT ON ASSOCIATED STATISTICS | 16a: Aircraft statistics: (ii) Domestic air passenger services: (2) Aircraft 3 tonnes or more but less than 30 tonnes MCTOW | Total MCTOW | Aircraft type: Britten-Norman - BN2 Trilander</v>
      </c>
      <c r="J1290" t="s">
        <v>304</v>
      </c>
    </row>
    <row r="1291" spans="1:10" hidden="1">
      <c r="A1291" s="6" t="str">
        <f t="shared" si="60"/>
        <v>SCHEDULE 16: REPORT ON ASSOCIATED STATISTICS | 16a: Aircraft statistics: (ii) Domestic air passenger services: (2) Aircraft 3 tonnes or more but less than 30 tonnes MCTOW | 75</v>
      </c>
      <c r="B1291" s="4">
        <f t="shared" si="61"/>
        <v>75</v>
      </c>
      <c r="C1291" t="s">
        <v>4984</v>
      </c>
      <c r="D1291" t="s">
        <v>5007</v>
      </c>
      <c r="E1291" t="s">
        <v>81</v>
      </c>
      <c r="F1291" t="s">
        <v>4986</v>
      </c>
      <c r="G1291">
        <v>97</v>
      </c>
      <c r="H1291" t="s">
        <v>5026</v>
      </c>
      <c r="I1291" s="4" t="str">
        <f t="shared" si="59"/>
        <v>SCHEDULE 16: REPORT ON ASSOCIATED STATISTICS | 16a: Aircraft statistics: (ii) Domestic air passenger services: (2) Aircraft 3 tonnes or more but less than 30 tonnes MCTOW | Total number of landings | Aircraft type: Piper PA-31</v>
      </c>
      <c r="J1291" t="s">
        <v>4988</v>
      </c>
    </row>
    <row r="1292" spans="1:10" hidden="1">
      <c r="A1292" s="6" t="str">
        <f t="shared" si="60"/>
        <v>SCHEDULE 16: REPORT ON ASSOCIATED STATISTICS | 16a: Aircraft statistics: (ii) Domestic air passenger services: (2) Aircraft 3 tonnes or more but less than 30 tonnes MCTOW | 76</v>
      </c>
      <c r="B1292" s="4">
        <f t="shared" si="61"/>
        <v>76</v>
      </c>
      <c r="C1292" t="s">
        <v>4984</v>
      </c>
      <c r="D1292" t="s">
        <v>5007</v>
      </c>
      <c r="E1292" t="s">
        <v>81</v>
      </c>
      <c r="F1292" t="s">
        <v>4990</v>
      </c>
      <c r="G1292">
        <v>97</v>
      </c>
      <c r="H1292" t="s">
        <v>5026</v>
      </c>
      <c r="I1292" s="4" t="str">
        <f t="shared" si="59"/>
        <v>SCHEDULE 16: REPORT ON ASSOCIATED STATISTICS | 16a: Aircraft statistics: (ii) Domestic air passenger services: (2) Aircraft 3 tonnes or more but less than 30 tonnes MCTOW | Total MCTOW | Aircraft type: Piper PA-31</v>
      </c>
      <c r="J1292" t="s">
        <v>304</v>
      </c>
    </row>
    <row r="1293" spans="1:10" hidden="1">
      <c r="A1293" s="6" t="str">
        <f t="shared" si="60"/>
        <v>SCHEDULE 16: REPORT ON ASSOCIATED STATISTICS | 16a: Aircraft statistics: (ii) Domestic air passenger services: (2) Aircraft 3 tonnes or more but less than 30 tonnes MCTOW | 77</v>
      </c>
      <c r="B1293" s="4">
        <f t="shared" si="61"/>
        <v>77</v>
      </c>
      <c r="C1293" t="s">
        <v>4984</v>
      </c>
      <c r="D1293" t="s">
        <v>5007</v>
      </c>
      <c r="E1293" t="s">
        <v>81</v>
      </c>
      <c r="F1293" t="s">
        <v>4986</v>
      </c>
      <c r="G1293">
        <v>97</v>
      </c>
      <c r="H1293" t="s">
        <v>5638</v>
      </c>
      <c r="I1293" s="4" t="str">
        <f t="shared" si="59"/>
        <v>SCHEDULE 16: REPORT ON ASSOCIATED STATISTICS | 16a: Aircraft statistics: (ii) Domestic air passenger services: (2) Aircraft 3 tonnes or more but less than 30 tonnes MCTOW | Total number of landings | Aircraft type: Beech B190</v>
      </c>
      <c r="J1293" t="s">
        <v>4988</v>
      </c>
    </row>
    <row r="1294" spans="1:10" hidden="1">
      <c r="A1294" s="6" t="str">
        <f t="shared" si="60"/>
        <v>SCHEDULE 16: REPORT ON ASSOCIATED STATISTICS | 16a: Aircraft statistics: (ii) Domestic air passenger services: (2) Aircraft 3 tonnes or more but less than 30 tonnes MCTOW | 78</v>
      </c>
      <c r="B1294" s="4">
        <f t="shared" si="61"/>
        <v>78</v>
      </c>
      <c r="C1294" t="s">
        <v>4984</v>
      </c>
      <c r="D1294" t="s">
        <v>5007</v>
      </c>
      <c r="E1294" t="s">
        <v>81</v>
      </c>
      <c r="F1294" t="s">
        <v>4990</v>
      </c>
      <c r="G1294">
        <v>97</v>
      </c>
      <c r="H1294" t="s">
        <v>5638</v>
      </c>
      <c r="I1294" s="4" t="str">
        <f t="shared" si="59"/>
        <v>SCHEDULE 16: REPORT ON ASSOCIATED STATISTICS | 16a: Aircraft statistics: (ii) Domestic air passenger services: (2) Aircraft 3 tonnes or more but less than 30 tonnes MCTOW | Total MCTOW | Aircraft type: Beech B190</v>
      </c>
      <c r="J1294" t="s">
        <v>304</v>
      </c>
    </row>
    <row r="1295" spans="1:10" hidden="1">
      <c r="A1295" s="6" t="str">
        <f t="shared" si="60"/>
        <v>SCHEDULE 16: REPORT ON ASSOCIATED STATISTICS | 16a: Aircraft statistics: (ii) Domestic air passenger services: (2) Aircraft 3 tonnes or more but less than 30 tonnes MCTOW | 79</v>
      </c>
      <c r="B1295" s="4">
        <f t="shared" si="61"/>
        <v>79</v>
      </c>
      <c r="C1295" t="s">
        <v>4984</v>
      </c>
      <c r="D1295" t="s">
        <v>5007</v>
      </c>
      <c r="E1295" t="s">
        <v>81</v>
      </c>
      <c r="F1295" t="s">
        <v>4986</v>
      </c>
      <c r="G1295">
        <v>97</v>
      </c>
      <c r="H1295" t="s">
        <v>6360</v>
      </c>
      <c r="I1295" s="4" t="str">
        <f t="shared" si="59"/>
        <v>SCHEDULE 16: REPORT ON ASSOCIATED STATISTICS | 16a: Aircraft statistics: (ii) Domestic air passenger services: (2) Aircraft 3 tonnes or more but less than 30 tonnes MCTOW | Total number of landings | Aircraft type: Fairchild - SW-4B</v>
      </c>
      <c r="J1295" t="s">
        <v>4988</v>
      </c>
    </row>
    <row r="1296" spans="1:10" hidden="1">
      <c r="A1296" s="6" t="str">
        <f t="shared" si="60"/>
        <v>SCHEDULE 16: REPORT ON ASSOCIATED STATISTICS | 16a: Aircraft statistics: (ii) Domestic air passenger services: (2) Aircraft 3 tonnes or more but less than 30 tonnes MCTOW | 80</v>
      </c>
      <c r="B1296" s="4">
        <f t="shared" si="61"/>
        <v>80</v>
      </c>
      <c r="C1296" t="s">
        <v>4984</v>
      </c>
      <c r="D1296" t="s">
        <v>5007</v>
      </c>
      <c r="E1296" t="s">
        <v>81</v>
      </c>
      <c r="F1296" t="s">
        <v>4990</v>
      </c>
      <c r="G1296">
        <v>97</v>
      </c>
      <c r="H1296" t="s">
        <v>6360</v>
      </c>
      <c r="I1296" s="4" t="str">
        <f t="shared" si="59"/>
        <v>SCHEDULE 16: REPORT ON ASSOCIATED STATISTICS | 16a: Aircraft statistics: (ii) Domestic air passenger services: (2) Aircraft 3 tonnes or more but less than 30 tonnes MCTOW | Total MCTOW | Aircraft type: Fairchild - SW-4B</v>
      </c>
      <c r="J1296" t="s">
        <v>304</v>
      </c>
    </row>
    <row r="1297" spans="1:10" hidden="1">
      <c r="A1297" s="6" t="str">
        <f t="shared" si="60"/>
        <v>SCHEDULE 16: REPORT ON ASSOCIATED STATISTICS | 16a: Aircraft statistics: (ii) Domestic air passenger services: (2) Aircraft 3 tonnes or more but less than 30 tonnes MCTOW | 81</v>
      </c>
      <c r="B1297" s="4">
        <f t="shared" si="61"/>
        <v>81</v>
      </c>
      <c r="C1297" t="s">
        <v>4984</v>
      </c>
      <c r="D1297" t="s">
        <v>5007</v>
      </c>
      <c r="E1297" t="s">
        <v>81</v>
      </c>
      <c r="F1297" t="s">
        <v>4986</v>
      </c>
      <c r="G1297">
        <v>97</v>
      </c>
      <c r="H1297" t="s">
        <v>6661</v>
      </c>
      <c r="I1297" s="4" t="str">
        <f t="shared" si="59"/>
        <v>SCHEDULE 16: REPORT ON ASSOCIATED STATISTICS | 16a: Aircraft statistics: (ii) Domestic air passenger services: (2) Aircraft 3 tonnes or more but less than 30 tonnes MCTOW | Total number of landings | Aircraft type: Fairchild - Merlin</v>
      </c>
      <c r="J1297" t="s">
        <v>4988</v>
      </c>
    </row>
    <row r="1298" spans="1:10" hidden="1">
      <c r="A1298" s="6" t="str">
        <f t="shared" si="60"/>
        <v>SCHEDULE 16: REPORT ON ASSOCIATED STATISTICS | 16a: Aircraft statistics: (ii) Domestic air passenger services: (2) Aircraft 3 tonnes or more but less than 30 tonnes MCTOW | 82</v>
      </c>
      <c r="B1298" s="4">
        <f t="shared" si="61"/>
        <v>82</v>
      </c>
      <c r="C1298" t="s">
        <v>4984</v>
      </c>
      <c r="D1298" t="s">
        <v>5007</v>
      </c>
      <c r="E1298" t="s">
        <v>81</v>
      </c>
      <c r="F1298" t="s">
        <v>4990</v>
      </c>
      <c r="G1298">
        <v>97</v>
      </c>
      <c r="H1298" t="s">
        <v>6661</v>
      </c>
      <c r="I1298" s="4" t="str">
        <f t="shared" si="59"/>
        <v>SCHEDULE 16: REPORT ON ASSOCIATED STATISTICS | 16a: Aircraft statistics: (ii) Domestic air passenger services: (2) Aircraft 3 tonnes or more but less than 30 tonnes MCTOW | Total MCTOW | Aircraft type: Fairchild - Merlin</v>
      </c>
      <c r="J1298" t="s">
        <v>304</v>
      </c>
    </row>
    <row r="1299" spans="1:10" hidden="1">
      <c r="A1299" s="6" t="str">
        <f t="shared" si="60"/>
        <v>SCHEDULE 16: REPORT ON ASSOCIATED STATISTICS | 16a: Aircraft statistics: (ii) Domestic air passenger services: (2) Aircraft 3 tonnes or more but less than 30 tonnes MCTOW | 83</v>
      </c>
      <c r="B1299" s="4">
        <f t="shared" si="61"/>
        <v>83</v>
      </c>
      <c r="C1299" t="s">
        <v>4984</v>
      </c>
      <c r="D1299" t="s">
        <v>5007</v>
      </c>
      <c r="E1299" t="s">
        <v>81</v>
      </c>
      <c r="F1299" t="s">
        <v>4986</v>
      </c>
      <c r="G1299">
        <v>97</v>
      </c>
      <c r="H1299" t="s">
        <v>7028</v>
      </c>
      <c r="I1299" s="4" t="str">
        <f t="shared" si="59"/>
        <v>SCHEDULE 16: REPORT ON ASSOCIATED STATISTICS | 16a: Aircraft statistics: (ii) Domestic air passenger services: (2) Aircraft 3 tonnes or more but less than 30 tonnes MCTOW | Total number of landings | Aircraft type: Fairchild - Metroliner</v>
      </c>
      <c r="J1299" t="s">
        <v>4988</v>
      </c>
    </row>
    <row r="1300" spans="1:10" hidden="1">
      <c r="A1300" s="6" t="str">
        <f t="shared" si="60"/>
        <v>SCHEDULE 16: REPORT ON ASSOCIATED STATISTICS | 16a: Aircraft statistics: (ii) Domestic air passenger services: (2) Aircraft 3 tonnes or more but less than 30 tonnes MCTOW | 84</v>
      </c>
      <c r="B1300" s="4">
        <f t="shared" si="61"/>
        <v>84</v>
      </c>
      <c r="C1300" t="s">
        <v>4984</v>
      </c>
      <c r="D1300" t="s">
        <v>5007</v>
      </c>
      <c r="E1300" t="s">
        <v>81</v>
      </c>
      <c r="F1300" t="s">
        <v>4990</v>
      </c>
      <c r="G1300">
        <v>97</v>
      </c>
      <c r="H1300" t="s">
        <v>7028</v>
      </c>
      <c r="I1300" s="4" t="str">
        <f t="shared" si="59"/>
        <v>SCHEDULE 16: REPORT ON ASSOCIATED STATISTICS | 16a: Aircraft statistics: (ii) Domestic air passenger services: (2) Aircraft 3 tonnes or more but less than 30 tonnes MCTOW | Total MCTOW | Aircraft type: Fairchild - Metroliner</v>
      </c>
      <c r="J1300" t="s">
        <v>304</v>
      </c>
    </row>
    <row r="1301" spans="1:10" hidden="1">
      <c r="A1301" s="6" t="str">
        <f t="shared" si="60"/>
        <v>SCHEDULE 16: REPORT ON ASSOCIATED STATISTICS | 16a: Aircraft statistics: (ii) Domestic air passenger services: (2) Aircraft 3 tonnes or more but less than 30 tonnes MCTOW | 85</v>
      </c>
      <c r="B1301" s="4">
        <f t="shared" si="61"/>
        <v>85</v>
      </c>
      <c r="C1301" t="s">
        <v>4984</v>
      </c>
      <c r="D1301" t="s">
        <v>5007</v>
      </c>
      <c r="E1301" t="s">
        <v>81</v>
      </c>
      <c r="F1301" t="s">
        <v>4986</v>
      </c>
      <c r="G1301">
        <v>98</v>
      </c>
      <c r="H1301" t="s">
        <v>5029</v>
      </c>
      <c r="I1301" s="4" t="str">
        <f t="shared" si="59"/>
        <v>SCHEDULE 16: REPORT ON ASSOCIATED STATISTICS | 16a: Aircraft statistics: (ii) Domestic air passenger services: (2) Aircraft 3 tonnes or more but less than 30 tonnes MCTOW | Total number of landings | Aircraft type: Fairchild Metro 4B</v>
      </c>
      <c r="J1301" t="s">
        <v>4988</v>
      </c>
    </row>
    <row r="1302" spans="1:10" hidden="1">
      <c r="A1302" s="6" t="str">
        <f t="shared" si="60"/>
        <v>SCHEDULE 16: REPORT ON ASSOCIATED STATISTICS | 16a: Aircraft statistics: (ii) Domestic air passenger services: (2) Aircraft 3 tonnes or more but less than 30 tonnes MCTOW | 86</v>
      </c>
      <c r="B1302" s="4">
        <f t="shared" si="61"/>
        <v>86</v>
      </c>
      <c r="C1302" t="s">
        <v>4984</v>
      </c>
      <c r="D1302" t="s">
        <v>5007</v>
      </c>
      <c r="E1302" t="s">
        <v>81</v>
      </c>
      <c r="F1302" t="s">
        <v>4990</v>
      </c>
      <c r="G1302">
        <v>98</v>
      </c>
      <c r="H1302" t="s">
        <v>5029</v>
      </c>
      <c r="I1302" s="4" t="str">
        <f t="shared" si="59"/>
        <v>SCHEDULE 16: REPORT ON ASSOCIATED STATISTICS | 16a: Aircraft statistics: (ii) Domestic air passenger services: (2) Aircraft 3 tonnes or more but less than 30 tonnes MCTOW | Total MCTOW | Aircraft type: Fairchild Metro 4B</v>
      </c>
      <c r="J1302" t="s">
        <v>304</v>
      </c>
    </row>
    <row r="1303" spans="1:10" hidden="1">
      <c r="A1303" s="6" t="str">
        <f t="shared" si="60"/>
        <v>SCHEDULE 16: REPORT ON ASSOCIATED STATISTICS | 16a: Aircraft statistics: (ii) Domestic air passenger services: (2) Aircraft 3 tonnes or more but less than 30 tonnes MCTOW | 87</v>
      </c>
      <c r="B1303" s="4">
        <f t="shared" si="61"/>
        <v>87</v>
      </c>
      <c r="C1303" t="s">
        <v>4984</v>
      </c>
      <c r="D1303" t="s">
        <v>5007</v>
      </c>
      <c r="E1303" t="s">
        <v>81</v>
      </c>
      <c r="F1303" t="s">
        <v>4986</v>
      </c>
      <c r="G1303">
        <v>98</v>
      </c>
      <c r="H1303" t="s">
        <v>6160</v>
      </c>
      <c r="I1303" s="4" t="str">
        <f t="shared" si="59"/>
        <v>SCHEDULE 16: REPORT ON ASSOCIATED STATISTICS | 16a: Aircraft statistics: (ii) Domestic air passenger services: (2) Aircraft 3 tonnes or more but less than 30 tonnes MCTOW | Total number of landings | Aircraft type: Jetstream - JS32</v>
      </c>
      <c r="J1303" t="s">
        <v>4988</v>
      </c>
    </row>
    <row r="1304" spans="1:10" hidden="1">
      <c r="A1304" s="6" t="str">
        <f t="shared" si="60"/>
        <v>SCHEDULE 16: REPORT ON ASSOCIATED STATISTICS | 16a: Aircraft statistics: (ii) Domestic air passenger services: (2) Aircraft 3 tonnes or more but less than 30 tonnes MCTOW | 88</v>
      </c>
      <c r="B1304" s="4">
        <f t="shared" si="61"/>
        <v>88</v>
      </c>
      <c r="C1304" t="s">
        <v>4984</v>
      </c>
      <c r="D1304" t="s">
        <v>5007</v>
      </c>
      <c r="E1304" t="s">
        <v>81</v>
      </c>
      <c r="F1304" t="s">
        <v>4990</v>
      </c>
      <c r="G1304">
        <v>98</v>
      </c>
      <c r="H1304" t="s">
        <v>6160</v>
      </c>
      <c r="I1304" s="4" t="str">
        <f t="shared" si="59"/>
        <v>SCHEDULE 16: REPORT ON ASSOCIATED STATISTICS | 16a: Aircraft statistics: (ii) Domestic air passenger services: (2) Aircraft 3 tonnes or more but less than 30 tonnes MCTOW | Total MCTOW | Aircraft type: Jetstream - JS32</v>
      </c>
      <c r="J1304" t="s">
        <v>304</v>
      </c>
    </row>
    <row r="1305" spans="1:10" hidden="1">
      <c r="A1305" s="6" t="str">
        <f t="shared" si="60"/>
        <v>SCHEDULE 16: REPORT ON ASSOCIATED STATISTICS | 16a: Aircraft statistics: (ii) Domestic air passenger services: (2) Aircraft 3 tonnes or more but less than 30 tonnes MCTOW | 89</v>
      </c>
      <c r="B1305" s="4">
        <f t="shared" si="61"/>
        <v>89</v>
      </c>
      <c r="C1305" t="s">
        <v>4984</v>
      </c>
      <c r="D1305" t="s">
        <v>5007</v>
      </c>
      <c r="E1305" t="s">
        <v>81</v>
      </c>
      <c r="F1305" t="s">
        <v>4986</v>
      </c>
      <c r="G1305">
        <v>98</v>
      </c>
      <c r="H1305" t="s">
        <v>6362</v>
      </c>
      <c r="I1305" s="4" t="str">
        <f t="shared" si="59"/>
        <v>SCHEDULE 16: REPORT ON ASSOCIATED STATISTICS | 16a: Aircraft statistics: (ii) Domestic air passenger services: (2) Aircraft 3 tonnes or more but less than 30 tonnes MCTOW | Total number of landings | Aircraft type: British Aerospace - Jetstream 32</v>
      </c>
      <c r="J1305" t="s">
        <v>4988</v>
      </c>
    </row>
    <row r="1306" spans="1:10" hidden="1">
      <c r="A1306" s="6" t="str">
        <f t="shared" si="60"/>
        <v>SCHEDULE 16: REPORT ON ASSOCIATED STATISTICS | 16a: Aircraft statistics: (ii) Domestic air passenger services: (2) Aircraft 3 tonnes or more but less than 30 tonnes MCTOW | 90</v>
      </c>
      <c r="B1306" s="4">
        <f t="shared" si="61"/>
        <v>90</v>
      </c>
      <c r="C1306" t="s">
        <v>4984</v>
      </c>
      <c r="D1306" t="s">
        <v>5007</v>
      </c>
      <c r="E1306" t="s">
        <v>81</v>
      </c>
      <c r="F1306" t="s">
        <v>4990</v>
      </c>
      <c r="G1306">
        <v>98</v>
      </c>
      <c r="H1306" t="s">
        <v>6362</v>
      </c>
      <c r="I1306" s="4" t="str">
        <f t="shared" si="59"/>
        <v>SCHEDULE 16: REPORT ON ASSOCIATED STATISTICS | 16a: Aircraft statistics: (ii) Domestic air passenger services: (2) Aircraft 3 tonnes or more but less than 30 tonnes MCTOW | Total MCTOW | Aircraft type: British Aerospace - Jetstream 32</v>
      </c>
      <c r="J1306" t="s">
        <v>304</v>
      </c>
    </row>
    <row r="1307" spans="1:10" hidden="1">
      <c r="A1307" s="6" t="str">
        <f t="shared" si="60"/>
        <v>SCHEDULE 16: REPORT ON ASSOCIATED STATISTICS | 16a: Aircraft statistics: (ii) Domestic air passenger services: (2) Aircraft 3 tonnes or more but less than 30 tonnes MCTOW | 91</v>
      </c>
      <c r="B1307" s="4">
        <f t="shared" si="61"/>
        <v>91</v>
      </c>
      <c r="C1307" t="s">
        <v>4984</v>
      </c>
      <c r="D1307" t="s">
        <v>5007</v>
      </c>
      <c r="E1307" t="s">
        <v>81</v>
      </c>
      <c r="F1307" t="s">
        <v>4986</v>
      </c>
      <c r="G1307">
        <v>98</v>
      </c>
      <c r="H1307" t="s">
        <v>6664</v>
      </c>
      <c r="I1307" s="4" t="str">
        <f t="shared" si="59"/>
        <v>SCHEDULE 16: REPORT ON ASSOCIATED STATISTICS | 16a: Aircraft statistics: (ii) Domestic air passenger services: (2) Aircraft 3 tonnes or more but less than 30 tonnes MCTOW | Total number of landings | Aircraft type: Beech - 90 King Air</v>
      </c>
      <c r="J1307" t="s">
        <v>4988</v>
      </c>
    </row>
    <row r="1308" spans="1:10" hidden="1">
      <c r="A1308" s="6" t="str">
        <f t="shared" si="60"/>
        <v>SCHEDULE 16: REPORT ON ASSOCIATED STATISTICS | 16a: Aircraft statistics: (ii) Domestic air passenger services: (2) Aircraft 3 tonnes or more but less than 30 tonnes MCTOW | 92</v>
      </c>
      <c r="B1308" s="4">
        <f t="shared" si="61"/>
        <v>92</v>
      </c>
      <c r="C1308" t="s">
        <v>4984</v>
      </c>
      <c r="D1308" t="s">
        <v>5007</v>
      </c>
      <c r="E1308" t="s">
        <v>81</v>
      </c>
      <c r="F1308" t="s">
        <v>4990</v>
      </c>
      <c r="G1308">
        <v>98</v>
      </c>
      <c r="H1308" t="s">
        <v>6664</v>
      </c>
      <c r="I1308" s="4" t="str">
        <f t="shared" si="59"/>
        <v>SCHEDULE 16: REPORT ON ASSOCIATED STATISTICS | 16a: Aircraft statistics: (ii) Domestic air passenger services: (2) Aircraft 3 tonnes or more but less than 30 tonnes MCTOW | Total MCTOW | Aircraft type: Beech - 90 King Air</v>
      </c>
      <c r="J1308" t="s">
        <v>304</v>
      </c>
    </row>
    <row r="1309" spans="1:10" hidden="1">
      <c r="A1309" s="6" t="str">
        <f t="shared" si="60"/>
        <v>SCHEDULE 16: REPORT ON ASSOCIATED STATISTICS | 16a: Aircraft statistics: (ii) Domestic air passenger services: (2) Aircraft 3 tonnes or more but less than 30 tonnes MCTOW | 93</v>
      </c>
      <c r="B1309" s="4">
        <f t="shared" si="61"/>
        <v>93</v>
      </c>
      <c r="C1309" t="s">
        <v>4984</v>
      </c>
      <c r="D1309" t="s">
        <v>5007</v>
      </c>
      <c r="E1309" t="s">
        <v>81</v>
      </c>
      <c r="F1309" t="s">
        <v>4986</v>
      </c>
      <c r="G1309">
        <v>98</v>
      </c>
      <c r="H1309" t="s">
        <v>6995</v>
      </c>
      <c r="I1309" s="4" t="str">
        <f t="shared" si="59"/>
        <v>SCHEDULE 16: REPORT ON ASSOCIATED STATISTICS | 16a: Aircraft statistics: (ii) Domestic air passenger services: (2) Aircraft 3 tonnes or more but less than 30 tonnes MCTOW | Total number of landings | Aircraft type: British Aerospace - Jetstream</v>
      </c>
      <c r="J1309" t="s">
        <v>4988</v>
      </c>
    </row>
    <row r="1310" spans="1:10" hidden="1">
      <c r="A1310" s="6" t="str">
        <f t="shared" si="60"/>
        <v>SCHEDULE 16: REPORT ON ASSOCIATED STATISTICS | 16a: Aircraft statistics: (ii) Domestic air passenger services: (2) Aircraft 3 tonnes or more but less than 30 tonnes MCTOW | 94</v>
      </c>
      <c r="B1310" s="4">
        <f t="shared" si="61"/>
        <v>94</v>
      </c>
      <c r="C1310" t="s">
        <v>4984</v>
      </c>
      <c r="D1310" t="s">
        <v>5007</v>
      </c>
      <c r="E1310" t="s">
        <v>81</v>
      </c>
      <c r="F1310" t="s">
        <v>4990</v>
      </c>
      <c r="G1310">
        <v>98</v>
      </c>
      <c r="H1310" t="s">
        <v>6995</v>
      </c>
      <c r="I1310" s="4" t="str">
        <f t="shared" si="59"/>
        <v>SCHEDULE 16: REPORT ON ASSOCIATED STATISTICS | 16a: Aircraft statistics: (ii) Domestic air passenger services: (2) Aircraft 3 tonnes or more but less than 30 tonnes MCTOW | Total MCTOW | Aircraft type: British Aerospace - Jetstream</v>
      </c>
      <c r="J1310" t="s">
        <v>304</v>
      </c>
    </row>
    <row r="1311" spans="1:10" hidden="1">
      <c r="A1311" s="6" t="str">
        <f t="shared" si="60"/>
        <v>SCHEDULE 16: REPORT ON ASSOCIATED STATISTICS | 16a: Aircraft statistics: (ii) Domestic air passenger services: (2) Aircraft 3 tonnes or more but less than 30 tonnes MCTOW | 95</v>
      </c>
      <c r="B1311" s="4">
        <f t="shared" si="61"/>
        <v>95</v>
      </c>
      <c r="C1311" t="s">
        <v>4984</v>
      </c>
      <c r="D1311" t="s">
        <v>5007</v>
      </c>
      <c r="E1311" t="s">
        <v>81</v>
      </c>
      <c r="F1311" t="s">
        <v>4986</v>
      </c>
      <c r="G1311">
        <v>99</v>
      </c>
      <c r="H1311" t="s">
        <v>5031</v>
      </c>
      <c r="I1311" s="4" t="str">
        <f t="shared" si="59"/>
        <v>SCHEDULE 16: REPORT ON ASSOCIATED STATISTICS | 16a: Aircraft statistics: (ii) Domestic air passenger services: (2) Aircraft 3 tonnes or more but less than 30 tonnes MCTOW | Total number of landings | Aircraft type: Jetstream 31</v>
      </c>
      <c r="J1311" t="s">
        <v>4988</v>
      </c>
    </row>
    <row r="1312" spans="1:10" hidden="1">
      <c r="A1312" s="6" t="str">
        <f t="shared" si="60"/>
        <v>SCHEDULE 16: REPORT ON ASSOCIATED STATISTICS | 16a: Aircraft statistics: (ii) Domestic air passenger services: (2) Aircraft 3 tonnes or more but less than 30 tonnes MCTOW | 96</v>
      </c>
      <c r="B1312" s="4">
        <f t="shared" si="61"/>
        <v>96</v>
      </c>
      <c r="C1312" t="s">
        <v>4984</v>
      </c>
      <c r="D1312" t="s">
        <v>5007</v>
      </c>
      <c r="E1312" t="s">
        <v>81</v>
      </c>
      <c r="F1312" t="s">
        <v>4990</v>
      </c>
      <c r="G1312">
        <v>99</v>
      </c>
      <c r="H1312" t="s">
        <v>5031</v>
      </c>
      <c r="I1312" s="4" t="str">
        <f t="shared" si="59"/>
        <v>SCHEDULE 16: REPORT ON ASSOCIATED STATISTICS | 16a: Aircraft statistics: (ii) Domestic air passenger services: (2) Aircraft 3 tonnes or more but less than 30 tonnes MCTOW | Total MCTOW | Aircraft type: Jetstream 31</v>
      </c>
      <c r="J1312" t="s">
        <v>304</v>
      </c>
    </row>
    <row r="1313" spans="1:10" hidden="1">
      <c r="A1313" s="6" t="str">
        <f t="shared" si="60"/>
        <v>SCHEDULE 16: REPORT ON ASSOCIATED STATISTICS | 16a: Aircraft statistics: (ii) Domestic air passenger services: (2) Aircraft 3 tonnes or more but less than 30 tonnes MCTOW | 97</v>
      </c>
      <c r="B1313" s="4">
        <f t="shared" si="61"/>
        <v>97</v>
      </c>
      <c r="C1313" t="s">
        <v>4984</v>
      </c>
      <c r="D1313" t="s">
        <v>5007</v>
      </c>
      <c r="E1313" t="s">
        <v>81</v>
      </c>
      <c r="F1313" t="s">
        <v>4986</v>
      </c>
      <c r="G1313">
        <v>99</v>
      </c>
      <c r="H1313" t="s">
        <v>6163</v>
      </c>
      <c r="I1313" s="4" t="str">
        <f t="shared" si="59"/>
        <v>SCHEDULE 16: REPORT ON ASSOCIATED STATISTICS | 16a: Aircraft statistics: (ii) Domestic air passenger services: (2) Aircraft 3 tonnes or more but less than 30 tonnes MCTOW | Total number of landings | Aircraft type: Fairchild Metroliner - SW4B</v>
      </c>
      <c r="J1313" t="s">
        <v>4988</v>
      </c>
    </row>
    <row r="1314" spans="1:10" hidden="1">
      <c r="A1314" s="6" t="str">
        <f t="shared" si="60"/>
        <v>SCHEDULE 16: REPORT ON ASSOCIATED STATISTICS | 16a: Aircraft statistics: (ii) Domestic air passenger services: (2) Aircraft 3 tonnes or more but less than 30 tonnes MCTOW | 98</v>
      </c>
      <c r="B1314" s="4">
        <f t="shared" si="61"/>
        <v>98</v>
      </c>
      <c r="C1314" t="s">
        <v>4984</v>
      </c>
      <c r="D1314" t="s">
        <v>5007</v>
      </c>
      <c r="E1314" t="s">
        <v>81</v>
      </c>
      <c r="F1314" t="s">
        <v>4990</v>
      </c>
      <c r="G1314">
        <v>99</v>
      </c>
      <c r="H1314" t="s">
        <v>6163</v>
      </c>
      <c r="I1314" s="4" t="str">
        <f t="shared" si="59"/>
        <v>SCHEDULE 16: REPORT ON ASSOCIATED STATISTICS | 16a: Aircraft statistics: (ii) Domestic air passenger services: (2) Aircraft 3 tonnes or more but less than 30 tonnes MCTOW | Total MCTOW | Aircraft type: Fairchild Metroliner - SW4B</v>
      </c>
      <c r="J1314" t="s">
        <v>304</v>
      </c>
    </row>
    <row r="1315" spans="1:10" hidden="1">
      <c r="A1315" s="6" t="str">
        <f t="shared" si="60"/>
        <v>SCHEDULE 16: REPORT ON ASSOCIATED STATISTICS | 16a: Aircraft statistics: (ii) Domestic air passenger services: (2) Aircraft 3 tonnes or more but less than 30 tonnes MCTOW | 99</v>
      </c>
      <c r="B1315" s="4">
        <f t="shared" si="61"/>
        <v>99</v>
      </c>
      <c r="C1315" t="s">
        <v>4984</v>
      </c>
      <c r="D1315" t="s">
        <v>5007</v>
      </c>
      <c r="E1315" t="s">
        <v>81</v>
      </c>
      <c r="F1315" t="s">
        <v>4986</v>
      </c>
      <c r="G1315">
        <v>99</v>
      </c>
      <c r="H1315" t="s">
        <v>6365</v>
      </c>
      <c r="I1315" s="4" t="str">
        <f t="shared" si="59"/>
        <v>SCHEDULE 16: REPORT ON ASSOCIATED STATISTICS | 16a: Aircraft statistics: (ii) Domestic air passenger services: (2) Aircraft 3 tonnes or more but less than 30 tonnes MCTOW | Total number of landings | Aircraft type: Beechcraft - 90 King Air</v>
      </c>
      <c r="J1315" t="s">
        <v>4988</v>
      </c>
    </row>
    <row r="1316" spans="1:10" hidden="1">
      <c r="A1316" s="6" t="str">
        <f t="shared" si="60"/>
        <v>SCHEDULE 16: REPORT ON ASSOCIATED STATISTICS | 16a: Aircraft statistics: (ii) Domestic air passenger services: (2) Aircraft 3 tonnes or more but less than 30 tonnes MCTOW | 100</v>
      </c>
      <c r="B1316" s="4">
        <f t="shared" si="61"/>
        <v>100</v>
      </c>
      <c r="C1316" t="s">
        <v>4984</v>
      </c>
      <c r="D1316" t="s">
        <v>5007</v>
      </c>
      <c r="E1316" t="s">
        <v>81</v>
      </c>
      <c r="F1316" t="s">
        <v>4990</v>
      </c>
      <c r="G1316">
        <v>99</v>
      </c>
      <c r="H1316" t="s">
        <v>6365</v>
      </c>
      <c r="I1316" s="4" t="str">
        <f t="shared" si="59"/>
        <v>SCHEDULE 16: REPORT ON ASSOCIATED STATISTICS | 16a: Aircraft statistics: (ii) Domestic air passenger services: (2) Aircraft 3 tonnes or more but less than 30 tonnes MCTOW | Total MCTOW | Aircraft type: Beechcraft - 90 King Air</v>
      </c>
      <c r="J1316" t="s">
        <v>304</v>
      </c>
    </row>
    <row r="1317" spans="1:10" hidden="1">
      <c r="A1317" s="6" t="str">
        <f t="shared" si="60"/>
        <v>SCHEDULE 16: REPORT ON ASSOCIATED STATISTICS | 16a: Aircraft statistics: (ii) Domestic air passenger services: (2) Aircraft 3 tonnes or more but less than 30 tonnes MCTOW | 101</v>
      </c>
      <c r="B1317" s="4">
        <f t="shared" si="61"/>
        <v>101</v>
      </c>
      <c r="C1317" t="s">
        <v>4984</v>
      </c>
      <c r="D1317" t="s">
        <v>5007</v>
      </c>
      <c r="E1317" t="s">
        <v>81</v>
      </c>
      <c r="F1317" t="s">
        <v>4986</v>
      </c>
      <c r="G1317">
        <v>99</v>
      </c>
      <c r="H1317" t="s">
        <v>6667</v>
      </c>
      <c r="I1317" s="4" t="str">
        <f t="shared" si="59"/>
        <v>SCHEDULE 16: REPORT ON ASSOCIATED STATISTICS | 16a: Aircraft statistics: (ii) Domestic air passenger services: (2) Aircraft 3 tonnes or more but less than 30 tonnes MCTOW | Total number of landings | Aircraft type: Piper - 31</v>
      </c>
      <c r="J1317" t="s">
        <v>4988</v>
      </c>
    </row>
    <row r="1318" spans="1:10" hidden="1">
      <c r="A1318" s="6" t="str">
        <f t="shared" si="60"/>
        <v>SCHEDULE 16: REPORT ON ASSOCIATED STATISTICS | 16a: Aircraft statistics: (ii) Domestic air passenger services: (2) Aircraft 3 tonnes or more but less than 30 tonnes MCTOW | 102</v>
      </c>
      <c r="B1318" s="4">
        <f t="shared" si="61"/>
        <v>102</v>
      </c>
      <c r="C1318" t="s">
        <v>4984</v>
      </c>
      <c r="D1318" t="s">
        <v>5007</v>
      </c>
      <c r="E1318" t="s">
        <v>81</v>
      </c>
      <c r="F1318" t="s">
        <v>4990</v>
      </c>
      <c r="G1318">
        <v>99</v>
      </c>
      <c r="H1318" t="s">
        <v>6667</v>
      </c>
      <c r="I1318" s="4" t="str">
        <f t="shared" si="59"/>
        <v>SCHEDULE 16: REPORT ON ASSOCIATED STATISTICS | 16a: Aircraft statistics: (ii) Domestic air passenger services: (2) Aircraft 3 tonnes or more but less than 30 tonnes MCTOW | Total MCTOW | Aircraft type: Piper - 31</v>
      </c>
      <c r="J1318" t="s">
        <v>304</v>
      </c>
    </row>
    <row r="1319" spans="1:10" hidden="1">
      <c r="A1319" s="6" t="str">
        <f t="shared" si="60"/>
        <v>SCHEDULE 16: REPORT ON ASSOCIATED STATISTICS | 16a: Aircraft statistics: (ii) Domestic air passenger services: (2) Aircraft 3 tonnes or more but less than 30 tonnes MCTOW | 103</v>
      </c>
      <c r="B1319" s="4">
        <f t="shared" si="61"/>
        <v>103</v>
      </c>
      <c r="C1319" t="s">
        <v>4984</v>
      </c>
      <c r="D1319" t="s">
        <v>5007</v>
      </c>
      <c r="E1319" t="s">
        <v>81</v>
      </c>
      <c r="F1319" t="s">
        <v>4986</v>
      </c>
      <c r="G1319">
        <v>99</v>
      </c>
      <c r="H1319" t="s">
        <v>7032</v>
      </c>
      <c r="I1319" s="4" t="str">
        <f t="shared" si="59"/>
        <v>SCHEDULE 16: REPORT ON ASSOCIATED STATISTICS | 16a: Aircraft statistics: (ii) Domestic air passenger services: (2) Aircraft 3 tonnes or more but less than 30 tonnes MCTOW | Total number of landings | Aircraft type: Beechcraft - BE20</v>
      </c>
      <c r="J1319" t="s">
        <v>4988</v>
      </c>
    </row>
    <row r="1320" spans="1:10" hidden="1">
      <c r="A1320" s="6" t="str">
        <f t="shared" si="60"/>
        <v>SCHEDULE 16: REPORT ON ASSOCIATED STATISTICS | 16a: Aircraft statistics: (ii) Domestic air passenger services: (2) Aircraft 3 tonnes or more but less than 30 tonnes MCTOW | 104</v>
      </c>
      <c r="B1320" s="4">
        <f t="shared" si="61"/>
        <v>104</v>
      </c>
      <c r="C1320" t="s">
        <v>4984</v>
      </c>
      <c r="D1320" t="s">
        <v>5007</v>
      </c>
      <c r="E1320" t="s">
        <v>81</v>
      </c>
      <c r="F1320" t="s">
        <v>4990</v>
      </c>
      <c r="G1320">
        <v>99</v>
      </c>
      <c r="H1320" t="s">
        <v>7032</v>
      </c>
      <c r="I1320" s="4" t="str">
        <f t="shared" si="59"/>
        <v>SCHEDULE 16: REPORT ON ASSOCIATED STATISTICS | 16a: Aircraft statistics: (ii) Domestic air passenger services: (2) Aircraft 3 tonnes or more but less than 30 tonnes MCTOW | Total MCTOW | Aircraft type: Beechcraft - BE20</v>
      </c>
      <c r="J1320" t="s">
        <v>304</v>
      </c>
    </row>
    <row r="1321" spans="1:10" hidden="1">
      <c r="A1321" s="6" t="str">
        <f t="shared" si="60"/>
        <v>SCHEDULE 16: REPORT ON ASSOCIATED STATISTICS | 16a: Aircraft statistics: (ii) Domestic air passenger services: (2) Aircraft 3 tonnes or more but less than 30 tonnes MCTOW | 105</v>
      </c>
      <c r="B1321" s="4">
        <f t="shared" si="61"/>
        <v>105</v>
      </c>
      <c r="C1321" t="s">
        <v>4984</v>
      </c>
      <c r="D1321" t="s">
        <v>5007</v>
      </c>
      <c r="E1321" t="s">
        <v>81</v>
      </c>
      <c r="F1321" t="s">
        <v>4986</v>
      </c>
      <c r="G1321">
        <v>100</v>
      </c>
      <c r="H1321" t="s">
        <v>5034</v>
      </c>
      <c r="I1321" s="4" t="str">
        <f t="shared" si="59"/>
        <v>SCHEDULE 16: REPORT ON ASSOCIATED STATISTICS | 16a: Aircraft statistics: (ii) Domestic air passenger services: (2) Aircraft 3 tonnes or more but less than 30 tonnes MCTOW | Total number of landings | Aircraft type: Jetstream 32</v>
      </c>
      <c r="J1321" t="s">
        <v>4988</v>
      </c>
    </row>
    <row r="1322" spans="1:10" hidden="1">
      <c r="A1322" s="6" t="str">
        <f t="shared" si="60"/>
        <v>SCHEDULE 16: REPORT ON ASSOCIATED STATISTICS | 16a: Aircraft statistics: (ii) Domestic air passenger services: (2) Aircraft 3 tonnes or more but less than 30 tonnes MCTOW | 106</v>
      </c>
      <c r="B1322" s="4">
        <f t="shared" si="61"/>
        <v>106</v>
      </c>
      <c r="C1322" t="s">
        <v>4984</v>
      </c>
      <c r="D1322" t="s">
        <v>5007</v>
      </c>
      <c r="E1322" t="s">
        <v>81</v>
      </c>
      <c r="F1322" t="s">
        <v>4990</v>
      </c>
      <c r="G1322">
        <v>100</v>
      </c>
      <c r="H1322" t="s">
        <v>5034</v>
      </c>
      <c r="I1322" s="4" t="str">
        <f t="shared" si="59"/>
        <v>SCHEDULE 16: REPORT ON ASSOCIATED STATISTICS | 16a: Aircraft statistics: (ii) Domestic air passenger services: (2) Aircraft 3 tonnes or more but less than 30 tonnes MCTOW | Total MCTOW | Aircraft type: Jetstream 32</v>
      </c>
      <c r="J1322" t="s">
        <v>304</v>
      </c>
    </row>
    <row r="1323" spans="1:10" hidden="1">
      <c r="A1323" s="6" t="str">
        <f t="shared" si="60"/>
        <v>SCHEDULE 16: REPORT ON ASSOCIATED STATISTICS | 16a: Aircraft statistics: (ii) Domestic air passenger services: (2) Aircraft 3 tonnes or more but less than 30 tonnes MCTOW | 107</v>
      </c>
      <c r="B1323" s="4">
        <f t="shared" si="61"/>
        <v>107</v>
      </c>
      <c r="C1323" t="s">
        <v>4984</v>
      </c>
      <c r="D1323" t="s">
        <v>5007</v>
      </c>
      <c r="E1323" t="s">
        <v>81</v>
      </c>
      <c r="F1323" t="s">
        <v>4986</v>
      </c>
      <c r="G1323">
        <v>100</v>
      </c>
      <c r="H1323" t="s">
        <v>6368</v>
      </c>
      <c r="I1323" s="4" t="str">
        <f t="shared" si="59"/>
        <v>SCHEDULE 16: REPORT ON ASSOCIATED STATISTICS | 16a: Aircraft statistics: (ii) Domestic air passenger services: (2) Aircraft 3 tonnes or more but less than 30 tonnes MCTOW | Total number of landings | Aircraft type: Piper - PA-31 Navajo</v>
      </c>
      <c r="J1323" t="s">
        <v>4988</v>
      </c>
    </row>
    <row r="1324" spans="1:10" hidden="1">
      <c r="A1324" s="6" t="str">
        <f t="shared" si="60"/>
        <v>SCHEDULE 16: REPORT ON ASSOCIATED STATISTICS | 16a: Aircraft statistics: (ii) Domestic air passenger services: (2) Aircraft 3 tonnes or more but less than 30 tonnes MCTOW | 108</v>
      </c>
      <c r="B1324" s="4">
        <f t="shared" si="61"/>
        <v>108</v>
      </c>
      <c r="C1324" t="s">
        <v>4984</v>
      </c>
      <c r="D1324" t="s">
        <v>5007</v>
      </c>
      <c r="E1324" t="s">
        <v>81</v>
      </c>
      <c r="F1324" t="s">
        <v>4990</v>
      </c>
      <c r="G1324">
        <v>100</v>
      </c>
      <c r="H1324" t="s">
        <v>6368</v>
      </c>
      <c r="I1324" s="4" t="str">
        <f t="shared" ref="I1324:I1387" si="62">SUBSTITUTE(SUBSTITUTE(SUBSTITUTE(C1324&amp;" | "&amp;D1324&amp;" | "&amp;E1324&amp;" | "&amp;F1324&amp;" | "&amp;H1324," |  |  |  | "," | ")," |  |  | "," | ")," |  | "," | ")</f>
        <v>SCHEDULE 16: REPORT ON ASSOCIATED STATISTICS | 16a: Aircraft statistics: (ii) Domestic air passenger services: (2) Aircraft 3 tonnes or more but less than 30 tonnes MCTOW | Total MCTOW | Aircraft type: Piper - PA-31 Navajo</v>
      </c>
      <c r="J1324" t="s">
        <v>304</v>
      </c>
    </row>
    <row r="1325" spans="1:10" hidden="1">
      <c r="A1325" s="6" t="str">
        <f t="shared" si="60"/>
        <v>SCHEDULE 16: REPORT ON ASSOCIATED STATISTICS | 16a: Aircraft statistics: (ii) Domestic air passenger services: (2) Aircraft 3 tonnes or more but less than 30 tonnes MCTOW | 109</v>
      </c>
      <c r="B1325" s="4">
        <f t="shared" si="61"/>
        <v>109</v>
      </c>
      <c r="C1325" t="s">
        <v>4984</v>
      </c>
      <c r="D1325" t="s">
        <v>5007</v>
      </c>
      <c r="E1325" t="s">
        <v>81</v>
      </c>
      <c r="F1325" t="s">
        <v>4986</v>
      </c>
      <c r="G1325">
        <v>100</v>
      </c>
      <c r="H1325" t="s">
        <v>6623</v>
      </c>
      <c r="I1325" s="4" t="str">
        <f t="shared" si="62"/>
        <v>SCHEDULE 16: REPORT ON ASSOCIATED STATISTICS | 16a: Aircraft statistics: (ii) Domestic air passenger services: (2) Aircraft 3 tonnes or more but less than 30 tonnes MCTOW | Total number of landings | Aircraft type: Beech - 1300 Commuter</v>
      </c>
      <c r="J1325" t="s">
        <v>4988</v>
      </c>
    </row>
    <row r="1326" spans="1:10" hidden="1">
      <c r="A1326" s="6" t="str">
        <f t="shared" si="60"/>
        <v>SCHEDULE 16: REPORT ON ASSOCIATED STATISTICS | 16a: Aircraft statistics: (ii) Domestic air passenger services: (2) Aircraft 3 tonnes or more but less than 30 tonnes MCTOW | 110</v>
      </c>
      <c r="B1326" s="4">
        <f t="shared" si="61"/>
        <v>110</v>
      </c>
      <c r="C1326" t="s">
        <v>4984</v>
      </c>
      <c r="D1326" t="s">
        <v>5007</v>
      </c>
      <c r="E1326" t="s">
        <v>81</v>
      </c>
      <c r="F1326" t="s">
        <v>4990</v>
      </c>
      <c r="G1326">
        <v>100</v>
      </c>
      <c r="H1326" t="s">
        <v>6623</v>
      </c>
      <c r="I1326" s="4" t="str">
        <f t="shared" si="62"/>
        <v>SCHEDULE 16: REPORT ON ASSOCIATED STATISTICS | 16a: Aircraft statistics: (ii) Domestic air passenger services: (2) Aircraft 3 tonnes or more but less than 30 tonnes MCTOW | Total MCTOW | Aircraft type: Beech - 1300 Commuter</v>
      </c>
      <c r="J1326" t="s">
        <v>304</v>
      </c>
    </row>
    <row r="1327" spans="1:10" hidden="1">
      <c r="A1327" s="6" t="str">
        <f t="shared" si="60"/>
        <v>SCHEDULE 16: REPORT ON ASSOCIATED STATISTICS | 16a: Aircraft statistics: (ii) Domestic air passenger services: (2) Aircraft 3 tonnes or more but less than 30 tonnes MCTOW | 111</v>
      </c>
      <c r="B1327" s="4">
        <f t="shared" si="61"/>
        <v>111</v>
      </c>
      <c r="C1327" t="s">
        <v>4984</v>
      </c>
      <c r="D1327" t="s">
        <v>5007</v>
      </c>
      <c r="E1327" t="s">
        <v>81</v>
      </c>
      <c r="F1327" t="s">
        <v>4986</v>
      </c>
      <c r="G1327">
        <v>100</v>
      </c>
      <c r="H1327" t="s">
        <v>7033</v>
      </c>
      <c r="I1327" s="4" t="str">
        <f t="shared" si="62"/>
        <v>SCHEDULE 16: REPORT ON ASSOCIATED STATISTICS | 16a: Aircraft statistics: (ii) Domestic air passenger services: (2) Aircraft 3 tonnes or more but less than 30 tonnes MCTOW | Total number of landings | Aircraft type: Piper - PA31</v>
      </c>
      <c r="J1327" t="s">
        <v>4988</v>
      </c>
    </row>
    <row r="1328" spans="1:10" hidden="1">
      <c r="A1328" s="6" t="str">
        <f t="shared" si="60"/>
        <v>SCHEDULE 16: REPORT ON ASSOCIATED STATISTICS | 16a: Aircraft statistics: (ii) Domestic air passenger services: (2) Aircraft 3 tonnes or more but less than 30 tonnes MCTOW | 112</v>
      </c>
      <c r="B1328" s="4">
        <f t="shared" si="61"/>
        <v>112</v>
      </c>
      <c r="C1328" t="s">
        <v>4984</v>
      </c>
      <c r="D1328" t="s">
        <v>5007</v>
      </c>
      <c r="E1328" t="s">
        <v>81</v>
      </c>
      <c r="F1328" t="s">
        <v>4990</v>
      </c>
      <c r="G1328">
        <v>100</v>
      </c>
      <c r="H1328" t="s">
        <v>7033</v>
      </c>
      <c r="I1328" s="4" t="str">
        <f t="shared" si="62"/>
        <v>SCHEDULE 16: REPORT ON ASSOCIATED STATISTICS | 16a: Aircraft statistics: (ii) Domestic air passenger services: (2) Aircraft 3 tonnes or more but less than 30 tonnes MCTOW | Total MCTOW | Aircraft type: Piper - PA31</v>
      </c>
      <c r="J1328" t="s">
        <v>304</v>
      </c>
    </row>
    <row r="1329" spans="1:10" hidden="1">
      <c r="A1329" s="6" t="str">
        <f t="shared" si="60"/>
        <v>SCHEDULE 16: REPORT ON ASSOCIATED STATISTICS | 16a: Aircraft statistics: (ii) Domestic air passenger services: (2) Aircraft 3 tonnes or more but less than 30 tonnes MCTOW | 113</v>
      </c>
      <c r="B1329" s="4">
        <f t="shared" si="61"/>
        <v>113</v>
      </c>
      <c r="C1329" t="s">
        <v>4984</v>
      </c>
      <c r="D1329" t="s">
        <v>5007</v>
      </c>
      <c r="E1329" t="s">
        <v>81</v>
      </c>
      <c r="F1329" t="s">
        <v>4986</v>
      </c>
      <c r="G1329">
        <v>101</v>
      </c>
      <c r="H1329" t="s">
        <v>6309</v>
      </c>
      <c r="I1329" s="4" t="str">
        <f t="shared" si="62"/>
        <v>SCHEDULE 16: REPORT ON ASSOCIATED STATISTICS | 16a: Aircraft statistics: (ii) Domestic air passenger services: (2) Aircraft 3 tonnes or more but less than 30 tonnes MCTOW | Total number of landings | Aircraft type: Beechcraft - 200 Super King Air</v>
      </c>
      <c r="J1329" t="s">
        <v>4988</v>
      </c>
    </row>
    <row r="1330" spans="1:10" hidden="1">
      <c r="A1330" s="6" t="str">
        <f t="shared" si="60"/>
        <v>SCHEDULE 16: REPORT ON ASSOCIATED STATISTICS | 16a: Aircraft statistics: (ii) Domestic air passenger services: (2) Aircraft 3 tonnes or more but less than 30 tonnes MCTOW | 114</v>
      </c>
      <c r="B1330" s="4">
        <f t="shared" si="61"/>
        <v>114</v>
      </c>
      <c r="C1330" t="s">
        <v>4984</v>
      </c>
      <c r="D1330" t="s">
        <v>5007</v>
      </c>
      <c r="E1330" t="s">
        <v>81</v>
      </c>
      <c r="F1330" t="s">
        <v>4990</v>
      </c>
      <c r="G1330">
        <v>101</v>
      </c>
      <c r="H1330" t="s">
        <v>6309</v>
      </c>
      <c r="I1330" s="4" t="str">
        <f t="shared" si="62"/>
        <v>SCHEDULE 16: REPORT ON ASSOCIATED STATISTICS | 16a: Aircraft statistics: (ii) Domestic air passenger services: (2) Aircraft 3 tonnes or more but less than 30 tonnes MCTOW | Total MCTOW | Aircraft type: Beechcraft - 200 Super King Air</v>
      </c>
      <c r="J1330" t="s">
        <v>304</v>
      </c>
    </row>
    <row r="1331" spans="1:10" hidden="1">
      <c r="A1331" s="6" t="str">
        <f t="shared" ref="A1331:A1394" si="63">C1331&amp;" | "&amp;D1331&amp;" | "&amp;B1331</f>
        <v>SCHEDULE 16: REPORT ON ASSOCIATED STATISTICS | 16a: Aircraft statistics: (ii) Domestic air passenger services: (2) Aircraft 3 tonnes or more but less than 30 tonnes MCTOW | 115</v>
      </c>
      <c r="B1331" s="4">
        <f t="shared" ref="B1331:B1394" si="64">IF(C1331&amp;D1331&lt;&gt;C1330&amp;D1330,1,B1330+1)</f>
        <v>115</v>
      </c>
      <c r="C1331" t="s">
        <v>4984</v>
      </c>
      <c r="D1331" t="s">
        <v>5007</v>
      </c>
      <c r="E1331" t="s">
        <v>81</v>
      </c>
      <c r="F1331" t="s">
        <v>4986</v>
      </c>
      <c r="G1331">
        <v>101</v>
      </c>
      <c r="H1331" t="s">
        <v>6670</v>
      </c>
      <c r="I1331" s="4" t="str">
        <f t="shared" si="62"/>
        <v>SCHEDULE 16: REPORT ON ASSOCIATED STATISTICS | 16a: Aircraft statistics: (ii) Domestic air passenger services: (2) Aircraft 3 tonnes or more but less than 30 tonnes MCTOW | Total number of landings | Aircraft type: Bae - 3200 Jetsream Super 31</v>
      </c>
      <c r="J1331" t="s">
        <v>4988</v>
      </c>
    </row>
    <row r="1332" spans="1:10" hidden="1">
      <c r="A1332" s="6" t="str">
        <f t="shared" si="63"/>
        <v>SCHEDULE 16: REPORT ON ASSOCIATED STATISTICS | 16a: Aircraft statistics: (ii) Domestic air passenger services: (2) Aircraft 3 tonnes or more but less than 30 tonnes MCTOW | 116</v>
      </c>
      <c r="B1332" s="4">
        <f t="shared" si="64"/>
        <v>116</v>
      </c>
      <c r="C1332" t="s">
        <v>4984</v>
      </c>
      <c r="D1332" t="s">
        <v>5007</v>
      </c>
      <c r="E1332" t="s">
        <v>81</v>
      </c>
      <c r="F1332" t="s">
        <v>4990</v>
      </c>
      <c r="G1332">
        <v>101</v>
      </c>
      <c r="H1332" t="s">
        <v>6670</v>
      </c>
      <c r="I1332" s="4" t="str">
        <f t="shared" si="62"/>
        <v>SCHEDULE 16: REPORT ON ASSOCIATED STATISTICS | 16a: Aircraft statistics: (ii) Domestic air passenger services: (2) Aircraft 3 tonnes or more but less than 30 tonnes MCTOW | Total MCTOW | Aircraft type: Bae - 3200 Jetsream Super 31</v>
      </c>
      <c r="J1332" t="s">
        <v>304</v>
      </c>
    </row>
    <row r="1333" spans="1:10" hidden="1">
      <c r="A1333" s="6" t="str">
        <f t="shared" si="63"/>
        <v>SCHEDULE 16: REPORT ON ASSOCIATED STATISTICS | 16a: Aircraft statistics: (ii) Domestic air passenger services: (2) Aircraft 3 tonnes or more but less than 30 tonnes MCTOW | 117</v>
      </c>
      <c r="B1333" s="4">
        <f t="shared" si="64"/>
        <v>117</v>
      </c>
      <c r="C1333" t="s">
        <v>4984</v>
      </c>
      <c r="D1333" t="s">
        <v>5007</v>
      </c>
      <c r="E1333" t="s">
        <v>81</v>
      </c>
      <c r="F1333" t="s">
        <v>4986</v>
      </c>
      <c r="G1333">
        <v>101</v>
      </c>
      <c r="H1333" t="s">
        <v>7035</v>
      </c>
      <c r="I1333" s="4" t="str">
        <f t="shared" si="62"/>
        <v>SCHEDULE 16: REPORT ON ASSOCIATED STATISTICS | 16a: Aircraft statistics: (ii) Domestic air passenger services: (2) Aircraft 3 tonnes or more but less than 30 tonnes MCTOW | Total number of landings | Aircraft type: IAI - GALX</v>
      </c>
      <c r="J1333" t="s">
        <v>4988</v>
      </c>
    </row>
    <row r="1334" spans="1:10" hidden="1">
      <c r="A1334" s="6" t="str">
        <f t="shared" si="63"/>
        <v>SCHEDULE 16: REPORT ON ASSOCIATED STATISTICS | 16a: Aircraft statistics: (ii) Domestic air passenger services: (2) Aircraft 3 tonnes or more but less than 30 tonnes MCTOW | 118</v>
      </c>
      <c r="B1334" s="4">
        <f t="shared" si="64"/>
        <v>118</v>
      </c>
      <c r="C1334" t="s">
        <v>4984</v>
      </c>
      <c r="D1334" t="s">
        <v>5007</v>
      </c>
      <c r="E1334" t="s">
        <v>81</v>
      </c>
      <c r="F1334" t="s">
        <v>4990</v>
      </c>
      <c r="G1334">
        <v>101</v>
      </c>
      <c r="H1334" t="s">
        <v>7035</v>
      </c>
      <c r="I1334" s="4" t="str">
        <f t="shared" si="62"/>
        <v>SCHEDULE 16: REPORT ON ASSOCIATED STATISTICS | 16a: Aircraft statistics: (ii) Domestic air passenger services: (2) Aircraft 3 tonnes or more but less than 30 tonnes MCTOW | Total MCTOW | Aircraft type: IAI - GALX</v>
      </c>
      <c r="J1334" t="s">
        <v>304</v>
      </c>
    </row>
    <row r="1335" spans="1:10" hidden="1">
      <c r="A1335" s="6" t="str">
        <f t="shared" si="63"/>
        <v>SCHEDULE 16: REPORT ON ASSOCIATED STATISTICS | 16a: Aircraft statistics: (ii) Domestic air passenger services: (2) Aircraft 3 tonnes or more but less than 30 tonnes MCTOW | 119</v>
      </c>
      <c r="B1335" s="4">
        <f t="shared" si="64"/>
        <v>119</v>
      </c>
      <c r="C1335" t="s">
        <v>4984</v>
      </c>
      <c r="D1335" t="s">
        <v>5007</v>
      </c>
      <c r="E1335" t="s">
        <v>81</v>
      </c>
      <c r="F1335" t="s">
        <v>4986</v>
      </c>
      <c r="G1335">
        <v>102</v>
      </c>
      <c r="H1335" t="s">
        <v>6372</v>
      </c>
      <c r="I1335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- 510 Citation Mustang</v>
      </c>
      <c r="J1335" t="s">
        <v>4988</v>
      </c>
    </row>
    <row r="1336" spans="1:10" hidden="1">
      <c r="A1336" s="6" t="str">
        <f t="shared" si="63"/>
        <v>SCHEDULE 16: REPORT ON ASSOCIATED STATISTICS | 16a: Aircraft statistics: (ii) Domestic air passenger services: (2) Aircraft 3 tonnes or more but less than 30 tonnes MCTOW | 120</v>
      </c>
      <c r="B1336" s="4">
        <f t="shared" si="64"/>
        <v>120</v>
      </c>
      <c r="C1336" t="s">
        <v>4984</v>
      </c>
      <c r="D1336" t="s">
        <v>5007</v>
      </c>
      <c r="E1336" t="s">
        <v>81</v>
      </c>
      <c r="F1336" t="s">
        <v>4990</v>
      </c>
      <c r="G1336">
        <v>102</v>
      </c>
      <c r="H1336" t="s">
        <v>6372</v>
      </c>
      <c r="I1336" s="4" t="str">
        <f t="shared" si="62"/>
        <v>SCHEDULE 16: REPORT ON ASSOCIATED STATISTICS | 16a: Aircraft statistics: (ii) Domestic air passenger services: (2) Aircraft 3 tonnes or more but less than 30 tonnes MCTOW | Total MCTOW | Aircraft type: Cessna - 510 Citation Mustang</v>
      </c>
      <c r="J1336" t="s">
        <v>304</v>
      </c>
    </row>
    <row r="1337" spans="1:10" hidden="1">
      <c r="A1337" s="6" t="str">
        <f t="shared" si="63"/>
        <v>SCHEDULE 16: REPORT ON ASSOCIATED STATISTICS | 16a: Aircraft statistics: (ii) Domestic air passenger services: (2) Aircraft 3 tonnes or more but less than 30 tonnes MCTOW | 121</v>
      </c>
      <c r="B1337" s="4">
        <f t="shared" si="64"/>
        <v>121</v>
      </c>
      <c r="C1337" t="s">
        <v>4984</v>
      </c>
      <c r="D1337" t="s">
        <v>5007</v>
      </c>
      <c r="E1337" t="s">
        <v>81</v>
      </c>
      <c r="F1337" t="s">
        <v>4986</v>
      </c>
      <c r="G1337">
        <v>102</v>
      </c>
      <c r="H1337" t="s">
        <v>6672</v>
      </c>
      <c r="I1337" s="4" t="str">
        <f t="shared" si="62"/>
        <v>SCHEDULE 16: REPORT ON ASSOCIATED STATISTICS | 16a: Aircraft statistics: (ii) Domestic air passenger services: (2) Aircraft 3 tonnes or more but less than 30 tonnes MCTOW | Total number of landings | Aircraft type: Jetstream - 3</v>
      </c>
      <c r="J1337" t="s">
        <v>4988</v>
      </c>
    </row>
    <row r="1338" spans="1:10" hidden="1">
      <c r="A1338" s="6" t="str">
        <f t="shared" si="63"/>
        <v>SCHEDULE 16: REPORT ON ASSOCIATED STATISTICS | 16a: Aircraft statistics: (ii) Domestic air passenger services: (2) Aircraft 3 tonnes or more but less than 30 tonnes MCTOW | 122</v>
      </c>
      <c r="B1338" s="4">
        <f t="shared" si="64"/>
        <v>122</v>
      </c>
      <c r="C1338" t="s">
        <v>4984</v>
      </c>
      <c r="D1338" t="s">
        <v>5007</v>
      </c>
      <c r="E1338" t="s">
        <v>81</v>
      </c>
      <c r="F1338" t="s">
        <v>4990</v>
      </c>
      <c r="G1338">
        <v>102</v>
      </c>
      <c r="H1338" t="s">
        <v>6672</v>
      </c>
      <c r="I1338" s="4" t="str">
        <f t="shared" si="62"/>
        <v>SCHEDULE 16: REPORT ON ASSOCIATED STATISTICS | 16a: Aircraft statistics: (ii) Domestic air passenger services: (2) Aircraft 3 tonnes or more but less than 30 tonnes MCTOW | Total MCTOW | Aircraft type: Jetstream - 3</v>
      </c>
      <c r="J1338" t="s">
        <v>304</v>
      </c>
    </row>
    <row r="1339" spans="1:10" hidden="1">
      <c r="A1339" s="6" t="str">
        <f t="shared" si="63"/>
        <v>SCHEDULE 16: REPORT ON ASSOCIATED STATISTICS | 16a: Aircraft statistics: (ii) Domestic air passenger services: (2) Aircraft 3 tonnes or more but less than 30 tonnes MCTOW | 123</v>
      </c>
      <c r="B1339" s="4">
        <f t="shared" si="64"/>
        <v>123</v>
      </c>
      <c r="C1339" t="s">
        <v>4984</v>
      </c>
      <c r="D1339" t="s">
        <v>5007</v>
      </c>
      <c r="E1339" t="s">
        <v>81</v>
      </c>
      <c r="F1339" t="s">
        <v>4986</v>
      </c>
      <c r="G1339">
        <v>102</v>
      </c>
      <c r="H1339" t="s">
        <v>6987</v>
      </c>
      <c r="I1339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C560</v>
      </c>
      <c r="J1339" t="s">
        <v>4988</v>
      </c>
    </row>
    <row r="1340" spans="1:10" hidden="1">
      <c r="A1340" s="6" t="str">
        <f t="shared" si="63"/>
        <v>SCHEDULE 16: REPORT ON ASSOCIATED STATISTICS | 16a: Aircraft statistics: (ii) Domestic air passenger services: (2) Aircraft 3 tonnes or more but less than 30 tonnes MCTOW | 124</v>
      </c>
      <c r="B1340" s="4">
        <f t="shared" si="64"/>
        <v>124</v>
      </c>
      <c r="C1340" t="s">
        <v>4984</v>
      </c>
      <c r="D1340" t="s">
        <v>5007</v>
      </c>
      <c r="E1340" t="s">
        <v>81</v>
      </c>
      <c r="F1340" t="s">
        <v>4990</v>
      </c>
      <c r="G1340">
        <v>102</v>
      </c>
      <c r="H1340" t="s">
        <v>6987</v>
      </c>
      <c r="I1340" s="4" t="str">
        <f t="shared" si="62"/>
        <v>SCHEDULE 16: REPORT ON ASSOCIATED STATISTICS | 16a: Aircraft statistics: (ii) Domestic air passenger services: (2) Aircraft 3 tonnes or more but less than 30 tonnes MCTOW | Total MCTOW | Aircraft type: Cessna - C560</v>
      </c>
      <c r="J1340" t="s">
        <v>304</v>
      </c>
    </row>
    <row r="1341" spans="1:10" hidden="1">
      <c r="A1341" s="6" t="str">
        <f t="shared" si="63"/>
        <v>SCHEDULE 16: REPORT ON ASSOCIATED STATISTICS | 16a: Aircraft statistics: (ii) Domestic air passenger services: (2) Aircraft 3 tonnes or more but less than 30 tonnes MCTOW | 125</v>
      </c>
      <c r="B1341" s="4">
        <f t="shared" si="64"/>
        <v>125</v>
      </c>
      <c r="C1341" t="s">
        <v>4984</v>
      </c>
      <c r="D1341" t="s">
        <v>5007</v>
      </c>
      <c r="E1341" t="s">
        <v>81</v>
      </c>
      <c r="F1341" t="s">
        <v>4986</v>
      </c>
      <c r="G1341">
        <v>103</v>
      </c>
      <c r="H1341" t="s">
        <v>6375</v>
      </c>
      <c r="I1341" s="4" t="str">
        <f t="shared" si="62"/>
        <v>SCHEDULE 16: REPORT ON ASSOCIATED STATISTICS | 16a: Aircraft statistics: (ii) Domestic air passenger services: (2) Aircraft 3 tonnes or more but less than 30 tonnes MCTOW | Total number of landings | Aircraft type: British Aerospace - Jetstream 32A</v>
      </c>
      <c r="J1341" t="s">
        <v>4988</v>
      </c>
    </row>
    <row r="1342" spans="1:10" hidden="1">
      <c r="A1342" s="6" t="str">
        <f t="shared" si="63"/>
        <v>SCHEDULE 16: REPORT ON ASSOCIATED STATISTICS | 16a: Aircraft statistics: (ii) Domestic air passenger services: (2) Aircraft 3 tonnes or more but less than 30 tonnes MCTOW | 126</v>
      </c>
      <c r="B1342" s="4">
        <f t="shared" si="64"/>
        <v>126</v>
      </c>
      <c r="C1342" t="s">
        <v>4984</v>
      </c>
      <c r="D1342" t="s">
        <v>5007</v>
      </c>
      <c r="E1342" t="s">
        <v>81</v>
      </c>
      <c r="F1342" t="s">
        <v>4990</v>
      </c>
      <c r="G1342">
        <v>103</v>
      </c>
      <c r="H1342" t="s">
        <v>6375</v>
      </c>
      <c r="I1342" s="4" t="str">
        <f t="shared" si="62"/>
        <v>SCHEDULE 16: REPORT ON ASSOCIATED STATISTICS | 16a: Aircraft statistics: (ii) Domestic air passenger services: (2) Aircraft 3 tonnes or more but less than 30 tonnes MCTOW | Total MCTOW | Aircraft type: British Aerospace - Jetstream 32A</v>
      </c>
      <c r="J1342" t="s">
        <v>304</v>
      </c>
    </row>
    <row r="1343" spans="1:10" hidden="1">
      <c r="A1343" s="6" t="str">
        <f t="shared" si="63"/>
        <v>SCHEDULE 16: REPORT ON ASSOCIATED STATISTICS | 16a: Aircraft statistics: (ii) Domestic air passenger services: (2) Aircraft 3 tonnes or more but less than 30 tonnes MCTOW | 127</v>
      </c>
      <c r="B1343" s="4">
        <f t="shared" si="64"/>
        <v>127</v>
      </c>
      <c r="C1343" t="s">
        <v>4984</v>
      </c>
      <c r="D1343" t="s">
        <v>5007</v>
      </c>
      <c r="E1343" t="s">
        <v>81</v>
      </c>
      <c r="F1343" t="s">
        <v>4986</v>
      </c>
      <c r="G1343">
        <v>103</v>
      </c>
      <c r="H1343" t="s">
        <v>6297</v>
      </c>
      <c r="I1343" s="4" t="str">
        <f t="shared" si="62"/>
        <v>SCHEDULE 16: REPORT ON ASSOCIATED STATISTICS | 16a: Aircraft statistics: (ii) Domestic air passenger services: (2) Aircraft 3 tonnes or more but less than 30 tonnes MCTOW | Total number of landings | Aircraft type: IAI - 1124 Westwind</v>
      </c>
      <c r="J1343" t="s">
        <v>4988</v>
      </c>
    </row>
    <row r="1344" spans="1:10" hidden="1">
      <c r="A1344" s="6" t="str">
        <f t="shared" si="63"/>
        <v>SCHEDULE 16: REPORT ON ASSOCIATED STATISTICS | 16a: Aircraft statistics: (ii) Domestic air passenger services: (2) Aircraft 3 tonnes or more but less than 30 tonnes MCTOW | 128</v>
      </c>
      <c r="B1344" s="4">
        <f t="shared" si="64"/>
        <v>128</v>
      </c>
      <c r="C1344" t="s">
        <v>4984</v>
      </c>
      <c r="D1344" t="s">
        <v>5007</v>
      </c>
      <c r="E1344" t="s">
        <v>81</v>
      </c>
      <c r="F1344" t="s">
        <v>4990</v>
      </c>
      <c r="G1344">
        <v>103</v>
      </c>
      <c r="H1344" t="s">
        <v>6297</v>
      </c>
      <c r="I1344" s="4" t="str">
        <f t="shared" si="62"/>
        <v>SCHEDULE 16: REPORT ON ASSOCIATED STATISTICS | 16a: Aircraft statistics: (ii) Domestic air passenger services: (2) Aircraft 3 tonnes or more but less than 30 tonnes MCTOW | Total MCTOW | Aircraft type: IAI - 1124 Westwind</v>
      </c>
      <c r="J1344" t="s">
        <v>304</v>
      </c>
    </row>
    <row r="1345" spans="1:10" hidden="1">
      <c r="A1345" s="6" t="str">
        <f t="shared" si="63"/>
        <v>SCHEDULE 16: REPORT ON ASSOCIATED STATISTICS | 16a: Aircraft statistics: (ii) Domestic air passenger services: (2) Aircraft 3 tonnes or more but less than 30 tonnes MCTOW | 129</v>
      </c>
      <c r="B1345" s="4">
        <f t="shared" si="64"/>
        <v>129</v>
      </c>
      <c r="C1345" t="s">
        <v>4984</v>
      </c>
      <c r="D1345" t="s">
        <v>5007</v>
      </c>
      <c r="E1345" t="s">
        <v>81</v>
      </c>
      <c r="F1345" t="s">
        <v>4986</v>
      </c>
      <c r="G1345">
        <v>103</v>
      </c>
      <c r="H1345" t="s">
        <v>7038</v>
      </c>
      <c r="I1345" s="4" t="str">
        <f t="shared" si="62"/>
        <v>SCHEDULE 16: REPORT ON ASSOCIATED STATISTICS | 16a: Aircraft statistics: (ii) Domestic air passenger services: (2) Aircraft 3 tonnes or more but less than 30 tonnes MCTOW | Total number of landings | Aircraft type: Beechcraft - BE9L</v>
      </c>
      <c r="J1345" t="s">
        <v>4988</v>
      </c>
    </row>
    <row r="1346" spans="1:10" hidden="1">
      <c r="A1346" s="6" t="str">
        <f t="shared" si="63"/>
        <v>SCHEDULE 16: REPORT ON ASSOCIATED STATISTICS | 16a: Aircraft statistics: (ii) Domestic air passenger services: (2) Aircraft 3 tonnes or more but less than 30 tonnes MCTOW | 130</v>
      </c>
      <c r="B1346" s="4">
        <f t="shared" si="64"/>
        <v>130</v>
      </c>
      <c r="C1346" t="s">
        <v>4984</v>
      </c>
      <c r="D1346" t="s">
        <v>5007</v>
      </c>
      <c r="E1346" t="s">
        <v>81</v>
      </c>
      <c r="F1346" t="s">
        <v>4990</v>
      </c>
      <c r="G1346">
        <v>103</v>
      </c>
      <c r="H1346" t="s">
        <v>7038</v>
      </c>
      <c r="I1346" s="4" t="str">
        <f t="shared" si="62"/>
        <v>SCHEDULE 16: REPORT ON ASSOCIATED STATISTICS | 16a: Aircraft statistics: (ii) Domestic air passenger services: (2) Aircraft 3 tonnes or more but less than 30 tonnes MCTOW | Total MCTOW | Aircraft type: Beechcraft - BE9L</v>
      </c>
      <c r="J1346" t="s">
        <v>304</v>
      </c>
    </row>
    <row r="1347" spans="1:10" hidden="1">
      <c r="A1347" s="6" t="str">
        <f t="shared" si="63"/>
        <v>SCHEDULE 16: REPORT ON ASSOCIATED STATISTICS | 16a: Aircraft statistics: (ii) Domestic air passenger services: (2) Aircraft 3 tonnes or more but less than 30 tonnes MCTOW | 131</v>
      </c>
      <c r="B1347" s="4">
        <f t="shared" si="64"/>
        <v>131</v>
      </c>
      <c r="C1347" t="s">
        <v>4984</v>
      </c>
      <c r="D1347" t="s">
        <v>5007</v>
      </c>
      <c r="E1347" t="s">
        <v>81</v>
      </c>
      <c r="F1347" t="s">
        <v>4986</v>
      </c>
      <c r="G1347">
        <v>104</v>
      </c>
      <c r="H1347" t="s">
        <v>6297</v>
      </c>
      <c r="I1347" s="4" t="str">
        <f t="shared" si="62"/>
        <v>SCHEDULE 16: REPORT ON ASSOCIATED STATISTICS | 16a: Aircraft statistics: (ii) Domestic air passenger services: (2) Aircraft 3 tonnes or more but less than 30 tonnes MCTOW | Total number of landings | Aircraft type: IAI - 1124 Westwind</v>
      </c>
      <c r="J1347" t="s">
        <v>4988</v>
      </c>
    </row>
    <row r="1348" spans="1:10" hidden="1">
      <c r="A1348" s="6" t="str">
        <f t="shared" si="63"/>
        <v>SCHEDULE 16: REPORT ON ASSOCIATED STATISTICS | 16a: Aircraft statistics: (ii) Domestic air passenger services: (2) Aircraft 3 tonnes or more but less than 30 tonnes MCTOW | 132</v>
      </c>
      <c r="B1348" s="4">
        <f t="shared" si="64"/>
        <v>132</v>
      </c>
      <c r="C1348" t="s">
        <v>4984</v>
      </c>
      <c r="D1348" t="s">
        <v>5007</v>
      </c>
      <c r="E1348" t="s">
        <v>81</v>
      </c>
      <c r="F1348" t="s">
        <v>4990</v>
      </c>
      <c r="G1348">
        <v>104</v>
      </c>
      <c r="H1348" t="s">
        <v>6297</v>
      </c>
      <c r="I1348" s="4" t="str">
        <f t="shared" si="62"/>
        <v>SCHEDULE 16: REPORT ON ASSOCIATED STATISTICS | 16a: Aircraft statistics: (ii) Domestic air passenger services: (2) Aircraft 3 tonnes or more but less than 30 tonnes MCTOW | Total MCTOW | Aircraft type: IAI - 1124 Westwind</v>
      </c>
      <c r="J1348" t="s">
        <v>304</v>
      </c>
    </row>
    <row r="1349" spans="1:10" hidden="1">
      <c r="A1349" s="6" t="str">
        <f t="shared" si="63"/>
        <v>SCHEDULE 16: REPORT ON ASSOCIATED STATISTICS | 16a: Aircraft statistics: (ii) Domestic air passenger services: (2) Aircraft 3 tonnes or more but less than 30 tonnes MCTOW | 133</v>
      </c>
      <c r="B1349" s="4">
        <f t="shared" si="64"/>
        <v>133</v>
      </c>
      <c r="C1349" t="s">
        <v>4984</v>
      </c>
      <c r="D1349" t="s">
        <v>5007</v>
      </c>
      <c r="E1349" t="s">
        <v>81</v>
      </c>
      <c r="F1349" t="s">
        <v>4986</v>
      </c>
      <c r="G1349">
        <v>104</v>
      </c>
      <c r="H1349" t="s">
        <v>6675</v>
      </c>
      <c r="I1349" s="4" t="str">
        <f t="shared" si="62"/>
        <v>SCHEDULE 16: REPORT ON ASSOCIATED STATISTICS | 16a: Aircraft statistics: (ii) Domestic air passenger services: (2) Aircraft 3 tonnes or more but less than 30 tonnes MCTOW | Total number of landings | Aircraft type: IAI - Gulfstream G200</v>
      </c>
      <c r="J1349" t="s">
        <v>4988</v>
      </c>
    </row>
    <row r="1350" spans="1:10" hidden="1">
      <c r="A1350" s="6" t="str">
        <f t="shared" si="63"/>
        <v>SCHEDULE 16: REPORT ON ASSOCIATED STATISTICS | 16a: Aircraft statistics: (ii) Domestic air passenger services: (2) Aircraft 3 tonnes or more but less than 30 tonnes MCTOW | 134</v>
      </c>
      <c r="B1350" s="4">
        <f t="shared" si="64"/>
        <v>134</v>
      </c>
      <c r="C1350" t="s">
        <v>4984</v>
      </c>
      <c r="D1350" t="s">
        <v>5007</v>
      </c>
      <c r="E1350" t="s">
        <v>81</v>
      </c>
      <c r="F1350" t="s">
        <v>4990</v>
      </c>
      <c r="G1350">
        <v>104</v>
      </c>
      <c r="H1350" t="s">
        <v>6675</v>
      </c>
      <c r="I1350" s="4" t="str">
        <f t="shared" si="62"/>
        <v>SCHEDULE 16: REPORT ON ASSOCIATED STATISTICS | 16a: Aircraft statistics: (ii) Domestic air passenger services: (2) Aircraft 3 tonnes or more but less than 30 tonnes MCTOW | Total MCTOW | Aircraft type: IAI - Gulfstream G200</v>
      </c>
      <c r="J1350" t="s">
        <v>304</v>
      </c>
    </row>
    <row r="1351" spans="1:10" hidden="1">
      <c r="A1351" s="6" t="str">
        <f t="shared" si="63"/>
        <v>SCHEDULE 16: REPORT ON ASSOCIATED STATISTICS | 16a: Aircraft statistics: (ii) Domestic air passenger services: (2) Aircraft 3 tonnes or more but less than 30 tonnes MCTOW | 135</v>
      </c>
      <c r="B1351" s="4">
        <f t="shared" si="64"/>
        <v>135</v>
      </c>
      <c r="C1351" t="s">
        <v>4984</v>
      </c>
      <c r="D1351" t="s">
        <v>5007</v>
      </c>
      <c r="E1351" t="s">
        <v>81</v>
      </c>
      <c r="F1351" t="s">
        <v>4986</v>
      </c>
      <c r="G1351">
        <v>104</v>
      </c>
      <c r="H1351" t="s">
        <v>7040</v>
      </c>
      <c r="I1351" s="4" t="str">
        <f t="shared" si="62"/>
        <v>SCHEDULE 16: REPORT ON ASSOCIATED STATISTICS | 16a: Aircraft statistics: (ii) Domestic air passenger services: (2) Aircraft 3 tonnes or more but less than 30 tonnes MCTOW | Total number of landings | Aircraft type: SAAB - SF340</v>
      </c>
      <c r="J1351" t="s">
        <v>4988</v>
      </c>
    </row>
    <row r="1352" spans="1:10" hidden="1">
      <c r="A1352" s="6" t="str">
        <f t="shared" si="63"/>
        <v>SCHEDULE 16: REPORT ON ASSOCIATED STATISTICS | 16a: Aircraft statistics: (ii) Domestic air passenger services: (2) Aircraft 3 tonnes or more but less than 30 tonnes MCTOW | 136</v>
      </c>
      <c r="B1352" s="4">
        <f t="shared" si="64"/>
        <v>136</v>
      </c>
      <c r="C1352" t="s">
        <v>4984</v>
      </c>
      <c r="D1352" t="s">
        <v>5007</v>
      </c>
      <c r="E1352" t="s">
        <v>81</v>
      </c>
      <c r="F1352" t="s">
        <v>4990</v>
      </c>
      <c r="G1352">
        <v>104</v>
      </c>
      <c r="H1352" t="s">
        <v>7040</v>
      </c>
      <c r="I1352" s="4" t="str">
        <f t="shared" si="62"/>
        <v>SCHEDULE 16: REPORT ON ASSOCIATED STATISTICS | 16a: Aircraft statistics: (ii) Domestic air passenger services: (2) Aircraft 3 tonnes or more but less than 30 tonnes MCTOW | Total MCTOW | Aircraft type: SAAB - SF340</v>
      </c>
      <c r="J1352" t="s">
        <v>304</v>
      </c>
    </row>
    <row r="1353" spans="1:10" hidden="1">
      <c r="A1353" s="6" t="str">
        <f t="shared" si="63"/>
        <v>SCHEDULE 16: REPORT ON ASSOCIATED STATISTICS | 16a: Aircraft statistics: (ii) Domestic air passenger services: (2) Aircraft 3 tonnes or more but less than 30 tonnes MCTOW | 137</v>
      </c>
      <c r="B1353" s="4">
        <f t="shared" si="64"/>
        <v>137</v>
      </c>
      <c r="C1353" t="s">
        <v>4984</v>
      </c>
      <c r="D1353" t="s">
        <v>5007</v>
      </c>
      <c r="E1353" t="s">
        <v>81</v>
      </c>
      <c r="F1353" t="s">
        <v>4986</v>
      </c>
      <c r="G1353">
        <v>105</v>
      </c>
      <c r="H1353" t="s">
        <v>6319</v>
      </c>
      <c r="I1353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- 441 Conquest 2</v>
      </c>
      <c r="J1353" t="s">
        <v>4988</v>
      </c>
    </row>
    <row r="1354" spans="1:10" hidden="1">
      <c r="A1354" s="6" t="str">
        <f t="shared" si="63"/>
        <v>SCHEDULE 16: REPORT ON ASSOCIATED STATISTICS | 16a: Aircraft statistics: (ii) Domestic air passenger services: (2) Aircraft 3 tonnes or more but less than 30 tonnes MCTOW | 138</v>
      </c>
      <c r="B1354" s="4">
        <f t="shared" si="64"/>
        <v>138</v>
      </c>
      <c r="C1354" t="s">
        <v>4984</v>
      </c>
      <c r="D1354" t="s">
        <v>5007</v>
      </c>
      <c r="E1354" t="s">
        <v>81</v>
      </c>
      <c r="F1354" t="s">
        <v>4990</v>
      </c>
      <c r="G1354">
        <v>105</v>
      </c>
      <c r="H1354" t="s">
        <v>6319</v>
      </c>
      <c r="I1354" s="4" t="str">
        <f t="shared" si="62"/>
        <v>SCHEDULE 16: REPORT ON ASSOCIATED STATISTICS | 16a: Aircraft statistics: (ii) Domestic air passenger services: (2) Aircraft 3 tonnes or more but less than 30 tonnes MCTOW | Total MCTOW | Aircraft type: Cessna - 441 Conquest 2</v>
      </c>
      <c r="J1354" t="s">
        <v>304</v>
      </c>
    </row>
    <row r="1355" spans="1:10" hidden="1">
      <c r="A1355" s="6" t="str">
        <f t="shared" si="63"/>
        <v>SCHEDULE 16: REPORT ON ASSOCIATED STATISTICS | 16a: Aircraft statistics: (ii) Domestic air passenger services: (2) Aircraft 3 tonnes or more but less than 30 tonnes MCTOW | 139</v>
      </c>
      <c r="B1355" s="4">
        <f t="shared" si="64"/>
        <v>139</v>
      </c>
      <c r="C1355" t="s">
        <v>4984</v>
      </c>
      <c r="D1355" t="s">
        <v>5007</v>
      </c>
      <c r="E1355" t="s">
        <v>81</v>
      </c>
      <c r="F1355" t="s">
        <v>4986</v>
      </c>
      <c r="G1355">
        <v>105</v>
      </c>
      <c r="H1355" t="s">
        <v>6387</v>
      </c>
      <c r="I1355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- 421 Golden Eagle</v>
      </c>
      <c r="J1355" t="s">
        <v>4988</v>
      </c>
    </row>
    <row r="1356" spans="1:10" hidden="1">
      <c r="A1356" s="6" t="str">
        <f t="shared" si="63"/>
        <v>SCHEDULE 16: REPORT ON ASSOCIATED STATISTICS | 16a: Aircraft statistics: (ii) Domestic air passenger services: (2) Aircraft 3 tonnes or more but less than 30 tonnes MCTOW | 140</v>
      </c>
      <c r="B1356" s="4">
        <f t="shared" si="64"/>
        <v>140</v>
      </c>
      <c r="C1356" t="s">
        <v>4984</v>
      </c>
      <c r="D1356" t="s">
        <v>5007</v>
      </c>
      <c r="E1356" t="s">
        <v>81</v>
      </c>
      <c r="F1356" t="s">
        <v>4990</v>
      </c>
      <c r="G1356">
        <v>105</v>
      </c>
      <c r="H1356" t="s">
        <v>6387</v>
      </c>
      <c r="I1356" s="4" t="str">
        <f t="shared" si="62"/>
        <v>SCHEDULE 16: REPORT ON ASSOCIATED STATISTICS | 16a: Aircraft statistics: (ii) Domestic air passenger services: (2) Aircraft 3 tonnes or more but less than 30 tonnes MCTOW | Total MCTOW | Aircraft type: Cessna - 421 Golden Eagle</v>
      </c>
      <c r="J1356" t="s">
        <v>304</v>
      </c>
    </row>
    <row r="1357" spans="1:10" hidden="1">
      <c r="A1357" s="6" t="str">
        <f t="shared" si="63"/>
        <v>SCHEDULE 16: REPORT ON ASSOCIATED STATISTICS | 16a: Aircraft statistics: (ii) Domestic air passenger services: (2) Aircraft 3 tonnes or more but less than 30 tonnes MCTOW | 141</v>
      </c>
      <c r="B1357" s="4">
        <f t="shared" si="64"/>
        <v>141</v>
      </c>
      <c r="C1357" t="s">
        <v>4984</v>
      </c>
      <c r="D1357" t="s">
        <v>5007</v>
      </c>
      <c r="E1357" t="s">
        <v>81</v>
      </c>
      <c r="F1357" t="s">
        <v>4986</v>
      </c>
      <c r="G1357">
        <v>105</v>
      </c>
      <c r="H1357" t="s">
        <v>7042</v>
      </c>
      <c r="I1357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C441</v>
      </c>
      <c r="J1357" t="s">
        <v>4988</v>
      </c>
    </row>
    <row r="1358" spans="1:10" hidden="1">
      <c r="A1358" s="6" t="str">
        <f t="shared" si="63"/>
        <v>SCHEDULE 16: REPORT ON ASSOCIATED STATISTICS | 16a: Aircraft statistics: (ii) Domestic air passenger services: (2) Aircraft 3 tonnes or more but less than 30 tonnes MCTOW | 142</v>
      </c>
      <c r="B1358" s="4">
        <f t="shared" si="64"/>
        <v>142</v>
      </c>
      <c r="C1358" t="s">
        <v>4984</v>
      </c>
      <c r="D1358" t="s">
        <v>5007</v>
      </c>
      <c r="E1358" t="s">
        <v>81</v>
      </c>
      <c r="F1358" t="s">
        <v>4990</v>
      </c>
      <c r="G1358">
        <v>105</v>
      </c>
      <c r="H1358" t="s">
        <v>7042</v>
      </c>
      <c r="I1358" s="4" t="str">
        <f t="shared" si="62"/>
        <v>SCHEDULE 16: REPORT ON ASSOCIATED STATISTICS | 16a: Aircraft statistics: (ii) Domestic air passenger services: (2) Aircraft 3 tonnes or more but less than 30 tonnes MCTOW | Total MCTOW | Aircraft type: Cessna - C441</v>
      </c>
      <c r="J1358" t="s">
        <v>304</v>
      </c>
    </row>
    <row r="1359" spans="1:10" hidden="1">
      <c r="A1359" s="6" t="str">
        <f t="shared" si="63"/>
        <v>SCHEDULE 16: REPORT ON ASSOCIATED STATISTICS | 16a: Aircraft statistics: (ii) Domestic air passenger services: (2) Aircraft 3 tonnes or more but less than 30 tonnes MCTOW | 143</v>
      </c>
      <c r="B1359" s="4">
        <f t="shared" si="64"/>
        <v>143</v>
      </c>
      <c r="C1359" t="s">
        <v>4984</v>
      </c>
      <c r="D1359" t="s">
        <v>5007</v>
      </c>
      <c r="E1359" t="s">
        <v>81</v>
      </c>
      <c r="F1359" t="s">
        <v>4986</v>
      </c>
      <c r="G1359">
        <v>106</v>
      </c>
      <c r="H1359" t="s">
        <v>6294</v>
      </c>
      <c r="I1359" s="4" t="str">
        <f t="shared" si="62"/>
        <v>SCHEDULE 16: REPORT ON ASSOCIATED STATISTICS | 16a: Aircraft statistics: (ii) Domestic air passenger services: (2) Aircraft 3 tonnes or more but less than 30 tonnes MCTOW | Total number of landings | Aircraft type: Embraer - ERJ-135</v>
      </c>
      <c r="J1359" t="s">
        <v>4988</v>
      </c>
    </row>
    <row r="1360" spans="1:10" hidden="1">
      <c r="A1360" s="6" t="str">
        <f t="shared" si="63"/>
        <v>SCHEDULE 16: REPORT ON ASSOCIATED STATISTICS | 16a: Aircraft statistics: (ii) Domestic air passenger services: (2) Aircraft 3 tonnes or more but less than 30 tonnes MCTOW | 144</v>
      </c>
      <c r="B1360" s="4">
        <f t="shared" si="64"/>
        <v>144</v>
      </c>
      <c r="C1360" t="s">
        <v>4984</v>
      </c>
      <c r="D1360" t="s">
        <v>5007</v>
      </c>
      <c r="E1360" t="s">
        <v>81</v>
      </c>
      <c r="F1360" t="s">
        <v>4990</v>
      </c>
      <c r="G1360">
        <v>106</v>
      </c>
      <c r="H1360" t="s">
        <v>6294</v>
      </c>
      <c r="I1360" s="4" t="str">
        <f t="shared" si="62"/>
        <v>SCHEDULE 16: REPORT ON ASSOCIATED STATISTICS | 16a: Aircraft statistics: (ii) Domestic air passenger services: (2) Aircraft 3 tonnes or more but less than 30 tonnes MCTOW | Total MCTOW | Aircraft type: Embraer - ERJ-135</v>
      </c>
      <c r="J1360" t="s">
        <v>304</v>
      </c>
    </row>
    <row r="1361" spans="1:10" hidden="1">
      <c r="A1361" s="6" t="str">
        <f t="shared" si="63"/>
        <v>SCHEDULE 16: REPORT ON ASSOCIATED STATISTICS | 16a: Aircraft statistics: (ii) Domestic air passenger services: (2) Aircraft 3 tonnes or more but less than 30 tonnes MCTOW | 145</v>
      </c>
      <c r="B1361" s="4">
        <f t="shared" si="64"/>
        <v>145</v>
      </c>
      <c r="C1361" t="s">
        <v>4984</v>
      </c>
      <c r="D1361" t="s">
        <v>5007</v>
      </c>
      <c r="E1361" t="s">
        <v>81</v>
      </c>
      <c r="F1361" t="s">
        <v>4986</v>
      </c>
      <c r="G1361">
        <v>106</v>
      </c>
      <c r="H1361" t="s">
        <v>6678</v>
      </c>
      <c r="I1361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F406 Caravan 2</v>
      </c>
      <c r="J1361" t="s">
        <v>4988</v>
      </c>
    </row>
    <row r="1362" spans="1:10" hidden="1">
      <c r="A1362" s="6" t="str">
        <f t="shared" si="63"/>
        <v>SCHEDULE 16: REPORT ON ASSOCIATED STATISTICS | 16a: Aircraft statistics: (ii) Domestic air passenger services: (2) Aircraft 3 tonnes or more but less than 30 tonnes MCTOW | 146</v>
      </c>
      <c r="B1362" s="4">
        <f t="shared" si="64"/>
        <v>146</v>
      </c>
      <c r="C1362" t="s">
        <v>4984</v>
      </c>
      <c r="D1362" t="s">
        <v>5007</v>
      </c>
      <c r="E1362" t="s">
        <v>81</v>
      </c>
      <c r="F1362" t="s">
        <v>4990</v>
      </c>
      <c r="G1362">
        <v>106</v>
      </c>
      <c r="H1362" t="s">
        <v>6678</v>
      </c>
      <c r="I1362" s="4" t="str">
        <f t="shared" si="62"/>
        <v>SCHEDULE 16: REPORT ON ASSOCIATED STATISTICS | 16a: Aircraft statistics: (ii) Domestic air passenger services: (2) Aircraft 3 tonnes or more but less than 30 tonnes MCTOW | Total MCTOW | Aircraft type: Cessna - F406 Caravan 2</v>
      </c>
      <c r="J1362" t="s">
        <v>304</v>
      </c>
    </row>
    <row r="1363" spans="1:10" hidden="1">
      <c r="A1363" s="6" t="str">
        <f t="shared" si="63"/>
        <v>SCHEDULE 16: REPORT ON ASSOCIATED STATISTICS | 16a: Aircraft statistics: (ii) Domestic air passenger services: (2) Aircraft 3 tonnes or more but less than 30 tonnes MCTOW | 147</v>
      </c>
      <c r="B1363" s="4">
        <f t="shared" si="64"/>
        <v>147</v>
      </c>
      <c r="C1363" t="s">
        <v>4984</v>
      </c>
      <c r="D1363" t="s">
        <v>5007</v>
      </c>
      <c r="E1363" t="s">
        <v>81</v>
      </c>
      <c r="F1363" t="s">
        <v>4986</v>
      </c>
      <c r="G1363">
        <v>106</v>
      </c>
      <c r="H1363" t="s">
        <v>7044</v>
      </c>
      <c r="I1363" s="4" t="str">
        <f t="shared" si="62"/>
        <v>SCHEDULE 16: REPORT ON ASSOCIATED STATISTICS | 16a: Aircraft statistics: (ii) Domestic air passenger services: (2) Aircraft 3 tonnes or more but less than 30 tonnes MCTOW | Total number of landings | Aircraft type: IAI - WW24</v>
      </c>
      <c r="J1363" t="s">
        <v>4988</v>
      </c>
    </row>
    <row r="1364" spans="1:10" hidden="1">
      <c r="A1364" s="6" t="str">
        <f t="shared" si="63"/>
        <v>SCHEDULE 16: REPORT ON ASSOCIATED STATISTICS | 16a: Aircraft statistics: (ii) Domestic air passenger services: (2) Aircraft 3 tonnes or more but less than 30 tonnes MCTOW | 148</v>
      </c>
      <c r="B1364" s="4">
        <f t="shared" si="64"/>
        <v>148</v>
      </c>
      <c r="C1364" t="s">
        <v>4984</v>
      </c>
      <c r="D1364" t="s">
        <v>5007</v>
      </c>
      <c r="E1364" t="s">
        <v>81</v>
      </c>
      <c r="F1364" t="s">
        <v>4990</v>
      </c>
      <c r="G1364">
        <v>106</v>
      </c>
      <c r="H1364" t="s">
        <v>7044</v>
      </c>
      <c r="I1364" s="4" t="str">
        <f t="shared" si="62"/>
        <v>SCHEDULE 16: REPORT ON ASSOCIATED STATISTICS | 16a: Aircraft statistics: (ii) Domestic air passenger services: (2) Aircraft 3 tonnes or more but less than 30 tonnes MCTOW | Total MCTOW | Aircraft type: IAI - WW24</v>
      </c>
      <c r="J1364" t="s">
        <v>304</v>
      </c>
    </row>
    <row r="1365" spans="1:10" hidden="1">
      <c r="A1365" s="6" t="str">
        <f t="shared" si="63"/>
        <v>SCHEDULE 16: REPORT ON ASSOCIATED STATISTICS | 16a: Aircraft statistics: (ii) Domestic air passenger services: (2) Aircraft 3 tonnes or more but less than 30 tonnes MCTOW | 149</v>
      </c>
      <c r="B1365" s="4">
        <f t="shared" si="64"/>
        <v>149</v>
      </c>
      <c r="C1365" t="s">
        <v>4984</v>
      </c>
      <c r="D1365" t="s">
        <v>5007</v>
      </c>
      <c r="E1365" t="s">
        <v>81</v>
      </c>
      <c r="F1365" t="s">
        <v>4986</v>
      </c>
      <c r="G1365">
        <v>107</v>
      </c>
      <c r="H1365" t="s">
        <v>6380</v>
      </c>
      <c r="I1365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- 208 Grand Caravan</v>
      </c>
      <c r="J1365" t="s">
        <v>4988</v>
      </c>
    </row>
    <row r="1366" spans="1:10" hidden="1">
      <c r="A1366" s="6" t="str">
        <f t="shared" si="63"/>
        <v>SCHEDULE 16: REPORT ON ASSOCIATED STATISTICS | 16a: Aircraft statistics: (ii) Domestic air passenger services: (2) Aircraft 3 tonnes or more but less than 30 tonnes MCTOW | 150</v>
      </c>
      <c r="B1366" s="4">
        <f t="shared" si="64"/>
        <v>150</v>
      </c>
      <c r="C1366" t="s">
        <v>4984</v>
      </c>
      <c r="D1366" t="s">
        <v>5007</v>
      </c>
      <c r="E1366" t="s">
        <v>81</v>
      </c>
      <c r="F1366" t="s">
        <v>4990</v>
      </c>
      <c r="G1366">
        <v>107</v>
      </c>
      <c r="H1366" t="s">
        <v>6380</v>
      </c>
      <c r="I1366" s="4" t="str">
        <f t="shared" si="62"/>
        <v>SCHEDULE 16: REPORT ON ASSOCIATED STATISTICS | 16a: Aircraft statistics: (ii) Domestic air passenger services: (2) Aircraft 3 tonnes or more but less than 30 tonnes MCTOW | Total MCTOW | Aircraft type: Cessna - 208 Grand Caravan</v>
      </c>
      <c r="J1366" t="s">
        <v>304</v>
      </c>
    </row>
    <row r="1367" spans="1:10" hidden="1">
      <c r="A1367" s="6" t="str">
        <f t="shared" si="63"/>
        <v>SCHEDULE 16: REPORT ON ASSOCIATED STATISTICS | 16a: Aircraft statistics: (ii) Domestic air passenger services: (2) Aircraft 3 tonnes or more but less than 30 tonnes MCTOW | 151</v>
      </c>
      <c r="B1367" s="4">
        <f t="shared" si="64"/>
        <v>151</v>
      </c>
      <c r="C1367" t="s">
        <v>4984</v>
      </c>
      <c r="D1367" t="s">
        <v>5007</v>
      </c>
      <c r="E1367" t="s">
        <v>81</v>
      </c>
      <c r="F1367" t="s">
        <v>4986</v>
      </c>
      <c r="G1367">
        <v>107</v>
      </c>
      <c r="H1367" t="s">
        <v>6680</v>
      </c>
      <c r="I1367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- 208 Caravan 1</v>
      </c>
      <c r="J1367" t="s">
        <v>4988</v>
      </c>
    </row>
    <row r="1368" spans="1:10" hidden="1">
      <c r="A1368" s="6" t="str">
        <f t="shared" si="63"/>
        <v>SCHEDULE 16: REPORT ON ASSOCIATED STATISTICS | 16a: Aircraft statistics: (ii) Domestic air passenger services: (2) Aircraft 3 tonnes or more but less than 30 tonnes MCTOW | 152</v>
      </c>
      <c r="B1368" s="4">
        <f t="shared" si="64"/>
        <v>152</v>
      </c>
      <c r="C1368" t="s">
        <v>4984</v>
      </c>
      <c r="D1368" t="s">
        <v>5007</v>
      </c>
      <c r="E1368" t="s">
        <v>81</v>
      </c>
      <c r="F1368" t="s">
        <v>4990</v>
      </c>
      <c r="G1368">
        <v>107</v>
      </c>
      <c r="H1368" t="s">
        <v>6680</v>
      </c>
      <c r="I1368" s="4" t="str">
        <f t="shared" si="62"/>
        <v>SCHEDULE 16: REPORT ON ASSOCIATED STATISTICS | 16a: Aircraft statistics: (ii) Domestic air passenger services: (2) Aircraft 3 tonnes or more but less than 30 tonnes MCTOW | Total MCTOW | Aircraft type: Cessna - 208 Caravan 1</v>
      </c>
      <c r="J1368" t="s">
        <v>304</v>
      </c>
    </row>
    <row r="1369" spans="1:10" hidden="1">
      <c r="A1369" s="6" t="str">
        <f t="shared" si="63"/>
        <v>SCHEDULE 16: REPORT ON ASSOCIATED STATISTICS | 16a: Aircraft statistics: (ii) Domestic air passenger services: (2) Aircraft 3 tonnes or more but less than 30 tonnes MCTOW | 153</v>
      </c>
      <c r="B1369" s="4">
        <f t="shared" si="64"/>
        <v>153</v>
      </c>
      <c r="C1369" t="s">
        <v>4984</v>
      </c>
      <c r="D1369" t="s">
        <v>5007</v>
      </c>
      <c r="E1369" t="s">
        <v>81</v>
      </c>
      <c r="F1369" t="s">
        <v>4986</v>
      </c>
      <c r="G1369">
        <v>107</v>
      </c>
      <c r="H1369" t="s">
        <v>7046</v>
      </c>
      <c r="I1369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C421</v>
      </c>
      <c r="J1369" t="s">
        <v>4988</v>
      </c>
    </row>
    <row r="1370" spans="1:10" hidden="1">
      <c r="A1370" s="6" t="str">
        <f t="shared" si="63"/>
        <v>SCHEDULE 16: REPORT ON ASSOCIATED STATISTICS | 16a: Aircraft statistics: (ii) Domestic air passenger services: (2) Aircraft 3 tonnes or more but less than 30 tonnes MCTOW | 154</v>
      </c>
      <c r="B1370" s="4">
        <f t="shared" si="64"/>
        <v>154</v>
      </c>
      <c r="C1370" t="s">
        <v>4984</v>
      </c>
      <c r="D1370" t="s">
        <v>5007</v>
      </c>
      <c r="E1370" t="s">
        <v>81</v>
      </c>
      <c r="F1370" t="s">
        <v>4990</v>
      </c>
      <c r="G1370">
        <v>107</v>
      </c>
      <c r="H1370" t="s">
        <v>7046</v>
      </c>
      <c r="I1370" s="4" t="str">
        <f t="shared" si="62"/>
        <v>SCHEDULE 16: REPORT ON ASSOCIATED STATISTICS | 16a: Aircraft statistics: (ii) Domestic air passenger services: (2) Aircraft 3 tonnes or more but less than 30 tonnes MCTOW | Total MCTOW | Aircraft type: Cessna - C421</v>
      </c>
      <c r="J1370" t="s">
        <v>304</v>
      </c>
    </row>
    <row r="1371" spans="1:10" hidden="1">
      <c r="A1371" s="6" t="str">
        <f t="shared" si="63"/>
        <v>SCHEDULE 16: REPORT ON ASSOCIATED STATISTICS | 16a: Aircraft statistics: (ii) Domestic air passenger services: (2) Aircraft 3 tonnes or more but less than 30 tonnes MCTOW | 155</v>
      </c>
      <c r="B1371" s="4">
        <f t="shared" si="64"/>
        <v>155</v>
      </c>
      <c r="C1371" t="s">
        <v>4984</v>
      </c>
      <c r="D1371" t="s">
        <v>5007</v>
      </c>
      <c r="E1371" t="s">
        <v>81</v>
      </c>
      <c r="F1371" t="s">
        <v>4986</v>
      </c>
      <c r="G1371">
        <v>108</v>
      </c>
      <c r="H1371" t="s">
        <v>6382</v>
      </c>
      <c r="I1371" s="4" t="str">
        <f t="shared" si="62"/>
        <v>SCHEDULE 16: REPORT ON ASSOCIATED STATISTICS | 16a: Aircraft statistics: (ii) Domestic air passenger services: (2) Aircraft 3 tonnes or more but less than 30 tonnes MCTOW | Total number of landings | Aircraft type: Piper - PA-42-1000 Cheyenee 400</v>
      </c>
      <c r="J1371" t="s">
        <v>4988</v>
      </c>
    </row>
    <row r="1372" spans="1:10" hidden="1">
      <c r="A1372" s="6" t="str">
        <f t="shared" si="63"/>
        <v>SCHEDULE 16: REPORT ON ASSOCIATED STATISTICS | 16a: Aircraft statistics: (ii) Domestic air passenger services: (2) Aircraft 3 tonnes or more but less than 30 tonnes MCTOW | 156</v>
      </c>
      <c r="B1372" s="4">
        <f t="shared" si="64"/>
        <v>156</v>
      </c>
      <c r="C1372" t="s">
        <v>4984</v>
      </c>
      <c r="D1372" t="s">
        <v>5007</v>
      </c>
      <c r="E1372" t="s">
        <v>81</v>
      </c>
      <c r="F1372" t="s">
        <v>4990</v>
      </c>
      <c r="G1372">
        <v>108</v>
      </c>
      <c r="H1372" t="s">
        <v>6382</v>
      </c>
      <c r="I1372" s="4" t="str">
        <f t="shared" si="62"/>
        <v>SCHEDULE 16: REPORT ON ASSOCIATED STATISTICS | 16a: Aircraft statistics: (ii) Domestic air passenger services: (2) Aircraft 3 tonnes or more but less than 30 tonnes MCTOW | Total MCTOW | Aircraft type: Piper - PA-42-1000 Cheyenee 400</v>
      </c>
      <c r="J1372" t="s">
        <v>304</v>
      </c>
    </row>
    <row r="1373" spans="1:10" hidden="1">
      <c r="A1373" s="6" t="str">
        <f t="shared" si="63"/>
        <v>SCHEDULE 16: REPORT ON ASSOCIATED STATISTICS | 16a: Aircraft statistics: (ii) Domestic air passenger services: (2) Aircraft 3 tonnes or more but less than 30 tonnes MCTOW | 157</v>
      </c>
      <c r="B1373" s="4">
        <f t="shared" si="64"/>
        <v>157</v>
      </c>
      <c r="C1373" t="s">
        <v>4984</v>
      </c>
      <c r="D1373" t="s">
        <v>5007</v>
      </c>
      <c r="E1373" t="s">
        <v>81</v>
      </c>
      <c r="F1373" t="s">
        <v>4986</v>
      </c>
      <c r="G1373">
        <v>108</v>
      </c>
      <c r="H1373" t="s">
        <v>6682</v>
      </c>
      <c r="I1373" s="4" t="str">
        <f t="shared" si="62"/>
        <v>SCHEDULE 16: REPORT ON ASSOCIATED STATISTICS | 16a: Aircraft statistics: (ii) Domestic air passenger services: (2) Aircraft 3 tonnes or more but less than 30 tonnes MCTOW | Total number of landings | Aircraft type: Embraer - EMB135</v>
      </c>
      <c r="J1373" t="s">
        <v>4988</v>
      </c>
    </row>
    <row r="1374" spans="1:10" hidden="1">
      <c r="A1374" s="6" t="str">
        <f t="shared" si="63"/>
        <v>SCHEDULE 16: REPORT ON ASSOCIATED STATISTICS | 16a: Aircraft statistics: (ii) Domestic air passenger services: (2) Aircraft 3 tonnes or more but less than 30 tonnes MCTOW | 158</v>
      </c>
      <c r="B1374" s="4">
        <f t="shared" si="64"/>
        <v>158</v>
      </c>
      <c r="C1374" t="s">
        <v>4984</v>
      </c>
      <c r="D1374" t="s">
        <v>5007</v>
      </c>
      <c r="E1374" t="s">
        <v>81</v>
      </c>
      <c r="F1374" t="s">
        <v>4990</v>
      </c>
      <c r="G1374">
        <v>108</v>
      </c>
      <c r="H1374" t="s">
        <v>6682</v>
      </c>
      <c r="I1374" s="4" t="str">
        <f t="shared" si="62"/>
        <v>SCHEDULE 16: REPORT ON ASSOCIATED STATISTICS | 16a: Aircraft statistics: (ii) Domestic air passenger services: (2) Aircraft 3 tonnes or more but less than 30 tonnes MCTOW | Total MCTOW | Aircraft type: Embraer - EMB135</v>
      </c>
      <c r="J1374" t="s">
        <v>304</v>
      </c>
    </row>
    <row r="1375" spans="1:10" hidden="1">
      <c r="A1375" s="6" t="str">
        <f t="shared" si="63"/>
        <v>SCHEDULE 16: REPORT ON ASSOCIATED STATISTICS | 16a: Aircraft statistics: (ii) Domestic air passenger services: (2) Aircraft 3 tonnes or more but less than 30 tonnes MCTOW | 159</v>
      </c>
      <c r="B1375" s="4">
        <f t="shared" si="64"/>
        <v>159</v>
      </c>
      <c r="C1375" t="s">
        <v>4984</v>
      </c>
      <c r="D1375" t="s">
        <v>5007</v>
      </c>
      <c r="E1375" t="s">
        <v>81</v>
      </c>
      <c r="F1375" t="s">
        <v>4986</v>
      </c>
      <c r="G1375">
        <v>108</v>
      </c>
      <c r="H1375" t="s">
        <v>7048</v>
      </c>
      <c r="I1375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C402</v>
      </c>
      <c r="J1375" t="s">
        <v>4988</v>
      </c>
    </row>
    <row r="1376" spans="1:10" hidden="1">
      <c r="A1376" s="6" t="str">
        <f t="shared" si="63"/>
        <v>SCHEDULE 16: REPORT ON ASSOCIATED STATISTICS | 16a: Aircraft statistics: (ii) Domestic air passenger services: (2) Aircraft 3 tonnes or more but less than 30 tonnes MCTOW | 160</v>
      </c>
      <c r="B1376" s="4">
        <f t="shared" si="64"/>
        <v>160</v>
      </c>
      <c r="C1376" t="s">
        <v>4984</v>
      </c>
      <c r="D1376" t="s">
        <v>5007</v>
      </c>
      <c r="E1376" t="s">
        <v>81</v>
      </c>
      <c r="F1376" t="s">
        <v>4990</v>
      </c>
      <c r="G1376">
        <v>108</v>
      </c>
      <c r="H1376" t="s">
        <v>7048</v>
      </c>
      <c r="I1376" s="4" t="str">
        <f t="shared" si="62"/>
        <v>SCHEDULE 16: REPORT ON ASSOCIATED STATISTICS | 16a: Aircraft statistics: (ii) Domestic air passenger services: (2) Aircraft 3 tonnes or more but less than 30 tonnes MCTOW | Total MCTOW | Aircraft type: Cessna - C402</v>
      </c>
      <c r="J1376" t="s">
        <v>304</v>
      </c>
    </row>
    <row r="1377" spans="1:10" hidden="1">
      <c r="A1377" s="6" t="str">
        <f t="shared" si="63"/>
        <v>SCHEDULE 16: REPORT ON ASSOCIATED STATISTICS | 16a: Aircraft statistics: (ii) Domestic air passenger services: (2) Aircraft 3 tonnes or more but less than 30 tonnes MCTOW | 161</v>
      </c>
      <c r="B1377" s="4">
        <f t="shared" si="64"/>
        <v>161</v>
      </c>
      <c r="C1377" t="s">
        <v>4984</v>
      </c>
      <c r="D1377" t="s">
        <v>5007</v>
      </c>
      <c r="E1377" t="s">
        <v>81</v>
      </c>
      <c r="F1377" t="s">
        <v>4986</v>
      </c>
      <c r="G1377">
        <v>109</v>
      </c>
      <c r="H1377" t="s">
        <v>6384</v>
      </c>
      <c r="I1377" s="4" t="str">
        <f t="shared" si="62"/>
        <v>SCHEDULE 16: REPORT ON ASSOCIATED STATISTICS | 16a: Aircraft statistics: (ii) Domestic air passenger services: (2) Aircraft 3 tonnes or more but less than 30 tonnes MCTOW | Total number of landings | Aircraft type: Fairchild - SW-4A</v>
      </c>
      <c r="J1377" t="s">
        <v>4988</v>
      </c>
    </row>
    <row r="1378" spans="1:10" hidden="1">
      <c r="A1378" s="6" t="str">
        <f t="shared" si="63"/>
        <v>SCHEDULE 16: REPORT ON ASSOCIATED STATISTICS | 16a: Aircraft statistics: (ii) Domestic air passenger services: (2) Aircraft 3 tonnes or more but less than 30 tonnes MCTOW | 162</v>
      </c>
      <c r="B1378" s="4">
        <f t="shared" si="64"/>
        <v>162</v>
      </c>
      <c r="C1378" t="s">
        <v>4984</v>
      </c>
      <c r="D1378" t="s">
        <v>5007</v>
      </c>
      <c r="E1378" t="s">
        <v>81</v>
      </c>
      <c r="F1378" t="s">
        <v>4990</v>
      </c>
      <c r="G1378">
        <v>109</v>
      </c>
      <c r="H1378" t="s">
        <v>6384</v>
      </c>
      <c r="I1378" s="4" t="str">
        <f t="shared" si="62"/>
        <v>SCHEDULE 16: REPORT ON ASSOCIATED STATISTICS | 16a: Aircraft statistics: (ii) Domestic air passenger services: (2) Aircraft 3 tonnes or more but less than 30 tonnes MCTOW | Total MCTOW | Aircraft type: Fairchild - SW-4A</v>
      </c>
      <c r="J1378" t="s">
        <v>304</v>
      </c>
    </row>
    <row r="1379" spans="1:10" hidden="1">
      <c r="A1379" s="6" t="str">
        <f t="shared" si="63"/>
        <v>SCHEDULE 16: REPORT ON ASSOCIATED STATISTICS | 16a: Aircraft statistics: (ii) Domestic air passenger services: (2) Aircraft 3 tonnes or more but less than 30 tonnes MCTOW | 163</v>
      </c>
      <c r="B1379" s="4">
        <f t="shared" si="64"/>
        <v>163</v>
      </c>
      <c r="C1379" t="s">
        <v>4984</v>
      </c>
      <c r="D1379" t="s">
        <v>5007</v>
      </c>
      <c r="E1379" t="s">
        <v>81</v>
      </c>
      <c r="F1379" t="s">
        <v>4986</v>
      </c>
      <c r="G1379">
        <v>109</v>
      </c>
      <c r="H1379" t="s">
        <v>6301</v>
      </c>
      <c r="I1379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- 680 Citation Sovereign</v>
      </c>
      <c r="J1379" t="s">
        <v>4988</v>
      </c>
    </row>
    <row r="1380" spans="1:10" hidden="1">
      <c r="A1380" s="6" t="str">
        <f t="shared" si="63"/>
        <v>SCHEDULE 16: REPORT ON ASSOCIATED STATISTICS | 16a: Aircraft statistics: (ii) Domestic air passenger services: (2) Aircraft 3 tonnes or more but less than 30 tonnes MCTOW | 164</v>
      </c>
      <c r="B1380" s="4">
        <f t="shared" si="64"/>
        <v>164</v>
      </c>
      <c r="C1380" t="s">
        <v>4984</v>
      </c>
      <c r="D1380" t="s">
        <v>5007</v>
      </c>
      <c r="E1380" t="s">
        <v>81</v>
      </c>
      <c r="F1380" t="s">
        <v>4990</v>
      </c>
      <c r="G1380">
        <v>109</v>
      </c>
      <c r="H1380" t="s">
        <v>6301</v>
      </c>
      <c r="I1380" s="4" t="str">
        <f t="shared" si="62"/>
        <v>SCHEDULE 16: REPORT ON ASSOCIATED STATISTICS | 16a: Aircraft statistics: (ii) Domestic air passenger services: (2) Aircraft 3 tonnes or more but less than 30 tonnes MCTOW | Total MCTOW | Aircraft type: Cessna - 680 Citation Sovereign</v>
      </c>
      <c r="J1380" t="s">
        <v>304</v>
      </c>
    </row>
    <row r="1381" spans="1:10" hidden="1">
      <c r="A1381" s="6" t="str">
        <f t="shared" si="63"/>
        <v>SCHEDULE 16: REPORT ON ASSOCIATED STATISTICS | 16a: Aircraft statistics: (ii) Domestic air passenger services: (2) Aircraft 3 tonnes or more but less than 30 tonnes MCTOW | 165</v>
      </c>
      <c r="B1381" s="4">
        <f t="shared" si="64"/>
        <v>165</v>
      </c>
      <c r="C1381" t="s">
        <v>4984</v>
      </c>
      <c r="D1381" t="s">
        <v>5007</v>
      </c>
      <c r="E1381" t="s">
        <v>81</v>
      </c>
      <c r="F1381" t="s">
        <v>4986</v>
      </c>
      <c r="G1381">
        <v>109</v>
      </c>
      <c r="H1381" t="s">
        <v>7050</v>
      </c>
      <c r="I1381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C208</v>
      </c>
      <c r="J1381" t="s">
        <v>4988</v>
      </c>
    </row>
    <row r="1382" spans="1:10" hidden="1">
      <c r="A1382" s="6" t="str">
        <f t="shared" si="63"/>
        <v>SCHEDULE 16: REPORT ON ASSOCIATED STATISTICS | 16a: Aircraft statistics: (ii) Domestic air passenger services: (2) Aircraft 3 tonnes or more but less than 30 tonnes MCTOW | 166</v>
      </c>
      <c r="B1382" s="4">
        <f t="shared" si="64"/>
        <v>166</v>
      </c>
      <c r="C1382" t="s">
        <v>4984</v>
      </c>
      <c r="D1382" t="s">
        <v>5007</v>
      </c>
      <c r="E1382" t="s">
        <v>81</v>
      </c>
      <c r="F1382" t="s">
        <v>4990</v>
      </c>
      <c r="G1382">
        <v>109</v>
      </c>
      <c r="H1382" t="s">
        <v>7050</v>
      </c>
      <c r="I1382" s="4" t="str">
        <f t="shared" si="62"/>
        <v>SCHEDULE 16: REPORT ON ASSOCIATED STATISTICS | 16a: Aircraft statistics: (ii) Domestic air passenger services: (2) Aircraft 3 tonnes or more but less than 30 tonnes MCTOW | Total MCTOW | Aircraft type: Cessna - C208</v>
      </c>
      <c r="J1382" t="s">
        <v>304</v>
      </c>
    </row>
    <row r="1383" spans="1:10" hidden="1">
      <c r="A1383" s="6" t="str">
        <f t="shared" si="63"/>
        <v>SCHEDULE 16: REPORT ON ASSOCIATED STATISTICS | 16a: Aircraft statistics: (ii) Domestic air passenger services: (2) Aircraft 3 tonnes or more but less than 30 tonnes MCTOW | 167</v>
      </c>
      <c r="B1383" s="4">
        <f t="shared" si="64"/>
        <v>167</v>
      </c>
      <c r="C1383" t="s">
        <v>4984</v>
      </c>
      <c r="D1383" t="s">
        <v>5007</v>
      </c>
      <c r="E1383" t="s">
        <v>81</v>
      </c>
      <c r="F1383" t="s">
        <v>4986</v>
      </c>
      <c r="G1383">
        <v>110</v>
      </c>
      <c r="H1383" t="s">
        <v>6292</v>
      </c>
      <c r="I1383" s="4" t="str">
        <f t="shared" si="62"/>
        <v>SCHEDULE 16: REPORT ON ASSOCIATED STATISTICS | 16a: Aircraft statistics: (ii) Domestic air passenger services: (2) Aircraft 3 tonnes or more but less than 30 tonnes MCTOW | Total number of landings | Aircraft type: Canadair - CL-600 Challenger 600</v>
      </c>
      <c r="J1383" t="s">
        <v>4988</v>
      </c>
    </row>
    <row r="1384" spans="1:10" hidden="1">
      <c r="A1384" s="6" t="str">
        <f t="shared" si="63"/>
        <v>SCHEDULE 16: REPORT ON ASSOCIATED STATISTICS | 16a: Aircraft statistics: (ii) Domestic air passenger services: (2) Aircraft 3 tonnes or more but less than 30 tonnes MCTOW | 168</v>
      </c>
      <c r="B1384" s="4">
        <f t="shared" si="64"/>
        <v>168</v>
      </c>
      <c r="C1384" t="s">
        <v>4984</v>
      </c>
      <c r="D1384" t="s">
        <v>5007</v>
      </c>
      <c r="E1384" t="s">
        <v>81</v>
      </c>
      <c r="F1384" t="s">
        <v>4990</v>
      </c>
      <c r="G1384">
        <v>110</v>
      </c>
      <c r="H1384" t="s">
        <v>6292</v>
      </c>
      <c r="I1384" s="4" t="str">
        <f t="shared" si="62"/>
        <v>SCHEDULE 16: REPORT ON ASSOCIATED STATISTICS | 16a: Aircraft statistics: (ii) Domestic air passenger services: (2) Aircraft 3 tonnes or more but less than 30 tonnes MCTOW | Total MCTOW | Aircraft type: Canadair - CL-600 Challenger 600</v>
      </c>
      <c r="J1384" t="s">
        <v>304</v>
      </c>
    </row>
    <row r="1385" spans="1:10" hidden="1">
      <c r="A1385" s="6" t="str">
        <f t="shared" si="63"/>
        <v>SCHEDULE 16: REPORT ON ASSOCIATED STATISTICS | 16a: Aircraft statistics: (ii) Domestic air passenger services: (2) Aircraft 3 tonnes or more but less than 30 tonnes MCTOW | 169</v>
      </c>
      <c r="B1385" s="4">
        <f t="shared" si="64"/>
        <v>169</v>
      </c>
      <c r="C1385" t="s">
        <v>4984</v>
      </c>
      <c r="D1385" t="s">
        <v>5007</v>
      </c>
      <c r="E1385" t="s">
        <v>81</v>
      </c>
      <c r="F1385" t="s">
        <v>4986</v>
      </c>
      <c r="G1385">
        <v>110</v>
      </c>
      <c r="H1385" t="s">
        <v>6627</v>
      </c>
      <c r="I1385" s="4" t="str">
        <f t="shared" si="62"/>
        <v>SCHEDULE 16: REPORT ON ASSOCIATED STATISTICS | 16a: Aircraft statistics: (ii) Domestic air passenger services: (2) Aircraft 3 tonnes or more but less than 30 tonnes MCTOW | Total number of landings | Aircraft type: Piper - Cheyenne 400</v>
      </c>
      <c r="J1385" t="s">
        <v>4988</v>
      </c>
    </row>
    <row r="1386" spans="1:10" hidden="1">
      <c r="A1386" s="6" t="str">
        <f t="shared" si="63"/>
        <v>SCHEDULE 16: REPORT ON ASSOCIATED STATISTICS | 16a: Aircraft statistics: (ii) Domestic air passenger services: (2) Aircraft 3 tonnes or more but less than 30 tonnes MCTOW | 170</v>
      </c>
      <c r="B1386" s="4">
        <f t="shared" si="64"/>
        <v>170</v>
      </c>
      <c r="C1386" t="s">
        <v>4984</v>
      </c>
      <c r="D1386" t="s">
        <v>5007</v>
      </c>
      <c r="E1386" t="s">
        <v>81</v>
      </c>
      <c r="F1386" t="s">
        <v>4990</v>
      </c>
      <c r="G1386">
        <v>110</v>
      </c>
      <c r="H1386" t="s">
        <v>6627</v>
      </c>
      <c r="I1386" s="4" t="str">
        <f t="shared" si="62"/>
        <v>SCHEDULE 16: REPORT ON ASSOCIATED STATISTICS | 16a: Aircraft statistics: (ii) Domestic air passenger services: (2) Aircraft 3 tonnes or more but less than 30 tonnes MCTOW | Total MCTOW | Aircraft type: Piper - Cheyenne 400</v>
      </c>
      <c r="J1386" t="s">
        <v>304</v>
      </c>
    </row>
    <row r="1387" spans="1:10" hidden="1">
      <c r="A1387" s="6" t="str">
        <f t="shared" si="63"/>
        <v>SCHEDULE 16: REPORT ON ASSOCIATED STATISTICS | 16a: Aircraft statistics: (ii) Domestic air passenger services: (2) Aircraft 3 tonnes or more but less than 30 tonnes MCTOW | 171</v>
      </c>
      <c r="B1387" s="4">
        <f t="shared" si="64"/>
        <v>171</v>
      </c>
      <c r="C1387" t="s">
        <v>4984</v>
      </c>
      <c r="D1387" t="s">
        <v>5007</v>
      </c>
      <c r="E1387" t="s">
        <v>81</v>
      </c>
      <c r="F1387" t="s">
        <v>4986</v>
      </c>
      <c r="G1387">
        <v>110</v>
      </c>
      <c r="H1387" t="s">
        <v>7052</v>
      </c>
      <c r="I1387" s="4" t="str">
        <f t="shared" si="62"/>
        <v>SCHEDULE 16: REPORT ON ASSOCIATED STATISTICS | 16a: Aircraft statistics: (ii) Domestic air passenger services: (2) Aircraft 3 tonnes or more but less than 30 tonnes MCTOW | Total number of landings | Aircraft type: Cessna - C501</v>
      </c>
      <c r="J1387" t="s">
        <v>4988</v>
      </c>
    </row>
    <row r="1388" spans="1:10" hidden="1">
      <c r="A1388" s="6" t="str">
        <f t="shared" si="63"/>
        <v>SCHEDULE 16: REPORT ON ASSOCIATED STATISTICS | 16a: Aircraft statistics: (ii) Domestic air passenger services: (2) Aircraft 3 tonnes or more but less than 30 tonnes MCTOW | 172</v>
      </c>
      <c r="B1388" s="4">
        <f t="shared" si="64"/>
        <v>172</v>
      </c>
      <c r="C1388" t="s">
        <v>4984</v>
      </c>
      <c r="D1388" t="s">
        <v>5007</v>
      </c>
      <c r="E1388" t="s">
        <v>81</v>
      </c>
      <c r="F1388" t="s">
        <v>4990</v>
      </c>
      <c r="G1388">
        <v>110</v>
      </c>
      <c r="H1388" t="s">
        <v>7052</v>
      </c>
      <c r="I1388" s="4" t="str">
        <f t="shared" ref="I1388:I1447" si="65">SUBSTITUTE(SUBSTITUTE(SUBSTITUTE(C1388&amp;" | "&amp;D1388&amp;" | "&amp;E1388&amp;" | "&amp;F1388&amp;" | "&amp;H1388," |  |  |  | "," | ")," |  |  | "," | ")," |  | "," | ")</f>
        <v>SCHEDULE 16: REPORT ON ASSOCIATED STATISTICS | 16a: Aircraft statistics: (ii) Domestic air passenger services: (2) Aircraft 3 tonnes or more but less than 30 tonnes MCTOW | Total MCTOW | Aircraft type: Cessna - C501</v>
      </c>
      <c r="J1388" t="s">
        <v>304</v>
      </c>
    </row>
    <row r="1389" spans="1:10" hidden="1">
      <c r="A1389" s="6" t="str">
        <f t="shared" si="63"/>
        <v>SCHEDULE 16: REPORT ON ASSOCIATED STATISTICS | 16a: Aircraft statistics: (ii) Domestic air passenger services: (2) Aircraft 3 tonnes or more but less than 30 tonnes MCTOW | 173</v>
      </c>
      <c r="B1389" s="4">
        <f t="shared" si="64"/>
        <v>173</v>
      </c>
      <c r="C1389" t="s">
        <v>4984</v>
      </c>
      <c r="D1389" t="s">
        <v>5007</v>
      </c>
      <c r="E1389" t="s">
        <v>81</v>
      </c>
      <c r="F1389" t="s">
        <v>4986</v>
      </c>
      <c r="G1389">
        <v>111</v>
      </c>
      <c r="H1389" t="s">
        <v>6387</v>
      </c>
      <c r="I1389" s="4" t="str">
        <f t="shared" si="65"/>
        <v>SCHEDULE 16: REPORT ON ASSOCIATED STATISTICS | 16a: Aircraft statistics: (ii) Domestic air passenger services: (2) Aircraft 3 tonnes or more but less than 30 tonnes MCTOW | Total number of landings | Aircraft type: Cessna - 421 Golden Eagle</v>
      </c>
      <c r="J1389" t="s">
        <v>4988</v>
      </c>
    </row>
    <row r="1390" spans="1:10" hidden="1">
      <c r="A1390" s="6" t="str">
        <f t="shared" si="63"/>
        <v>SCHEDULE 16: REPORT ON ASSOCIATED STATISTICS | 16a: Aircraft statistics: (ii) Domestic air passenger services: (2) Aircraft 3 tonnes or more but less than 30 tonnes MCTOW | 174</v>
      </c>
      <c r="B1390" s="4">
        <f t="shared" si="64"/>
        <v>174</v>
      </c>
      <c r="C1390" t="s">
        <v>4984</v>
      </c>
      <c r="D1390" t="s">
        <v>5007</v>
      </c>
      <c r="E1390" t="s">
        <v>81</v>
      </c>
      <c r="F1390" t="s">
        <v>4990</v>
      </c>
      <c r="G1390">
        <v>111</v>
      </c>
      <c r="H1390" t="s">
        <v>6387</v>
      </c>
      <c r="I1390" s="4" t="str">
        <f t="shared" si="65"/>
        <v>SCHEDULE 16: REPORT ON ASSOCIATED STATISTICS | 16a: Aircraft statistics: (ii) Domestic air passenger services: (2) Aircraft 3 tonnes or more but less than 30 tonnes MCTOW | Total MCTOW | Aircraft type: Cessna - 421 Golden Eagle</v>
      </c>
      <c r="J1390" t="s">
        <v>304</v>
      </c>
    </row>
    <row r="1391" spans="1:10" hidden="1">
      <c r="A1391" s="6" t="str">
        <f t="shared" si="63"/>
        <v>SCHEDULE 16: REPORT ON ASSOCIATED STATISTICS | 16a: Aircraft statistics: (ii) Domestic air passenger services: (2) Aircraft 3 tonnes or more but less than 30 tonnes MCTOW | 175</v>
      </c>
      <c r="B1391" s="4">
        <f t="shared" si="64"/>
        <v>175</v>
      </c>
      <c r="C1391" t="s">
        <v>4984</v>
      </c>
      <c r="D1391" t="s">
        <v>5007</v>
      </c>
      <c r="E1391" t="s">
        <v>81</v>
      </c>
      <c r="F1391" t="s">
        <v>4986</v>
      </c>
      <c r="G1391">
        <v>111</v>
      </c>
      <c r="H1391" t="s">
        <v>6391</v>
      </c>
      <c r="I1391" s="4" t="str">
        <f t="shared" si="65"/>
        <v>SCHEDULE 16: REPORT ON ASSOCIATED STATISTICS | 16a: Aircraft statistics: (ii) Domestic air passenger services: (2) Aircraft 3 tonnes or more but less than 30 tonnes MCTOW | Total number of landings | Aircraft type: Sikorsky - S-76</v>
      </c>
      <c r="J1391" t="s">
        <v>4988</v>
      </c>
    </row>
    <row r="1392" spans="1:10" hidden="1">
      <c r="A1392" s="6" t="str">
        <f t="shared" si="63"/>
        <v>SCHEDULE 16: REPORT ON ASSOCIATED STATISTICS | 16a: Aircraft statistics: (ii) Domestic air passenger services: (2) Aircraft 3 tonnes or more but less than 30 tonnes MCTOW | 176</v>
      </c>
      <c r="B1392" s="4">
        <f t="shared" si="64"/>
        <v>176</v>
      </c>
      <c r="C1392" t="s">
        <v>4984</v>
      </c>
      <c r="D1392" t="s">
        <v>5007</v>
      </c>
      <c r="E1392" t="s">
        <v>81</v>
      </c>
      <c r="F1392" t="s">
        <v>4990</v>
      </c>
      <c r="G1392">
        <v>111</v>
      </c>
      <c r="H1392" t="s">
        <v>6391</v>
      </c>
      <c r="I1392" s="4" t="str">
        <f t="shared" si="65"/>
        <v>SCHEDULE 16: REPORT ON ASSOCIATED STATISTICS | 16a: Aircraft statistics: (ii) Domestic air passenger services: (2) Aircraft 3 tonnes or more but less than 30 tonnes MCTOW | Total MCTOW | Aircraft type: Sikorsky - S-76</v>
      </c>
      <c r="J1392" t="s">
        <v>304</v>
      </c>
    </row>
    <row r="1393" spans="1:10" hidden="1">
      <c r="A1393" s="6" t="str">
        <f t="shared" si="63"/>
        <v>SCHEDULE 16: REPORT ON ASSOCIATED STATISTICS | 16a: Aircraft statistics: (ii) Domestic air passenger services: (2) Aircraft 3 tonnes or more but less than 30 tonnes MCTOW | 177</v>
      </c>
      <c r="B1393" s="4">
        <f t="shared" si="64"/>
        <v>177</v>
      </c>
      <c r="C1393" t="s">
        <v>4984</v>
      </c>
      <c r="D1393" t="s">
        <v>5007</v>
      </c>
      <c r="E1393" t="s">
        <v>81</v>
      </c>
      <c r="F1393" t="s">
        <v>4986</v>
      </c>
      <c r="G1393">
        <v>111</v>
      </c>
      <c r="H1393" t="s">
        <v>7054</v>
      </c>
      <c r="I1393" s="4" t="str">
        <f t="shared" si="65"/>
        <v>SCHEDULE 16: REPORT ON ASSOCIATED STATISTICS | 16a: Aircraft statistics: (ii) Domestic air passenger services: (2) Aircraft 3 tonnes or more but less than 30 tonnes MCTOW | Total number of landings | Aircraft type: Sikorsky - S76</v>
      </c>
      <c r="J1393" t="s">
        <v>4988</v>
      </c>
    </row>
    <row r="1394" spans="1:10" hidden="1">
      <c r="A1394" s="6" t="str">
        <f t="shared" si="63"/>
        <v>SCHEDULE 16: REPORT ON ASSOCIATED STATISTICS | 16a: Aircraft statistics: (ii) Domestic air passenger services: (2) Aircraft 3 tonnes or more but less than 30 tonnes MCTOW | 178</v>
      </c>
      <c r="B1394" s="4">
        <f t="shared" si="64"/>
        <v>178</v>
      </c>
      <c r="C1394" t="s">
        <v>4984</v>
      </c>
      <c r="D1394" t="s">
        <v>5007</v>
      </c>
      <c r="E1394" t="s">
        <v>81</v>
      </c>
      <c r="F1394" t="s">
        <v>4990</v>
      </c>
      <c r="G1394">
        <v>111</v>
      </c>
      <c r="H1394" t="s">
        <v>7054</v>
      </c>
      <c r="I1394" s="4" t="str">
        <f t="shared" si="65"/>
        <v>SCHEDULE 16: REPORT ON ASSOCIATED STATISTICS | 16a: Aircraft statistics: (ii) Domestic air passenger services: (2) Aircraft 3 tonnes or more but less than 30 tonnes MCTOW | Total MCTOW | Aircraft type: Sikorsky - S76</v>
      </c>
      <c r="J1394" t="s">
        <v>304</v>
      </c>
    </row>
    <row r="1395" spans="1:10" hidden="1">
      <c r="A1395" s="6" t="str">
        <f t="shared" ref="A1395:A1447" si="66">C1395&amp;" | "&amp;D1395&amp;" | "&amp;B1395</f>
        <v>SCHEDULE 16: REPORT ON ASSOCIATED STATISTICS | 16a: Aircraft statistics: (ii) Domestic air passenger services: (2) Aircraft 3 tonnes or more but less than 30 tonnes MCTOW | 179</v>
      </c>
      <c r="B1395" s="4">
        <f t="shared" ref="B1395:B1447" si="67">IF(C1395&amp;D1395&lt;&gt;C1394&amp;D1394,1,B1394+1)</f>
        <v>179</v>
      </c>
      <c r="C1395" t="s">
        <v>4984</v>
      </c>
      <c r="D1395" t="s">
        <v>5007</v>
      </c>
      <c r="E1395" t="s">
        <v>81</v>
      </c>
      <c r="F1395" t="s">
        <v>4986</v>
      </c>
      <c r="G1395">
        <v>112</v>
      </c>
      <c r="H1395" t="s">
        <v>6389</v>
      </c>
      <c r="I1395" s="4" t="str">
        <f t="shared" si="65"/>
        <v>SCHEDULE 16: REPORT ON ASSOCIATED STATISTICS | 16a: Aircraft statistics: (ii) Domestic air passenger services: (2) Aircraft 3 tonnes or more but less than 30 tonnes MCTOW | Total number of landings | Aircraft type: Cessna - Caravan 2</v>
      </c>
      <c r="J1395" t="s">
        <v>4988</v>
      </c>
    </row>
    <row r="1396" spans="1:10" hidden="1">
      <c r="A1396" s="6" t="str">
        <f t="shared" si="66"/>
        <v>SCHEDULE 16: REPORT ON ASSOCIATED STATISTICS | 16a: Aircraft statistics: (ii) Domestic air passenger services: (2) Aircraft 3 tonnes or more but less than 30 tonnes MCTOW | 180</v>
      </c>
      <c r="B1396" s="4">
        <f t="shared" si="67"/>
        <v>180</v>
      </c>
      <c r="C1396" t="s">
        <v>4984</v>
      </c>
      <c r="D1396" t="s">
        <v>5007</v>
      </c>
      <c r="E1396" t="s">
        <v>81</v>
      </c>
      <c r="F1396" t="s">
        <v>4990</v>
      </c>
      <c r="G1396">
        <v>112</v>
      </c>
      <c r="H1396" t="s">
        <v>6389</v>
      </c>
      <c r="I1396" s="4" t="str">
        <f t="shared" si="65"/>
        <v>SCHEDULE 16: REPORT ON ASSOCIATED STATISTICS | 16a: Aircraft statistics: (ii) Domestic air passenger services: (2) Aircraft 3 tonnes or more but less than 30 tonnes MCTOW | Total MCTOW | Aircraft type: Cessna - Caravan 2</v>
      </c>
      <c r="J1396" t="s">
        <v>304</v>
      </c>
    </row>
    <row r="1397" spans="1:10" hidden="1">
      <c r="A1397" s="6" t="str">
        <f t="shared" si="66"/>
        <v>SCHEDULE 16: REPORT ON ASSOCIATED STATISTICS | 16a: Aircraft statistics: (ii) Domestic air passenger services: (2) Aircraft 3 tonnes or more but less than 30 tonnes MCTOW | 181</v>
      </c>
      <c r="B1397" s="4">
        <f t="shared" si="67"/>
        <v>181</v>
      </c>
      <c r="C1397" t="s">
        <v>4984</v>
      </c>
      <c r="D1397" t="s">
        <v>5007</v>
      </c>
      <c r="E1397" t="s">
        <v>81</v>
      </c>
      <c r="F1397" t="s">
        <v>4986</v>
      </c>
      <c r="G1397">
        <v>112</v>
      </c>
      <c r="H1397" t="s">
        <v>6319</v>
      </c>
      <c r="I1397" s="4" t="str">
        <f t="shared" si="65"/>
        <v>SCHEDULE 16: REPORT ON ASSOCIATED STATISTICS | 16a: Aircraft statistics: (ii) Domestic air passenger services: (2) Aircraft 3 tonnes or more but less than 30 tonnes MCTOW | Total number of landings | Aircraft type: Cessna - 441 Conquest 2</v>
      </c>
      <c r="J1397" t="s">
        <v>4988</v>
      </c>
    </row>
    <row r="1398" spans="1:10" hidden="1">
      <c r="A1398" s="6" t="str">
        <f t="shared" si="66"/>
        <v>SCHEDULE 16: REPORT ON ASSOCIATED STATISTICS | 16a: Aircraft statistics: (ii) Domestic air passenger services: (2) Aircraft 3 tonnes or more but less than 30 tonnes MCTOW | 182</v>
      </c>
      <c r="B1398" s="4">
        <f t="shared" si="67"/>
        <v>182</v>
      </c>
      <c r="C1398" t="s">
        <v>4984</v>
      </c>
      <c r="D1398" t="s">
        <v>5007</v>
      </c>
      <c r="E1398" t="s">
        <v>81</v>
      </c>
      <c r="F1398" t="s">
        <v>4990</v>
      </c>
      <c r="G1398">
        <v>112</v>
      </c>
      <c r="H1398" t="s">
        <v>6319</v>
      </c>
      <c r="I1398" s="4" t="str">
        <f t="shared" si="65"/>
        <v>SCHEDULE 16: REPORT ON ASSOCIATED STATISTICS | 16a: Aircraft statistics: (ii) Domestic air passenger services: (2) Aircraft 3 tonnes or more but less than 30 tonnes MCTOW | Total MCTOW | Aircraft type: Cessna - 441 Conquest 2</v>
      </c>
      <c r="J1398" t="s">
        <v>304</v>
      </c>
    </row>
    <row r="1399" spans="1:10" hidden="1">
      <c r="A1399" s="6" t="str">
        <f t="shared" si="66"/>
        <v>SCHEDULE 16: REPORT ON ASSOCIATED STATISTICS | 16a: Aircraft statistics: (ii) Domestic air passenger services: (2) Aircraft 3 tonnes or more but less than 30 tonnes MCTOW | 183</v>
      </c>
      <c r="B1399" s="4">
        <f t="shared" si="67"/>
        <v>183</v>
      </c>
      <c r="C1399" t="s">
        <v>4984</v>
      </c>
      <c r="D1399" t="s">
        <v>5007</v>
      </c>
      <c r="E1399" t="s">
        <v>81</v>
      </c>
      <c r="F1399" t="s">
        <v>4986</v>
      </c>
      <c r="G1399">
        <v>113</v>
      </c>
      <c r="H1399" t="s">
        <v>6391</v>
      </c>
      <c r="I1399" s="4" t="str">
        <f t="shared" si="65"/>
        <v>SCHEDULE 16: REPORT ON ASSOCIATED STATISTICS | 16a: Aircraft statistics: (ii) Domestic air passenger services: (2) Aircraft 3 tonnes or more but less than 30 tonnes MCTOW | Total number of landings | Aircraft type: Sikorsky - S-76</v>
      </c>
      <c r="J1399" t="s">
        <v>4988</v>
      </c>
    </row>
    <row r="1400" spans="1:10" hidden="1">
      <c r="A1400" s="6" t="str">
        <f t="shared" si="66"/>
        <v>SCHEDULE 16: REPORT ON ASSOCIATED STATISTICS | 16a: Aircraft statistics: (ii) Domestic air passenger services: (2) Aircraft 3 tonnes or more but less than 30 tonnes MCTOW | 184</v>
      </c>
      <c r="B1400" s="4">
        <f t="shared" si="67"/>
        <v>184</v>
      </c>
      <c r="C1400" t="s">
        <v>4984</v>
      </c>
      <c r="D1400" t="s">
        <v>5007</v>
      </c>
      <c r="E1400" t="s">
        <v>81</v>
      </c>
      <c r="F1400" t="s">
        <v>4990</v>
      </c>
      <c r="G1400">
        <v>113</v>
      </c>
      <c r="H1400" t="s">
        <v>6391</v>
      </c>
      <c r="I1400" s="4" t="str">
        <f t="shared" si="65"/>
        <v>SCHEDULE 16: REPORT ON ASSOCIATED STATISTICS | 16a: Aircraft statistics: (ii) Domestic air passenger services: (2) Aircraft 3 tonnes or more but less than 30 tonnes MCTOW | Total MCTOW | Aircraft type: Sikorsky - S-76</v>
      </c>
      <c r="J1400" t="s">
        <v>304</v>
      </c>
    </row>
    <row r="1401" spans="1:10" hidden="1">
      <c r="A1401" s="6" t="str">
        <f t="shared" si="66"/>
        <v>SCHEDULE 16: REPORT ON ASSOCIATED STATISTICS | 16a: Aircraft statistics: (ii) Domestic air passenger services: (2) Aircraft 3 tonnes or more but less than 30 tonnes MCTOW | 185</v>
      </c>
      <c r="B1401" s="4">
        <f t="shared" si="67"/>
        <v>185</v>
      </c>
      <c r="C1401" t="s">
        <v>4984</v>
      </c>
      <c r="D1401" t="s">
        <v>5007</v>
      </c>
      <c r="E1401" t="s">
        <v>81</v>
      </c>
      <c r="F1401" t="s">
        <v>4986</v>
      </c>
      <c r="G1401">
        <v>113</v>
      </c>
      <c r="H1401" t="s">
        <v>6686</v>
      </c>
      <c r="I1401" s="4" t="str">
        <f t="shared" si="65"/>
        <v>SCHEDULE 16: REPORT ON ASSOCIATED STATISTICS | 16a: Aircraft statistics: (ii) Domestic air passenger services: (2) Aircraft 3 tonnes or more but less than 30 tonnes MCTOW | Total number of landings | Aircraft type: Piper - PA 28 Cherokee Arrow</v>
      </c>
      <c r="J1401" t="s">
        <v>4988</v>
      </c>
    </row>
    <row r="1402" spans="1:10" hidden="1">
      <c r="A1402" s="6" t="str">
        <f t="shared" si="66"/>
        <v>SCHEDULE 16: REPORT ON ASSOCIATED STATISTICS | 16a: Aircraft statistics: (ii) Domestic air passenger services: (2) Aircraft 3 tonnes or more but less than 30 tonnes MCTOW | 186</v>
      </c>
      <c r="B1402" s="4">
        <f t="shared" si="67"/>
        <v>186</v>
      </c>
      <c r="C1402" t="s">
        <v>4984</v>
      </c>
      <c r="D1402" t="s">
        <v>5007</v>
      </c>
      <c r="E1402" t="s">
        <v>81</v>
      </c>
      <c r="F1402" t="s">
        <v>4990</v>
      </c>
      <c r="G1402">
        <v>113</v>
      </c>
      <c r="H1402" t="s">
        <v>6686</v>
      </c>
      <c r="I1402" s="4" t="str">
        <f t="shared" si="65"/>
        <v>SCHEDULE 16: REPORT ON ASSOCIATED STATISTICS | 16a: Aircraft statistics: (ii) Domestic air passenger services: (2) Aircraft 3 tonnes or more but less than 30 tonnes MCTOW | Total MCTOW | Aircraft type: Piper - PA 28 Cherokee Arrow</v>
      </c>
      <c r="J1402" t="s">
        <v>304</v>
      </c>
    </row>
    <row r="1403" spans="1:10" hidden="1">
      <c r="A1403" s="6" t="str">
        <f t="shared" si="66"/>
        <v>SCHEDULE 16: REPORT ON ASSOCIATED STATISTICS | 16a: Aircraft statistics: (ii) Domestic air passenger services: (2) Aircraft 3 tonnes or more but less than 30 tonnes MCTOW | 187</v>
      </c>
      <c r="B1403" s="4">
        <f t="shared" si="67"/>
        <v>187</v>
      </c>
      <c r="C1403" t="s">
        <v>4984</v>
      </c>
      <c r="D1403" t="s">
        <v>5007</v>
      </c>
      <c r="E1403" t="s">
        <v>81</v>
      </c>
      <c r="F1403" t="s">
        <v>4986</v>
      </c>
      <c r="G1403">
        <v>114</v>
      </c>
      <c r="H1403" t="s">
        <v>6323</v>
      </c>
      <c r="I1403" s="4" t="str">
        <f t="shared" si="65"/>
        <v>SCHEDULE 16: REPORT ON ASSOCIATED STATISTICS | 16a: Aircraft statistics: (ii) Domestic air passenger services: (2) Aircraft 3 tonnes or more but less than 30 tonnes MCTOW | Total number of landings | Aircraft type: Other</v>
      </c>
      <c r="J1403" t="s">
        <v>4988</v>
      </c>
    </row>
    <row r="1404" spans="1:10" hidden="1">
      <c r="A1404" s="6" t="str">
        <f t="shared" si="66"/>
        <v>SCHEDULE 16: REPORT ON ASSOCIATED STATISTICS | 16a: Aircraft statistics: (ii) Domestic air passenger services: (2) Aircraft 3 tonnes or more but less than 30 tonnes MCTOW | 188</v>
      </c>
      <c r="B1404" s="4">
        <f t="shared" si="67"/>
        <v>188</v>
      </c>
      <c r="C1404" t="s">
        <v>4984</v>
      </c>
      <c r="D1404" t="s">
        <v>5007</v>
      </c>
      <c r="E1404" t="s">
        <v>81</v>
      </c>
      <c r="F1404" t="s">
        <v>4990</v>
      </c>
      <c r="G1404">
        <v>114</v>
      </c>
      <c r="H1404" t="s">
        <v>6323</v>
      </c>
      <c r="I1404" s="4" t="str">
        <f t="shared" si="65"/>
        <v>SCHEDULE 16: REPORT ON ASSOCIATED STATISTICS | 16a: Aircraft statistics: (ii) Domestic air passenger services: (2) Aircraft 3 tonnes or more but less than 30 tonnes MCTOW | Total MCTOW | Aircraft type: Other</v>
      </c>
      <c r="J1404" t="s">
        <v>304</v>
      </c>
    </row>
    <row r="1405" spans="1:10" hidden="1">
      <c r="A1405" s="6" t="str">
        <f t="shared" si="66"/>
        <v>SCHEDULE 16: REPORT ON ASSOCIATED STATISTICS | 16a: Aircraft statistics: (ii) Domestic air passenger services: (2) Aircraft 3 tonnes or more but less than 30 tonnes MCTOW | 189</v>
      </c>
      <c r="B1405" s="4">
        <f t="shared" si="67"/>
        <v>189</v>
      </c>
      <c r="C1405" t="s">
        <v>4984</v>
      </c>
      <c r="D1405" t="s">
        <v>5007</v>
      </c>
      <c r="E1405" t="s">
        <v>81</v>
      </c>
      <c r="F1405" t="s">
        <v>4986</v>
      </c>
      <c r="G1405">
        <v>114</v>
      </c>
      <c r="H1405" t="s">
        <v>6687</v>
      </c>
      <c r="I1405" s="4" t="str">
        <f t="shared" si="65"/>
        <v>SCHEDULE 16: REPORT ON ASSOCIATED STATISTICS | 16a: Aircraft statistics: (ii) Domestic air passenger services: (2) Aircraft 3 tonnes or more but less than 30 tonnes MCTOW | Total number of landings | Aircraft type: SOCATA - TBM-700</v>
      </c>
      <c r="J1405" t="s">
        <v>4988</v>
      </c>
    </row>
    <row r="1406" spans="1:10" hidden="1">
      <c r="A1406" s="6" t="str">
        <f t="shared" si="66"/>
        <v>SCHEDULE 16: REPORT ON ASSOCIATED STATISTICS | 16a: Aircraft statistics: (ii) Domestic air passenger services: (2) Aircraft 3 tonnes or more but less than 30 tonnes MCTOW | 190</v>
      </c>
      <c r="B1406" s="4">
        <f t="shared" si="67"/>
        <v>190</v>
      </c>
      <c r="C1406" t="s">
        <v>4984</v>
      </c>
      <c r="D1406" t="s">
        <v>5007</v>
      </c>
      <c r="E1406" t="s">
        <v>81</v>
      </c>
      <c r="F1406" t="s">
        <v>4990</v>
      </c>
      <c r="G1406">
        <v>114</v>
      </c>
      <c r="H1406" t="s">
        <v>6687</v>
      </c>
      <c r="I1406" s="4" t="str">
        <f t="shared" si="65"/>
        <v>SCHEDULE 16: REPORT ON ASSOCIATED STATISTICS | 16a: Aircraft statistics: (ii) Domestic air passenger services: (2) Aircraft 3 tonnes or more but less than 30 tonnes MCTOW | Total MCTOW | Aircraft type: SOCATA - TBM-700</v>
      </c>
      <c r="J1406" t="s">
        <v>304</v>
      </c>
    </row>
    <row r="1407" spans="1:10" hidden="1">
      <c r="A1407" s="6" t="str">
        <f t="shared" si="66"/>
        <v>SCHEDULE 16: REPORT ON ASSOCIATED STATISTICS | 16a: Aircraft statistics: (ii) Domestic air passenger services: (2) Aircraft 3 tonnes or more but less than 30 tonnes MCTOW | 191</v>
      </c>
      <c r="B1407" s="4">
        <f t="shared" si="67"/>
        <v>191</v>
      </c>
      <c r="C1407" t="s">
        <v>4984</v>
      </c>
      <c r="D1407" t="s">
        <v>5007</v>
      </c>
      <c r="E1407" t="s">
        <v>81</v>
      </c>
      <c r="F1407" t="s">
        <v>4986</v>
      </c>
      <c r="G1407">
        <v>115</v>
      </c>
      <c r="H1407" t="s">
        <v>60</v>
      </c>
      <c r="I1407" s="4" t="str">
        <f t="shared" si="65"/>
        <v>SCHEDULE 16: REPORT ON ASSOCIATED STATISTICS | 16a: Aircraft statistics: (ii) Domestic air passenger services: (2) Aircraft 3 tonnes or more but less than 30 tonnes MCTOW | Total number of landings | Total</v>
      </c>
      <c r="J1407" t="s">
        <v>4988</v>
      </c>
    </row>
    <row r="1408" spans="1:10" hidden="1">
      <c r="A1408" s="6" t="str">
        <f t="shared" si="66"/>
        <v>SCHEDULE 16: REPORT ON ASSOCIATED STATISTICS | 16a: Aircraft statistics: (ii) Domestic air passenger services: (2) Aircraft 3 tonnes or more but less than 30 tonnes MCTOW | 192</v>
      </c>
      <c r="B1408" s="4">
        <f t="shared" si="67"/>
        <v>192</v>
      </c>
      <c r="C1408" t="s">
        <v>4984</v>
      </c>
      <c r="D1408" t="s">
        <v>5007</v>
      </c>
      <c r="E1408" t="s">
        <v>81</v>
      </c>
      <c r="F1408" t="s">
        <v>4990</v>
      </c>
      <c r="G1408">
        <v>115</v>
      </c>
      <c r="H1408" t="s">
        <v>60</v>
      </c>
      <c r="I1408" s="4" t="str">
        <f t="shared" si="65"/>
        <v>SCHEDULE 16: REPORT ON ASSOCIATED STATISTICS | 16a: Aircraft statistics: (ii) Domestic air passenger services: (2) Aircraft 3 tonnes or more but less than 30 tonnes MCTOW | Total MCTOW | Total</v>
      </c>
      <c r="J1408" t="s">
        <v>304</v>
      </c>
    </row>
    <row r="1409" spans="1:10" hidden="1">
      <c r="A1409" s="6" t="str">
        <f t="shared" si="66"/>
        <v>SCHEDULE 16: REPORT ON ASSOCIATED STATISTICS | 16a: Aircraft statistics: (iii) Total number and MCTOW of landings of aircraft not included in (i) and (ii) | 1</v>
      </c>
      <c r="B1409" s="4">
        <f t="shared" si="67"/>
        <v>1</v>
      </c>
      <c r="C1409" t="s">
        <v>4984</v>
      </c>
      <c r="D1409" t="s">
        <v>5038</v>
      </c>
      <c r="E1409" t="s">
        <v>81</v>
      </c>
      <c r="F1409" t="s">
        <v>4986</v>
      </c>
      <c r="G1409">
        <v>125</v>
      </c>
      <c r="H1409" t="s">
        <v>5039</v>
      </c>
      <c r="I1409" s="4" t="str">
        <f t="shared" si="65"/>
        <v>SCHEDULE 16: REPORT ON ASSOCIATED STATISTICS | 16a: Aircraft statistics: (iii) Total number and MCTOW of landings of aircraft not included in (i) and (ii) | Total number of landings | Air passenger service aircraft less than 3 tonnes MCTOW</v>
      </c>
      <c r="J1409" t="s">
        <v>4988</v>
      </c>
    </row>
    <row r="1410" spans="1:10" hidden="1">
      <c r="A1410" s="6" t="str">
        <f t="shared" si="66"/>
        <v>SCHEDULE 16: REPORT ON ASSOCIATED STATISTICS | 16a: Aircraft statistics: (iii) Total number and MCTOW of landings of aircraft not included in (i) and (ii) | 2</v>
      </c>
      <c r="B1410" s="4">
        <f t="shared" si="67"/>
        <v>2</v>
      </c>
      <c r="C1410" t="s">
        <v>4984</v>
      </c>
      <c r="D1410" t="s">
        <v>5038</v>
      </c>
      <c r="E1410" t="s">
        <v>81</v>
      </c>
      <c r="F1410" t="s">
        <v>4990</v>
      </c>
      <c r="G1410">
        <v>125</v>
      </c>
      <c r="H1410" t="s">
        <v>5039</v>
      </c>
      <c r="I1410" s="4" t="str">
        <f t="shared" si="65"/>
        <v>SCHEDULE 16: REPORT ON ASSOCIATED STATISTICS | 16a: Aircraft statistics: (iii) Total number and MCTOW of landings of aircraft not included in (i) and (ii) | Total MCTOW | Air passenger service aircraft less than 3 tonnes MCTOW</v>
      </c>
      <c r="J1410" t="s">
        <v>304</v>
      </c>
    </row>
    <row r="1411" spans="1:10" hidden="1">
      <c r="A1411" s="6" t="str">
        <f t="shared" si="66"/>
        <v>SCHEDULE 16: REPORT ON ASSOCIATED STATISTICS | 16a: Aircraft statistics: (iii) Total number and MCTOW of landings of aircraft not included in (i) and (ii) | 3</v>
      </c>
      <c r="B1411" s="4">
        <f t="shared" si="67"/>
        <v>3</v>
      </c>
      <c r="C1411" t="s">
        <v>4984</v>
      </c>
      <c r="D1411" t="s">
        <v>5038</v>
      </c>
      <c r="E1411" t="s">
        <v>81</v>
      </c>
      <c r="F1411" t="s">
        <v>4986</v>
      </c>
      <c r="G1411">
        <v>126</v>
      </c>
      <c r="H1411" t="s">
        <v>5042</v>
      </c>
      <c r="I1411" s="4" t="str">
        <f t="shared" si="65"/>
        <v>SCHEDULE 16: REPORT ON ASSOCIATED STATISTICS | 16a: Aircraft statistics: (iii) Total number and MCTOW of landings of aircraft not included in (i) and (ii) | Total number of landings | Freight aircraft</v>
      </c>
      <c r="J1411" t="s">
        <v>4988</v>
      </c>
    </row>
    <row r="1412" spans="1:10" hidden="1">
      <c r="A1412" s="6" t="str">
        <f t="shared" si="66"/>
        <v>SCHEDULE 16: REPORT ON ASSOCIATED STATISTICS | 16a: Aircraft statistics: (iii) Total number and MCTOW of landings of aircraft not included in (i) and (ii) | 4</v>
      </c>
      <c r="B1412" s="4">
        <f t="shared" si="67"/>
        <v>4</v>
      </c>
      <c r="C1412" t="s">
        <v>4984</v>
      </c>
      <c r="D1412" t="s">
        <v>5038</v>
      </c>
      <c r="E1412" t="s">
        <v>81</v>
      </c>
      <c r="F1412" t="s">
        <v>4990</v>
      </c>
      <c r="G1412">
        <v>126</v>
      </c>
      <c r="H1412" t="s">
        <v>5042</v>
      </c>
      <c r="I1412" s="4" t="str">
        <f t="shared" si="65"/>
        <v>SCHEDULE 16: REPORT ON ASSOCIATED STATISTICS | 16a: Aircraft statistics: (iii) Total number and MCTOW of landings of aircraft not included in (i) and (ii) | Total MCTOW | Freight aircraft</v>
      </c>
      <c r="J1412" t="s">
        <v>304</v>
      </c>
    </row>
    <row r="1413" spans="1:10" hidden="1">
      <c r="A1413" s="6" t="str">
        <f t="shared" si="66"/>
        <v>SCHEDULE 16: REPORT ON ASSOCIATED STATISTICS | 16a: Aircraft statistics: (iii) Total number and MCTOW of landings of aircraft not included in (i) and (ii) | 5</v>
      </c>
      <c r="B1413" s="4">
        <f t="shared" si="67"/>
        <v>5</v>
      </c>
      <c r="C1413" t="s">
        <v>4984</v>
      </c>
      <c r="D1413" t="s">
        <v>5038</v>
      </c>
      <c r="E1413" t="s">
        <v>81</v>
      </c>
      <c r="F1413" t="s">
        <v>4986</v>
      </c>
      <c r="G1413">
        <v>127</v>
      </c>
      <c r="H1413" t="s">
        <v>5045</v>
      </c>
      <c r="I1413" s="4" t="str">
        <f t="shared" si="65"/>
        <v>SCHEDULE 16: REPORT ON ASSOCIATED STATISTICS | 16a: Aircraft statistics: (iii) Total number and MCTOW of landings of aircraft not included in (i) and (ii) | Total number of landings | Military and diplomatic aircraft</v>
      </c>
      <c r="J1413" t="s">
        <v>4988</v>
      </c>
    </row>
    <row r="1414" spans="1:10" hidden="1">
      <c r="A1414" s="6" t="str">
        <f t="shared" si="66"/>
        <v>SCHEDULE 16: REPORT ON ASSOCIATED STATISTICS | 16a: Aircraft statistics: (iii) Total number and MCTOW of landings of aircraft not included in (i) and (ii) | 6</v>
      </c>
      <c r="B1414" s="4">
        <f t="shared" si="67"/>
        <v>6</v>
      </c>
      <c r="C1414" t="s">
        <v>4984</v>
      </c>
      <c r="D1414" t="s">
        <v>5038</v>
      </c>
      <c r="E1414" t="s">
        <v>81</v>
      </c>
      <c r="F1414" t="s">
        <v>4990</v>
      </c>
      <c r="G1414">
        <v>127</v>
      </c>
      <c r="H1414" t="s">
        <v>5045</v>
      </c>
      <c r="I1414" s="4" t="str">
        <f t="shared" si="65"/>
        <v>SCHEDULE 16: REPORT ON ASSOCIATED STATISTICS | 16a: Aircraft statistics: (iii) Total number and MCTOW of landings of aircraft not included in (i) and (ii) | Total MCTOW | Military and diplomatic aircraft</v>
      </c>
      <c r="J1414" t="s">
        <v>304</v>
      </c>
    </row>
    <row r="1415" spans="1:10" hidden="1">
      <c r="A1415" s="6" t="str">
        <f t="shared" si="66"/>
        <v>SCHEDULE 16: REPORT ON ASSOCIATED STATISTICS | 16a: Aircraft statistics: (iii) Total number and MCTOW of landings of aircraft not included in (i) and (ii) | 7</v>
      </c>
      <c r="B1415" s="4">
        <f t="shared" si="67"/>
        <v>7</v>
      </c>
      <c r="C1415" t="s">
        <v>4984</v>
      </c>
      <c r="D1415" t="s">
        <v>5038</v>
      </c>
      <c r="E1415" t="s">
        <v>81</v>
      </c>
      <c r="F1415" t="s">
        <v>4986</v>
      </c>
      <c r="G1415">
        <v>128</v>
      </c>
      <c r="H1415" t="s">
        <v>5048</v>
      </c>
      <c r="I1415" s="4" t="str">
        <f t="shared" si="65"/>
        <v>SCHEDULE 16: REPORT ON ASSOCIATED STATISTICS | 16a: Aircraft statistics: (iii) Total number and MCTOW of landings of aircraft not included in (i) and (ii) | Total number of landings | Other aircraft (including General Aviation)</v>
      </c>
      <c r="J1415" t="s">
        <v>4988</v>
      </c>
    </row>
    <row r="1416" spans="1:10" hidden="1">
      <c r="A1416" s="6" t="str">
        <f t="shared" si="66"/>
        <v>SCHEDULE 16: REPORT ON ASSOCIATED STATISTICS | 16a: Aircraft statistics: (iii) Total number and MCTOW of landings of aircraft not included in (i) and (ii) | 8</v>
      </c>
      <c r="B1416" s="4">
        <f t="shared" si="67"/>
        <v>8</v>
      </c>
      <c r="C1416" t="s">
        <v>4984</v>
      </c>
      <c r="D1416" t="s">
        <v>5038</v>
      </c>
      <c r="E1416" t="s">
        <v>81</v>
      </c>
      <c r="F1416" t="s">
        <v>4990</v>
      </c>
      <c r="G1416">
        <v>128</v>
      </c>
      <c r="H1416" t="s">
        <v>5048</v>
      </c>
      <c r="I1416" s="4" t="str">
        <f t="shared" si="65"/>
        <v>SCHEDULE 16: REPORT ON ASSOCIATED STATISTICS | 16a: Aircraft statistics: (iii) Total number and MCTOW of landings of aircraft not included in (i) and (ii) | Total MCTOW | Other aircraft (including General Aviation)</v>
      </c>
      <c r="J1416" t="s">
        <v>304</v>
      </c>
    </row>
    <row r="1417" spans="1:10" hidden="1">
      <c r="A1417" s="6" t="str">
        <f t="shared" si="66"/>
        <v>SCHEDULE 16: REPORT ON ASSOCIATED STATISTICS | 16a: Aircraft statistics: (iv)  The total number and MCTOW of landings during the disclosure year | 1</v>
      </c>
      <c r="B1417" s="4">
        <f t="shared" si="67"/>
        <v>1</v>
      </c>
      <c r="C1417" t="s">
        <v>4984</v>
      </c>
      <c r="D1417" t="s">
        <v>5051</v>
      </c>
      <c r="E1417" t="s">
        <v>81</v>
      </c>
      <c r="F1417" t="s">
        <v>81</v>
      </c>
      <c r="G1417">
        <v>131</v>
      </c>
      <c r="H1417" t="s">
        <v>60</v>
      </c>
      <c r="I1417" s="4" t="str">
        <f t="shared" si="65"/>
        <v>SCHEDULE 16: REPORT ON ASSOCIATED STATISTICS | 16a: Aircraft statistics: (iv)  The total number and MCTOW of landings during the disclosure year | Total</v>
      </c>
      <c r="J1417" t="s">
        <v>4988</v>
      </c>
    </row>
    <row r="1418" spans="1:10" hidden="1">
      <c r="A1418" s="6" t="str">
        <f t="shared" si="66"/>
        <v>SCHEDULE 16: REPORT ON ASSOCIATED STATISTICS | 16a: Aircraft statistics: (iv)  The total number and MCTOW of landings during the disclosure year | 2</v>
      </c>
      <c r="B1418" s="4">
        <f t="shared" si="67"/>
        <v>2</v>
      </c>
      <c r="C1418" t="s">
        <v>4984</v>
      </c>
      <c r="D1418" t="s">
        <v>5051</v>
      </c>
      <c r="E1418" t="s">
        <v>81</v>
      </c>
      <c r="F1418" t="s">
        <v>4986</v>
      </c>
      <c r="G1418">
        <v>131</v>
      </c>
      <c r="H1418" t="s">
        <v>60</v>
      </c>
      <c r="I1418" s="4" t="str">
        <f t="shared" si="65"/>
        <v>SCHEDULE 16: REPORT ON ASSOCIATED STATISTICS | 16a: Aircraft statistics: (iv)  The total number and MCTOW of landings during the disclosure year | Total number of landings | Total</v>
      </c>
      <c r="J1418" t="s">
        <v>4988</v>
      </c>
    </row>
    <row r="1419" spans="1:10" hidden="1">
      <c r="A1419" s="6" t="str">
        <f t="shared" si="66"/>
        <v>SCHEDULE 16: REPORT ON ASSOCIATED STATISTICS | 16a: Aircraft statistics: (iv)  The total number and MCTOW of landings during the disclosure year | 3</v>
      </c>
      <c r="B1419" s="4">
        <f t="shared" si="67"/>
        <v>3</v>
      </c>
      <c r="C1419" t="s">
        <v>4984</v>
      </c>
      <c r="D1419" t="s">
        <v>5051</v>
      </c>
      <c r="E1419" t="s">
        <v>81</v>
      </c>
      <c r="F1419" t="s">
        <v>4990</v>
      </c>
      <c r="G1419">
        <v>131</v>
      </c>
      <c r="H1419" t="s">
        <v>60</v>
      </c>
      <c r="I1419" s="4" t="str">
        <f t="shared" si="65"/>
        <v>SCHEDULE 16: REPORT ON ASSOCIATED STATISTICS | 16a: Aircraft statistics: (iv)  The total number and MCTOW of landings during the disclosure year | Total MCTOW | Total</v>
      </c>
      <c r="J1419" t="s">
        <v>304</v>
      </c>
    </row>
    <row r="1420" spans="1:10" hidden="1">
      <c r="A1420" s="6" t="str">
        <f t="shared" si="66"/>
        <v>SCHEDULE 16: REPORT ON ASSOCIATED STATISTICS | 16b: Terminal access | 1</v>
      </c>
      <c r="B1420" s="4">
        <f t="shared" si="67"/>
        <v>1</v>
      </c>
      <c r="C1420" t="s">
        <v>4984</v>
      </c>
      <c r="D1420" t="s">
        <v>5054</v>
      </c>
      <c r="E1420" t="s">
        <v>81</v>
      </c>
      <c r="F1420" t="s">
        <v>5055</v>
      </c>
      <c r="G1420">
        <v>135</v>
      </c>
      <c r="H1420" t="s">
        <v>5056</v>
      </c>
      <c r="I1420" s="4" t="str">
        <f t="shared" si="65"/>
        <v>SCHEDULE 16: REPORT ON ASSOCIATED STATISTICS | 16b: Terminal access | Contact stand–airbridge | International air passenger service movements</v>
      </c>
      <c r="J1420" t="s">
        <v>4988</v>
      </c>
    </row>
    <row r="1421" spans="1:10" hidden="1">
      <c r="A1421" s="6" t="str">
        <f t="shared" si="66"/>
        <v>SCHEDULE 16: REPORT ON ASSOCIATED STATISTICS | 16b: Terminal access | 2</v>
      </c>
      <c r="B1421" s="4">
        <f t="shared" si="67"/>
        <v>2</v>
      </c>
      <c r="C1421" t="s">
        <v>4984</v>
      </c>
      <c r="D1421" t="s">
        <v>5054</v>
      </c>
      <c r="E1421" t="s">
        <v>81</v>
      </c>
      <c r="F1421" t="s">
        <v>5058</v>
      </c>
      <c r="G1421">
        <v>135</v>
      </c>
      <c r="H1421" t="s">
        <v>5056</v>
      </c>
      <c r="I1421" s="4" t="str">
        <f t="shared" si="65"/>
        <v>SCHEDULE 16: REPORT ON ASSOCIATED STATISTICS | 16b: Terminal access | Contact stand–walking | International air passenger service movements</v>
      </c>
      <c r="J1421" t="s">
        <v>4988</v>
      </c>
    </row>
    <row r="1422" spans="1:10" hidden="1">
      <c r="A1422" s="6" t="str">
        <f t="shared" si="66"/>
        <v>SCHEDULE 16: REPORT ON ASSOCIATED STATISTICS | 16b: Terminal access | 3</v>
      </c>
      <c r="B1422" s="4">
        <f t="shared" si="67"/>
        <v>3</v>
      </c>
      <c r="C1422" t="s">
        <v>4984</v>
      </c>
      <c r="D1422" t="s">
        <v>5054</v>
      </c>
      <c r="E1422" t="s">
        <v>81</v>
      </c>
      <c r="F1422" t="s">
        <v>5059</v>
      </c>
      <c r="G1422">
        <v>135</v>
      </c>
      <c r="H1422" t="s">
        <v>5056</v>
      </c>
      <c r="I1422" s="4" t="str">
        <f t="shared" si="65"/>
        <v>SCHEDULE 16: REPORT ON ASSOCIATED STATISTICS | 16b: Terminal access | Remote stand—bus | International air passenger service movements</v>
      </c>
      <c r="J1422" t="s">
        <v>4988</v>
      </c>
    </row>
    <row r="1423" spans="1:10" hidden="1">
      <c r="A1423" s="6" t="str">
        <f t="shared" si="66"/>
        <v>SCHEDULE 16: REPORT ON ASSOCIATED STATISTICS | 16b: Terminal access | 4</v>
      </c>
      <c r="B1423" s="4">
        <f t="shared" si="67"/>
        <v>4</v>
      </c>
      <c r="C1423" t="s">
        <v>4984</v>
      </c>
      <c r="D1423" t="s">
        <v>5054</v>
      </c>
      <c r="E1423" t="s">
        <v>81</v>
      </c>
      <c r="F1423" t="s">
        <v>60</v>
      </c>
      <c r="G1423">
        <v>135</v>
      </c>
      <c r="H1423" t="s">
        <v>5056</v>
      </c>
      <c r="I1423" s="4" t="str">
        <f t="shared" si="65"/>
        <v>SCHEDULE 16: REPORT ON ASSOCIATED STATISTICS | 16b: Terminal access | Total | International air passenger service movements</v>
      </c>
      <c r="J1423" t="s">
        <v>4988</v>
      </c>
    </row>
    <row r="1424" spans="1:10" hidden="1">
      <c r="A1424" s="6" t="str">
        <f t="shared" si="66"/>
        <v>SCHEDULE 16: REPORT ON ASSOCIATED STATISTICS | 16b: Terminal access | 5</v>
      </c>
      <c r="B1424" s="4">
        <f t="shared" si="67"/>
        <v>5</v>
      </c>
      <c r="C1424" t="s">
        <v>4984</v>
      </c>
      <c r="D1424" t="s">
        <v>5054</v>
      </c>
      <c r="E1424" t="s">
        <v>81</v>
      </c>
      <c r="F1424" t="s">
        <v>5055</v>
      </c>
      <c r="G1424">
        <v>136</v>
      </c>
      <c r="H1424" t="s">
        <v>5060</v>
      </c>
      <c r="I1424" s="4" t="str">
        <f t="shared" si="65"/>
        <v>SCHEDULE 16: REPORT ON ASSOCIATED STATISTICS | 16b: Terminal access | Contact stand–airbridge | Domestic jet air passenger service movements</v>
      </c>
      <c r="J1424" t="s">
        <v>4988</v>
      </c>
    </row>
    <row r="1425" spans="1:10" hidden="1">
      <c r="A1425" s="6" t="str">
        <f t="shared" si="66"/>
        <v>SCHEDULE 16: REPORT ON ASSOCIATED STATISTICS | 16b: Terminal access | 6</v>
      </c>
      <c r="B1425" s="4">
        <f t="shared" si="67"/>
        <v>6</v>
      </c>
      <c r="C1425" t="s">
        <v>4984</v>
      </c>
      <c r="D1425" t="s">
        <v>5054</v>
      </c>
      <c r="E1425" t="s">
        <v>81</v>
      </c>
      <c r="F1425" t="s">
        <v>5058</v>
      </c>
      <c r="G1425">
        <v>136</v>
      </c>
      <c r="H1425" t="s">
        <v>5060</v>
      </c>
      <c r="I1425" s="4" t="str">
        <f t="shared" si="65"/>
        <v>SCHEDULE 16: REPORT ON ASSOCIATED STATISTICS | 16b: Terminal access | Contact stand–walking | Domestic jet air passenger service movements</v>
      </c>
      <c r="J1425" t="s">
        <v>4988</v>
      </c>
    </row>
    <row r="1426" spans="1:10" hidden="1">
      <c r="A1426" s="6" t="str">
        <f t="shared" si="66"/>
        <v>SCHEDULE 16: REPORT ON ASSOCIATED STATISTICS | 16b: Terminal access | 7</v>
      </c>
      <c r="B1426" s="4">
        <f t="shared" si="67"/>
        <v>7</v>
      </c>
      <c r="C1426" t="s">
        <v>4984</v>
      </c>
      <c r="D1426" t="s">
        <v>5054</v>
      </c>
      <c r="E1426" t="s">
        <v>81</v>
      </c>
      <c r="F1426" t="s">
        <v>5059</v>
      </c>
      <c r="G1426">
        <v>136</v>
      </c>
      <c r="H1426" t="s">
        <v>5060</v>
      </c>
      <c r="I1426" s="4" t="str">
        <f t="shared" si="65"/>
        <v>SCHEDULE 16: REPORT ON ASSOCIATED STATISTICS | 16b: Terminal access | Remote stand—bus | Domestic jet air passenger service movements</v>
      </c>
      <c r="J1426" t="s">
        <v>4988</v>
      </c>
    </row>
    <row r="1427" spans="1:10" hidden="1">
      <c r="A1427" s="6" t="str">
        <f t="shared" si="66"/>
        <v>SCHEDULE 16: REPORT ON ASSOCIATED STATISTICS | 16b: Terminal access | 8</v>
      </c>
      <c r="B1427" s="4">
        <f t="shared" si="67"/>
        <v>8</v>
      </c>
      <c r="C1427" t="s">
        <v>4984</v>
      </c>
      <c r="D1427" t="s">
        <v>5054</v>
      </c>
      <c r="E1427" t="s">
        <v>81</v>
      </c>
      <c r="F1427" t="s">
        <v>60</v>
      </c>
      <c r="G1427">
        <v>136</v>
      </c>
      <c r="H1427" t="s">
        <v>5060</v>
      </c>
      <c r="I1427" s="4" t="str">
        <f t="shared" si="65"/>
        <v>SCHEDULE 16: REPORT ON ASSOCIATED STATISTICS | 16b: Terminal access | Total | Domestic jet air passenger service movements</v>
      </c>
      <c r="J1427" t="s">
        <v>4988</v>
      </c>
    </row>
    <row r="1428" spans="1:10" hidden="1">
      <c r="A1428" s="6" t="str">
        <f t="shared" si="66"/>
        <v>SCHEDULE 16: REPORT ON ASSOCIATED STATISTICS | 16c: Passenger statistics | 1</v>
      </c>
      <c r="B1428" s="4">
        <f t="shared" si="67"/>
        <v>1</v>
      </c>
      <c r="C1428" t="s">
        <v>4984</v>
      </c>
      <c r="D1428" t="s">
        <v>5062</v>
      </c>
      <c r="E1428" t="s">
        <v>81</v>
      </c>
      <c r="F1428" t="s">
        <v>5063</v>
      </c>
      <c r="G1428">
        <v>141</v>
      </c>
      <c r="H1428" t="s">
        <v>5064</v>
      </c>
      <c r="I1428" s="4" t="str">
        <f t="shared" si="65"/>
        <v>SCHEDULE 16: REPORT ON ASSOCIATED STATISTICS | 16c: Passenger statistics | Domestic | Inbound passengers†</v>
      </c>
      <c r="J1428" t="s">
        <v>4988</v>
      </c>
    </row>
    <row r="1429" spans="1:10" hidden="1">
      <c r="A1429" s="6" t="str">
        <f t="shared" si="66"/>
        <v>SCHEDULE 16: REPORT ON ASSOCIATED STATISTICS | 16c: Passenger statistics | 2</v>
      </c>
      <c r="B1429" s="4">
        <f t="shared" si="67"/>
        <v>2</v>
      </c>
      <c r="C1429" t="s">
        <v>4984</v>
      </c>
      <c r="D1429" t="s">
        <v>5062</v>
      </c>
      <c r="E1429" t="s">
        <v>81</v>
      </c>
      <c r="F1429" t="s">
        <v>5066</v>
      </c>
      <c r="G1429">
        <v>141</v>
      </c>
      <c r="H1429" t="s">
        <v>5064</v>
      </c>
      <c r="I1429" s="4" t="str">
        <f t="shared" si="65"/>
        <v>SCHEDULE 16: REPORT ON ASSOCIATED STATISTICS | 16c: Passenger statistics | International | Inbound passengers†</v>
      </c>
      <c r="J1429" t="s">
        <v>4988</v>
      </c>
    </row>
    <row r="1430" spans="1:10" hidden="1">
      <c r="A1430" s="6" t="str">
        <f t="shared" si="66"/>
        <v>SCHEDULE 16: REPORT ON ASSOCIATED STATISTICS | 16c: Passenger statistics | 3</v>
      </c>
      <c r="B1430" s="4">
        <f t="shared" si="67"/>
        <v>3</v>
      </c>
      <c r="C1430" t="s">
        <v>4984</v>
      </c>
      <c r="D1430" t="s">
        <v>5062</v>
      </c>
      <c r="E1430" t="s">
        <v>81</v>
      </c>
      <c r="F1430" t="s">
        <v>60</v>
      </c>
      <c r="G1430">
        <v>141</v>
      </c>
      <c r="H1430" t="s">
        <v>5064</v>
      </c>
      <c r="I1430" s="4" t="str">
        <f t="shared" si="65"/>
        <v>SCHEDULE 16: REPORT ON ASSOCIATED STATISTICS | 16c: Passenger statistics | Total | Inbound passengers†</v>
      </c>
      <c r="J1430" t="s">
        <v>4988</v>
      </c>
    </row>
    <row r="1431" spans="1:10" hidden="1">
      <c r="A1431" s="6" t="str">
        <f t="shared" si="66"/>
        <v>SCHEDULE 16: REPORT ON ASSOCIATED STATISTICS | 16c: Passenger statistics | 4</v>
      </c>
      <c r="B1431" s="4">
        <f t="shared" si="67"/>
        <v>4</v>
      </c>
      <c r="C1431" t="s">
        <v>4984</v>
      </c>
      <c r="D1431" t="s">
        <v>5062</v>
      </c>
      <c r="E1431" t="s">
        <v>81</v>
      </c>
      <c r="F1431" t="s">
        <v>5063</v>
      </c>
      <c r="G1431">
        <v>142</v>
      </c>
      <c r="H1431" t="s">
        <v>5069</v>
      </c>
      <c r="I1431" s="4" t="str">
        <f t="shared" si="65"/>
        <v>SCHEDULE 16: REPORT ON ASSOCIATED STATISTICS | 16c: Passenger statistics | Domestic | Outbound passengers†</v>
      </c>
      <c r="J1431" t="s">
        <v>4988</v>
      </c>
    </row>
    <row r="1432" spans="1:10" hidden="1">
      <c r="A1432" s="6" t="str">
        <f t="shared" si="66"/>
        <v>SCHEDULE 16: REPORT ON ASSOCIATED STATISTICS | 16c: Passenger statistics | 5</v>
      </c>
      <c r="B1432" s="4">
        <f t="shared" si="67"/>
        <v>5</v>
      </c>
      <c r="C1432" t="s">
        <v>4984</v>
      </c>
      <c r="D1432" t="s">
        <v>5062</v>
      </c>
      <c r="E1432" t="s">
        <v>81</v>
      </c>
      <c r="F1432" t="s">
        <v>5066</v>
      </c>
      <c r="G1432">
        <v>142</v>
      </c>
      <c r="H1432" t="s">
        <v>5069</v>
      </c>
      <c r="I1432" s="4" t="str">
        <f t="shared" si="65"/>
        <v>SCHEDULE 16: REPORT ON ASSOCIATED STATISTICS | 16c: Passenger statistics | International | Outbound passengers†</v>
      </c>
      <c r="J1432" t="s">
        <v>4988</v>
      </c>
    </row>
    <row r="1433" spans="1:10" hidden="1">
      <c r="A1433" s="6" t="str">
        <f t="shared" si="66"/>
        <v>SCHEDULE 16: REPORT ON ASSOCIATED STATISTICS | 16c: Passenger statistics | 6</v>
      </c>
      <c r="B1433" s="4">
        <f t="shared" si="67"/>
        <v>6</v>
      </c>
      <c r="C1433" t="s">
        <v>4984</v>
      </c>
      <c r="D1433" t="s">
        <v>5062</v>
      </c>
      <c r="E1433" t="s">
        <v>81</v>
      </c>
      <c r="F1433" t="s">
        <v>60</v>
      </c>
      <c r="G1433">
        <v>142</v>
      </c>
      <c r="H1433" t="s">
        <v>5069</v>
      </c>
      <c r="I1433" s="4" t="str">
        <f t="shared" si="65"/>
        <v>SCHEDULE 16: REPORT ON ASSOCIATED STATISTICS | 16c: Passenger statistics | Total | Outbound passengers†</v>
      </c>
      <c r="J1433" t="s">
        <v>4988</v>
      </c>
    </row>
    <row r="1434" spans="1:10" hidden="1">
      <c r="A1434" s="6" t="str">
        <f t="shared" si="66"/>
        <v>SCHEDULE 16: REPORT ON ASSOCIATED STATISTICS | 16c: Passenger statistics | 7</v>
      </c>
      <c r="B1434" s="4">
        <f t="shared" si="67"/>
        <v>7</v>
      </c>
      <c r="C1434" t="s">
        <v>4984</v>
      </c>
      <c r="D1434" t="s">
        <v>5062</v>
      </c>
      <c r="E1434" t="s">
        <v>81</v>
      </c>
      <c r="F1434" t="s">
        <v>5063</v>
      </c>
      <c r="G1434">
        <v>143</v>
      </c>
      <c r="H1434" t="s">
        <v>5073</v>
      </c>
      <c r="I1434" s="4" t="str">
        <f t="shared" si="65"/>
        <v>SCHEDULE 16: REPORT ON ASSOCIATED STATISTICS | 16c: Passenger statistics | Domestic | Total (gross figure)</v>
      </c>
      <c r="J1434" t="s">
        <v>4988</v>
      </c>
    </row>
    <row r="1435" spans="1:10" hidden="1">
      <c r="A1435" s="6" t="str">
        <f t="shared" si="66"/>
        <v>SCHEDULE 16: REPORT ON ASSOCIATED STATISTICS | 16c: Passenger statistics | 8</v>
      </c>
      <c r="B1435" s="4">
        <f t="shared" si="67"/>
        <v>8</v>
      </c>
      <c r="C1435" t="s">
        <v>4984</v>
      </c>
      <c r="D1435" t="s">
        <v>5062</v>
      </c>
      <c r="E1435" t="s">
        <v>81</v>
      </c>
      <c r="F1435" t="s">
        <v>5066</v>
      </c>
      <c r="G1435">
        <v>143</v>
      </c>
      <c r="H1435" t="s">
        <v>5073</v>
      </c>
      <c r="I1435" s="4" t="str">
        <f t="shared" si="65"/>
        <v>SCHEDULE 16: REPORT ON ASSOCIATED STATISTICS | 16c: Passenger statistics | International | Total (gross figure)</v>
      </c>
      <c r="J1435" t="s">
        <v>4988</v>
      </c>
    </row>
    <row r="1436" spans="1:10" hidden="1">
      <c r="A1436" s="6" t="str">
        <f t="shared" si="66"/>
        <v>SCHEDULE 16: REPORT ON ASSOCIATED STATISTICS | 16c: Passenger statistics | 9</v>
      </c>
      <c r="B1436" s="4">
        <f t="shared" si="67"/>
        <v>9</v>
      </c>
      <c r="C1436" t="s">
        <v>4984</v>
      </c>
      <c r="D1436" t="s">
        <v>5062</v>
      </c>
      <c r="E1436" t="s">
        <v>81</v>
      </c>
      <c r="F1436" t="s">
        <v>60</v>
      </c>
      <c r="G1436">
        <v>143</v>
      </c>
      <c r="H1436" t="s">
        <v>5073</v>
      </c>
      <c r="I1436" s="4" t="str">
        <f t="shared" si="65"/>
        <v>SCHEDULE 16: REPORT ON ASSOCIATED STATISTICS | 16c: Passenger statistics | Total | Total (gross figure)</v>
      </c>
      <c r="J1436" t="s">
        <v>4988</v>
      </c>
    </row>
    <row r="1437" spans="1:10" hidden="1">
      <c r="A1437" s="6" t="str">
        <f t="shared" si="66"/>
        <v>SCHEDULE 16: REPORT ON ASSOCIATED STATISTICS | 16c: Passenger statistics | 10</v>
      </c>
      <c r="B1437" s="4">
        <f t="shared" si="67"/>
        <v>10</v>
      </c>
      <c r="C1437" t="s">
        <v>4984</v>
      </c>
      <c r="D1437" t="s">
        <v>5062</v>
      </c>
      <c r="E1437" t="s">
        <v>81</v>
      </c>
      <c r="F1437" t="s">
        <v>5063</v>
      </c>
      <c r="G1437">
        <v>145</v>
      </c>
      <c r="H1437" t="s">
        <v>5076</v>
      </c>
      <c r="I1437" s="4" t="str">
        <f t="shared" si="65"/>
        <v>SCHEDULE 16: REPORT ON ASSOCIATED STATISTICS | 16c: Passenger statistics | Domestic | less estimated number of transfer and transit passengers</v>
      </c>
      <c r="J1437" t="s">
        <v>4988</v>
      </c>
    </row>
    <row r="1438" spans="1:10" hidden="1">
      <c r="A1438" s="6" t="str">
        <f t="shared" si="66"/>
        <v>SCHEDULE 16: REPORT ON ASSOCIATED STATISTICS | 16c: Passenger statistics | 11</v>
      </c>
      <c r="B1438" s="4">
        <f t="shared" si="67"/>
        <v>11</v>
      </c>
      <c r="C1438" t="s">
        <v>4984</v>
      </c>
      <c r="D1438" t="s">
        <v>5062</v>
      </c>
      <c r="E1438" t="s">
        <v>81</v>
      </c>
      <c r="F1438" t="s">
        <v>5066</v>
      </c>
      <c r="G1438">
        <v>145</v>
      </c>
      <c r="H1438" t="s">
        <v>5076</v>
      </c>
      <c r="I1438" s="4" t="str">
        <f t="shared" si="65"/>
        <v>SCHEDULE 16: REPORT ON ASSOCIATED STATISTICS | 16c: Passenger statistics | International | less estimated number of transfer and transit passengers</v>
      </c>
      <c r="J1438" t="s">
        <v>4988</v>
      </c>
    </row>
    <row r="1439" spans="1:10" hidden="1">
      <c r="A1439" s="6" t="str">
        <f t="shared" si="66"/>
        <v>SCHEDULE 16: REPORT ON ASSOCIATED STATISTICS | 16c: Passenger statistics | 12</v>
      </c>
      <c r="B1439" s="4">
        <f t="shared" si="67"/>
        <v>12</v>
      </c>
      <c r="C1439" t="s">
        <v>4984</v>
      </c>
      <c r="D1439" t="s">
        <v>5062</v>
      </c>
      <c r="E1439" t="s">
        <v>81</v>
      </c>
      <c r="F1439" t="s">
        <v>60</v>
      </c>
      <c r="G1439">
        <v>145</v>
      </c>
      <c r="H1439" t="s">
        <v>5076</v>
      </c>
      <c r="I1439" s="4" t="str">
        <f t="shared" si="65"/>
        <v>SCHEDULE 16: REPORT ON ASSOCIATED STATISTICS | 16c: Passenger statistics | Total | less estimated number of transfer and transit passengers</v>
      </c>
      <c r="J1439" t="s">
        <v>4988</v>
      </c>
    </row>
    <row r="1440" spans="1:10" hidden="1">
      <c r="A1440" s="6" t="str">
        <f t="shared" si="66"/>
        <v>SCHEDULE 16: REPORT ON ASSOCIATED STATISTICS | 16c: Passenger statistics | 13</v>
      </c>
      <c r="B1440" s="4">
        <f t="shared" si="67"/>
        <v>13</v>
      </c>
      <c r="C1440" t="s">
        <v>4984</v>
      </c>
      <c r="D1440" t="s">
        <v>5062</v>
      </c>
      <c r="E1440" t="s">
        <v>81</v>
      </c>
      <c r="F1440" t="s">
        <v>5063</v>
      </c>
      <c r="G1440">
        <v>147</v>
      </c>
      <c r="H1440" t="s">
        <v>5077</v>
      </c>
      <c r="I1440" s="4" t="str">
        <f t="shared" si="65"/>
        <v>SCHEDULE 16: REPORT ON ASSOCIATED STATISTICS | 16c: Passenger statistics | Domestic | Total (net figure)</v>
      </c>
      <c r="J1440" t="s">
        <v>4988</v>
      </c>
    </row>
    <row r="1441" spans="1:10" hidden="1">
      <c r="A1441" s="6" t="str">
        <f t="shared" si="66"/>
        <v>SCHEDULE 16: REPORT ON ASSOCIATED STATISTICS | 16c: Passenger statistics | 14</v>
      </c>
      <c r="B1441" s="4">
        <f t="shared" si="67"/>
        <v>14</v>
      </c>
      <c r="C1441" t="s">
        <v>4984</v>
      </c>
      <c r="D1441" t="s">
        <v>5062</v>
      </c>
      <c r="E1441" t="s">
        <v>81</v>
      </c>
      <c r="F1441" t="s">
        <v>5066</v>
      </c>
      <c r="G1441">
        <v>147</v>
      </c>
      <c r="H1441" t="s">
        <v>5077</v>
      </c>
      <c r="I1441" s="4" t="str">
        <f t="shared" si="65"/>
        <v>SCHEDULE 16: REPORT ON ASSOCIATED STATISTICS | 16c: Passenger statistics | International | Total (net figure)</v>
      </c>
      <c r="J1441" t="s">
        <v>4988</v>
      </c>
    </row>
    <row r="1442" spans="1:10" hidden="1">
      <c r="A1442" s="6" t="str">
        <f t="shared" si="66"/>
        <v>SCHEDULE 16: REPORT ON ASSOCIATED STATISTICS | 16c: Passenger statistics | 15</v>
      </c>
      <c r="B1442" s="4">
        <f t="shared" si="67"/>
        <v>15</v>
      </c>
      <c r="C1442" t="s">
        <v>4984</v>
      </c>
      <c r="D1442" t="s">
        <v>5062</v>
      </c>
      <c r="E1442" t="s">
        <v>81</v>
      </c>
      <c r="F1442" t="s">
        <v>60</v>
      </c>
      <c r="G1442">
        <v>147</v>
      </c>
      <c r="H1442" t="s">
        <v>5077</v>
      </c>
      <c r="I1442" s="4" t="str">
        <f t="shared" si="65"/>
        <v>SCHEDULE 16: REPORT ON ASSOCIATED STATISTICS | 16c: Passenger statistics | Total | Total (net figure)</v>
      </c>
      <c r="J1442" t="s">
        <v>4988</v>
      </c>
    </row>
    <row r="1443" spans="1:10" hidden="1">
      <c r="A1443" s="6" t="str">
        <f t="shared" si="66"/>
        <v>SCHEDULE 16: REPORT ON ASSOCIATED STATISTICS | 16e: Human Resource Statistics | 1</v>
      </c>
      <c r="B1443" s="4">
        <f t="shared" si="67"/>
        <v>1</v>
      </c>
      <c r="C1443" t="s">
        <v>4984</v>
      </c>
      <c r="D1443" t="s">
        <v>5078</v>
      </c>
      <c r="E1443" t="s">
        <v>81</v>
      </c>
      <c r="F1443" t="s">
        <v>320</v>
      </c>
      <c r="G1443">
        <v>193</v>
      </c>
      <c r="H1443" t="s">
        <v>5079</v>
      </c>
      <c r="I1443" s="4" t="str">
        <f t="shared" si="65"/>
        <v>SCHEDULE 16: REPORT ON ASSOCIATED STATISTICS | 16e: Human Resource Statistics | Specified Terminal Activities | Number of full-time equivalent employees</v>
      </c>
      <c r="J1443" t="s">
        <v>5080</v>
      </c>
    </row>
    <row r="1444" spans="1:10" hidden="1">
      <c r="A1444" s="6" t="str">
        <f t="shared" si="66"/>
        <v>SCHEDULE 16: REPORT ON ASSOCIATED STATISTICS | 16e: Human Resource Statistics | 2</v>
      </c>
      <c r="B1444" s="4">
        <f t="shared" si="67"/>
        <v>2</v>
      </c>
      <c r="C1444" t="s">
        <v>4984</v>
      </c>
      <c r="D1444" t="s">
        <v>5078</v>
      </c>
      <c r="E1444" t="s">
        <v>81</v>
      </c>
      <c r="F1444" t="s">
        <v>321</v>
      </c>
      <c r="G1444">
        <v>193</v>
      </c>
      <c r="H1444" t="s">
        <v>5079</v>
      </c>
      <c r="I1444" s="4" t="str">
        <f t="shared" si="65"/>
        <v>SCHEDULE 16: REPORT ON ASSOCIATED STATISTICS | 16e: Human Resource Statistics | Airfield Activities | Number of full-time equivalent employees</v>
      </c>
      <c r="J1444" t="s">
        <v>5080</v>
      </c>
    </row>
    <row r="1445" spans="1:10" hidden="1">
      <c r="A1445" s="6" t="str">
        <f t="shared" si="66"/>
        <v>SCHEDULE 16: REPORT ON ASSOCIATED STATISTICS | 16e: Human Resource Statistics | 3</v>
      </c>
      <c r="B1445" s="4">
        <f t="shared" si="67"/>
        <v>3</v>
      </c>
      <c r="C1445" t="s">
        <v>4984</v>
      </c>
      <c r="D1445" t="s">
        <v>5078</v>
      </c>
      <c r="E1445" t="s">
        <v>81</v>
      </c>
      <c r="F1445" t="s">
        <v>322</v>
      </c>
      <c r="G1445">
        <v>193</v>
      </c>
      <c r="H1445" t="s">
        <v>5079</v>
      </c>
      <c r="I1445" s="4" t="str">
        <f t="shared" si="65"/>
        <v>SCHEDULE 16: REPORT ON ASSOCIATED STATISTICS | 16e: Human Resource Statistics | Aircraft and Freight Activities | Number of full-time equivalent employees</v>
      </c>
      <c r="J1445" t="s">
        <v>5080</v>
      </c>
    </row>
    <row r="1446" spans="1:10" hidden="1">
      <c r="A1446" s="6" t="str">
        <f t="shared" si="66"/>
        <v>SCHEDULE 16: REPORT ON ASSOCIATED STATISTICS | 16e: Human Resource Statistics | 4</v>
      </c>
      <c r="B1446" s="4">
        <f t="shared" si="67"/>
        <v>4</v>
      </c>
      <c r="C1446" t="s">
        <v>4984</v>
      </c>
      <c r="D1446" t="s">
        <v>5078</v>
      </c>
      <c r="E1446" t="s">
        <v>81</v>
      </c>
      <c r="F1446" t="s">
        <v>60</v>
      </c>
      <c r="G1446">
        <v>193</v>
      </c>
      <c r="H1446" t="s">
        <v>5079</v>
      </c>
      <c r="I1446" s="4" t="str">
        <f t="shared" si="65"/>
        <v>SCHEDULE 16: REPORT ON ASSOCIATED STATISTICS | 16e: Human Resource Statistics | Total | Number of full-time equivalent employees</v>
      </c>
      <c r="J1446" t="s">
        <v>5080</v>
      </c>
    </row>
    <row r="1447" spans="1:10" hidden="1">
      <c r="A1447" s="6" t="str">
        <f t="shared" si="66"/>
        <v>SCHEDULE 16: REPORT ON ASSOCIATED STATISTICS | 16e: Human Resource Statistics | 5</v>
      </c>
      <c r="B1447" s="4">
        <f t="shared" si="67"/>
        <v>5</v>
      </c>
      <c r="C1447" t="s">
        <v>4984</v>
      </c>
      <c r="D1447" t="s">
        <v>5078</v>
      </c>
      <c r="E1447" t="s">
        <v>81</v>
      </c>
      <c r="F1447" t="s">
        <v>60</v>
      </c>
      <c r="G1447">
        <v>194</v>
      </c>
      <c r="H1447" t="s">
        <v>5085</v>
      </c>
      <c r="I1447" s="4" t="str">
        <f t="shared" si="65"/>
        <v>SCHEDULE 16: REPORT ON ASSOCIATED STATISTICS | 16e: Human Resource Statistics | Total | Human resource costs ($000)</v>
      </c>
      <c r="J1447" t="s">
        <v>5086</v>
      </c>
    </row>
    <row r="1448" spans="1:10" hidden="1">
      <c r="A1448" s="6" t="str">
        <f t="shared" si="33"/>
        <v>SCHEDULE 17: REPORT ON PRICING STATISTICS |  | 1</v>
      </c>
      <c r="B1448" s="4">
        <f>IF(C1448&amp;D1448&lt;&gt;C727&amp;D727,1,B727+1)</f>
        <v>1</v>
      </c>
      <c r="C1448" t="s">
        <v>200</v>
      </c>
      <c r="E1448" t="s">
        <v>81</v>
      </c>
      <c r="F1448" t="s">
        <v>81</v>
      </c>
      <c r="G1448">
        <v>8</v>
      </c>
      <c r="H1448" t="s">
        <v>220</v>
      </c>
      <c r="I1448" s="4" t="str">
        <f t="shared" si="32"/>
        <v>SCHEDULE 17: REPORT ON PRICING STATISTICS | Net operating charges from airfield activities relating to domestic flights of 3 tonnes or more but less than 30 tonnes MCTOW</v>
      </c>
      <c r="J1448" t="s">
        <v>92</v>
      </c>
    </row>
    <row r="1449" spans="1:10" hidden="1">
      <c r="A1449" s="6" t="str">
        <f t="shared" ref="A1449:A1468" si="68">C1449&amp;" | "&amp;D1449&amp;" | "&amp;B1449</f>
        <v>SCHEDULE 17: REPORT ON PRICING STATISTICS |  | 2</v>
      </c>
      <c r="B1449" s="4">
        <f t="shared" ref="B1449:B1468" si="69">IF(C1449&amp;D1449&lt;&gt;C1448&amp;D1448,1,B1448+1)</f>
        <v>2</v>
      </c>
      <c r="C1449" t="s">
        <v>200</v>
      </c>
      <c r="D1449" t="s">
        <v>81</v>
      </c>
      <c r="E1449" t="s">
        <v>81</v>
      </c>
      <c r="F1449" t="s">
        <v>81</v>
      </c>
      <c r="G1449">
        <v>9</v>
      </c>
      <c r="H1449" t="s">
        <v>221</v>
      </c>
      <c r="I1449" s="4" t="str">
        <f t="shared" si="32"/>
        <v>SCHEDULE 17: REPORT ON PRICING STATISTICS | Net operating charges from airfield activities relating to domestic flights of 30 tonnes MCTOW or more</v>
      </c>
      <c r="J1449" t="s">
        <v>92</v>
      </c>
    </row>
    <row r="1450" spans="1:10" hidden="1">
      <c r="A1450" s="6" t="str">
        <f t="shared" si="68"/>
        <v>SCHEDULE 17: REPORT ON PRICING STATISTICS |  | 3</v>
      </c>
      <c r="B1450" s="4">
        <f t="shared" si="69"/>
        <v>3</v>
      </c>
      <c r="C1450" t="s">
        <v>200</v>
      </c>
      <c r="D1450" t="s">
        <v>81</v>
      </c>
      <c r="E1450" t="s">
        <v>81</v>
      </c>
      <c r="F1450" t="s">
        <v>81</v>
      </c>
      <c r="G1450">
        <v>10</v>
      </c>
      <c r="H1450" t="s">
        <v>222</v>
      </c>
      <c r="I1450" s="4" t="str">
        <f t="shared" si="32"/>
        <v>SCHEDULE 17: REPORT ON PRICING STATISTICS | Net operating charges from airfield activities relating to international flights</v>
      </c>
      <c r="J1450" t="s">
        <v>92</v>
      </c>
    </row>
    <row r="1451" spans="1:10" hidden="1">
      <c r="A1451" s="6" t="str">
        <f t="shared" si="68"/>
        <v>SCHEDULE 17: REPORT ON PRICING STATISTICS |  | 4</v>
      </c>
      <c r="B1451" s="4">
        <f t="shared" si="69"/>
        <v>4</v>
      </c>
      <c r="C1451" t="s">
        <v>200</v>
      </c>
      <c r="D1451" t="s">
        <v>81</v>
      </c>
      <c r="E1451" t="s">
        <v>81</v>
      </c>
      <c r="F1451" t="s">
        <v>81</v>
      </c>
      <c r="G1451">
        <v>11</v>
      </c>
      <c r="H1451" t="s">
        <v>223</v>
      </c>
      <c r="I1451" s="4" t="str">
        <f t="shared" si="32"/>
        <v>SCHEDULE 17: REPORT ON PRICING STATISTICS | Net operating charges from specified passenger terminal activities relating to domestic passengers</v>
      </c>
      <c r="J1451" t="s">
        <v>92</v>
      </c>
    </row>
    <row r="1452" spans="1:10" hidden="1">
      <c r="A1452" s="6" t="str">
        <f t="shared" si="68"/>
        <v>SCHEDULE 17: REPORT ON PRICING STATISTICS |  | 5</v>
      </c>
      <c r="B1452" s="4">
        <f t="shared" si="69"/>
        <v>5</v>
      </c>
      <c r="C1452" t="s">
        <v>200</v>
      </c>
      <c r="D1452" t="s">
        <v>81</v>
      </c>
      <c r="E1452" t="s">
        <v>81</v>
      </c>
      <c r="F1452" t="s">
        <v>81</v>
      </c>
      <c r="G1452">
        <v>12</v>
      </c>
      <c r="H1452" t="s">
        <v>224</v>
      </c>
      <c r="I1452" s="4" t="str">
        <f t="shared" si="32"/>
        <v>SCHEDULE 17: REPORT ON PRICING STATISTICS | Net operating charges from specified passenger terminal activities relating to international passengers</v>
      </c>
      <c r="J1452" t="s">
        <v>92</v>
      </c>
    </row>
    <row r="1453" spans="1:10" hidden="1">
      <c r="A1453" s="6" t="str">
        <f t="shared" si="68"/>
        <v>SCHEDULE 17: REPORT ON PRICING STATISTICS |  | 6</v>
      </c>
      <c r="B1453" s="4">
        <f t="shared" si="69"/>
        <v>6</v>
      </c>
      <c r="C1453" t="s">
        <v>200</v>
      </c>
      <c r="D1453" t="s">
        <v>81</v>
      </c>
      <c r="E1453" t="s">
        <v>81</v>
      </c>
      <c r="F1453" t="s">
        <v>81</v>
      </c>
      <c r="G1453">
        <v>15</v>
      </c>
      <c r="H1453" t="s">
        <v>225</v>
      </c>
      <c r="I1453" s="4" t="str">
        <f t="shared" si="32"/>
        <v>SCHEDULE 17: REPORT ON PRICING STATISTICS | Number of domestic passengers on flights of 3 tonnes or more but less than 30 tonnes MCTOW</v>
      </c>
      <c r="J1453" t="s">
        <v>303</v>
      </c>
    </row>
    <row r="1454" spans="1:10" hidden="1">
      <c r="A1454" s="6" t="str">
        <f t="shared" si="68"/>
        <v>SCHEDULE 17: REPORT ON PRICING STATISTICS |  | 7</v>
      </c>
      <c r="B1454" s="4">
        <f t="shared" si="69"/>
        <v>7</v>
      </c>
      <c r="C1454" t="s">
        <v>200</v>
      </c>
      <c r="D1454" t="s">
        <v>81</v>
      </c>
      <c r="E1454" t="s">
        <v>81</v>
      </c>
      <c r="F1454" t="s">
        <v>81</v>
      </c>
      <c r="G1454">
        <v>16</v>
      </c>
      <c r="H1454" t="s">
        <v>226</v>
      </c>
      <c r="I1454" s="4" t="str">
        <f t="shared" si="32"/>
        <v>SCHEDULE 17: REPORT ON PRICING STATISTICS | Number of domestic passengers on flights of 30 tonnes MCTOW or more</v>
      </c>
      <c r="J1454" t="s">
        <v>303</v>
      </c>
    </row>
    <row r="1455" spans="1:10" hidden="1">
      <c r="A1455" s="6" t="str">
        <f t="shared" si="68"/>
        <v>SCHEDULE 17: REPORT ON PRICING STATISTICS |  | 8</v>
      </c>
      <c r="B1455" s="4">
        <f t="shared" si="69"/>
        <v>8</v>
      </c>
      <c r="C1455" t="s">
        <v>200</v>
      </c>
      <c r="D1455" t="s">
        <v>81</v>
      </c>
      <c r="E1455" t="s">
        <v>81</v>
      </c>
      <c r="F1455" t="s">
        <v>81</v>
      </c>
      <c r="G1455">
        <v>17</v>
      </c>
      <c r="H1455" t="s">
        <v>227</v>
      </c>
      <c r="I1455" s="4" t="str">
        <f t="shared" si="32"/>
        <v xml:space="preserve">SCHEDULE 17: REPORT ON PRICING STATISTICS | Number of international passengers </v>
      </c>
      <c r="J1455" t="s">
        <v>303</v>
      </c>
    </row>
    <row r="1456" spans="1:10" hidden="1">
      <c r="A1456" s="6" t="str">
        <f t="shared" si="68"/>
        <v>SCHEDULE 17: REPORT ON PRICING STATISTICS |  | 9</v>
      </c>
      <c r="B1456" s="4">
        <f t="shared" si="69"/>
        <v>9</v>
      </c>
      <c r="C1456" t="s">
        <v>200</v>
      </c>
      <c r="D1456" t="s">
        <v>81</v>
      </c>
      <c r="E1456" t="s">
        <v>81</v>
      </c>
      <c r="F1456" t="s">
        <v>81</v>
      </c>
      <c r="G1456">
        <v>20</v>
      </c>
      <c r="H1456" t="s">
        <v>228</v>
      </c>
      <c r="I1456" s="4" t="str">
        <f t="shared" si="32"/>
        <v>SCHEDULE 17: REPORT ON PRICING STATISTICS | Total MCTOW of domestic flights of 3 tonnes or more but less than 30 tonnes MCTOW</v>
      </c>
      <c r="J1456" t="s">
        <v>304</v>
      </c>
    </row>
    <row r="1457" spans="1:10" hidden="1">
      <c r="A1457" s="6" t="str">
        <f t="shared" si="68"/>
        <v>SCHEDULE 17: REPORT ON PRICING STATISTICS |  | 10</v>
      </c>
      <c r="B1457" s="4">
        <f t="shared" si="69"/>
        <v>10</v>
      </c>
      <c r="C1457" t="s">
        <v>200</v>
      </c>
      <c r="D1457" t="s">
        <v>81</v>
      </c>
      <c r="E1457" t="s">
        <v>81</v>
      </c>
      <c r="F1457" t="s">
        <v>81</v>
      </c>
      <c r="G1457">
        <v>21</v>
      </c>
      <c r="H1457" t="s">
        <v>229</v>
      </c>
      <c r="I1457" s="4" t="str">
        <f t="shared" si="32"/>
        <v>SCHEDULE 17: REPORT ON PRICING STATISTICS | Total MCTOW of domestic flights of 30 tonnes MCTOW or more</v>
      </c>
      <c r="J1457" t="s">
        <v>304</v>
      </c>
    </row>
    <row r="1458" spans="1:10" hidden="1">
      <c r="A1458" s="6" t="str">
        <f t="shared" si="68"/>
        <v>SCHEDULE 17: REPORT ON PRICING STATISTICS |  | 11</v>
      </c>
      <c r="B1458" s="4">
        <f t="shared" si="69"/>
        <v>11</v>
      </c>
      <c r="C1458" t="s">
        <v>200</v>
      </c>
      <c r="D1458" t="s">
        <v>81</v>
      </c>
      <c r="E1458" t="s">
        <v>81</v>
      </c>
      <c r="F1458" t="s">
        <v>81</v>
      </c>
      <c r="G1458">
        <v>22</v>
      </c>
      <c r="H1458" t="s">
        <v>230</v>
      </c>
      <c r="I1458" s="4" t="str">
        <f t="shared" si="32"/>
        <v xml:space="preserve">SCHEDULE 17: REPORT ON PRICING STATISTICS | Total MCTOW of international flights </v>
      </c>
      <c r="J1458" t="s">
        <v>304</v>
      </c>
    </row>
    <row r="1459" spans="1:10" hidden="1">
      <c r="A1459" s="6" t="str">
        <f t="shared" si="68"/>
        <v>SCHEDULE 17: REPORT ON PRICING STATISTICS |  | 12</v>
      </c>
      <c r="B1459" s="4">
        <f t="shared" si="69"/>
        <v>12</v>
      </c>
      <c r="C1459" t="s">
        <v>200</v>
      </c>
      <c r="D1459" t="s">
        <v>81</v>
      </c>
      <c r="E1459" t="s">
        <v>81</v>
      </c>
      <c r="F1459" t="s">
        <v>81</v>
      </c>
      <c r="G1459">
        <v>25</v>
      </c>
      <c r="H1459" t="s">
        <v>231</v>
      </c>
      <c r="I1459" s="4" t="str">
        <f t="shared" si="32"/>
        <v>SCHEDULE 17: REPORT ON PRICING STATISTICS | Average charge from airfield activities relating to domestic flights of 3 tonnes or more but less than 30 tonnes MCTOW</v>
      </c>
      <c r="J1459" t="s">
        <v>305</v>
      </c>
    </row>
    <row r="1460" spans="1:10" hidden="1">
      <c r="A1460" s="6" t="str">
        <f t="shared" si="68"/>
        <v>SCHEDULE 17: REPORT ON PRICING STATISTICS |  | 13</v>
      </c>
      <c r="B1460" s="4">
        <f t="shared" si="69"/>
        <v>13</v>
      </c>
      <c r="C1460" t="s">
        <v>200</v>
      </c>
      <c r="D1460" t="s">
        <v>81</v>
      </c>
      <c r="E1460" t="s">
        <v>81</v>
      </c>
      <c r="F1460" t="s">
        <v>81</v>
      </c>
      <c r="G1460">
        <v>25</v>
      </c>
      <c r="H1460" t="s">
        <v>231</v>
      </c>
      <c r="I1460" s="4" t="str">
        <f t="shared" si="32"/>
        <v>SCHEDULE 17: REPORT ON PRICING STATISTICS | Average charge from airfield activities relating to domestic flights of 3 tonnes or more but less than 30 tonnes MCTOW</v>
      </c>
      <c r="J1460" t="s">
        <v>306</v>
      </c>
    </row>
    <row r="1461" spans="1:10" hidden="1">
      <c r="A1461" s="6" t="str">
        <f t="shared" si="68"/>
        <v>SCHEDULE 17: REPORT ON PRICING STATISTICS |  | 14</v>
      </c>
      <c r="B1461" s="4">
        <f t="shared" si="69"/>
        <v>14</v>
      </c>
      <c r="C1461" t="s">
        <v>200</v>
      </c>
      <c r="D1461" t="s">
        <v>81</v>
      </c>
      <c r="E1461" t="s">
        <v>81</v>
      </c>
      <c r="F1461" t="s">
        <v>81</v>
      </c>
      <c r="G1461">
        <v>26</v>
      </c>
      <c r="H1461" t="s">
        <v>232</v>
      </c>
      <c r="I1461" s="4" t="str">
        <f t="shared" si="32"/>
        <v>SCHEDULE 17: REPORT ON PRICING STATISTICS | Average charge from airfield activities relating to domestic flights of 30 tonnes MCTOW or more</v>
      </c>
      <c r="J1461" t="s">
        <v>305</v>
      </c>
    </row>
    <row r="1462" spans="1:10" hidden="1">
      <c r="A1462" s="6" t="str">
        <f t="shared" si="68"/>
        <v>SCHEDULE 17: REPORT ON PRICING STATISTICS |  | 15</v>
      </c>
      <c r="B1462" s="4">
        <f t="shared" si="69"/>
        <v>15</v>
      </c>
      <c r="C1462" t="s">
        <v>200</v>
      </c>
      <c r="D1462" t="s">
        <v>81</v>
      </c>
      <c r="E1462" t="s">
        <v>81</v>
      </c>
      <c r="F1462" t="s">
        <v>81</v>
      </c>
      <c r="G1462">
        <v>26</v>
      </c>
      <c r="H1462" t="s">
        <v>232</v>
      </c>
      <c r="I1462" s="4" t="str">
        <f t="shared" si="32"/>
        <v>SCHEDULE 17: REPORT ON PRICING STATISTICS | Average charge from airfield activities relating to domestic flights of 30 tonnes MCTOW or more</v>
      </c>
      <c r="J1462" t="s">
        <v>306</v>
      </c>
    </row>
    <row r="1463" spans="1:10" hidden="1">
      <c r="A1463" s="6" t="str">
        <f t="shared" si="68"/>
        <v>SCHEDULE 17: REPORT ON PRICING STATISTICS |  | 16</v>
      </c>
      <c r="B1463" s="4">
        <f t="shared" si="69"/>
        <v>16</v>
      </c>
      <c r="C1463" t="s">
        <v>200</v>
      </c>
      <c r="D1463" t="s">
        <v>81</v>
      </c>
      <c r="E1463" t="s">
        <v>81</v>
      </c>
      <c r="F1463" t="s">
        <v>81</v>
      </c>
      <c r="G1463">
        <v>27</v>
      </c>
      <c r="H1463" t="s">
        <v>233</v>
      </c>
      <c r="I1463" s="4" t="str">
        <f t="shared" si="32"/>
        <v>SCHEDULE 17: REPORT ON PRICING STATISTICS | Average charge from airfield activities relating to international flights</v>
      </c>
      <c r="J1463" t="s">
        <v>305</v>
      </c>
    </row>
    <row r="1464" spans="1:10" hidden="1">
      <c r="A1464" s="6" t="str">
        <f t="shared" si="68"/>
        <v>SCHEDULE 17: REPORT ON PRICING STATISTICS |  | 17</v>
      </c>
      <c r="B1464" s="4">
        <f t="shared" si="69"/>
        <v>17</v>
      </c>
      <c r="C1464" t="s">
        <v>200</v>
      </c>
      <c r="D1464" t="s">
        <v>81</v>
      </c>
      <c r="E1464" t="s">
        <v>81</v>
      </c>
      <c r="F1464" t="s">
        <v>81</v>
      </c>
      <c r="G1464">
        <v>27</v>
      </c>
      <c r="H1464" t="s">
        <v>233</v>
      </c>
      <c r="I1464" s="4" t="str">
        <f t="shared" si="32"/>
        <v>SCHEDULE 17: REPORT ON PRICING STATISTICS | Average charge from airfield activities relating to international flights</v>
      </c>
      <c r="J1464" t="s">
        <v>306</v>
      </c>
    </row>
    <row r="1465" spans="1:10" hidden="1">
      <c r="A1465" s="6" t="str">
        <f t="shared" si="68"/>
        <v>SCHEDULE 17: REPORT ON PRICING STATISTICS |  | 18</v>
      </c>
      <c r="B1465" s="4">
        <f t="shared" si="69"/>
        <v>18</v>
      </c>
      <c r="C1465" t="s">
        <v>200</v>
      </c>
      <c r="D1465" t="s">
        <v>81</v>
      </c>
      <c r="E1465" t="s">
        <v>81</v>
      </c>
      <c r="F1465" t="s">
        <v>81</v>
      </c>
      <c r="G1465">
        <v>29</v>
      </c>
      <c r="H1465" t="s">
        <v>234</v>
      </c>
      <c r="I1465" s="4" t="str">
        <f t="shared" si="32"/>
        <v>SCHEDULE 17: REPORT ON PRICING STATISTICS | Average charge from specified passenger terminal activities</v>
      </c>
      <c r="J1465" t="s">
        <v>307</v>
      </c>
    </row>
    <row r="1466" spans="1:10" hidden="1">
      <c r="A1466" s="6" t="str">
        <f t="shared" si="68"/>
        <v>SCHEDULE 17: REPORT ON PRICING STATISTICS |  | 19</v>
      </c>
      <c r="B1466" s="4">
        <f t="shared" si="69"/>
        <v>19</v>
      </c>
      <c r="C1466" t="s">
        <v>200</v>
      </c>
      <c r="D1466" t="s">
        <v>81</v>
      </c>
      <c r="E1466" t="s">
        <v>81</v>
      </c>
      <c r="F1466" t="s">
        <v>81</v>
      </c>
      <c r="G1466">
        <v>29</v>
      </c>
      <c r="H1466" t="s">
        <v>234</v>
      </c>
      <c r="I1466" s="4" t="str">
        <f t="shared" si="32"/>
        <v>SCHEDULE 17: REPORT ON PRICING STATISTICS | Average charge from specified passenger terminal activities</v>
      </c>
      <c r="J1466" t="s">
        <v>308</v>
      </c>
    </row>
    <row r="1467" spans="1:10" hidden="1">
      <c r="A1467" s="6" t="str">
        <f t="shared" si="68"/>
        <v>SCHEDULE 17: REPORT ON PRICING STATISTICS |  | 20</v>
      </c>
      <c r="B1467" s="4">
        <f t="shared" si="69"/>
        <v>20</v>
      </c>
      <c r="C1467" t="s">
        <v>200</v>
      </c>
      <c r="D1467" t="s">
        <v>81</v>
      </c>
      <c r="E1467" t="s">
        <v>81</v>
      </c>
      <c r="F1467" t="s">
        <v>81</v>
      </c>
      <c r="G1467">
        <v>31</v>
      </c>
      <c r="H1467" t="s">
        <v>235</v>
      </c>
      <c r="I1467" s="4" t="str">
        <f t="shared" si="32"/>
        <v>SCHEDULE 17: REPORT ON PRICING STATISTICS | Average charge from airfield activities and specified passenger terminal activities</v>
      </c>
      <c r="J1467" t="s">
        <v>307</v>
      </c>
    </row>
    <row r="1468" spans="1:10" hidden="1">
      <c r="A1468" s="6" t="str">
        <f t="shared" si="68"/>
        <v>SCHEDULE 17: REPORT ON PRICING STATISTICS |  | 21</v>
      </c>
      <c r="B1468" s="4">
        <f t="shared" si="69"/>
        <v>21</v>
      </c>
      <c r="C1468" t="s">
        <v>200</v>
      </c>
      <c r="D1468" t="s">
        <v>81</v>
      </c>
      <c r="E1468" t="s">
        <v>81</v>
      </c>
      <c r="F1468" t="s">
        <v>81</v>
      </c>
      <c r="G1468">
        <v>31</v>
      </c>
      <c r="H1468" t="s">
        <v>235</v>
      </c>
      <c r="I1468" s="4" t="str">
        <f t="shared" si="32"/>
        <v>SCHEDULE 17: REPORT ON PRICING STATISTICS | Average charge from airfield activities and specified passenger terminal activities</v>
      </c>
      <c r="J1468" t="s">
        <v>308</v>
      </c>
    </row>
    <row r="1469" spans="1:10" hidden="1">
      <c r="A1469" s="6" t="str">
        <f t="shared" ref="A1469:A1532" si="70">C1469&amp;" | "&amp;D1469&amp;" | "&amp;B1469</f>
        <v>SCHEDULE 23: REPORT ON INITIAL REGULATORY ASSET BASE VALUE | 23a: Regulatory Asset Base Value | 1</v>
      </c>
      <c r="B1469" s="4">
        <f t="shared" ref="B1469:B1532" si="71">IF(C1469&amp;D1469&lt;&gt;C1468&amp;D1468,1,B1468+1)</f>
        <v>1</v>
      </c>
      <c r="C1469" t="s">
        <v>5353</v>
      </c>
      <c r="D1469" t="s">
        <v>5354</v>
      </c>
      <c r="E1469" t="s">
        <v>81</v>
      </c>
      <c r="F1469" t="s">
        <v>309</v>
      </c>
      <c r="G1469">
        <v>10</v>
      </c>
      <c r="H1469" t="s">
        <v>5355</v>
      </c>
      <c r="I1469" s="4" t="str">
        <f t="shared" ref="I1469:I1532" si="72">SUBSTITUTE(SUBSTITUTE(SUBSTITUTE(C1469&amp;" | "&amp;D1469&amp;" | "&amp;E1469&amp;" | "&amp;F1469&amp;" | "&amp;H1469," |  |  |  | "," | ")," |  |  | "," | ")," |  | "," | ")</f>
        <v>SCHEDULE 23: REPORT ON INITIAL REGULATORY ASSET BASE VALUE | 23a: Regulatory Asset Base Value | Unallocated RAB | Allocated non-current assets—year ended 2009</v>
      </c>
      <c r="J1469" t="s">
        <v>5356</v>
      </c>
    </row>
    <row r="1470" spans="1:10" hidden="1">
      <c r="A1470" s="6" t="str">
        <f t="shared" si="70"/>
        <v>SCHEDULE 23: REPORT ON INITIAL REGULATORY ASSET BASE VALUE | 23a: Regulatory Asset Base Value | 2</v>
      </c>
      <c r="B1470" s="4">
        <f t="shared" si="71"/>
        <v>2</v>
      </c>
      <c r="C1470" t="s">
        <v>5353</v>
      </c>
      <c r="D1470" t="s">
        <v>5354</v>
      </c>
      <c r="E1470" t="s">
        <v>81</v>
      </c>
      <c r="F1470" t="s">
        <v>309</v>
      </c>
      <c r="G1470">
        <v>11</v>
      </c>
      <c r="H1470" t="s">
        <v>5358</v>
      </c>
      <c r="I1470" s="4" t="str">
        <f t="shared" si="72"/>
        <v>SCHEDULE 23: REPORT ON INITIAL REGULATORY ASSET BASE VALUE | 23a: Regulatory Asset Base Value | Unallocated RAB | Adjustment to reinstate unallocated 2009 asset values</v>
      </c>
      <c r="J1470" t="s">
        <v>5356</v>
      </c>
    </row>
    <row r="1471" spans="1:10" hidden="1">
      <c r="A1471" s="6" t="str">
        <f t="shared" si="70"/>
        <v>SCHEDULE 23: REPORT ON INITIAL REGULATORY ASSET BASE VALUE | 23a: Regulatory Asset Base Value | 3</v>
      </c>
      <c r="B1471" s="4">
        <f t="shared" si="71"/>
        <v>3</v>
      </c>
      <c r="C1471" t="s">
        <v>5353</v>
      </c>
      <c r="D1471" t="s">
        <v>5354</v>
      </c>
      <c r="E1471" t="s">
        <v>81</v>
      </c>
      <c r="F1471" t="s">
        <v>309</v>
      </c>
      <c r="G1471">
        <v>12</v>
      </c>
      <c r="H1471" t="s">
        <v>5360</v>
      </c>
      <c r="I1471" s="4" t="str">
        <f t="shared" si="72"/>
        <v>SCHEDULE 23: REPORT ON INITIAL REGULATORY ASSET BASE VALUE | 23a: Regulatory Asset Base Value | Unallocated RAB | Non-current assets—year ended 2009</v>
      </c>
      <c r="J1471" t="s">
        <v>5356</v>
      </c>
    </row>
    <row r="1472" spans="1:10" hidden="1">
      <c r="A1472" s="6" t="str">
        <f t="shared" si="70"/>
        <v>SCHEDULE 23: REPORT ON INITIAL REGULATORY ASSET BASE VALUE | 23a: Regulatory Asset Base Value | 4</v>
      </c>
      <c r="B1472" s="4">
        <f t="shared" si="71"/>
        <v>4</v>
      </c>
      <c r="C1472" t="s">
        <v>5353</v>
      </c>
      <c r="D1472" t="s">
        <v>5354</v>
      </c>
      <c r="E1472" t="s">
        <v>81</v>
      </c>
      <c r="F1472" t="s">
        <v>309</v>
      </c>
      <c r="G1472">
        <v>14</v>
      </c>
      <c r="H1472" t="s">
        <v>5362</v>
      </c>
      <c r="I1472" s="4" t="str">
        <f t="shared" si="72"/>
        <v>SCHEDULE 23: REPORT ON INITIAL REGULATORY ASSET BASE VALUE | 23a: Regulatory Asset Base Value | Unallocated RAB | Assets held for future use—year ended 2009</v>
      </c>
      <c r="J1472" t="s">
        <v>5356</v>
      </c>
    </row>
    <row r="1473" spans="1:10" hidden="1">
      <c r="A1473" s="6" t="str">
        <f t="shared" si="70"/>
        <v>SCHEDULE 23: REPORT ON INITIAL REGULATORY ASSET BASE VALUE | 23a: Regulatory Asset Base Value | 5</v>
      </c>
      <c r="B1473" s="4">
        <f t="shared" si="71"/>
        <v>5</v>
      </c>
      <c r="C1473" t="s">
        <v>5353</v>
      </c>
      <c r="D1473" t="s">
        <v>5354</v>
      </c>
      <c r="E1473" t="s">
        <v>81</v>
      </c>
      <c r="F1473" t="s">
        <v>309</v>
      </c>
      <c r="G1473">
        <v>15</v>
      </c>
      <c r="H1473" t="s">
        <v>5364</v>
      </c>
      <c r="I1473" s="4" t="str">
        <f t="shared" si="72"/>
        <v>SCHEDULE 23: REPORT ON INITIAL REGULATORY ASSET BASE VALUE | 23a: Regulatory Asset Base Value | Unallocated RAB | Works under construction—year ended 2009</v>
      </c>
      <c r="J1473" t="s">
        <v>5356</v>
      </c>
    </row>
    <row r="1474" spans="1:10" hidden="1">
      <c r="A1474" s="6" t="str">
        <f t="shared" si="70"/>
        <v>SCHEDULE 23: REPORT ON INITIAL REGULATORY ASSET BASE VALUE | 23a: Regulatory Asset Base Value | 6</v>
      </c>
      <c r="B1474" s="4">
        <f t="shared" si="71"/>
        <v>6</v>
      </c>
      <c r="C1474" t="s">
        <v>5353</v>
      </c>
      <c r="D1474" t="s">
        <v>5354</v>
      </c>
      <c r="E1474" t="s">
        <v>81</v>
      </c>
      <c r="F1474" t="s">
        <v>309</v>
      </c>
      <c r="G1474">
        <v>16</v>
      </c>
      <c r="H1474" t="s">
        <v>5366</v>
      </c>
      <c r="I1474" s="4" t="str">
        <f t="shared" si="72"/>
        <v>SCHEDULE 23: REPORT ON INITIAL REGULATORY ASSET BASE VALUE | 23a: Regulatory Asset Base Value | Unallocated RAB | Excluded intangible assets</v>
      </c>
      <c r="J1474" t="s">
        <v>5356</v>
      </c>
    </row>
    <row r="1475" spans="1:10" hidden="1">
      <c r="A1475" s="6" t="str">
        <f t="shared" si="70"/>
        <v>SCHEDULE 23: REPORT ON INITIAL REGULATORY ASSET BASE VALUE | 23a: Regulatory Asset Base Value | 7</v>
      </c>
      <c r="B1475" s="4">
        <f t="shared" si="71"/>
        <v>7</v>
      </c>
      <c r="C1475" t="s">
        <v>5353</v>
      </c>
      <c r="D1475" t="s">
        <v>5354</v>
      </c>
      <c r="E1475" t="s">
        <v>81</v>
      </c>
      <c r="F1475" t="s">
        <v>309</v>
      </c>
      <c r="G1475">
        <v>17</v>
      </c>
      <c r="H1475" t="s">
        <v>5367</v>
      </c>
      <c r="I1475" s="4" t="str">
        <f t="shared" si="72"/>
        <v>SCHEDULE 23: REPORT ON INITIAL REGULATORY ASSET BASE VALUE | 23a: Regulatory Asset Base Value | Unallocated RAB | Other excluded assets</v>
      </c>
      <c r="J1475" t="s">
        <v>5356</v>
      </c>
    </row>
    <row r="1476" spans="1:10" hidden="1">
      <c r="A1476" s="6" t="str">
        <f t="shared" si="70"/>
        <v>SCHEDULE 23: REPORT ON INITIAL REGULATORY ASSET BASE VALUE | 23a: Regulatory Asset Base Value | 8</v>
      </c>
      <c r="B1476" s="4">
        <f t="shared" si="71"/>
        <v>8</v>
      </c>
      <c r="C1476" t="s">
        <v>5353</v>
      </c>
      <c r="D1476" t="s">
        <v>5354</v>
      </c>
      <c r="E1476" t="s">
        <v>81</v>
      </c>
      <c r="F1476" t="s">
        <v>309</v>
      </c>
      <c r="G1476">
        <v>18</v>
      </c>
      <c r="H1476" t="s">
        <v>5368</v>
      </c>
      <c r="I1476" s="4" t="str">
        <f t="shared" si="72"/>
        <v>SCHEDULE 23: REPORT ON INITIAL REGULATORY ASSET BASE VALUE | 23a: Regulatory Asset Base Value | Unallocated RAB | (asset deductions)</v>
      </c>
      <c r="J1476" t="s">
        <v>5356</v>
      </c>
    </row>
    <row r="1477" spans="1:10" hidden="1">
      <c r="A1477" s="6" t="str">
        <f t="shared" si="70"/>
        <v>SCHEDULE 23: REPORT ON INITIAL REGULATORY ASSET BASE VALUE | 23a: Regulatory Asset Base Value | 9</v>
      </c>
      <c r="B1477" s="4">
        <f t="shared" si="71"/>
        <v>9</v>
      </c>
      <c r="C1477" t="s">
        <v>5353</v>
      </c>
      <c r="D1477" t="s">
        <v>5354</v>
      </c>
      <c r="E1477" t="s">
        <v>81</v>
      </c>
      <c r="F1477" t="s">
        <v>309</v>
      </c>
      <c r="G1477">
        <v>20</v>
      </c>
      <c r="H1477" t="s">
        <v>5370</v>
      </c>
      <c r="I1477" s="4" t="str">
        <f t="shared" si="72"/>
        <v>SCHEDULE 23: REPORT ON INITIAL REGULATORY ASSET BASE VALUE | 23a: Regulatory Asset Base Value | Unallocated RAB | MVAU valuation adjustment</v>
      </c>
      <c r="J1477" t="s">
        <v>5356</v>
      </c>
    </row>
    <row r="1478" spans="1:10" hidden="1">
      <c r="A1478" s="6" t="str">
        <f t="shared" si="70"/>
        <v>SCHEDULE 23: REPORT ON INITIAL REGULATORY ASSET BASE VALUE | 23a: Regulatory Asset Base Value | 10</v>
      </c>
      <c r="B1478" s="4">
        <f t="shared" si="71"/>
        <v>10</v>
      </c>
      <c r="C1478" t="s">
        <v>5353</v>
      </c>
      <c r="D1478" t="s">
        <v>5354</v>
      </c>
      <c r="E1478" t="s">
        <v>81</v>
      </c>
      <c r="F1478" t="s">
        <v>309</v>
      </c>
      <c r="G1478">
        <v>22</v>
      </c>
      <c r="H1478" t="s">
        <v>5372</v>
      </c>
      <c r="I1478" s="4" t="str">
        <f t="shared" si="72"/>
        <v>SCHEDULE 23: REPORT ON INITIAL REGULATORY ASSET BASE VALUE | 23a: Regulatory Asset Base Value | Unallocated RAB | Initial RAB value</v>
      </c>
      <c r="J1478" t="s">
        <v>5356</v>
      </c>
    </row>
    <row r="1479" spans="1:10" hidden="1">
      <c r="A1479" s="6" t="str">
        <f t="shared" si="70"/>
        <v>SCHEDULE 23: REPORT ON INITIAL REGULATORY ASSET BASE VALUE | 23a: Regulatory Asset Base Value | 11</v>
      </c>
      <c r="B1479" s="4">
        <f t="shared" si="71"/>
        <v>11</v>
      </c>
      <c r="C1479" t="s">
        <v>5353</v>
      </c>
      <c r="D1479" t="s">
        <v>5354</v>
      </c>
      <c r="E1479" t="s">
        <v>81</v>
      </c>
      <c r="F1479" t="s">
        <v>310</v>
      </c>
      <c r="G1479">
        <v>22</v>
      </c>
      <c r="H1479" t="s">
        <v>5372</v>
      </c>
      <c r="I1479" s="4" t="str">
        <f t="shared" si="72"/>
        <v>SCHEDULE 23: REPORT ON INITIAL REGULATORY ASSET BASE VALUE | 23a: Regulatory Asset Base Value | RAB | Initial RAB value</v>
      </c>
      <c r="J1479" t="s">
        <v>5356</v>
      </c>
    </row>
    <row r="1480" spans="1:10" hidden="1">
      <c r="A1480" s="6" t="str">
        <f t="shared" si="70"/>
        <v>SCHEDULE 23: REPORT ON INITIAL REGULATORY ASSET BASE VALUE | 23a: Regulatory Asset Base Value | 12</v>
      </c>
      <c r="B1480" s="4">
        <f t="shared" si="71"/>
        <v>12</v>
      </c>
      <c r="C1480" t="s">
        <v>5353</v>
      </c>
      <c r="D1480" t="s">
        <v>5354</v>
      </c>
      <c r="E1480" t="s">
        <v>81</v>
      </c>
      <c r="F1480" t="s">
        <v>309</v>
      </c>
      <c r="G1480">
        <v>24</v>
      </c>
      <c r="H1480" t="s">
        <v>155</v>
      </c>
      <c r="I1480" s="4" t="str">
        <f t="shared" si="72"/>
        <v>SCHEDULE 23: REPORT ON INITIAL REGULATORY ASSET BASE VALUE | 23a: Regulatory Asset Base Value | Unallocated RAB | Regulatory depreciation</v>
      </c>
      <c r="J1480" t="s">
        <v>5356</v>
      </c>
    </row>
    <row r="1481" spans="1:10" hidden="1">
      <c r="A1481" s="6" t="str">
        <f t="shared" si="70"/>
        <v>SCHEDULE 23: REPORT ON INITIAL REGULATORY ASSET BASE VALUE | 23a: Regulatory Asset Base Value | 13</v>
      </c>
      <c r="B1481" s="4">
        <f t="shared" si="71"/>
        <v>13</v>
      </c>
      <c r="C1481" t="s">
        <v>5353</v>
      </c>
      <c r="D1481" t="s">
        <v>5354</v>
      </c>
      <c r="E1481" t="s">
        <v>81</v>
      </c>
      <c r="F1481" t="s">
        <v>310</v>
      </c>
      <c r="G1481">
        <v>24</v>
      </c>
      <c r="H1481" t="s">
        <v>155</v>
      </c>
      <c r="I1481" s="4" t="str">
        <f t="shared" si="72"/>
        <v>SCHEDULE 23: REPORT ON INITIAL REGULATORY ASSET BASE VALUE | 23a: Regulatory Asset Base Value | RAB | Regulatory depreciation</v>
      </c>
      <c r="J1481" t="s">
        <v>5356</v>
      </c>
    </row>
    <row r="1482" spans="1:10" hidden="1">
      <c r="A1482" s="6" t="str">
        <f t="shared" si="70"/>
        <v>SCHEDULE 23: REPORT ON INITIAL REGULATORY ASSET BASE VALUE | 23a: Regulatory Asset Base Value | 14</v>
      </c>
      <c r="B1482" s="4">
        <f t="shared" si="71"/>
        <v>14</v>
      </c>
      <c r="C1482" t="s">
        <v>5353</v>
      </c>
      <c r="D1482" t="s">
        <v>5354</v>
      </c>
      <c r="E1482" t="s">
        <v>81</v>
      </c>
      <c r="F1482" t="s">
        <v>309</v>
      </c>
      <c r="G1482">
        <v>26</v>
      </c>
      <c r="H1482" t="s">
        <v>272</v>
      </c>
      <c r="I1482" s="4" t="str">
        <f t="shared" si="72"/>
        <v>SCHEDULE 23: REPORT ON INITIAL REGULATORY ASSET BASE VALUE | 23a: Regulatory Asset Base Value | Unallocated RAB | Indexed revaluations</v>
      </c>
      <c r="J1482" t="s">
        <v>5356</v>
      </c>
    </row>
    <row r="1483" spans="1:10" hidden="1">
      <c r="A1483" s="6" t="str">
        <f t="shared" si="70"/>
        <v>SCHEDULE 23: REPORT ON INITIAL REGULATORY ASSET BASE VALUE | 23a: Regulatory Asset Base Value | 15</v>
      </c>
      <c r="B1483" s="4">
        <f t="shared" si="71"/>
        <v>15</v>
      </c>
      <c r="C1483" t="s">
        <v>5353</v>
      </c>
      <c r="D1483" t="s">
        <v>5354</v>
      </c>
      <c r="E1483" t="s">
        <v>81</v>
      </c>
      <c r="F1483" t="s">
        <v>310</v>
      </c>
      <c r="G1483">
        <v>26</v>
      </c>
      <c r="H1483" t="s">
        <v>272</v>
      </c>
      <c r="I1483" s="4" t="str">
        <f t="shared" si="72"/>
        <v>SCHEDULE 23: REPORT ON INITIAL REGULATORY ASSET BASE VALUE | 23a: Regulatory Asset Base Value | RAB | Indexed revaluations</v>
      </c>
      <c r="J1483" t="s">
        <v>5356</v>
      </c>
    </row>
    <row r="1484" spans="1:10" hidden="1">
      <c r="A1484" s="6" t="str">
        <f t="shared" si="70"/>
        <v>SCHEDULE 23: REPORT ON INITIAL REGULATORY ASSET BASE VALUE | 23a: Regulatory Asset Base Value | 16</v>
      </c>
      <c r="B1484" s="4">
        <f t="shared" si="71"/>
        <v>16</v>
      </c>
      <c r="C1484" t="s">
        <v>5353</v>
      </c>
      <c r="D1484" t="s">
        <v>5354</v>
      </c>
      <c r="E1484" t="s">
        <v>81</v>
      </c>
      <c r="F1484" t="s">
        <v>309</v>
      </c>
      <c r="G1484">
        <v>27</v>
      </c>
      <c r="H1484" t="s">
        <v>273</v>
      </c>
      <c r="I1484" s="4" t="str">
        <f t="shared" si="72"/>
        <v>SCHEDULE 23: REPORT ON INITIAL REGULATORY ASSET BASE VALUE | 23a: Regulatory Asset Base Value | Unallocated RAB | Non-indexed revaluations</v>
      </c>
      <c r="J1484" t="s">
        <v>5356</v>
      </c>
    </row>
    <row r="1485" spans="1:10" hidden="1">
      <c r="A1485" s="6" t="str">
        <f t="shared" si="70"/>
        <v>SCHEDULE 23: REPORT ON INITIAL REGULATORY ASSET BASE VALUE | 23a: Regulatory Asset Base Value | 17</v>
      </c>
      <c r="B1485" s="4">
        <f t="shared" si="71"/>
        <v>17</v>
      </c>
      <c r="C1485" t="s">
        <v>5353</v>
      </c>
      <c r="D1485" t="s">
        <v>5354</v>
      </c>
      <c r="E1485" t="s">
        <v>81</v>
      </c>
      <c r="F1485" t="s">
        <v>310</v>
      </c>
      <c r="G1485">
        <v>27</v>
      </c>
      <c r="H1485" t="s">
        <v>273</v>
      </c>
      <c r="I1485" s="4" t="str">
        <f t="shared" si="72"/>
        <v>SCHEDULE 23: REPORT ON INITIAL REGULATORY ASSET BASE VALUE | 23a: Regulatory Asset Base Value | RAB | Non-indexed revaluations</v>
      </c>
      <c r="J1485" t="s">
        <v>5356</v>
      </c>
    </row>
    <row r="1486" spans="1:10" hidden="1">
      <c r="A1486" s="6" t="str">
        <f t="shared" si="70"/>
        <v>SCHEDULE 23: REPORT ON INITIAL REGULATORY ASSET BASE VALUE | 23a: Regulatory Asset Base Value | 18</v>
      </c>
      <c r="B1486" s="4">
        <f t="shared" si="71"/>
        <v>18</v>
      </c>
      <c r="C1486" t="s">
        <v>5353</v>
      </c>
      <c r="D1486" t="s">
        <v>5354</v>
      </c>
      <c r="E1486" t="s">
        <v>81</v>
      </c>
      <c r="F1486" t="s">
        <v>309</v>
      </c>
      <c r="G1486">
        <v>28</v>
      </c>
      <c r="H1486" t="s">
        <v>158</v>
      </c>
      <c r="I1486" s="4" t="str">
        <f t="shared" si="72"/>
        <v>SCHEDULE 23: REPORT ON INITIAL REGULATORY ASSET BASE VALUE | 23a: Regulatory Asset Base Value | Unallocated RAB | Total revaluations</v>
      </c>
      <c r="J1486" t="s">
        <v>5356</v>
      </c>
    </row>
    <row r="1487" spans="1:10" hidden="1">
      <c r="A1487" s="6" t="str">
        <f t="shared" si="70"/>
        <v>SCHEDULE 23: REPORT ON INITIAL REGULATORY ASSET BASE VALUE | 23a: Regulatory Asset Base Value | 19</v>
      </c>
      <c r="B1487" s="4">
        <f t="shared" si="71"/>
        <v>19</v>
      </c>
      <c r="C1487" t="s">
        <v>5353</v>
      </c>
      <c r="D1487" t="s">
        <v>5354</v>
      </c>
      <c r="E1487" t="s">
        <v>81</v>
      </c>
      <c r="F1487" t="s">
        <v>310</v>
      </c>
      <c r="G1487">
        <v>28</v>
      </c>
      <c r="H1487" t="s">
        <v>158</v>
      </c>
      <c r="I1487" s="4" t="str">
        <f t="shared" si="72"/>
        <v>SCHEDULE 23: REPORT ON INITIAL REGULATORY ASSET BASE VALUE | 23a: Regulatory Asset Base Value | RAB | Total revaluations</v>
      </c>
      <c r="J1487" t="s">
        <v>5356</v>
      </c>
    </row>
    <row r="1488" spans="1:10" hidden="1">
      <c r="A1488" s="6" t="str">
        <f t="shared" si="70"/>
        <v>SCHEDULE 23: REPORT ON INITIAL REGULATORY ASSET BASE VALUE | 23a: Regulatory Asset Base Value | 20</v>
      </c>
      <c r="B1488" s="4">
        <f t="shared" si="71"/>
        <v>20</v>
      </c>
      <c r="C1488" t="s">
        <v>5353</v>
      </c>
      <c r="D1488" t="s">
        <v>5354</v>
      </c>
      <c r="E1488" t="s">
        <v>81</v>
      </c>
      <c r="F1488" t="s">
        <v>309</v>
      </c>
      <c r="G1488">
        <v>30</v>
      </c>
      <c r="H1488" t="s">
        <v>274</v>
      </c>
      <c r="I1488" s="4" t="str">
        <f t="shared" si="72"/>
        <v>SCHEDULE 23: REPORT ON INITIAL REGULATORY ASSET BASE VALUE | 23a: Regulatory Asset Base Value | Unallocated RAB | Assets commissioned (other than below)</v>
      </c>
      <c r="J1488" t="s">
        <v>5356</v>
      </c>
    </row>
    <row r="1489" spans="1:10" hidden="1">
      <c r="A1489" s="6" t="str">
        <f t="shared" si="70"/>
        <v>SCHEDULE 23: REPORT ON INITIAL REGULATORY ASSET BASE VALUE | 23a: Regulatory Asset Base Value | 21</v>
      </c>
      <c r="B1489" s="4">
        <f t="shared" si="71"/>
        <v>21</v>
      </c>
      <c r="C1489" t="s">
        <v>5353</v>
      </c>
      <c r="D1489" t="s">
        <v>5354</v>
      </c>
      <c r="E1489" t="s">
        <v>81</v>
      </c>
      <c r="F1489" t="s">
        <v>310</v>
      </c>
      <c r="G1489">
        <v>30</v>
      </c>
      <c r="H1489" t="s">
        <v>274</v>
      </c>
      <c r="I1489" s="4" t="str">
        <f t="shared" si="72"/>
        <v>SCHEDULE 23: REPORT ON INITIAL REGULATORY ASSET BASE VALUE | 23a: Regulatory Asset Base Value | RAB | Assets commissioned (other than below)</v>
      </c>
      <c r="J1489" t="s">
        <v>5356</v>
      </c>
    </row>
    <row r="1490" spans="1:10" hidden="1">
      <c r="A1490" s="6" t="str">
        <f t="shared" si="70"/>
        <v>SCHEDULE 23: REPORT ON INITIAL REGULATORY ASSET BASE VALUE | 23a: Regulatory Asset Base Value | 22</v>
      </c>
      <c r="B1490" s="4">
        <f t="shared" si="71"/>
        <v>22</v>
      </c>
      <c r="C1490" t="s">
        <v>5353</v>
      </c>
      <c r="D1490" t="s">
        <v>5354</v>
      </c>
      <c r="E1490" t="s">
        <v>81</v>
      </c>
      <c r="F1490" t="s">
        <v>309</v>
      </c>
      <c r="G1490">
        <v>31</v>
      </c>
      <c r="H1490" t="s">
        <v>275</v>
      </c>
      <c r="I1490" s="4" t="str">
        <f t="shared" si="72"/>
        <v>SCHEDULE 23: REPORT ON INITIAL REGULATORY ASSET BASE VALUE | 23a: Regulatory Asset Base Value | Unallocated RAB | Assets acquired from a regulated supplier</v>
      </c>
      <c r="J1490" t="s">
        <v>5356</v>
      </c>
    </row>
    <row r="1491" spans="1:10" hidden="1">
      <c r="A1491" s="6" t="str">
        <f t="shared" si="70"/>
        <v>SCHEDULE 23: REPORT ON INITIAL REGULATORY ASSET BASE VALUE | 23a: Regulatory Asset Base Value | 23</v>
      </c>
      <c r="B1491" s="4">
        <f t="shared" si="71"/>
        <v>23</v>
      </c>
      <c r="C1491" t="s">
        <v>5353</v>
      </c>
      <c r="D1491" t="s">
        <v>5354</v>
      </c>
      <c r="E1491" t="s">
        <v>81</v>
      </c>
      <c r="F1491" t="s">
        <v>310</v>
      </c>
      <c r="G1491">
        <v>31</v>
      </c>
      <c r="H1491" t="s">
        <v>275</v>
      </c>
      <c r="I1491" s="4" t="str">
        <f t="shared" si="72"/>
        <v>SCHEDULE 23: REPORT ON INITIAL REGULATORY ASSET BASE VALUE | 23a: Regulatory Asset Base Value | RAB | Assets acquired from a regulated supplier</v>
      </c>
      <c r="J1491" t="s">
        <v>5356</v>
      </c>
    </row>
    <row r="1492" spans="1:10" hidden="1">
      <c r="A1492" s="6" t="str">
        <f t="shared" si="70"/>
        <v>SCHEDULE 23: REPORT ON INITIAL REGULATORY ASSET BASE VALUE | 23a: Regulatory Asset Base Value | 24</v>
      </c>
      <c r="B1492" s="4">
        <f t="shared" si="71"/>
        <v>24</v>
      </c>
      <c r="C1492" t="s">
        <v>5353</v>
      </c>
      <c r="D1492" t="s">
        <v>5354</v>
      </c>
      <c r="E1492" t="s">
        <v>81</v>
      </c>
      <c r="F1492" t="s">
        <v>309</v>
      </c>
      <c r="G1492">
        <v>32</v>
      </c>
      <c r="H1492" t="s">
        <v>276</v>
      </c>
      <c r="I1492" s="4" t="str">
        <f t="shared" si="72"/>
        <v>SCHEDULE 23: REPORT ON INITIAL REGULATORY ASSET BASE VALUE | 23a: Regulatory Asset Base Value | Unallocated RAB | Assets acquired from a related party</v>
      </c>
      <c r="J1492" t="s">
        <v>5356</v>
      </c>
    </row>
    <row r="1493" spans="1:10" hidden="1">
      <c r="A1493" s="6" t="str">
        <f t="shared" si="70"/>
        <v>SCHEDULE 23: REPORT ON INITIAL REGULATORY ASSET BASE VALUE | 23a: Regulatory Asset Base Value | 25</v>
      </c>
      <c r="B1493" s="4">
        <f t="shared" si="71"/>
        <v>25</v>
      </c>
      <c r="C1493" t="s">
        <v>5353</v>
      </c>
      <c r="D1493" t="s">
        <v>5354</v>
      </c>
      <c r="E1493" t="s">
        <v>81</v>
      </c>
      <c r="F1493" t="s">
        <v>310</v>
      </c>
      <c r="G1493">
        <v>32</v>
      </c>
      <c r="H1493" t="s">
        <v>276</v>
      </c>
      <c r="I1493" s="4" t="str">
        <f t="shared" si="72"/>
        <v>SCHEDULE 23: REPORT ON INITIAL REGULATORY ASSET BASE VALUE | 23a: Regulatory Asset Base Value | RAB | Assets acquired from a related party</v>
      </c>
      <c r="J1493" t="s">
        <v>5356</v>
      </c>
    </row>
    <row r="1494" spans="1:10" hidden="1">
      <c r="A1494" s="6" t="str">
        <f t="shared" si="70"/>
        <v>SCHEDULE 23: REPORT ON INITIAL REGULATORY ASSET BASE VALUE | 23a: Regulatory Asset Base Value | 26</v>
      </c>
      <c r="B1494" s="4">
        <f t="shared" si="71"/>
        <v>26</v>
      </c>
      <c r="C1494" t="s">
        <v>5353</v>
      </c>
      <c r="D1494" t="s">
        <v>5354</v>
      </c>
      <c r="E1494" t="s">
        <v>81</v>
      </c>
      <c r="F1494" t="s">
        <v>309</v>
      </c>
      <c r="G1494">
        <v>33</v>
      </c>
      <c r="H1494" t="s">
        <v>62</v>
      </c>
      <c r="I1494" s="4" t="str">
        <f t="shared" si="72"/>
        <v>SCHEDULE 23: REPORT ON INITIAL REGULATORY ASSET BASE VALUE | 23a: Regulatory Asset Base Value | Unallocated RAB | Assets commissioned</v>
      </c>
      <c r="J1494" t="s">
        <v>5356</v>
      </c>
    </row>
    <row r="1495" spans="1:10" hidden="1">
      <c r="A1495" s="6" t="str">
        <f t="shared" si="70"/>
        <v>SCHEDULE 23: REPORT ON INITIAL REGULATORY ASSET BASE VALUE | 23a: Regulatory Asset Base Value | 27</v>
      </c>
      <c r="B1495" s="4">
        <f t="shared" si="71"/>
        <v>27</v>
      </c>
      <c r="C1495" t="s">
        <v>5353</v>
      </c>
      <c r="D1495" t="s">
        <v>5354</v>
      </c>
      <c r="E1495" t="s">
        <v>81</v>
      </c>
      <c r="F1495" t="s">
        <v>310</v>
      </c>
      <c r="G1495">
        <v>33</v>
      </c>
      <c r="H1495" t="s">
        <v>62</v>
      </c>
      <c r="I1495" s="4" t="str">
        <f t="shared" si="72"/>
        <v>SCHEDULE 23: REPORT ON INITIAL REGULATORY ASSET BASE VALUE | 23a: Regulatory Asset Base Value | RAB | Assets commissioned</v>
      </c>
      <c r="J1495" t="s">
        <v>5356</v>
      </c>
    </row>
    <row r="1496" spans="1:10" hidden="1">
      <c r="A1496" s="6" t="str">
        <f t="shared" si="70"/>
        <v>SCHEDULE 23: REPORT ON INITIAL REGULATORY ASSET BASE VALUE | 23a: Regulatory Asset Base Value | 28</v>
      </c>
      <c r="B1496" s="4">
        <f t="shared" si="71"/>
        <v>28</v>
      </c>
      <c r="C1496" t="s">
        <v>5353</v>
      </c>
      <c r="D1496" t="s">
        <v>5354</v>
      </c>
      <c r="E1496" t="s">
        <v>81</v>
      </c>
      <c r="F1496" t="s">
        <v>309</v>
      </c>
      <c r="G1496">
        <v>35</v>
      </c>
      <c r="H1496" t="s">
        <v>278</v>
      </c>
      <c r="I1496" s="4" t="str">
        <f t="shared" si="72"/>
        <v>SCHEDULE 23: REPORT ON INITIAL REGULATORY ASSET BASE VALUE | 23a: Regulatory Asset Base Value | Unallocated RAB | Asset disposals (other)</v>
      </c>
      <c r="J1496" t="s">
        <v>5356</v>
      </c>
    </row>
    <row r="1497" spans="1:10" hidden="1">
      <c r="A1497" s="6" t="str">
        <f t="shared" si="70"/>
        <v>SCHEDULE 23: REPORT ON INITIAL REGULATORY ASSET BASE VALUE | 23a: Regulatory Asset Base Value | 29</v>
      </c>
      <c r="B1497" s="4">
        <f t="shared" si="71"/>
        <v>29</v>
      </c>
      <c r="C1497" t="s">
        <v>5353</v>
      </c>
      <c r="D1497" t="s">
        <v>5354</v>
      </c>
      <c r="E1497" t="s">
        <v>81</v>
      </c>
      <c r="F1497" t="s">
        <v>310</v>
      </c>
      <c r="G1497">
        <v>35</v>
      </c>
      <c r="H1497" t="s">
        <v>278</v>
      </c>
      <c r="I1497" s="4" t="str">
        <f t="shared" si="72"/>
        <v>SCHEDULE 23: REPORT ON INITIAL REGULATORY ASSET BASE VALUE | 23a: Regulatory Asset Base Value | RAB | Asset disposals (other)</v>
      </c>
      <c r="J1497" t="s">
        <v>5356</v>
      </c>
    </row>
    <row r="1498" spans="1:10" hidden="1">
      <c r="A1498" s="6" t="str">
        <f t="shared" si="70"/>
        <v>SCHEDULE 23: REPORT ON INITIAL REGULATORY ASSET BASE VALUE | 23a: Regulatory Asset Base Value | 30</v>
      </c>
      <c r="B1498" s="4">
        <f t="shared" si="71"/>
        <v>30</v>
      </c>
      <c r="C1498" t="s">
        <v>5353</v>
      </c>
      <c r="D1498" t="s">
        <v>5354</v>
      </c>
      <c r="E1498" t="s">
        <v>81</v>
      </c>
      <c r="F1498" t="s">
        <v>309</v>
      </c>
      <c r="G1498">
        <v>36</v>
      </c>
      <c r="H1498" t="s">
        <v>5385</v>
      </c>
      <c r="I1498" s="4" t="str">
        <f t="shared" si="72"/>
        <v>SCHEDULE 23: REPORT ON INITIAL REGULATORY ASSET BASE VALUE | 23a: Regulatory Asset Base Value | Unallocated RAB | Assets disposed of to a regulated supplier</v>
      </c>
      <c r="J1498" t="s">
        <v>5356</v>
      </c>
    </row>
    <row r="1499" spans="1:10" hidden="1">
      <c r="A1499" s="6" t="str">
        <f t="shared" si="70"/>
        <v>SCHEDULE 23: REPORT ON INITIAL REGULATORY ASSET BASE VALUE | 23a: Regulatory Asset Base Value | 31</v>
      </c>
      <c r="B1499" s="4">
        <f t="shared" si="71"/>
        <v>31</v>
      </c>
      <c r="C1499" t="s">
        <v>5353</v>
      </c>
      <c r="D1499" t="s">
        <v>5354</v>
      </c>
      <c r="E1499" t="s">
        <v>81</v>
      </c>
      <c r="F1499" t="s">
        <v>310</v>
      </c>
      <c r="G1499">
        <v>36</v>
      </c>
      <c r="H1499" t="s">
        <v>5385</v>
      </c>
      <c r="I1499" s="4" t="str">
        <f t="shared" si="72"/>
        <v>SCHEDULE 23: REPORT ON INITIAL REGULATORY ASSET BASE VALUE | 23a: Regulatory Asset Base Value | RAB | Assets disposed of to a regulated supplier</v>
      </c>
      <c r="J1499" t="s">
        <v>5356</v>
      </c>
    </row>
    <row r="1500" spans="1:10" hidden="1">
      <c r="A1500" s="6" t="str">
        <f t="shared" si="70"/>
        <v>SCHEDULE 23: REPORT ON INITIAL REGULATORY ASSET BASE VALUE | 23a: Regulatory Asset Base Value | 32</v>
      </c>
      <c r="B1500" s="4">
        <f t="shared" si="71"/>
        <v>32</v>
      </c>
      <c r="C1500" t="s">
        <v>5353</v>
      </c>
      <c r="D1500" t="s">
        <v>5354</v>
      </c>
      <c r="E1500" t="s">
        <v>81</v>
      </c>
      <c r="F1500" t="s">
        <v>309</v>
      </c>
      <c r="G1500">
        <v>37</v>
      </c>
      <c r="H1500" t="s">
        <v>5386</v>
      </c>
      <c r="I1500" s="4" t="str">
        <f t="shared" si="72"/>
        <v>SCHEDULE 23: REPORT ON INITIAL REGULATORY ASSET BASE VALUE | 23a: Regulatory Asset Base Value | Unallocated RAB | Assets disposed of to a related party</v>
      </c>
      <c r="J1500" t="s">
        <v>5356</v>
      </c>
    </row>
    <row r="1501" spans="1:10" hidden="1">
      <c r="A1501" s="6" t="str">
        <f t="shared" si="70"/>
        <v>SCHEDULE 23: REPORT ON INITIAL REGULATORY ASSET BASE VALUE | 23a: Regulatory Asset Base Value | 33</v>
      </c>
      <c r="B1501" s="4">
        <f t="shared" si="71"/>
        <v>33</v>
      </c>
      <c r="C1501" t="s">
        <v>5353</v>
      </c>
      <c r="D1501" t="s">
        <v>5354</v>
      </c>
      <c r="E1501" t="s">
        <v>81</v>
      </c>
      <c r="F1501" t="s">
        <v>310</v>
      </c>
      <c r="G1501">
        <v>37</v>
      </c>
      <c r="H1501" t="s">
        <v>5386</v>
      </c>
      <c r="I1501" s="4" t="str">
        <f t="shared" si="72"/>
        <v>SCHEDULE 23: REPORT ON INITIAL REGULATORY ASSET BASE VALUE | 23a: Regulatory Asset Base Value | RAB | Assets disposed of to a related party</v>
      </c>
      <c r="J1501" t="s">
        <v>5356</v>
      </c>
    </row>
    <row r="1502" spans="1:10" hidden="1">
      <c r="A1502" s="6" t="str">
        <f t="shared" si="70"/>
        <v>SCHEDULE 23: REPORT ON INITIAL REGULATORY ASSET BASE VALUE | 23a: Regulatory Asset Base Value | 34</v>
      </c>
      <c r="B1502" s="4">
        <f t="shared" si="71"/>
        <v>34</v>
      </c>
      <c r="C1502" t="s">
        <v>5353</v>
      </c>
      <c r="D1502" t="s">
        <v>5354</v>
      </c>
      <c r="E1502" t="s">
        <v>81</v>
      </c>
      <c r="F1502" t="s">
        <v>309</v>
      </c>
      <c r="G1502">
        <v>38</v>
      </c>
      <c r="H1502" t="s">
        <v>63</v>
      </c>
      <c r="I1502" s="4" t="str">
        <f t="shared" si="72"/>
        <v>SCHEDULE 23: REPORT ON INITIAL REGULATORY ASSET BASE VALUE | 23a: Regulatory Asset Base Value | Unallocated RAB | Asset disposals</v>
      </c>
      <c r="J1502" t="s">
        <v>5356</v>
      </c>
    </row>
    <row r="1503" spans="1:10" hidden="1">
      <c r="A1503" s="6" t="str">
        <f t="shared" si="70"/>
        <v>SCHEDULE 23: REPORT ON INITIAL REGULATORY ASSET BASE VALUE | 23a: Regulatory Asset Base Value | 35</v>
      </c>
      <c r="B1503" s="4">
        <f t="shared" si="71"/>
        <v>35</v>
      </c>
      <c r="C1503" t="s">
        <v>5353</v>
      </c>
      <c r="D1503" t="s">
        <v>5354</v>
      </c>
      <c r="E1503" t="s">
        <v>81</v>
      </c>
      <c r="F1503" t="s">
        <v>310</v>
      </c>
      <c r="G1503">
        <v>38</v>
      </c>
      <c r="H1503" t="s">
        <v>63</v>
      </c>
      <c r="I1503" s="4" t="str">
        <f t="shared" si="72"/>
        <v>SCHEDULE 23: REPORT ON INITIAL REGULATORY ASSET BASE VALUE | 23a: Regulatory Asset Base Value | RAB | Asset disposals</v>
      </c>
      <c r="J1503" t="s">
        <v>5356</v>
      </c>
    </row>
    <row r="1504" spans="1:10" hidden="1">
      <c r="A1504" s="6" t="str">
        <f t="shared" si="70"/>
        <v>SCHEDULE 23: REPORT ON INITIAL REGULATORY ASSET BASE VALUE | 23a: Regulatory Asset Base Value | 36</v>
      </c>
      <c r="B1504" s="4">
        <f t="shared" si="71"/>
        <v>36</v>
      </c>
      <c r="C1504" t="s">
        <v>5353</v>
      </c>
      <c r="D1504" t="s">
        <v>5354</v>
      </c>
      <c r="E1504" t="s">
        <v>81</v>
      </c>
      <c r="F1504" t="s">
        <v>309</v>
      </c>
      <c r="G1504">
        <v>40</v>
      </c>
      <c r="H1504" t="s">
        <v>281</v>
      </c>
      <c r="I1504" s="4" t="str">
        <f t="shared" si="72"/>
        <v>SCHEDULE 23: REPORT ON INITIAL REGULATORY ASSET BASE VALUE | 23a: Regulatory Asset Base Value | Unallocated RAB | Lost and found assets adjustment</v>
      </c>
      <c r="J1504" t="s">
        <v>5356</v>
      </c>
    </row>
    <row r="1505" spans="1:10" hidden="1">
      <c r="A1505" s="6" t="str">
        <f t="shared" si="70"/>
        <v>SCHEDULE 23: REPORT ON INITIAL REGULATORY ASSET BASE VALUE | 23a: Regulatory Asset Base Value | 37</v>
      </c>
      <c r="B1505" s="4">
        <f t="shared" si="71"/>
        <v>37</v>
      </c>
      <c r="C1505" t="s">
        <v>5353</v>
      </c>
      <c r="D1505" t="s">
        <v>5354</v>
      </c>
      <c r="E1505" t="s">
        <v>81</v>
      </c>
      <c r="F1505" t="s">
        <v>310</v>
      </c>
      <c r="G1505">
        <v>40</v>
      </c>
      <c r="H1505" t="s">
        <v>281</v>
      </c>
      <c r="I1505" s="4" t="str">
        <f t="shared" si="72"/>
        <v>SCHEDULE 23: REPORT ON INITIAL REGULATORY ASSET BASE VALUE | 23a: Regulatory Asset Base Value | RAB | Lost and found assets adjustment</v>
      </c>
      <c r="J1505" t="s">
        <v>5356</v>
      </c>
    </row>
    <row r="1506" spans="1:10" hidden="1">
      <c r="A1506" s="6" t="str">
        <f t="shared" si="70"/>
        <v>SCHEDULE 23: REPORT ON INITIAL REGULATORY ASSET BASE VALUE | 23a: Regulatory Asset Base Value | 38</v>
      </c>
      <c r="B1506" s="4">
        <f t="shared" si="71"/>
        <v>38</v>
      </c>
      <c r="C1506" t="s">
        <v>5353</v>
      </c>
      <c r="D1506" t="s">
        <v>5354</v>
      </c>
      <c r="E1506" t="s">
        <v>81</v>
      </c>
      <c r="F1506" t="s">
        <v>310</v>
      </c>
      <c r="G1506">
        <v>42</v>
      </c>
      <c r="H1506" t="s">
        <v>282</v>
      </c>
      <c r="I1506" s="4" t="str">
        <f t="shared" si="72"/>
        <v>SCHEDULE 23: REPORT ON INITIAL REGULATORY ASSET BASE VALUE | 23a: Regulatory Asset Base Value | RAB | Adjustment resulting from cost allocation</v>
      </c>
      <c r="J1506" t="s">
        <v>5356</v>
      </c>
    </row>
    <row r="1507" spans="1:10" hidden="1">
      <c r="A1507" s="6" t="str">
        <f t="shared" si="70"/>
        <v>SCHEDULE 23: REPORT ON INITIAL REGULATORY ASSET BASE VALUE | 23a: Regulatory Asset Base Value | 39</v>
      </c>
      <c r="B1507" s="4">
        <f t="shared" si="71"/>
        <v>39</v>
      </c>
      <c r="C1507" t="s">
        <v>5353</v>
      </c>
      <c r="D1507" t="s">
        <v>5354</v>
      </c>
      <c r="E1507" t="s">
        <v>81</v>
      </c>
      <c r="F1507" t="s">
        <v>309</v>
      </c>
      <c r="G1507">
        <v>44</v>
      </c>
      <c r="H1507" t="s">
        <v>5390</v>
      </c>
      <c r="I1507" s="4" t="str">
        <f t="shared" si="72"/>
        <v>SCHEDULE 23: REPORT ON INITIAL REGULATORY ASSET BASE VALUE | 23a: Regulatory Asset Base Value | Unallocated RAB | RAB Value—year ended 2010</v>
      </c>
      <c r="J1507" t="s">
        <v>5356</v>
      </c>
    </row>
    <row r="1508" spans="1:10" hidden="1">
      <c r="A1508" s="6" t="str">
        <f t="shared" si="70"/>
        <v>SCHEDULE 23: REPORT ON INITIAL REGULATORY ASSET BASE VALUE | 23a: Regulatory Asset Base Value | 40</v>
      </c>
      <c r="B1508" s="4">
        <f t="shared" si="71"/>
        <v>40</v>
      </c>
      <c r="C1508" t="s">
        <v>5353</v>
      </c>
      <c r="D1508" t="s">
        <v>5354</v>
      </c>
      <c r="E1508" t="s">
        <v>81</v>
      </c>
      <c r="F1508" t="s">
        <v>310</v>
      </c>
      <c r="G1508">
        <v>44</v>
      </c>
      <c r="H1508" t="s">
        <v>5390</v>
      </c>
      <c r="I1508" s="4" t="str">
        <f t="shared" si="72"/>
        <v>SCHEDULE 23: REPORT ON INITIAL REGULATORY ASSET BASE VALUE | 23a: Regulatory Asset Base Value | RAB | RAB Value—year ended 2010</v>
      </c>
      <c r="J1508" t="s">
        <v>5356</v>
      </c>
    </row>
    <row r="1509" spans="1:10" hidden="1">
      <c r="A1509" s="6" t="str">
        <f t="shared" si="70"/>
        <v>SCHEDULE 23: REPORT ON INITIAL REGULATORY ASSET BASE VALUE | 23b(i): Calculation of Revaluation Rate and Indexed Revaluation | 1</v>
      </c>
      <c r="B1509" s="4">
        <f t="shared" si="71"/>
        <v>1</v>
      </c>
      <c r="C1509" t="s">
        <v>5353</v>
      </c>
      <c r="D1509" t="s">
        <v>5393</v>
      </c>
      <c r="E1509" t="s">
        <v>81</v>
      </c>
      <c r="F1509" t="s">
        <v>310</v>
      </c>
      <c r="G1509">
        <v>74</v>
      </c>
      <c r="H1509" t="s">
        <v>5394</v>
      </c>
      <c r="I1509" s="4" t="str">
        <f t="shared" si="72"/>
        <v>SCHEDULE 23: REPORT ON INITIAL REGULATORY ASSET BASE VALUE | 23b(i): Calculation of Revaluation Rate and Indexed Revaluation | RAB | CPI at CPI reference date—2009</v>
      </c>
      <c r="J1509" t="s">
        <v>5356</v>
      </c>
    </row>
    <row r="1510" spans="1:10" hidden="1">
      <c r="A1510" s="6" t="str">
        <f t="shared" si="70"/>
        <v>SCHEDULE 23: REPORT ON INITIAL REGULATORY ASSET BASE VALUE | 23b(i): Calculation of Revaluation Rate and Indexed Revaluation | 2</v>
      </c>
      <c r="B1510" s="4">
        <f t="shared" si="71"/>
        <v>2</v>
      </c>
      <c r="C1510" t="s">
        <v>5353</v>
      </c>
      <c r="D1510" t="s">
        <v>5393</v>
      </c>
      <c r="E1510" t="s">
        <v>81</v>
      </c>
      <c r="F1510" t="s">
        <v>310</v>
      </c>
      <c r="G1510">
        <v>75</v>
      </c>
      <c r="H1510" t="s">
        <v>5396</v>
      </c>
      <c r="I1510" s="4" t="str">
        <f t="shared" si="72"/>
        <v>SCHEDULE 23: REPORT ON INITIAL REGULATORY ASSET BASE VALUE | 23b(i): Calculation of Revaluation Rate and Indexed Revaluation | RAB | CPI at CPI reference date—2010</v>
      </c>
      <c r="J1510" t="s">
        <v>5356</v>
      </c>
    </row>
    <row r="1511" spans="1:10" hidden="1">
      <c r="A1511" s="6" t="str">
        <f t="shared" si="70"/>
        <v>SCHEDULE 23: REPORT ON INITIAL REGULATORY ASSET BASE VALUE | 23b(i): Calculation of Revaluation Rate and Indexed Revaluation | 3</v>
      </c>
      <c r="B1511" s="4">
        <f t="shared" si="71"/>
        <v>3</v>
      </c>
      <c r="C1511" t="s">
        <v>5353</v>
      </c>
      <c r="D1511" t="s">
        <v>5393</v>
      </c>
      <c r="E1511" t="s">
        <v>81</v>
      </c>
      <c r="F1511" t="s">
        <v>310</v>
      </c>
      <c r="G1511">
        <v>76</v>
      </c>
      <c r="H1511" t="s">
        <v>288</v>
      </c>
      <c r="I1511" s="4" t="str">
        <f t="shared" si="72"/>
        <v>SCHEDULE 23: REPORT ON INITIAL REGULATORY ASSET BASE VALUE | 23b(i): Calculation of Revaluation Rate and Indexed Revaluation | RAB | Revaluation rate (%)</v>
      </c>
      <c r="J1511" t="s">
        <v>5356</v>
      </c>
    </row>
    <row r="1512" spans="1:10" hidden="1">
      <c r="A1512" s="6" t="str">
        <f t="shared" si="70"/>
        <v>SCHEDULE 23: REPORT ON INITIAL REGULATORY ASSET BASE VALUE | 23b(i): Calculation of Revaluation Rate and Indexed Revaluation | 4</v>
      </c>
      <c r="B1512" s="4">
        <f t="shared" si="71"/>
        <v>4</v>
      </c>
      <c r="C1512" t="s">
        <v>5353</v>
      </c>
      <c r="D1512" t="s">
        <v>5393</v>
      </c>
      <c r="E1512" t="s">
        <v>81</v>
      </c>
      <c r="F1512" t="s">
        <v>309</v>
      </c>
      <c r="G1512">
        <v>79</v>
      </c>
      <c r="H1512" t="s">
        <v>5372</v>
      </c>
      <c r="I1512" s="4" t="str">
        <f t="shared" si="72"/>
        <v>SCHEDULE 23: REPORT ON INITIAL REGULATORY ASSET BASE VALUE | 23b(i): Calculation of Revaluation Rate and Indexed Revaluation | Unallocated RAB | Initial RAB value</v>
      </c>
      <c r="J1512" t="s">
        <v>5356</v>
      </c>
    </row>
    <row r="1513" spans="1:10" hidden="1">
      <c r="A1513" s="6" t="str">
        <f t="shared" si="70"/>
        <v>SCHEDULE 23: REPORT ON INITIAL REGULATORY ASSET BASE VALUE | 23b(i): Calculation of Revaluation Rate and Indexed Revaluation | 5</v>
      </c>
      <c r="B1513" s="4">
        <f t="shared" si="71"/>
        <v>5</v>
      </c>
      <c r="C1513" t="s">
        <v>5353</v>
      </c>
      <c r="D1513" t="s">
        <v>5393</v>
      </c>
      <c r="E1513" t="s">
        <v>81</v>
      </c>
      <c r="F1513" t="s">
        <v>310</v>
      </c>
      <c r="G1513">
        <v>79</v>
      </c>
      <c r="H1513" t="s">
        <v>5372</v>
      </c>
      <c r="I1513" s="4" t="str">
        <f t="shared" si="72"/>
        <v>SCHEDULE 23: REPORT ON INITIAL REGULATORY ASSET BASE VALUE | 23b(i): Calculation of Revaluation Rate and Indexed Revaluation | RAB | Initial RAB value</v>
      </c>
      <c r="J1513" t="s">
        <v>5356</v>
      </c>
    </row>
    <row r="1514" spans="1:10" hidden="1">
      <c r="A1514" s="6" t="str">
        <f t="shared" si="70"/>
        <v>SCHEDULE 23: REPORT ON INITIAL REGULATORY ASSET BASE VALUE | 23b(i): Calculation of Revaluation Rate and Indexed Revaluation | 6</v>
      </c>
      <c r="B1514" s="4">
        <f t="shared" si="71"/>
        <v>6</v>
      </c>
      <c r="C1514" t="s">
        <v>5353</v>
      </c>
      <c r="D1514" t="s">
        <v>5393</v>
      </c>
      <c r="E1514" t="s">
        <v>81</v>
      </c>
      <c r="F1514" t="s">
        <v>309</v>
      </c>
      <c r="G1514">
        <v>80</v>
      </c>
      <c r="H1514" t="s">
        <v>289</v>
      </c>
      <c r="I1514" s="4" t="str">
        <f t="shared" si="72"/>
        <v>SCHEDULE 23: REPORT ON INITIAL REGULATORY ASSET BASE VALUE | 23b(i): Calculation of Revaluation Rate and Indexed Revaluation | Unallocated RAB | Revalued land</v>
      </c>
      <c r="J1514" t="s">
        <v>5356</v>
      </c>
    </row>
    <row r="1515" spans="1:10" hidden="1">
      <c r="A1515" s="6" t="str">
        <f t="shared" si="70"/>
        <v>SCHEDULE 23: REPORT ON INITIAL REGULATORY ASSET BASE VALUE | 23b(i): Calculation of Revaluation Rate and Indexed Revaluation | 7</v>
      </c>
      <c r="B1515" s="4">
        <f t="shared" si="71"/>
        <v>7</v>
      </c>
      <c r="C1515" t="s">
        <v>5353</v>
      </c>
      <c r="D1515" t="s">
        <v>5393</v>
      </c>
      <c r="E1515" t="s">
        <v>81</v>
      </c>
      <c r="F1515" t="s">
        <v>310</v>
      </c>
      <c r="G1515">
        <v>80</v>
      </c>
      <c r="H1515" t="s">
        <v>289</v>
      </c>
      <c r="I1515" s="4" t="str">
        <f t="shared" si="72"/>
        <v>SCHEDULE 23: REPORT ON INITIAL REGULATORY ASSET BASE VALUE | 23b(i): Calculation of Revaluation Rate and Indexed Revaluation | RAB | Revalued land</v>
      </c>
      <c r="J1515" t="s">
        <v>5356</v>
      </c>
    </row>
    <row r="1516" spans="1:10" hidden="1">
      <c r="A1516" s="6" t="str">
        <f t="shared" si="70"/>
        <v>SCHEDULE 23: REPORT ON INITIAL REGULATORY ASSET BASE VALUE | 23b(i): Calculation of Revaluation Rate and Indexed Revaluation | 8</v>
      </c>
      <c r="B1516" s="4">
        <f t="shared" si="71"/>
        <v>8</v>
      </c>
      <c r="C1516" t="s">
        <v>5353</v>
      </c>
      <c r="D1516" t="s">
        <v>5393</v>
      </c>
      <c r="E1516" t="s">
        <v>81</v>
      </c>
      <c r="F1516" t="s">
        <v>309</v>
      </c>
      <c r="G1516">
        <v>81</v>
      </c>
      <c r="H1516" t="s">
        <v>290</v>
      </c>
      <c r="I1516" s="4" t="str">
        <f t="shared" si="72"/>
        <v>SCHEDULE 23: REPORT ON INITIAL REGULATORY ASSET BASE VALUE | 23b(i): Calculation of Revaluation Rate and Indexed Revaluation | Unallocated RAB | Assets with nil physical asset life</v>
      </c>
      <c r="J1516" t="s">
        <v>5356</v>
      </c>
    </row>
    <row r="1517" spans="1:10" hidden="1">
      <c r="A1517" s="6" t="str">
        <f t="shared" si="70"/>
        <v>SCHEDULE 23: REPORT ON INITIAL REGULATORY ASSET BASE VALUE | 23b(i): Calculation of Revaluation Rate and Indexed Revaluation | 9</v>
      </c>
      <c r="B1517" s="4">
        <f t="shared" si="71"/>
        <v>9</v>
      </c>
      <c r="C1517" t="s">
        <v>5353</v>
      </c>
      <c r="D1517" t="s">
        <v>5393</v>
      </c>
      <c r="E1517" t="s">
        <v>81</v>
      </c>
      <c r="F1517" t="s">
        <v>310</v>
      </c>
      <c r="G1517">
        <v>81</v>
      </c>
      <c r="H1517" t="s">
        <v>290</v>
      </c>
      <c r="I1517" s="4" t="str">
        <f t="shared" si="72"/>
        <v>SCHEDULE 23: REPORT ON INITIAL REGULATORY ASSET BASE VALUE | 23b(i): Calculation of Revaluation Rate and Indexed Revaluation | RAB | Assets with nil physical asset life</v>
      </c>
      <c r="J1517" t="s">
        <v>5356</v>
      </c>
    </row>
    <row r="1518" spans="1:10" hidden="1">
      <c r="A1518" s="6" t="str">
        <f t="shared" si="70"/>
        <v>SCHEDULE 23: REPORT ON INITIAL REGULATORY ASSET BASE VALUE | 23b(i): Calculation of Revaluation Rate and Indexed Revaluation | 10</v>
      </c>
      <c r="B1518" s="4">
        <f t="shared" si="71"/>
        <v>10</v>
      </c>
      <c r="C1518" t="s">
        <v>5353</v>
      </c>
      <c r="D1518" t="s">
        <v>5393</v>
      </c>
      <c r="E1518" t="s">
        <v>81</v>
      </c>
      <c r="F1518" t="s">
        <v>309</v>
      </c>
      <c r="G1518">
        <v>82</v>
      </c>
      <c r="H1518" t="s">
        <v>63</v>
      </c>
      <c r="I1518" s="4" t="str">
        <f t="shared" si="72"/>
        <v>SCHEDULE 23: REPORT ON INITIAL REGULATORY ASSET BASE VALUE | 23b(i): Calculation of Revaluation Rate and Indexed Revaluation | Unallocated RAB | Asset disposals</v>
      </c>
      <c r="J1518" t="s">
        <v>5356</v>
      </c>
    </row>
    <row r="1519" spans="1:10" hidden="1">
      <c r="A1519" s="6" t="str">
        <f t="shared" si="70"/>
        <v>SCHEDULE 23: REPORT ON INITIAL REGULATORY ASSET BASE VALUE | 23b(i): Calculation of Revaluation Rate and Indexed Revaluation | 11</v>
      </c>
      <c r="B1519" s="4">
        <f t="shared" si="71"/>
        <v>11</v>
      </c>
      <c r="C1519" t="s">
        <v>5353</v>
      </c>
      <c r="D1519" t="s">
        <v>5393</v>
      </c>
      <c r="E1519" t="s">
        <v>81</v>
      </c>
      <c r="F1519" t="s">
        <v>310</v>
      </c>
      <c r="G1519">
        <v>82</v>
      </c>
      <c r="H1519" t="s">
        <v>63</v>
      </c>
      <c r="I1519" s="4" t="str">
        <f t="shared" si="72"/>
        <v>SCHEDULE 23: REPORT ON INITIAL REGULATORY ASSET BASE VALUE | 23b(i): Calculation of Revaluation Rate and Indexed Revaluation | RAB | Asset disposals</v>
      </c>
      <c r="J1519" t="s">
        <v>5356</v>
      </c>
    </row>
    <row r="1520" spans="1:10" hidden="1">
      <c r="A1520" s="6" t="str">
        <f t="shared" si="70"/>
        <v>SCHEDULE 23: REPORT ON INITIAL REGULATORY ASSET BASE VALUE | 23b(i): Calculation of Revaluation Rate and Indexed Revaluation | 12</v>
      </c>
      <c r="B1520" s="4">
        <f t="shared" si="71"/>
        <v>12</v>
      </c>
      <c r="C1520" t="s">
        <v>5353</v>
      </c>
      <c r="D1520" t="s">
        <v>5393</v>
      </c>
      <c r="E1520" t="s">
        <v>81</v>
      </c>
      <c r="F1520" t="s">
        <v>309</v>
      </c>
      <c r="G1520">
        <v>83</v>
      </c>
      <c r="H1520" t="s">
        <v>291</v>
      </c>
      <c r="I1520" s="4" t="str">
        <f t="shared" si="72"/>
        <v>SCHEDULE 23: REPORT ON INITIAL REGULATORY ASSET BASE VALUE | 23b(i): Calculation of Revaluation Rate and Indexed Revaluation | Unallocated RAB | Lost asset adjustment</v>
      </c>
      <c r="J1520" t="s">
        <v>5356</v>
      </c>
    </row>
    <row r="1521" spans="1:10" hidden="1">
      <c r="A1521" s="6" t="str">
        <f t="shared" si="70"/>
        <v>SCHEDULE 23: REPORT ON INITIAL REGULATORY ASSET BASE VALUE | 23b(i): Calculation of Revaluation Rate and Indexed Revaluation | 13</v>
      </c>
      <c r="B1521" s="4">
        <f t="shared" si="71"/>
        <v>13</v>
      </c>
      <c r="C1521" t="s">
        <v>5353</v>
      </c>
      <c r="D1521" t="s">
        <v>5393</v>
      </c>
      <c r="E1521" t="s">
        <v>81</v>
      </c>
      <c r="F1521" t="s">
        <v>310</v>
      </c>
      <c r="G1521">
        <v>83</v>
      </c>
      <c r="H1521" t="s">
        <v>291</v>
      </c>
      <c r="I1521" s="4" t="str">
        <f t="shared" si="72"/>
        <v>SCHEDULE 23: REPORT ON INITIAL REGULATORY ASSET BASE VALUE | 23b(i): Calculation of Revaluation Rate and Indexed Revaluation | RAB | Lost asset adjustment</v>
      </c>
      <c r="J1521" t="s">
        <v>5356</v>
      </c>
    </row>
    <row r="1522" spans="1:10" hidden="1">
      <c r="A1522" s="6" t="str">
        <f t="shared" si="70"/>
        <v>SCHEDULE 23: REPORT ON INITIAL REGULATORY ASSET BASE VALUE | 23b(i): Calculation of Revaluation Rate and Indexed Revaluation | 14</v>
      </c>
      <c r="B1522" s="4">
        <f t="shared" si="71"/>
        <v>14</v>
      </c>
      <c r="C1522" t="s">
        <v>5353</v>
      </c>
      <c r="D1522" t="s">
        <v>5393</v>
      </c>
      <c r="E1522" t="s">
        <v>81</v>
      </c>
      <c r="F1522" t="s">
        <v>309</v>
      </c>
      <c r="G1522">
        <v>84</v>
      </c>
      <c r="H1522" t="s">
        <v>156</v>
      </c>
      <c r="I1522" s="4" t="str">
        <f t="shared" si="72"/>
        <v>SCHEDULE 23: REPORT ON INITIAL REGULATORY ASSET BASE VALUE | 23b(i): Calculation of Revaluation Rate and Indexed Revaluation | Unallocated RAB | Indexed revaluation</v>
      </c>
      <c r="J1522" t="s">
        <v>5356</v>
      </c>
    </row>
    <row r="1523" spans="1:10" hidden="1">
      <c r="A1523" s="6" t="str">
        <f t="shared" si="70"/>
        <v>SCHEDULE 23: REPORT ON INITIAL REGULATORY ASSET BASE VALUE | 23b(i): Calculation of Revaluation Rate and Indexed Revaluation | 15</v>
      </c>
      <c r="B1523" s="4">
        <f t="shared" si="71"/>
        <v>15</v>
      </c>
      <c r="C1523" t="s">
        <v>5353</v>
      </c>
      <c r="D1523" t="s">
        <v>5393</v>
      </c>
      <c r="E1523" t="s">
        <v>81</v>
      </c>
      <c r="F1523" t="s">
        <v>310</v>
      </c>
      <c r="G1523">
        <v>84</v>
      </c>
      <c r="H1523" t="s">
        <v>156</v>
      </c>
      <c r="I1523" s="4" t="str">
        <f t="shared" si="72"/>
        <v>SCHEDULE 23: REPORT ON INITIAL REGULATORY ASSET BASE VALUE | 23b(i): Calculation of Revaluation Rate and Indexed Revaluation | RAB | Indexed revaluation</v>
      </c>
      <c r="J1523" t="s">
        <v>5356</v>
      </c>
    </row>
    <row r="1524" spans="1:10" hidden="1">
      <c r="A1524" s="6" t="str">
        <f t="shared" si="70"/>
        <v>SCHEDULE 23: REPORT ON INITIAL REGULATORY ASSET BASE VALUE | 23b(ii): Works Under Construction | 1</v>
      </c>
      <c r="B1524" s="4">
        <f t="shared" si="71"/>
        <v>1</v>
      </c>
      <c r="C1524" t="s">
        <v>5353</v>
      </c>
      <c r="D1524" t="s">
        <v>5400</v>
      </c>
      <c r="E1524" t="s">
        <v>81</v>
      </c>
      <c r="F1524" t="s">
        <v>336</v>
      </c>
      <c r="G1524">
        <v>88</v>
      </c>
      <c r="H1524" t="s">
        <v>5364</v>
      </c>
      <c r="I1524" s="4" t="str">
        <f t="shared" si="72"/>
        <v>SCHEDULE 23: REPORT ON INITIAL REGULATORY ASSET BASE VALUE | 23b(ii): Works Under Construction | Unallocated works under construction | Works under construction—year ended 2009</v>
      </c>
      <c r="J1524" t="s">
        <v>5356</v>
      </c>
    </row>
    <row r="1525" spans="1:10" hidden="1">
      <c r="A1525" s="6" t="str">
        <f t="shared" si="70"/>
        <v>SCHEDULE 23: REPORT ON INITIAL REGULATORY ASSET BASE VALUE | 23b(ii): Works Under Construction | 2</v>
      </c>
      <c r="B1525" s="4">
        <f t="shared" si="71"/>
        <v>2</v>
      </c>
      <c r="C1525" t="s">
        <v>5353</v>
      </c>
      <c r="D1525" t="s">
        <v>5400</v>
      </c>
      <c r="E1525" t="s">
        <v>81</v>
      </c>
      <c r="F1525" t="s">
        <v>337</v>
      </c>
      <c r="G1525">
        <v>88</v>
      </c>
      <c r="H1525" t="s">
        <v>5364</v>
      </c>
      <c r="I1525" s="4" t="str">
        <f t="shared" si="72"/>
        <v>SCHEDULE 23: REPORT ON INITIAL REGULATORY ASSET BASE VALUE | 23b(ii): Works Under Construction | Allocated works under construction | Works under construction—year ended 2009</v>
      </c>
      <c r="J1525" t="s">
        <v>5356</v>
      </c>
    </row>
    <row r="1526" spans="1:10" hidden="1">
      <c r="A1526" s="6" t="str">
        <f t="shared" si="70"/>
        <v>SCHEDULE 23: REPORT ON INITIAL REGULATORY ASSET BASE VALUE | 23b(ii): Works Under Construction | 3</v>
      </c>
      <c r="B1526" s="4">
        <f t="shared" si="71"/>
        <v>3</v>
      </c>
      <c r="C1526" t="s">
        <v>5353</v>
      </c>
      <c r="D1526" t="s">
        <v>5400</v>
      </c>
      <c r="E1526" t="s">
        <v>81</v>
      </c>
      <c r="F1526" t="s">
        <v>336</v>
      </c>
      <c r="G1526">
        <v>89</v>
      </c>
      <c r="H1526" t="s">
        <v>5370</v>
      </c>
      <c r="I1526" s="4" t="str">
        <f t="shared" si="72"/>
        <v>SCHEDULE 23: REPORT ON INITIAL REGULATORY ASSET BASE VALUE | 23b(ii): Works Under Construction | Unallocated works under construction | MVAU valuation adjustment</v>
      </c>
      <c r="J1526" t="s">
        <v>5356</v>
      </c>
    </row>
    <row r="1527" spans="1:10" hidden="1">
      <c r="A1527" s="6" t="str">
        <f t="shared" si="70"/>
        <v>SCHEDULE 23: REPORT ON INITIAL REGULATORY ASSET BASE VALUE | 23b(ii): Works Under Construction | 4</v>
      </c>
      <c r="B1527" s="4">
        <f t="shared" si="71"/>
        <v>4</v>
      </c>
      <c r="C1527" t="s">
        <v>5353</v>
      </c>
      <c r="D1527" t="s">
        <v>5400</v>
      </c>
      <c r="E1527" t="s">
        <v>81</v>
      </c>
      <c r="F1527" t="s">
        <v>337</v>
      </c>
      <c r="G1527">
        <v>89</v>
      </c>
      <c r="H1527" t="s">
        <v>5370</v>
      </c>
      <c r="I1527" s="4" t="str">
        <f t="shared" si="72"/>
        <v>SCHEDULE 23: REPORT ON INITIAL REGULATORY ASSET BASE VALUE | 23b(ii): Works Under Construction | Allocated works under construction | MVAU valuation adjustment</v>
      </c>
      <c r="J1527" t="s">
        <v>5356</v>
      </c>
    </row>
    <row r="1528" spans="1:10" hidden="1">
      <c r="A1528" s="6" t="str">
        <f t="shared" si="70"/>
        <v>SCHEDULE 23: REPORT ON INITIAL REGULATORY ASSET BASE VALUE | 23b(ii): Works Under Construction | 5</v>
      </c>
      <c r="B1528" s="4">
        <f t="shared" si="71"/>
        <v>5</v>
      </c>
      <c r="C1528" t="s">
        <v>5353</v>
      </c>
      <c r="D1528" t="s">
        <v>5400</v>
      </c>
      <c r="E1528" t="s">
        <v>81</v>
      </c>
      <c r="F1528" t="s">
        <v>336</v>
      </c>
      <c r="G1528">
        <v>90</v>
      </c>
      <c r="H1528" t="s">
        <v>5401</v>
      </c>
      <c r="I1528" s="4" t="str">
        <f t="shared" si="72"/>
        <v>SCHEDULE 23: REPORT ON INITIAL REGULATORY ASSET BASE VALUE | 23b(ii): Works Under Construction | Unallocated works under construction | Works under construction adjusted—year ended 2009</v>
      </c>
      <c r="J1528" t="s">
        <v>5356</v>
      </c>
    </row>
    <row r="1529" spans="1:10" hidden="1">
      <c r="A1529" s="6" t="str">
        <f t="shared" si="70"/>
        <v>SCHEDULE 23: REPORT ON INITIAL REGULATORY ASSET BASE VALUE | 23b(ii): Works Under Construction | 6</v>
      </c>
      <c r="B1529" s="4">
        <f t="shared" si="71"/>
        <v>6</v>
      </c>
      <c r="C1529" t="s">
        <v>5353</v>
      </c>
      <c r="D1529" t="s">
        <v>5400</v>
      </c>
      <c r="E1529" t="s">
        <v>81</v>
      </c>
      <c r="F1529" t="s">
        <v>337</v>
      </c>
      <c r="G1529">
        <v>90</v>
      </c>
      <c r="H1529" t="s">
        <v>5401</v>
      </c>
      <c r="I1529" s="4" t="str">
        <f t="shared" si="72"/>
        <v>SCHEDULE 23: REPORT ON INITIAL REGULATORY ASSET BASE VALUE | 23b(ii): Works Under Construction | Allocated works under construction | Works under construction adjusted—year ended 2009</v>
      </c>
      <c r="J1529" t="s">
        <v>5356</v>
      </c>
    </row>
    <row r="1530" spans="1:10" hidden="1">
      <c r="A1530" s="6" t="str">
        <f t="shared" si="70"/>
        <v>SCHEDULE 23: REPORT ON INITIAL REGULATORY ASSET BASE VALUE | 23b(ii): Works Under Construction | 7</v>
      </c>
      <c r="B1530" s="4">
        <f t="shared" si="71"/>
        <v>7</v>
      </c>
      <c r="C1530" t="s">
        <v>5353</v>
      </c>
      <c r="D1530" t="s">
        <v>5400</v>
      </c>
      <c r="E1530" t="s">
        <v>81</v>
      </c>
      <c r="F1530" t="s">
        <v>336</v>
      </c>
      <c r="G1530">
        <v>91</v>
      </c>
      <c r="H1530" t="s">
        <v>67</v>
      </c>
      <c r="I1530" s="4" t="str">
        <f t="shared" si="72"/>
        <v>SCHEDULE 23: REPORT ON INITIAL REGULATORY ASSET BASE VALUE | 23b(ii): Works Under Construction | Unallocated works under construction | Capital expenditure</v>
      </c>
      <c r="J1530" t="s">
        <v>5356</v>
      </c>
    </row>
    <row r="1531" spans="1:10" hidden="1">
      <c r="A1531" s="6" t="str">
        <f t="shared" si="70"/>
        <v>SCHEDULE 23: REPORT ON INITIAL REGULATORY ASSET BASE VALUE | 23b(ii): Works Under Construction | 8</v>
      </c>
      <c r="B1531" s="4">
        <f t="shared" si="71"/>
        <v>8</v>
      </c>
      <c r="C1531" t="s">
        <v>5353</v>
      </c>
      <c r="D1531" t="s">
        <v>5400</v>
      </c>
      <c r="E1531" t="s">
        <v>81</v>
      </c>
      <c r="F1531" t="s">
        <v>337</v>
      </c>
      <c r="G1531">
        <v>91</v>
      </c>
      <c r="H1531" t="s">
        <v>67</v>
      </c>
      <c r="I1531" s="4" t="str">
        <f t="shared" si="72"/>
        <v>SCHEDULE 23: REPORT ON INITIAL REGULATORY ASSET BASE VALUE | 23b(ii): Works Under Construction | Allocated works under construction | Capital expenditure</v>
      </c>
      <c r="J1531" t="s">
        <v>5356</v>
      </c>
    </row>
    <row r="1532" spans="1:10" hidden="1">
      <c r="A1532" s="6" t="str">
        <f t="shared" si="70"/>
        <v>SCHEDULE 23: REPORT ON INITIAL REGULATORY ASSET BASE VALUE | 23b(ii): Works Under Construction | 9</v>
      </c>
      <c r="B1532" s="4">
        <f t="shared" si="71"/>
        <v>9</v>
      </c>
      <c r="C1532" t="s">
        <v>5353</v>
      </c>
      <c r="D1532" t="s">
        <v>5400</v>
      </c>
      <c r="E1532" t="s">
        <v>81</v>
      </c>
      <c r="F1532" t="s">
        <v>336</v>
      </c>
      <c r="G1532">
        <v>92</v>
      </c>
      <c r="H1532" t="s">
        <v>62</v>
      </c>
      <c r="I1532" s="4" t="str">
        <f t="shared" si="72"/>
        <v>SCHEDULE 23: REPORT ON INITIAL REGULATORY ASSET BASE VALUE | 23b(ii): Works Under Construction | Unallocated works under construction | Assets commissioned</v>
      </c>
      <c r="J1532" t="s">
        <v>5356</v>
      </c>
    </row>
    <row r="1533" spans="1:10" hidden="1">
      <c r="A1533" s="6" t="str">
        <f t="shared" ref="A1533:A1596" si="73">C1533&amp;" | "&amp;D1533&amp;" | "&amp;B1533</f>
        <v>SCHEDULE 23: REPORT ON INITIAL REGULATORY ASSET BASE VALUE | 23b(ii): Works Under Construction | 10</v>
      </c>
      <c r="B1533" s="4">
        <f t="shared" ref="B1533:B1596" si="74">IF(C1533&amp;D1533&lt;&gt;C1532&amp;D1532,1,B1532+1)</f>
        <v>10</v>
      </c>
      <c r="C1533" t="s">
        <v>5353</v>
      </c>
      <c r="D1533" t="s">
        <v>5400</v>
      </c>
      <c r="E1533" t="s">
        <v>81</v>
      </c>
      <c r="F1533" t="s">
        <v>337</v>
      </c>
      <c r="G1533">
        <v>92</v>
      </c>
      <c r="H1533" t="s">
        <v>62</v>
      </c>
      <c r="I1533" s="4" t="str">
        <f t="shared" ref="I1533:I1596" si="75">SUBSTITUTE(SUBSTITUTE(SUBSTITUTE(C1533&amp;" | "&amp;D1533&amp;" | "&amp;E1533&amp;" | "&amp;F1533&amp;" | "&amp;H1533," |  |  |  | "," | ")," |  |  | "," | ")," |  | "," | ")</f>
        <v>SCHEDULE 23: REPORT ON INITIAL REGULATORY ASSET BASE VALUE | 23b(ii): Works Under Construction | Allocated works under construction | Assets commissioned</v>
      </c>
      <c r="J1533" t="s">
        <v>5356</v>
      </c>
    </row>
    <row r="1534" spans="1:10" hidden="1">
      <c r="A1534" s="6" t="str">
        <f t="shared" si="73"/>
        <v>SCHEDULE 23: REPORT ON INITIAL REGULATORY ASSET BASE VALUE | 23b(ii): Works Under Construction | 11</v>
      </c>
      <c r="B1534" s="4">
        <f t="shared" si="74"/>
        <v>11</v>
      </c>
      <c r="C1534" t="s">
        <v>5353</v>
      </c>
      <c r="D1534" t="s">
        <v>5400</v>
      </c>
      <c r="E1534" t="s">
        <v>81</v>
      </c>
      <c r="F1534" t="s">
        <v>336</v>
      </c>
      <c r="G1534">
        <v>93</v>
      </c>
      <c r="H1534" t="s">
        <v>295</v>
      </c>
      <c r="I1534" s="4" t="str">
        <f t="shared" si="75"/>
        <v>SCHEDULE 23: REPORT ON INITIAL REGULATORY ASSET BASE VALUE | 23b(ii): Works Under Construction | Unallocated works under construction | Offsetting revenue</v>
      </c>
      <c r="J1534" t="s">
        <v>5356</v>
      </c>
    </row>
    <row r="1535" spans="1:10" hidden="1">
      <c r="A1535" s="6" t="str">
        <f t="shared" si="73"/>
        <v>SCHEDULE 23: REPORT ON INITIAL REGULATORY ASSET BASE VALUE | 23b(ii): Works Under Construction | 12</v>
      </c>
      <c r="B1535" s="4">
        <f t="shared" si="74"/>
        <v>12</v>
      </c>
      <c r="C1535" t="s">
        <v>5353</v>
      </c>
      <c r="D1535" t="s">
        <v>5400</v>
      </c>
      <c r="E1535" t="s">
        <v>81</v>
      </c>
      <c r="F1535" t="s">
        <v>337</v>
      </c>
      <c r="G1535">
        <v>93</v>
      </c>
      <c r="H1535" t="s">
        <v>295</v>
      </c>
      <c r="I1535" s="4" t="str">
        <f t="shared" si="75"/>
        <v>SCHEDULE 23: REPORT ON INITIAL REGULATORY ASSET BASE VALUE | 23b(ii): Works Under Construction | Allocated works under construction | Offsetting revenue</v>
      </c>
      <c r="J1535" t="s">
        <v>5356</v>
      </c>
    </row>
    <row r="1536" spans="1:10" hidden="1">
      <c r="A1536" s="6" t="str">
        <f t="shared" si="73"/>
        <v>SCHEDULE 23: REPORT ON INITIAL REGULATORY ASSET BASE VALUE | 23b(ii): Works Under Construction | 13</v>
      </c>
      <c r="B1536" s="4">
        <f t="shared" si="74"/>
        <v>13</v>
      </c>
      <c r="C1536" t="s">
        <v>5353</v>
      </c>
      <c r="D1536" t="s">
        <v>5400</v>
      </c>
      <c r="E1536" t="s">
        <v>81</v>
      </c>
      <c r="F1536" t="s">
        <v>337</v>
      </c>
      <c r="G1536">
        <v>94</v>
      </c>
      <c r="H1536" t="s">
        <v>282</v>
      </c>
      <c r="I1536" s="4" t="str">
        <f t="shared" si="75"/>
        <v>SCHEDULE 23: REPORT ON INITIAL REGULATORY ASSET BASE VALUE | 23b(ii): Works Under Construction | Allocated works under construction | Adjustment resulting from cost allocation</v>
      </c>
      <c r="J1536" t="s">
        <v>5356</v>
      </c>
    </row>
    <row r="1537" spans="1:10" hidden="1">
      <c r="A1537" s="6" t="str">
        <f t="shared" si="73"/>
        <v>SCHEDULE 23: REPORT ON INITIAL REGULATORY ASSET BASE VALUE | 23b(ii): Works Under Construction | 14</v>
      </c>
      <c r="B1537" s="4">
        <f t="shared" si="74"/>
        <v>14</v>
      </c>
      <c r="C1537" t="s">
        <v>5353</v>
      </c>
      <c r="D1537" t="s">
        <v>5400</v>
      </c>
      <c r="E1537" t="s">
        <v>81</v>
      </c>
      <c r="F1537" t="s">
        <v>336</v>
      </c>
      <c r="G1537">
        <v>95</v>
      </c>
      <c r="H1537" t="s">
        <v>5406</v>
      </c>
      <c r="I1537" s="4" t="str">
        <f t="shared" si="75"/>
        <v>SCHEDULE 23: REPORT ON INITIAL REGULATORY ASSET BASE VALUE | 23b(ii): Works Under Construction | Unallocated works under construction | Works under construction—year ended 2010</v>
      </c>
      <c r="J1537" t="s">
        <v>5356</v>
      </c>
    </row>
    <row r="1538" spans="1:10" hidden="1">
      <c r="A1538" s="6" t="str">
        <f t="shared" si="73"/>
        <v>SCHEDULE 23: REPORT ON INITIAL REGULATORY ASSET BASE VALUE | 23b(ii): Works Under Construction | 15</v>
      </c>
      <c r="B1538" s="4">
        <f t="shared" si="74"/>
        <v>15</v>
      </c>
      <c r="C1538" t="s">
        <v>5353</v>
      </c>
      <c r="D1538" t="s">
        <v>5400</v>
      </c>
      <c r="E1538" t="s">
        <v>81</v>
      </c>
      <c r="F1538" t="s">
        <v>337</v>
      </c>
      <c r="G1538">
        <v>95</v>
      </c>
      <c r="H1538" t="s">
        <v>5406</v>
      </c>
      <c r="I1538" s="4" t="str">
        <f t="shared" si="75"/>
        <v>SCHEDULE 23: REPORT ON INITIAL REGULATORY ASSET BASE VALUE | 23b(ii): Works Under Construction | Allocated works under construction | Works under construction—year ended 2010</v>
      </c>
      <c r="J1538" t="s">
        <v>5356</v>
      </c>
    </row>
    <row r="1539" spans="1:10" hidden="1">
      <c r="A1539" s="6" t="str">
        <f t="shared" si="73"/>
        <v>SCHEDULE 23: REPORT ON INITIAL REGULATORY ASSET BASE VALUE | 23b(iii): Assets Held for Future Use | 1</v>
      </c>
      <c r="B1539" s="4">
        <f t="shared" si="74"/>
        <v>1</v>
      </c>
      <c r="C1539" t="s">
        <v>5353</v>
      </c>
      <c r="D1539" t="s">
        <v>5408</v>
      </c>
      <c r="E1539" t="s">
        <v>81</v>
      </c>
      <c r="F1539" t="s">
        <v>316</v>
      </c>
      <c r="G1539">
        <v>99</v>
      </c>
      <c r="H1539" t="s">
        <v>5362</v>
      </c>
      <c r="I1539" s="4" t="str">
        <f t="shared" si="75"/>
        <v>SCHEDULE 23: REPORT ON INITIAL REGULATORY ASSET BASE VALUE | 23b(iii): Assets Held for Future Use | Base Value | Assets held for future use—year ended 2009</v>
      </c>
      <c r="J1539" t="s">
        <v>5356</v>
      </c>
    </row>
    <row r="1540" spans="1:10" hidden="1">
      <c r="A1540" s="6" t="str">
        <f t="shared" si="73"/>
        <v>SCHEDULE 23: REPORT ON INITIAL REGULATORY ASSET BASE VALUE | 23b(iii): Assets Held for Future Use | 2</v>
      </c>
      <c r="B1540" s="4">
        <f t="shared" si="74"/>
        <v>2</v>
      </c>
      <c r="C1540" t="s">
        <v>5353</v>
      </c>
      <c r="D1540" t="s">
        <v>5408</v>
      </c>
      <c r="E1540" t="s">
        <v>81</v>
      </c>
      <c r="F1540" t="s">
        <v>317</v>
      </c>
      <c r="G1540">
        <v>99</v>
      </c>
      <c r="H1540" t="s">
        <v>5362</v>
      </c>
      <c r="I1540" s="4" t="str">
        <f t="shared" si="75"/>
        <v>SCHEDULE 23: REPORT ON INITIAL REGULATORY ASSET BASE VALUE | 23b(iii): Assets Held for Future Use | Holding Costs | Assets held for future use—year ended 2009</v>
      </c>
      <c r="J1540" t="s">
        <v>5356</v>
      </c>
    </row>
    <row r="1541" spans="1:10" hidden="1">
      <c r="A1541" s="6" t="str">
        <f t="shared" si="73"/>
        <v>SCHEDULE 23: REPORT ON INITIAL REGULATORY ASSET BASE VALUE | 23b(iii): Assets Held for Future Use | 3</v>
      </c>
      <c r="B1541" s="4">
        <f t="shared" si="74"/>
        <v>3</v>
      </c>
      <c r="C1541" t="s">
        <v>5353</v>
      </c>
      <c r="D1541" t="s">
        <v>5408</v>
      </c>
      <c r="E1541" t="s">
        <v>81</v>
      </c>
      <c r="F1541" t="s">
        <v>318</v>
      </c>
      <c r="G1541">
        <v>99</v>
      </c>
      <c r="H1541" t="s">
        <v>5362</v>
      </c>
      <c r="I1541" s="4" t="str">
        <f t="shared" si="75"/>
        <v>SCHEDULE 23: REPORT ON INITIAL REGULATORY ASSET BASE VALUE | 23b(iii): Assets Held for Future Use | Net Revenues | Assets held for future use—year ended 2009</v>
      </c>
      <c r="J1541" t="s">
        <v>5356</v>
      </c>
    </row>
    <row r="1542" spans="1:10" hidden="1">
      <c r="A1542" s="6" t="str">
        <f t="shared" si="73"/>
        <v>SCHEDULE 23: REPORT ON INITIAL REGULATORY ASSET BASE VALUE | 23b(iii): Assets Held for Future Use | 4</v>
      </c>
      <c r="B1542" s="4">
        <f t="shared" si="74"/>
        <v>4</v>
      </c>
      <c r="C1542" t="s">
        <v>5353</v>
      </c>
      <c r="D1542" t="s">
        <v>5408</v>
      </c>
      <c r="E1542" t="s">
        <v>81</v>
      </c>
      <c r="F1542" t="s">
        <v>319</v>
      </c>
      <c r="G1542">
        <v>99</v>
      </c>
      <c r="H1542" t="s">
        <v>5362</v>
      </c>
      <c r="I1542" s="4" t="str">
        <f t="shared" si="75"/>
        <v>SCHEDULE 23: REPORT ON INITIAL REGULATORY ASSET BASE VALUE | 23b(iii): Assets Held for Future Use | Tracking Revaluations | Assets held for future use—year ended 2009</v>
      </c>
      <c r="J1542" t="s">
        <v>5356</v>
      </c>
    </row>
    <row r="1543" spans="1:10" hidden="1">
      <c r="A1543" s="6" t="str">
        <f t="shared" si="73"/>
        <v>SCHEDULE 23: REPORT ON INITIAL REGULATORY ASSET BASE VALUE | 23b(iii): Assets Held for Future Use | 5</v>
      </c>
      <c r="B1543" s="4">
        <f t="shared" si="74"/>
        <v>5</v>
      </c>
      <c r="C1543" t="s">
        <v>5353</v>
      </c>
      <c r="D1543" t="s">
        <v>5408</v>
      </c>
      <c r="E1543" t="s">
        <v>81</v>
      </c>
      <c r="F1543" t="s">
        <v>60</v>
      </c>
      <c r="G1543">
        <v>99</v>
      </c>
      <c r="H1543" t="s">
        <v>5362</v>
      </c>
      <c r="I1543" s="4" t="str">
        <f t="shared" si="75"/>
        <v>SCHEDULE 23: REPORT ON INITIAL REGULATORY ASSET BASE VALUE | 23b(iii): Assets Held for Future Use | Total | Assets held for future use—year ended 2009</v>
      </c>
      <c r="J1543" t="s">
        <v>5356</v>
      </c>
    </row>
    <row r="1544" spans="1:10" hidden="1">
      <c r="A1544" s="6" t="str">
        <f t="shared" si="73"/>
        <v>SCHEDULE 23: REPORT ON INITIAL REGULATORY ASSET BASE VALUE | 23b(iii): Assets Held for Future Use | 6</v>
      </c>
      <c r="B1544" s="4">
        <f t="shared" si="74"/>
        <v>6</v>
      </c>
      <c r="C1544" t="s">
        <v>5353</v>
      </c>
      <c r="D1544" t="s">
        <v>5408</v>
      </c>
      <c r="E1544" t="s">
        <v>81</v>
      </c>
      <c r="F1544" t="s">
        <v>316</v>
      </c>
      <c r="G1544">
        <v>100</v>
      </c>
      <c r="H1544" t="s">
        <v>298</v>
      </c>
      <c r="I1544" s="4" t="str">
        <f t="shared" si="75"/>
        <v>SCHEDULE 23: REPORT ON INITIAL REGULATORY ASSET BASE VALUE | 23b(iii): Assets Held for Future Use | Base Value | Assets held for future use—additions¹</v>
      </c>
      <c r="J1544" t="s">
        <v>5356</v>
      </c>
    </row>
    <row r="1545" spans="1:10" hidden="1">
      <c r="A1545" s="6" t="str">
        <f t="shared" si="73"/>
        <v>SCHEDULE 23: REPORT ON INITIAL REGULATORY ASSET BASE VALUE | 23b(iii): Assets Held for Future Use | 7</v>
      </c>
      <c r="B1545" s="4">
        <f t="shared" si="74"/>
        <v>7</v>
      </c>
      <c r="C1545" t="s">
        <v>5353</v>
      </c>
      <c r="D1545" t="s">
        <v>5408</v>
      </c>
      <c r="E1545" t="s">
        <v>81</v>
      </c>
      <c r="F1545" t="s">
        <v>317</v>
      </c>
      <c r="G1545">
        <v>100</v>
      </c>
      <c r="H1545" t="s">
        <v>298</v>
      </c>
      <c r="I1545" s="4" t="str">
        <f t="shared" si="75"/>
        <v>SCHEDULE 23: REPORT ON INITIAL REGULATORY ASSET BASE VALUE | 23b(iii): Assets Held for Future Use | Holding Costs | Assets held for future use—additions¹</v>
      </c>
      <c r="J1545" t="s">
        <v>5356</v>
      </c>
    </row>
    <row r="1546" spans="1:10" hidden="1">
      <c r="A1546" s="6" t="str">
        <f t="shared" si="73"/>
        <v>SCHEDULE 23: REPORT ON INITIAL REGULATORY ASSET BASE VALUE | 23b(iii): Assets Held for Future Use | 8</v>
      </c>
      <c r="B1546" s="4">
        <f t="shared" si="74"/>
        <v>8</v>
      </c>
      <c r="C1546" t="s">
        <v>5353</v>
      </c>
      <c r="D1546" t="s">
        <v>5408</v>
      </c>
      <c r="E1546" t="s">
        <v>81</v>
      </c>
      <c r="F1546" t="s">
        <v>318</v>
      </c>
      <c r="G1546">
        <v>100</v>
      </c>
      <c r="H1546" t="s">
        <v>298</v>
      </c>
      <c r="I1546" s="4" t="str">
        <f t="shared" si="75"/>
        <v>SCHEDULE 23: REPORT ON INITIAL REGULATORY ASSET BASE VALUE | 23b(iii): Assets Held for Future Use | Net Revenues | Assets held for future use—additions¹</v>
      </c>
      <c r="J1546" t="s">
        <v>5356</v>
      </c>
    </row>
    <row r="1547" spans="1:10" hidden="1">
      <c r="A1547" s="6" t="str">
        <f t="shared" si="73"/>
        <v>SCHEDULE 23: REPORT ON INITIAL REGULATORY ASSET BASE VALUE | 23b(iii): Assets Held for Future Use | 9</v>
      </c>
      <c r="B1547" s="4">
        <f t="shared" si="74"/>
        <v>9</v>
      </c>
      <c r="C1547" t="s">
        <v>5353</v>
      </c>
      <c r="D1547" t="s">
        <v>5408</v>
      </c>
      <c r="E1547" t="s">
        <v>81</v>
      </c>
      <c r="F1547" t="s">
        <v>319</v>
      </c>
      <c r="G1547">
        <v>100</v>
      </c>
      <c r="H1547" t="s">
        <v>298</v>
      </c>
      <c r="I1547" s="4" t="str">
        <f t="shared" si="75"/>
        <v>SCHEDULE 23: REPORT ON INITIAL REGULATORY ASSET BASE VALUE | 23b(iii): Assets Held for Future Use | Tracking Revaluations | Assets held for future use—additions¹</v>
      </c>
      <c r="J1547" t="s">
        <v>5356</v>
      </c>
    </row>
    <row r="1548" spans="1:10" hidden="1">
      <c r="A1548" s="6" t="str">
        <f t="shared" si="73"/>
        <v>SCHEDULE 23: REPORT ON INITIAL REGULATORY ASSET BASE VALUE | 23b(iii): Assets Held for Future Use | 10</v>
      </c>
      <c r="B1548" s="4">
        <f t="shared" si="74"/>
        <v>10</v>
      </c>
      <c r="C1548" t="s">
        <v>5353</v>
      </c>
      <c r="D1548" t="s">
        <v>5408</v>
      </c>
      <c r="E1548" t="s">
        <v>81</v>
      </c>
      <c r="F1548" t="s">
        <v>60</v>
      </c>
      <c r="G1548">
        <v>100</v>
      </c>
      <c r="H1548" t="s">
        <v>298</v>
      </c>
      <c r="I1548" s="4" t="str">
        <f t="shared" si="75"/>
        <v>SCHEDULE 23: REPORT ON INITIAL REGULATORY ASSET BASE VALUE | 23b(iii): Assets Held for Future Use | Total | Assets held for future use—additions¹</v>
      </c>
      <c r="J1548" t="s">
        <v>5356</v>
      </c>
    </row>
    <row r="1549" spans="1:10" hidden="1">
      <c r="A1549" s="6" t="str">
        <f t="shared" si="73"/>
        <v>SCHEDULE 23: REPORT ON INITIAL REGULATORY ASSET BASE VALUE | 23b(iii): Assets Held for Future Use | 11</v>
      </c>
      <c r="B1549" s="4">
        <f t="shared" si="74"/>
        <v>11</v>
      </c>
      <c r="C1549" t="s">
        <v>5353</v>
      </c>
      <c r="D1549" t="s">
        <v>5408</v>
      </c>
      <c r="E1549" t="s">
        <v>81</v>
      </c>
      <c r="F1549" t="s">
        <v>316</v>
      </c>
      <c r="G1549">
        <v>101</v>
      </c>
      <c r="H1549" t="s">
        <v>299</v>
      </c>
      <c r="I1549" s="4" t="str">
        <f t="shared" si="75"/>
        <v>SCHEDULE 23: REPORT ON INITIAL REGULATORY ASSET BASE VALUE | 23b(iii): Assets Held for Future Use | Base Value | Transfer to works under construction</v>
      </c>
      <c r="J1549" t="s">
        <v>5356</v>
      </c>
    </row>
    <row r="1550" spans="1:10" hidden="1">
      <c r="A1550" s="6" t="str">
        <f t="shared" si="73"/>
        <v>SCHEDULE 23: REPORT ON INITIAL REGULATORY ASSET BASE VALUE | 23b(iii): Assets Held for Future Use | 12</v>
      </c>
      <c r="B1550" s="4">
        <f t="shared" si="74"/>
        <v>12</v>
      </c>
      <c r="C1550" t="s">
        <v>5353</v>
      </c>
      <c r="D1550" t="s">
        <v>5408</v>
      </c>
      <c r="E1550" t="s">
        <v>81</v>
      </c>
      <c r="F1550" t="s">
        <v>317</v>
      </c>
      <c r="G1550">
        <v>101</v>
      </c>
      <c r="H1550" t="s">
        <v>299</v>
      </c>
      <c r="I1550" s="4" t="str">
        <f t="shared" si="75"/>
        <v>SCHEDULE 23: REPORT ON INITIAL REGULATORY ASSET BASE VALUE | 23b(iii): Assets Held for Future Use | Holding Costs | Transfer to works under construction</v>
      </c>
      <c r="J1550" t="s">
        <v>5356</v>
      </c>
    </row>
    <row r="1551" spans="1:10" hidden="1">
      <c r="A1551" s="6" t="str">
        <f t="shared" si="73"/>
        <v>SCHEDULE 23: REPORT ON INITIAL REGULATORY ASSET BASE VALUE | 23b(iii): Assets Held for Future Use | 13</v>
      </c>
      <c r="B1551" s="4">
        <f t="shared" si="74"/>
        <v>13</v>
      </c>
      <c r="C1551" t="s">
        <v>5353</v>
      </c>
      <c r="D1551" t="s">
        <v>5408</v>
      </c>
      <c r="E1551" t="s">
        <v>81</v>
      </c>
      <c r="F1551" t="s">
        <v>318</v>
      </c>
      <c r="G1551">
        <v>101</v>
      </c>
      <c r="H1551" t="s">
        <v>299</v>
      </c>
      <c r="I1551" s="4" t="str">
        <f t="shared" si="75"/>
        <v>SCHEDULE 23: REPORT ON INITIAL REGULATORY ASSET BASE VALUE | 23b(iii): Assets Held for Future Use | Net Revenues | Transfer to works under construction</v>
      </c>
      <c r="J1551" t="s">
        <v>5356</v>
      </c>
    </row>
    <row r="1552" spans="1:10" hidden="1">
      <c r="A1552" s="6" t="str">
        <f t="shared" si="73"/>
        <v>SCHEDULE 23: REPORT ON INITIAL REGULATORY ASSET BASE VALUE | 23b(iii): Assets Held for Future Use | 14</v>
      </c>
      <c r="B1552" s="4">
        <f t="shared" si="74"/>
        <v>14</v>
      </c>
      <c r="C1552" t="s">
        <v>5353</v>
      </c>
      <c r="D1552" t="s">
        <v>5408</v>
      </c>
      <c r="E1552" t="s">
        <v>81</v>
      </c>
      <c r="F1552" t="s">
        <v>319</v>
      </c>
      <c r="G1552">
        <v>101</v>
      </c>
      <c r="H1552" t="s">
        <v>299</v>
      </c>
      <c r="I1552" s="4" t="str">
        <f t="shared" si="75"/>
        <v>SCHEDULE 23: REPORT ON INITIAL REGULATORY ASSET BASE VALUE | 23b(iii): Assets Held for Future Use | Tracking Revaluations | Transfer to works under construction</v>
      </c>
      <c r="J1552" t="s">
        <v>5356</v>
      </c>
    </row>
    <row r="1553" spans="1:10" hidden="1">
      <c r="A1553" s="6" t="str">
        <f t="shared" si="73"/>
        <v>SCHEDULE 23: REPORT ON INITIAL REGULATORY ASSET BASE VALUE | 23b(iii): Assets Held for Future Use | 15</v>
      </c>
      <c r="B1553" s="4">
        <f t="shared" si="74"/>
        <v>15</v>
      </c>
      <c r="C1553" t="s">
        <v>5353</v>
      </c>
      <c r="D1553" t="s">
        <v>5408</v>
      </c>
      <c r="E1553" t="s">
        <v>81</v>
      </c>
      <c r="F1553" t="s">
        <v>60</v>
      </c>
      <c r="G1553">
        <v>101</v>
      </c>
      <c r="H1553" t="s">
        <v>299</v>
      </c>
      <c r="I1553" s="4" t="str">
        <f t="shared" si="75"/>
        <v>SCHEDULE 23: REPORT ON INITIAL REGULATORY ASSET BASE VALUE | 23b(iii): Assets Held for Future Use | Total | Transfer to works under construction</v>
      </c>
      <c r="J1553" t="s">
        <v>5356</v>
      </c>
    </row>
    <row r="1554" spans="1:10" hidden="1">
      <c r="A1554" s="6" t="str">
        <f t="shared" si="73"/>
        <v>SCHEDULE 23: REPORT ON INITIAL REGULATORY ASSET BASE VALUE | 23b(iii): Assets Held for Future Use | 16</v>
      </c>
      <c r="B1554" s="4">
        <f t="shared" si="74"/>
        <v>16</v>
      </c>
      <c r="C1554" t="s">
        <v>5353</v>
      </c>
      <c r="D1554" t="s">
        <v>5408</v>
      </c>
      <c r="E1554" t="s">
        <v>81</v>
      </c>
      <c r="F1554" t="s">
        <v>316</v>
      </c>
      <c r="G1554">
        <v>102</v>
      </c>
      <c r="H1554" t="s">
        <v>300</v>
      </c>
      <c r="I1554" s="4" t="str">
        <f t="shared" si="75"/>
        <v>SCHEDULE 23: REPORT ON INITIAL REGULATORY ASSET BASE VALUE | 23b(iii): Assets Held for Future Use | Base Value | Assets held for future use—disposals</v>
      </c>
      <c r="J1554" t="s">
        <v>5356</v>
      </c>
    </row>
    <row r="1555" spans="1:10" hidden="1">
      <c r="A1555" s="6" t="str">
        <f t="shared" si="73"/>
        <v>SCHEDULE 23: REPORT ON INITIAL REGULATORY ASSET BASE VALUE | 23b(iii): Assets Held for Future Use | 17</v>
      </c>
      <c r="B1555" s="4">
        <f t="shared" si="74"/>
        <v>17</v>
      </c>
      <c r="C1555" t="s">
        <v>5353</v>
      </c>
      <c r="D1555" t="s">
        <v>5408</v>
      </c>
      <c r="E1555" t="s">
        <v>81</v>
      </c>
      <c r="F1555" t="s">
        <v>317</v>
      </c>
      <c r="G1555">
        <v>102</v>
      </c>
      <c r="H1555" t="s">
        <v>300</v>
      </c>
      <c r="I1555" s="4" t="str">
        <f t="shared" si="75"/>
        <v>SCHEDULE 23: REPORT ON INITIAL REGULATORY ASSET BASE VALUE | 23b(iii): Assets Held for Future Use | Holding Costs | Assets held for future use—disposals</v>
      </c>
      <c r="J1555" t="s">
        <v>5356</v>
      </c>
    </row>
    <row r="1556" spans="1:10" hidden="1">
      <c r="A1556" s="6" t="str">
        <f t="shared" si="73"/>
        <v>SCHEDULE 23: REPORT ON INITIAL REGULATORY ASSET BASE VALUE | 23b(iii): Assets Held for Future Use | 18</v>
      </c>
      <c r="B1556" s="4">
        <f t="shared" si="74"/>
        <v>18</v>
      </c>
      <c r="C1556" t="s">
        <v>5353</v>
      </c>
      <c r="D1556" t="s">
        <v>5408</v>
      </c>
      <c r="E1556" t="s">
        <v>81</v>
      </c>
      <c r="F1556" t="s">
        <v>318</v>
      </c>
      <c r="G1556">
        <v>102</v>
      </c>
      <c r="H1556" t="s">
        <v>300</v>
      </c>
      <c r="I1556" s="4" t="str">
        <f t="shared" si="75"/>
        <v>SCHEDULE 23: REPORT ON INITIAL REGULATORY ASSET BASE VALUE | 23b(iii): Assets Held for Future Use | Net Revenues | Assets held for future use—disposals</v>
      </c>
      <c r="J1556" t="s">
        <v>5356</v>
      </c>
    </row>
    <row r="1557" spans="1:10" hidden="1">
      <c r="A1557" s="6" t="str">
        <f t="shared" si="73"/>
        <v>SCHEDULE 23: REPORT ON INITIAL REGULATORY ASSET BASE VALUE | 23b(iii): Assets Held for Future Use | 19</v>
      </c>
      <c r="B1557" s="4">
        <f t="shared" si="74"/>
        <v>19</v>
      </c>
      <c r="C1557" t="s">
        <v>5353</v>
      </c>
      <c r="D1557" t="s">
        <v>5408</v>
      </c>
      <c r="E1557" t="s">
        <v>81</v>
      </c>
      <c r="F1557" t="s">
        <v>319</v>
      </c>
      <c r="G1557">
        <v>102</v>
      </c>
      <c r="H1557" t="s">
        <v>300</v>
      </c>
      <c r="I1557" s="4" t="str">
        <f t="shared" si="75"/>
        <v>SCHEDULE 23: REPORT ON INITIAL REGULATORY ASSET BASE VALUE | 23b(iii): Assets Held for Future Use | Tracking Revaluations | Assets held for future use—disposals</v>
      </c>
      <c r="J1557" t="s">
        <v>5356</v>
      </c>
    </row>
    <row r="1558" spans="1:10" hidden="1">
      <c r="A1558" s="6" t="str">
        <f t="shared" si="73"/>
        <v>SCHEDULE 23: REPORT ON INITIAL REGULATORY ASSET BASE VALUE | 23b(iii): Assets Held for Future Use | 20</v>
      </c>
      <c r="B1558" s="4">
        <f t="shared" si="74"/>
        <v>20</v>
      </c>
      <c r="C1558" t="s">
        <v>5353</v>
      </c>
      <c r="D1558" t="s">
        <v>5408</v>
      </c>
      <c r="E1558" t="s">
        <v>81</v>
      </c>
      <c r="F1558" t="s">
        <v>60</v>
      </c>
      <c r="G1558">
        <v>102</v>
      </c>
      <c r="H1558" t="s">
        <v>300</v>
      </c>
      <c r="I1558" s="4" t="str">
        <f t="shared" si="75"/>
        <v>SCHEDULE 23: REPORT ON INITIAL REGULATORY ASSET BASE VALUE | 23b(iii): Assets Held for Future Use | Total | Assets held for future use—disposals</v>
      </c>
      <c r="J1558" t="s">
        <v>5356</v>
      </c>
    </row>
    <row r="1559" spans="1:10" hidden="1">
      <c r="A1559" s="6" t="str">
        <f t="shared" si="73"/>
        <v>SCHEDULE 23: REPORT ON INITIAL REGULATORY ASSET BASE VALUE | 23b(iii): Assets Held for Future Use | 21</v>
      </c>
      <c r="B1559" s="4">
        <f t="shared" si="74"/>
        <v>21</v>
      </c>
      <c r="C1559" t="s">
        <v>5353</v>
      </c>
      <c r="D1559" t="s">
        <v>5408</v>
      </c>
      <c r="E1559" t="s">
        <v>81</v>
      </c>
      <c r="F1559" t="s">
        <v>316</v>
      </c>
      <c r="G1559">
        <v>103</v>
      </c>
      <c r="H1559" t="s">
        <v>5413</v>
      </c>
      <c r="I1559" s="4" t="str">
        <f t="shared" si="75"/>
        <v>SCHEDULE 23: REPORT ON INITIAL REGULATORY ASSET BASE VALUE | 23b(iii): Assets Held for Future Use | Base Value | Assets held for future use—year ended 2010²</v>
      </c>
      <c r="J1559" t="s">
        <v>5356</v>
      </c>
    </row>
    <row r="1560" spans="1:10" hidden="1">
      <c r="A1560" s="6" t="str">
        <f t="shared" si="73"/>
        <v>SCHEDULE 23: REPORT ON INITIAL REGULATORY ASSET BASE VALUE | 23b(iii): Assets Held for Future Use | 22</v>
      </c>
      <c r="B1560" s="4">
        <f t="shared" si="74"/>
        <v>22</v>
      </c>
      <c r="C1560" t="s">
        <v>5353</v>
      </c>
      <c r="D1560" t="s">
        <v>5408</v>
      </c>
      <c r="E1560" t="s">
        <v>81</v>
      </c>
      <c r="F1560" t="s">
        <v>317</v>
      </c>
      <c r="G1560">
        <v>103</v>
      </c>
      <c r="H1560" t="s">
        <v>5413</v>
      </c>
      <c r="I1560" s="4" t="str">
        <f t="shared" si="75"/>
        <v>SCHEDULE 23: REPORT ON INITIAL REGULATORY ASSET BASE VALUE | 23b(iii): Assets Held for Future Use | Holding Costs | Assets held for future use—year ended 2010²</v>
      </c>
      <c r="J1560" t="s">
        <v>5356</v>
      </c>
    </row>
    <row r="1561" spans="1:10" hidden="1">
      <c r="A1561" s="6" t="str">
        <f t="shared" si="73"/>
        <v>SCHEDULE 23: REPORT ON INITIAL REGULATORY ASSET BASE VALUE | 23b(iii): Assets Held for Future Use | 23</v>
      </c>
      <c r="B1561" s="4">
        <f t="shared" si="74"/>
        <v>23</v>
      </c>
      <c r="C1561" t="s">
        <v>5353</v>
      </c>
      <c r="D1561" t="s">
        <v>5408</v>
      </c>
      <c r="E1561" t="s">
        <v>81</v>
      </c>
      <c r="F1561" t="s">
        <v>318</v>
      </c>
      <c r="G1561">
        <v>103</v>
      </c>
      <c r="H1561" t="s">
        <v>5413</v>
      </c>
      <c r="I1561" s="4" t="str">
        <f t="shared" si="75"/>
        <v>SCHEDULE 23: REPORT ON INITIAL REGULATORY ASSET BASE VALUE | 23b(iii): Assets Held for Future Use | Net Revenues | Assets held for future use—year ended 2010²</v>
      </c>
      <c r="J1561" t="s">
        <v>5356</v>
      </c>
    </row>
    <row r="1562" spans="1:10" hidden="1">
      <c r="A1562" s="6" t="str">
        <f t="shared" si="73"/>
        <v>SCHEDULE 23: REPORT ON INITIAL REGULATORY ASSET BASE VALUE | 23b(iii): Assets Held for Future Use | 24</v>
      </c>
      <c r="B1562" s="4">
        <f t="shared" si="74"/>
        <v>24</v>
      </c>
      <c r="C1562" t="s">
        <v>5353</v>
      </c>
      <c r="D1562" t="s">
        <v>5408</v>
      </c>
      <c r="E1562" t="s">
        <v>81</v>
      </c>
      <c r="F1562" t="s">
        <v>319</v>
      </c>
      <c r="G1562">
        <v>103</v>
      </c>
      <c r="H1562" t="s">
        <v>5413</v>
      </c>
      <c r="I1562" s="4" t="str">
        <f t="shared" si="75"/>
        <v>SCHEDULE 23: REPORT ON INITIAL REGULATORY ASSET BASE VALUE | 23b(iii): Assets Held for Future Use | Tracking Revaluations | Assets held for future use—year ended 2010²</v>
      </c>
      <c r="J1562" t="s">
        <v>5356</v>
      </c>
    </row>
    <row r="1563" spans="1:10" hidden="1">
      <c r="A1563" s="6" t="str">
        <f t="shared" si="73"/>
        <v>SCHEDULE 23: REPORT ON INITIAL REGULATORY ASSET BASE VALUE | 23b(iii): Assets Held for Future Use | 25</v>
      </c>
      <c r="B1563" s="4">
        <f t="shared" si="74"/>
        <v>25</v>
      </c>
      <c r="C1563" t="s">
        <v>5353</v>
      </c>
      <c r="D1563" t="s">
        <v>5408</v>
      </c>
      <c r="E1563" t="s">
        <v>81</v>
      </c>
      <c r="F1563" t="s">
        <v>60</v>
      </c>
      <c r="G1563">
        <v>103</v>
      </c>
      <c r="H1563" t="s">
        <v>5413</v>
      </c>
      <c r="I1563" s="4" t="str">
        <f t="shared" si="75"/>
        <v>SCHEDULE 23: REPORT ON INITIAL REGULATORY ASSET BASE VALUE | 23b(iii): Assets Held for Future Use | Total | Assets held for future use—year ended 2010²</v>
      </c>
      <c r="J1563" t="s">
        <v>5356</v>
      </c>
    </row>
    <row r="1564" spans="1:10" hidden="1">
      <c r="A1564" s="6" t="str">
        <f t="shared" si="73"/>
        <v>SCHEDULE 23: REPORT ON INITIAL REGULATORY ASSET BASE VALUE | 23b(iv): Asset Lives &amp; Asset Uses | 1</v>
      </c>
      <c r="B1564" s="4">
        <f t="shared" si="74"/>
        <v>1</v>
      </c>
      <c r="C1564" t="s">
        <v>5353</v>
      </c>
      <c r="D1564" t="s">
        <v>5416</v>
      </c>
      <c r="E1564" t="s">
        <v>81</v>
      </c>
      <c r="F1564" t="s">
        <v>5417</v>
      </c>
      <c r="G1564">
        <v>108</v>
      </c>
      <c r="H1564" t="s">
        <v>5418</v>
      </c>
      <c r="I1564" s="4" t="str">
        <f t="shared" si="75"/>
        <v>SCHEDULE 23: REPORT ON INITIAL REGULATORY ASSET BASE VALUE | 23b(iv): Asset Lives &amp; Asset Uses | RAB value year end | Land: Runway and taxiway</v>
      </c>
      <c r="J1564" t="s">
        <v>5356</v>
      </c>
    </row>
    <row r="1565" spans="1:10" hidden="1">
      <c r="A1565" s="6" t="str">
        <f t="shared" si="73"/>
        <v>SCHEDULE 23: REPORT ON INITIAL REGULATORY ASSET BASE VALUE | 23b(iv): Asset Lives &amp; Asset Uses | 2</v>
      </c>
      <c r="B1565" s="4">
        <f t="shared" si="74"/>
        <v>2</v>
      </c>
      <c r="C1565" t="s">
        <v>5353</v>
      </c>
      <c r="D1565" t="s">
        <v>5416</v>
      </c>
      <c r="E1565" t="s">
        <v>81</v>
      </c>
      <c r="F1565" t="s">
        <v>5417</v>
      </c>
      <c r="G1565">
        <v>108</v>
      </c>
      <c r="H1565" t="s">
        <v>6041</v>
      </c>
      <c r="I1565" s="4" t="str">
        <f t="shared" si="75"/>
        <v>SCHEDULE 23: REPORT ON INITIAL REGULATORY ASSET BASE VALUE | 23b(iv): Asset Lives &amp; Asset Uses | RAB value year end | Land: 93644 - Airfield sites</v>
      </c>
      <c r="J1565" t="s">
        <v>5356</v>
      </c>
    </row>
    <row r="1566" spans="1:10" hidden="1">
      <c r="A1566" s="6" t="str">
        <f t="shared" si="73"/>
        <v>SCHEDULE 23: REPORT ON INITIAL REGULATORY ASSET BASE VALUE | 23b(iv): Asset Lives &amp; Asset Uses | 3</v>
      </c>
      <c r="B1566" s="4">
        <f t="shared" si="74"/>
        <v>3</v>
      </c>
      <c r="C1566" t="s">
        <v>5353</v>
      </c>
      <c r="D1566" t="s">
        <v>5416</v>
      </c>
      <c r="E1566" t="s">
        <v>81</v>
      </c>
      <c r="F1566" t="s">
        <v>5417</v>
      </c>
      <c r="G1566">
        <v>108</v>
      </c>
      <c r="H1566" t="s">
        <v>6911</v>
      </c>
      <c r="I1566" s="4" t="str">
        <f t="shared" si="75"/>
        <v>SCHEDULE 23: REPORT ON INITIAL REGULATORY ASSET BASE VALUE | 23b(iv): Asset Lives &amp; Asset Uses | RAB value year end | Land: Seabed</v>
      </c>
      <c r="J1566" t="s">
        <v>5356</v>
      </c>
    </row>
    <row r="1567" spans="1:10" hidden="1">
      <c r="A1567" s="6" t="str">
        <f t="shared" si="73"/>
        <v>SCHEDULE 23: REPORT ON INITIAL REGULATORY ASSET BASE VALUE | 23b(iv): Asset Lives &amp; Asset Uses | 4</v>
      </c>
      <c r="B1567" s="4">
        <f t="shared" si="74"/>
        <v>4</v>
      </c>
      <c r="C1567" t="s">
        <v>5353</v>
      </c>
      <c r="D1567" t="s">
        <v>5416</v>
      </c>
      <c r="E1567" t="s">
        <v>81</v>
      </c>
      <c r="F1567" t="s">
        <v>5417</v>
      </c>
      <c r="G1567">
        <v>109</v>
      </c>
      <c r="H1567" t="s">
        <v>5420</v>
      </c>
      <c r="I1567" s="4" t="str">
        <f t="shared" si="75"/>
        <v>SCHEDULE 23: REPORT ON INITIAL REGULATORY ASSET BASE VALUE | 23b(iv): Asset Lives &amp; Asset Uses | RAB value year end | Land: Aprons</v>
      </c>
      <c r="J1567" t="s">
        <v>5356</v>
      </c>
    </row>
    <row r="1568" spans="1:10" hidden="1">
      <c r="A1568" s="6" t="str">
        <f t="shared" si="73"/>
        <v>SCHEDULE 23: REPORT ON INITIAL REGULATORY ASSET BASE VALUE | 23b(iv): Asset Lives &amp; Asset Uses | 5</v>
      </c>
      <c r="B1568" s="4">
        <f t="shared" si="74"/>
        <v>5</v>
      </c>
      <c r="C1568" t="s">
        <v>5353</v>
      </c>
      <c r="D1568" t="s">
        <v>5416</v>
      </c>
      <c r="E1568" t="s">
        <v>81</v>
      </c>
      <c r="F1568" t="s">
        <v>5417</v>
      </c>
      <c r="G1568">
        <v>109</v>
      </c>
      <c r="H1568" t="s">
        <v>6043</v>
      </c>
      <c r="I1568" s="4" t="str">
        <f t="shared" si="75"/>
        <v>SCHEDULE 23: REPORT ON INITIAL REGULATORY ASSET BASE VALUE | 23b(iv): Asset Lives &amp; Asset Uses | RAB value year end | Land: 93646 - Hangar 1 ( Air N. Z. Orchard  Rd. )</v>
      </c>
      <c r="J1568" t="s">
        <v>5356</v>
      </c>
    </row>
    <row r="1569" spans="1:10" hidden="1">
      <c r="A1569" s="6" t="str">
        <f t="shared" si="73"/>
        <v>SCHEDULE 23: REPORT ON INITIAL REGULATORY ASSET BASE VALUE | 23b(iv): Asset Lives &amp; Asset Uses | 6</v>
      </c>
      <c r="B1569" s="4">
        <f t="shared" si="74"/>
        <v>6</v>
      </c>
      <c r="C1569" t="s">
        <v>5353</v>
      </c>
      <c r="D1569" t="s">
        <v>5416</v>
      </c>
      <c r="E1569" t="s">
        <v>81</v>
      </c>
      <c r="F1569" t="s">
        <v>5417</v>
      </c>
      <c r="G1569">
        <v>109</v>
      </c>
      <c r="H1569" t="s">
        <v>6912</v>
      </c>
      <c r="I1569" s="4" t="str">
        <f t="shared" si="75"/>
        <v>SCHEDULE 23: REPORT ON INITIAL REGULATORY ASSET BASE VALUE | 23b(iv): Asset Lives &amp; Asset Uses | RAB value year end | Land: Airfield</v>
      </c>
      <c r="J1569" t="s">
        <v>5356</v>
      </c>
    </row>
    <row r="1570" spans="1:10" hidden="1">
      <c r="A1570" s="6" t="str">
        <f t="shared" si="73"/>
        <v>SCHEDULE 23: REPORT ON INITIAL REGULATORY ASSET BASE VALUE | 23b(iv): Asset Lives &amp; Asset Uses | 7</v>
      </c>
      <c r="B1570" s="4">
        <f t="shared" si="74"/>
        <v>7</v>
      </c>
      <c r="C1570" t="s">
        <v>5353</v>
      </c>
      <c r="D1570" t="s">
        <v>5416</v>
      </c>
      <c r="E1570" t="s">
        <v>81</v>
      </c>
      <c r="F1570" t="s">
        <v>5417</v>
      </c>
      <c r="G1570">
        <v>110</v>
      </c>
      <c r="H1570" t="s">
        <v>5422</v>
      </c>
      <c r="I1570" s="4" t="str">
        <f t="shared" si="75"/>
        <v>SCHEDULE 23: REPORT ON INITIAL REGULATORY ASSET BASE VALUE | 23b(iv): Asset Lives &amp; Asset Uses | RAB value year end | Land: Aircraft gates</v>
      </c>
      <c r="J1570" t="s">
        <v>5356</v>
      </c>
    </row>
    <row r="1571" spans="1:10" hidden="1">
      <c r="A1571" s="6" t="str">
        <f t="shared" si="73"/>
        <v>SCHEDULE 23: REPORT ON INITIAL REGULATORY ASSET BASE VALUE | 23b(iv): Asset Lives &amp; Asset Uses | 8</v>
      </c>
      <c r="B1571" s="4">
        <f t="shared" si="74"/>
        <v>8</v>
      </c>
      <c r="C1571" t="s">
        <v>5353</v>
      </c>
      <c r="D1571" t="s">
        <v>5416</v>
      </c>
      <c r="E1571" t="s">
        <v>81</v>
      </c>
      <c r="F1571" t="s">
        <v>5417</v>
      </c>
      <c r="G1571">
        <v>110</v>
      </c>
      <c r="H1571" t="s">
        <v>6045</v>
      </c>
      <c r="I1571" s="4" t="str">
        <f t="shared" si="75"/>
        <v>SCHEDULE 23: REPORT ON INITIAL REGULATORY ASSET BASE VALUE | 23b(iv): Asset Lives &amp; Asset Uses | RAB value year end | Land: 93647/54 - Jet Engine Maintenance Facilities</v>
      </c>
      <c r="J1571" t="s">
        <v>5356</v>
      </c>
    </row>
    <row r="1572" spans="1:10" hidden="1">
      <c r="A1572" s="6" t="str">
        <f t="shared" si="73"/>
        <v>SCHEDULE 23: REPORT ON INITIAL REGULATORY ASSET BASE VALUE | 23b(iv): Asset Lives &amp; Asset Uses | 9</v>
      </c>
      <c r="B1572" s="4">
        <f t="shared" si="74"/>
        <v>9</v>
      </c>
      <c r="C1572" t="s">
        <v>5353</v>
      </c>
      <c r="D1572" t="s">
        <v>5416</v>
      </c>
      <c r="E1572" t="s">
        <v>81</v>
      </c>
      <c r="F1572" t="s">
        <v>5417</v>
      </c>
      <c r="G1572">
        <v>110</v>
      </c>
      <c r="H1572" t="s">
        <v>6914</v>
      </c>
      <c r="I1572" s="4" t="str">
        <f t="shared" si="75"/>
        <v>SCHEDULE 23: REPORT ON INITIAL REGULATORY ASSET BASE VALUE | 23b(iv): Asset Lives &amp; Asset Uses | RAB value year end | Land: Southern Airfield REPA/PSZ</v>
      </c>
      <c r="J1572" t="s">
        <v>5356</v>
      </c>
    </row>
    <row r="1573" spans="1:10" hidden="1">
      <c r="A1573" s="6" t="str">
        <f t="shared" si="73"/>
        <v>SCHEDULE 23: REPORT ON INITIAL REGULATORY ASSET BASE VALUE | 23b(iv): Asset Lives &amp; Asset Uses | 10</v>
      </c>
      <c r="B1573" s="4">
        <f t="shared" si="74"/>
        <v>10</v>
      </c>
      <c r="C1573" t="s">
        <v>5353</v>
      </c>
      <c r="D1573" t="s">
        <v>5416</v>
      </c>
      <c r="E1573" t="s">
        <v>81</v>
      </c>
      <c r="F1573" t="s">
        <v>5417</v>
      </c>
      <c r="G1573">
        <v>111</v>
      </c>
      <c r="H1573" t="s">
        <v>5424</v>
      </c>
      <c r="I1573" s="4" t="str">
        <f t="shared" si="75"/>
        <v>SCHEDULE 23: REPORT ON INITIAL REGULATORY ASSET BASE VALUE | 23b(iv): Asset Lives &amp; Asset Uses | RAB value year end | Land: Terminal</v>
      </c>
      <c r="J1573" t="s">
        <v>5356</v>
      </c>
    </row>
    <row r="1574" spans="1:10" hidden="1">
      <c r="A1574" s="6" t="str">
        <f t="shared" si="73"/>
        <v>SCHEDULE 23: REPORT ON INITIAL REGULATORY ASSET BASE VALUE | 23b(iv): Asset Lives &amp; Asset Uses | 11</v>
      </c>
      <c r="B1574" s="4">
        <f t="shared" si="74"/>
        <v>11</v>
      </c>
      <c r="C1574" t="s">
        <v>5353</v>
      </c>
      <c r="D1574" t="s">
        <v>5416</v>
      </c>
      <c r="E1574" t="s">
        <v>81</v>
      </c>
      <c r="F1574" t="s">
        <v>5417</v>
      </c>
      <c r="G1574">
        <v>111</v>
      </c>
      <c r="H1574" t="s">
        <v>6047</v>
      </c>
      <c r="I1574" s="4" t="str">
        <f t="shared" si="75"/>
        <v>SCHEDULE 23: REPORT ON INITIAL REGULATORY ASSET BASE VALUE | 23b(iv): Asset Lives &amp; Asset Uses | RAB value year end | Land: 93648 - Utilities</v>
      </c>
      <c r="J1574" t="s">
        <v>5356</v>
      </c>
    </row>
    <row r="1575" spans="1:10" hidden="1">
      <c r="A1575" s="6" t="str">
        <f t="shared" si="73"/>
        <v>SCHEDULE 23: REPORT ON INITIAL REGULATORY ASSET BASE VALUE | 23b(iv): Asset Lives &amp; Asset Uses | 12</v>
      </c>
      <c r="B1575" s="4">
        <f t="shared" si="74"/>
        <v>12</v>
      </c>
      <c r="C1575" t="s">
        <v>5353</v>
      </c>
      <c r="D1575" t="s">
        <v>5416</v>
      </c>
      <c r="E1575" t="s">
        <v>81</v>
      </c>
      <c r="F1575" t="s">
        <v>5417</v>
      </c>
      <c r="G1575">
        <v>111</v>
      </c>
      <c r="H1575" t="s">
        <v>6916</v>
      </c>
      <c r="I1575" s="4" t="str">
        <f t="shared" si="75"/>
        <v>SCHEDULE 23: REPORT ON INITIAL REGULATORY ASSET BASE VALUE | 23b(iv): Asset Lives &amp; Asset Uses | RAB value year end | Land: Southern Airfield Restricted</v>
      </c>
      <c r="J1575" t="s">
        <v>5356</v>
      </c>
    </row>
    <row r="1576" spans="1:10" hidden="1">
      <c r="A1576" s="6" t="str">
        <f t="shared" si="73"/>
        <v>SCHEDULE 23: REPORT ON INITIAL REGULATORY ASSET BASE VALUE | 23b(iv): Asset Lives &amp; Asset Uses | 13</v>
      </c>
      <c r="B1576" s="4">
        <f t="shared" si="74"/>
        <v>13</v>
      </c>
      <c r="C1576" t="s">
        <v>5353</v>
      </c>
      <c r="D1576" t="s">
        <v>5416</v>
      </c>
      <c r="E1576" t="s">
        <v>81</v>
      </c>
      <c r="F1576" t="s">
        <v>5417</v>
      </c>
      <c r="G1576">
        <v>112</v>
      </c>
      <c r="H1576" t="s">
        <v>5426</v>
      </c>
      <c r="I1576" s="4" t="str">
        <f t="shared" si="75"/>
        <v>SCHEDULE 23: REPORT ON INITIAL REGULATORY ASSET BASE VALUE | 23b(iv): Asset Lives &amp; Asset Uses | RAB value year end | Land: WIAL Operational Facilities</v>
      </c>
      <c r="J1576" t="s">
        <v>5356</v>
      </c>
    </row>
    <row r="1577" spans="1:10" hidden="1">
      <c r="A1577" s="6" t="str">
        <f t="shared" si="73"/>
        <v>SCHEDULE 23: REPORT ON INITIAL REGULATORY ASSET BASE VALUE | 23b(iv): Asset Lives &amp; Asset Uses | 14</v>
      </c>
      <c r="B1577" s="4">
        <f t="shared" si="74"/>
        <v>14</v>
      </c>
      <c r="C1577" t="s">
        <v>5353</v>
      </c>
      <c r="D1577" t="s">
        <v>5416</v>
      </c>
      <c r="E1577" t="s">
        <v>81</v>
      </c>
      <c r="F1577" t="s">
        <v>5417</v>
      </c>
      <c r="G1577">
        <v>112</v>
      </c>
      <c r="H1577" t="s">
        <v>6049</v>
      </c>
      <c r="I1577" s="4" t="str">
        <f t="shared" si="75"/>
        <v>SCHEDULE 23: REPORT ON INITIAL REGULATORY ASSET BASE VALUE | 23b(iv): Asset Lives &amp; Asset Uses | RAB value year end | Land: 93649 - Fuel depots</v>
      </c>
      <c r="J1577" t="s">
        <v>5356</v>
      </c>
    </row>
    <row r="1578" spans="1:10" hidden="1">
      <c r="A1578" s="6" t="str">
        <f t="shared" si="73"/>
        <v>SCHEDULE 23: REPORT ON INITIAL REGULATORY ASSET BASE VALUE | 23b(iv): Asset Lives &amp; Asset Uses | 15</v>
      </c>
      <c r="B1578" s="4">
        <f t="shared" si="74"/>
        <v>15</v>
      </c>
      <c r="C1578" t="s">
        <v>5353</v>
      </c>
      <c r="D1578" t="s">
        <v>5416</v>
      </c>
      <c r="E1578" t="s">
        <v>81</v>
      </c>
      <c r="F1578" t="s">
        <v>5417</v>
      </c>
      <c r="G1578">
        <v>112</v>
      </c>
      <c r="H1578" t="s">
        <v>6918</v>
      </c>
      <c r="I1578" s="4" t="str">
        <f t="shared" si="75"/>
        <v>SCHEDULE 23: REPORT ON INITIAL REGULATORY ASSET BASE VALUE | 23b(iv): Asset Lives &amp; Asset Uses | RAB value year end | Land: Aircraft and Freight</v>
      </c>
      <c r="J1578" t="s">
        <v>5356</v>
      </c>
    </row>
    <row r="1579" spans="1:10" hidden="1">
      <c r="A1579" s="6" t="str">
        <f t="shared" si="73"/>
        <v>SCHEDULE 23: REPORT ON INITIAL REGULATORY ASSET BASE VALUE | 23b(iv): Asset Lives &amp; Asset Uses | 16</v>
      </c>
      <c r="B1579" s="4">
        <f t="shared" si="74"/>
        <v>16</v>
      </c>
      <c r="C1579" t="s">
        <v>5353</v>
      </c>
      <c r="D1579" t="s">
        <v>5416</v>
      </c>
      <c r="E1579" t="s">
        <v>81</v>
      </c>
      <c r="F1579" t="s">
        <v>5417</v>
      </c>
      <c r="G1579">
        <v>113</v>
      </c>
      <c r="H1579" t="s">
        <v>5428</v>
      </c>
      <c r="I1579" s="4" t="str">
        <f t="shared" si="75"/>
        <v>SCHEDULE 23: REPORT ON INITIAL REGULATORY ASSET BASE VALUE | 23b(iv): Asset Lives &amp; Asset Uses | RAB value year end | Land: Leased properties</v>
      </c>
      <c r="J1579" t="s">
        <v>5356</v>
      </c>
    </row>
    <row r="1580" spans="1:10" hidden="1">
      <c r="A1580" s="6" t="str">
        <f t="shared" si="73"/>
        <v>SCHEDULE 23: REPORT ON INITIAL REGULATORY ASSET BASE VALUE | 23b(iv): Asset Lives &amp; Asset Uses | 17</v>
      </c>
      <c r="B1580" s="4">
        <f t="shared" si="74"/>
        <v>17</v>
      </c>
      <c r="C1580" t="s">
        <v>5353</v>
      </c>
      <c r="D1580" t="s">
        <v>5416</v>
      </c>
      <c r="E1580" t="s">
        <v>81</v>
      </c>
      <c r="F1580" t="s">
        <v>5417</v>
      </c>
      <c r="G1580">
        <v>113</v>
      </c>
      <c r="H1580" t="s">
        <v>6051</v>
      </c>
      <c r="I1580" s="4" t="str">
        <f t="shared" si="75"/>
        <v>SCHEDULE 23: REPORT ON INITIAL REGULATORY ASSET BASE VALUE | 23b(iv): Asset Lives &amp; Asset Uses | RAB value year end | Land: 93653 - Hangar No. 2 ( Heavy Maint. )</v>
      </c>
      <c r="J1580" t="s">
        <v>5356</v>
      </c>
    </row>
    <row r="1581" spans="1:10" hidden="1">
      <c r="A1581" s="6" t="str">
        <f t="shared" si="73"/>
        <v>SCHEDULE 23: REPORT ON INITIAL REGULATORY ASSET BASE VALUE | 23b(iv): Asset Lives &amp; Asset Uses | 18</v>
      </c>
      <c r="B1581" s="4">
        <f t="shared" si="74"/>
        <v>18</v>
      </c>
      <c r="C1581" t="s">
        <v>5353</v>
      </c>
      <c r="D1581" t="s">
        <v>5416</v>
      </c>
      <c r="E1581" t="s">
        <v>81</v>
      </c>
      <c r="F1581" t="s">
        <v>5417</v>
      </c>
      <c r="G1581">
        <v>113</v>
      </c>
      <c r="H1581" t="s">
        <v>6920</v>
      </c>
      <c r="I1581" s="4" t="str">
        <f t="shared" si="75"/>
        <v>SCHEDULE 23: REPORT ON INITIAL REGULATORY ASSET BASE VALUE | 23b(iv): Asset Lives &amp; Asset Uses | RAB value year end | Land: ITB</v>
      </c>
      <c r="J1581" t="s">
        <v>5356</v>
      </c>
    </row>
    <row r="1582" spans="1:10" hidden="1">
      <c r="A1582" s="6" t="str">
        <f t="shared" si="73"/>
        <v>SCHEDULE 23: REPORT ON INITIAL REGULATORY ASSET BASE VALUE | 23b(iv): Asset Lives &amp; Asset Uses | 19</v>
      </c>
      <c r="B1582" s="4">
        <f t="shared" si="74"/>
        <v>19</v>
      </c>
      <c r="C1582" t="s">
        <v>5353</v>
      </c>
      <c r="D1582" t="s">
        <v>5416</v>
      </c>
      <c r="E1582" t="s">
        <v>81</v>
      </c>
      <c r="F1582" t="s">
        <v>5417</v>
      </c>
      <c r="G1582">
        <v>114</v>
      </c>
      <c r="H1582" t="s">
        <v>5430</v>
      </c>
      <c r="I1582" s="4" t="str">
        <f t="shared" si="75"/>
        <v>SCHEDULE 23: REPORT ON INITIAL REGULATORY ASSET BASE VALUE | 23b(iv): Asset Lives &amp; Asset Uses | RAB value year end | Land: Residential properties</v>
      </c>
      <c r="J1582" t="s">
        <v>5356</v>
      </c>
    </row>
    <row r="1583" spans="1:10" hidden="1">
      <c r="A1583" s="6" t="str">
        <f t="shared" si="73"/>
        <v>SCHEDULE 23: REPORT ON INITIAL REGULATORY ASSET BASE VALUE | 23b(iv): Asset Lives &amp; Asset Uses | 20</v>
      </c>
      <c r="B1583" s="4">
        <f t="shared" si="74"/>
        <v>20</v>
      </c>
      <c r="C1583" t="s">
        <v>5353</v>
      </c>
      <c r="D1583" t="s">
        <v>5416</v>
      </c>
      <c r="E1583" t="s">
        <v>81</v>
      </c>
      <c r="F1583" t="s">
        <v>5417</v>
      </c>
      <c r="G1583">
        <v>114</v>
      </c>
      <c r="H1583" t="s">
        <v>6053</v>
      </c>
      <c r="I1583" s="4" t="str">
        <f t="shared" si="75"/>
        <v>SCHEDULE 23: REPORT ON INITIAL REGULATORY ASSET BASE VALUE | 23b(iv): Asset Lives &amp; Asset Uses | RAB value year end | Land: 93655 - Hangar No. 3</v>
      </c>
      <c r="J1583" t="s">
        <v>5356</v>
      </c>
    </row>
    <row r="1584" spans="1:10" hidden="1">
      <c r="A1584" s="6" t="str">
        <f t="shared" si="73"/>
        <v>SCHEDULE 23: REPORT ON INITIAL REGULATORY ASSET BASE VALUE | 23b(iv): Asset Lives &amp; Asset Uses | 21</v>
      </c>
      <c r="B1584" s="4">
        <f t="shared" si="74"/>
        <v>21</v>
      </c>
      <c r="C1584" t="s">
        <v>5353</v>
      </c>
      <c r="D1584" t="s">
        <v>5416</v>
      </c>
      <c r="E1584" t="s">
        <v>81</v>
      </c>
      <c r="F1584" t="s">
        <v>5417</v>
      </c>
      <c r="G1584">
        <v>114</v>
      </c>
      <c r="H1584" t="s">
        <v>6922</v>
      </c>
      <c r="I1584" s="4" t="str">
        <f t="shared" si="75"/>
        <v>SCHEDULE 23: REPORT ON INITIAL REGULATORY ASSET BASE VALUE | 23b(iv): Asset Lives &amp; Asset Uses | RAB value year end | Land: DTB</v>
      </c>
      <c r="J1584" t="s">
        <v>5356</v>
      </c>
    </row>
    <row r="1585" spans="1:10" hidden="1">
      <c r="A1585" s="6" t="str">
        <f t="shared" si="73"/>
        <v>SCHEDULE 23: REPORT ON INITIAL REGULATORY ASSET BASE VALUE | 23b(iv): Asset Lives &amp; Asset Uses | 22</v>
      </c>
      <c r="B1585" s="4">
        <f t="shared" si="74"/>
        <v>22</v>
      </c>
      <c r="C1585" t="s">
        <v>5353</v>
      </c>
      <c r="D1585" t="s">
        <v>5416</v>
      </c>
      <c r="E1585" t="s">
        <v>81</v>
      </c>
      <c r="F1585" t="s">
        <v>5417</v>
      </c>
      <c r="G1585">
        <v>115</v>
      </c>
      <c r="H1585" t="s">
        <v>5432</v>
      </c>
      <c r="I1585" s="4" t="str">
        <f t="shared" si="75"/>
        <v>SCHEDULE 23: REPORT ON INITIAL REGULATORY ASSET BASE VALUE | 23b(iv): Asset Lives &amp; Asset Uses | RAB value year end | Land: Roading</v>
      </c>
      <c r="J1585" t="s">
        <v>5356</v>
      </c>
    </row>
    <row r="1586" spans="1:10" hidden="1">
      <c r="A1586" s="6" t="str">
        <f t="shared" si="73"/>
        <v>SCHEDULE 23: REPORT ON INITIAL REGULATORY ASSET BASE VALUE | 23b(iv): Asset Lives &amp; Asset Uses | 23</v>
      </c>
      <c r="B1586" s="4">
        <f t="shared" si="74"/>
        <v>23</v>
      </c>
      <c r="C1586" t="s">
        <v>5353</v>
      </c>
      <c r="D1586" t="s">
        <v>5416</v>
      </c>
      <c r="E1586" t="s">
        <v>81</v>
      </c>
      <c r="F1586" t="s">
        <v>5417</v>
      </c>
      <c r="G1586">
        <v>115</v>
      </c>
      <c r="H1586" t="s">
        <v>6055</v>
      </c>
      <c r="I1586" s="4" t="str">
        <f t="shared" si="75"/>
        <v>SCHEDULE 23: REPORT ON INITIAL REGULATORY ASSET BASE VALUE | 23b(iv): Asset Lives &amp; Asset Uses | RAB value year end | Land: 93656/57 - Courier Bases</v>
      </c>
      <c r="J1586" t="s">
        <v>5356</v>
      </c>
    </row>
    <row r="1587" spans="1:10" hidden="1">
      <c r="A1587" s="6" t="str">
        <f t="shared" si="73"/>
        <v>SCHEDULE 23: REPORT ON INITIAL REGULATORY ASSET BASE VALUE | 23b(iv): Asset Lives &amp; Asset Uses | 24</v>
      </c>
      <c r="B1587" s="4">
        <f t="shared" si="74"/>
        <v>24</v>
      </c>
      <c r="C1587" t="s">
        <v>5353</v>
      </c>
      <c r="D1587" t="s">
        <v>5416</v>
      </c>
      <c r="E1587" t="s">
        <v>81</v>
      </c>
      <c r="F1587" t="s">
        <v>5417</v>
      </c>
      <c r="G1587">
        <v>115</v>
      </c>
      <c r="H1587" t="s">
        <v>6924</v>
      </c>
      <c r="I1587" s="4" t="str">
        <f t="shared" si="75"/>
        <v>SCHEDULE 23: REPORT ON INITIAL REGULATORY ASSET BASE VALUE | 23b(iv): Asset Lives &amp; Asset Uses | RAB value year end | Land: Infrastructure</v>
      </c>
      <c r="J1587" t="s">
        <v>5356</v>
      </c>
    </row>
    <row r="1588" spans="1:10" hidden="1">
      <c r="A1588" s="6" t="str">
        <f t="shared" si="73"/>
        <v>SCHEDULE 23: REPORT ON INITIAL REGULATORY ASSET BASE VALUE | 23b(iv): Asset Lives &amp; Asset Uses | 25</v>
      </c>
      <c r="B1588" s="4">
        <f t="shared" si="74"/>
        <v>25</v>
      </c>
      <c r="C1588" t="s">
        <v>5353</v>
      </c>
      <c r="D1588" t="s">
        <v>5416</v>
      </c>
      <c r="E1588" t="s">
        <v>81</v>
      </c>
      <c r="F1588" t="s">
        <v>5417</v>
      </c>
      <c r="G1588">
        <v>116</v>
      </c>
      <c r="H1588" t="s">
        <v>6057</v>
      </c>
      <c r="I1588" s="4" t="str">
        <f t="shared" si="75"/>
        <v>SCHEDULE 23: REPORT ON INITIAL REGULATORY ASSET BASE VALUE | 23b(iv): Asset Lives &amp; Asset Uses | RAB value year end | Land: 93658 - Air Cargo Building East</v>
      </c>
      <c r="J1588" t="s">
        <v>5356</v>
      </c>
    </row>
    <row r="1589" spans="1:10" hidden="1">
      <c r="A1589" s="6" t="str">
        <f t="shared" si="73"/>
        <v>SCHEDULE 23: REPORT ON INITIAL REGULATORY ASSET BASE VALUE | 23b(iv): Asset Lives &amp; Asset Uses | 26</v>
      </c>
      <c r="B1589" s="4">
        <f t="shared" si="74"/>
        <v>26</v>
      </c>
      <c r="C1589" t="s">
        <v>5353</v>
      </c>
      <c r="D1589" t="s">
        <v>5416</v>
      </c>
      <c r="E1589" t="s">
        <v>81</v>
      </c>
      <c r="F1589" t="s">
        <v>5417</v>
      </c>
      <c r="G1589">
        <v>116</v>
      </c>
      <c r="H1589" t="s">
        <v>6926</v>
      </c>
      <c r="I1589" s="4" t="str">
        <f t="shared" si="75"/>
        <v>SCHEDULE 23: REPORT ON INITIAL REGULATORY ASSET BASE VALUE | 23b(iv): Asset Lives &amp; Asset Uses | RAB value year end | Land: Roads</v>
      </c>
      <c r="J1589" t="s">
        <v>5356</v>
      </c>
    </row>
    <row r="1590" spans="1:10" hidden="1">
      <c r="A1590" s="6" t="str">
        <f t="shared" si="73"/>
        <v>SCHEDULE 23: REPORT ON INITIAL REGULATORY ASSET BASE VALUE | 23b(iv): Asset Lives &amp; Asset Uses | 27</v>
      </c>
      <c r="B1590" s="4">
        <f t="shared" si="74"/>
        <v>27</v>
      </c>
      <c r="C1590" t="s">
        <v>5353</v>
      </c>
      <c r="D1590" t="s">
        <v>5416</v>
      </c>
      <c r="E1590" t="s">
        <v>81</v>
      </c>
      <c r="F1590" t="s">
        <v>5417</v>
      </c>
      <c r="G1590">
        <v>117</v>
      </c>
      <c r="H1590" t="s">
        <v>6059</v>
      </c>
      <c r="I1590" s="4" t="str">
        <f t="shared" si="75"/>
        <v>SCHEDULE 23: REPORT ON INITIAL REGULATORY ASSET BASE VALUE | 23b(iv): Asset Lives &amp; Asset Uses | RAB value year end | Land: 93659 + 31B/116 - Western airfield</v>
      </c>
      <c r="J1590" t="s">
        <v>5356</v>
      </c>
    </row>
    <row r="1591" spans="1:10" hidden="1">
      <c r="A1591" s="6" t="str">
        <f t="shared" si="73"/>
        <v>SCHEDULE 23: REPORT ON INITIAL REGULATORY ASSET BASE VALUE | 23b(iv): Asset Lives &amp; Asset Uses | 28</v>
      </c>
      <c r="B1591" s="4">
        <f t="shared" si="74"/>
        <v>28</v>
      </c>
      <c r="C1591" t="s">
        <v>5353</v>
      </c>
      <c r="D1591" t="s">
        <v>5416</v>
      </c>
      <c r="E1591" t="s">
        <v>81</v>
      </c>
      <c r="F1591" t="s">
        <v>5417</v>
      </c>
      <c r="G1591">
        <v>118</v>
      </c>
      <c r="H1591" t="s">
        <v>6061</v>
      </c>
      <c r="I1591" s="4" t="str">
        <f t="shared" si="75"/>
        <v>SCHEDULE 23: REPORT ON INITIAL REGULATORY ASSET BASE VALUE | 23b(iv): Asset Lives &amp; Asset Uses | RAB value year end | Land: 93660 - Operations Antarctic apron</v>
      </c>
      <c r="J1591" t="s">
        <v>5356</v>
      </c>
    </row>
    <row r="1592" spans="1:10" hidden="1">
      <c r="A1592" s="6" t="str">
        <f t="shared" si="73"/>
        <v>SCHEDULE 23: REPORT ON INITIAL REGULATORY ASSET BASE VALUE | 23b(iv): Asset Lives &amp; Asset Uses | 29</v>
      </c>
      <c r="B1592" s="4">
        <f t="shared" si="74"/>
        <v>29</v>
      </c>
      <c r="C1592" t="s">
        <v>5353</v>
      </c>
      <c r="D1592" t="s">
        <v>5416</v>
      </c>
      <c r="E1592" t="s">
        <v>81</v>
      </c>
      <c r="F1592" t="s">
        <v>5417</v>
      </c>
      <c r="G1592">
        <v>119</v>
      </c>
      <c r="H1592" t="s">
        <v>6063</v>
      </c>
      <c r="I1592" s="4" t="str">
        <f t="shared" si="75"/>
        <v>SCHEDULE 23: REPORT ON INITIAL REGULATORY ASSET BASE VALUE | 23b(iv): Asset Lives &amp; Asset Uses | RAB value year end | Land: 93662 - C.I.A.L. Maintenance Workshop / Yard</v>
      </c>
      <c r="J1592" t="s">
        <v>5356</v>
      </c>
    </row>
    <row r="1593" spans="1:10" hidden="1">
      <c r="A1593" s="6" t="str">
        <f t="shared" si="73"/>
        <v>SCHEDULE 23: REPORT ON INITIAL REGULATORY ASSET BASE VALUE | 23b(iv): Asset Lives &amp; Asset Uses | 30</v>
      </c>
      <c r="B1593" s="4">
        <f t="shared" si="74"/>
        <v>30</v>
      </c>
      <c r="C1593" t="s">
        <v>5353</v>
      </c>
      <c r="D1593" t="s">
        <v>5416</v>
      </c>
      <c r="E1593" t="s">
        <v>81</v>
      </c>
      <c r="F1593" t="s">
        <v>5417</v>
      </c>
      <c r="G1593">
        <v>120</v>
      </c>
      <c r="H1593" t="s">
        <v>6065</v>
      </c>
      <c r="I1593" s="4" t="str">
        <f t="shared" si="75"/>
        <v>SCHEDULE 23: REPORT ON INITIAL REGULATORY ASSET BASE VALUE | 23b(iv): Asset Lives &amp; Asset Uses | RAB value year end | Land: 93678 - NZ Customs container examination</v>
      </c>
      <c r="J1593" t="s">
        <v>5356</v>
      </c>
    </row>
    <row r="1594" spans="1:10" hidden="1">
      <c r="A1594" s="6" t="str">
        <f t="shared" si="73"/>
        <v>SCHEDULE 23: REPORT ON INITIAL REGULATORY ASSET BASE VALUE | 23b(iv): Asset Lives &amp; Asset Uses | 31</v>
      </c>
      <c r="B1594" s="4">
        <f t="shared" si="74"/>
        <v>31</v>
      </c>
      <c r="C1594" t="s">
        <v>5353</v>
      </c>
      <c r="D1594" t="s">
        <v>5416</v>
      </c>
      <c r="E1594" t="s">
        <v>81</v>
      </c>
      <c r="F1594" t="s">
        <v>5417</v>
      </c>
      <c r="G1594">
        <v>121</v>
      </c>
      <c r="H1594" t="s">
        <v>6067</v>
      </c>
      <c r="I1594" s="4" t="str">
        <f t="shared" si="75"/>
        <v>SCHEDULE 23: REPORT ON INITIAL REGULATORY ASSET BASE VALUE | 23b(iv): Asset Lives &amp; Asset Uses | RAB value year end | Land: 93682 - Air N.Z. Maintenance Base ( Incl. Test Cell  )</v>
      </c>
      <c r="J1594" t="s">
        <v>5356</v>
      </c>
    </row>
    <row r="1595" spans="1:10" hidden="1">
      <c r="A1595" s="6" t="str">
        <f t="shared" si="73"/>
        <v>SCHEDULE 23: REPORT ON INITIAL REGULATORY ASSET BASE VALUE | 23b(iv): Asset Lives &amp; Asset Uses | 32</v>
      </c>
      <c r="B1595" s="4">
        <f t="shared" si="74"/>
        <v>32</v>
      </c>
      <c r="C1595" t="s">
        <v>5353</v>
      </c>
      <c r="D1595" t="s">
        <v>5416</v>
      </c>
      <c r="E1595" t="s">
        <v>81</v>
      </c>
      <c r="F1595" t="s">
        <v>5417</v>
      </c>
      <c r="G1595">
        <v>122</v>
      </c>
      <c r="H1595" t="s">
        <v>6069</v>
      </c>
      <c r="I1595" s="4" t="str">
        <f t="shared" si="75"/>
        <v>SCHEDULE 23: REPORT ON INITIAL REGULATORY ASSET BASE VALUE | 23b(iv): Asset Lives &amp; Asset Uses | RAB value year end | Land: 93685 - Private Hangars - PH 4 &amp; 5</v>
      </c>
      <c r="J1595" t="s">
        <v>5356</v>
      </c>
    </row>
    <row r="1596" spans="1:10" hidden="1">
      <c r="A1596" s="6" t="str">
        <f t="shared" si="73"/>
        <v>SCHEDULE 23: REPORT ON INITIAL REGULATORY ASSET BASE VALUE | 23b(iv): Asset Lives &amp; Asset Uses | 33</v>
      </c>
      <c r="B1596" s="4">
        <f t="shared" si="74"/>
        <v>33</v>
      </c>
      <c r="C1596" t="s">
        <v>5353</v>
      </c>
      <c r="D1596" t="s">
        <v>5416</v>
      </c>
      <c r="E1596" t="s">
        <v>81</v>
      </c>
      <c r="F1596" t="s">
        <v>5417</v>
      </c>
      <c r="G1596">
        <v>123</v>
      </c>
      <c r="H1596" t="s">
        <v>6071</v>
      </c>
      <c r="I1596" s="4" t="str">
        <f t="shared" si="75"/>
        <v>SCHEDULE 23: REPORT ON INITIAL REGULATORY ASSET BASE VALUE | 23b(iv): Asset Lives &amp; Asset Uses | RAB value year end | Land: 93687 - Terminal Complex Land</v>
      </c>
      <c r="J1596" t="s">
        <v>5356</v>
      </c>
    </row>
    <row r="1597" spans="1:10" hidden="1">
      <c r="A1597" s="6" t="str">
        <f t="shared" ref="A1597:A1660" si="76">C1597&amp;" | "&amp;D1597&amp;" | "&amp;B1597</f>
        <v>SCHEDULE 23: REPORT ON INITIAL REGULATORY ASSET BASE VALUE | 23b(iv): Asset Lives &amp; Asset Uses | 34</v>
      </c>
      <c r="B1597" s="4">
        <f t="shared" ref="B1597:B1660" si="77">IF(C1597&amp;D1597&lt;&gt;C1596&amp;D1596,1,B1596+1)</f>
        <v>34</v>
      </c>
      <c r="C1597" t="s">
        <v>5353</v>
      </c>
      <c r="D1597" t="s">
        <v>5416</v>
      </c>
      <c r="E1597" t="s">
        <v>81</v>
      </c>
      <c r="F1597" t="s">
        <v>5417</v>
      </c>
      <c r="G1597">
        <v>124</v>
      </c>
      <c r="H1597" t="s">
        <v>6073</v>
      </c>
      <c r="I1597" s="4" t="str">
        <f t="shared" ref="I1597:I1660" si="78">SUBSTITUTE(SUBSTITUTE(SUBSTITUTE(C1597&amp;" | "&amp;D1597&amp;" | "&amp;E1597&amp;" | "&amp;F1597&amp;" | "&amp;H1597," |  |  |  | "," | ")," |  |  | "," | ")," |  | "," | ")</f>
        <v>SCHEDULE 23: REPORT ON INITIAL REGULATORY ASSET BASE VALUE | 23b(iv): Asset Lives &amp; Asset Uses | RAB value year end | Land: 93690 - Fire Service - Training Area</v>
      </c>
      <c r="J1597" t="s">
        <v>5356</v>
      </c>
    </row>
    <row r="1598" spans="1:10" hidden="1">
      <c r="A1598" s="6" t="str">
        <f t="shared" si="76"/>
        <v>SCHEDULE 23: REPORT ON INITIAL REGULATORY ASSET BASE VALUE | 23b(iv): Asset Lives &amp; Asset Uses | 35</v>
      </c>
      <c r="B1598" s="4">
        <f t="shared" si="77"/>
        <v>35</v>
      </c>
      <c r="C1598" t="s">
        <v>5353</v>
      </c>
      <c r="D1598" t="s">
        <v>5416</v>
      </c>
      <c r="E1598" t="s">
        <v>81</v>
      </c>
      <c r="F1598" t="s">
        <v>5417</v>
      </c>
      <c r="G1598">
        <v>126</v>
      </c>
      <c r="H1598" t="s">
        <v>247</v>
      </c>
      <c r="I1598" s="4" t="str">
        <f t="shared" si="78"/>
        <v>SCHEDULE 23: REPORT ON INITIAL REGULATORY ASSET BASE VALUE | 23b(iv): Asset Lives &amp; Asset Uses | RAB value year end | Total value land</v>
      </c>
      <c r="J1598" t="s">
        <v>5356</v>
      </c>
    </row>
    <row r="1599" spans="1:10" hidden="1">
      <c r="A1599" s="6" t="str">
        <f t="shared" si="76"/>
        <v>SCHEDULE 23: REPORT ON INITIAL REGULATORY ASSET BASE VALUE | 23b(iv): Asset Lives &amp; Asset Uses | 36</v>
      </c>
      <c r="B1599" s="4">
        <f t="shared" si="77"/>
        <v>36</v>
      </c>
      <c r="C1599" t="s">
        <v>5353</v>
      </c>
      <c r="D1599" t="s">
        <v>5416</v>
      </c>
      <c r="E1599" t="s">
        <v>81</v>
      </c>
      <c r="F1599" t="s">
        <v>5417</v>
      </c>
      <c r="G1599">
        <v>136</v>
      </c>
      <c r="H1599" t="s">
        <v>5435</v>
      </c>
      <c r="I1599" s="4" t="str">
        <f t="shared" si="78"/>
        <v>SCHEDULE 23: REPORT ON INITIAL REGULATORY ASSET BASE VALUE | 23b(iv): Asset Lives &amp; Asset Uses | RAB value year end | Sealed Surfaces: Runway and taxiway</v>
      </c>
      <c r="J1599" t="s">
        <v>5356</v>
      </c>
    </row>
    <row r="1600" spans="1:10" hidden="1">
      <c r="A1600" s="6" t="str">
        <f t="shared" si="76"/>
        <v>SCHEDULE 23: REPORT ON INITIAL REGULATORY ASSET BASE VALUE | 23b(iv): Asset Lives &amp; Asset Uses | 37</v>
      </c>
      <c r="B1600" s="4">
        <f t="shared" si="77"/>
        <v>37</v>
      </c>
      <c r="C1600" t="s">
        <v>5353</v>
      </c>
      <c r="D1600" t="s">
        <v>5416</v>
      </c>
      <c r="E1600" t="s">
        <v>81</v>
      </c>
      <c r="F1600" t="s">
        <v>5437</v>
      </c>
      <c r="G1600">
        <v>136</v>
      </c>
      <c r="H1600" t="s">
        <v>5435</v>
      </c>
      <c r="I1600" s="4" t="str">
        <f t="shared" si="78"/>
        <v>SCHEDULE 23: REPORT ON INITIAL REGULATORY ASSET BASE VALUE | 23b(iv): Asset Lives &amp; Asset Uses | Asset life | Sealed Surfaces: Runway and taxiway</v>
      </c>
      <c r="J1600" t="s">
        <v>5438</v>
      </c>
    </row>
    <row r="1601" spans="1:10" hidden="1">
      <c r="A1601" s="6" t="str">
        <f t="shared" si="76"/>
        <v>SCHEDULE 23: REPORT ON INITIAL REGULATORY ASSET BASE VALUE | 23b(iv): Asset Lives &amp; Asset Uses | 38</v>
      </c>
      <c r="B1601" s="4">
        <f t="shared" si="77"/>
        <v>38</v>
      </c>
      <c r="C1601" t="s">
        <v>5353</v>
      </c>
      <c r="D1601" t="s">
        <v>5416</v>
      </c>
      <c r="E1601" t="s">
        <v>81</v>
      </c>
      <c r="F1601" t="s">
        <v>5417</v>
      </c>
      <c r="G1601">
        <v>136</v>
      </c>
      <c r="H1601" t="s">
        <v>6076</v>
      </c>
      <c r="I1601" s="4" t="str">
        <f t="shared" si="78"/>
        <v>SCHEDULE 23: REPORT ON INITIAL REGULATORY ASSET BASE VALUE | 23b(iv): Asset Lives &amp; Asset Uses | RAB value year end | Sealed Surfaces: Main and Subsidiary Runways</v>
      </c>
      <c r="J1601" t="s">
        <v>5356</v>
      </c>
    </row>
    <row r="1602" spans="1:10" hidden="1">
      <c r="A1602" s="6" t="str">
        <f t="shared" si="76"/>
        <v>SCHEDULE 23: REPORT ON INITIAL REGULATORY ASSET BASE VALUE | 23b(iv): Asset Lives &amp; Asset Uses | 39</v>
      </c>
      <c r="B1602" s="4">
        <f t="shared" si="77"/>
        <v>39</v>
      </c>
      <c r="C1602" t="s">
        <v>5353</v>
      </c>
      <c r="D1602" t="s">
        <v>5416</v>
      </c>
      <c r="E1602" t="s">
        <v>81</v>
      </c>
      <c r="F1602" t="s">
        <v>5437</v>
      </c>
      <c r="G1602">
        <v>136</v>
      </c>
      <c r="H1602" t="s">
        <v>6076</v>
      </c>
      <c r="I1602" s="4" t="str">
        <f t="shared" si="78"/>
        <v>SCHEDULE 23: REPORT ON INITIAL REGULATORY ASSET BASE VALUE | 23b(iv): Asset Lives &amp; Asset Uses | Asset life | Sealed Surfaces: Main and Subsidiary Runways</v>
      </c>
      <c r="J1602" t="s">
        <v>5438</v>
      </c>
    </row>
    <row r="1603" spans="1:10" hidden="1">
      <c r="A1603" s="6" t="str">
        <f t="shared" si="76"/>
        <v>SCHEDULE 23: REPORT ON INITIAL REGULATORY ASSET BASE VALUE | 23b(iv): Asset Lives &amp; Asset Uses | 40</v>
      </c>
      <c r="B1603" s="4">
        <f t="shared" si="77"/>
        <v>40</v>
      </c>
      <c r="C1603" t="s">
        <v>5353</v>
      </c>
      <c r="D1603" t="s">
        <v>5416</v>
      </c>
      <c r="E1603" t="s">
        <v>81</v>
      </c>
      <c r="F1603" t="s">
        <v>5417</v>
      </c>
      <c r="G1603">
        <v>136</v>
      </c>
      <c r="H1603" t="s">
        <v>6929</v>
      </c>
      <c r="I1603" s="4" t="str">
        <f t="shared" si="78"/>
        <v>SCHEDULE 23: REPORT ON INITIAL REGULATORY ASSET BASE VALUE | 23b(iv): Asset Lives &amp; Asset Uses | RAB value year end | Sealed Surfaces: Concrete pavement - sub base Airfield</v>
      </c>
      <c r="J1603" t="s">
        <v>5356</v>
      </c>
    </row>
    <row r="1604" spans="1:10" hidden="1">
      <c r="A1604" s="6" t="str">
        <f t="shared" si="76"/>
        <v>SCHEDULE 23: REPORT ON INITIAL REGULATORY ASSET BASE VALUE | 23b(iv): Asset Lives &amp; Asset Uses | 41</v>
      </c>
      <c r="B1604" s="4">
        <f t="shared" si="77"/>
        <v>41</v>
      </c>
      <c r="C1604" t="s">
        <v>5353</v>
      </c>
      <c r="D1604" t="s">
        <v>5416</v>
      </c>
      <c r="E1604" t="s">
        <v>81</v>
      </c>
      <c r="F1604" t="s">
        <v>5437</v>
      </c>
      <c r="G1604">
        <v>136</v>
      </c>
      <c r="H1604" t="s">
        <v>6929</v>
      </c>
      <c r="I1604" s="4" t="str">
        <f t="shared" si="78"/>
        <v>SCHEDULE 23: REPORT ON INITIAL REGULATORY ASSET BASE VALUE | 23b(iv): Asset Lives &amp; Asset Uses | Asset life | Sealed Surfaces: Concrete pavement - sub base Airfield</v>
      </c>
      <c r="J1604" t="s">
        <v>5438</v>
      </c>
    </row>
    <row r="1605" spans="1:10" hidden="1">
      <c r="A1605" s="6" t="str">
        <f t="shared" si="76"/>
        <v>SCHEDULE 23: REPORT ON INITIAL REGULATORY ASSET BASE VALUE | 23b(iv): Asset Lives &amp; Asset Uses | 42</v>
      </c>
      <c r="B1605" s="4">
        <f t="shared" si="77"/>
        <v>42</v>
      </c>
      <c r="C1605" t="s">
        <v>5353</v>
      </c>
      <c r="D1605" t="s">
        <v>5416</v>
      </c>
      <c r="E1605" t="s">
        <v>81</v>
      </c>
      <c r="F1605" t="s">
        <v>5417</v>
      </c>
      <c r="G1605">
        <v>137</v>
      </c>
      <c r="H1605" t="s">
        <v>5440</v>
      </c>
      <c r="I1605" s="4" t="str">
        <f t="shared" si="78"/>
        <v>SCHEDULE 23: REPORT ON INITIAL REGULATORY ASSET BASE VALUE | 23b(iv): Asset Lives &amp; Asset Uses | RAB value year end | Sealed Surfaces: Aprons</v>
      </c>
      <c r="J1605" t="s">
        <v>5356</v>
      </c>
    </row>
    <row r="1606" spans="1:10" hidden="1">
      <c r="A1606" s="6" t="str">
        <f t="shared" si="76"/>
        <v>SCHEDULE 23: REPORT ON INITIAL REGULATORY ASSET BASE VALUE | 23b(iv): Asset Lives &amp; Asset Uses | 43</v>
      </c>
      <c r="B1606" s="4">
        <f t="shared" si="77"/>
        <v>43</v>
      </c>
      <c r="C1606" t="s">
        <v>5353</v>
      </c>
      <c r="D1606" t="s">
        <v>5416</v>
      </c>
      <c r="E1606" t="s">
        <v>81</v>
      </c>
      <c r="F1606" t="s">
        <v>5437</v>
      </c>
      <c r="G1606">
        <v>137</v>
      </c>
      <c r="H1606" t="s">
        <v>5440</v>
      </c>
      <c r="I1606" s="4" t="str">
        <f t="shared" si="78"/>
        <v>SCHEDULE 23: REPORT ON INITIAL REGULATORY ASSET BASE VALUE | 23b(iv): Asset Lives &amp; Asset Uses | Asset life | Sealed Surfaces: Aprons</v>
      </c>
      <c r="J1606" t="s">
        <v>5438</v>
      </c>
    </row>
    <row r="1607" spans="1:10" hidden="1">
      <c r="A1607" s="6" t="str">
        <f t="shared" si="76"/>
        <v>SCHEDULE 23: REPORT ON INITIAL REGULATORY ASSET BASE VALUE | 23b(iv): Asset Lives &amp; Asset Uses | 44</v>
      </c>
      <c r="B1607" s="4">
        <f t="shared" si="77"/>
        <v>44</v>
      </c>
      <c r="C1607" t="s">
        <v>5353</v>
      </c>
      <c r="D1607" t="s">
        <v>5416</v>
      </c>
      <c r="E1607" t="s">
        <v>81</v>
      </c>
      <c r="F1607" t="s">
        <v>5417</v>
      </c>
      <c r="G1607">
        <v>137</v>
      </c>
      <c r="H1607" t="s">
        <v>6079</v>
      </c>
      <c r="I1607" s="4" t="str">
        <f t="shared" si="78"/>
        <v>SCHEDULE 23: REPORT ON INITIAL REGULATORY ASSET BASE VALUE | 23b(iv): Asset Lives &amp; Asset Uses | RAB value year end | Sealed Surfaces: Main and Subsidiary Taxiways</v>
      </c>
      <c r="J1607" t="s">
        <v>5356</v>
      </c>
    </row>
    <row r="1608" spans="1:10" hidden="1">
      <c r="A1608" s="6" t="str">
        <f t="shared" si="76"/>
        <v>SCHEDULE 23: REPORT ON INITIAL REGULATORY ASSET BASE VALUE | 23b(iv): Asset Lives &amp; Asset Uses | 45</v>
      </c>
      <c r="B1608" s="4">
        <f t="shared" si="77"/>
        <v>45</v>
      </c>
      <c r="C1608" t="s">
        <v>5353</v>
      </c>
      <c r="D1608" t="s">
        <v>5416</v>
      </c>
      <c r="E1608" t="s">
        <v>81</v>
      </c>
      <c r="F1608" t="s">
        <v>5437</v>
      </c>
      <c r="G1608">
        <v>137</v>
      </c>
      <c r="H1608" t="s">
        <v>6079</v>
      </c>
      <c r="I1608" s="4" t="str">
        <f t="shared" si="78"/>
        <v>SCHEDULE 23: REPORT ON INITIAL REGULATORY ASSET BASE VALUE | 23b(iv): Asset Lives &amp; Asset Uses | Asset life | Sealed Surfaces: Main and Subsidiary Taxiways</v>
      </c>
      <c r="J1608" t="s">
        <v>5438</v>
      </c>
    </row>
    <row r="1609" spans="1:10" hidden="1">
      <c r="A1609" s="6" t="str">
        <f t="shared" si="76"/>
        <v>SCHEDULE 23: REPORT ON INITIAL REGULATORY ASSET BASE VALUE | 23b(iv): Asset Lives &amp; Asset Uses | 46</v>
      </c>
      <c r="B1609" s="4">
        <f t="shared" si="77"/>
        <v>46</v>
      </c>
      <c r="C1609" t="s">
        <v>5353</v>
      </c>
      <c r="D1609" t="s">
        <v>5416</v>
      </c>
      <c r="E1609" t="s">
        <v>81</v>
      </c>
      <c r="F1609" t="s">
        <v>5417</v>
      </c>
      <c r="G1609">
        <v>137</v>
      </c>
      <c r="H1609" t="s">
        <v>6929</v>
      </c>
      <c r="I1609" s="4" t="str">
        <f t="shared" si="78"/>
        <v>SCHEDULE 23: REPORT ON INITIAL REGULATORY ASSET BASE VALUE | 23b(iv): Asset Lives &amp; Asset Uses | RAB value year end | Sealed Surfaces: Concrete pavement - sub base Airfield</v>
      </c>
      <c r="J1609" t="s">
        <v>5356</v>
      </c>
    </row>
    <row r="1610" spans="1:10" hidden="1">
      <c r="A1610" s="6" t="str">
        <f t="shared" si="76"/>
        <v>SCHEDULE 23: REPORT ON INITIAL REGULATORY ASSET BASE VALUE | 23b(iv): Asset Lives &amp; Asset Uses | 47</v>
      </c>
      <c r="B1610" s="4">
        <f t="shared" si="77"/>
        <v>47</v>
      </c>
      <c r="C1610" t="s">
        <v>5353</v>
      </c>
      <c r="D1610" t="s">
        <v>5416</v>
      </c>
      <c r="E1610" t="s">
        <v>81</v>
      </c>
      <c r="F1610" t="s">
        <v>5437</v>
      </c>
      <c r="G1610">
        <v>137</v>
      </c>
      <c r="H1610" t="s">
        <v>6929</v>
      </c>
      <c r="I1610" s="4" t="str">
        <f t="shared" si="78"/>
        <v>SCHEDULE 23: REPORT ON INITIAL REGULATORY ASSET BASE VALUE | 23b(iv): Asset Lives &amp; Asset Uses | Asset life | Sealed Surfaces: Concrete pavement - sub base Airfield</v>
      </c>
      <c r="J1610" t="s">
        <v>5438</v>
      </c>
    </row>
    <row r="1611" spans="1:10" hidden="1">
      <c r="A1611" s="6" t="str">
        <f t="shared" si="76"/>
        <v>SCHEDULE 23: REPORT ON INITIAL REGULATORY ASSET BASE VALUE | 23b(iv): Asset Lives &amp; Asset Uses | 48</v>
      </c>
      <c r="B1611" s="4">
        <f t="shared" si="77"/>
        <v>48</v>
      </c>
      <c r="C1611" t="s">
        <v>5353</v>
      </c>
      <c r="D1611" t="s">
        <v>5416</v>
      </c>
      <c r="E1611" t="s">
        <v>81</v>
      </c>
      <c r="F1611" t="s">
        <v>5417</v>
      </c>
      <c r="G1611">
        <v>138</v>
      </c>
      <c r="H1611" t="s">
        <v>5443</v>
      </c>
      <c r="I1611" s="4" t="str">
        <f t="shared" si="78"/>
        <v>SCHEDULE 23: REPORT ON INITIAL REGULATORY ASSET BASE VALUE | 23b(iv): Asset Lives &amp; Asset Uses | RAB value year end | Sealed Surfaces: Aircraft gates</v>
      </c>
      <c r="J1611" t="s">
        <v>5356</v>
      </c>
    </row>
    <row r="1612" spans="1:10" hidden="1">
      <c r="A1612" s="6" t="str">
        <f t="shared" si="76"/>
        <v>SCHEDULE 23: REPORT ON INITIAL REGULATORY ASSET BASE VALUE | 23b(iv): Asset Lives &amp; Asset Uses | 49</v>
      </c>
      <c r="B1612" s="4">
        <f t="shared" si="77"/>
        <v>49</v>
      </c>
      <c r="C1612" t="s">
        <v>5353</v>
      </c>
      <c r="D1612" t="s">
        <v>5416</v>
      </c>
      <c r="E1612" t="s">
        <v>81</v>
      </c>
      <c r="F1612" t="s">
        <v>5437</v>
      </c>
      <c r="G1612">
        <v>138</v>
      </c>
      <c r="H1612" t="s">
        <v>5443</v>
      </c>
      <c r="I1612" s="4" t="str">
        <f t="shared" si="78"/>
        <v>SCHEDULE 23: REPORT ON INITIAL REGULATORY ASSET BASE VALUE | 23b(iv): Asset Lives &amp; Asset Uses | Asset life | Sealed Surfaces: Aircraft gates</v>
      </c>
      <c r="J1612" t="s">
        <v>5438</v>
      </c>
    </row>
    <row r="1613" spans="1:10" hidden="1">
      <c r="A1613" s="6" t="str">
        <f t="shared" si="76"/>
        <v>SCHEDULE 23: REPORT ON INITIAL REGULATORY ASSET BASE VALUE | 23b(iv): Asset Lives &amp; Asset Uses | 50</v>
      </c>
      <c r="B1613" s="4">
        <f t="shared" si="77"/>
        <v>50</v>
      </c>
      <c r="C1613" t="s">
        <v>5353</v>
      </c>
      <c r="D1613" t="s">
        <v>5416</v>
      </c>
      <c r="E1613" t="s">
        <v>81</v>
      </c>
      <c r="F1613" t="s">
        <v>5417</v>
      </c>
      <c r="G1613">
        <v>138</v>
      </c>
      <c r="H1613" t="s">
        <v>5440</v>
      </c>
      <c r="I1613" s="4" t="str">
        <f t="shared" si="78"/>
        <v>SCHEDULE 23: REPORT ON INITIAL REGULATORY ASSET BASE VALUE | 23b(iv): Asset Lives &amp; Asset Uses | RAB value year end | Sealed Surfaces: Aprons</v>
      </c>
      <c r="J1613" t="s">
        <v>5356</v>
      </c>
    </row>
    <row r="1614" spans="1:10" hidden="1">
      <c r="A1614" s="6" t="str">
        <f t="shared" si="76"/>
        <v>SCHEDULE 23: REPORT ON INITIAL REGULATORY ASSET BASE VALUE | 23b(iv): Asset Lives &amp; Asset Uses | 51</v>
      </c>
      <c r="B1614" s="4">
        <f t="shared" si="77"/>
        <v>51</v>
      </c>
      <c r="C1614" t="s">
        <v>5353</v>
      </c>
      <c r="D1614" t="s">
        <v>5416</v>
      </c>
      <c r="E1614" t="s">
        <v>81</v>
      </c>
      <c r="F1614" t="s">
        <v>5437</v>
      </c>
      <c r="G1614">
        <v>138</v>
      </c>
      <c r="H1614" t="s">
        <v>5440</v>
      </c>
      <c r="I1614" s="4" t="str">
        <f t="shared" si="78"/>
        <v>SCHEDULE 23: REPORT ON INITIAL REGULATORY ASSET BASE VALUE | 23b(iv): Asset Lives &amp; Asset Uses | Asset life | Sealed Surfaces: Aprons</v>
      </c>
      <c r="J1614" t="s">
        <v>5438</v>
      </c>
    </row>
    <row r="1615" spans="1:10" hidden="1">
      <c r="A1615" s="6" t="str">
        <f t="shared" si="76"/>
        <v>SCHEDULE 23: REPORT ON INITIAL REGULATORY ASSET BASE VALUE | 23b(iv): Asset Lives &amp; Asset Uses | 52</v>
      </c>
      <c r="B1615" s="4">
        <f t="shared" si="77"/>
        <v>52</v>
      </c>
      <c r="C1615" t="s">
        <v>5353</v>
      </c>
      <c r="D1615" t="s">
        <v>5416</v>
      </c>
      <c r="E1615" t="s">
        <v>81</v>
      </c>
      <c r="F1615" t="s">
        <v>5417</v>
      </c>
      <c r="G1615">
        <v>138</v>
      </c>
      <c r="H1615" t="s">
        <v>6929</v>
      </c>
      <c r="I1615" s="4" t="str">
        <f t="shared" si="78"/>
        <v>SCHEDULE 23: REPORT ON INITIAL REGULATORY ASSET BASE VALUE | 23b(iv): Asset Lives &amp; Asset Uses | RAB value year end | Sealed Surfaces: Concrete pavement - sub base Airfield</v>
      </c>
      <c r="J1615" t="s">
        <v>5356</v>
      </c>
    </row>
    <row r="1616" spans="1:10" hidden="1">
      <c r="A1616" s="6" t="str">
        <f t="shared" si="76"/>
        <v>SCHEDULE 23: REPORT ON INITIAL REGULATORY ASSET BASE VALUE | 23b(iv): Asset Lives &amp; Asset Uses | 53</v>
      </c>
      <c r="B1616" s="4">
        <f t="shared" si="77"/>
        <v>53</v>
      </c>
      <c r="C1616" t="s">
        <v>5353</v>
      </c>
      <c r="D1616" t="s">
        <v>5416</v>
      </c>
      <c r="E1616" t="s">
        <v>81</v>
      </c>
      <c r="F1616" t="s">
        <v>5437</v>
      </c>
      <c r="G1616">
        <v>138</v>
      </c>
      <c r="H1616" t="s">
        <v>6929</v>
      </c>
      <c r="I1616" s="4" t="str">
        <f t="shared" si="78"/>
        <v>SCHEDULE 23: REPORT ON INITIAL REGULATORY ASSET BASE VALUE | 23b(iv): Asset Lives &amp; Asset Uses | Asset life | Sealed Surfaces: Concrete pavement - sub base Airfield</v>
      </c>
      <c r="J1616" t="s">
        <v>5438</v>
      </c>
    </row>
    <row r="1617" spans="1:10" hidden="1">
      <c r="A1617" s="6" t="str">
        <f t="shared" si="76"/>
        <v>SCHEDULE 23: REPORT ON INITIAL REGULATORY ASSET BASE VALUE | 23b(iv): Asset Lives &amp; Asset Uses | 54</v>
      </c>
      <c r="B1617" s="4">
        <f t="shared" si="77"/>
        <v>54</v>
      </c>
      <c r="C1617" t="s">
        <v>5353</v>
      </c>
      <c r="D1617" t="s">
        <v>5416</v>
      </c>
      <c r="E1617" t="s">
        <v>81</v>
      </c>
      <c r="F1617" t="s">
        <v>5417</v>
      </c>
      <c r="G1617">
        <v>139</v>
      </c>
      <c r="H1617" t="s">
        <v>5446</v>
      </c>
      <c r="I1617" s="4" t="str">
        <f t="shared" si="78"/>
        <v>SCHEDULE 23: REPORT ON INITIAL REGULATORY ASSET BASE VALUE | 23b(iv): Asset Lives &amp; Asset Uses | RAB value year end | Sealed Surfaces: North RESA</v>
      </c>
      <c r="J1617" t="s">
        <v>5356</v>
      </c>
    </row>
    <row r="1618" spans="1:10" hidden="1">
      <c r="A1618" s="6" t="str">
        <f t="shared" si="76"/>
        <v>SCHEDULE 23: REPORT ON INITIAL REGULATORY ASSET BASE VALUE | 23b(iv): Asset Lives &amp; Asset Uses | 55</v>
      </c>
      <c r="B1618" s="4">
        <f t="shared" si="77"/>
        <v>55</v>
      </c>
      <c r="C1618" t="s">
        <v>5353</v>
      </c>
      <c r="D1618" t="s">
        <v>5416</v>
      </c>
      <c r="E1618" t="s">
        <v>81</v>
      </c>
      <c r="F1618" t="s">
        <v>5437</v>
      </c>
      <c r="G1618">
        <v>139</v>
      </c>
      <c r="H1618" t="s">
        <v>5446</v>
      </c>
      <c r="I1618" s="4" t="str">
        <f t="shared" si="78"/>
        <v>SCHEDULE 23: REPORT ON INITIAL REGULATORY ASSET BASE VALUE | 23b(iv): Asset Lives &amp; Asset Uses | Asset life | Sealed Surfaces: North RESA</v>
      </c>
      <c r="J1618" t="s">
        <v>5438</v>
      </c>
    </row>
    <row r="1619" spans="1:10" hidden="1">
      <c r="A1619" s="6" t="str">
        <f t="shared" si="76"/>
        <v>SCHEDULE 23: REPORT ON INITIAL REGULATORY ASSET BASE VALUE | 23b(iv): Asset Lives &amp; Asset Uses | 56</v>
      </c>
      <c r="B1619" s="4">
        <f t="shared" si="77"/>
        <v>56</v>
      </c>
      <c r="C1619" t="s">
        <v>5353</v>
      </c>
      <c r="D1619" t="s">
        <v>5416</v>
      </c>
      <c r="E1619" t="s">
        <v>81</v>
      </c>
      <c r="F1619" t="s">
        <v>5417</v>
      </c>
      <c r="G1619">
        <v>139</v>
      </c>
      <c r="H1619" t="s">
        <v>6084</v>
      </c>
      <c r="I1619" s="4" t="str">
        <f t="shared" si="78"/>
        <v>SCHEDULE 23: REPORT ON INITIAL REGULATORY ASSET BASE VALUE | 23b(iv): Asset Lives &amp; Asset Uses | RAB value year end | Sealed Surfaces: Utilities - sewer, stormwater, fences</v>
      </c>
      <c r="J1619" t="s">
        <v>5356</v>
      </c>
    </row>
    <row r="1620" spans="1:10" hidden="1">
      <c r="A1620" s="6" t="str">
        <f t="shared" si="76"/>
        <v>SCHEDULE 23: REPORT ON INITIAL REGULATORY ASSET BASE VALUE | 23b(iv): Asset Lives &amp; Asset Uses | 57</v>
      </c>
      <c r="B1620" s="4">
        <f t="shared" si="77"/>
        <v>57</v>
      </c>
      <c r="C1620" t="s">
        <v>5353</v>
      </c>
      <c r="D1620" t="s">
        <v>5416</v>
      </c>
      <c r="E1620" t="s">
        <v>81</v>
      </c>
      <c r="F1620" t="s">
        <v>5437</v>
      </c>
      <c r="G1620">
        <v>139</v>
      </c>
      <c r="H1620" t="s">
        <v>6084</v>
      </c>
      <c r="I1620" s="4" t="str">
        <f t="shared" si="78"/>
        <v>SCHEDULE 23: REPORT ON INITIAL REGULATORY ASSET BASE VALUE | 23b(iv): Asset Lives &amp; Asset Uses | Asset life | Sealed Surfaces: Utilities - sewer, stormwater, fences</v>
      </c>
      <c r="J1620" t="s">
        <v>5438</v>
      </c>
    </row>
    <row r="1621" spans="1:10" hidden="1">
      <c r="A1621" s="6" t="str">
        <f t="shared" si="76"/>
        <v>SCHEDULE 23: REPORT ON INITIAL REGULATORY ASSET BASE VALUE | 23b(iv): Asset Lives &amp; Asset Uses | 58</v>
      </c>
      <c r="B1621" s="4">
        <f t="shared" si="77"/>
        <v>58</v>
      </c>
      <c r="C1621" t="s">
        <v>5353</v>
      </c>
      <c r="D1621" t="s">
        <v>5416</v>
      </c>
      <c r="E1621" t="s">
        <v>81</v>
      </c>
      <c r="F1621" t="s">
        <v>5417</v>
      </c>
      <c r="G1621">
        <v>139</v>
      </c>
      <c r="H1621" t="s">
        <v>6929</v>
      </c>
      <c r="I1621" s="4" t="str">
        <f t="shared" si="78"/>
        <v>SCHEDULE 23: REPORT ON INITIAL REGULATORY ASSET BASE VALUE | 23b(iv): Asset Lives &amp; Asset Uses | RAB value year end | Sealed Surfaces: Concrete pavement - sub base Airfield</v>
      </c>
      <c r="J1621" t="s">
        <v>5356</v>
      </c>
    </row>
    <row r="1622" spans="1:10" hidden="1">
      <c r="A1622" s="6" t="str">
        <f t="shared" si="76"/>
        <v>SCHEDULE 23: REPORT ON INITIAL REGULATORY ASSET BASE VALUE | 23b(iv): Asset Lives &amp; Asset Uses | 59</v>
      </c>
      <c r="B1622" s="4">
        <f t="shared" si="77"/>
        <v>59</v>
      </c>
      <c r="C1622" t="s">
        <v>5353</v>
      </c>
      <c r="D1622" t="s">
        <v>5416</v>
      </c>
      <c r="E1622" t="s">
        <v>81</v>
      </c>
      <c r="F1622" t="s">
        <v>5437</v>
      </c>
      <c r="G1622">
        <v>139</v>
      </c>
      <c r="H1622" t="s">
        <v>6929</v>
      </c>
      <c r="I1622" s="4" t="str">
        <f t="shared" si="78"/>
        <v>SCHEDULE 23: REPORT ON INITIAL REGULATORY ASSET BASE VALUE | 23b(iv): Asset Lives &amp; Asset Uses | Asset life | Sealed Surfaces: Concrete pavement - sub base Airfield</v>
      </c>
      <c r="J1622" t="s">
        <v>5438</v>
      </c>
    </row>
    <row r="1623" spans="1:10" hidden="1">
      <c r="A1623" s="6" t="str">
        <f t="shared" si="76"/>
        <v>SCHEDULE 23: REPORT ON INITIAL REGULATORY ASSET BASE VALUE | 23b(iv): Asset Lives &amp; Asset Uses | 60</v>
      </c>
      <c r="B1623" s="4">
        <f t="shared" si="77"/>
        <v>60</v>
      </c>
      <c r="C1623" t="s">
        <v>5353</v>
      </c>
      <c r="D1623" t="s">
        <v>5416</v>
      </c>
      <c r="E1623" t="s">
        <v>81</v>
      </c>
      <c r="F1623" t="s">
        <v>5417</v>
      </c>
      <c r="G1623">
        <v>140</v>
      </c>
      <c r="H1623" t="s">
        <v>5449</v>
      </c>
      <c r="I1623" s="4" t="str">
        <f t="shared" si="78"/>
        <v>SCHEDULE 23: REPORT ON INITIAL REGULATORY ASSET BASE VALUE | 23b(iv): Asset Lives &amp; Asset Uses | RAB value year end | Sealed Surfaces: South RESA</v>
      </c>
      <c r="J1623" t="s">
        <v>5356</v>
      </c>
    </row>
    <row r="1624" spans="1:10" hidden="1">
      <c r="A1624" s="6" t="str">
        <f t="shared" si="76"/>
        <v>SCHEDULE 23: REPORT ON INITIAL REGULATORY ASSET BASE VALUE | 23b(iv): Asset Lives &amp; Asset Uses | 61</v>
      </c>
      <c r="B1624" s="4">
        <f t="shared" si="77"/>
        <v>61</v>
      </c>
      <c r="C1624" t="s">
        <v>5353</v>
      </c>
      <c r="D1624" t="s">
        <v>5416</v>
      </c>
      <c r="E1624" t="s">
        <v>81</v>
      </c>
      <c r="F1624" t="s">
        <v>5437</v>
      </c>
      <c r="G1624">
        <v>140</v>
      </c>
      <c r="H1624" t="s">
        <v>5449</v>
      </c>
      <c r="I1624" s="4" t="str">
        <f t="shared" si="78"/>
        <v>SCHEDULE 23: REPORT ON INITIAL REGULATORY ASSET BASE VALUE | 23b(iv): Asset Lives &amp; Asset Uses | Asset life | Sealed Surfaces: South RESA</v>
      </c>
      <c r="J1624" t="s">
        <v>5438</v>
      </c>
    </row>
    <row r="1625" spans="1:10" hidden="1">
      <c r="A1625" s="6" t="str">
        <f t="shared" si="76"/>
        <v>SCHEDULE 23: REPORT ON INITIAL REGULATORY ASSET BASE VALUE | 23b(iv): Asset Lives &amp; Asset Uses | 62</v>
      </c>
      <c r="B1625" s="4">
        <f t="shared" si="77"/>
        <v>62</v>
      </c>
      <c r="C1625" t="s">
        <v>5353</v>
      </c>
      <c r="D1625" t="s">
        <v>5416</v>
      </c>
      <c r="E1625" t="s">
        <v>81</v>
      </c>
      <c r="F1625" t="s">
        <v>5417</v>
      </c>
      <c r="G1625">
        <v>140</v>
      </c>
      <c r="H1625" t="s">
        <v>6087</v>
      </c>
      <c r="I1625" s="4" t="str">
        <f t="shared" si="78"/>
        <v>SCHEDULE 23: REPORT ON INITIAL REGULATORY ASSET BASE VALUE | 23b(iv): Asset Lives &amp; Asset Uses | RAB value year end | Sealed Surfaces: Grass runway and grassed areas around sealed runway</v>
      </c>
      <c r="J1625" t="s">
        <v>5356</v>
      </c>
    </row>
    <row r="1626" spans="1:10" hidden="1">
      <c r="A1626" s="6" t="str">
        <f t="shared" si="76"/>
        <v>SCHEDULE 23: REPORT ON INITIAL REGULATORY ASSET BASE VALUE | 23b(iv): Asset Lives &amp; Asset Uses | 63</v>
      </c>
      <c r="B1626" s="4">
        <f t="shared" si="77"/>
        <v>63</v>
      </c>
      <c r="C1626" t="s">
        <v>5353</v>
      </c>
      <c r="D1626" t="s">
        <v>5416</v>
      </c>
      <c r="E1626" t="s">
        <v>81</v>
      </c>
      <c r="F1626" t="s">
        <v>5437</v>
      </c>
      <c r="G1626">
        <v>140</v>
      </c>
      <c r="H1626" t="s">
        <v>6087</v>
      </c>
      <c r="I1626" s="4" t="str">
        <f t="shared" si="78"/>
        <v>SCHEDULE 23: REPORT ON INITIAL REGULATORY ASSET BASE VALUE | 23b(iv): Asset Lives &amp; Asset Uses | Asset life | Sealed Surfaces: Grass runway and grassed areas around sealed runway</v>
      </c>
      <c r="J1626" t="s">
        <v>5438</v>
      </c>
    </row>
    <row r="1627" spans="1:10" hidden="1">
      <c r="A1627" s="6" t="str">
        <f t="shared" si="76"/>
        <v>SCHEDULE 23: REPORT ON INITIAL REGULATORY ASSET BASE VALUE | 23b(iv): Asset Lives &amp; Asset Uses | 64</v>
      </c>
      <c r="B1627" s="4">
        <f t="shared" si="77"/>
        <v>64</v>
      </c>
      <c r="C1627" t="s">
        <v>5353</v>
      </c>
      <c r="D1627" t="s">
        <v>5416</v>
      </c>
      <c r="E1627" t="s">
        <v>81</v>
      </c>
      <c r="F1627" t="s">
        <v>5417</v>
      </c>
      <c r="G1627">
        <v>140</v>
      </c>
      <c r="H1627" t="s">
        <v>6929</v>
      </c>
      <c r="I1627" s="4" t="str">
        <f t="shared" si="78"/>
        <v>SCHEDULE 23: REPORT ON INITIAL REGULATORY ASSET BASE VALUE | 23b(iv): Asset Lives &amp; Asset Uses | RAB value year end | Sealed Surfaces: Concrete pavement - sub base Airfield</v>
      </c>
      <c r="J1627" t="s">
        <v>5356</v>
      </c>
    </row>
    <row r="1628" spans="1:10" hidden="1">
      <c r="A1628" s="6" t="str">
        <f t="shared" si="76"/>
        <v>SCHEDULE 23: REPORT ON INITIAL REGULATORY ASSET BASE VALUE | 23b(iv): Asset Lives &amp; Asset Uses | 65</v>
      </c>
      <c r="B1628" s="4">
        <f t="shared" si="77"/>
        <v>65</v>
      </c>
      <c r="C1628" t="s">
        <v>5353</v>
      </c>
      <c r="D1628" t="s">
        <v>5416</v>
      </c>
      <c r="E1628" t="s">
        <v>81</v>
      </c>
      <c r="F1628" t="s">
        <v>5437</v>
      </c>
      <c r="G1628">
        <v>140</v>
      </c>
      <c r="H1628" t="s">
        <v>6929</v>
      </c>
      <c r="I1628" s="4" t="str">
        <f t="shared" si="78"/>
        <v>SCHEDULE 23: REPORT ON INITIAL REGULATORY ASSET BASE VALUE | 23b(iv): Asset Lives &amp; Asset Uses | Asset life | Sealed Surfaces: Concrete pavement - sub base Airfield</v>
      </c>
      <c r="J1628" t="s">
        <v>5438</v>
      </c>
    </row>
    <row r="1629" spans="1:10" hidden="1">
      <c r="A1629" s="6" t="str">
        <f t="shared" si="76"/>
        <v>SCHEDULE 23: REPORT ON INITIAL REGULATORY ASSET BASE VALUE | 23b(iv): Asset Lives &amp; Asset Uses | 66</v>
      </c>
      <c r="B1629" s="4">
        <f t="shared" si="77"/>
        <v>66</v>
      </c>
      <c r="C1629" t="s">
        <v>5353</v>
      </c>
      <c r="D1629" t="s">
        <v>5416</v>
      </c>
      <c r="E1629" t="s">
        <v>81</v>
      </c>
      <c r="F1629" t="s">
        <v>5417</v>
      </c>
      <c r="G1629">
        <v>141</v>
      </c>
      <c r="H1629" t="s">
        <v>5452</v>
      </c>
      <c r="I1629" s="4" t="str">
        <f t="shared" si="78"/>
        <v>SCHEDULE 23: REPORT ON INITIAL REGULATORY ASSET BASE VALUE | 23b(iv): Asset Lives &amp; Asset Uses | RAB value year end | Sealed Surfaces: Roading</v>
      </c>
      <c r="J1629" t="s">
        <v>5356</v>
      </c>
    </row>
    <row r="1630" spans="1:10" hidden="1">
      <c r="A1630" s="6" t="str">
        <f t="shared" si="76"/>
        <v>SCHEDULE 23: REPORT ON INITIAL REGULATORY ASSET BASE VALUE | 23b(iv): Asset Lives &amp; Asset Uses | 67</v>
      </c>
      <c r="B1630" s="4">
        <f t="shared" si="77"/>
        <v>67</v>
      </c>
      <c r="C1630" t="s">
        <v>5353</v>
      </c>
      <c r="D1630" t="s">
        <v>5416</v>
      </c>
      <c r="E1630" t="s">
        <v>81</v>
      </c>
      <c r="F1630" t="s">
        <v>5437</v>
      </c>
      <c r="G1630">
        <v>141</v>
      </c>
      <c r="H1630" t="s">
        <v>5452</v>
      </c>
      <c r="I1630" s="4" t="str">
        <f t="shared" si="78"/>
        <v>SCHEDULE 23: REPORT ON INITIAL REGULATORY ASSET BASE VALUE | 23b(iv): Asset Lives &amp; Asset Uses | Asset life | Sealed Surfaces: Roading</v>
      </c>
      <c r="J1630" t="s">
        <v>5438</v>
      </c>
    </row>
    <row r="1631" spans="1:10" hidden="1">
      <c r="A1631" s="6" t="str">
        <f t="shared" si="76"/>
        <v>SCHEDULE 23: REPORT ON INITIAL REGULATORY ASSET BASE VALUE | 23b(iv): Asset Lives &amp; Asset Uses | 68</v>
      </c>
      <c r="B1631" s="4">
        <f t="shared" si="77"/>
        <v>68</v>
      </c>
      <c r="C1631" t="s">
        <v>5353</v>
      </c>
      <c r="D1631" t="s">
        <v>5416</v>
      </c>
      <c r="E1631" t="s">
        <v>81</v>
      </c>
      <c r="F1631" t="s">
        <v>5417</v>
      </c>
      <c r="G1631">
        <v>141</v>
      </c>
      <c r="H1631" t="s">
        <v>6929</v>
      </c>
      <c r="I1631" s="4" t="str">
        <f t="shared" si="78"/>
        <v>SCHEDULE 23: REPORT ON INITIAL REGULATORY ASSET BASE VALUE | 23b(iv): Asset Lives &amp; Asset Uses | RAB value year end | Sealed Surfaces: Concrete pavement - sub base Airfield</v>
      </c>
      <c r="J1631" t="s">
        <v>5356</v>
      </c>
    </row>
    <row r="1632" spans="1:10" hidden="1">
      <c r="A1632" s="6" t="str">
        <f t="shared" si="76"/>
        <v>SCHEDULE 23: REPORT ON INITIAL REGULATORY ASSET BASE VALUE | 23b(iv): Asset Lives &amp; Asset Uses | 69</v>
      </c>
      <c r="B1632" s="4">
        <f t="shared" si="77"/>
        <v>69</v>
      </c>
      <c r="C1632" t="s">
        <v>5353</v>
      </c>
      <c r="D1632" t="s">
        <v>5416</v>
      </c>
      <c r="E1632" t="s">
        <v>81</v>
      </c>
      <c r="F1632" t="s">
        <v>5437</v>
      </c>
      <c r="G1632">
        <v>141</v>
      </c>
      <c r="H1632" t="s">
        <v>6929</v>
      </c>
      <c r="I1632" s="4" t="str">
        <f t="shared" si="78"/>
        <v>SCHEDULE 23: REPORT ON INITIAL REGULATORY ASSET BASE VALUE | 23b(iv): Asset Lives &amp; Asset Uses | Asset life | Sealed Surfaces: Concrete pavement - sub base Airfield</v>
      </c>
      <c r="J1632" t="s">
        <v>5438</v>
      </c>
    </row>
    <row r="1633" spans="1:10" hidden="1">
      <c r="A1633" s="6" t="str">
        <f t="shared" si="76"/>
        <v>SCHEDULE 23: REPORT ON INITIAL REGULATORY ASSET BASE VALUE | 23b(iv): Asset Lives &amp; Asset Uses | 70</v>
      </c>
      <c r="B1633" s="4">
        <f t="shared" si="77"/>
        <v>70</v>
      </c>
      <c r="C1633" t="s">
        <v>5353</v>
      </c>
      <c r="D1633" t="s">
        <v>5416</v>
      </c>
      <c r="E1633" t="s">
        <v>81</v>
      </c>
      <c r="F1633" t="s">
        <v>5417</v>
      </c>
      <c r="G1633">
        <v>144</v>
      </c>
      <c r="H1633" t="s">
        <v>5455</v>
      </c>
      <c r="I1633" s="4" t="str">
        <f t="shared" si="78"/>
        <v>SCHEDULE 23: REPORT ON INITIAL REGULATORY ASSET BASE VALUE | 23b(iv): Asset Lives &amp; Asset Uses | RAB value year end | Other assets sealed surfaces</v>
      </c>
      <c r="J1633" t="s">
        <v>5356</v>
      </c>
    </row>
    <row r="1634" spans="1:10" hidden="1">
      <c r="A1634" s="6" t="str">
        <f t="shared" si="76"/>
        <v>SCHEDULE 23: REPORT ON INITIAL REGULATORY ASSET BASE VALUE | 23b(iv): Asset Lives &amp; Asset Uses | 71</v>
      </c>
      <c r="B1634" s="4">
        <f t="shared" si="77"/>
        <v>71</v>
      </c>
      <c r="C1634" t="s">
        <v>5353</v>
      </c>
      <c r="D1634" t="s">
        <v>5416</v>
      </c>
      <c r="E1634" t="s">
        <v>81</v>
      </c>
      <c r="F1634" t="s">
        <v>5417</v>
      </c>
      <c r="G1634">
        <v>146</v>
      </c>
      <c r="H1634" t="s">
        <v>250</v>
      </c>
      <c r="I1634" s="4" t="str">
        <f t="shared" si="78"/>
        <v>SCHEDULE 23: REPORT ON INITIAL REGULATORY ASSET BASE VALUE | 23b(iv): Asset Lives &amp; Asset Uses | RAB value year end | Total value sealed surfaces</v>
      </c>
      <c r="J1634" t="s">
        <v>5356</v>
      </c>
    </row>
    <row r="1635" spans="1:10" hidden="1">
      <c r="A1635" s="6" t="str">
        <f t="shared" si="76"/>
        <v>SCHEDULE 23: REPORT ON INITIAL REGULATORY ASSET BASE VALUE | 23b(iv): Asset Lives &amp; Asset Uses | 72</v>
      </c>
      <c r="B1635" s="4">
        <f t="shared" si="77"/>
        <v>72</v>
      </c>
      <c r="C1635" t="s">
        <v>5353</v>
      </c>
      <c r="D1635" t="s">
        <v>5416</v>
      </c>
      <c r="E1635" t="s">
        <v>81</v>
      </c>
      <c r="F1635" t="s">
        <v>5417</v>
      </c>
      <c r="G1635">
        <v>150</v>
      </c>
      <c r="H1635" t="s">
        <v>5457</v>
      </c>
      <c r="I1635" s="4" t="str">
        <f t="shared" si="78"/>
        <v>SCHEDULE 23: REPORT ON INITIAL REGULATORY ASSET BASE VALUE | 23b(iv): Asset Lives &amp; Asset Uses | RAB value year end | Infrastructure and Buildings: Main terminal</v>
      </c>
      <c r="J1635" t="s">
        <v>5356</v>
      </c>
    </row>
    <row r="1636" spans="1:10" hidden="1">
      <c r="A1636" s="6" t="str">
        <f t="shared" si="76"/>
        <v>SCHEDULE 23: REPORT ON INITIAL REGULATORY ASSET BASE VALUE | 23b(iv): Asset Lives &amp; Asset Uses | 73</v>
      </c>
      <c r="B1636" s="4">
        <f t="shared" si="77"/>
        <v>73</v>
      </c>
      <c r="C1636" t="s">
        <v>5353</v>
      </c>
      <c r="D1636" t="s">
        <v>5416</v>
      </c>
      <c r="E1636" t="s">
        <v>81</v>
      </c>
      <c r="F1636" t="s">
        <v>5437</v>
      </c>
      <c r="G1636">
        <v>150</v>
      </c>
      <c r="H1636" t="s">
        <v>5457</v>
      </c>
      <c r="I1636" s="4" t="str">
        <f t="shared" si="78"/>
        <v>SCHEDULE 23: REPORT ON INITIAL REGULATORY ASSET BASE VALUE | 23b(iv): Asset Lives &amp; Asset Uses | Asset life | Infrastructure and Buildings: Main terminal</v>
      </c>
      <c r="J1636" t="s">
        <v>5438</v>
      </c>
    </row>
    <row r="1637" spans="1:10" hidden="1">
      <c r="A1637" s="6" t="str">
        <f t="shared" si="76"/>
        <v>SCHEDULE 23: REPORT ON INITIAL REGULATORY ASSET BASE VALUE | 23b(iv): Asset Lives &amp; Asset Uses | 74</v>
      </c>
      <c r="B1637" s="4">
        <f t="shared" si="77"/>
        <v>74</v>
      </c>
      <c r="C1637" t="s">
        <v>5353</v>
      </c>
      <c r="D1637" t="s">
        <v>5416</v>
      </c>
      <c r="E1637" t="s">
        <v>81</v>
      </c>
      <c r="F1637" t="s">
        <v>5417</v>
      </c>
      <c r="G1637">
        <v>150</v>
      </c>
      <c r="H1637" t="s">
        <v>6091</v>
      </c>
      <c r="I1637" s="4" t="str">
        <f t="shared" si="78"/>
        <v>SCHEDULE 23: REPORT ON INITIAL REGULATORY ASSET BASE VALUE | 23b(iv): Asset Lives &amp; Asset Uses | RAB value year end | Infrastructure and Buildings: International Terminal</v>
      </c>
      <c r="J1637" t="s">
        <v>5356</v>
      </c>
    </row>
    <row r="1638" spans="1:10" hidden="1">
      <c r="A1638" s="6" t="str">
        <f t="shared" si="76"/>
        <v>SCHEDULE 23: REPORT ON INITIAL REGULATORY ASSET BASE VALUE | 23b(iv): Asset Lives &amp; Asset Uses | 75</v>
      </c>
      <c r="B1638" s="4">
        <f t="shared" si="77"/>
        <v>75</v>
      </c>
      <c r="C1638" t="s">
        <v>5353</v>
      </c>
      <c r="D1638" t="s">
        <v>5416</v>
      </c>
      <c r="E1638" t="s">
        <v>81</v>
      </c>
      <c r="F1638" t="s">
        <v>5437</v>
      </c>
      <c r="G1638">
        <v>150</v>
      </c>
      <c r="H1638" t="s">
        <v>6091</v>
      </c>
      <c r="I1638" s="4" t="str">
        <f t="shared" si="78"/>
        <v>SCHEDULE 23: REPORT ON INITIAL REGULATORY ASSET BASE VALUE | 23b(iv): Asset Lives &amp; Asset Uses | Asset life | Infrastructure and Buildings: International Terminal</v>
      </c>
      <c r="J1638" t="s">
        <v>5438</v>
      </c>
    </row>
    <row r="1639" spans="1:10" hidden="1">
      <c r="A1639" s="6" t="str">
        <f t="shared" si="76"/>
        <v>SCHEDULE 23: REPORT ON INITIAL REGULATORY ASSET BASE VALUE | 23b(iv): Asset Lives &amp; Asset Uses | 76</v>
      </c>
      <c r="B1639" s="4">
        <f t="shared" si="77"/>
        <v>76</v>
      </c>
      <c r="C1639" t="s">
        <v>5353</v>
      </c>
      <c r="D1639" t="s">
        <v>5416</v>
      </c>
      <c r="E1639" t="s">
        <v>81</v>
      </c>
      <c r="F1639" t="s">
        <v>5417</v>
      </c>
      <c r="G1639">
        <v>150</v>
      </c>
      <c r="H1639" t="s">
        <v>6938</v>
      </c>
      <c r="I1639" s="4" t="str">
        <f t="shared" si="78"/>
        <v>SCHEDULE 23: REPORT ON INITIAL REGULATORY ASSET BASE VALUE | 23b(iv): Asset Lives &amp; Asset Uses | RAB value year end | Infrastructure and Buildings: Building structure ITB - 1988</v>
      </c>
      <c r="J1639" t="s">
        <v>5356</v>
      </c>
    </row>
    <row r="1640" spans="1:10" hidden="1">
      <c r="A1640" s="6" t="str">
        <f t="shared" si="76"/>
        <v>SCHEDULE 23: REPORT ON INITIAL REGULATORY ASSET BASE VALUE | 23b(iv): Asset Lives &amp; Asset Uses | 77</v>
      </c>
      <c r="B1640" s="4">
        <f t="shared" si="77"/>
        <v>77</v>
      </c>
      <c r="C1640" t="s">
        <v>5353</v>
      </c>
      <c r="D1640" t="s">
        <v>5416</v>
      </c>
      <c r="E1640" t="s">
        <v>81</v>
      </c>
      <c r="F1640" t="s">
        <v>5437</v>
      </c>
      <c r="G1640">
        <v>150</v>
      </c>
      <c r="H1640" t="s">
        <v>6938</v>
      </c>
      <c r="I1640" s="4" t="str">
        <f t="shared" si="78"/>
        <v>SCHEDULE 23: REPORT ON INITIAL REGULATORY ASSET BASE VALUE | 23b(iv): Asset Lives &amp; Asset Uses | Asset life | Infrastructure and Buildings: Building structure ITB - 1988</v>
      </c>
      <c r="J1640" t="s">
        <v>5438</v>
      </c>
    </row>
    <row r="1641" spans="1:10" hidden="1">
      <c r="A1641" s="6" t="str">
        <f t="shared" si="76"/>
        <v>SCHEDULE 23: REPORT ON INITIAL REGULATORY ASSET BASE VALUE | 23b(iv): Asset Lives &amp; Asset Uses | 78</v>
      </c>
      <c r="B1641" s="4">
        <f t="shared" si="77"/>
        <v>78</v>
      </c>
      <c r="C1641" t="s">
        <v>5353</v>
      </c>
      <c r="D1641" t="s">
        <v>5416</v>
      </c>
      <c r="E1641" t="s">
        <v>81</v>
      </c>
      <c r="F1641" t="s">
        <v>5417</v>
      </c>
      <c r="G1641">
        <v>151</v>
      </c>
      <c r="H1641" t="s">
        <v>5460</v>
      </c>
      <c r="I1641" s="4" t="str">
        <f t="shared" si="78"/>
        <v>SCHEDULE 23: REPORT ON INITIAL REGULATORY ASSET BASE VALUE | 23b(iv): Asset Lives &amp; Asset Uses | RAB value year end | Infrastructure and Buildings: North Pier</v>
      </c>
      <c r="J1641" t="s">
        <v>5356</v>
      </c>
    </row>
    <row r="1642" spans="1:10" hidden="1">
      <c r="A1642" s="6" t="str">
        <f t="shared" si="76"/>
        <v>SCHEDULE 23: REPORT ON INITIAL REGULATORY ASSET BASE VALUE | 23b(iv): Asset Lives &amp; Asset Uses | 79</v>
      </c>
      <c r="B1642" s="4">
        <f t="shared" si="77"/>
        <v>79</v>
      </c>
      <c r="C1642" t="s">
        <v>5353</v>
      </c>
      <c r="D1642" t="s">
        <v>5416</v>
      </c>
      <c r="E1642" t="s">
        <v>81</v>
      </c>
      <c r="F1642" t="s">
        <v>5437</v>
      </c>
      <c r="G1642">
        <v>151</v>
      </c>
      <c r="H1642" t="s">
        <v>5460</v>
      </c>
      <c r="I1642" s="4" t="str">
        <f t="shared" si="78"/>
        <v>SCHEDULE 23: REPORT ON INITIAL REGULATORY ASSET BASE VALUE | 23b(iv): Asset Lives &amp; Asset Uses | Asset life | Infrastructure and Buildings: North Pier</v>
      </c>
      <c r="J1642" t="s">
        <v>5438</v>
      </c>
    </row>
    <row r="1643" spans="1:10" hidden="1">
      <c r="A1643" s="6" t="str">
        <f t="shared" si="76"/>
        <v>SCHEDULE 23: REPORT ON INITIAL REGULATORY ASSET BASE VALUE | 23b(iv): Asset Lives &amp; Asset Uses | 80</v>
      </c>
      <c r="B1643" s="4">
        <f t="shared" si="77"/>
        <v>80</v>
      </c>
      <c r="C1643" t="s">
        <v>5353</v>
      </c>
      <c r="D1643" t="s">
        <v>5416</v>
      </c>
      <c r="E1643" t="s">
        <v>81</v>
      </c>
      <c r="F1643" t="s">
        <v>5417</v>
      </c>
      <c r="G1643">
        <v>151</v>
      </c>
      <c r="H1643" t="s">
        <v>6094</v>
      </c>
      <c r="I1643" s="4" t="str">
        <f t="shared" si="78"/>
        <v>SCHEDULE 23: REPORT ON INITIAL REGULATORY ASSET BASE VALUE | 23b(iv): Asset Lives &amp; Asset Uses | RAB value year end | Infrastructure and Buildings: International Term - Airbridges</v>
      </c>
      <c r="J1643" t="s">
        <v>5356</v>
      </c>
    </row>
    <row r="1644" spans="1:10" hidden="1">
      <c r="A1644" s="6" t="str">
        <f t="shared" si="76"/>
        <v>SCHEDULE 23: REPORT ON INITIAL REGULATORY ASSET BASE VALUE | 23b(iv): Asset Lives &amp; Asset Uses | 81</v>
      </c>
      <c r="B1644" s="4">
        <f t="shared" si="77"/>
        <v>81</v>
      </c>
      <c r="C1644" t="s">
        <v>5353</v>
      </c>
      <c r="D1644" t="s">
        <v>5416</v>
      </c>
      <c r="E1644" t="s">
        <v>81</v>
      </c>
      <c r="F1644" t="s">
        <v>5437</v>
      </c>
      <c r="G1644">
        <v>151</v>
      </c>
      <c r="H1644" t="s">
        <v>6094</v>
      </c>
      <c r="I1644" s="4" t="str">
        <f t="shared" si="78"/>
        <v>SCHEDULE 23: REPORT ON INITIAL REGULATORY ASSET BASE VALUE | 23b(iv): Asset Lives &amp; Asset Uses | Asset life | Infrastructure and Buildings: International Term - Airbridges</v>
      </c>
      <c r="J1644" t="s">
        <v>5438</v>
      </c>
    </row>
    <row r="1645" spans="1:10" hidden="1">
      <c r="A1645" s="6" t="str">
        <f t="shared" si="76"/>
        <v>SCHEDULE 23: REPORT ON INITIAL REGULATORY ASSET BASE VALUE | 23b(iv): Asset Lives &amp; Asset Uses | 82</v>
      </c>
      <c r="B1645" s="4">
        <f t="shared" si="77"/>
        <v>82</v>
      </c>
      <c r="C1645" t="s">
        <v>5353</v>
      </c>
      <c r="D1645" t="s">
        <v>5416</v>
      </c>
      <c r="E1645" t="s">
        <v>81</v>
      </c>
      <c r="F1645" t="s">
        <v>5417</v>
      </c>
      <c r="G1645">
        <v>151</v>
      </c>
      <c r="H1645" t="s">
        <v>6941</v>
      </c>
      <c r="I1645" s="4" t="str">
        <f t="shared" si="78"/>
        <v>SCHEDULE 23: REPORT ON INITIAL REGULATORY ASSET BASE VALUE | 23b(iv): Asset Lives &amp; Asset Uses | RAB value year end | Infrastructure and Buildings: Building structure ITB - 1991</v>
      </c>
      <c r="J1645" t="s">
        <v>5356</v>
      </c>
    </row>
    <row r="1646" spans="1:10" hidden="1">
      <c r="A1646" s="6" t="str">
        <f t="shared" si="76"/>
        <v>SCHEDULE 23: REPORT ON INITIAL REGULATORY ASSET BASE VALUE | 23b(iv): Asset Lives &amp; Asset Uses | 83</v>
      </c>
      <c r="B1646" s="4">
        <f t="shared" si="77"/>
        <v>83</v>
      </c>
      <c r="C1646" t="s">
        <v>5353</v>
      </c>
      <c r="D1646" t="s">
        <v>5416</v>
      </c>
      <c r="E1646" t="s">
        <v>81</v>
      </c>
      <c r="F1646" t="s">
        <v>5437</v>
      </c>
      <c r="G1646">
        <v>151</v>
      </c>
      <c r="H1646" t="s">
        <v>6941</v>
      </c>
      <c r="I1646" s="4" t="str">
        <f t="shared" si="78"/>
        <v>SCHEDULE 23: REPORT ON INITIAL REGULATORY ASSET BASE VALUE | 23b(iv): Asset Lives &amp; Asset Uses | Asset life | Infrastructure and Buildings: Building structure ITB - 1991</v>
      </c>
      <c r="J1646" t="s">
        <v>5438</v>
      </c>
    </row>
    <row r="1647" spans="1:10" hidden="1">
      <c r="A1647" s="6" t="str">
        <f t="shared" si="76"/>
        <v>SCHEDULE 23: REPORT ON INITIAL REGULATORY ASSET BASE VALUE | 23b(iv): Asset Lives &amp; Asset Uses | 84</v>
      </c>
      <c r="B1647" s="4">
        <f t="shared" si="77"/>
        <v>84</v>
      </c>
      <c r="C1647" t="s">
        <v>5353</v>
      </c>
      <c r="D1647" t="s">
        <v>5416</v>
      </c>
      <c r="E1647" t="s">
        <v>81</v>
      </c>
      <c r="F1647" t="s">
        <v>5417</v>
      </c>
      <c r="G1647">
        <v>152</v>
      </c>
      <c r="H1647" t="s">
        <v>5463</v>
      </c>
      <c r="I1647" s="4" t="str">
        <f t="shared" si="78"/>
        <v>SCHEDULE 23: REPORT ON INITIAL REGULATORY ASSET BASE VALUE | 23b(iv): Asset Lives &amp; Asset Uses | RAB value year end | Infrastructure and Buildings: South Pier</v>
      </c>
      <c r="J1647" t="s">
        <v>5356</v>
      </c>
    </row>
    <row r="1648" spans="1:10" hidden="1">
      <c r="A1648" s="6" t="str">
        <f t="shared" si="76"/>
        <v>SCHEDULE 23: REPORT ON INITIAL REGULATORY ASSET BASE VALUE | 23b(iv): Asset Lives &amp; Asset Uses | 85</v>
      </c>
      <c r="B1648" s="4">
        <f t="shared" si="77"/>
        <v>85</v>
      </c>
      <c r="C1648" t="s">
        <v>5353</v>
      </c>
      <c r="D1648" t="s">
        <v>5416</v>
      </c>
      <c r="E1648" t="s">
        <v>81</v>
      </c>
      <c r="F1648" t="s">
        <v>5437</v>
      </c>
      <c r="G1648">
        <v>152</v>
      </c>
      <c r="H1648" t="s">
        <v>5463</v>
      </c>
      <c r="I1648" s="4" t="str">
        <f t="shared" si="78"/>
        <v>SCHEDULE 23: REPORT ON INITIAL REGULATORY ASSET BASE VALUE | 23b(iv): Asset Lives &amp; Asset Uses | Asset life | Infrastructure and Buildings: South Pier</v>
      </c>
      <c r="J1648" t="s">
        <v>5438</v>
      </c>
    </row>
    <row r="1649" spans="1:10" hidden="1">
      <c r="A1649" s="6" t="str">
        <f t="shared" si="76"/>
        <v>SCHEDULE 23: REPORT ON INITIAL REGULATORY ASSET BASE VALUE | 23b(iv): Asset Lives &amp; Asset Uses | 86</v>
      </c>
      <c r="B1649" s="4">
        <f t="shared" si="77"/>
        <v>86</v>
      </c>
      <c r="C1649" t="s">
        <v>5353</v>
      </c>
      <c r="D1649" t="s">
        <v>5416</v>
      </c>
      <c r="E1649" t="s">
        <v>81</v>
      </c>
      <c r="F1649" t="s">
        <v>5417</v>
      </c>
      <c r="G1649">
        <v>152</v>
      </c>
      <c r="H1649" t="s">
        <v>6097</v>
      </c>
      <c r="I1649" s="4" t="str">
        <f t="shared" si="78"/>
        <v>SCHEDULE 23: REPORT ON INITIAL REGULATORY ASSET BASE VALUE | 23b(iv): Asset Lives &amp; Asset Uses | RAB value year end | Infrastructure and Buildings: Domestic terminal</v>
      </c>
      <c r="J1649" t="s">
        <v>5356</v>
      </c>
    </row>
    <row r="1650" spans="1:10" hidden="1">
      <c r="A1650" s="6" t="str">
        <f t="shared" si="76"/>
        <v>SCHEDULE 23: REPORT ON INITIAL REGULATORY ASSET BASE VALUE | 23b(iv): Asset Lives &amp; Asset Uses | 87</v>
      </c>
      <c r="B1650" s="4">
        <f t="shared" si="77"/>
        <v>87</v>
      </c>
      <c r="C1650" t="s">
        <v>5353</v>
      </c>
      <c r="D1650" t="s">
        <v>5416</v>
      </c>
      <c r="E1650" t="s">
        <v>81</v>
      </c>
      <c r="F1650" t="s">
        <v>5437</v>
      </c>
      <c r="G1650">
        <v>152</v>
      </c>
      <c r="H1650" t="s">
        <v>6097</v>
      </c>
      <c r="I1650" s="4" t="str">
        <f t="shared" si="78"/>
        <v>SCHEDULE 23: REPORT ON INITIAL REGULATORY ASSET BASE VALUE | 23b(iv): Asset Lives &amp; Asset Uses | Asset life | Infrastructure and Buildings: Domestic terminal</v>
      </c>
      <c r="J1650" t="s">
        <v>5438</v>
      </c>
    </row>
    <row r="1651" spans="1:10" hidden="1">
      <c r="A1651" s="6" t="str">
        <f t="shared" si="76"/>
        <v>SCHEDULE 23: REPORT ON INITIAL REGULATORY ASSET BASE VALUE | 23b(iv): Asset Lives &amp; Asset Uses | 88</v>
      </c>
      <c r="B1651" s="4">
        <f t="shared" si="77"/>
        <v>88</v>
      </c>
      <c r="C1651" t="s">
        <v>5353</v>
      </c>
      <c r="D1651" t="s">
        <v>5416</v>
      </c>
      <c r="E1651" t="s">
        <v>81</v>
      </c>
      <c r="F1651" t="s">
        <v>5417</v>
      </c>
      <c r="G1651">
        <v>152</v>
      </c>
      <c r="H1651" t="s">
        <v>6943</v>
      </c>
      <c r="I1651" s="4" t="str">
        <f t="shared" si="78"/>
        <v>SCHEDULE 23: REPORT ON INITIAL REGULATORY ASSET BASE VALUE | 23b(iv): Asset Lives &amp; Asset Uses | RAB value year end | Infrastructure and Buildings: Air conditioning &amp; ventilation ITB - 1988</v>
      </c>
      <c r="J1651" t="s">
        <v>5356</v>
      </c>
    </row>
    <row r="1652" spans="1:10" hidden="1">
      <c r="A1652" s="6" t="str">
        <f t="shared" si="76"/>
        <v>SCHEDULE 23: REPORT ON INITIAL REGULATORY ASSET BASE VALUE | 23b(iv): Asset Lives &amp; Asset Uses | 89</v>
      </c>
      <c r="B1652" s="4">
        <f t="shared" si="77"/>
        <v>89</v>
      </c>
      <c r="C1652" t="s">
        <v>5353</v>
      </c>
      <c r="D1652" t="s">
        <v>5416</v>
      </c>
      <c r="E1652" t="s">
        <v>81</v>
      </c>
      <c r="F1652" t="s">
        <v>5437</v>
      </c>
      <c r="G1652">
        <v>152</v>
      </c>
      <c r="H1652" t="s">
        <v>6943</v>
      </c>
      <c r="I1652" s="4" t="str">
        <f t="shared" si="78"/>
        <v>SCHEDULE 23: REPORT ON INITIAL REGULATORY ASSET BASE VALUE | 23b(iv): Asset Lives &amp; Asset Uses | Asset life | Infrastructure and Buildings: Air conditioning &amp; ventilation ITB - 1988</v>
      </c>
      <c r="J1652" t="s">
        <v>5438</v>
      </c>
    </row>
    <row r="1653" spans="1:10" hidden="1">
      <c r="A1653" s="6" t="str">
        <f t="shared" si="76"/>
        <v>SCHEDULE 23: REPORT ON INITIAL REGULATORY ASSET BASE VALUE | 23b(iv): Asset Lives &amp; Asset Uses | 90</v>
      </c>
      <c r="B1653" s="4">
        <f t="shared" si="77"/>
        <v>90</v>
      </c>
      <c r="C1653" t="s">
        <v>5353</v>
      </c>
      <c r="D1653" t="s">
        <v>5416</v>
      </c>
      <c r="E1653" t="s">
        <v>81</v>
      </c>
      <c r="F1653" t="s">
        <v>5417</v>
      </c>
      <c r="G1653">
        <v>153</v>
      </c>
      <c r="H1653" t="s">
        <v>5466</v>
      </c>
      <c r="I1653" s="4" t="str">
        <f t="shared" si="78"/>
        <v>SCHEDULE 23: REPORT ON INITIAL REGULATORY ASSET BASE VALUE | 23b(iv): Asset Lives &amp; Asset Uses | RAB value year end | Infrastructure and Buildings: South West Pier</v>
      </c>
      <c r="J1653" t="s">
        <v>5356</v>
      </c>
    </row>
    <row r="1654" spans="1:10" hidden="1">
      <c r="A1654" s="6" t="str">
        <f t="shared" si="76"/>
        <v>SCHEDULE 23: REPORT ON INITIAL REGULATORY ASSET BASE VALUE | 23b(iv): Asset Lives &amp; Asset Uses | 91</v>
      </c>
      <c r="B1654" s="4">
        <f t="shared" si="77"/>
        <v>91</v>
      </c>
      <c r="C1654" t="s">
        <v>5353</v>
      </c>
      <c r="D1654" t="s">
        <v>5416</v>
      </c>
      <c r="E1654" t="s">
        <v>81</v>
      </c>
      <c r="F1654" t="s">
        <v>5437</v>
      </c>
      <c r="G1654">
        <v>153</v>
      </c>
      <c r="H1654" t="s">
        <v>5466</v>
      </c>
      <c r="I1654" s="4" t="str">
        <f t="shared" si="78"/>
        <v>SCHEDULE 23: REPORT ON INITIAL REGULATORY ASSET BASE VALUE | 23b(iv): Asset Lives &amp; Asset Uses | Asset life | Infrastructure and Buildings: South West Pier</v>
      </c>
      <c r="J1654" t="s">
        <v>5438</v>
      </c>
    </row>
    <row r="1655" spans="1:10" hidden="1">
      <c r="A1655" s="6" t="str">
        <f t="shared" si="76"/>
        <v>SCHEDULE 23: REPORT ON INITIAL REGULATORY ASSET BASE VALUE | 23b(iv): Asset Lives &amp; Asset Uses | 92</v>
      </c>
      <c r="B1655" s="4">
        <f t="shared" si="77"/>
        <v>92</v>
      </c>
      <c r="C1655" t="s">
        <v>5353</v>
      </c>
      <c r="D1655" t="s">
        <v>5416</v>
      </c>
      <c r="E1655" t="s">
        <v>81</v>
      </c>
      <c r="F1655" t="s">
        <v>5417</v>
      </c>
      <c r="G1655">
        <v>153</v>
      </c>
      <c r="H1655" t="s">
        <v>6099</v>
      </c>
      <c r="I1655" s="4" t="str">
        <f t="shared" si="78"/>
        <v>SCHEDULE 23: REPORT ON INITIAL REGULATORY ASSET BASE VALUE | 23b(iv): Asset Lives &amp; Asset Uses | RAB value year end | Infrastructure and Buildings: Water, sewer and stormwater infrastructure</v>
      </c>
      <c r="J1655" t="s">
        <v>5356</v>
      </c>
    </row>
    <row r="1656" spans="1:10" hidden="1">
      <c r="A1656" s="6" t="str">
        <f t="shared" si="76"/>
        <v>SCHEDULE 23: REPORT ON INITIAL REGULATORY ASSET BASE VALUE | 23b(iv): Asset Lives &amp; Asset Uses | 93</v>
      </c>
      <c r="B1656" s="4">
        <f t="shared" si="77"/>
        <v>93</v>
      </c>
      <c r="C1656" t="s">
        <v>5353</v>
      </c>
      <c r="D1656" t="s">
        <v>5416</v>
      </c>
      <c r="E1656" t="s">
        <v>81</v>
      </c>
      <c r="F1656" t="s">
        <v>5437</v>
      </c>
      <c r="G1656">
        <v>153</v>
      </c>
      <c r="H1656" t="s">
        <v>6099</v>
      </c>
      <c r="I1656" s="4" t="str">
        <f t="shared" si="78"/>
        <v>SCHEDULE 23: REPORT ON INITIAL REGULATORY ASSET BASE VALUE | 23b(iv): Asset Lives &amp; Asset Uses | Asset life | Infrastructure and Buildings: Water, sewer and stormwater infrastructure</v>
      </c>
      <c r="J1656" t="s">
        <v>5438</v>
      </c>
    </row>
    <row r="1657" spans="1:10" hidden="1">
      <c r="A1657" s="6" t="str">
        <f t="shared" si="76"/>
        <v>SCHEDULE 23: REPORT ON INITIAL REGULATORY ASSET BASE VALUE | 23b(iv): Asset Lives &amp; Asset Uses | 94</v>
      </c>
      <c r="B1657" s="4">
        <f t="shared" si="77"/>
        <v>94</v>
      </c>
      <c r="C1657" t="s">
        <v>5353</v>
      </c>
      <c r="D1657" t="s">
        <v>5416</v>
      </c>
      <c r="E1657" t="s">
        <v>81</v>
      </c>
      <c r="F1657" t="s">
        <v>5417</v>
      </c>
      <c r="G1657">
        <v>153</v>
      </c>
      <c r="H1657" t="s">
        <v>6945</v>
      </c>
      <c r="I1657" s="4" t="str">
        <f t="shared" si="78"/>
        <v>SCHEDULE 23: REPORT ON INITIAL REGULATORY ASSET BASE VALUE | 23b(iv): Asset Lives &amp; Asset Uses | RAB value year end | Infrastructure and Buildings: Partitioning, internal walls &amp; ITB - 1988</v>
      </c>
      <c r="J1657" t="s">
        <v>5356</v>
      </c>
    </row>
    <row r="1658" spans="1:10" hidden="1">
      <c r="A1658" s="6" t="str">
        <f t="shared" si="76"/>
        <v>SCHEDULE 23: REPORT ON INITIAL REGULATORY ASSET BASE VALUE | 23b(iv): Asset Lives &amp; Asset Uses | 95</v>
      </c>
      <c r="B1658" s="4">
        <f t="shared" si="77"/>
        <v>95</v>
      </c>
      <c r="C1658" t="s">
        <v>5353</v>
      </c>
      <c r="D1658" t="s">
        <v>5416</v>
      </c>
      <c r="E1658" t="s">
        <v>81</v>
      </c>
      <c r="F1658" t="s">
        <v>5437</v>
      </c>
      <c r="G1658">
        <v>153</v>
      </c>
      <c r="H1658" t="s">
        <v>6945</v>
      </c>
      <c r="I1658" s="4" t="str">
        <f t="shared" si="78"/>
        <v>SCHEDULE 23: REPORT ON INITIAL REGULATORY ASSET BASE VALUE | 23b(iv): Asset Lives &amp; Asset Uses | Asset life | Infrastructure and Buildings: Partitioning, internal walls &amp; ITB - 1988</v>
      </c>
      <c r="J1658" t="s">
        <v>5438</v>
      </c>
    </row>
    <row r="1659" spans="1:10" hidden="1">
      <c r="A1659" s="6" t="str">
        <f t="shared" si="76"/>
        <v>SCHEDULE 23: REPORT ON INITIAL REGULATORY ASSET BASE VALUE | 23b(iv): Asset Lives &amp; Asset Uses | 96</v>
      </c>
      <c r="B1659" s="4">
        <f t="shared" si="77"/>
        <v>96</v>
      </c>
      <c r="C1659" t="s">
        <v>5353</v>
      </c>
      <c r="D1659" t="s">
        <v>5416</v>
      </c>
      <c r="E1659" t="s">
        <v>81</v>
      </c>
      <c r="F1659" t="s">
        <v>5417</v>
      </c>
      <c r="G1659">
        <v>154</v>
      </c>
      <c r="H1659" t="s">
        <v>5469</v>
      </c>
      <c r="I1659" s="4" t="str">
        <f t="shared" si="78"/>
        <v>SCHEDULE 23: REPORT ON INITIAL REGULATORY ASSET BASE VALUE | 23b(iv): Asset Lives &amp; Asset Uses | RAB value year end | Infrastructure and Buildings: Terminal link</v>
      </c>
      <c r="J1659" t="s">
        <v>5356</v>
      </c>
    </row>
    <row r="1660" spans="1:10" hidden="1">
      <c r="A1660" s="6" t="str">
        <f t="shared" si="76"/>
        <v>SCHEDULE 23: REPORT ON INITIAL REGULATORY ASSET BASE VALUE | 23b(iv): Asset Lives &amp; Asset Uses | 97</v>
      </c>
      <c r="B1660" s="4">
        <f t="shared" si="77"/>
        <v>97</v>
      </c>
      <c r="C1660" t="s">
        <v>5353</v>
      </c>
      <c r="D1660" t="s">
        <v>5416</v>
      </c>
      <c r="E1660" t="s">
        <v>81</v>
      </c>
      <c r="F1660" t="s">
        <v>5437</v>
      </c>
      <c r="G1660">
        <v>154</v>
      </c>
      <c r="H1660" t="s">
        <v>5469</v>
      </c>
      <c r="I1660" s="4" t="str">
        <f t="shared" si="78"/>
        <v>SCHEDULE 23: REPORT ON INITIAL REGULATORY ASSET BASE VALUE | 23b(iv): Asset Lives &amp; Asset Uses | Asset life | Infrastructure and Buildings: Terminal link</v>
      </c>
      <c r="J1660" t="s">
        <v>5438</v>
      </c>
    </row>
    <row r="1661" spans="1:10" hidden="1">
      <c r="A1661" s="6" t="str">
        <f t="shared" ref="A1661:A1694" si="79">C1661&amp;" | "&amp;D1661&amp;" | "&amp;B1661</f>
        <v>SCHEDULE 23: REPORT ON INITIAL REGULATORY ASSET BASE VALUE | 23b(iv): Asset Lives &amp; Asset Uses | 98</v>
      </c>
      <c r="B1661" s="4">
        <f t="shared" ref="B1661:B1694" si="80">IF(C1661&amp;D1661&lt;&gt;C1660&amp;D1660,1,B1660+1)</f>
        <v>98</v>
      </c>
      <c r="C1661" t="s">
        <v>5353</v>
      </c>
      <c r="D1661" t="s">
        <v>5416</v>
      </c>
      <c r="E1661" t="s">
        <v>81</v>
      </c>
      <c r="F1661" t="s">
        <v>5417</v>
      </c>
      <c r="G1661">
        <v>154</v>
      </c>
      <c r="H1661" t="s">
        <v>6102</v>
      </c>
      <c r="I1661" s="4" t="str">
        <f t="shared" ref="I1661:I1694" si="81">SUBSTITUTE(SUBSTITUTE(SUBSTITUTE(C1661&amp;" | "&amp;D1661&amp;" | "&amp;E1661&amp;" | "&amp;F1661&amp;" | "&amp;H1661," |  |  |  | "," | ")," |  |  | "," | ")," |  | "," | ")</f>
        <v>SCHEDULE 23: REPORT ON INITIAL REGULATORY ASSET BASE VALUE | 23b(iv): Asset Lives &amp; Asset Uses | RAB value year end | Infrastructure and Buildings: Cargo Buildings</v>
      </c>
      <c r="J1661" t="s">
        <v>5356</v>
      </c>
    </row>
    <row r="1662" spans="1:10" hidden="1">
      <c r="A1662" s="6" t="str">
        <f t="shared" si="79"/>
        <v>SCHEDULE 23: REPORT ON INITIAL REGULATORY ASSET BASE VALUE | 23b(iv): Asset Lives &amp; Asset Uses | 99</v>
      </c>
      <c r="B1662" s="4">
        <f t="shared" si="80"/>
        <v>99</v>
      </c>
      <c r="C1662" t="s">
        <v>5353</v>
      </c>
      <c r="D1662" t="s">
        <v>5416</v>
      </c>
      <c r="E1662" t="s">
        <v>81</v>
      </c>
      <c r="F1662" t="s">
        <v>5437</v>
      </c>
      <c r="G1662">
        <v>154</v>
      </c>
      <c r="H1662" t="s">
        <v>6102</v>
      </c>
      <c r="I1662" s="4" t="str">
        <f t="shared" si="81"/>
        <v>SCHEDULE 23: REPORT ON INITIAL REGULATORY ASSET BASE VALUE | 23b(iv): Asset Lives &amp; Asset Uses | Asset life | Infrastructure and Buildings: Cargo Buildings</v>
      </c>
      <c r="J1662" t="s">
        <v>5438</v>
      </c>
    </row>
    <row r="1663" spans="1:10" hidden="1">
      <c r="A1663" s="6" t="str">
        <f t="shared" si="79"/>
        <v>SCHEDULE 23: REPORT ON INITIAL REGULATORY ASSET BASE VALUE | 23b(iv): Asset Lives &amp; Asset Uses | 100</v>
      </c>
      <c r="B1663" s="4">
        <f t="shared" si="80"/>
        <v>100</v>
      </c>
      <c r="C1663" t="s">
        <v>5353</v>
      </c>
      <c r="D1663" t="s">
        <v>5416</v>
      </c>
      <c r="E1663" t="s">
        <v>81</v>
      </c>
      <c r="F1663" t="s">
        <v>5417</v>
      </c>
      <c r="G1663">
        <v>154</v>
      </c>
      <c r="H1663" t="s">
        <v>6947</v>
      </c>
      <c r="I1663" s="4" t="str">
        <f t="shared" si="81"/>
        <v>SCHEDULE 23: REPORT ON INITIAL REGULATORY ASSET BASE VALUE | 23b(iv): Asset Lives &amp; Asset Uses | RAB value year end | Infrastructure and Buildings: Electricity network incl light ITB - 1988</v>
      </c>
      <c r="J1663" t="s">
        <v>5356</v>
      </c>
    </row>
    <row r="1664" spans="1:10" hidden="1">
      <c r="A1664" s="6" t="str">
        <f t="shared" si="79"/>
        <v>SCHEDULE 23: REPORT ON INITIAL REGULATORY ASSET BASE VALUE | 23b(iv): Asset Lives &amp; Asset Uses | 101</v>
      </c>
      <c r="B1664" s="4">
        <f t="shared" si="80"/>
        <v>101</v>
      </c>
      <c r="C1664" t="s">
        <v>5353</v>
      </c>
      <c r="D1664" t="s">
        <v>5416</v>
      </c>
      <c r="E1664" t="s">
        <v>81</v>
      </c>
      <c r="F1664" t="s">
        <v>5437</v>
      </c>
      <c r="G1664">
        <v>154</v>
      </c>
      <c r="H1664" t="s">
        <v>6947</v>
      </c>
      <c r="I1664" s="4" t="str">
        <f t="shared" si="81"/>
        <v>SCHEDULE 23: REPORT ON INITIAL REGULATORY ASSET BASE VALUE | 23b(iv): Asset Lives &amp; Asset Uses | Asset life | Infrastructure and Buildings: Electricity network incl light ITB - 1988</v>
      </c>
      <c r="J1664" t="s">
        <v>5438</v>
      </c>
    </row>
    <row r="1665" spans="1:10" hidden="1">
      <c r="A1665" s="6" t="str">
        <f t="shared" si="79"/>
        <v>SCHEDULE 23: REPORT ON INITIAL REGULATORY ASSET BASE VALUE | 23b(iv): Asset Lives &amp; Asset Uses | 102</v>
      </c>
      <c r="B1665" s="4">
        <f t="shared" si="80"/>
        <v>102</v>
      </c>
      <c r="C1665" t="s">
        <v>5353</v>
      </c>
      <c r="D1665" t="s">
        <v>5416</v>
      </c>
      <c r="E1665" t="s">
        <v>81</v>
      </c>
      <c r="F1665" t="s">
        <v>5417</v>
      </c>
      <c r="G1665">
        <v>155</v>
      </c>
      <c r="H1665" t="s">
        <v>5472</v>
      </c>
      <c r="I1665" s="4" t="str">
        <f t="shared" si="81"/>
        <v>SCHEDULE 23: REPORT ON INITIAL REGULATORY ASSET BASE VALUE | 23b(iv): Asset Lives &amp; Asset Uses | RAB value year end | Infrastructure and Buildings: Elevated road</v>
      </c>
      <c r="J1665" t="s">
        <v>5356</v>
      </c>
    </row>
    <row r="1666" spans="1:10" hidden="1">
      <c r="A1666" s="6" t="str">
        <f t="shared" si="79"/>
        <v>SCHEDULE 23: REPORT ON INITIAL REGULATORY ASSET BASE VALUE | 23b(iv): Asset Lives &amp; Asset Uses | 103</v>
      </c>
      <c r="B1666" s="4">
        <f t="shared" si="80"/>
        <v>103</v>
      </c>
      <c r="C1666" t="s">
        <v>5353</v>
      </c>
      <c r="D1666" t="s">
        <v>5416</v>
      </c>
      <c r="E1666" t="s">
        <v>81</v>
      </c>
      <c r="F1666" t="s">
        <v>5437</v>
      </c>
      <c r="G1666">
        <v>155</v>
      </c>
      <c r="H1666" t="s">
        <v>5472</v>
      </c>
      <c r="I1666" s="4" t="str">
        <f t="shared" si="81"/>
        <v>SCHEDULE 23: REPORT ON INITIAL REGULATORY ASSET BASE VALUE | 23b(iv): Asset Lives &amp; Asset Uses | Asset life | Infrastructure and Buildings: Elevated road</v>
      </c>
      <c r="J1666" t="s">
        <v>5438</v>
      </c>
    </row>
    <row r="1667" spans="1:10" hidden="1">
      <c r="A1667" s="6" t="str">
        <f t="shared" si="79"/>
        <v>SCHEDULE 23: REPORT ON INITIAL REGULATORY ASSET BASE VALUE | 23b(iv): Asset Lives &amp; Asset Uses | 104</v>
      </c>
      <c r="B1667" s="4">
        <f t="shared" si="80"/>
        <v>104</v>
      </c>
      <c r="C1667" t="s">
        <v>5353</v>
      </c>
      <c r="D1667" t="s">
        <v>5416</v>
      </c>
      <c r="E1667" t="s">
        <v>81</v>
      </c>
      <c r="F1667" t="s">
        <v>5417</v>
      </c>
      <c r="G1667">
        <v>155</v>
      </c>
      <c r="H1667" t="s">
        <v>6105</v>
      </c>
      <c r="I1667" s="4" t="str">
        <f t="shared" si="81"/>
        <v>SCHEDULE 23: REPORT ON INITIAL REGULATORY ASSET BASE VALUE | 23b(iv): Asset Lives &amp; Asset Uses | RAB value year end | Infrastructure and Buildings: Aircraft Maintenance</v>
      </c>
      <c r="J1667" t="s">
        <v>5356</v>
      </c>
    </row>
    <row r="1668" spans="1:10" hidden="1">
      <c r="A1668" s="6" t="str">
        <f t="shared" si="79"/>
        <v>SCHEDULE 23: REPORT ON INITIAL REGULATORY ASSET BASE VALUE | 23b(iv): Asset Lives &amp; Asset Uses | 105</v>
      </c>
      <c r="B1668" s="4">
        <f t="shared" si="80"/>
        <v>105</v>
      </c>
      <c r="C1668" t="s">
        <v>5353</v>
      </c>
      <c r="D1668" t="s">
        <v>5416</v>
      </c>
      <c r="E1668" t="s">
        <v>81</v>
      </c>
      <c r="F1668" t="s">
        <v>5437</v>
      </c>
      <c r="G1668">
        <v>155</v>
      </c>
      <c r="H1668" t="s">
        <v>6105</v>
      </c>
      <c r="I1668" s="4" t="str">
        <f t="shared" si="81"/>
        <v>SCHEDULE 23: REPORT ON INITIAL REGULATORY ASSET BASE VALUE | 23b(iv): Asset Lives &amp; Asset Uses | Asset life | Infrastructure and Buildings: Aircraft Maintenance</v>
      </c>
      <c r="J1668" t="s">
        <v>5438</v>
      </c>
    </row>
    <row r="1669" spans="1:10" hidden="1">
      <c r="A1669" s="6" t="str">
        <f t="shared" si="79"/>
        <v>SCHEDULE 23: REPORT ON INITIAL REGULATORY ASSET BASE VALUE | 23b(iv): Asset Lives &amp; Asset Uses | 106</v>
      </c>
      <c r="B1669" s="4">
        <f t="shared" si="80"/>
        <v>106</v>
      </c>
      <c r="C1669" t="s">
        <v>5353</v>
      </c>
      <c r="D1669" t="s">
        <v>5416</v>
      </c>
      <c r="E1669" t="s">
        <v>81</v>
      </c>
      <c r="F1669" t="s">
        <v>5417</v>
      </c>
      <c r="G1669">
        <v>155</v>
      </c>
      <c r="H1669" t="s">
        <v>6949</v>
      </c>
      <c r="I1669" s="4" t="str">
        <f t="shared" si="81"/>
        <v>SCHEDULE 23: REPORT ON INITIAL REGULATORY ASSET BASE VALUE | 23b(iv): Asset Lives &amp; Asset Uses | RAB value year end | Infrastructure and Buildings: Building structure ITB - 1993</v>
      </c>
      <c r="J1669" t="s">
        <v>5356</v>
      </c>
    </row>
    <row r="1670" spans="1:10" hidden="1">
      <c r="A1670" s="6" t="str">
        <f t="shared" si="79"/>
        <v>SCHEDULE 23: REPORT ON INITIAL REGULATORY ASSET BASE VALUE | 23b(iv): Asset Lives &amp; Asset Uses | 107</v>
      </c>
      <c r="B1670" s="4">
        <f t="shared" si="80"/>
        <v>107</v>
      </c>
      <c r="C1670" t="s">
        <v>5353</v>
      </c>
      <c r="D1670" t="s">
        <v>5416</v>
      </c>
      <c r="E1670" t="s">
        <v>81</v>
      </c>
      <c r="F1670" t="s">
        <v>5437</v>
      </c>
      <c r="G1670">
        <v>155</v>
      </c>
      <c r="H1670" t="s">
        <v>6949</v>
      </c>
      <c r="I1670" s="4" t="str">
        <f t="shared" si="81"/>
        <v>SCHEDULE 23: REPORT ON INITIAL REGULATORY ASSET BASE VALUE | 23b(iv): Asset Lives &amp; Asset Uses | Asset life | Infrastructure and Buildings: Building structure ITB - 1993</v>
      </c>
      <c r="J1670" t="s">
        <v>5438</v>
      </c>
    </row>
    <row r="1671" spans="1:10" hidden="1">
      <c r="A1671" s="6" t="str">
        <f t="shared" si="79"/>
        <v>SCHEDULE 23: REPORT ON INITIAL REGULATORY ASSET BASE VALUE | 23b(iv): Asset Lives &amp; Asset Uses | 108</v>
      </c>
      <c r="B1671" s="4">
        <f t="shared" si="80"/>
        <v>108</v>
      </c>
      <c r="C1671" t="s">
        <v>5353</v>
      </c>
      <c r="D1671" t="s">
        <v>5416</v>
      </c>
      <c r="E1671" t="s">
        <v>81</v>
      </c>
      <c r="F1671" t="s">
        <v>5417</v>
      </c>
      <c r="G1671">
        <v>156</v>
      </c>
      <c r="H1671" t="s">
        <v>5475</v>
      </c>
      <c r="I1671" s="4" t="str">
        <f t="shared" si="81"/>
        <v>SCHEDULE 23: REPORT ON INITIAL REGULATORY ASSET BASE VALUE | 23b(iv): Asset Lives &amp; Asset Uses | RAB value year end | Infrastructure and Buildings: WIAL operational facilities</v>
      </c>
      <c r="J1671" t="s">
        <v>5356</v>
      </c>
    </row>
    <row r="1672" spans="1:10" hidden="1">
      <c r="A1672" s="6" t="str">
        <f t="shared" si="79"/>
        <v>SCHEDULE 23: REPORT ON INITIAL REGULATORY ASSET BASE VALUE | 23b(iv): Asset Lives &amp; Asset Uses | 109</v>
      </c>
      <c r="B1672" s="4">
        <f t="shared" si="80"/>
        <v>109</v>
      </c>
      <c r="C1672" t="s">
        <v>5353</v>
      </c>
      <c r="D1672" t="s">
        <v>5416</v>
      </c>
      <c r="E1672" t="s">
        <v>81</v>
      </c>
      <c r="F1672" t="s">
        <v>5437</v>
      </c>
      <c r="G1672">
        <v>156</v>
      </c>
      <c r="H1672" t="s">
        <v>5475</v>
      </c>
      <c r="I1672" s="4" t="str">
        <f t="shared" si="81"/>
        <v>SCHEDULE 23: REPORT ON INITIAL REGULATORY ASSET BASE VALUE | 23b(iv): Asset Lives &amp; Asset Uses | Asset life | Infrastructure and Buildings: WIAL operational facilities</v>
      </c>
      <c r="J1672" t="s">
        <v>5438</v>
      </c>
    </row>
    <row r="1673" spans="1:10" hidden="1">
      <c r="A1673" s="6" t="str">
        <f t="shared" si="79"/>
        <v>SCHEDULE 23: REPORT ON INITIAL REGULATORY ASSET BASE VALUE | 23b(iv): Asset Lives &amp; Asset Uses | 110</v>
      </c>
      <c r="B1673" s="4">
        <f t="shared" si="80"/>
        <v>110</v>
      </c>
      <c r="C1673" t="s">
        <v>5353</v>
      </c>
      <c r="D1673" t="s">
        <v>5416</v>
      </c>
      <c r="E1673" t="s">
        <v>81</v>
      </c>
      <c r="F1673" t="s">
        <v>5417</v>
      </c>
      <c r="G1673">
        <v>157</v>
      </c>
      <c r="H1673" t="s">
        <v>5478</v>
      </c>
      <c r="I1673" s="4" t="str">
        <f t="shared" si="81"/>
        <v>SCHEDULE 23: REPORT ON INITIAL REGULATORY ASSET BASE VALUE | 23b(iv): Asset Lives &amp; Asset Uses | RAB value year end | Infrastructure and Buildings: Engine test bay</v>
      </c>
      <c r="J1673" t="s">
        <v>5356</v>
      </c>
    </row>
    <row r="1674" spans="1:10" hidden="1">
      <c r="A1674" s="6" t="str">
        <f t="shared" si="79"/>
        <v>SCHEDULE 23: REPORT ON INITIAL REGULATORY ASSET BASE VALUE | 23b(iv): Asset Lives &amp; Asset Uses | 111</v>
      </c>
      <c r="B1674" s="4">
        <f t="shared" si="80"/>
        <v>111</v>
      </c>
      <c r="C1674" t="s">
        <v>5353</v>
      </c>
      <c r="D1674" t="s">
        <v>5416</v>
      </c>
      <c r="E1674" t="s">
        <v>81</v>
      </c>
      <c r="F1674" t="s">
        <v>5437</v>
      </c>
      <c r="G1674">
        <v>157</v>
      </c>
      <c r="H1674" t="s">
        <v>5478</v>
      </c>
      <c r="I1674" s="4" t="str">
        <f t="shared" si="81"/>
        <v>SCHEDULE 23: REPORT ON INITIAL REGULATORY ASSET BASE VALUE | 23b(iv): Asset Lives &amp; Asset Uses | Asset life | Infrastructure and Buildings: Engine test bay</v>
      </c>
      <c r="J1674" t="s">
        <v>5438</v>
      </c>
    </row>
    <row r="1675" spans="1:10" hidden="1">
      <c r="A1675" s="6" t="str">
        <f t="shared" si="79"/>
        <v>SCHEDULE 23: REPORT ON INITIAL REGULATORY ASSET BASE VALUE | 23b(iv): Asset Lives &amp; Asset Uses | 112</v>
      </c>
      <c r="B1675" s="4">
        <f t="shared" si="80"/>
        <v>112</v>
      </c>
      <c r="C1675" t="s">
        <v>5353</v>
      </c>
      <c r="D1675" t="s">
        <v>5416</v>
      </c>
      <c r="E1675" t="s">
        <v>81</v>
      </c>
      <c r="F1675" t="s">
        <v>5417</v>
      </c>
      <c r="G1675">
        <v>158</v>
      </c>
      <c r="H1675" t="s">
        <v>5481</v>
      </c>
      <c r="I1675" s="4" t="str">
        <f t="shared" si="81"/>
        <v>SCHEDULE 23: REPORT ON INITIAL REGULATORY ASSET BASE VALUE | 23b(iv): Asset Lives &amp; Asset Uses | RAB value year end | Infrastructure and Buildings: Leased Properties</v>
      </c>
      <c r="J1675" t="s">
        <v>5356</v>
      </c>
    </row>
    <row r="1676" spans="1:10" hidden="1">
      <c r="A1676" s="6" t="str">
        <f t="shared" si="79"/>
        <v>SCHEDULE 23: REPORT ON INITIAL REGULATORY ASSET BASE VALUE | 23b(iv): Asset Lives &amp; Asset Uses | 113</v>
      </c>
      <c r="B1676" s="4">
        <f t="shared" si="80"/>
        <v>113</v>
      </c>
      <c r="C1676" t="s">
        <v>5353</v>
      </c>
      <c r="D1676" t="s">
        <v>5416</v>
      </c>
      <c r="E1676" t="s">
        <v>81</v>
      </c>
      <c r="F1676" t="s">
        <v>5437</v>
      </c>
      <c r="G1676">
        <v>158</v>
      </c>
      <c r="H1676" t="s">
        <v>5481</v>
      </c>
      <c r="I1676" s="4" t="str">
        <f t="shared" si="81"/>
        <v>SCHEDULE 23: REPORT ON INITIAL REGULATORY ASSET BASE VALUE | 23b(iv): Asset Lives &amp; Asset Uses | Asset life | Infrastructure and Buildings: Leased Properties</v>
      </c>
      <c r="J1676" t="s">
        <v>5438</v>
      </c>
    </row>
    <row r="1677" spans="1:10" hidden="1">
      <c r="A1677" s="6" t="str">
        <f t="shared" si="79"/>
        <v>SCHEDULE 23: REPORT ON INITIAL REGULATORY ASSET BASE VALUE | 23b(iv): Asset Lives &amp; Asset Uses | 114</v>
      </c>
      <c r="B1677" s="4">
        <f t="shared" si="80"/>
        <v>114</v>
      </c>
      <c r="C1677" t="s">
        <v>5353</v>
      </c>
      <c r="D1677" t="s">
        <v>5416</v>
      </c>
      <c r="E1677" t="s">
        <v>81</v>
      </c>
      <c r="F1677" t="s">
        <v>5417</v>
      </c>
      <c r="G1677">
        <v>159</v>
      </c>
      <c r="H1677" t="s">
        <v>5484</v>
      </c>
      <c r="I1677" s="4" t="str">
        <f t="shared" si="81"/>
        <v>SCHEDULE 23: REPORT ON INITIAL REGULATORY ASSET BASE VALUE | 23b(iv): Asset Lives &amp; Asset Uses | RAB value year end | Infrastructure and Buildings: Residential properties</v>
      </c>
      <c r="J1677" t="s">
        <v>5356</v>
      </c>
    </row>
    <row r="1678" spans="1:10" hidden="1">
      <c r="A1678" s="6" t="str">
        <f t="shared" si="79"/>
        <v>SCHEDULE 23: REPORT ON INITIAL REGULATORY ASSET BASE VALUE | 23b(iv): Asset Lives &amp; Asset Uses | 115</v>
      </c>
      <c r="B1678" s="4">
        <f t="shared" si="80"/>
        <v>115</v>
      </c>
      <c r="C1678" t="s">
        <v>5353</v>
      </c>
      <c r="D1678" t="s">
        <v>5416</v>
      </c>
      <c r="E1678" t="s">
        <v>81</v>
      </c>
      <c r="F1678" t="s">
        <v>5437</v>
      </c>
      <c r="G1678">
        <v>159</v>
      </c>
      <c r="H1678" t="s">
        <v>5484</v>
      </c>
      <c r="I1678" s="4" t="str">
        <f t="shared" si="81"/>
        <v>SCHEDULE 23: REPORT ON INITIAL REGULATORY ASSET BASE VALUE | 23b(iv): Asset Lives &amp; Asset Uses | Asset life | Infrastructure and Buildings: Residential properties</v>
      </c>
      <c r="J1678" t="s">
        <v>5438</v>
      </c>
    </row>
    <row r="1679" spans="1:10" hidden="1">
      <c r="A1679" s="6" t="str">
        <f t="shared" si="79"/>
        <v>SCHEDULE 23: REPORT ON INITIAL REGULATORY ASSET BASE VALUE | 23b(iv): Asset Lives &amp; Asset Uses | 116</v>
      </c>
      <c r="B1679" s="4">
        <f t="shared" si="80"/>
        <v>116</v>
      </c>
      <c r="C1679" t="s">
        <v>5353</v>
      </c>
      <c r="D1679" t="s">
        <v>5416</v>
      </c>
      <c r="E1679" t="s">
        <v>81</v>
      </c>
      <c r="F1679" t="s">
        <v>5417</v>
      </c>
      <c r="G1679">
        <v>159</v>
      </c>
      <c r="H1679" t="s">
        <v>6108</v>
      </c>
      <c r="I1679" s="4" t="str">
        <f t="shared" si="81"/>
        <v>SCHEDULE 23: REPORT ON INITIAL REGULATORY ASSET BASE VALUE | 23b(iv): Asset Lives &amp; Asset Uses | RAB value year end | Infrastructure and Buildings: Customs Facility</v>
      </c>
      <c r="J1679" t="s">
        <v>5356</v>
      </c>
    </row>
    <row r="1680" spans="1:10" hidden="1">
      <c r="A1680" s="6" t="str">
        <f t="shared" si="79"/>
        <v>SCHEDULE 23: REPORT ON INITIAL REGULATORY ASSET BASE VALUE | 23b(iv): Asset Lives &amp; Asset Uses | 117</v>
      </c>
      <c r="B1680" s="4">
        <f t="shared" si="80"/>
        <v>117</v>
      </c>
      <c r="C1680" t="s">
        <v>5353</v>
      </c>
      <c r="D1680" t="s">
        <v>5416</v>
      </c>
      <c r="E1680" t="s">
        <v>81</v>
      </c>
      <c r="F1680" t="s">
        <v>5437</v>
      </c>
      <c r="G1680">
        <v>159</v>
      </c>
      <c r="H1680" t="s">
        <v>6108</v>
      </c>
      <c r="I1680" s="4" t="str">
        <f t="shared" si="81"/>
        <v>SCHEDULE 23: REPORT ON INITIAL REGULATORY ASSET BASE VALUE | 23b(iv): Asset Lives &amp; Asset Uses | Asset life | Infrastructure and Buildings: Customs Facility</v>
      </c>
      <c r="J1680" t="s">
        <v>5438</v>
      </c>
    </row>
    <row r="1681" spans="1:10" hidden="1">
      <c r="A1681" s="6" t="str">
        <f t="shared" si="79"/>
        <v>SCHEDULE 23: REPORT ON INITIAL REGULATORY ASSET BASE VALUE | 23b(iv): Asset Lives &amp; Asset Uses | 118</v>
      </c>
      <c r="B1681" s="4">
        <f t="shared" si="80"/>
        <v>118</v>
      </c>
      <c r="C1681" t="s">
        <v>5353</v>
      </c>
      <c r="D1681" t="s">
        <v>5416</v>
      </c>
      <c r="E1681" t="s">
        <v>81</v>
      </c>
      <c r="F1681" t="s">
        <v>5417</v>
      </c>
      <c r="G1681">
        <v>159</v>
      </c>
      <c r="H1681" t="s">
        <v>6951</v>
      </c>
      <c r="I1681" s="4" t="str">
        <f t="shared" si="81"/>
        <v>SCHEDULE 23: REPORT ON INITIAL REGULATORY ASSET BASE VALUE | 23b(iv): Asset Lives &amp; Asset Uses | RAB value year end | Infrastructure and Buildings: See appendix</v>
      </c>
      <c r="J1681" t="s">
        <v>5356</v>
      </c>
    </row>
    <row r="1682" spans="1:10" hidden="1">
      <c r="A1682" s="6" t="str">
        <f t="shared" si="79"/>
        <v>SCHEDULE 23: REPORT ON INITIAL REGULATORY ASSET BASE VALUE | 23b(iv): Asset Lives &amp; Asset Uses | 119</v>
      </c>
      <c r="B1682" s="4">
        <f t="shared" si="80"/>
        <v>119</v>
      </c>
      <c r="C1682" t="s">
        <v>5353</v>
      </c>
      <c r="D1682" t="s">
        <v>5416</v>
      </c>
      <c r="E1682" t="s">
        <v>81</v>
      </c>
      <c r="F1682" t="s">
        <v>5437</v>
      </c>
      <c r="G1682">
        <v>159</v>
      </c>
      <c r="H1682" t="s">
        <v>6951</v>
      </c>
      <c r="I1682" s="4" t="str">
        <f t="shared" si="81"/>
        <v>SCHEDULE 23: REPORT ON INITIAL REGULATORY ASSET BASE VALUE | 23b(iv): Asset Lives &amp; Asset Uses | Asset life | Infrastructure and Buildings: See appendix</v>
      </c>
      <c r="J1682" t="s">
        <v>5438</v>
      </c>
    </row>
    <row r="1683" spans="1:10" hidden="1">
      <c r="A1683" s="6" t="str">
        <f t="shared" si="79"/>
        <v>SCHEDULE 23: REPORT ON INITIAL REGULATORY ASSET BASE VALUE | 23b(iv): Asset Lives &amp; Asset Uses | 120</v>
      </c>
      <c r="B1683" s="4">
        <f t="shared" si="80"/>
        <v>120</v>
      </c>
      <c r="C1683" t="s">
        <v>5353</v>
      </c>
      <c r="D1683" t="s">
        <v>5416</v>
      </c>
      <c r="E1683" t="s">
        <v>81</v>
      </c>
      <c r="F1683" t="s">
        <v>5417</v>
      </c>
      <c r="G1683">
        <v>161</v>
      </c>
      <c r="H1683" t="s">
        <v>5487</v>
      </c>
      <c r="I1683" s="4" t="str">
        <f t="shared" si="81"/>
        <v>SCHEDULE 23: REPORT ON INITIAL REGULATORY ASSET BASE VALUE | 23b(iv): Asset Lives &amp; Asset Uses | RAB value year end | Other assets infrastructure and buildings</v>
      </c>
      <c r="J1683" t="s">
        <v>5356</v>
      </c>
    </row>
    <row r="1684" spans="1:10" hidden="1">
      <c r="A1684" s="6" t="str">
        <f t="shared" si="79"/>
        <v>SCHEDULE 23: REPORT ON INITIAL REGULATORY ASSET BASE VALUE | 23b(iv): Asset Lives &amp; Asset Uses | 121</v>
      </c>
      <c r="B1684" s="4">
        <f t="shared" si="80"/>
        <v>121</v>
      </c>
      <c r="C1684" t="s">
        <v>5353</v>
      </c>
      <c r="D1684" t="s">
        <v>5416</v>
      </c>
      <c r="E1684" t="s">
        <v>81</v>
      </c>
      <c r="F1684" t="s">
        <v>5417</v>
      </c>
      <c r="G1684">
        <v>163</v>
      </c>
      <c r="H1684" t="s">
        <v>253</v>
      </c>
      <c r="I1684" s="4" t="str">
        <f t="shared" si="81"/>
        <v>SCHEDULE 23: REPORT ON INITIAL REGULATORY ASSET BASE VALUE | 23b(iv): Asset Lives &amp; Asset Uses | RAB value year end | Total value infrastructure and buildings</v>
      </c>
      <c r="J1684" t="s">
        <v>5356</v>
      </c>
    </row>
    <row r="1685" spans="1:10" hidden="1">
      <c r="A1685" s="6" t="str">
        <f t="shared" si="79"/>
        <v>SCHEDULE 23: REPORT ON INITIAL REGULATORY ASSET BASE VALUE | 23b(iv): Asset Lives &amp; Asset Uses | 122</v>
      </c>
      <c r="B1685" s="4">
        <f t="shared" si="80"/>
        <v>122</v>
      </c>
      <c r="C1685" t="s">
        <v>5353</v>
      </c>
      <c r="D1685" t="s">
        <v>5416</v>
      </c>
      <c r="E1685" t="s">
        <v>81</v>
      </c>
      <c r="F1685" t="s">
        <v>5417</v>
      </c>
      <c r="G1685">
        <v>166</v>
      </c>
      <c r="H1685" t="s">
        <v>5489</v>
      </c>
      <c r="I1685" s="4" t="str">
        <f t="shared" si="81"/>
        <v>SCHEDULE 23: REPORT ON INITIAL REGULATORY ASSET BASE VALUE | 23b(iv): Asset Lives &amp; Asset Uses | RAB value year end | Vehicles, Plant and Equipment: Air bridges</v>
      </c>
      <c r="J1685" t="s">
        <v>5356</v>
      </c>
    </row>
    <row r="1686" spans="1:10" hidden="1">
      <c r="A1686" s="6" t="str">
        <f t="shared" si="79"/>
        <v>SCHEDULE 23: REPORT ON INITIAL REGULATORY ASSET BASE VALUE | 23b(iv): Asset Lives &amp; Asset Uses | 123</v>
      </c>
      <c r="B1686" s="4">
        <f t="shared" si="80"/>
        <v>123</v>
      </c>
      <c r="C1686" t="s">
        <v>5353</v>
      </c>
      <c r="D1686" t="s">
        <v>5416</v>
      </c>
      <c r="E1686" t="s">
        <v>81</v>
      </c>
      <c r="F1686" t="s">
        <v>5437</v>
      </c>
      <c r="G1686">
        <v>166</v>
      </c>
      <c r="H1686" t="s">
        <v>5489</v>
      </c>
      <c r="I1686" s="4" t="str">
        <f t="shared" si="81"/>
        <v>SCHEDULE 23: REPORT ON INITIAL REGULATORY ASSET BASE VALUE | 23b(iv): Asset Lives &amp; Asset Uses | Asset life | Vehicles, Plant and Equipment: Air bridges</v>
      </c>
      <c r="J1686" t="s">
        <v>5438</v>
      </c>
    </row>
    <row r="1687" spans="1:10" hidden="1">
      <c r="A1687" s="6" t="str">
        <f t="shared" si="79"/>
        <v>SCHEDULE 23: REPORT ON INITIAL REGULATORY ASSET BASE VALUE | 23b(iv): Asset Lives &amp; Asset Uses | 124</v>
      </c>
      <c r="B1687" s="4">
        <f t="shared" si="80"/>
        <v>124</v>
      </c>
      <c r="C1687" t="s">
        <v>5353</v>
      </c>
      <c r="D1687" t="s">
        <v>5416</v>
      </c>
      <c r="E1687" t="s">
        <v>81</v>
      </c>
      <c r="F1687" t="s">
        <v>5417</v>
      </c>
      <c r="G1687">
        <v>166</v>
      </c>
      <c r="H1687" t="s">
        <v>6113</v>
      </c>
      <c r="I1687" s="4" t="str">
        <f t="shared" si="81"/>
        <v>SCHEDULE 23: REPORT ON INITIAL REGULATORY ASSET BASE VALUE | 23b(iv): Asset Lives &amp; Asset Uses | RAB value year end | Vehicles, Plant and Equipment: Airport fire service trucks</v>
      </c>
      <c r="J1687" t="s">
        <v>5356</v>
      </c>
    </row>
    <row r="1688" spans="1:10" hidden="1">
      <c r="A1688" s="6" t="str">
        <f t="shared" si="79"/>
        <v>SCHEDULE 23: REPORT ON INITIAL REGULATORY ASSET BASE VALUE | 23b(iv): Asset Lives &amp; Asset Uses | 125</v>
      </c>
      <c r="B1688" s="4">
        <f t="shared" si="80"/>
        <v>125</v>
      </c>
      <c r="C1688" t="s">
        <v>5353</v>
      </c>
      <c r="D1688" t="s">
        <v>5416</v>
      </c>
      <c r="E1688" t="s">
        <v>81</v>
      </c>
      <c r="F1688" t="s">
        <v>5437</v>
      </c>
      <c r="G1688">
        <v>166</v>
      </c>
      <c r="H1688" t="s">
        <v>6113</v>
      </c>
      <c r="I1688" s="4" t="str">
        <f t="shared" si="81"/>
        <v>SCHEDULE 23: REPORT ON INITIAL REGULATORY ASSET BASE VALUE | 23b(iv): Asset Lives &amp; Asset Uses | Asset life | Vehicles, Plant and Equipment: Airport fire service trucks</v>
      </c>
      <c r="J1688" t="s">
        <v>5438</v>
      </c>
    </row>
    <row r="1689" spans="1:10" hidden="1">
      <c r="A1689" s="6" t="str">
        <f t="shared" si="79"/>
        <v>SCHEDULE 23: REPORT ON INITIAL REGULATORY ASSET BASE VALUE | 23b(iv): Asset Lives &amp; Asset Uses | 126</v>
      </c>
      <c r="B1689" s="4">
        <f t="shared" si="80"/>
        <v>126</v>
      </c>
      <c r="C1689" t="s">
        <v>5353</v>
      </c>
      <c r="D1689" t="s">
        <v>5416</v>
      </c>
      <c r="E1689" t="s">
        <v>81</v>
      </c>
      <c r="F1689" t="s">
        <v>5417</v>
      </c>
      <c r="G1689">
        <v>167</v>
      </c>
      <c r="H1689" t="s">
        <v>5492</v>
      </c>
      <c r="I1689" s="4" t="str">
        <f t="shared" si="81"/>
        <v>SCHEDULE 23: REPORT ON INITIAL REGULATORY ASSET BASE VALUE | 23b(iv): Asset Lives &amp; Asset Uses | RAB value year end | Vehicles, Plant and Equipment: Airport fire service appliances</v>
      </c>
      <c r="J1689" t="s">
        <v>5356</v>
      </c>
    </row>
    <row r="1690" spans="1:10" hidden="1">
      <c r="A1690" s="6" t="str">
        <f t="shared" si="79"/>
        <v>SCHEDULE 23: REPORT ON INITIAL REGULATORY ASSET BASE VALUE | 23b(iv): Asset Lives &amp; Asset Uses | 127</v>
      </c>
      <c r="B1690" s="4">
        <f t="shared" si="80"/>
        <v>127</v>
      </c>
      <c r="C1690" t="s">
        <v>5353</v>
      </c>
      <c r="D1690" t="s">
        <v>5416</v>
      </c>
      <c r="E1690" t="s">
        <v>81</v>
      </c>
      <c r="F1690" t="s">
        <v>5437</v>
      </c>
      <c r="G1690">
        <v>167</v>
      </c>
      <c r="H1690" t="s">
        <v>5492</v>
      </c>
      <c r="I1690" s="4" t="str">
        <f t="shared" si="81"/>
        <v>SCHEDULE 23: REPORT ON INITIAL REGULATORY ASSET BASE VALUE | 23b(iv): Asset Lives &amp; Asset Uses | Asset life | Vehicles, Plant and Equipment: Airport fire service appliances</v>
      </c>
      <c r="J1690" t="s">
        <v>5438</v>
      </c>
    </row>
    <row r="1691" spans="1:10" hidden="1">
      <c r="A1691" s="6" t="str">
        <f t="shared" si="79"/>
        <v>SCHEDULE 23: REPORT ON INITIAL REGULATORY ASSET BASE VALUE | 23b(iv): Asset Lives &amp; Asset Uses | 128</v>
      </c>
      <c r="B1691" s="4">
        <f t="shared" si="80"/>
        <v>128</v>
      </c>
      <c r="C1691" t="s">
        <v>5353</v>
      </c>
      <c r="D1691" t="s">
        <v>5416</v>
      </c>
      <c r="E1691" t="s">
        <v>81</v>
      </c>
      <c r="F1691" t="s">
        <v>5417</v>
      </c>
      <c r="G1691">
        <v>168</v>
      </c>
      <c r="H1691" t="s">
        <v>5495</v>
      </c>
      <c r="I1691" s="4" t="str">
        <f t="shared" si="81"/>
        <v>SCHEDULE 23: REPORT ON INITIAL REGULATORY ASSET BASE VALUE | 23b(iv): Asset Lives &amp; Asset Uses | RAB value year end | Vehicles, Plant and Equipment: Baggage system</v>
      </c>
      <c r="J1691" t="s">
        <v>5356</v>
      </c>
    </row>
    <row r="1692" spans="1:10" hidden="1">
      <c r="A1692" s="6" t="str">
        <f t="shared" si="79"/>
        <v>SCHEDULE 23: REPORT ON INITIAL REGULATORY ASSET BASE VALUE | 23b(iv): Asset Lives &amp; Asset Uses | 129</v>
      </c>
      <c r="B1692" s="4">
        <f t="shared" si="80"/>
        <v>129</v>
      </c>
      <c r="C1692" t="s">
        <v>5353</v>
      </c>
      <c r="D1692" t="s">
        <v>5416</v>
      </c>
      <c r="E1692" t="s">
        <v>81</v>
      </c>
      <c r="F1692" t="s">
        <v>5437</v>
      </c>
      <c r="G1692">
        <v>168</v>
      </c>
      <c r="H1692" t="s">
        <v>5495</v>
      </c>
      <c r="I1692" s="4" t="str">
        <f t="shared" si="81"/>
        <v>SCHEDULE 23: REPORT ON INITIAL REGULATORY ASSET BASE VALUE | 23b(iv): Asset Lives &amp; Asset Uses | Asset life | Vehicles, Plant and Equipment: Baggage system</v>
      </c>
      <c r="J1692" t="s">
        <v>5438</v>
      </c>
    </row>
    <row r="1693" spans="1:10" hidden="1">
      <c r="A1693" s="6" t="str">
        <f t="shared" si="79"/>
        <v>SCHEDULE 23: REPORT ON INITIAL REGULATORY ASSET BASE VALUE | 23b(iv): Asset Lives &amp; Asset Uses | 130</v>
      </c>
      <c r="B1693" s="4">
        <f t="shared" si="80"/>
        <v>130</v>
      </c>
      <c r="C1693" t="s">
        <v>5353</v>
      </c>
      <c r="D1693" t="s">
        <v>5416</v>
      </c>
      <c r="E1693" t="s">
        <v>81</v>
      </c>
      <c r="F1693" t="s">
        <v>5417</v>
      </c>
      <c r="G1693">
        <v>174</v>
      </c>
      <c r="H1693" t="s">
        <v>5498</v>
      </c>
      <c r="I1693" s="4" t="str">
        <f t="shared" si="81"/>
        <v>SCHEDULE 23: REPORT ON INITIAL REGULATORY ASSET BASE VALUE | 23b(iv): Asset Lives &amp; Asset Uses | RAB value year end | Other assets vehicles, plant and equipment</v>
      </c>
      <c r="J1693" t="s">
        <v>5356</v>
      </c>
    </row>
    <row r="1694" spans="1:10" hidden="1">
      <c r="A1694" s="6" t="str">
        <f t="shared" si="79"/>
        <v>SCHEDULE 23: REPORT ON INITIAL REGULATORY ASSET BASE VALUE | 23b(iv): Asset Lives &amp; Asset Uses | 131</v>
      </c>
      <c r="B1694" s="4">
        <f t="shared" si="80"/>
        <v>131</v>
      </c>
      <c r="C1694" t="s">
        <v>5353</v>
      </c>
      <c r="D1694" t="s">
        <v>5416</v>
      </c>
      <c r="E1694" t="s">
        <v>81</v>
      </c>
      <c r="F1694" t="s">
        <v>5417</v>
      </c>
      <c r="G1694">
        <v>176</v>
      </c>
      <c r="H1694" t="s">
        <v>256</v>
      </c>
      <c r="I1694" s="4" t="str">
        <f t="shared" si="81"/>
        <v>SCHEDULE 23: REPORT ON INITIAL REGULATORY ASSET BASE VALUE | 23b(iv): Asset Lives &amp; Asset Uses | RAB value year end | Total value vehicles, plant and equipment</v>
      </c>
      <c r="J1694" t="s">
        <v>5356</v>
      </c>
    </row>
  </sheetData>
  <autoFilter ref="A1:J1694">
    <filterColumn colId="2">
      <filters>
        <filter val="SCHEDULE 18: REPORT ON THE FORECAST TOTAL REVENUE REQUIREMENTS"/>
        <filter val="SCHEDULE 19: REPORT ON DEMAND FORECASTS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workbookViewId="0"/>
  </sheetViews>
  <sheetFormatPr defaultRowHeight="15"/>
  <cols>
    <col min="1" max="1" width="37.28515625" bestFit="1" customWidth="1"/>
  </cols>
  <sheetData>
    <row r="1" spans="1:1">
      <c r="A1" t="s">
        <v>412</v>
      </c>
    </row>
    <row r="3" spans="1:1">
      <c r="A3" t="s">
        <v>413</v>
      </c>
    </row>
    <row r="4" spans="1:1">
      <c r="A4" t="s">
        <v>414</v>
      </c>
    </row>
    <row r="5" spans="1:1">
      <c r="A5" t="s">
        <v>415</v>
      </c>
    </row>
    <row r="7" spans="1:1">
      <c r="A7" t="s">
        <v>416</v>
      </c>
    </row>
    <row r="8" spans="1:1">
      <c r="A8" t="s">
        <v>417</v>
      </c>
    </row>
    <row r="9" spans="1:1">
      <c r="A9" t="s">
        <v>418</v>
      </c>
    </row>
    <row r="11" spans="1:1">
      <c r="A11" t="s">
        <v>419</v>
      </c>
    </row>
    <row r="12" spans="1:1">
      <c r="A12" t="s">
        <v>420</v>
      </c>
    </row>
    <row r="13" spans="1:1">
      <c r="A13" t="s">
        <v>421</v>
      </c>
    </row>
    <row r="15" spans="1:1">
      <c r="A15" t="s">
        <v>422</v>
      </c>
    </row>
    <row r="16" spans="1:1">
      <c r="A16" t="s">
        <v>423</v>
      </c>
    </row>
    <row r="17" spans="1:1">
      <c r="A17" t="s">
        <v>424</v>
      </c>
    </row>
    <row r="19" spans="1:1">
      <c r="A19" t="s">
        <v>425</v>
      </c>
    </row>
    <row r="20" spans="1:1">
      <c r="A20" t="s">
        <v>426</v>
      </c>
    </row>
    <row r="21" spans="1:1">
      <c r="A21" t="s">
        <v>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I18"/>
  <sheetViews>
    <sheetView zoomScaleNormal="100" workbookViewId="0"/>
  </sheetViews>
  <sheetFormatPr defaultRowHeight="15"/>
  <cols>
    <col min="1" max="1" width="6.42578125" style="7" customWidth="1"/>
    <col min="2" max="8" width="9.140625" style="3"/>
    <col min="9" max="9" width="10.7109375" style="3" bestFit="1" customWidth="1"/>
    <col min="10" max="16384" width="9.140625" style="3"/>
  </cols>
  <sheetData>
    <row r="2" spans="1:9" s="5" customFormat="1">
      <c r="A2" s="7"/>
      <c r="B2" s="5" t="s">
        <v>429</v>
      </c>
    </row>
    <row r="3" spans="1:9">
      <c r="B3" s="2"/>
      <c r="C3" s="2" t="s">
        <v>434</v>
      </c>
      <c r="I3" s="2"/>
    </row>
    <row r="4" spans="1:9">
      <c r="B4" s="2"/>
      <c r="C4" s="11" t="s">
        <v>7265</v>
      </c>
      <c r="I4" s="2"/>
    </row>
    <row r="5" spans="1:9">
      <c r="B5" s="2"/>
      <c r="C5" s="2"/>
      <c r="I5" s="2"/>
    </row>
    <row r="6" spans="1:9" s="5" customFormat="1">
      <c r="A6" s="7"/>
      <c r="B6" s="5" t="s">
        <v>430</v>
      </c>
    </row>
    <row r="7" spans="1:9">
      <c r="B7" s="2"/>
      <c r="C7" s="2" t="s">
        <v>435</v>
      </c>
      <c r="I7" s="2"/>
    </row>
    <row r="8" spans="1:9">
      <c r="B8" s="2"/>
      <c r="C8" s="11" t="s">
        <v>7266</v>
      </c>
      <c r="I8" s="2"/>
    </row>
    <row r="9" spans="1:9">
      <c r="B9" s="2"/>
      <c r="C9" s="2"/>
      <c r="I9" s="2"/>
    </row>
    <row r="10" spans="1:9" s="5" customFormat="1">
      <c r="A10" s="7"/>
      <c r="B10" s="5" t="s">
        <v>431</v>
      </c>
    </row>
    <row r="11" spans="1:9">
      <c r="B11" s="2"/>
      <c r="C11" s="11" t="s">
        <v>7264</v>
      </c>
      <c r="I11" s="2"/>
    </row>
    <row r="12" spans="1:9">
      <c r="B12" s="2"/>
      <c r="C12" s="11" t="s">
        <v>4980</v>
      </c>
      <c r="I12" s="2"/>
    </row>
    <row r="13" spans="1:9">
      <c r="B13" s="2"/>
      <c r="I13" s="2"/>
    </row>
    <row r="14" spans="1:9" s="5" customFormat="1">
      <c r="A14" s="7"/>
      <c r="B14" s="5" t="s">
        <v>432</v>
      </c>
    </row>
    <row r="15" spans="1:9">
      <c r="C15" s="11" t="s">
        <v>4981</v>
      </c>
    </row>
    <row r="17" spans="1:3" s="5" customFormat="1">
      <c r="A17" s="7"/>
      <c r="B17" s="5" t="s">
        <v>433</v>
      </c>
    </row>
    <row r="18" spans="1:3">
      <c r="C18" s="11" t="s">
        <v>4982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3"/>
  <sheetViews>
    <sheetView view="pageBreakPreview" zoomScale="60" zoomScaleNormal="70" workbookViewId="0">
      <pane ySplit="6" topLeftCell="A7" activePane="bottomLeft" state="frozen"/>
      <selection pane="bottomLeft" activeCell="C4" sqref="C4:O4"/>
    </sheetView>
  </sheetViews>
  <sheetFormatPr defaultRowHeight="15"/>
  <cols>
    <col min="1" max="1" width="4.42578125" style="18" bestFit="1" customWidth="1"/>
    <col min="2" max="2" width="19.28515625" style="14" bestFit="1" customWidth="1"/>
    <col min="3" max="3" width="56.7109375" style="14" customWidth="1"/>
    <col min="4" max="4" width="78.7109375" style="14" customWidth="1"/>
    <col min="5" max="5" width="10.140625" style="14" customWidth="1"/>
    <col min="6" max="15" width="14.85546875" style="14" customWidth="1"/>
    <col min="16" max="16" width="5.5703125" style="14" customWidth="1"/>
    <col min="17" max="16384" width="9.140625" style="14"/>
  </cols>
  <sheetData>
    <row r="1" spans="1:16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spans="1:16" ht="15.75" thickBot="1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</row>
    <row r="3" spans="1:16" s="17" customFormat="1" ht="15.75" thickBot="1">
      <c r="A3" s="15"/>
      <c r="B3" s="16" t="s">
        <v>355</v>
      </c>
      <c r="C3" s="45" t="s">
        <v>398</v>
      </c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7"/>
      <c r="P3" s="13"/>
    </row>
    <row r="4" spans="1:16" s="18" customFormat="1" ht="30" customHeight="1" thickBot="1">
      <c r="A4" s="13"/>
      <c r="B4" s="25" t="s">
        <v>353</v>
      </c>
      <c r="C4" s="48" t="s">
        <v>367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50"/>
      <c r="P4" s="13"/>
    </row>
    <row r="5" spans="1:16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6" s="21" customFormat="1">
      <c r="A6" s="19"/>
      <c r="B6" s="19" t="s">
        <v>100</v>
      </c>
      <c r="C6" s="19" t="s">
        <v>132</v>
      </c>
      <c r="D6" s="19" t="s">
        <v>17</v>
      </c>
      <c r="E6" s="19" t="s">
        <v>411</v>
      </c>
      <c r="F6" s="20">
        <v>2008</v>
      </c>
      <c r="G6" s="20">
        <v>2009</v>
      </c>
      <c r="H6" s="20">
        <v>2010</v>
      </c>
      <c r="I6" s="20">
        <v>2011</v>
      </c>
      <c r="J6" s="20">
        <v>2012</v>
      </c>
      <c r="K6" s="20">
        <v>2013</v>
      </c>
      <c r="L6" s="20">
        <v>2014</v>
      </c>
      <c r="M6" s="20">
        <v>2015</v>
      </c>
      <c r="N6" s="20">
        <v>2016</v>
      </c>
      <c r="O6" s="20">
        <v>2017</v>
      </c>
      <c r="P6" s="13"/>
    </row>
    <row r="7" spans="1:16">
      <c r="A7" s="22">
        <v>1</v>
      </c>
      <c r="B7" s="22" t="str">
        <f>IFERROR(VLOOKUP($C$4&amp;" | "&amp;A7,SchedSectLookup!$A:$H,5,0),"n/a")</f>
        <v/>
      </c>
      <c r="C7" s="22" t="str">
        <f>IFERROR(VLOOKUP($C$4&amp;" | "&amp;A7,SchedSectLookup!$A:$H,6,0),"n/a")</f>
        <v/>
      </c>
      <c r="D7" s="22" t="str">
        <f>IFERROR(VLOOKUP($C$4&amp;" | "&amp;A7,SchedSectLookup!$A:$H,8,0),"n/a")</f>
        <v>Corporate overheads</v>
      </c>
      <c r="E7" s="23" t="str">
        <f>IFERROR(VLOOKUP($C$4&amp;" | "&amp;A7,SchedSectLookup!$A:$J,10,0),"n/a")</f>
        <v>$000s</v>
      </c>
      <c r="F7" s="24">
        <f>IF($B7="n/a",$B7,SUMIFS(Data[value],Data[airport],$B$4,Data[Lookup3],$C$4,Data[category],$B7,Data[sub_category],$C7,Data[description],$D7,Data[disc_yr],IF(F$6&lt;2013,2007,2012),Data[fcast_yr],F$6))</f>
        <v>0</v>
      </c>
      <c r="G7" s="24">
        <f>IF($B7="n/a",$B7,SUMIFS(Data[value],Data[airport],$B$4,Data[Lookup3],$C$4,Data[category],$B7,Data[sub_category],$C7,Data[description],$D7,Data[disc_yr],IF(G$6&lt;2013,2007,2012),Data[fcast_yr],G$6))</f>
        <v>0</v>
      </c>
      <c r="H7" s="24">
        <f>IF($B7="n/a",$B7,SUMIFS(Data[value],Data[airport],$B$4,Data[Lookup3],$C$4,Data[category],$B7,Data[sub_category],$C7,Data[description],$D7,Data[disc_yr],IF(H$6&lt;2013,2007,2012),Data[fcast_yr],H$6))</f>
        <v>0</v>
      </c>
      <c r="I7" s="24">
        <f>IF($B7="n/a",$B7,SUMIFS(Data[value],Data[airport],$B$4,Data[Lookup3],$C$4,Data[category],$B7,Data[sub_category],$C7,Data[description],$D7,Data[disc_yr],IF(I$6&lt;2013,2007,2012),Data[fcast_yr],I$6))</f>
        <v>0</v>
      </c>
      <c r="J7" s="24">
        <f>IF($B7="n/a",$B7,SUMIFS(Data[value],Data[airport],$B$4,Data[Lookup3],$C$4,Data[category],$B7,Data[sub_category],$C7,Data[description],$D7,Data[disc_yr],IF(J$6&lt;2013,2007,2012),Data[fcast_yr],J$6))</f>
        <v>0</v>
      </c>
      <c r="K7" s="24">
        <f>IF($B7="n/a",$B7,SUMIFS(Data[value],Data[airport],$B$4,Data[Lookup3],$C$4,Data[category],$B7,Data[sub_category],$C7,Data[description],$D7,Data[disc_yr],IF(K$6&lt;2013,2007,2012),Data[fcast_yr],K$6))</f>
        <v>30902.980028689672</v>
      </c>
      <c r="L7" s="24">
        <f>IF($B7="n/a",$B7,SUMIFS(Data[value],Data[airport],$B$4,Data[Lookup3],$C$4,Data[category],$B7,Data[sub_category],$C7,Data[description],$D7,Data[disc_yr],IF(L$6&lt;2013,2007,2012),Data[fcast_yr],L$6))</f>
        <v>32534.96746576242</v>
      </c>
      <c r="M7" s="24">
        <f>IF($B7="n/a",$B7,SUMIFS(Data[value],Data[airport],$B$4,Data[Lookup3],$C$4,Data[category],$B7,Data[sub_category],$C7,Data[description],$D7,Data[disc_yr],IF(M$6&lt;2013,2007,2012),Data[fcast_yr],M$6))</f>
        <v>34407.545343603939</v>
      </c>
      <c r="N7" s="24">
        <f>IF($B7="n/a",$B7,SUMIFS(Data[value],Data[airport],$B$4,Data[Lookup3],$C$4,Data[category],$B7,Data[sub_category],$C7,Data[description],$D7,Data[disc_yr],IF(N$6&lt;2013,2007,2012),Data[fcast_yr],N$6))</f>
        <v>36411.384803407862</v>
      </c>
      <c r="O7" s="24">
        <f>IF($B7="n/a",$B7,SUMIFS(Data[value],Data[airport],$B$4,Data[Lookup3],$C$4,Data[category],$B7,Data[sub_category],$C7,Data[description],$D7,Data[disc_yr],IF(O$6&lt;2013,2007,2012),Data[fcast_yr],O$6))</f>
        <v>38323.547266263398</v>
      </c>
      <c r="P7" s="24"/>
    </row>
    <row r="8" spans="1:16">
      <c r="A8" s="22">
        <v>2</v>
      </c>
      <c r="B8" s="22" t="str">
        <f>IFERROR(VLOOKUP($C$4&amp;" | "&amp;A8,SchedSectLookup!$A:$H,5,0),"n/a")</f>
        <v/>
      </c>
      <c r="C8" s="22" t="str">
        <f>IFERROR(VLOOKUP($C$4&amp;" | "&amp;A8,SchedSectLookup!$A:$H,6,0),"n/a")</f>
        <v/>
      </c>
      <c r="D8" s="22" t="str">
        <f>IFERROR(VLOOKUP($C$4&amp;" | "&amp;A8,SchedSectLookup!$A:$H,8,0),"n/a")</f>
        <v>Asset management and airport operations</v>
      </c>
      <c r="E8" s="23" t="str">
        <f>IFERROR(VLOOKUP($C$4&amp;" | "&amp;A8,SchedSectLookup!$A:$J,10,0),"n/a")</f>
        <v>$000s</v>
      </c>
      <c r="F8" s="24">
        <f>IF($B8="n/a",$B8,SUMIFS(Data[value],Data[airport],$B$4,Data[Lookup3],$C$4,Data[category],$B8,Data[sub_category],$C8,Data[description],$D8,Data[disc_yr],IF(F$6&lt;2013,2007,2012),Data[fcast_yr],F$6))</f>
        <v>0</v>
      </c>
      <c r="G8" s="24">
        <f>IF($B8="n/a",$B8,SUMIFS(Data[value],Data[airport],$B$4,Data[Lookup3],$C$4,Data[category],$B8,Data[sub_category],$C8,Data[description],$D8,Data[disc_yr],IF(G$6&lt;2013,2007,2012),Data[fcast_yr],G$6))</f>
        <v>0</v>
      </c>
      <c r="H8" s="24">
        <f>IF($B8="n/a",$B8,SUMIFS(Data[value],Data[airport],$B$4,Data[Lookup3],$C$4,Data[category],$B8,Data[sub_category],$C8,Data[description],$D8,Data[disc_yr],IF(H$6&lt;2013,2007,2012),Data[fcast_yr],H$6))</f>
        <v>0</v>
      </c>
      <c r="I8" s="24">
        <f>IF($B8="n/a",$B8,SUMIFS(Data[value],Data[airport],$B$4,Data[Lookup3],$C$4,Data[category],$B8,Data[sub_category],$C8,Data[description],$D8,Data[disc_yr],IF(I$6&lt;2013,2007,2012),Data[fcast_yr],I$6))</f>
        <v>0</v>
      </c>
      <c r="J8" s="24">
        <f>IF($B8="n/a",$B8,SUMIFS(Data[value],Data[airport],$B$4,Data[Lookup3],$C$4,Data[category],$B8,Data[sub_category],$C8,Data[description],$D8,Data[disc_yr],IF(J$6&lt;2013,2007,2012),Data[fcast_yr],J$6))</f>
        <v>0</v>
      </c>
      <c r="K8" s="24">
        <f>IF($B8="n/a",$B8,SUMIFS(Data[value],Data[airport],$B$4,Data[Lookup3],$C$4,Data[category],$B8,Data[sub_category],$C8,Data[description],$D8,Data[disc_yr],IF(K$6&lt;2013,2007,2012),Data[fcast_yr],K$6))</f>
        <v>21999.830177592019</v>
      </c>
      <c r="L8" s="24">
        <f>IF($B8="n/a",$B8,SUMIFS(Data[value],Data[airport],$B$4,Data[Lookup3],$C$4,Data[category],$B8,Data[sub_category],$C8,Data[description],$D8,Data[disc_yr],IF(L$6&lt;2013,2007,2012),Data[fcast_yr],L$6))</f>
        <v>23063.951908378509</v>
      </c>
      <c r="M8" s="24">
        <f>IF($B8="n/a",$B8,SUMIFS(Data[value],Data[airport],$B$4,Data[Lookup3],$C$4,Data[category],$B8,Data[sub_category],$C8,Data[description],$D8,Data[disc_yr],IF(M$6&lt;2013,2007,2012),Data[fcast_yr],M$6))</f>
        <v>23947.732947387121</v>
      </c>
      <c r="N8" s="24">
        <f>IF($B8="n/a",$B8,SUMIFS(Data[value],Data[airport],$B$4,Data[Lookup3],$C$4,Data[category],$B8,Data[sub_category],$C8,Data[description],$D8,Data[disc_yr],IF(N$6&lt;2013,2007,2012),Data[fcast_yr],N$6))</f>
        <v>25260.558835192809</v>
      </c>
      <c r="O8" s="24">
        <f>IF($B8="n/a",$B8,SUMIFS(Data[value],Data[airport],$B$4,Data[Lookup3],$C$4,Data[category],$B8,Data[sub_category],$C8,Data[description],$D8,Data[disc_yr],IF(O$6&lt;2013,2007,2012),Data[fcast_yr],O$6))</f>
        <v>26557.521914637651</v>
      </c>
      <c r="P8" s="24"/>
    </row>
    <row r="9" spans="1:16">
      <c r="A9" s="22">
        <v>3</v>
      </c>
      <c r="B9" s="22" t="str">
        <f>IFERROR(VLOOKUP($C$4&amp;" | "&amp;A9,SchedSectLookup!$A:$H,5,0),"n/a")</f>
        <v/>
      </c>
      <c r="C9" s="22" t="str">
        <f>IFERROR(VLOOKUP($C$4&amp;" | "&amp;A9,SchedSectLookup!$A:$H,6,0),"n/a")</f>
        <v/>
      </c>
      <c r="D9" s="22" t="str">
        <f>IFERROR(VLOOKUP($C$4&amp;" | "&amp;A9,SchedSectLookup!$A:$H,8,0),"n/a")</f>
        <v>Asset maintenance</v>
      </c>
      <c r="E9" s="23" t="str">
        <f>IFERROR(VLOOKUP($C$4&amp;" | "&amp;A9,SchedSectLookup!$A:$J,10,0),"n/a")</f>
        <v>$000s</v>
      </c>
      <c r="F9" s="24">
        <f>IF($B9="n/a",$B9,SUMIFS(Data[value],Data[airport],$B$4,Data[Lookup3],$C$4,Data[category],$B9,Data[sub_category],$C9,Data[description],$D9,Data[disc_yr],IF(F$6&lt;2013,2007,2012),Data[fcast_yr],F$6))</f>
        <v>0</v>
      </c>
      <c r="G9" s="24">
        <f>IF($B9="n/a",$B9,SUMIFS(Data[value],Data[airport],$B$4,Data[Lookup3],$C$4,Data[category],$B9,Data[sub_category],$C9,Data[description],$D9,Data[disc_yr],IF(G$6&lt;2013,2007,2012),Data[fcast_yr],G$6))</f>
        <v>0</v>
      </c>
      <c r="H9" s="24">
        <f>IF($B9="n/a",$B9,SUMIFS(Data[value],Data[airport],$B$4,Data[Lookup3],$C$4,Data[category],$B9,Data[sub_category],$C9,Data[description],$D9,Data[disc_yr],IF(H$6&lt;2013,2007,2012),Data[fcast_yr],H$6))</f>
        <v>0</v>
      </c>
      <c r="I9" s="24">
        <f>IF($B9="n/a",$B9,SUMIFS(Data[value],Data[airport],$B$4,Data[Lookup3],$C$4,Data[category],$B9,Data[sub_category],$C9,Data[description],$D9,Data[disc_yr],IF(I$6&lt;2013,2007,2012),Data[fcast_yr],I$6))</f>
        <v>0</v>
      </c>
      <c r="J9" s="24">
        <f>IF($B9="n/a",$B9,SUMIFS(Data[value],Data[airport],$B$4,Data[Lookup3],$C$4,Data[category],$B9,Data[sub_category],$C9,Data[description],$D9,Data[disc_yr],IF(J$6&lt;2013,2007,2012),Data[fcast_yr],J$6))</f>
        <v>0</v>
      </c>
      <c r="K9" s="24">
        <f>IF($B9="n/a",$B9,SUMIFS(Data[value],Data[airport],$B$4,Data[Lookup3],$C$4,Data[category],$B9,Data[sub_category],$C9,Data[description],$D9,Data[disc_yr],IF(K$6&lt;2013,2007,2012),Data[fcast_yr],K$6))</f>
        <v>24465.797203226812</v>
      </c>
      <c r="L9" s="24">
        <f>IF($B9="n/a",$B9,SUMIFS(Data[value],Data[airport],$B$4,Data[Lookup3],$C$4,Data[category],$B9,Data[sub_category],$C9,Data[description],$D9,Data[disc_yr],IF(L$6&lt;2013,2007,2012),Data[fcast_yr],L$6))</f>
        <v>23576.967923893932</v>
      </c>
      <c r="M9" s="24">
        <f>IF($B9="n/a",$B9,SUMIFS(Data[value],Data[airport],$B$4,Data[Lookup3],$C$4,Data[category],$B9,Data[sub_category],$C9,Data[description],$D9,Data[disc_yr],IF(M$6&lt;2013,2007,2012),Data[fcast_yr],M$6))</f>
        <v>21199.122475889781</v>
      </c>
      <c r="N9" s="24">
        <f>IF($B9="n/a",$B9,SUMIFS(Data[value],Data[airport],$B$4,Data[Lookup3],$C$4,Data[category],$B9,Data[sub_category],$C9,Data[description],$D9,Data[disc_yr],IF(N$6&lt;2013,2007,2012),Data[fcast_yr],N$6))</f>
        <v>21239.044591187539</v>
      </c>
      <c r="O9" s="24">
        <f>IF($B9="n/a",$B9,SUMIFS(Data[value],Data[airport],$B$4,Data[Lookup3],$C$4,Data[category],$B9,Data[sub_category],$C9,Data[description],$D9,Data[disc_yr],IF(O$6&lt;2013,2007,2012),Data[fcast_yr],O$6))</f>
        <v>21860.162803590709</v>
      </c>
      <c r="P9" s="24"/>
    </row>
    <row r="10" spans="1:16">
      <c r="A10" s="22">
        <v>4</v>
      </c>
      <c r="B10" s="22" t="str">
        <f>IFERROR(VLOOKUP($C$4&amp;" | "&amp;A10,SchedSectLookup!$A:$H,5,0),"n/a")</f>
        <v/>
      </c>
      <c r="C10" s="22" t="str">
        <f>IFERROR(VLOOKUP($C$4&amp;" | "&amp;A10,SchedSectLookup!$A:$H,6,0),"n/a")</f>
        <v/>
      </c>
      <c r="D10" s="22" t="str">
        <f>IFERROR(VLOOKUP($C$4&amp;" | "&amp;A10,SchedSectLookup!$A:$H,8,0),"n/a")</f>
        <v>Total operational expenditure</v>
      </c>
      <c r="E10" s="23" t="str">
        <f>IFERROR(VLOOKUP($C$4&amp;" | "&amp;A10,SchedSectLookup!$A:$J,10,0),"n/a")</f>
        <v>$000s</v>
      </c>
      <c r="F10" s="24">
        <f>IF($B10="n/a",$B10,SUMIFS(Data[value],Data[airport],$B$4,Data[Lookup3],$C$4,Data[category],$B10,Data[sub_category],$C10,Data[description],$D10,Data[disc_yr],IF(F$6&lt;2013,2007,2012),Data[fcast_yr],F$6))</f>
        <v>48752.12094285003</v>
      </c>
      <c r="G10" s="24">
        <f>IF($B10="n/a",$B10,SUMIFS(Data[value],Data[airport],$B$4,Data[Lookup3],$C$4,Data[category],$B10,Data[sub_category],$C10,Data[description],$D10,Data[disc_yr],IF(G$6&lt;2013,2007,2012),Data[fcast_yr],G$6))</f>
        <v>52532.085507445998</v>
      </c>
      <c r="H10" s="24">
        <f>IF($B10="n/a",$B10,SUMIFS(Data[value],Data[airport],$B$4,Data[Lookup3],$C$4,Data[category],$B10,Data[sub_category],$C10,Data[description],$D10,Data[disc_yr],IF(H$6&lt;2013,2007,2012),Data[fcast_yr],H$6))</f>
        <v>54552.129212129577</v>
      </c>
      <c r="I10" s="24">
        <f>IF($B10="n/a",$B10,SUMIFS(Data[value],Data[airport],$B$4,Data[Lookup3],$C$4,Data[category],$B10,Data[sub_category],$C10,Data[description],$D10,Data[disc_yr],IF(I$6&lt;2013,2007,2012),Data[fcast_yr],I$6))</f>
        <v>56937.826048440576</v>
      </c>
      <c r="J10" s="24">
        <f>IF($B10="n/a",$B10,SUMIFS(Data[value],Data[airport],$B$4,Data[Lookup3],$C$4,Data[category],$B10,Data[sub_category],$C10,Data[description],$D10,Data[disc_yr],IF(J$6&lt;2013,2007,2012),Data[fcast_yr],J$6))</f>
        <v>58888.645933958047</v>
      </c>
      <c r="K10" s="24">
        <f>IF($B10="n/a",$B10,SUMIFS(Data[value],Data[airport],$B$4,Data[Lookup3],$C$4,Data[category],$B10,Data[sub_category],$C10,Data[description],$D10,Data[disc_yr],IF(K$6&lt;2013,2007,2012),Data[fcast_yr],K$6))</f>
        <v>0</v>
      </c>
      <c r="L10" s="24">
        <f>IF($B10="n/a",$B10,SUMIFS(Data[value],Data[airport],$B$4,Data[Lookup3],$C$4,Data[category],$B10,Data[sub_category],$C10,Data[description],$D10,Data[disc_yr],IF(L$6&lt;2013,2007,2012),Data[fcast_yr],L$6))</f>
        <v>0</v>
      </c>
      <c r="M10" s="24">
        <f>IF($B10="n/a",$B10,SUMIFS(Data[value],Data[airport],$B$4,Data[Lookup3],$C$4,Data[category],$B10,Data[sub_category],$C10,Data[description],$D10,Data[disc_yr],IF(M$6&lt;2013,2007,2012),Data[fcast_yr],M$6))</f>
        <v>0</v>
      </c>
      <c r="N10" s="24">
        <f>IF($B10="n/a",$B10,SUMIFS(Data[value],Data[airport],$B$4,Data[Lookup3],$C$4,Data[category],$B10,Data[sub_category],$C10,Data[description],$D10,Data[disc_yr],IF(N$6&lt;2013,2007,2012),Data[fcast_yr],N$6))</f>
        <v>0</v>
      </c>
      <c r="O10" s="24">
        <f>IF($B10="n/a",$B10,SUMIFS(Data[value],Data[airport],$B$4,Data[Lookup3],$C$4,Data[category],$B10,Data[sub_category],$C10,Data[description],$D10,Data[disc_yr],IF(O$6&lt;2013,2007,2012),Data[fcast_yr],O$6))</f>
        <v>0</v>
      </c>
      <c r="P10" s="24"/>
    </row>
    <row r="11" spans="1:16">
      <c r="A11" s="22">
        <v>5</v>
      </c>
      <c r="B11" s="22" t="str">
        <f>IFERROR(VLOOKUP($C$4&amp;" | "&amp;A11,SchedSectLookup!$A:$H,5,0),"n/a")</f>
        <v/>
      </c>
      <c r="C11" s="22" t="str">
        <f>IFERROR(VLOOKUP($C$4&amp;" | "&amp;A11,SchedSectLookup!$A:$H,6,0),"n/a")</f>
        <v/>
      </c>
      <c r="D11" s="22" t="str">
        <f>IFERROR(VLOOKUP($C$4&amp;" | "&amp;A11,SchedSectLookup!$A:$H,8,0),"n/a")</f>
        <v>Forecast operational expenditure</v>
      </c>
      <c r="E11" s="23" t="str">
        <f>IFERROR(VLOOKUP($C$4&amp;" | "&amp;A11,SchedSectLookup!$A:$J,10,0),"n/a")</f>
        <v>$000s</v>
      </c>
      <c r="F11" s="24">
        <f>IF($B11="n/a",$B11,SUMIFS(Data[value],Data[airport],$B$4,Data[Lookup3],$C$4,Data[category],$B11,Data[sub_category],$C11,Data[description],$D11,Data[disc_yr],IF(F$6&lt;2013,2007,2012),Data[fcast_yr],F$6))</f>
        <v>0</v>
      </c>
      <c r="G11" s="24">
        <f>IF($B11="n/a",$B11,SUMIFS(Data[value],Data[airport],$B$4,Data[Lookup3],$C$4,Data[category],$B11,Data[sub_category],$C11,Data[description],$D11,Data[disc_yr],IF(G$6&lt;2013,2007,2012),Data[fcast_yr],G$6))</f>
        <v>0</v>
      </c>
      <c r="H11" s="24">
        <f>IF($B11="n/a",$B11,SUMIFS(Data[value],Data[airport],$B$4,Data[Lookup3],$C$4,Data[category],$B11,Data[sub_category],$C11,Data[description],$D11,Data[disc_yr],IF(H$6&lt;2013,2007,2012),Data[fcast_yr],H$6))</f>
        <v>0</v>
      </c>
      <c r="I11" s="24">
        <f>IF($B11="n/a",$B11,SUMIFS(Data[value],Data[airport],$B$4,Data[Lookup3],$C$4,Data[category],$B11,Data[sub_category],$C11,Data[description],$D11,Data[disc_yr],IF(I$6&lt;2013,2007,2012),Data[fcast_yr],I$6))</f>
        <v>0</v>
      </c>
      <c r="J11" s="24">
        <f>IF($B11="n/a",$B11,SUMIFS(Data[value],Data[airport],$B$4,Data[Lookup3],$C$4,Data[category],$B11,Data[sub_category],$C11,Data[description],$D11,Data[disc_yr],IF(J$6&lt;2013,2007,2012),Data[fcast_yr],J$6))</f>
        <v>0</v>
      </c>
      <c r="K11" s="24">
        <f>IF($B11="n/a",$B11,SUMIFS(Data[value],Data[airport],$B$4,Data[Lookup3],$C$4,Data[category],$B11,Data[sub_category],$C11,Data[description],$D11,Data[disc_yr],IF(K$6&lt;2013,2007,2012),Data[fcast_yr],K$6))</f>
        <v>77368.607409508506</v>
      </c>
      <c r="L11" s="24">
        <f>IF($B11="n/a",$B11,SUMIFS(Data[value],Data[airport],$B$4,Data[Lookup3],$C$4,Data[category],$B11,Data[sub_category],$C11,Data[description],$D11,Data[disc_yr],IF(L$6&lt;2013,2007,2012),Data[fcast_yr],L$6))</f>
        <v>79175.887298034853</v>
      </c>
      <c r="M11" s="24">
        <f>IF($B11="n/a",$B11,SUMIFS(Data[value],Data[airport],$B$4,Data[Lookup3],$C$4,Data[category],$B11,Data[sub_category],$C11,Data[description],$D11,Data[disc_yr],IF(M$6&lt;2013,2007,2012),Data[fcast_yr],M$6))</f>
        <v>79554.400766880834</v>
      </c>
      <c r="N11" s="24">
        <f>IF($B11="n/a",$B11,SUMIFS(Data[value],Data[airport],$B$4,Data[Lookup3],$C$4,Data[category],$B11,Data[sub_category],$C11,Data[description],$D11,Data[disc_yr],IF(N$6&lt;2013,2007,2012),Data[fcast_yr],N$6))</f>
        <v>82910.988229788214</v>
      </c>
      <c r="O11" s="24">
        <f>IF($B11="n/a",$B11,SUMIFS(Data[value],Data[airport],$B$4,Data[Lookup3],$C$4,Data[category],$B11,Data[sub_category],$C11,Data[description],$D11,Data[disc_yr],IF(O$6&lt;2013,2007,2012),Data[fcast_yr],O$6))</f>
        <v>86741.231984491751</v>
      </c>
      <c r="P11" s="24"/>
    </row>
    <row r="12" spans="1:16">
      <c r="A12" s="22">
        <v>6</v>
      </c>
      <c r="B12" s="22" t="str">
        <f>IFERROR(VLOOKUP($C$4&amp;" | "&amp;A12,SchedSectLookup!$A:$H,5,0),"n/a")</f>
        <v>n/a</v>
      </c>
      <c r="C12" s="22" t="str">
        <f>IFERROR(VLOOKUP($C$4&amp;" | "&amp;A12,SchedSectLookup!$A:$H,6,0),"n/a")</f>
        <v>n/a</v>
      </c>
      <c r="D12" s="22" t="str">
        <f>IFERROR(VLOOKUP($C$4&amp;" | "&amp;A12,SchedSectLookup!$A:$H,8,0),"n/a")</f>
        <v>n/a</v>
      </c>
      <c r="E12" s="23" t="str">
        <f>IFERROR(VLOOKUP($C$4&amp;" | "&amp;A12,SchedSectLookup!$A:$J,10,0),"n/a")</f>
        <v>n/a</v>
      </c>
      <c r="F12" s="24" t="str">
        <f>IF($B12="n/a",$B12,SUMIFS(Data[value],Data[airport],$B$4,Data[Lookup3],$C$4,Data[category],$B12,Data[sub_category],$C12,Data[description],$D12,Data[disc_yr],IF(F$6&lt;2013,2007,2012),Data[fcast_yr],F$6))</f>
        <v>n/a</v>
      </c>
      <c r="G12" s="24" t="str">
        <f>IF($B12="n/a",$B12,SUMIFS(Data[value],Data[airport],$B$4,Data[Lookup3],$C$4,Data[category],$B12,Data[sub_category],$C12,Data[description],$D12,Data[disc_yr],IF(G$6&lt;2013,2007,2012),Data[fcast_yr],G$6))</f>
        <v>n/a</v>
      </c>
      <c r="H12" s="24" t="str">
        <f>IF($B12="n/a",$B12,SUMIFS(Data[value],Data[airport],$B$4,Data[Lookup3],$C$4,Data[category],$B12,Data[sub_category],$C12,Data[description],$D12,Data[disc_yr],IF(H$6&lt;2013,2007,2012),Data[fcast_yr],H$6))</f>
        <v>n/a</v>
      </c>
      <c r="I12" s="24" t="str">
        <f>IF($B12="n/a",$B12,SUMIFS(Data[value],Data[airport],$B$4,Data[Lookup3],$C$4,Data[category],$B12,Data[sub_category],$C12,Data[description],$D12,Data[disc_yr],IF(I$6&lt;2013,2007,2012),Data[fcast_yr],I$6))</f>
        <v>n/a</v>
      </c>
      <c r="J12" s="24" t="str">
        <f>IF($B12="n/a",$B12,SUMIFS(Data[value],Data[airport],$B$4,Data[Lookup3],$C$4,Data[category],$B12,Data[sub_category],$C12,Data[description],$D12,Data[disc_yr],IF(J$6&lt;2013,2007,2012),Data[fcast_yr],J$6))</f>
        <v>n/a</v>
      </c>
      <c r="K12" s="24" t="str">
        <f>IF($B12="n/a",$B12,SUMIFS(Data[value],Data[airport],$B$4,Data[Lookup3],$C$4,Data[category],$B12,Data[sub_category],$C12,Data[description],$D12,Data[disc_yr],IF(K$6&lt;2013,2007,2012),Data[fcast_yr],K$6))</f>
        <v>n/a</v>
      </c>
      <c r="L12" s="24" t="str">
        <f>IF($B12="n/a",$B12,SUMIFS(Data[value],Data[airport],$B$4,Data[Lookup3],$C$4,Data[category],$B12,Data[sub_category],$C12,Data[description],$D12,Data[disc_yr],IF(L$6&lt;2013,2007,2012),Data[fcast_yr],L$6))</f>
        <v>n/a</v>
      </c>
      <c r="M12" s="24" t="str">
        <f>IF($B12="n/a",$B12,SUMIFS(Data[value],Data[airport],$B$4,Data[Lookup3],$C$4,Data[category],$B12,Data[sub_category],$C12,Data[description],$D12,Data[disc_yr],IF(M$6&lt;2013,2007,2012),Data[fcast_yr],M$6))</f>
        <v>n/a</v>
      </c>
      <c r="N12" s="24" t="str">
        <f>IF($B12="n/a",$B12,SUMIFS(Data[value],Data[airport],$B$4,Data[Lookup3],$C$4,Data[category],$B12,Data[sub_category],$C12,Data[description],$D12,Data[disc_yr],IF(N$6&lt;2013,2007,2012),Data[fcast_yr],N$6))</f>
        <v>n/a</v>
      </c>
      <c r="O12" s="24" t="str">
        <f>IF($B12="n/a",$B12,SUMIFS(Data[value],Data[airport],$B$4,Data[Lookup3],$C$4,Data[category],$B12,Data[sub_category],$C12,Data[description],$D12,Data[disc_yr],IF(O$6&lt;2013,2007,2012),Data[fcast_yr],O$6))</f>
        <v>n/a</v>
      </c>
      <c r="P12" s="24"/>
    </row>
    <row r="13" spans="1:16">
      <c r="A13" s="22">
        <v>7</v>
      </c>
      <c r="B13" s="22" t="str">
        <f>IFERROR(VLOOKUP($C$4&amp;" | "&amp;A13,SchedSectLookup!$A:$H,5,0),"n/a")</f>
        <v>n/a</v>
      </c>
      <c r="C13" s="22" t="str">
        <f>IFERROR(VLOOKUP($C$4&amp;" | "&amp;A13,SchedSectLookup!$A:$H,6,0),"n/a")</f>
        <v>n/a</v>
      </c>
      <c r="D13" s="22" t="str">
        <f>IFERROR(VLOOKUP($C$4&amp;" | "&amp;A13,SchedSectLookup!$A:$H,8,0),"n/a")</f>
        <v>n/a</v>
      </c>
      <c r="E13" s="23" t="str">
        <f>IFERROR(VLOOKUP($C$4&amp;" | "&amp;A13,SchedSectLookup!$A:$J,10,0),"n/a")</f>
        <v>n/a</v>
      </c>
      <c r="F13" s="24" t="str">
        <f>IF($B13="n/a",$B13,SUMIFS(Data[value],Data[airport],$B$4,Data[Lookup3],$C$4,Data[category],$B13,Data[sub_category],$C13,Data[description],$D13,Data[disc_yr],IF(F$6&lt;2013,2007,2012),Data[fcast_yr],F$6))</f>
        <v>n/a</v>
      </c>
      <c r="G13" s="24" t="str">
        <f>IF($B13="n/a",$B13,SUMIFS(Data[value],Data[airport],$B$4,Data[Lookup3],$C$4,Data[category],$B13,Data[sub_category],$C13,Data[description],$D13,Data[disc_yr],IF(G$6&lt;2013,2007,2012),Data[fcast_yr],G$6))</f>
        <v>n/a</v>
      </c>
      <c r="H13" s="24" t="str">
        <f>IF($B13="n/a",$B13,SUMIFS(Data[value],Data[airport],$B$4,Data[Lookup3],$C$4,Data[category],$B13,Data[sub_category],$C13,Data[description],$D13,Data[disc_yr],IF(H$6&lt;2013,2007,2012),Data[fcast_yr],H$6))</f>
        <v>n/a</v>
      </c>
      <c r="I13" s="24" t="str">
        <f>IF($B13="n/a",$B13,SUMIFS(Data[value],Data[airport],$B$4,Data[Lookup3],$C$4,Data[category],$B13,Data[sub_category],$C13,Data[description],$D13,Data[disc_yr],IF(I$6&lt;2013,2007,2012),Data[fcast_yr],I$6))</f>
        <v>n/a</v>
      </c>
      <c r="J13" s="24" t="str">
        <f>IF($B13="n/a",$B13,SUMIFS(Data[value],Data[airport],$B$4,Data[Lookup3],$C$4,Data[category],$B13,Data[sub_category],$C13,Data[description],$D13,Data[disc_yr],IF(J$6&lt;2013,2007,2012),Data[fcast_yr],J$6))</f>
        <v>n/a</v>
      </c>
      <c r="K13" s="24" t="str">
        <f>IF($B13="n/a",$B13,SUMIFS(Data[value],Data[airport],$B$4,Data[Lookup3],$C$4,Data[category],$B13,Data[sub_category],$C13,Data[description],$D13,Data[disc_yr],IF(K$6&lt;2013,2007,2012),Data[fcast_yr],K$6))</f>
        <v>n/a</v>
      </c>
      <c r="L13" s="24" t="str">
        <f>IF($B13="n/a",$B13,SUMIFS(Data[value],Data[airport],$B$4,Data[Lookup3],$C$4,Data[category],$B13,Data[sub_category],$C13,Data[description],$D13,Data[disc_yr],IF(L$6&lt;2013,2007,2012),Data[fcast_yr],L$6))</f>
        <v>n/a</v>
      </c>
      <c r="M13" s="24" t="str">
        <f>IF($B13="n/a",$B13,SUMIFS(Data[value],Data[airport],$B$4,Data[Lookup3],$C$4,Data[category],$B13,Data[sub_category],$C13,Data[description],$D13,Data[disc_yr],IF(M$6&lt;2013,2007,2012),Data[fcast_yr],M$6))</f>
        <v>n/a</v>
      </c>
      <c r="N13" s="24" t="str">
        <f>IF($B13="n/a",$B13,SUMIFS(Data[value],Data[airport],$B$4,Data[Lookup3],$C$4,Data[category],$B13,Data[sub_category],$C13,Data[description],$D13,Data[disc_yr],IF(N$6&lt;2013,2007,2012),Data[fcast_yr],N$6))</f>
        <v>n/a</v>
      </c>
      <c r="O13" s="24" t="str">
        <f>IF($B13="n/a",$B13,SUMIFS(Data[value],Data[airport],$B$4,Data[Lookup3],$C$4,Data[category],$B13,Data[sub_category],$C13,Data[description],$D13,Data[disc_yr],IF(O$6&lt;2013,2007,2012),Data[fcast_yr],O$6))</f>
        <v>n/a</v>
      </c>
      <c r="P13" s="24"/>
    </row>
    <row r="14" spans="1:16">
      <c r="A14" s="22">
        <v>8</v>
      </c>
      <c r="B14" s="22" t="str">
        <f>IFERROR(VLOOKUP($C$4&amp;" | "&amp;A14,SchedSectLookup!$A:$H,5,0),"n/a")</f>
        <v>n/a</v>
      </c>
      <c r="C14" s="22" t="str">
        <f>IFERROR(VLOOKUP($C$4&amp;" | "&amp;A14,SchedSectLookup!$A:$H,6,0),"n/a")</f>
        <v>n/a</v>
      </c>
      <c r="D14" s="22" t="str">
        <f>IFERROR(VLOOKUP($C$4&amp;" | "&amp;A14,SchedSectLookup!$A:$H,8,0),"n/a")</f>
        <v>n/a</v>
      </c>
      <c r="E14" s="23" t="str">
        <f>IFERROR(VLOOKUP($C$4&amp;" | "&amp;A14,SchedSectLookup!$A:$J,10,0),"n/a")</f>
        <v>n/a</v>
      </c>
      <c r="F14" s="24" t="str">
        <f>IF($B14="n/a",$B14,SUMIFS(Data[value],Data[airport],$B$4,Data[Lookup3],$C$4,Data[category],$B14,Data[sub_category],$C14,Data[description],$D14,Data[disc_yr],IF(F$6&lt;2013,2007,2012),Data[fcast_yr],F$6))</f>
        <v>n/a</v>
      </c>
      <c r="G14" s="24" t="str">
        <f>IF($B14="n/a",$B14,SUMIFS(Data[value],Data[airport],$B$4,Data[Lookup3],$C$4,Data[category],$B14,Data[sub_category],$C14,Data[description],$D14,Data[disc_yr],IF(G$6&lt;2013,2007,2012),Data[fcast_yr],G$6))</f>
        <v>n/a</v>
      </c>
      <c r="H14" s="24" t="str">
        <f>IF($B14="n/a",$B14,SUMIFS(Data[value],Data[airport],$B$4,Data[Lookup3],$C$4,Data[category],$B14,Data[sub_category],$C14,Data[description],$D14,Data[disc_yr],IF(H$6&lt;2013,2007,2012),Data[fcast_yr],H$6))</f>
        <v>n/a</v>
      </c>
      <c r="I14" s="24" t="str">
        <f>IF($B14="n/a",$B14,SUMIFS(Data[value],Data[airport],$B$4,Data[Lookup3],$C$4,Data[category],$B14,Data[sub_category],$C14,Data[description],$D14,Data[disc_yr],IF(I$6&lt;2013,2007,2012),Data[fcast_yr],I$6))</f>
        <v>n/a</v>
      </c>
      <c r="J14" s="24" t="str">
        <f>IF($B14="n/a",$B14,SUMIFS(Data[value],Data[airport],$B$4,Data[Lookup3],$C$4,Data[category],$B14,Data[sub_category],$C14,Data[description],$D14,Data[disc_yr],IF(J$6&lt;2013,2007,2012),Data[fcast_yr],J$6))</f>
        <v>n/a</v>
      </c>
      <c r="K14" s="24" t="str">
        <f>IF($B14="n/a",$B14,SUMIFS(Data[value],Data[airport],$B$4,Data[Lookup3],$C$4,Data[category],$B14,Data[sub_category],$C14,Data[description],$D14,Data[disc_yr],IF(K$6&lt;2013,2007,2012),Data[fcast_yr],K$6))</f>
        <v>n/a</v>
      </c>
      <c r="L14" s="24" t="str">
        <f>IF($B14="n/a",$B14,SUMIFS(Data[value],Data[airport],$B$4,Data[Lookup3],$C$4,Data[category],$B14,Data[sub_category],$C14,Data[description],$D14,Data[disc_yr],IF(L$6&lt;2013,2007,2012),Data[fcast_yr],L$6))</f>
        <v>n/a</v>
      </c>
      <c r="M14" s="24" t="str">
        <f>IF($B14="n/a",$B14,SUMIFS(Data[value],Data[airport],$B$4,Data[Lookup3],$C$4,Data[category],$B14,Data[sub_category],$C14,Data[description],$D14,Data[disc_yr],IF(M$6&lt;2013,2007,2012),Data[fcast_yr],M$6))</f>
        <v>n/a</v>
      </c>
      <c r="N14" s="24" t="str">
        <f>IF($B14="n/a",$B14,SUMIFS(Data[value],Data[airport],$B$4,Data[Lookup3],$C$4,Data[category],$B14,Data[sub_category],$C14,Data[description],$D14,Data[disc_yr],IF(N$6&lt;2013,2007,2012),Data[fcast_yr],N$6))</f>
        <v>n/a</v>
      </c>
      <c r="O14" s="24" t="str">
        <f>IF($B14="n/a",$B14,SUMIFS(Data[value],Data[airport],$B$4,Data[Lookup3],$C$4,Data[category],$B14,Data[sub_category],$C14,Data[description],$D14,Data[disc_yr],IF(O$6&lt;2013,2007,2012),Data[fcast_yr],O$6))</f>
        <v>n/a</v>
      </c>
      <c r="P14" s="24"/>
    </row>
    <row r="15" spans="1:16">
      <c r="A15" s="22">
        <v>9</v>
      </c>
      <c r="B15" s="22" t="str">
        <f>IFERROR(VLOOKUP($C$4&amp;" | "&amp;A15,SchedSectLookup!$A:$H,5,0),"n/a")</f>
        <v>n/a</v>
      </c>
      <c r="C15" s="22" t="str">
        <f>IFERROR(VLOOKUP($C$4&amp;" | "&amp;A15,SchedSectLookup!$A:$H,6,0),"n/a")</f>
        <v>n/a</v>
      </c>
      <c r="D15" s="22" t="str">
        <f>IFERROR(VLOOKUP($C$4&amp;" | "&amp;A15,SchedSectLookup!$A:$H,8,0),"n/a")</f>
        <v>n/a</v>
      </c>
      <c r="E15" s="23" t="str">
        <f>IFERROR(VLOOKUP($C$4&amp;" | "&amp;A15,SchedSectLookup!$A:$J,10,0),"n/a")</f>
        <v>n/a</v>
      </c>
      <c r="F15" s="24" t="str">
        <f>IF($B15="n/a",$B15,SUMIFS(Data[value],Data[airport],$B$4,Data[Lookup3],$C$4,Data[category],$B15,Data[sub_category],$C15,Data[description],$D15,Data[disc_yr],IF(F$6&lt;2013,2007,2012),Data[fcast_yr],F$6))</f>
        <v>n/a</v>
      </c>
      <c r="G15" s="24" t="str">
        <f>IF($B15="n/a",$B15,SUMIFS(Data[value],Data[airport],$B$4,Data[Lookup3],$C$4,Data[category],$B15,Data[sub_category],$C15,Data[description],$D15,Data[disc_yr],IF(G$6&lt;2013,2007,2012),Data[fcast_yr],G$6))</f>
        <v>n/a</v>
      </c>
      <c r="H15" s="24" t="str">
        <f>IF($B15="n/a",$B15,SUMIFS(Data[value],Data[airport],$B$4,Data[Lookup3],$C$4,Data[category],$B15,Data[sub_category],$C15,Data[description],$D15,Data[disc_yr],IF(H$6&lt;2013,2007,2012),Data[fcast_yr],H$6))</f>
        <v>n/a</v>
      </c>
      <c r="I15" s="24" t="str">
        <f>IF($B15="n/a",$B15,SUMIFS(Data[value],Data[airport],$B$4,Data[Lookup3],$C$4,Data[category],$B15,Data[sub_category],$C15,Data[description],$D15,Data[disc_yr],IF(I$6&lt;2013,2007,2012),Data[fcast_yr],I$6))</f>
        <v>n/a</v>
      </c>
      <c r="J15" s="24" t="str">
        <f>IF($B15="n/a",$B15,SUMIFS(Data[value],Data[airport],$B$4,Data[Lookup3],$C$4,Data[category],$B15,Data[sub_category],$C15,Data[description],$D15,Data[disc_yr],IF(J$6&lt;2013,2007,2012),Data[fcast_yr],J$6))</f>
        <v>n/a</v>
      </c>
      <c r="K15" s="24" t="str">
        <f>IF($B15="n/a",$B15,SUMIFS(Data[value],Data[airport],$B$4,Data[Lookup3],$C$4,Data[category],$B15,Data[sub_category],$C15,Data[description],$D15,Data[disc_yr],IF(K$6&lt;2013,2007,2012),Data[fcast_yr],K$6))</f>
        <v>n/a</v>
      </c>
      <c r="L15" s="24" t="str">
        <f>IF($B15="n/a",$B15,SUMIFS(Data[value],Data[airport],$B$4,Data[Lookup3],$C$4,Data[category],$B15,Data[sub_category],$C15,Data[description],$D15,Data[disc_yr],IF(L$6&lt;2013,2007,2012),Data[fcast_yr],L$6))</f>
        <v>n/a</v>
      </c>
      <c r="M15" s="24" t="str">
        <f>IF($B15="n/a",$B15,SUMIFS(Data[value],Data[airport],$B$4,Data[Lookup3],$C$4,Data[category],$B15,Data[sub_category],$C15,Data[description],$D15,Data[disc_yr],IF(M$6&lt;2013,2007,2012),Data[fcast_yr],M$6))</f>
        <v>n/a</v>
      </c>
      <c r="N15" s="24" t="str">
        <f>IF($B15="n/a",$B15,SUMIFS(Data[value],Data[airport],$B$4,Data[Lookup3],$C$4,Data[category],$B15,Data[sub_category],$C15,Data[description],$D15,Data[disc_yr],IF(N$6&lt;2013,2007,2012),Data[fcast_yr],N$6))</f>
        <v>n/a</v>
      </c>
      <c r="O15" s="24" t="str">
        <f>IF($B15="n/a",$B15,SUMIFS(Data[value],Data[airport],$B$4,Data[Lookup3],$C$4,Data[category],$B15,Data[sub_category],$C15,Data[description],$D15,Data[disc_yr],IF(O$6&lt;2013,2007,2012),Data[fcast_yr],O$6))</f>
        <v>n/a</v>
      </c>
      <c r="P15" s="24"/>
    </row>
    <row r="16" spans="1:16">
      <c r="A16" s="22">
        <v>10</v>
      </c>
      <c r="B16" s="22" t="str">
        <f>IFERROR(VLOOKUP($C$4&amp;" | "&amp;A16,SchedSectLookup!$A:$H,5,0),"n/a")</f>
        <v>n/a</v>
      </c>
      <c r="C16" s="22" t="str">
        <f>IFERROR(VLOOKUP($C$4&amp;" | "&amp;A16,SchedSectLookup!$A:$H,6,0),"n/a")</f>
        <v>n/a</v>
      </c>
      <c r="D16" s="22" t="str">
        <f>IFERROR(VLOOKUP($C$4&amp;" | "&amp;A16,SchedSectLookup!$A:$H,8,0),"n/a")</f>
        <v>n/a</v>
      </c>
      <c r="E16" s="23" t="str">
        <f>IFERROR(VLOOKUP($C$4&amp;" | "&amp;A16,SchedSectLookup!$A:$J,10,0),"n/a")</f>
        <v>n/a</v>
      </c>
      <c r="F16" s="24" t="str">
        <f>IF($B16="n/a",$B16,SUMIFS(Data[value],Data[airport],$B$4,Data[Lookup3],$C$4,Data[category],$B16,Data[sub_category],$C16,Data[description],$D16,Data[disc_yr],IF(F$6&lt;2013,2007,2012),Data[fcast_yr],F$6))</f>
        <v>n/a</v>
      </c>
      <c r="G16" s="24" t="str">
        <f>IF($B16="n/a",$B16,SUMIFS(Data[value],Data[airport],$B$4,Data[Lookup3],$C$4,Data[category],$B16,Data[sub_category],$C16,Data[description],$D16,Data[disc_yr],IF(G$6&lt;2013,2007,2012),Data[fcast_yr],G$6))</f>
        <v>n/a</v>
      </c>
      <c r="H16" s="24" t="str">
        <f>IF($B16="n/a",$B16,SUMIFS(Data[value],Data[airport],$B$4,Data[Lookup3],$C$4,Data[category],$B16,Data[sub_category],$C16,Data[description],$D16,Data[disc_yr],IF(H$6&lt;2013,2007,2012),Data[fcast_yr],H$6))</f>
        <v>n/a</v>
      </c>
      <c r="I16" s="24" t="str">
        <f>IF($B16="n/a",$B16,SUMIFS(Data[value],Data[airport],$B$4,Data[Lookup3],$C$4,Data[category],$B16,Data[sub_category],$C16,Data[description],$D16,Data[disc_yr],IF(I$6&lt;2013,2007,2012),Data[fcast_yr],I$6))</f>
        <v>n/a</v>
      </c>
      <c r="J16" s="24" t="str">
        <f>IF($B16="n/a",$B16,SUMIFS(Data[value],Data[airport],$B$4,Data[Lookup3],$C$4,Data[category],$B16,Data[sub_category],$C16,Data[description],$D16,Data[disc_yr],IF(J$6&lt;2013,2007,2012),Data[fcast_yr],J$6))</f>
        <v>n/a</v>
      </c>
      <c r="K16" s="24" t="str">
        <f>IF($B16="n/a",$B16,SUMIFS(Data[value],Data[airport],$B$4,Data[Lookup3],$C$4,Data[category],$B16,Data[sub_category],$C16,Data[description],$D16,Data[disc_yr],IF(K$6&lt;2013,2007,2012),Data[fcast_yr],K$6))</f>
        <v>n/a</v>
      </c>
      <c r="L16" s="24" t="str">
        <f>IF($B16="n/a",$B16,SUMIFS(Data[value],Data[airport],$B$4,Data[Lookup3],$C$4,Data[category],$B16,Data[sub_category],$C16,Data[description],$D16,Data[disc_yr],IF(L$6&lt;2013,2007,2012),Data[fcast_yr],L$6))</f>
        <v>n/a</v>
      </c>
      <c r="M16" s="24" t="str">
        <f>IF($B16="n/a",$B16,SUMIFS(Data[value],Data[airport],$B$4,Data[Lookup3],$C$4,Data[category],$B16,Data[sub_category],$C16,Data[description],$D16,Data[disc_yr],IF(M$6&lt;2013,2007,2012),Data[fcast_yr],M$6))</f>
        <v>n/a</v>
      </c>
      <c r="N16" s="24" t="str">
        <f>IF($B16="n/a",$B16,SUMIFS(Data[value],Data[airport],$B$4,Data[Lookup3],$C$4,Data[category],$B16,Data[sub_category],$C16,Data[description],$D16,Data[disc_yr],IF(N$6&lt;2013,2007,2012),Data[fcast_yr],N$6))</f>
        <v>n/a</v>
      </c>
      <c r="O16" s="24" t="str">
        <f>IF($B16="n/a",$B16,SUMIFS(Data[value],Data[airport],$B$4,Data[Lookup3],$C$4,Data[category],$B16,Data[sub_category],$C16,Data[description],$D16,Data[disc_yr],IF(O$6&lt;2013,2007,2012),Data[fcast_yr],O$6))</f>
        <v>n/a</v>
      </c>
      <c r="P16" s="24"/>
    </row>
    <row r="17" spans="1:16">
      <c r="A17" s="22">
        <v>11</v>
      </c>
      <c r="B17" s="22" t="str">
        <f>IFERROR(VLOOKUP($C$4&amp;" | "&amp;A17,SchedSectLookup!$A:$H,5,0),"n/a")</f>
        <v>n/a</v>
      </c>
      <c r="C17" s="22" t="str">
        <f>IFERROR(VLOOKUP($C$4&amp;" | "&amp;A17,SchedSectLookup!$A:$H,6,0),"n/a")</f>
        <v>n/a</v>
      </c>
      <c r="D17" s="22" t="str">
        <f>IFERROR(VLOOKUP($C$4&amp;" | "&amp;A17,SchedSectLookup!$A:$H,8,0),"n/a")</f>
        <v>n/a</v>
      </c>
      <c r="E17" s="23" t="str">
        <f>IFERROR(VLOOKUP($C$4&amp;" | "&amp;A17,SchedSectLookup!$A:$J,10,0),"n/a")</f>
        <v>n/a</v>
      </c>
      <c r="F17" s="24" t="str">
        <f>IF($B17="n/a",$B17,SUMIFS(Data[value],Data[airport],$B$4,Data[Lookup3],$C$4,Data[category],$B17,Data[sub_category],$C17,Data[description],$D17,Data[disc_yr],IF(F$6&lt;2013,2007,2012),Data[fcast_yr],F$6))</f>
        <v>n/a</v>
      </c>
      <c r="G17" s="24" t="str">
        <f>IF($B17="n/a",$B17,SUMIFS(Data[value],Data[airport],$B$4,Data[Lookup3],$C$4,Data[category],$B17,Data[sub_category],$C17,Data[description],$D17,Data[disc_yr],IF(G$6&lt;2013,2007,2012),Data[fcast_yr],G$6))</f>
        <v>n/a</v>
      </c>
      <c r="H17" s="24" t="str">
        <f>IF($B17="n/a",$B17,SUMIFS(Data[value],Data[airport],$B$4,Data[Lookup3],$C$4,Data[category],$B17,Data[sub_category],$C17,Data[description],$D17,Data[disc_yr],IF(H$6&lt;2013,2007,2012),Data[fcast_yr],H$6))</f>
        <v>n/a</v>
      </c>
      <c r="I17" s="24" t="str">
        <f>IF($B17="n/a",$B17,SUMIFS(Data[value],Data[airport],$B$4,Data[Lookup3],$C$4,Data[category],$B17,Data[sub_category],$C17,Data[description],$D17,Data[disc_yr],IF(I$6&lt;2013,2007,2012),Data[fcast_yr],I$6))</f>
        <v>n/a</v>
      </c>
      <c r="J17" s="24" t="str">
        <f>IF($B17="n/a",$B17,SUMIFS(Data[value],Data[airport],$B$4,Data[Lookup3],$C$4,Data[category],$B17,Data[sub_category],$C17,Data[description],$D17,Data[disc_yr],IF(J$6&lt;2013,2007,2012),Data[fcast_yr],J$6))</f>
        <v>n/a</v>
      </c>
      <c r="K17" s="24" t="str">
        <f>IF($B17="n/a",$B17,SUMIFS(Data[value],Data[airport],$B$4,Data[Lookup3],$C$4,Data[category],$B17,Data[sub_category],$C17,Data[description],$D17,Data[disc_yr],IF(K$6&lt;2013,2007,2012),Data[fcast_yr],K$6))</f>
        <v>n/a</v>
      </c>
      <c r="L17" s="24" t="str">
        <f>IF($B17="n/a",$B17,SUMIFS(Data[value],Data[airport],$B$4,Data[Lookup3],$C$4,Data[category],$B17,Data[sub_category],$C17,Data[description],$D17,Data[disc_yr],IF(L$6&lt;2013,2007,2012),Data[fcast_yr],L$6))</f>
        <v>n/a</v>
      </c>
      <c r="M17" s="24" t="str">
        <f>IF($B17="n/a",$B17,SUMIFS(Data[value],Data[airport],$B$4,Data[Lookup3],$C$4,Data[category],$B17,Data[sub_category],$C17,Data[description],$D17,Data[disc_yr],IF(M$6&lt;2013,2007,2012),Data[fcast_yr],M$6))</f>
        <v>n/a</v>
      </c>
      <c r="N17" s="24" t="str">
        <f>IF($B17="n/a",$B17,SUMIFS(Data[value],Data[airport],$B$4,Data[Lookup3],$C$4,Data[category],$B17,Data[sub_category],$C17,Data[description],$D17,Data[disc_yr],IF(N$6&lt;2013,2007,2012),Data[fcast_yr],N$6))</f>
        <v>n/a</v>
      </c>
      <c r="O17" s="24" t="str">
        <f>IF($B17="n/a",$B17,SUMIFS(Data[value],Data[airport],$B$4,Data[Lookup3],$C$4,Data[category],$B17,Data[sub_category],$C17,Data[description],$D17,Data[disc_yr],IF(O$6&lt;2013,2007,2012),Data[fcast_yr],O$6))</f>
        <v>n/a</v>
      </c>
      <c r="P17" s="24"/>
    </row>
    <row r="18" spans="1:16">
      <c r="A18" s="22">
        <v>12</v>
      </c>
      <c r="B18" s="22" t="str">
        <f>IFERROR(VLOOKUP($C$4&amp;" | "&amp;A18,SchedSectLookup!$A:$H,5,0),"n/a")</f>
        <v>n/a</v>
      </c>
      <c r="C18" s="22" t="str">
        <f>IFERROR(VLOOKUP($C$4&amp;" | "&amp;A18,SchedSectLookup!$A:$H,6,0),"n/a")</f>
        <v>n/a</v>
      </c>
      <c r="D18" s="22" t="str">
        <f>IFERROR(VLOOKUP($C$4&amp;" | "&amp;A18,SchedSectLookup!$A:$H,8,0),"n/a")</f>
        <v>n/a</v>
      </c>
      <c r="E18" s="23" t="str">
        <f>IFERROR(VLOOKUP($C$4&amp;" | "&amp;A18,SchedSectLookup!$A:$J,10,0),"n/a")</f>
        <v>n/a</v>
      </c>
      <c r="F18" s="24" t="str">
        <f>IF($B18="n/a",$B18,SUMIFS(Data[value],Data[airport],$B$4,Data[Lookup3],$C$4,Data[category],$B18,Data[sub_category],$C18,Data[description],$D18,Data[disc_yr],IF(F$6&lt;2013,2007,2012),Data[fcast_yr],F$6))</f>
        <v>n/a</v>
      </c>
      <c r="G18" s="24" t="str">
        <f>IF($B18="n/a",$B18,SUMIFS(Data[value],Data[airport],$B$4,Data[Lookup3],$C$4,Data[category],$B18,Data[sub_category],$C18,Data[description],$D18,Data[disc_yr],IF(G$6&lt;2013,2007,2012),Data[fcast_yr],G$6))</f>
        <v>n/a</v>
      </c>
      <c r="H18" s="24" t="str">
        <f>IF($B18="n/a",$B18,SUMIFS(Data[value],Data[airport],$B$4,Data[Lookup3],$C$4,Data[category],$B18,Data[sub_category],$C18,Data[description],$D18,Data[disc_yr],IF(H$6&lt;2013,2007,2012),Data[fcast_yr],H$6))</f>
        <v>n/a</v>
      </c>
      <c r="I18" s="24" t="str">
        <f>IF($B18="n/a",$B18,SUMIFS(Data[value],Data[airport],$B$4,Data[Lookup3],$C$4,Data[category],$B18,Data[sub_category],$C18,Data[description],$D18,Data[disc_yr],IF(I$6&lt;2013,2007,2012),Data[fcast_yr],I$6))</f>
        <v>n/a</v>
      </c>
      <c r="J18" s="24" t="str">
        <f>IF($B18="n/a",$B18,SUMIFS(Data[value],Data[airport],$B$4,Data[Lookup3],$C$4,Data[category],$B18,Data[sub_category],$C18,Data[description],$D18,Data[disc_yr],IF(J$6&lt;2013,2007,2012),Data[fcast_yr],J$6))</f>
        <v>n/a</v>
      </c>
      <c r="K18" s="24" t="str">
        <f>IF($B18="n/a",$B18,SUMIFS(Data[value],Data[airport],$B$4,Data[Lookup3],$C$4,Data[category],$B18,Data[sub_category],$C18,Data[description],$D18,Data[disc_yr],IF(K$6&lt;2013,2007,2012),Data[fcast_yr],K$6))</f>
        <v>n/a</v>
      </c>
      <c r="L18" s="24" t="str">
        <f>IF($B18="n/a",$B18,SUMIFS(Data[value],Data[airport],$B$4,Data[Lookup3],$C$4,Data[category],$B18,Data[sub_category],$C18,Data[description],$D18,Data[disc_yr],IF(L$6&lt;2013,2007,2012),Data[fcast_yr],L$6))</f>
        <v>n/a</v>
      </c>
      <c r="M18" s="24" t="str">
        <f>IF($B18="n/a",$B18,SUMIFS(Data[value],Data[airport],$B$4,Data[Lookup3],$C$4,Data[category],$B18,Data[sub_category],$C18,Data[description],$D18,Data[disc_yr],IF(M$6&lt;2013,2007,2012),Data[fcast_yr],M$6))</f>
        <v>n/a</v>
      </c>
      <c r="N18" s="24" t="str">
        <f>IF($B18="n/a",$B18,SUMIFS(Data[value],Data[airport],$B$4,Data[Lookup3],$C$4,Data[category],$B18,Data[sub_category],$C18,Data[description],$D18,Data[disc_yr],IF(N$6&lt;2013,2007,2012),Data[fcast_yr],N$6))</f>
        <v>n/a</v>
      </c>
      <c r="O18" s="24" t="str">
        <f>IF($B18="n/a",$B18,SUMIFS(Data[value],Data[airport],$B$4,Data[Lookup3],$C$4,Data[category],$B18,Data[sub_category],$C18,Data[description],$D18,Data[disc_yr],IF(O$6&lt;2013,2007,2012),Data[fcast_yr],O$6))</f>
        <v>n/a</v>
      </c>
      <c r="P18" s="24"/>
    </row>
    <row r="19" spans="1:16">
      <c r="A19" s="22">
        <v>13</v>
      </c>
      <c r="B19" s="22" t="str">
        <f>IFERROR(VLOOKUP($C$4&amp;" | "&amp;A19,SchedSectLookup!$A:$H,5,0),"n/a")</f>
        <v>n/a</v>
      </c>
      <c r="C19" s="22" t="str">
        <f>IFERROR(VLOOKUP($C$4&amp;" | "&amp;A19,SchedSectLookup!$A:$H,6,0),"n/a")</f>
        <v>n/a</v>
      </c>
      <c r="D19" s="22" t="str">
        <f>IFERROR(VLOOKUP($C$4&amp;" | "&amp;A19,SchedSectLookup!$A:$H,8,0),"n/a")</f>
        <v>n/a</v>
      </c>
      <c r="E19" s="23" t="str">
        <f>IFERROR(VLOOKUP($C$4&amp;" | "&amp;A19,SchedSectLookup!$A:$J,10,0),"n/a")</f>
        <v>n/a</v>
      </c>
      <c r="F19" s="24" t="str">
        <f>IF($B19="n/a",$B19,SUMIFS(Data[value],Data[airport],$B$4,Data[Lookup3],$C$4,Data[category],$B19,Data[sub_category],$C19,Data[description],$D19,Data[disc_yr],IF(F$6&lt;2013,2007,2012),Data[fcast_yr],F$6))</f>
        <v>n/a</v>
      </c>
      <c r="G19" s="24" t="str">
        <f>IF($B19="n/a",$B19,SUMIFS(Data[value],Data[airport],$B$4,Data[Lookup3],$C$4,Data[category],$B19,Data[sub_category],$C19,Data[description],$D19,Data[disc_yr],IF(G$6&lt;2013,2007,2012),Data[fcast_yr],G$6))</f>
        <v>n/a</v>
      </c>
      <c r="H19" s="24" t="str">
        <f>IF($B19="n/a",$B19,SUMIFS(Data[value],Data[airport],$B$4,Data[Lookup3],$C$4,Data[category],$B19,Data[sub_category],$C19,Data[description],$D19,Data[disc_yr],IF(H$6&lt;2013,2007,2012),Data[fcast_yr],H$6))</f>
        <v>n/a</v>
      </c>
      <c r="I19" s="24" t="str">
        <f>IF($B19="n/a",$B19,SUMIFS(Data[value],Data[airport],$B$4,Data[Lookup3],$C$4,Data[category],$B19,Data[sub_category],$C19,Data[description],$D19,Data[disc_yr],IF(I$6&lt;2013,2007,2012),Data[fcast_yr],I$6))</f>
        <v>n/a</v>
      </c>
      <c r="J19" s="24" t="str">
        <f>IF($B19="n/a",$B19,SUMIFS(Data[value],Data[airport],$B$4,Data[Lookup3],$C$4,Data[category],$B19,Data[sub_category],$C19,Data[description],$D19,Data[disc_yr],IF(J$6&lt;2013,2007,2012),Data[fcast_yr],J$6))</f>
        <v>n/a</v>
      </c>
      <c r="K19" s="24" t="str">
        <f>IF($B19="n/a",$B19,SUMIFS(Data[value],Data[airport],$B$4,Data[Lookup3],$C$4,Data[category],$B19,Data[sub_category],$C19,Data[description],$D19,Data[disc_yr],IF(K$6&lt;2013,2007,2012),Data[fcast_yr],K$6))</f>
        <v>n/a</v>
      </c>
      <c r="L19" s="24" t="str">
        <f>IF($B19="n/a",$B19,SUMIFS(Data[value],Data[airport],$B$4,Data[Lookup3],$C$4,Data[category],$B19,Data[sub_category],$C19,Data[description],$D19,Data[disc_yr],IF(L$6&lt;2013,2007,2012),Data[fcast_yr],L$6))</f>
        <v>n/a</v>
      </c>
      <c r="M19" s="24" t="str">
        <f>IF($B19="n/a",$B19,SUMIFS(Data[value],Data[airport],$B$4,Data[Lookup3],$C$4,Data[category],$B19,Data[sub_category],$C19,Data[description],$D19,Data[disc_yr],IF(M$6&lt;2013,2007,2012),Data[fcast_yr],M$6))</f>
        <v>n/a</v>
      </c>
      <c r="N19" s="24" t="str">
        <f>IF($B19="n/a",$B19,SUMIFS(Data[value],Data[airport],$B$4,Data[Lookup3],$C$4,Data[category],$B19,Data[sub_category],$C19,Data[description],$D19,Data[disc_yr],IF(N$6&lt;2013,2007,2012),Data[fcast_yr],N$6))</f>
        <v>n/a</v>
      </c>
      <c r="O19" s="24" t="str">
        <f>IF($B19="n/a",$B19,SUMIFS(Data[value],Data[airport],$B$4,Data[Lookup3],$C$4,Data[category],$B19,Data[sub_category],$C19,Data[description],$D19,Data[disc_yr],IF(O$6&lt;2013,2007,2012),Data[fcast_yr],O$6))</f>
        <v>n/a</v>
      </c>
      <c r="P19" s="24"/>
    </row>
    <row r="20" spans="1:16">
      <c r="A20" s="22">
        <v>14</v>
      </c>
      <c r="B20" s="22" t="str">
        <f>IFERROR(VLOOKUP($C$4&amp;" | "&amp;A20,SchedSectLookup!$A:$H,5,0),"n/a")</f>
        <v>n/a</v>
      </c>
      <c r="C20" s="22" t="str">
        <f>IFERROR(VLOOKUP($C$4&amp;" | "&amp;A20,SchedSectLookup!$A:$H,6,0),"n/a")</f>
        <v>n/a</v>
      </c>
      <c r="D20" s="22" t="str">
        <f>IFERROR(VLOOKUP($C$4&amp;" | "&amp;A20,SchedSectLookup!$A:$H,8,0),"n/a")</f>
        <v>n/a</v>
      </c>
      <c r="E20" s="23" t="str">
        <f>IFERROR(VLOOKUP($C$4&amp;" | "&amp;A20,SchedSectLookup!$A:$J,10,0),"n/a")</f>
        <v>n/a</v>
      </c>
      <c r="F20" s="24" t="str">
        <f>IF($B20="n/a",$B20,SUMIFS(Data[value],Data[airport],$B$4,Data[Lookup3],$C$4,Data[category],$B20,Data[sub_category],$C20,Data[description],$D20,Data[disc_yr],IF(F$6&lt;2013,2007,2012),Data[fcast_yr],F$6))</f>
        <v>n/a</v>
      </c>
      <c r="G20" s="24" t="str">
        <f>IF($B20="n/a",$B20,SUMIFS(Data[value],Data[airport],$B$4,Data[Lookup3],$C$4,Data[category],$B20,Data[sub_category],$C20,Data[description],$D20,Data[disc_yr],IF(G$6&lt;2013,2007,2012),Data[fcast_yr],G$6))</f>
        <v>n/a</v>
      </c>
      <c r="H20" s="24" t="str">
        <f>IF($B20="n/a",$B20,SUMIFS(Data[value],Data[airport],$B$4,Data[Lookup3],$C$4,Data[category],$B20,Data[sub_category],$C20,Data[description],$D20,Data[disc_yr],IF(H$6&lt;2013,2007,2012),Data[fcast_yr],H$6))</f>
        <v>n/a</v>
      </c>
      <c r="I20" s="24" t="str">
        <f>IF($B20="n/a",$B20,SUMIFS(Data[value],Data[airport],$B$4,Data[Lookup3],$C$4,Data[category],$B20,Data[sub_category],$C20,Data[description],$D20,Data[disc_yr],IF(I$6&lt;2013,2007,2012),Data[fcast_yr],I$6))</f>
        <v>n/a</v>
      </c>
      <c r="J20" s="24" t="str">
        <f>IF($B20="n/a",$B20,SUMIFS(Data[value],Data[airport],$B$4,Data[Lookup3],$C$4,Data[category],$B20,Data[sub_category],$C20,Data[description],$D20,Data[disc_yr],IF(J$6&lt;2013,2007,2012),Data[fcast_yr],J$6))</f>
        <v>n/a</v>
      </c>
      <c r="K20" s="24" t="str">
        <f>IF($B20="n/a",$B20,SUMIFS(Data[value],Data[airport],$B$4,Data[Lookup3],$C$4,Data[category],$B20,Data[sub_category],$C20,Data[description],$D20,Data[disc_yr],IF(K$6&lt;2013,2007,2012),Data[fcast_yr],K$6))</f>
        <v>n/a</v>
      </c>
      <c r="L20" s="24" t="str">
        <f>IF($B20="n/a",$B20,SUMIFS(Data[value],Data[airport],$B$4,Data[Lookup3],$C$4,Data[category],$B20,Data[sub_category],$C20,Data[description],$D20,Data[disc_yr],IF(L$6&lt;2013,2007,2012),Data[fcast_yr],L$6))</f>
        <v>n/a</v>
      </c>
      <c r="M20" s="24" t="str">
        <f>IF($B20="n/a",$B20,SUMIFS(Data[value],Data[airport],$B$4,Data[Lookup3],$C$4,Data[category],$B20,Data[sub_category],$C20,Data[description],$D20,Data[disc_yr],IF(M$6&lt;2013,2007,2012),Data[fcast_yr],M$6))</f>
        <v>n/a</v>
      </c>
      <c r="N20" s="24" t="str">
        <f>IF($B20="n/a",$B20,SUMIFS(Data[value],Data[airport],$B$4,Data[Lookup3],$C$4,Data[category],$B20,Data[sub_category],$C20,Data[description],$D20,Data[disc_yr],IF(N$6&lt;2013,2007,2012),Data[fcast_yr],N$6))</f>
        <v>n/a</v>
      </c>
      <c r="O20" s="24" t="str">
        <f>IF($B20="n/a",$B20,SUMIFS(Data[value],Data[airport],$B$4,Data[Lookup3],$C$4,Data[category],$B20,Data[sub_category],$C20,Data[description],$D20,Data[disc_yr],IF(O$6&lt;2013,2007,2012),Data[fcast_yr],O$6))</f>
        <v>n/a</v>
      </c>
      <c r="P20" s="24"/>
    </row>
    <row r="21" spans="1:16">
      <c r="A21" s="22">
        <v>15</v>
      </c>
      <c r="B21" s="22" t="str">
        <f>IFERROR(VLOOKUP($C$4&amp;" | "&amp;A21,SchedSectLookup!$A:$H,5,0),"n/a")</f>
        <v>n/a</v>
      </c>
      <c r="C21" s="22" t="str">
        <f>IFERROR(VLOOKUP($C$4&amp;" | "&amp;A21,SchedSectLookup!$A:$H,6,0),"n/a")</f>
        <v>n/a</v>
      </c>
      <c r="D21" s="22" t="str">
        <f>IFERROR(VLOOKUP($C$4&amp;" | "&amp;A21,SchedSectLookup!$A:$H,8,0),"n/a")</f>
        <v>n/a</v>
      </c>
      <c r="E21" s="23" t="str">
        <f>IFERROR(VLOOKUP($C$4&amp;" | "&amp;A21,SchedSectLookup!$A:$J,10,0),"n/a")</f>
        <v>n/a</v>
      </c>
      <c r="F21" s="24" t="str">
        <f>IF($B21="n/a",$B21,SUMIFS(Data[value],Data[airport],$B$4,Data[Lookup3],$C$4,Data[category],$B21,Data[sub_category],$C21,Data[description],$D21,Data[disc_yr],IF(F$6&lt;2013,2007,2012),Data[fcast_yr],F$6))</f>
        <v>n/a</v>
      </c>
      <c r="G21" s="24" t="str">
        <f>IF($B21="n/a",$B21,SUMIFS(Data[value],Data[airport],$B$4,Data[Lookup3],$C$4,Data[category],$B21,Data[sub_category],$C21,Data[description],$D21,Data[disc_yr],IF(G$6&lt;2013,2007,2012),Data[fcast_yr],G$6))</f>
        <v>n/a</v>
      </c>
      <c r="H21" s="24" t="str">
        <f>IF($B21="n/a",$B21,SUMIFS(Data[value],Data[airport],$B$4,Data[Lookup3],$C$4,Data[category],$B21,Data[sub_category],$C21,Data[description],$D21,Data[disc_yr],IF(H$6&lt;2013,2007,2012),Data[fcast_yr],H$6))</f>
        <v>n/a</v>
      </c>
      <c r="I21" s="24" t="str">
        <f>IF($B21="n/a",$B21,SUMIFS(Data[value],Data[airport],$B$4,Data[Lookup3],$C$4,Data[category],$B21,Data[sub_category],$C21,Data[description],$D21,Data[disc_yr],IF(I$6&lt;2013,2007,2012),Data[fcast_yr],I$6))</f>
        <v>n/a</v>
      </c>
      <c r="J21" s="24" t="str">
        <f>IF($B21="n/a",$B21,SUMIFS(Data[value],Data[airport],$B$4,Data[Lookup3],$C$4,Data[category],$B21,Data[sub_category],$C21,Data[description],$D21,Data[disc_yr],IF(J$6&lt;2013,2007,2012),Data[fcast_yr],J$6))</f>
        <v>n/a</v>
      </c>
      <c r="K21" s="24" t="str">
        <f>IF($B21="n/a",$B21,SUMIFS(Data[value],Data[airport],$B$4,Data[Lookup3],$C$4,Data[category],$B21,Data[sub_category],$C21,Data[description],$D21,Data[disc_yr],IF(K$6&lt;2013,2007,2012),Data[fcast_yr],K$6))</f>
        <v>n/a</v>
      </c>
      <c r="L21" s="24" t="str">
        <f>IF($B21="n/a",$B21,SUMIFS(Data[value],Data[airport],$B$4,Data[Lookup3],$C$4,Data[category],$B21,Data[sub_category],$C21,Data[description],$D21,Data[disc_yr],IF(L$6&lt;2013,2007,2012),Data[fcast_yr],L$6))</f>
        <v>n/a</v>
      </c>
      <c r="M21" s="24" t="str">
        <f>IF($B21="n/a",$B21,SUMIFS(Data[value],Data[airport],$B$4,Data[Lookup3],$C$4,Data[category],$B21,Data[sub_category],$C21,Data[description],$D21,Data[disc_yr],IF(M$6&lt;2013,2007,2012),Data[fcast_yr],M$6))</f>
        <v>n/a</v>
      </c>
      <c r="N21" s="24" t="str">
        <f>IF($B21="n/a",$B21,SUMIFS(Data[value],Data[airport],$B$4,Data[Lookup3],$C$4,Data[category],$B21,Data[sub_category],$C21,Data[description],$D21,Data[disc_yr],IF(N$6&lt;2013,2007,2012),Data[fcast_yr],N$6))</f>
        <v>n/a</v>
      </c>
      <c r="O21" s="24" t="str">
        <f>IF($B21="n/a",$B21,SUMIFS(Data[value],Data[airport],$B$4,Data[Lookup3],$C$4,Data[category],$B21,Data[sub_category],$C21,Data[description],$D21,Data[disc_yr],IF(O$6&lt;2013,2007,2012),Data[fcast_yr],O$6))</f>
        <v>n/a</v>
      </c>
      <c r="P21" s="24"/>
    </row>
    <row r="22" spans="1:16">
      <c r="A22" s="22">
        <v>16</v>
      </c>
      <c r="B22" s="22" t="str">
        <f>IFERROR(VLOOKUP($C$4&amp;" | "&amp;A22,SchedSectLookup!$A:$H,5,0),"n/a")</f>
        <v>n/a</v>
      </c>
      <c r="C22" s="22" t="str">
        <f>IFERROR(VLOOKUP($C$4&amp;" | "&amp;A22,SchedSectLookup!$A:$H,6,0),"n/a")</f>
        <v>n/a</v>
      </c>
      <c r="D22" s="22" t="str">
        <f>IFERROR(VLOOKUP($C$4&amp;" | "&amp;A22,SchedSectLookup!$A:$H,8,0),"n/a")</f>
        <v>n/a</v>
      </c>
      <c r="E22" s="23" t="str">
        <f>IFERROR(VLOOKUP($C$4&amp;" | "&amp;A22,SchedSectLookup!$A:$J,10,0),"n/a")</f>
        <v>n/a</v>
      </c>
      <c r="F22" s="24" t="str">
        <f>IF($B22="n/a",$B22,SUMIFS(Data[value],Data[airport],$B$4,Data[Lookup3],$C$4,Data[category],$B22,Data[sub_category],$C22,Data[description],$D22,Data[disc_yr],IF(F$6&lt;2013,2007,2012),Data[fcast_yr],F$6))</f>
        <v>n/a</v>
      </c>
      <c r="G22" s="24" t="str">
        <f>IF($B22="n/a",$B22,SUMIFS(Data[value],Data[airport],$B$4,Data[Lookup3],$C$4,Data[category],$B22,Data[sub_category],$C22,Data[description],$D22,Data[disc_yr],IF(G$6&lt;2013,2007,2012),Data[fcast_yr],G$6))</f>
        <v>n/a</v>
      </c>
      <c r="H22" s="24" t="str">
        <f>IF($B22="n/a",$B22,SUMIFS(Data[value],Data[airport],$B$4,Data[Lookup3],$C$4,Data[category],$B22,Data[sub_category],$C22,Data[description],$D22,Data[disc_yr],IF(H$6&lt;2013,2007,2012),Data[fcast_yr],H$6))</f>
        <v>n/a</v>
      </c>
      <c r="I22" s="24" t="str">
        <f>IF($B22="n/a",$B22,SUMIFS(Data[value],Data[airport],$B$4,Data[Lookup3],$C$4,Data[category],$B22,Data[sub_category],$C22,Data[description],$D22,Data[disc_yr],IF(I$6&lt;2013,2007,2012),Data[fcast_yr],I$6))</f>
        <v>n/a</v>
      </c>
      <c r="J22" s="24" t="str">
        <f>IF($B22="n/a",$B22,SUMIFS(Data[value],Data[airport],$B$4,Data[Lookup3],$C$4,Data[category],$B22,Data[sub_category],$C22,Data[description],$D22,Data[disc_yr],IF(J$6&lt;2013,2007,2012),Data[fcast_yr],J$6))</f>
        <v>n/a</v>
      </c>
      <c r="K22" s="24" t="str">
        <f>IF($B22="n/a",$B22,SUMIFS(Data[value],Data[airport],$B$4,Data[Lookup3],$C$4,Data[category],$B22,Data[sub_category],$C22,Data[description],$D22,Data[disc_yr],IF(K$6&lt;2013,2007,2012),Data[fcast_yr],K$6))</f>
        <v>n/a</v>
      </c>
      <c r="L22" s="24" t="str">
        <f>IF($B22="n/a",$B22,SUMIFS(Data[value],Data[airport],$B$4,Data[Lookup3],$C$4,Data[category],$B22,Data[sub_category],$C22,Data[description],$D22,Data[disc_yr],IF(L$6&lt;2013,2007,2012),Data[fcast_yr],L$6))</f>
        <v>n/a</v>
      </c>
      <c r="M22" s="24" t="str">
        <f>IF($B22="n/a",$B22,SUMIFS(Data[value],Data[airport],$B$4,Data[Lookup3],$C$4,Data[category],$B22,Data[sub_category],$C22,Data[description],$D22,Data[disc_yr],IF(M$6&lt;2013,2007,2012),Data[fcast_yr],M$6))</f>
        <v>n/a</v>
      </c>
      <c r="N22" s="24" t="str">
        <f>IF($B22="n/a",$B22,SUMIFS(Data[value],Data[airport],$B$4,Data[Lookup3],$C$4,Data[category],$B22,Data[sub_category],$C22,Data[description],$D22,Data[disc_yr],IF(N$6&lt;2013,2007,2012),Data[fcast_yr],N$6))</f>
        <v>n/a</v>
      </c>
      <c r="O22" s="24" t="str">
        <f>IF($B22="n/a",$B22,SUMIFS(Data[value],Data[airport],$B$4,Data[Lookup3],$C$4,Data[category],$B22,Data[sub_category],$C22,Data[description],$D22,Data[disc_yr],IF(O$6&lt;2013,2007,2012),Data[fcast_yr],O$6))</f>
        <v>n/a</v>
      </c>
      <c r="P22" s="24"/>
    </row>
    <row r="23" spans="1:16">
      <c r="A23" s="22">
        <v>17</v>
      </c>
      <c r="B23" s="22" t="str">
        <f>IFERROR(VLOOKUP($C$4&amp;" | "&amp;A23,SchedSectLookup!$A:$H,5,0),"n/a")</f>
        <v>n/a</v>
      </c>
      <c r="C23" s="22" t="str">
        <f>IFERROR(VLOOKUP($C$4&amp;" | "&amp;A23,SchedSectLookup!$A:$H,6,0),"n/a")</f>
        <v>n/a</v>
      </c>
      <c r="D23" s="22" t="str">
        <f>IFERROR(VLOOKUP($C$4&amp;" | "&amp;A23,SchedSectLookup!$A:$H,8,0),"n/a")</f>
        <v>n/a</v>
      </c>
      <c r="E23" s="23" t="str">
        <f>IFERROR(VLOOKUP($C$4&amp;" | "&amp;A23,SchedSectLookup!$A:$J,10,0),"n/a")</f>
        <v>n/a</v>
      </c>
      <c r="F23" s="24" t="str">
        <f>IF($B23="n/a",$B23,SUMIFS(Data[value],Data[airport],$B$4,Data[Lookup3],$C$4,Data[category],$B23,Data[sub_category],$C23,Data[description],$D23,Data[disc_yr],IF(F$6&lt;2013,2007,2012),Data[fcast_yr],F$6))</f>
        <v>n/a</v>
      </c>
      <c r="G23" s="24" t="str">
        <f>IF($B23="n/a",$B23,SUMIFS(Data[value],Data[airport],$B$4,Data[Lookup3],$C$4,Data[category],$B23,Data[sub_category],$C23,Data[description],$D23,Data[disc_yr],IF(G$6&lt;2013,2007,2012),Data[fcast_yr],G$6))</f>
        <v>n/a</v>
      </c>
      <c r="H23" s="24" t="str">
        <f>IF($B23="n/a",$B23,SUMIFS(Data[value],Data[airport],$B$4,Data[Lookup3],$C$4,Data[category],$B23,Data[sub_category],$C23,Data[description],$D23,Data[disc_yr],IF(H$6&lt;2013,2007,2012),Data[fcast_yr],H$6))</f>
        <v>n/a</v>
      </c>
      <c r="I23" s="24" t="str">
        <f>IF($B23="n/a",$B23,SUMIFS(Data[value],Data[airport],$B$4,Data[Lookup3],$C$4,Data[category],$B23,Data[sub_category],$C23,Data[description],$D23,Data[disc_yr],IF(I$6&lt;2013,2007,2012),Data[fcast_yr],I$6))</f>
        <v>n/a</v>
      </c>
      <c r="J23" s="24" t="str">
        <f>IF($B23="n/a",$B23,SUMIFS(Data[value],Data[airport],$B$4,Data[Lookup3],$C$4,Data[category],$B23,Data[sub_category],$C23,Data[description],$D23,Data[disc_yr],IF(J$6&lt;2013,2007,2012),Data[fcast_yr],J$6))</f>
        <v>n/a</v>
      </c>
      <c r="K23" s="24" t="str">
        <f>IF($B23="n/a",$B23,SUMIFS(Data[value],Data[airport],$B$4,Data[Lookup3],$C$4,Data[category],$B23,Data[sub_category],$C23,Data[description],$D23,Data[disc_yr],IF(K$6&lt;2013,2007,2012),Data[fcast_yr],K$6))</f>
        <v>n/a</v>
      </c>
      <c r="L23" s="24" t="str">
        <f>IF($B23="n/a",$B23,SUMIFS(Data[value],Data[airport],$B$4,Data[Lookup3],$C$4,Data[category],$B23,Data[sub_category],$C23,Data[description],$D23,Data[disc_yr],IF(L$6&lt;2013,2007,2012),Data[fcast_yr],L$6))</f>
        <v>n/a</v>
      </c>
      <c r="M23" s="24" t="str">
        <f>IF($B23="n/a",$B23,SUMIFS(Data[value],Data[airport],$B$4,Data[Lookup3],$C$4,Data[category],$B23,Data[sub_category],$C23,Data[description],$D23,Data[disc_yr],IF(M$6&lt;2013,2007,2012),Data[fcast_yr],M$6))</f>
        <v>n/a</v>
      </c>
      <c r="N23" s="24" t="str">
        <f>IF($B23="n/a",$B23,SUMIFS(Data[value],Data[airport],$B$4,Data[Lookup3],$C$4,Data[category],$B23,Data[sub_category],$C23,Data[description],$D23,Data[disc_yr],IF(N$6&lt;2013,2007,2012),Data[fcast_yr],N$6))</f>
        <v>n/a</v>
      </c>
      <c r="O23" s="24" t="str">
        <f>IF($B23="n/a",$B23,SUMIFS(Data[value],Data[airport],$B$4,Data[Lookup3],$C$4,Data[category],$B23,Data[sub_category],$C23,Data[description],$D23,Data[disc_yr],IF(O$6&lt;2013,2007,2012),Data[fcast_yr],O$6))</f>
        <v>n/a</v>
      </c>
      <c r="P23" s="24"/>
    </row>
  </sheetData>
  <sheetProtection sheet="1" objects="1" scenarios="1" formatColumns="0"/>
  <mergeCells count="2">
    <mergeCell ref="C3:O3"/>
    <mergeCell ref="C4:O4"/>
  </mergeCells>
  <dataValidations count="2">
    <dataValidation type="list" allowBlank="1" showInputMessage="1" showErrorMessage="1" sqref="C4:C5">
      <formula1>SchedSectListPSE</formula1>
    </dataValidation>
    <dataValidation type="list" allowBlank="1" showInputMessage="1" showErrorMessage="1" sqref="B4:B5">
      <formula1>"AIAL, WIAL, CIAL"</formula1>
    </dataValidation>
  </dataValidations>
  <pageMargins left="0.7" right="0.7" top="0.75" bottom="0.75" header="0.3" footer="0.3"/>
  <pageSetup paperSize="9" scale="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41"/>
  <sheetViews>
    <sheetView view="pageBreakPreview" zoomScale="70" zoomScaleNormal="80" zoomScaleSheetLayoutView="70" workbookViewId="0">
      <pane ySplit="6" topLeftCell="A7" activePane="bottomLeft" state="frozen"/>
      <selection activeCell="B1" sqref="B1"/>
      <selection pane="bottomLeft" activeCell="H7" sqref="H7"/>
    </sheetView>
  </sheetViews>
  <sheetFormatPr defaultRowHeight="15"/>
  <cols>
    <col min="1" max="1" width="5" style="18" bestFit="1" customWidth="1"/>
    <col min="2" max="2" width="19.28515625" style="14" bestFit="1" customWidth="1"/>
    <col min="3" max="3" width="56.7109375" style="14" customWidth="1"/>
    <col min="4" max="4" width="78.5703125" style="14" customWidth="1"/>
    <col min="5" max="5" width="25.85546875" style="14" bestFit="1" customWidth="1"/>
    <col min="6" max="8" width="18" style="14" customWidth="1"/>
    <col min="9" max="9" width="2.85546875" style="14" customWidth="1"/>
    <col min="10" max="16384" width="9.140625" style="14"/>
  </cols>
  <sheetData>
    <row r="1" spans="1:9">
      <c r="A1" s="12"/>
      <c r="B1" s="13"/>
      <c r="C1" s="13"/>
      <c r="D1" s="13"/>
      <c r="E1" s="13"/>
      <c r="F1" s="13"/>
      <c r="G1" s="13"/>
      <c r="H1" s="13"/>
      <c r="I1" s="13"/>
    </row>
    <row r="2" spans="1:9" ht="15.75" thickBot="1">
      <c r="A2" s="12"/>
      <c r="B2" s="13"/>
      <c r="C2" s="13"/>
      <c r="D2" s="13"/>
      <c r="E2" s="13"/>
      <c r="F2" s="13"/>
      <c r="G2" s="13"/>
      <c r="H2" s="13"/>
      <c r="I2" s="13"/>
    </row>
    <row r="3" spans="1:9" s="17" customFormat="1" ht="15.75" thickBot="1">
      <c r="A3" s="15"/>
      <c r="B3" s="16" t="s">
        <v>355</v>
      </c>
      <c r="C3" s="45" t="s">
        <v>398</v>
      </c>
      <c r="D3" s="46"/>
      <c r="E3" s="46"/>
      <c r="F3" s="46"/>
      <c r="G3" s="46"/>
      <c r="H3" s="47"/>
      <c r="I3" s="13"/>
    </row>
    <row r="4" spans="1:9" s="18" customFormat="1" ht="30" customHeight="1" thickBot="1">
      <c r="A4" s="13"/>
      <c r="B4" s="25" t="s">
        <v>354</v>
      </c>
      <c r="C4" s="51" t="s">
        <v>386</v>
      </c>
      <c r="D4" s="49"/>
      <c r="E4" s="49"/>
      <c r="F4" s="49"/>
      <c r="G4" s="49"/>
      <c r="H4" s="50"/>
      <c r="I4" s="13"/>
    </row>
    <row r="5" spans="1:9">
      <c r="A5" s="12"/>
      <c r="B5" s="13"/>
      <c r="C5" s="13"/>
      <c r="D5" s="13"/>
      <c r="E5" s="13"/>
      <c r="F5" s="13"/>
      <c r="G5" s="13"/>
      <c r="H5" s="13"/>
      <c r="I5" s="13"/>
    </row>
    <row r="6" spans="1:9" s="21" customFormat="1">
      <c r="A6" s="19"/>
      <c r="B6" s="19" t="s">
        <v>100</v>
      </c>
      <c r="C6" s="19" t="s">
        <v>132</v>
      </c>
      <c r="D6" s="19" t="s">
        <v>17</v>
      </c>
      <c r="E6" s="19" t="s">
        <v>411</v>
      </c>
      <c r="F6" s="20">
        <v>2011</v>
      </c>
      <c r="G6" s="20">
        <v>2012</v>
      </c>
      <c r="H6" s="20">
        <v>2013</v>
      </c>
      <c r="I6" s="20"/>
    </row>
    <row r="7" spans="1:9">
      <c r="A7" s="22">
        <v>1</v>
      </c>
      <c r="B7" s="22" t="str">
        <f>IFERROR(VLOOKUP($C$4&amp;" | "&amp;A7,SchedSectLookup!$A:$H,5,0),"n/a")</f>
        <v/>
      </c>
      <c r="C7" s="22" t="str">
        <f>IFERROR(VLOOKUP($C$4&amp;" | "&amp;A7,SchedSectLookup!$A:$H,6,0),"n/a")</f>
        <v>Unallocated works under construction</v>
      </c>
      <c r="D7" s="22" t="str">
        <f>IFERROR(VLOOKUP($C$4&amp;" | "&amp;A7,SchedSectLookup!$A:$H,8,0),"n/a")</f>
        <v>Works under construction—previous disclosure year</v>
      </c>
      <c r="E7" s="23" t="str">
        <f>IFERROR(VLOOKUP($C$4&amp;" | "&amp;A7,SchedSectLookup!$A:$J,10,0),"n/a")</f>
        <v>$000s</v>
      </c>
      <c r="F7" s="24">
        <f>IF($B7="n/a",$B7,SUMIFS(Data[value],Data[airport],$B$4,Data[Lookup3],$C$4,Data[category],$B7,Data[sub_category],$C7,Data[description],$D7,Data[disc_yr],F$6,Data[fcast_yr],F$6))</f>
        <v>108595.20058</v>
      </c>
      <c r="G7" s="24">
        <f>IF($B7="n/a",$B7,SUMIFS(Data[value],Data[airport],$B$4,Data[Lookup3],$C$4,Data[category],$B7,Data[sub_category],$C7,Data[description],$D7,Data[disc_yr],G$6,Data[fcast_yr],G$6))</f>
        <v>53250.606030000003</v>
      </c>
      <c r="H7" s="24">
        <f>IF($B7="n/a",$B7,SUMIFS(Data[value],Data[airport],$B$4,Data[Lookup3],$C$4,Data[category],$B7,Data[sub_category],$C7,Data[description],$D7,Data[disc_yr],H$6,Data[fcast_yr],H$6))</f>
        <v>52830.493169598602</v>
      </c>
      <c r="I7" s="24"/>
    </row>
    <row r="8" spans="1:9">
      <c r="A8" s="22">
        <v>2</v>
      </c>
      <c r="B8" s="22" t="str">
        <f>IFERROR(VLOOKUP($C$4&amp;" | "&amp;A8,SchedSectLookup!$A:$H,5,0),"n/a")</f>
        <v/>
      </c>
      <c r="C8" s="22" t="str">
        <f>IFERROR(VLOOKUP($C$4&amp;" | "&amp;A8,SchedSectLookup!$A:$H,6,0),"n/a")</f>
        <v>Allocated works under construction</v>
      </c>
      <c r="D8" s="22" t="str">
        <f>IFERROR(VLOOKUP($C$4&amp;" | "&amp;A8,SchedSectLookup!$A:$H,8,0),"n/a")</f>
        <v>Works under construction—previous disclosure year</v>
      </c>
      <c r="E8" s="23" t="str">
        <f>IFERROR(VLOOKUP($C$4&amp;" | "&amp;A8,SchedSectLookup!$A:$J,10,0),"n/a")</f>
        <v>$000s</v>
      </c>
      <c r="F8" s="24">
        <f>IF($B8="n/a",$B8,SUMIFS(Data[value],Data[airport],$B$4,Data[Lookup3],$C$4,Data[category],$B8,Data[sub_category],$C8,Data[description],$D8,Data[disc_yr],F$6,Data[fcast_yr],F$6))</f>
        <v>73596.127422639518</v>
      </c>
      <c r="G8" s="24">
        <f>IF($B8="n/a",$B8,SUMIFS(Data[value],Data[airport],$B$4,Data[Lookup3],$C$4,Data[category],$B8,Data[sub_category],$C8,Data[description],$D8,Data[disc_yr],G$6,Data[fcast_yr],G$6))</f>
        <v>35921.169596799737</v>
      </c>
      <c r="H8" s="24">
        <f>IF($B8="n/a",$B8,SUMIFS(Data[value],Data[airport],$B$4,Data[Lookup3],$C$4,Data[category],$B8,Data[sub_category],$C8,Data[description],$D8,Data[disc_yr],H$6,Data[fcast_yr],H$6))</f>
        <v>35627.063398581362</v>
      </c>
      <c r="I8" s="24"/>
    </row>
    <row r="9" spans="1:9">
      <c r="A9" s="22">
        <v>3</v>
      </c>
      <c r="B9" s="22" t="str">
        <f>IFERROR(VLOOKUP($C$4&amp;" | "&amp;A9,SchedSectLookup!$A:$H,5,0),"n/a")</f>
        <v/>
      </c>
      <c r="C9" s="22" t="str">
        <f>IFERROR(VLOOKUP($C$4&amp;" | "&amp;A9,SchedSectLookup!$A:$H,6,0),"n/a")</f>
        <v>Unallocated works under construction</v>
      </c>
      <c r="D9" s="22" t="str">
        <f>IFERROR(VLOOKUP($C$4&amp;" | "&amp;A9,SchedSectLookup!$A:$H,8,0),"n/a")</f>
        <v>Capital expenditure</v>
      </c>
      <c r="E9" s="23" t="str">
        <f>IFERROR(VLOOKUP($C$4&amp;" | "&amp;A9,SchedSectLookup!$A:$J,10,0),"n/a")</f>
        <v>$000s</v>
      </c>
      <c r="F9" s="24">
        <f>IF($B9="n/a",$B9,SUMIFS(Data[value],Data[airport],$B$4,Data[Lookup3],$C$4,Data[category],$B9,Data[sub_category],$C9,Data[description],$D9,Data[disc_yr],F$6,Data[fcast_yr],F$6))</f>
        <v>84264.378450000033</v>
      </c>
      <c r="G9" s="24">
        <f>IF($B9="n/a",$B9,SUMIFS(Data[value],Data[airport],$B$4,Data[Lookup3],$C$4,Data[category],$B9,Data[sub_category],$C9,Data[description],$D9,Data[disc_yr],G$6,Data[fcast_yr],G$6))</f>
        <v>42118.887139598613</v>
      </c>
      <c r="H9" s="24">
        <f>IF($B9="n/a",$B9,SUMIFS(Data[value],Data[airport],$B$4,Data[Lookup3],$C$4,Data[category],$B9,Data[sub_category],$C9,Data[description],$D9,Data[disc_yr],H$6,Data[fcast_yr],H$6))</f>
        <v>36541.809482156568</v>
      </c>
      <c r="I9" s="24"/>
    </row>
    <row r="10" spans="1:9">
      <c r="A10" s="22">
        <v>4</v>
      </c>
      <c r="B10" s="22" t="str">
        <f>IFERROR(VLOOKUP($C$4&amp;" | "&amp;A10,SchedSectLookup!$A:$H,5,0),"n/a")</f>
        <v/>
      </c>
      <c r="C10" s="22" t="str">
        <f>IFERROR(VLOOKUP($C$4&amp;" | "&amp;A10,SchedSectLookup!$A:$H,6,0),"n/a")</f>
        <v>Allocated works under construction</v>
      </c>
      <c r="D10" s="22" t="str">
        <f>IFERROR(VLOOKUP($C$4&amp;" | "&amp;A10,SchedSectLookup!$A:$H,8,0),"n/a")</f>
        <v>Capital expenditure</v>
      </c>
      <c r="E10" s="23" t="str">
        <f>IFERROR(VLOOKUP($C$4&amp;" | "&amp;A10,SchedSectLookup!$A:$J,10,0),"n/a")</f>
        <v>$000s</v>
      </c>
      <c r="F10" s="24">
        <f>IF($B10="n/a",$B10,SUMIFS(Data[value],Data[airport],$B$4,Data[Lookup3],$C$4,Data[category],$B10,Data[sub_category],$C10,Data[description],$D10,Data[disc_yr],F$6,Data[fcast_yr],F$6))</f>
        <v>66098.595460933517</v>
      </c>
      <c r="G10" s="24">
        <f>IF($B10="n/a",$B10,SUMIFS(Data[value],Data[airport],$B$4,Data[Lookup3],$C$4,Data[category],$B10,Data[sub_category],$C10,Data[description],$D10,Data[disc_yr],G$6,Data[fcast_yr],G$6))</f>
        <v>30401.328997672739</v>
      </c>
      <c r="H10" s="24">
        <f>IF($B10="n/a",$B10,SUMIFS(Data[value],Data[airport],$B$4,Data[Lookup3],$C$4,Data[category],$B10,Data[sub_category],$C10,Data[description],$D10,Data[disc_yr],H$6,Data[fcast_yr],H$6))</f>
        <v>35686.082183695893</v>
      </c>
      <c r="I10" s="24"/>
    </row>
    <row r="11" spans="1:9">
      <c r="A11" s="22">
        <v>5</v>
      </c>
      <c r="B11" s="22" t="str">
        <f>IFERROR(VLOOKUP($C$4&amp;" | "&amp;A11,SchedSectLookup!$A:$H,5,0),"n/a")</f>
        <v/>
      </c>
      <c r="C11" s="22" t="str">
        <f>IFERROR(VLOOKUP($C$4&amp;" | "&amp;A11,SchedSectLookup!$A:$H,6,0),"n/a")</f>
        <v>Unallocated works under construction</v>
      </c>
      <c r="D11" s="22" t="str">
        <f>IFERROR(VLOOKUP($C$4&amp;" | "&amp;A11,SchedSectLookup!$A:$H,8,0),"n/a")</f>
        <v>Asset commissioned</v>
      </c>
      <c r="E11" s="23" t="str">
        <f>IFERROR(VLOOKUP($C$4&amp;" | "&amp;A11,SchedSectLookup!$A:$J,10,0),"n/a")</f>
        <v>$000s</v>
      </c>
      <c r="F11" s="24">
        <f>IF($B11="n/a",$B11,SUMIFS(Data[value],Data[airport],$B$4,Data[Lookup3],$C$4,Data[category],$B11,Data[sub_category],$C11,Data[description],$D11,Data[disc_yr],F$6,Data[fcast_yr],F$6))</f>
        <v>139609</v>
      </c>
      <c r="G11" s="24">
        <f>IF($B11="n/a",$B11,SUMIFS(Data[value],Data[airport],$B$4,Data[Lookup3],$C$4,Data[category],$B11,Data[sub_category],$C11,Data[description],$D11,Data[disc_yr],G$6,Data[fcast_yr],G$6))</f>
        <v>42539</v>
      </c>
      <c r="H11" s="24">
        <f>IF($B11="n/a",$B11,SUMIFS(Data[value],Data[airport],$B$4,Data[Lookup3],$C$4,Data[category],$B11,Data[sub_category],$C11,Data[description],$D11,Data[disc_yr],H$6,Data[fcast_yr],H$6))</f>
        <v>87054</v>
      </c>
      <c r="I11" s="24"/>
    </row>
    <row r="12" spans="1:9">
      <c r="A12" s="22">
        <v>6</v>
      </c>
      <c r="B12" s="22" t="str">
        <f>IFERROR(VLOOKUP($C$4&amp;" | "&amp;A12,SchedSectLookup!$A:$H,5,0),"n/a")</f>
        <v/>
      </c>
      <c r="C12" s="22" t="str">
        <f>IFERROR(VLOOKUP($C$4&amp;" | "&amp;A12,SchedSectLookup!$A:$H,6,0),"n/a")</f>
        <v>Allocated works under construction</v>
      </c>
      <c r="D12" s="22" t="str">
        <f>IFERROR(VLOOKUP($C$4&amp;" | "&amp;A12,SchedSectLookup!$A:$H,8,0),"n/a")</f>
        <v>Asset commissioned</v>
      </c>
      <c r="E12" s="23" t="str">
        <f>IFERROR(VLOOKUP($C$4&amp;" | "&amp;A12,SchedSectLookup!$A:$J,10,0),"n/a")</f>
        <v>$000s</v>
      </c>
      <c r="F12" s="24">
        <f>IF($B12="n/a",$B12,SUMIFS(Data[value],Data[airport],$B$4,Data[Lookup3],$C$4,Data[category],$B12,Data[sub_category],$C12,Data[description],$D12,Data[disc_yr],F$6,Data[fcast_yr],F$6))</f>
        <v>103857</v>
      </c>
      <c r="G12" s="24">
        <f>IF($B12="n/a",$B12,SUMIFS(Data[value],Data[airport],$B$4,Data[Lookup3],$C$4,Data[category],$B12,Data[sub_category],$C12,Data[description],$D12,Data[disc_yr],G$6,Data[fcast_yr],G$6))</f>
        <v>30567.469996932919</v>
      </c>
      <c r="H12" s="24">
        <f>IF($B12="n/a",$B12,SUMIFS(Data[value],Data[airport],$B$4,Data[Lookup3],$C$4,Data[category],$B12,Data[sub_category],$C12,Data[description],$D12,Data[disc_yr],H$6,Data[fcast_yr],H$6))</f>
        <v>75228.305420628836</v>
      </c>
      <c r="I12" s="24"/>
    </row>
    <row r="13" spans="1:9">
      <c r="A13" s="22">
        <v>7</v>
      </c>
      <c r="B13" s="22" t="str">
        <f>IFERROR(VLOOKUP($C$4&amp;" | "&amp;A13,SchedSectLookup!$A:$H,5,0),"n/a")</f>
        <v/>
      </c>
      <c r="C13" s="22" t="str">
        <f>IFERROR(VLOOKUP($C$4&amp;" | "&amp;A13,SchedSectLookup!$A:$H,6,0),"n/a")</f>
        <v>Unallocated works under construction</v>
      </c>
      <c r="D13" s="22" t="str">
        <f>IFERROR(VLOOKUP($C$4&amp;" | "&amp;A13,SchedSectLookup!$A:$H,8,0),"n/a")</f>
        <v>Offsetting revenue</v>
      </c>
      <c r="E13" s="23" t="str">
        <f>IFERROR(VLOOKUP($C$4&amp;" | "&amp;A13,SchedSectLookup!$A:$J,10,0),"n/a")</f>
        <v>$000s</v>
      </c>
      <c r="F13" s="24">
        <f>IF($B13="n/a",$B13,SUMIFS(Data[value],Data[airport],$B$4,Data[Lookup3],$C$4,Data[category],$B13,Data[sub_category],$C13,Data[description],$D13,Data[disc_yr],F$6,Data[fcast_yr],F$6))</f>
        <v>0</v>
      </c>
      <c r="G13" s="24">
        <f>IF($B13="n/a",$B13,SUMIFS(Data[value],Data[airport],$B$4,Data[Lookup3],$C$4,Data[category],$B13,Data[sub_category],$C13,Data[description],$D13,Data[disc_yr],G$6,Data[fcast_yr],G$6))</f>
        <v>0</v>
      </c>
      <c r="H13" s="24">
        <f>IF($B13="n/a",$B13,SUMIFS(Data[value],Data[airport],$B$4,Data[Lookup3],$C$4,Data[category],$B13,Data[sub_category],$C13,Data[description],$D13,Data[disc_yr],H$6,Data[fcast_yr],H$6))</f>
        <v>0</v>
      </c>
      <c r="I13" s="24"/>
    </row>
    <row r="14" spans="1:9">
      <c r="A14" s="22">
        <v>8</v>
      </c>
      <c r="B14" s="22" t="str">
        <f>IFERROR(VLOOKUP($C$4&amp;" | "&amp;A14,SchedSectLookup!$A:$H,5,0),"n/a")</f>
        <v/>
      </c>
      <c r="C14" s="22" t="str">
        <f>IFERROR(VLOOKUP($C$4&amp;" | "&amp;A14,SchedSectLookup!$A:$H,6,0),"n/a")</f>
        <v>Allocated works under construction</v>
      </c>
      <c r="D14" s="22" t="str">
        <f>IFERROR(VLOOKUP($C$4&amp;" | "&amp;A14,SchedSectLookup!$A:$H,8,0),"n/a")</f>
        <v>Offsetting revenue</v>
      </c>
      <c r="E14" s="23" t="str">
        <f>IFERROR(VLOOKUP($C$4&amp;" | "&amp;A14,SchedSectLookup!$A:$J,10,0),"n/a")</f>
        <v>$000s</v>
      </c>
      <c r="F14" s="24">
        <f>IF($B14="n/a",$B14,SUMIFS(Data[value],Data[airport],$B$4,Data[Lookup3],$C$4,Data[category],$B14,Data[sub_category],$C14,Data[description],$D14,Data[disc_yr],F$6,Data[fcast_yr],F$6))</f>
        <v>0</v>
      </c>
      <c r="G14" s="24">
        <f>IF($B14="n/a",$B14,SUMIFS(Data[value],Data[airport],$B$4,Data[Lookup3],$C$4,Data[category],$B14,Data[sub_category],$C14,Data[description],$D14,Data[disc_yr],G$6,Data[fcast_yr],G$6))</f>
        <v>0</v>
      </c>
      <c r="H14" s="24">
        <f>IF($B14="n/a",$B14,SUMIFS(Data[value],Data[airport],$B$4,Data[Lookup3],$C$4,Data[category],$B14,Data[sub_category],$C14,Data[description],$D14,Data[disc_yr],H$6,Data[fcast_yr],H$6))</f>
        <v>0</v>
      </c>
      <c r="I14" s="24"/>
    </row>
    <row r="15" spans="1:9">
      <c r="A15" s="22">
        <v>9</v>
      </c>
      <c r="B15" s="22" t="str">
        <f>IFERROR(VLOOKUP($C$4&amp;" | "&amp;A15,SchedSectLookup!$A:$H,5,0),"n/a")</f>
        <v/>
      </c>
      <c r="C15" s="22" t="str">
        <f>IFERROR(VLOOKUP($C$4&amp;" | "&amp;A15,SchedSectLookup!$A:$H,6,0),"n/a")</f>
        <v>Allocated works under construction</v>
      </c>
      <c r="D15" s="22" t="str">
        <f>IFERROR(VLOOKUP($C$4&amp;" | "&amp;A15,SchedSectLookup!$A:$H,8,0),"n/a")</f>
        <v>Adjustment resulting from cost allocation</v>
      </c>
      <c r="E15" s="23" t="str">
        <f>IFERROR(VLOOKUP($C$4&amp;" | "&amp;A15,SchedSectLookup!$A:$J,10,0),"n/a")</f>
        <v>$000s</v>
      </c>
      <c r="F15" s="24">
        <f>IF($B15="n/a",$B15,SUMIFS(Data[value],Data[airport],$B$4,Data[Lookup3],$C$4,Data[category],$B15,Data[sub_category],$C15,Data[description],$D15,Data[disc_yr],F$6,Data[fcast_yr],F$6))</f>
        <v>83.446713226701831</v>
      </c>
      <c r="G15" s="24">
        <f>IF($B15="n/a",$B15,SUMIFS(Data[value],Data[airport],$B$4,Data[Lookup3],$C$4,Data[category],$B15,Data[sub_category],$C15,Data[description],$D15,Data[disc_yr],G$6,Data[fcast_yr],G$6))</f>
        <v>-127.96519895820531</v>
      </c>
      <c r="H15" s="24">
        <f>IF($B15="n/a",$B15,SUMIFS(Data[value],Data[airport],$B$4,Data[Lookup3],$C$4,Data[category],$B15,Data[sub_category],$C15,Data[description],$D15,Data[disc_yr],H$6,Data[fcast_yr],H$6))</f>
        <v>5117.5012128685048</v>
      </c>
      <c r="I15" s="24"/>
    </row>
    <row r="16" spans="1:9">
      <c r="A16" s="22">
        <v>10</v>
      </c>
      <c r="B16" s="22" t="str">
        <f>IFERROR(VLOOKUP($C$4&amp;" | "&amp;A16,SchedSectLookup!$A:$H,5,0),"n/a")</f>
        <v/>
      </c>
      <c r="C16" s="22" t="str">
        <f>IFERROR(VLOOKUP($C$4&amp;" | "&amp;A16,SchedSectLookup!$A:$H,6,0),"n/a")</f>
        <v>Unallocated works under construction</v>
      </c>
      <c r="D16" s="22" t="str">
        <f>IFERROR(VLOOKUP($C$4&amp;" | "&amp;A16,SchedSectLookup!$A:$H,8,0),"n/a")</f>
        <v>Works under construction</v>
      </c>
      <c r="E16" s="23" t="str">
        <f>IFERROR(VLOOKUP($C$4&amp;" | "&amp;A16,SchedSectLookup!$A:$J,10,0),"n/a")</f>
        <v>$000s</v>
      </c>
      <c r="F16" s="24">
        <f>IF($B16="n/a",$B16,SUMIFS(Data[value],Data[airport],$B$4,Data[Lookup3],$C$4,Data[category],$B16,Data[sub_category],$C16,Data[description],$D16,Data[disc_yr],F$6,Data[fcast_yr],F$6))</f>
        <v>53250.579030000023</v>
      </c>
      <c r="G16" s="24">
        <f>IF($B16="n/a",$B16,SUMIFS(Data[value],Data[airport],$B$4,Data[Lookup3],$C$4,Data[category],$B16,Data[sub_category],$C16,Data[description],$D16,Data[disc_yr],G$6,Data[fcast_yr],G$6))</f>
        <v>52830.493169598602</v>
      </c>
      <c r="H16" s="24">
        <f>IF($B16="n/a",$B16,SUMIFS(Data[value],Data[airport],$B$4,Data[Lookup3],$C$4,Data[category],$B16,Data[sub_category],$C16,Data[description],$D16,Data[disc_yr],H$6,Data[fcast_yr],H$6))</f>
        <v>2318.302651755163</v>
      </c>
      <c r="I16" s="24"/>
    </row>
    <row r="17" spans="1:9">
      <c r="A17" s="22">
        <v>11</v>
      </c>
      <c r="B17" s="22" t="str">
        <f>IFERROR(VLOOKUP($C$4&amp;" | "&amp;A17,SchedSectLookup!$A:$H,5,0),"n/a")</f>
        <v/>
      </c>
      <c r="C17" s="22" t="str">
        <f>IFERROR(VLOOKUP($C$4&amp;" | "&amp;A17,SchedSectLookup!$A:$H,6,0),"n/a")</f>
        <v>Allocated works under construction</v>
      </c>
      <c r="D17" s="22" t="str">
        <f>IFERROR(VLOOKUP($C$4&amp;" | "&amp;A17,SchedSectLookup!$A:$H,8,0),"n/a")</f>
        <v>Works under construction</v>
      </c>
      <c r="E17" s="23" t="str">
        <f>IFERROR(VLOOKUP($C$4&amp;" | "&amp;A17,SchedSectLookup!$A:$J,10,0),"n/a")</f>
        <v>$000s</v>
      </c>
      <c r="F17" s="24">
        <f>IF($B17="n/a",$B17,SUMIFS(Data[value],Data[airport],$B$4,Data[Lookup3],$C$4,Data[category],$B17,Data[sub_category],$C17,Data[description],$D17,Data[disc_yr],F$6,Data[fcast_yr],F$6))</f>
        <v>35921.169596799737</v>
      </c>
      <c r="G17" s="24">
        <f>IF($B17="n/a",$B17,SUMIFS(Data[value],Data[airport],$B$4,Data[Lookup3],$C$4,Data[category],$B17,Data[sub_category],$C17,Data[description],$D17,Data[disc_yr],G$6,Data[fcast_yr],G$6))</f>
        <v>35627.063398581362</v>
      </c>
      <c r="H17" s="24">
        <f>IF($B17="n/a",$B17,SUMIFS(Data[value],Data[airport],$B$4,Data[Lookup3],$C$4,Data[category],$B17,Data[sub_category],$C17,Data[description],$D17,Data[disc_yr],H$6,Data[fcast_yr],H$6))</f>
        <v>1202.3413745169171</v>
      </c>
      <c r="I17" s="24"/>
    </row>
    <row r="18" spans="1:9">
      <c r="A18" s="22">
        <v>12</v>
      </c>
      <c r="B18" s="22" t="str">
        <f>IFERROR(VLOOKUP($C$4&amp;" | "&amp;A18,SchedSectLookup!$A:$H,5,0),"n/a")</f>
        <v>n/a</v>
      </c>
      <c r="C18" s="22" t="str">
        <f>IFERROR(VLOOKUP($C$4&amp;" | "&amp;A18,SchedSectLookup!$A:$H,6,0),"n/a")</f>
        <v>n/a</v>
      </c>
      <c r="D18" s="22" t="str">
        <f>IFERROR(VLOOKUP($C$4&amp;" | "&amp;A18,SchedSectLookup!$A:$H,8,0),"n/a")</f>
        <v>n/a</v>
      </c>
      <c r="E18" s="23" t="str">
        <f>IFERROR(VLOOKUP($C$4&amp;" | "&amp;A18,SchedSectLookup!$A:$J,10,0),"n/a")</f>
        <v>n/a</v>
      </c>
      <c r="F18" s="24" t="str">
        <f>IF($B18="n/a",$B18,SUMIFS(Data[value],Data[airport],$B$4,Data[Lookup3],$C$4,Data[category],$B18,Data[sub_category],$C18,Data[description],$D18,Data[disc_yr],F$6,Data[fcast_yr],F$6))</f>
        <v>n/a</v>
      </c>
      <c r="G18" s="24" t="str">
        <f>IF($B18="n/a",$B18,SUMIFS(Data[value],Data[airport],$B$4,Data[Lookup3],$C$4,Data[category],$B18,Data[sub_category],$C18,Data[description],$D18,Data[disc_yr],G$6,Data[fcast_yr],G$6))</f>
        <v>n/a</v>
      </c>
      <c r="H18" s="24" t="str">
        <f>IF($B18="n/a",$B18,SUMIFS(Data[value],Data[airport],$B$4,Data[Lookup3],$C$4,Data[category],$B18,Data[sub_category],$C18,Data[description],$D18,Data[disc_yr],H$6,Data[fcast_yr],H$6))</f>
        <v>n/a</v>
      </c>
      <c r="I18" s="24"/>
    </row>
    <row r="19" spans="1:9">
      <c r="A19" s="22">
        <v>13</v>
      </c>
      <c r="B19" s="22" t="str">
        <f>IFERROR(VLOOKUP($C$4&amp;" | "&amp;A19,SchedSectLookup!$A:$H,5,0),"n/a")</f>
        <v>n/a</v>
      </c>
      <c r="C19" s="22" t="str">
        <f>IFERROR(VLOOKUP($C$4&amp;" | "&amp;A19,SchedSectLookup!$A:$H,6,0),"n/a")</f>
        <v>n/a</v>
      </c>
      <c r="D19" s="22" t="str">
        <f>IFERROR(VLOOKUP($C$4&amp;" | "&amp;A19,SchedSectLookup!$A:$H,8,0),"n/a")</f>
        <v>n/a</v>
      </c>
      <c r="E19" s="23" t="str">
        <f>IFERROR(VLOOKUP($C$4&amp;" | "&amp;A19,SchedSectLookup!$A:$J,10,0),"n/a")</f>
        <v>n/a</v>
      </c>
      <c r="F19" s="24" t="str">
        <f>IF($B19="n/a",$B19,SUMIFS(Data[value],Data[airport],$B$4,Data[Lookup3],$C$4,Data[category],$B19,Data[sub_category],$C19,Data[description],$D19,Data[disc_yr],F$6,Data[fcast_yr],F$6))</f>
        <v>n/a</v>
      </c>
      <c r="G19" s="24" t="str">
        <f>IF($B19="n/a",$B19,SUMIFS(Data[value],Data[airport],$B$4,Data[Lookup3],$C$4,Data[category],$B19,Data[sub_category],$C19,Data[description],$D19,Data[disc_yr],G$6,Data[fcast_yr],G$6))</f>
        <v>n/a</v>
      </c>
      <c r="H19" s="24" t="str">
        <f>IF($B19="n/a",$B19,SUMIFS(Data[value],Data[airport],$B$4,Data[Lookup3],$C$4,Data[category],$B19,Data[sub_category],$C19,Data[description],$D19,Data[disc_yr],H$6,Data[fcast_yr],H$6))</f>
        <v>n/a</v>
      </c>
      <c r="I19" s="24"/>
    </row>
    <row r="20" spans="1:9">
      <c r="A20" s="22">
        <v>14</v>
      </c>
      <c r="B20" s="22" t="str">
        <f>IFERROR(VLOOKUP($C$4&amp;" | "&amp;A20,SchedSectLookup!$A:$H,5,0),"n/a")</f>
        <v>n/a</v>
      </c>
      <c r="C20" s="22" t="str">
        <f>IFERROR(VLOOKUP($C$4&amp;" | "&amp;A20,SchedSectLookup!$A:$H,6,0),"n/a")</f>
        <v>n/a</v>
      </c>
      <c r="D20" s="22" t="str">
        <f>IFERROR(VLOOKUP($C$4&amp;" | "&amp;A20,SchedSectLookup!$A:$H,8,0),"n/a")</f>
        <v>n/a</v>
      </c>
      <c r="E20" s="23" t="str">
        <f>IFERROR(VLOOKUP($C$4&amp;" | "&amp;A20,SchedSectLookup!$A:$J,10,0),"n/a")</f>
        <v>n/a</v>
      </c>
      <c r="F20" s="24" t="str">
        <f>IF($B20="n/a",$B20,SUMIFS(Data[value],Data[airport],$B$4,Data[Lookup3],$C$4,Data[category],$B20,Data[sub_category],$C20,Data[description],$D20,Data[disc_yr],F$6,Data[fcast_yr],F$6))</f>
        <v>n/a</v>
      </c>
      <c r="G20" s="24" t="str">
        <f>IF($B20="n/a",$B20,SUMIFS(Data[value],Data[airport],$B$4,Data[Lookup3],$C$4,Data[category],$B20,Data[sub_category],$C20,Data[description],$D20,Data[disc_yr],G$6,Data[fcast_yr],G$6))</f>
        <v>n/a</v>
      </c>
      <c r="H20" s="24" t="str">
        <f>IF($B20="n/a",$B20,SUMIFS(Data[value],Data[airport],$B$4,Data[Lookup3],$C$4,Data[category],$B20,Data[sub_category],$C20,Data[description],$D20,Data[disc_yr],H$6,Data[fcast_yr],H$6))</f>
        <v>n/a</v>
      </c>
      <c r="I20" s="24"/>
    </row>
    <row r="21" spans="1:9">
      <c r="A21" s="22">
        <v>15</v>
      </c>
      <c r="B21" s="22" t="str">
        <f>IFERROR(VLOOKUP($C$4&amp;" | "&amp;A21,SchedSectLookup!$A:$H,5,0),"n/a")</f>
        <v>n/a</v>
      </c>
      <c r="C21" s="22" t="str">
        <f>IFERROR(VLOOKUP($C$4&amp;" | "&amp;A21,SchedSectLookup!$A:$H,6,0),"n/a")</f>
        <v>n/a</v>
      </c>
      <c r="D21" s="22" t="str">
        <f>IFERROR(VLOOKUP($C$4&amp;" | "&amp;A21,SchedSectLookup!$A:$H,8,0),"n/a")</f>
        <v>n/a</v>
      </c>
      <c r="E21" s="23" t="str">
        <f>IFERROR(VLOOKUP($C$4&amp;" | "&amp;A21,SchedSectLookup!$A:$J,10,0),"n/a")</f>
        <v>n/a</v>
      </c>
      <c r="F21" s="24" t="str">
        <f>IF($B21="n/a",$B21,SUMIFS(Data[value],Data[airport],$B$4,Data[Lookup3],$C$4,Data[category],$B21,Data[sub_category],$C21,Data[description],$D21,Data[disc_yr],F$6,Data[fcast_yr],F$6))</f>
        <v>n/a</v>
      </c>
      <c r="G21" s="24" t="str">
        <f>IF($B21="n/a",$B21,SUMIFS(Data[value],Data[airport],$B$4,Data[Lookup3],$C$4,Data[category],$B21,Data[sub_category],$C21,Data[description],$D21,Data[disc_yr],G$6,Data[fcast_yr],G$6))</f>
        <v>n/a</v>
      </c>
      <c r="H21" s="24" t="str">
        <f>IF($B21="n/a",$B21,SUMIFS(Data[value],Data[airport],$B$4,Data[Lookup3],$C$4,Data[category],$B21,Data[sub_category],$C21,Data[description],$D21,Data[disc_yr],H$6,Data[fcast_yr],H$6))</f>
        <v>n/a</v>
      </c>
      <c r="I21" s="24"/>
    </row>
    <row r="22" spans="1:9">
      <c r="A22" s="22">
        <v>16</v>
      </c>
      <c r="B22" s="22" t="str">
        <f>IFERROR(VLOOKUP($C$4&amp;" | "&amp;A22,SchedSectLookup!$A:$H,5,0),"n/a")</f>
        <v>n/a</v>
      </c>
      <c r="C22" s="22" t="str">
        <f>IFERROR(VLOOKUP($C$4&amp;" | "&amp;A22,SchedSectLookup!$A:$H,6,0),"n/a")</f>
        <v>n/a</v>
      </c>
      <c r="D22" s="22" t="str">
        <f>IFERROR(VLOOKUP($C$4&amp;" | "&amp;A22,SchedSectLookup!$A:$H,8,0),"n/a")</f>
        <v>n/a</v>
      </c>
      <c r="E22" s="23" t="str">
        <f>IFERROR(VLOOKUP($C$4&amp;" | "&amp;A22,SchedSectLookup!$A:$J,10,0),"n/a")</f>
        <v>n/a</v>
      </c>
      <c r="F22" s="24" t="str">
        <f>IF($B22="n/a",$B22,SUMIFS(Data[value],Data[airport],$B$4,Data[Lookup3],$C$4,Data[category],$B22,Data[sub_category],$C22,Data[description],$D22,Data[disc_yr],F$6,Data[fcast_yr],F$6))</f>
        <v>n/a</v>
      </c>
      <c r="G22" s="24" t="str">
        <f>IF($B22="n/a",$B22,SUMIFS(Data[value],Data[airport],$B$4,Data[Lookup3],$C$4,Data[category],$B22,Data[sub_category],$C22,Data[description],$D22,Data[disc_yr],G$6,Data[fcast_yr],G$6))</f>
        <v>n/a</v>
      </c>
      <c r="H22" s="24" t="str">
        <f>IF($B22="n/a",$B22,SUMIFS(Data[value],Data[airport],$B$4,Data[Lookup3],$C$4,Data[category],$B22,Data[sub_category],$C22,Data[description],$D22,Data[disc_yr],H$6,Data[fcast_yr],H$6))</f>
        <v>n/a</v>
      </c>
      <c r="I22" s="24"/>
    </row>
    <row r="23" spans="1:9">
      <c r="A23" s="22">
        <v>17</v>
      </c>
      <c r="B23" s="22" t="str">
        <f>IFERROR(VLOOKUP($C$4&amp;" | "&amp;A23,SchedSectLookup!$A:$H,5,0),"n/a")</f>
        <v>n/a</v>
      </c>
      <c r="C23" s="22" t="str">
        <f>IFERROR(VLOOKUP($C$4&amp;" | "&amp;A23,SchedSectLookup!$A:$H,6,0),"n/a")</f>
        <v>n/a</v>
      </c>
      <c r="D23" s="22" t="str">
        <f>IFERROR(VLOOKUP($C$4&amp;" | "&amp;A23,SchedSectLookup!$A:$H,8,0),"n/a")</f>
        <v>n/a</v>
      </c>
      <c r="E23" s="23" t="str">
        <f>IFERROR(VLOOKUP($C$4&amp;" | "&amp;A23,SchedSectLookup!$A:$J,10,0),"n/a")</f>
        <v>n/a</v>
      </c>
      <c r="F23" s="24" t="str">
        <f>IF($B23="n/a",$B23,SUMIFS(Data[value],Data[airport],$B$4,Data[Lookup3],$C$4,Data[category],$B23,Data[sub_category],$C23,Data[description],$D23,Data[disc_yr],F$6,Data[fcast_yr],F$6))</f>
        <v>n/a</v>
      </c>
      <c r="G23" s="24" t="str">
        <f>IF($B23="n/a",$B23,SUMIFS(Data[value],Data[airport],$B$4,Data[Lookup3],$C$4,Data[category],$B23,Data[sub_category],$C23,Data[description],$D23,Data[disc_yr],G$6,Data[fcast_yr],G$6))</f>
        <v>n/a</v>
      </c>
      <c r="H23" s="24" t="str">
        <f>IF($B23="n/a",$B23,SUMIFS(Data[value],Data[airport],$B$4,Data[Lookup3],$C$4,Data[category],$B23,Data[sub_category],$C23,Data[description],$D23,Data[disc_yr],H$6,Data[fcast_yr],H$6))</f>
        <v>n/a</v>
      </c>
      <c r="I23" s="24"/>
    </row>
    <row r="24" spans="1:9">
      <c r="A24" s="22">
        <v>18</v>
      </c>
      <c r="B24" s="22" t="str">
        <f>IFERROR(VLOOKUP($C$4&amp;" | "&amp;A24,SchedSectLookup!$A:$H,5,0),"n/a")</f>
        <v>n/a</v>
      </c>
      <c r="C24" s="22" t="str">
        <f>IFERROR(VLOOKUP($C$4&amp;" | "&amp;A24,SchedSectLookup!$A:$H,6,0),"n/a")</f>
        <v>n/a</v>
      </c>
      <c r="D24" s="22" t="str">
        <f>IFERROR(VLOOKUP($C$4&amp;" | "&amp;A24,SchedSectLookup!$A:$H,8,0),"n/a")</f>
        <v>n/a</v>
      </c>
      <c r="E24" s="23" t="str">
        <f>IFERROR(VLOOKUP($C$4&amp;" | "&amp;A24,SchedSectLookup!$A:$J,10,0),"n/a")</f>
        <v>n/a</v>
      </c>
      <c r="F24" s="24" t="str">
        <f>IF($B24="n/a",$B24,SUMIFS(Data[value],Data[airport],$B$4,Data[Lookup3],$C$4,Data[category],$B24,Data[sub_category],$C24,Data[description],$D24,Data[disc_yr],F$6,Data[fcast_yr],F$6))</f>
        <v>n/a</v>
      </c>
      <c r="G24" s="24" t="str">
        <f>IF($B24="n/a",$B24,SUMIFS(Data[value],Data[airport],$B$4,Data[Lookup3],$C$4,Data[category],$B24,Data[sub_category],$C24,Data[description],$D24,Data[disc_yr],G$6,Data[fcast_yr],G$6))</f>
        <v>n/a</v>
      </c>
      <c r="H24" s="24" t="str">
        <f>IF($B24="n/a",$B24,SUMIFS(Data[value],Data[airport],$B$4,Data[Lookup3],$C$4,Data[category],$B24,Data[sub_category],$C24,Data[description],$D24,Data[disc_yr],H$6,Data[fcast_yr],H$6))</f>
        <v>n/a</v>
      </c>
      <c r="I24" s="24"/>
    </row>
    <row r="25" spans="1:9">
      <c r="A25" s="22">
        <v>19</v>
      </c>
      <c r="B25" s="22" t="str">
        <f>IFERROR(VLOOKUP($C$4&amp;" | "&amp;A25,SchedSectLookup!$A:$H,5,0),"n/a")</f>
        <v>n/a</v>
      </c>
      <c r="C25" s="22" t="str">
        <f>IFERROR(VLOOKUP($C$4&amp;" | "&amp;A25,SchedSectLookup!$A:$H,6,0),"n/a")</f>
        <v>n/a</v>
      </c>
      <c r="D25" s="22" t="str">
        <f>IFERROR(VLOOKUP($C$4&amp;" | "&amp;A25,SchedSectLookup!$A:$H,8,0),"n/a")</f>
        <v>n/a</v>
      </c>
      <c r="E25" s="23" t="str">
        <f>IFERROR(VLOOKUP($C$4&amp;" | "&amp;A25,SchedSectLookup!$A:$J,10,0),"n/a")</f>
        <v>n/a</v>
      </c>
      <c r="F25" s="24" t="str">
        <f>IF($B25="n/a",$B25,SUMIFS(Data[value],Data[airport],$B$4,Data[Lookup3],$C$4,Data[category],$B25,Data[sub_category],$C25,Data[description],$D25,Data[disc_yr],F$6,Data[fcast_yr],F$6))</f>
        <v>n/a</v>
      </c>
      <c r="G25" s="24" t="str">
        <f>IF($B25="n/a",$B25,SUMIFS(Data[value],Data[airport],$B$4,Data[Lookup3],$C$4,Data[category],$B25,Data[sub_category],$C25,Data[description],$D25,Data[disc_yr],G$6,Data[fcast_yr],G$6))</f>
        <v>n/a</v>
      </c>
      <c r="H25" s="24" t="str">
        <f>IF($B25="n/a",$B25,SUMIFS(Data[value],Data[airport],$B$4,Data[Lookup3],$C$4,Data[category],$B25,Data[sub_category],$C25,Data[description],$D25,Data[disc_yr],H$6,Data[fcast_yr],H$6))</f>
        <v>n/a</v>
      </c>
      <c r="I25" s="24"/>
    </row>
    <row r="26" spans="1:9">
      <c r="A26" s="22">
        <v>20</v>
      </c>
      <c r="B26" s="22" t="str">
        <f>IFERROR(VLOOKUP($C$4&amp;" | "&amp;A26,SchedSectLookup!$A:$H,5,0),"n/a")</f>
        <v>n/a</v>
      </c>
      <c r="C26" s="22" t="str">
        <f>IFERROR(VLOOKUP($C$4&amp;" | "&amp;A26,SchedSectLookup!$A:$H,6,0),"n/a")</f>
        <v>n/a</v>
      </c>
      <c r="D26" s="22" t="str">
        <f>IFERROR(VLOOKUP($C$4&amp;" | "&amp;A26,SchedSectLookup!$A:$H,8,0),"n/a")</f>
        <v>n/a</v>
      </c>
      <c r="E26" s="23" t="str">
        <f>IFERROR(VLOOKUP($C$4&amp;" | "&amp;A26,SchedSectLookup!$A:$J,10,0),"n/a")</f>
        <v>n/a</v>
      </c>
      <c r="F26" s="24" t="str">
        <f>IF($B26="n/a",$B26,SUMIFS(Data[value],Data[airport],$B$4,Data[Lookup3],$C$4,Data[category],$B26,Data[sub_category],$C26,Data[description],$D26,Data[disc_yr],F$6,Data[fcast_yr],F$6))</f>
        <v>n/a</v>
      </c>
      <c r="G26" s="24" t="str">
        <f>IF($B26="n/a",$B26,SUMIFS(Data[value],Data[airport],$B$4,Data[Lookup3],$C$4,Data[category],$B26,Data[sub_category],$C26,Data[description],$D26,Data[disc_yr],G$6,Data[fcast_yr],G$6))</f>
        <v>n/a</v>
      </c>
      <c r="H26" s="24" t="str">
        <f>IF($B26="n/a",$B26,SUMIFS(Data[value],Data[airport],$B$4,Data[Lookup3],$C$4,Data[category],$B26,Data[sub_category],$C26,Data[description],$D26,Data[disc_yr],H$6,Data[fcast_yr],H$6))</f>
        <v>n/a</v>
      </c>
      <c r="I26" s="24"/>
    </row>
    <row r="27" spans="1:9">
      <c r="A27" s="22">
        <v>21</v>
      </c>
      <c r="B27" s="22" t="str">
        <f>IFERROR(VLOOKUP($C$4&amp;" | "&amp;A27,SchedSectLookup!$A:$H,5,0),"n/a")</f>
        <v>n/a</v>
      </c>
      <c r="C27" s="22" t="str">
        <f>IFERROR(VLOOKUP($C$4&amp;" | "&amp;A27,SchedSectLookup!$A:$H,6,0),"n/a")</f>
        <v>n/a</v>
      </c>
      <c r="D27" s="22" t="str">
        <f>IFERROR(VLOOKUP($C$4&amp;" | "&amp;A27,SchedSectLookup!$A:$H,8,0),"n/a")</f>
        <v>n/a</v>
      </c>
      <c r="E27" s="23" t="str">
        <f>IFERROR(VLOOKUP($C$4&amp;" | "&amp;A27,SchedSectLookup!$A:$J,10,0),"n/a")</f>
        <v>n/a</v>
      </c>
      <c r="F27" s="24" t="str">
        <f>IF($B27="n/a",$B27,SUMIFS(Data[value],Data[airport],$B$4,Data[Lookup3],$C$4,Data[category],$B27,Data[sub_category],$C27,Data[description],$D27,Data[disc_yr],F$6,Data[fcast_yr],F$6))</f>
        <v>n/a</v>
      </c>
      <c r="G27" s="24" t="str">
        <f>IF($B27="n/a",$B27,SUMIFS(Data[value],Data[airport],$B$4,Data[Lookup3],$C$4,Data[category],$B27,Data[sub_category],$C27,Data[description],$D27,Data[disc_yr],G$6,Data[fcast_yr],G$6))</f>
        <v>n/a</v>
      </c>
      <c r="H27" s="24" t="str">
        <f>IF($B27="n/a",$B27,SUMIFS(Data[value],Data[airport],$B$4,Data[Lookup3],$C$4,Data[category],$B27,Data[sub_category],$C27,Data[description],$D27,Data[disc_yr],H$6,Data[fcast_yr],H$6))</f>
        <v>n/a</v>
      </c>
      <c r="I27" s="24"/>
    </row>
    <row r="28" spans="1:9">
      <c r="A28" s="22">
        <v>22</v>
      </c>
      <c r="B28" s="22" t="str">
        <f>IFERROR(VLOOKUP($C$4&amp;" | "&amp;A28,SchedSectLookup!$A:$H,5,0),"n/a")</f>
        <v>n/a</v>
      </c>
      <c r="C28" s="22" t="str">
        <f>IFERROR(VLOOKUP($C$4&amp;" | "&amp;A28,SchedSectLookup!$A:$H,6,0),"n/a")</f>
        <v>n/a</v>
      </c>
      <c r="D28" s="22" t="str">
        <f>IFERROR(VLOOKUP($C$4&amp;" | "&amp;A28,SchedSectLookup!$A:$H,8,0),"n/a")</f>
        <v>n/a</v>
      </c>
      <c r="E28" s="23" t="str">
        <f>IFERROR(VLOOKUP($C$4&amp;" | "&amp;A28,SchedSectLookup!$A:$J,10,0),"n/a")</f>
        <v>n/a</v>
      </c>
      <c r="F28" s="24" t="str">
        <f>IF($B28="n/a",$B28,SUMIFS(Data[value],Data[airport],$B$4,Data[Lookup3],$C$4,Data[category],$B28,Data[sub_category],$C28,Data[description],$D28,Data[disc_yr],F$6,Data[fcast_yr],F$6))</f>
        <v>n/a</v>
      </c>
      <c r="G28" s="24" t="str">
        <f>IF($B28="n/a",$B28,SUMIFS(Data[value],Data[airport],$B$4,Data[Lookup3],$C$4,Data[category],$B28,Data[sub_category],$C28,Data[description],$D28,Data[disc_yr],G$6,Data[fcast_yr],G$6))</f>
        <v>n/a</v>
      </c>
      <c r="H28" s="24" t="str">
        <f>IF($B28="n/a",$B28,SUMIFS(Data[value],Data[airport],$B$4,Data[Lookup3],$C$4,Data[category],$B28,Data[sub_category],$C28,Data[description],$D28,Data[disc_yr],H$6,Data[fcast_yr],H$6))</f>
        <v>n/a</v>
      </c>
      <c r="I28" s="24"/>
    </row>
    <row r="29" spans="1:9">
      <c r="A29" s="22">
        <v>23</v>
      </c>
      <c r="B29" s="22" t="str">
        <f>IFERROR(VLOOKUP($C$4&amp;" | "&amp;A29,SchedSectLookup!$A:$H,5,0),"n/a")</f>
        <v>n/a</v>
      </c>
      <c r="C29" s="22" t="str">
        <f>IFERROR(VLOOKUP($C$4&amp;" | "&amp;A29,SchedSectLookup!$A:$H,6,0),"n/a")</f>
        <v>n/a</v>
      </c>
      <c r="D29" s="22" t="str">
        <f>IFERROR(VLOOKUP($C$4&amp;" | "&amp;A29,SchedSectLookup!$A:$H,8,0),"n/a")</f>
        <v>n/a</v>
      </c>
      <c r="E29" s="23" t="str">
        <f>IFERROR(VLOOKUP($C$4&amp;" | "&amp;A29,SchedSectLookup!$A:$J,10,0),"n/a")</f>
        <v>n/a</v>
      </c>
      <c r="F29" s="24" t="str">
        <f>IF($B29="n/a",$B29,SUMIFS(Data[value],Data[airport],$B$4,Data[Lookup3],$C$4,Data[category],$B29,Data[sub_category],$C29,Data[description],$D29,Data[disc_yr],F$6,Data[fcast_yr],F$6))</f>
        <v>n/a</v>
      </c>
      <c r="G29" s="24" t="str">
        <f>IF($B29="n/a",$B29,SUMIFS(Data[value],Data[airport],$B$4,Data[Lookup3],$C$4,Data[category],$B29,Data[sub_category],$C29,Data[description],$D29,Data[disc_yr],G$6,Data[fcast_yr],G$6))</f>
        <v>n/a</v>
      </c>
      <c r="H29" s="24" t="str">
        <f>IF($B29="n/a",$B29,SUMIFS(Data[value],Data[airport],$B$4,Data[Lookup3],$C$4,Data[category],$B29,Data[sub_category],$C29,Data[description],$D29,Data[disc_yr],H$6,Data[fcast_yr],H$6))</f>
        <v>n/a</v>
      </c>
      <c r="I29" s="24"/>
    </row>
    <row r="30" spans="1:9">
      <c r="A30" s="22">
        <v>24</v>
      </c>
      <c r="B30" s="22" t="str">
        <f>IFERROR(VLOOKUP($C$4&amp;" | "&amp;A30,SchedSectLookup!$A:$H,5,0),"n/a")</f>
        <v>n/a</v>
      </c>
      <c r="C30" s="22" t="str">
        <f>IFERROR(VLOOKUP($C$4&amp;" | "&amp;A30,SchedSectLookup!$A:$H,6,0),"n/a")</f>
        <v>n/a</v>
      </c>
      <c r="D30" s="22" t="str">
        <f>IFERROR(VLOOKUP($C$4&amp;" | "&amp;A30,SchedSectLookup!$A:$H,8,0),"n/a")</f>
        <v>n/a</v>
      </c>
      <c r="E30" s="23" t="str">
        <f>IFERROR(VLOOKUP($C$4&amp;" | "&amp;A30,SchedSectLookup!$A:$J,10,0),"n/a")</f>
        <v>n/a</v>
      </c>
      <c r="F30" s="24" t="str">
        <f>IF($B30="n/a",$B30,SUMIFS(Data[value],Data[airport],$B$4,Data[Lookup3],$C$4,Data[category],$B30,Data[sub_category],$C30,Data[description],$D30,Data[disc_yr],F$6,Data[fcast_yr],F$6))</f>
        <v>n/a</v>
      </c>
      <c r="G30" s="24" t="str">
        <f>IF($B30="n/a",$B30,SUMIFS(Data[value],Data[airport],$B$4,Data[Lookup3],$C$4,Data[category],$B30,Data[sub_category],$C30,Data[description],$D30,Data[disc_yr],G$6,Data[fcast_yr],G$6))</f>
        <v>n/a</v>
      </c>
      <c r="H30" s="24" t="str">
        <f>IF($B30="n/a",$B30,SUMIFS(Data[value],Data[airport],$B$4,Data[Lookup3],$C$4,Data[category],$B30,Data[sub_category],$C30,Data[description],$D30,Data[disc_yr],H$6,Data[fcast_yr],H$6))</f>
        <v>n/a</v>
      </c>
      <c r="I30" s="24"/>
    </row>
    <row r="31" spans="1:9">
      <c r="A31" s="22">
        <v>25</v>
      </c>
      <c r="B31" s="22" t="str">
        <f>IFERROR(VLOOKUP($C$4&amp;" | "&amp;A31,SchedSectLookup!$A:$H,5,0),"n/a")</f>
        <v>n/a</v>
      </c>
      <c r="C31" s="22" t="str">
        <f>IFERROR(VLOOKUP($C$4&amp;" | "&amp;A31,SchedSectLookup!$A:$H,6,0),"n/a")</f>
        <v>n/a</v>
      </c>
      <c r="D31" s="22" t="str">
        <f>IFERROR(VLOOKUP($C$4&amp;" | "&amp;A31,SchedSectLookup!$A:$H,8,0),"n/a")</f>
        <v>n/a</v>
      </c>
      <c r="E31" s="23" t="str">
        <f>IFERROR(VLOOKUP($C$4&amp;" | "&amp;A31,SchedSectLookup!$A:$J,10,0),"n/a")</f>
        <v>n/a</v>
      </c>
      <c r="F31" s="24" t="str">
        <f>IF($B31="n/a",$B31,SUMIFS(Data[value],Data[airport],$B$4,Data[Lookup3],$C$4,Data[category],$B31,Data[sub_category],$C31,Data[description],$D31,Data[disc_yr],F$6,Data[fcast_yr],F$6))</f>
        <v>n/a</v>
      </c>
      <c r="G31" s="24" t="str">
        <f>IF($B31="n/a",$B31,SUMIFS(Data[value],Data[airport],$B$4,Data[Lookup3],$C$4,Data[category],$B31,Data[sub_category],$C31,Data[description],$D31,Data[disc_yr],G$6,Data[fcast_yr],G$6))</f>
        <v>n/a</v>
      </c>
      <c r="H31" s="24" t="str">
        <f>IF($B31="n/a",$B31,SUMIFS(Data[value],Data[airport],$B$4,Data[Lookup3],$C$4,Data[category],$B31,Data[sub_category],$C31,Data[description],$D31,Data[disc_yr],H$6,Data[fcast_yr],H$6))</f>
        <v>n/a</v>
      </c>
      <c r="I31" s="24"/>
    </row>
    <row r="32" spans="1:9">
      <c r="A32" s="22">
        <v>26</v>
      </c>
      <c r="B32" s="22" t="str">
        <f>IFERROR(VLOOKUP($C$4&amp;" | "&amp;A32,SchedSectLookup!$A:$H,5,0),"n/a")</f>
        <v>n/a</v>
      </c>
      <c r="C32" s="22" t="str">
        <f>IFERROR(VLOOKUP($C$4&amp;" | "&amp;A32,SchedSectLookup!$A:$H,6,0),"n/a")</f>
        <v>n/a</v>
      </c>
      <c r="D32" s="22" t="str">
        <f>IFERROR(VLOOKUP($C$4&amp;" | "&amp;A32,SchedSectLookup!$A:$H,8,0),"n/a")</f>
        <v>n/a</v>
      </c>
      <c r="E32" s="23" t="str">
        <f>IFERROR(VLOOKUP($C$4&amp;" | "&amp;A32,SchedSectLookup!$A:$J,10,0),"n/a")</f>
        <v>n/a</v>
      </c>
      <c r="F32" s="24" t="str">
        <f>IF($B32="n/a",$B32,SUMIFS(Data[value],Data[airport],$B$4,Data[Lookup3],$C$4,Data[category],$B32,Data[sub_category],$C32,Data[description],$D32,Data[disc_yr],F$6,Data[fcast_yr],F$6))</f>
        <v>n/a</v>
      </c>
      <c r="G32" s="24" t="str">
        <f>IF($B32="n/a",$B32,SUMIFS(Data[value],Data[airport],$B$4,Data[Lookup3],$C$4,Data[category],$B32,Data[sub_category],$C32,Data[description],$D32,Data[disc_yr],G$6,Data[fcast_yr],G$6))</f>
        <v>n/a</v>
      </c>
      <c r="H32" s="24" t="str">
        <f>IF($B32="n/a",$B32,SUMIFS(Data[value],Data[airport],$B$4,Data[Lookup3],$C$4,Data[category],$B32,Data[sub_category],$C32,Data[description],$D32,Data[disc_yr],H$6,Data[fcast_yr],H$6))</f>
        <v>n/a</v>
      </c>
      <c r="I32" s="24"/>
    </row>
    <row r="33" spans="1:9">
      <c r="A33" s="22">
        <v>27</v>
      </c>
      <c r="B33" s="22" t="str">
        <f>IFERROR(VLOOKUP($C$4&amp;" | "&amp;A33,SchedSectLookup!$A:$H,5,0),"n/a")</f>
        <v>n/a</v>
      </c>
      <c r="C33" s="22" t="str">
        <f>IFERROR(VLOOKUP($C$4&amp;" | "&amp;A33,SchedSectLookup!$A:$H,6,0),"n/a")</f>
        <v>n/a</v>
      </c>
      <c r="D33" s="22" t="str">
        <f>IFERROR(VLOOKUP($C$4&amp;" | "&amp;A33,SchedSectLookup!$A:$H,8,0),"n/a")</f>
        <v>n/a</v>
      </c>
      <c r="E33" s="23" t="str">
        <f>IFERROR(VLOOKUP($C$4&amp;" | "&amp;A33,SchedSectLookup!$A:$J,10,0),"n/a")</f>
        <v>n/a</v>
      </c>
      <c r="F33" s="24" t="str">
        <f>IF($B33="n/a",$B33,SUMIFS(Data[value],Data[airport],$B$4,Data[Lookup3],$C$4,Data[category],$B33,Data[sub_category],$C33,Data[description],$D33,Data[disc_yr],F$6,Data[fcast_yr],F$6))</f>
        <v>n/a</v>
      </c>
      <c r="G33" s="24" t="str">
        <f>IF($B33="n/a",$B33,SUMIFS(Data[value],Data[airport],$B$4,Data[Lookup3],$C$4,Data[category],$B33,Data[sub_category],$C33,Data[description],$D33,Data[disc_yr],G$6,Data[fcast_yr],G$6))</f>
        <v>n/a</v>
      </c>
      <c r="H33" s="24" t="str">
        <f>IF($B33="n/a",$B33,SUMIFS(Data[value],Data[airport],$B$4,Data[Lookup3],$C$4,Data[category],$B33,Data[sub_category],$C33,Data[description],$D33,Data[disc_yr],H$6,Data[fcast_yr],H$6))</f>
        <v>n/a</v>
      </c>
      <c r="I33" s="24"/>
    </row>
    <row r="34" spans="1:9">
      <c r="A34" s="22">
        <v>28</v>
      </c>
      <c r="B34" s="22" t="str">
        <f>IFERROR(VLOOKUP($C$4&amp;" | "&amp;A34,SchedSectLookup!$A:$H,5,0),"n/a")</f>
        <v>n/a</v>
      </c>
      <c r="C34" s="22" t="str">
        <f>IFERROR(VLOOKUP($C$4&amp;" | "&amp;A34,SchedSectLookup!$A:$H,6,0),"n/a")</f>
        <v>n/a</v>
      </c>
      <c r="D34" s="22" t="str">
        <f>IFERROR(VLOOKUP($C$4&amp;" | "&amp;A34,SchedSectLookup!$A:$H,8,0),"n/a")</f>
        <v>n/a</v>
      </c>
      <c r="E34" s="23" t="str">
        <f>IFERROR(VLOOKUP($C$4&amp;" | "&amp;A34,SchedSectLookup!$A:$J,10,0),"n/a")</f>
        <v>n/a</v>
      </c>
      <c r="F34" s="24" t="str">
        <f>IF($B34="n/a",$B34,SUMIFS(Data[value],Data[airport],$B$4,Data[Lookup3],$C$4,Data[category],$B34,Data[sub_category],$C34,Data[description],$D34,Data[disc_yr],F$6,Data[fcast_yr],F$6))</f>
        <v>n/a</v>
      </c>
      <c r="G34" s="24" t="str">
        <f>IF($B34="n/a",$B34,SUMIFS(Data[value],Data[airport],$B$4,Data[Lookup3],$C$4,Data[category],$B34,Data[sub_category],$C34,Data[description],$D34,Data[disc_yr],G$6,Data[fcast_yr],G$6))</f>
        <v>n/a</v>
      </c>
      <c r="H34" s="24" t="str">
        <f>IF($B34="n/a",$B34,SUMIFS(Data[value],Data[airport],$B$4,Data[Lookup3],$C$4,Data[category],$B34,Data[sub_category],$C34,Data[description],$D34,Data[disc_yr],H$6,Data[fcast_yr],H$6))</f>
        <v>n/a</v>
      </c>
      <c r="I34" s="24"/>
    </row>
    <row r="35" spans="1:9">
      <c r="A35" s="22">
        <v>29</v>
      </c>
      <c r="B35" s="22" t="str">
        <f>IFERROR(VLOOKUP($C$4&amp;" | "&amp;A35,SchedSectLookup!$A:$H,5,0),"n/a")</f>
        <v>n/a</v>
      </c>
      <c r="C35" s="22" t="str">
        <f>IFERROR(VLOOKUP($C$4&amp;" | "&amp;A35,SchedSectLookup!$A:$H,6,0),"n/a")</f>
        <v>n/a</v>
      </c>
      <c r="D35" s="22" t="str">
        <f>IFERROR(VLOOKUP($C$4&amp;" | "&amp;A35,SchedSectLookup!$A:$H,8,0),"n/a")</f>
        <v>n/a</v>
      </c>
      <c r="E35" s="23" t="str">
        <f>IFERROR(VLOOKUP($C$4&amp;" | "&amp;A35,SchedSectLookup!$A:$J,10,0),"n/a")</f>
        <v>n/a</v>
      </c>
      <c r="F35" s="24" t="str">
        <f>IF($B35="n/a",$B35,SUMIFS(Data[value],Data[airport],$B$4,Data[Lookup3],$C$4,Data[category],$B35,Data[sub_category],$C35,Data[description],$D35,Data[disc_yr],F$6,Data[fcast_yr],F$6))</f>
        <v>n/a</v>
      </c>
      <c r="G35" s="24" t="str">
        <f>IF($B35="n/a",$B35,SUMIFS(Data[value],Data[airport],$B$4,Data[Lookup3],$C$4,Data[category],$B35,Data[sub_category],$C35,Data[description],$D35,Data[disc_yr],G$6,Data[fcast_yr],G$6))</f>
        <v>n/a</v>
      </c>
      <c r="H35" s="24" t="str">
        <f>IF($B35="n/a",$B35,SUMIFS(Data[value],Data[airport],$B$4,Data[Lookup3],$C$4,Data[category],$B35,Data[sub_category],$C35,Data[description],$D35,Data[disc_yr],H$6,Data[fcast_yr],H$6))</f>
        <v>n/a</v>
      </c>
      <c r="I35" s="24"/>
    </row>
    <row r="36" spans="1:9">
      <c r="A36" s="22">
        <v>30</v>
      </c>
      <c r="B36" s="23" t="str">
        <f>IFERROR(VLOOKUP($C$4&amp;" | "&amp;A36,SchedSectLookup!$A:$H,5,0),"n/a")</f>
        <v>n/a</v>
      </c>
      <c r="C36" s="23" t="str">
        <f>IFERROR(VLOOKUP($C$4&amp;" | "&amp;A36,SchedSectLookup!$A:$H,6,0),"n/a")</f>
        <v>n/a</v>
      </c>
      <c r="D36" s="23" t="str">
        <f>IFERROR(VLOOKUP($C$4&amp;" | "&amp;A36,SchedSectLookup!$A:$H,8,0),"n/a")</f>
        <v>n/a</v>
      </c>
      <c r="E36" s="23" t="str">
        <f>IFERROR(VLOOKUP($C$4&amp;" | "&amp;A36,SchedSectLookup!$A:$J,10,0),"n/a")</f>
        <v>n/a</v>
      </c>
      <c r="F36" s="24" t="str">
        <f>IF($B36="n/a",$B36,SUMIFS(Data[value],Data[airport],$B$4,Data[Lookup3],$C$4,Data[category],$B36,Data[sub_category],$C36,Data[description],$D36,Data[disc_yr],F$6,Data[fcast_yr],F$6))</f>
        <v>n/a</v>
      </c>
      <c r="G36" s="24" t="str">
        <f>IF($B36="n/a",$B36,SUMIFS(Data[value],Data[airport],$B$4,Data[Lookup3],$C$4,Data[category],$B36,Data[sub_category],$C36,Data[description],$D36,Data[disc_yr],G$6,Data[fcast_yr],G$6))</f>
        <v>n/a</v>
      </c>
      <c r="H36" s="24" t="str">
        <f>IF($B36="n/a",$B36,SUMIFS(Data[value],Data[airport],$B$4,Data[Lookup3],$C$4,Data[category],$B36,Data[sub_category],$C36,Data[description],$D36,Data[disc_yr],H$6,Data[fcast_yr],H$6))</f>
        <v>n/a</v>
      </c>
      <c r="I36" s="24"/>
    </row>
    <row r="37" spans="1:9">
      <c r="A37" s="22">
        <v>31</v>
      </c>
      <c r="B37" s="23" t="str">
        <f>IFERROR(VLOOKUP($C$4&amp;" | "&amp;A37,SchedSectLookup!$A:$H,5,0),"n/a")</f>
        <v>n/a</v>
      </c>
      <c r="C37" s="23" t="str">
        <f>IFERROR(VLOOKUP($C$4&amp;" | "&amp;A37,SchedSectLookup!$A:$H,6,0),"n/a")</f>
        <v>n/a</v>
      </c>
      <c r="D37" s="23" t="str">
        <f>IFERROR(VLOOKUP($C$4&amp;" | "&amp;A37,SchedSectLookup!$A:$H,8,0),"n/a")</f>
        <v>n/a</v>
      </c>
      <c r="E37" s="23" t="str">
        <f>IFERROR(VLOOKUP($C$4&amp;" | "&amp;A37,SchedSectLookup!$A:$J,10,0),"n/a")</f>
        <v>n/a</v>
      </c>
      <c r="F37" s="24" t="str">
        <f>IF($B37="n/a",$B37,SUMIFS(Data[value],Data[airport],$B$4,Data[Lookup3],$C$4,Data[category],$B37,Data[sub_category],$C37,Data[description],$D37,Data[disc_yr],F$6,Data[fcast_yr],F$6))</f>
        <v>n/a</v>
      </c>
      <c r="G37" s="24" t="str">
        <f>IF($B37="n/a",$B37,SUMIFS(Data[value],Data[airport],$B$4,Data[Lookup3],$C$4,Data[category],$B37,Data[sub_category],$C37,Data[description],$D37,Data[disc_yr],G$6,Data[fcast_yr],G$6))</f>
        <v>n/a</v>
      </c>
      <c r="H37" s="24" t="str">
        <f>IF($B37="n/a",$B37,SUMIFS(Data[value],Data[airport],$B$4,Data[Lookup3],$C$4,Data[category],$B37,Data[sub_category],$C37,Data[description],$D37,Data[disc_yr],H$6,Data[fcast_yr],H$6))</f>
        <v>n/a</v>
      </c>
      <c r="I37" s="24"/>
    </row>
    <row r="38" spans="1:9">
      <c r="A38" s="22">
        <v>32</v>
      </c>
      <c r="B38" s="23" t="str">
        <f>IFERROR(VLOOKUP($C$4&amp;" | "&amp;A38,SchedSectLookup!$A:$H,5,0),"n/a")</f>
        <v>n/a</v>
      </c>
      <c r="C38" s="23" t="str">
        <f>IFERROR(VLOOKUP($C$4&amp;" | "&amp;A38,SchedSectLookup!$A:$H,6,0),"n/a")</f>
        <v>n/a</v>
      </c>
      <c r="D38" s="23" t="str">
        <f>IFERROR(VLOOKUP($C$4&amp;" | "&amp;A38,SchedSectLookup!$A:$H,8,0),"n/a")</f>
        <v>n/a</v>
      </c>
      <c r="E38" s="23" t="str">
        <f>IFERROR(VLOOKUP($C$4&amp;" | "&amp;A38,SchedSectLookup!$A:$J,10,0),"n/a")</f>
        <v>n/a</v>
      </c>
      <c r="F38" s="24" t="str">
        <f>IF($B38="n/a",$B38,SUMIFS(Data[value],Data[airport],$B$4,Data[Lookup3],$C$4,Data[category],$B38,Data[sub_category],$C38,Data[description],$D38,Data[disc_yr],F$6,Data[fcast_yr],F$6))</f>
        <v>n/a</v>
      </c>
      <c r="G38" s="24" t="str">
        <f>IF($B38="n/a",$B38,SUMIFS(Data[value],Data[airport],$B$4,Data[Lookup3],$C$4,Data[category],$B38,Data[sub_category],$C38,Data[description],$D38,Data[disc_yr],G$6,Data[fcast_yr],G$6))</f>
        <v>n/a</v>
      </c>
      <c r="H38" s="24" t="str">
        <f>IF($B38="n/a",$B38,SUMIFS(Data[value],Data[airport],$B$4,Data[Lookup3],$C$4,Data[category],$B38,Data[sub_category],$C38,Data[description],$D38,Data[disc_yr],H$6,Data[fcast_yr],H$6))</f>
        <v>n/a</v>
      </c>
      <c r="I38" s="24"/>
    </row>
    <row r="39" spans="1:9">
      <c r="A39" s="22">
        <v>33</v>
      </c>
      <c r="B39" s="23" t="str">
        <f>IFERROR(VLOOKUP($C$4&amp;" | "&amp;A39,SchedSectLookup!$A:$H,5,0),"n/a")</f>
        <v>n/a</v>
      </c>
      <c r="C39" s="23" t="str">
        <f>IFERROR(VLOOKUP($C$4&amp;" | "&amp;A39,SchedSectLookup!$A:$H,6,0),"n/a")</f>
        <v>n/a</v>
      </c>
      <c r="D39" s="23" t="str">
        <f>IFERROR(VLOOKUP($C$4&amp;" | "&amp;A39,SchedSectLookup!$A:$H,8,0),"n/a")</f>
        <v>n/a</v>
      </c>
      <c r="E39" s="23" t="str">
        <f>IFERROR(VLOOKUP($C$4&amp;" | "&amp;A39,SchedSectLookup!$A:$J,10,0),"n/a")</f>
        <v>n/a</v>
      </c>
      <c r="F39" s="24" t="str">
        <f>IF($B39="n/a",$B39,SUMIFS(Data[value],Data[airport],$B$4,Data[Lookup3],$C$4,Data[category],$B39,Data[sub_category],$C39,Data[description],$D39,Data[disc_yr],F$6,Data[fcast_yr],F$6))</f>
        <v>n/a</v>
      </c>
      <c r="G39" s="24" t="str">
        <f>IF($B39="n/a",$B39,SUMIFS(Data[value],Data[airport],$B$4,Data[Lookup3],$C$4,Data[category],$B39,Data[sub_category],$C39,Data[description],$D39,Data[disc_yr],G$6,Data[fcast_yr],G$6))</f>
        <v>n/a</v>
      </c>
      <c r="H39" s="24" t="str">
        <f>IF($B39="n/a",$B39,SUMIFS(Data[value],Data[airport],$B$4,Data[Lookup3],$C$4,Data[category],$B39,Data[sub_category],$C39,Data[description],$D39,Data[disc_yr],H$6,Data[fcast_yr],H$6))</f>
        <v>n/a</v>
      </c>
      <c r="I39" s="24"/>
    </row>
    <row r="40" spans="1:9">
      <c r="A40" s="22">
        <v>34</v>
      </c>
      <c r="B40" s="23" t="str">
        <f>IFERROR(VLOOKUP($C$4&amp;" | "&amp;A40,SchedSectLookup!$A:$H,5,0),"n/a")</f>
        <v>n/a</v>
      </c>
      <c r="C40" s="23" t="str">
        <f>IFERROR(VLOOKUP($C$4&amp;" | "&amp;A40,SchedSectLookup!$A:$H,6,0),"n/a")</f>
        <v>n/a</v>
      </c>
      <c r="D40" s="23" t="str">
        <f>IFERROR(VLOOKUP($C$4&amp;" | "&amp;A40,SchedSectLookup!$A:$H,8,0),"n/a")</f>
        <v>n/a</v>
      </c>
      <c r="E40" s="23" t="str">
        <f>IFERROR(VLOOKUP($C$4&amp;" | "&amp;A40,SchedSectLookup!$A:$J,10,0),"n/a")</f>
        <v>n/a</v>
      </c>
      <c r="F40" s="24" t="str">
        <f>IF($B40="n/a",$B40,SUMIFS(Data[value],Data[airport],$B$4,Data[Lookup3],$C$4,Data[category],$B40,Data[sub_category],$C40,Data[description],$D40,Data[disc_yr],F$6,Data[fcast_yr],F$6))</f>
        <v>n/a</v>
      </c>
      <c r="G40" s="24" t="str">
        <f>IF($B40="n/a",$B40,SUMIFS(Data[value],Data[airport],$B$4,Data[Lookup3],$C$4,Data[category],$B40,Data[sub_category],$C40,Data[description],$D40,Data[disc_yr],G$6,Data[fcast_yr],G$6))</f>
        <v>n/a</v>
      </c>
      <c r="H40" s="24" t="str">
        <f>IF($B40="n/a",$B40,SUMIFS(Data[value],Data[airport],$B$4,Data[Lookup3],$C$4,Data[category],$B40,Data[sub_category],$C40,Data[description],$D40,Data[disc_yr],H$6,Data[fcast_yr],H$6))</f>
        <v>n/a</v>
      </c>
      <c r="I40" s="24"/>
    </row>
    <row r="41" spans="1:9">
      <c r="A41" s="22">
        <v>35</v>
      </c>
      <c r="B41" s="23" t="str">
        <f>IFERROR(VLOOKUP($C$4&amp;" | "&amp;A41,SchedSectLookup!$A:$H,5,0),"n/a")</f>
        <v>n/a</v>
      </c>
      <c r="C41" s="23" t="str">
        <f>IFERROR(VLOOKUP($C$4&amp;" | "&amp;A41,SchedSectLookup!$A:$H,6,0),"n/a")</f>
        <v>n/a</v>
      </c>
      <c r="D41" s="23" t="str">
        <f>IFERROR(VLOOKUP($C$4&amp;" | "&amp;A41,SchedSectLookup!$A:$H,8,0),"n/a")</f>
        <v>n/a</v>
      </c>
      <c r="E41" s="23" t="str">
        <f>IFERROR(VLOOKUP($C$4&amp;" | "&amp;A41,SchedSectLookup!$A:$J,10,0),"n/a")</f>
        <v>n/a</v>
      </c>
      <c r="F41" s="24" t="str">
        <f>IF($B41="n/a",$B41,SUMIFS(Data[value],Data[airport],$B$4,Data[Lookup3],$C$4,Data[category],$B41,Data[sub_category],$C41,Data[description],$D41,Data[disc_yr],F$6,Data[fcast_yr],F$6))</f>
        <v>n/a</v>
      </c>
      <c r="G41" s="24" t="str">
        <f>IF($B41="n/a",$B41,SUMIFS(Data[value],Data[airport],$B$4,Data[Lookup3],$C$4,Data[category],$B41,Data[sub_category],$C41,Data[description],$D41,Data[disc_yr],G$6,Data[fcast_yr],G$6))</f>
        <v>n/a</v>
      </c>
      <c r="H41" s="24" t="str">
        <f>IF($B41="n/a",$B41,SUMIFS(Data[value],Data[airport],$B$4,Data[Lookup3],$C$4,Data[category],$B41,Data[sub_category],$C41,Data[description],$D41,Data[disc_yr],H$6,Data[fcast_yr],H$6))</f>
        <v>n/a</v>
      </c>
      <c r="I41" s="24"/>
    </row>
    <row r="42" spans="1:9">
      <c r="A42" s="22">
        <v>36</v>
      </c>
      <c r="B42" s="23" t="str">
        <f>IFERROR(VLOOKUP($C$4&amp;" | "&amp;A42,SchedSectLookup!$A:$H,5,0),"n/a")</f>
        <v>n/a</v>
      </c>
      <c r="C42" s="23" t="str">
        <f>IFERROR(VLOOKUP($C$4&amp;" | "&amp;A42,SchedSectLookup!$A:$H,6,0),"n/a")</f>
        <v>n/a</v>
      </c>
      <c r="D42" s="23" t="str">
        <f>IFERROR(VLOOKUP($C$4&amp;" | "&amp;A42,SchedSectLookup!$A:$H,8,0),"n/a")</f>
        <v>n/a</v>
      </c>
      <c r="E42" s="23" t="str">
        <f>IFERROR(VLOOKUP($C$4&amp;" | "&amp;A42,SchedSectLookup!$A:$J,10,0),"n/a")</f>
        <v>n/a</v>
      </c>
      <c r="F42" s="24" t="str">
        <f>IF($B42="n/a",$B42,SUMIFS(Data[value],Data[airport],$B$4,Data[Lookup3],$C$4,Data[category],$B42,Data[sub_category],$C42,Data[description],$D42,Data[disc_yr],F$6,Data[fcast_yr],F$6))</f>
        <v>n/a</v>
      </c>
      <c r="G42" s="24" t="str">
        <f>IF($B42="n/a",$B42,SUMIFS(Data[value],Data[airport],$B$4,Data[Lookup3],$C$4,Data[category],$B42,Data[sub_category],$C42,Data[description],$D42,Data[disc_yr],G$6,Data[fcast_yr],G$6))</f>
        <v>n/a</v>
      </c>
      <c r="H42" s="24" t="str">
        <f>IF($B42="n/a",$B42,SUMIFS(Data[value],Data[airport],$B$4,Data[Lookup3],$C$4,Data[category],$B42,Data[sub_category],$C42,Data[description],$D42,Data[disc_yr],H$6,Data[fcast_yr],H$6))</f>
        <v>n/a</v>
      </c>
      <c r="I42" s="24"/>
    </row>
    <row r="43" spans="1:9">
      <c r="A43" s="22">
        <v>37</v>
      </c>
      <c r="B43" s="23" t="str">
        <f>IFERROR(VLOOKUP($C$4&amp;" | "&amp;A43,SchedSectLookup!$A:$H,5,0),"n/a")</f>
        <v>n/a</v>
      </c>
      <c r="C43" s="23" t="str">
        <f>IFERROR(VLOOKUP($C$4&amp;" | "&amp;A43,SchedSectLookup!$A:$H,6,0),"n/a")</f>
        <v>n/a</v>
      </c>
      <c r="D43" s="23" t="str">
        <f>IFERROR(VLOOKUP($C$4&amp;" | "&amp;A43,SchedSectLookup!$A:$H,8,0),"n/a")</f>
        <v>n/a</v>
      </c>
      <c r="E43" s="23" t="str">
        <f>IFERROR(VLOOKUP($C$4&amp;" | "&amp;A43,SchedSectLookup!$A:$J,10,0),"n/a")</f>
        <v>n/a</v>
      </c>
      <c r="F43" s="24" t="str">
        <f>IF($B43="n/a",$B43,SUMIFS(Data[value],Data[airport],$B$4,Data[Lookup3],$C$4,Data[category],$B43,Data[sub_category],$C43,Data[description],$D43,Data[disc_yr],F$6,Data[fcast_yr],F$6))</f>
        <v>n/a</v>
      </c>
      <c r="G43" s="24" t="str">
        <f>IF($B43="n/a",$B43,SUMIFS(Data[value],Data[airport],$B$4,Data[Lookup3],$C$4,Data[category],$B43,Data[sub_category],$C43,Data[description],$D43,Data[disc_yr],G$6,Data[fcast_yr],G$6))</f>
        <v>n/a</v>
      </c>
      <c r="H43" s="24" t="str">
        <f>IF($B43="n/a",$B43,SUMIFS(Data[value],Data[airport],$B$4,Data[Lookup3],$C$4,Data[category],$B43,Data[sub_category],$C43,Data[description],$D43,Data[disc_yr],H$6,Data[fcast_yr],H$6))</f>
        <v>n/a</v>
      </c>
      <c r="I43" s="24"/>
    </row>
    <row r="44" spans="1:9">
      <c r="A44" s="22">
        <v>38</v>
      </c>
      <c r="B44" s="23" t="str">
        <f>IFERROR(VLOOKUP($C$4&amp;" | "&amp;A44,SchedSectLookup!$A:$H,5,0),"n/a")</f>
        <v>n/a</v>
      </c>
      <c r="C44" s="23" t="str">
        <f>IFERROR(VLOOKUP($C$4&amp;" | "&amp;A44,SchedSectLookup!$A:$H,6,0),"n/a")</f>
        <v>n/a</v>
      </c>
      <c r="D44" s="23" t="str">
        <f>IFERROR(VLOOKUP($C$4&amp;" | "&amp;A44,SchedSectLookup!$A:$H,8,0),"n/a")</f>
        <v>n/a</v>
      </c>
      <c r="E44" s="23" t="str">
        <f>IFERROR(VLOOKUP($C$4&amp;" | "&amp;A44,SchedSectLookup!$A:$J,10,0),"n/a")</f>
        <v>n/a</v>
      </c>
      <c r="F44" s="24" t="str">
        <f>IF($B44="n/a",$B44,SUMIFS(Data[value],Data[airport],$B$4,Data[Lookup3],$C$4,Data[category],$B44,Data[sub_category],$C44,Data[description],$D44,Data[disc_yr],F$6,Data[fcast_yr],F$6))</f>
        <v>n/a</v>
      </c>
      <c r="G44" s="24" t="str">
        <f>IF($B44="n/a",$B44,SUMIFS(Data[value],Data[airport],$B$4,Data[Lookup3],$C$4,Data[category],$B44,Data[sub_category],$C44,Data[description],$D44,Data[disc_yr],G$6,Data[fcast_yr],G$6))</f>
        <v>n/a</v>
      </c>
      <c r="H44" s="24" t="str">
        <f>IF($B44="n/a",$B44,SUMIFS(Data[value],Data[airport],$B$4,Data[Lookup3],$C$4,Data[category],$B44,Data[sub_category],$C44,Data[description],$D44,Data[disc_yr],H$6,Data[fcast_yr],H$6))</f>
        <v>n/a</v>
      </c>
      <c r="I44" s="24"/>
    </row>
    <row r="45" spans="1:9">
      <c r="A45" s="22">
        <v>39</v>
      </c>
      <c r="B45" s="23" t="str">
        <f>IFERROR(VLOOKUP($C$4&amp;" | "&amp;A45,SchedSectLookup!$A:$H,5,0),"n/a")</f>
        <v>n/a</v>
      </c>
      <c r="C45" s="23" t="str">
        <f>IFERROR(VLOOKUP($C$4&amp;" | "&amp;A45,SchedSectLookup!$A:$H,6,0),"n/a")</f>
        <v>n/a</v>
      </c>
      <c r="D45" s="23" t="str">
        <f>IFERROR(VLOOKUP($C$4&amp;" | "&amp;A45,SchedSectLookup!$A:$H,8,0),"n/a")</f>
        <v>n/a</v>
      </c>
      <c r="E45" s="23" t="str">
        <f>IFERROR(VLOOKUP($C$4&amp;" | "&amp;A45,SchedSectLookup!$A:$J,10,0),"n/a")</f>
        <v>n/a</v>
      </c>
      <c r="F45" s="24" t="str">
        <f>IF($B45="n/a",$B45,SUMIFS(Data[value],Data[airport],$B$4,Data[Lookup3],$C$4,Data[category],$B45,Data[sub_category],$C45,Data[description],$D45,Data[disc_yr],F$6,Data[fcast_yr],F$6))</f>
        <v>n/a</v>
      </c>
      <c r="G45" s="24" t="str">
        <f>IF($B45="n/a",$B45,SUMIFS(Data[value],Data[airport],$B$4,Data[Lookup3],$C$4,Data[category],$B45,Data[sub_category],$C45,Data[description],$D45,Data[disc_yr],G$6,Data[fcast_yr],G$6))</f>
        <v>n/a</v>
      </c>
      <c r="H45" s="24" t="str">
        <f>IF($B45="n/a",$B45,SUMIFS(Data[value],Data[airport],$B$4,Data[Lookup3],$C$4,Data[category],$B45,Data[sub_category],$C45,Data[description],$D45,Data[disc_yr],H$6,Data[fcast_yr],H$6))</f>
        <v>n/a</v>
      </c>
      <c r="I45" s="24"/>
    </row>
    <row r="46" spans="1:9">
      <c r="A46" s="22">
        <v>40</v>
      </c>
      <c r="B46" s="23" t="str">
        <f>IFERROR(VLOOKUP($C$4&amp;" | "&amp;A46,SchedSectLookup!$A:$H,5,0),"n/a")</f>
        <v>n/a</v>
      </c>
      <c r="C46" s="23" t="str">
        <f>IFERROR(VLOOKUP($C$4&amp;" | "&amp;A46,SchedSectLookup!$A:$H,6,0),"n/a")</f>
        <v>n/a</v>
      </c>
      <c r="D46" s="23" t="str">
        <f>IFERROR(VLOOKUP($C$4&amp;" | "&amp;A46,SchedSectLookup!$A:$H,8,0),"n/a")</f>
        <v>n/a</v>
      </c>
      <c r="E46" s="23" t="str">
        <f>IFERROR(VLOOKUP($C$4&amp;" | "&amp;A46,SchedSectLookup!$A:$J,10,0),"n/a")</f>
        <v>n/a</v>
      </c>
      <c r="F46" s="24" t="str">
        <f>IF($B46="n/a",$B46,SUMIFS(Data[value],Data[airport],$B$4,Data[Lookup3],$C$4,Data[category],$B46,Data[sub_category],$C46,Data[description],$D46,Data[disc_yr],F$6,Data[fcast_yr],F$6))</f>
        <v>n/a</v>
      </c>
      <c r="G46" s="24" t="str">
        <f>IF($B46="n/a",$B46,SUMIFS(Data[value],Data[airport],$B$4,Data[Lookup3],$C$4,Data[category],$B46,Data[sub_category],$C46,Data[description],$D46,Data[disc_yr],G$6,Data[fcast_yr],G$6))</f>
        <v>n/a</v>
      </c>
      <c r="H46" s="24" t="str">
        <f>IF($B46="n/a",$B46,SUMIFS(Data[value],Data[airport],$B$4,Data[Lookup3],$C$4,Data[category],$B46,Data[sub_category],$C46,Data[description],$D46,Data[disc_yr],H$6,Data[fcast_yr],H$6))</f>
        <v>n/a</v>
      </c>
      <c r="I46" s="24"/>
    </row>
    <row r="47" spans="1:9">
      <c r="A47" s="22">
        <v>41</v>
      </c>
      <c r="B47" s="23" t="str">
        <f>IFERROR(VLOOKUP($C$4&amp;" | "&amp;A47,SchedSectLookup!$A:$H,5,0),"n/a")</f>
        <v>n/a</v>
      </c>
      <c r="C47" s="23" t="str">
        <f>IFERROR(VLOOKUP($C$4&amp;" | "&amp;A47,SchedSectLookup!$A:$H,6,0),"n/a")</f>
        <v>n/a</v>
      </c>
      <c r="D47" s="23" t="str">
        <f>IFERROR(VLOOKUP($C$4&amp;" | "&amp;A47,SchedSectLookup!$A:$H,8,0),"n/a")</f>
        <v>n/a</v>
      </c>
      <c r="E47" s="23" t="str">
        <f>IFERROR(VLOOKUP($C$4&amp;" | "&amp;A47,SchedSectLookup!$A:$J,10,0),"n/a")</f>
        <v>n/a</v>
      </c>
      <c r="F47" s="24" t="str">
        <f>IF($B47="n/a",$B47,SUMIFS(Data[value],Data[airport],$B$4,Data[Lookup3],$C$4,Data[category],$B47,Data[sub_category],$C47,Data[description],$D47,Data[disc_yr],F$6,Data[fcast_yr],F$6))</f>
        <v>n/a</v>
      </c>
      <c r="G47" s="24" t="str">
        <f>IF($B47="n/a",$B47,SUMIFS(Data[value],Data[airport],$B$4,Data[Lookup3],$C$4,Data[category],$B47,Data[sub_category],$C47,Data[description],$D47,Data[disc_yr],G$6,Data[fcast_yr],G$6))</f>
        <v>n/a</v>
      </c>
      <c r="H47" s="24" t="str">
        <f>IF($B47="n/a",$B47,SUMIFS(Data[value],Data[airport],$B$4,Data[Lookup3],$C$4,Data[category],$B47,Data[sub_category],$C47,Data[description],$D47,Data[disc_yr],H$6,Data[fcast_yr],H$6))</f>
        <v>n/a</v>
      </c>
      <c r="I47" s="24"/>
    </row>
    <row r="48" spans="1:9">
      <c r="A48" s="22">
        <v>42</v>
      </c>
      <c r="B48" s="23" t="str">
        <f>IFERROR(VLOOKUP($C$4&amp;" | "&amp;A48,SchedSectLookup!$A:$H,5,0),"n/a")</f>
        <v>n/a</v>
      </c>
      <c r="C48" s="23" t="str">
        <f>IFERROR(VLOOKUP($C$4&amp;" | "&amp;A48,SchedSectLookup!$A:$H,6,0),"n/a")</f>
        <v>n/a</v>
      </c>
      <c r="D48" s="23" t="str">
        <f>IFERROR(VLOOKUP($C$4&amp;" | "&amp;A48,SchedSectLookup!$A:$H,8,0),"n/a")</f>
        <v>n/a</v>
      </c>
      <c r="E48" s="23" t="str">
        <f>IFERROR(VLOOKUP($C$4&amp;" | "&amp;A48,SchedSectLookup!$A:$J,10,0),"n/a")</f>
        <v>n/a</v>
      </c>
      <c r="F48" s="24" t="str">
        <f>IF($B48="n/a",$B48,SUMIFS(Data[value],Data[airport],$B$4,Data[Lookup3],$C$4,Data[category],$B48,Data[sub_category],$C48,Data[description],$D48,Data[disc_yr],F$6,Data[fcast_yr],F$6))</f>
        <v>n/a</v>
      </c>
      <c r="G48" s="24" t="str">
        <f>IF($B48="n/a",$B48,SUMIFS(Data[value],Data[airport],$B$4,Data[Lookup3],$C$4,Data[category],$B48,Data[sub_category],$C48,Data[description],$D48,Data[disc_yr],G$6,Data[fcast_yr],G$6))</f>
        <v>n/a</v>
      </c>
      <c r="H48" s="24" t="str">
        <f>IF($B48="n/a",$B48,SUMIFS(Data[value],Data[airport],$B$4,Data[Lookup3],$C$4,Data[category],$B48,Data[sub_category],$C48,Data[description],$D48,Data[disc_yr],H$6,Data[fcast_yr],H$6))</f>
        <v>n/a</v>
      </c>
      <c r="I48" s="24"/>
    </row>
    <row r="49" spans="1:9">
      <c r="A49" s="22">
        <v>43</v>
      </c>
      <c r="B49" s="23" t="str">
        <f>IFERROR(VLOOKUP($C$4&amp;" | "&amp;A49,SchedSectLookup!$A:$H,5,0),"n/a")</f>
        <v>n/a</v>
      </c>
      <c r="C49" s="23" t="str">
        <f>IFERROR(VLOOKUP($C$4&amp;" | "&amp;A49,SchedSectLookup!$A:$H,6,0),"n/a")</f>
        <v>n/a</v>
      </c>
      <c r="D49" s="23" t="str">
        <f>IFERROR(VLOOKUP($C$4&amp;" | "&amp;A49,SchedSectLookup!$A:$H,8,0),"n/a")</f>
        <v>n/a</v>
      </c>
      <c r="E49" s="23" t="str">
        <f>IFERROR(VLOOKUP($C$4&amp;" | "&amp;A49,SchedSectLookup!$A:$J,10,0),"n/a")</f>
        <v>n/a</v>
      </c>
      <c r="F49" s="24" t="str">
        <f>IF($B49="n/a",$B49,SUMIFS(Data[value],Data[airport],$B$4,Data[Lookup3],$C$4,Data[category],$B49,Data[sub_category],$C49,Data[description],$D49,Data[disc_yr],F$6,Data[fcast_yr],F$6))</f>
        <v>n/a</v>
      </c>
      <c r="G49" s="24" t="str">
        <f>IF($B49="n/a",$B49,SUMIFS(Data[value],Data[airport],$B$4,Data[Lookup3],$C$4,Data[category],$B49,Data[sub_category],$C49,Data[description],$D49,Data[disc_yr],G$6,Data[fcast_yr],G$6))</f>
        <v>n/a</v>
      </c>
      <c r="H49" s="24" t="str">
        <f>IF($B49="n/a",$B49,SUMIFS(Data[value],Data[airport],$B$4,Data[Lookup3],$C$4,Data[category],$B49,Data[sub_category],$C49,Data[description],$D49,Data[disc_yr],H$6,Data[fcast_yr],H$6))</f>
        <v>n/a</v>
      </c>
      <c r="I49" s="24"/>
    </row>
    <row r="50" spans="1:9">
      <c r="A50" s="22">
        <v>44</v>
      </c>
      <c r="B50" s="23" t="str">
        <f>IFERROR(VLOOKUP($C$4&amp;" | "&amp;A50,SchedSectLookup!$A:$H,5,0),"n/a")</f>
        <v>n/a</v>
      </c>
      <c r="C50" s="23" t="str">
        <f>IFERROR(VLOOKUP($C$4&amp;" | "&amp;A50,SchedSectLookup!$A:$H,6,0),"n/a")</f>
        <v>n/a</v>
      </c>
      <c r="D50" s="23" t="str">
        <f>IFERROR(VLOOKUP($C$4&amp;" | "&amp;A50,SchedSectLookup!$A:$H,8,0),"n/a")</f>
        <v>n/a</v>
      </c>
      <c r="E50" s="23" t="str">
        <f>IFERROR(VLOOKUP($C$4&amp;" | "&amp;A50,SchedSectLookup!$A:$J,10,0),"n/a")</f>
        <v>n/a</v>
      </c>
      <c r="F50" s="24" t="str">
        <f>IF($B50="n/a",$B50,SUMIFS(Data[value],Data[airport],$B$4,Data[Lookup3],$C$4,Data[category],$B50,Data[sub_category],$C50,Data[description],$D50,Data[disc_yr],F$6,Data[fcast_yr],F$6))</f>
        <v>n/a</v>
      </c>
      <c r="G50" s="24" t="str">
        <f>IF($B50="n/a",$B50,SUMIFS(Data[value],Data[airport],$B$4,Data[Lookup3],$C$4,Data[category],$B50,Data[sub_category],$C50,Data[description],$D50,Data[disc_yr],G$6,Data[fcast_yr],G$6))</f>
        <v>n/a</v>
      </c>
      <c r="H50" s="24" t="str">
        <f>IF($B50="n/a",$B50,SUMIFS(Data[value],Data[airport],$B$4,Data[Lookup3],$C$4,Data[category],$B50,Data[sub_category],$C50,Data[description],$D50,Data[disc_yr],H$6,Data[fcast_yr],H$6))</f>
        <v>n/a</v>
      </c>
      <c r="I50" s="24"/>
    </row>
    <row r="51" spans="1:9">
      <c r="A51" s="22">
        <v>45</v>
      </c>
      <c r="B51" s="23" t="str">
        <f>IFERROR(VLOOKUP($C$4&amp;" | "&amp;A51,SchedSectLookup!$A:$H,5,0),"n/a")</f>
        <v>n/a</v>
      </c>
      <c r="C51" s="23" t="str">
        <f>IFERROR(VLOOKUP($C$4&amp;" | "&amp;A51,SchedSectLookup!$A:$H,6,0),"n/a")</f>
        <v>n/a</v>
      </c>
      <c r="D51" s="23" t="str">
        <f>IFERROR(VLOOKUP($C$4&amp;" | "&amp;A51,SchedSectLookup!$A:$H,8,0),"n/a")</f>
        <v>n/a</v>
      </c>
      <c r="E51" s="23" t="str">
        <f>IFERROR(VLOOKUP($C$4&amp;" | "&amp;A51,SchedSectLookup!$A:$J,10,0),"n/a")</f>
        <v>n/a</v>
      </c>
      <c r="F51" s="24" t="str">
        <f>IF($B51="n/a",$B51,SUMIFS(Data[value],Data[airport],$B$4,Data[Lookup3],$C$4,Data[category],$B51,Data[sub_category],$C51,Data[description],$D51,Data[disc_yr],F$6,Data[fcast_yr],F$6))</f>
        <v>n/a</v>
      </c>
      <c r="G51" s="24" t="str">
        <f>IF($B51="n/a",$B51,SUMIFS(Data[value],Data[airport],$B$4,Data[Lookup3],$C$4,Data[category],$B51,Data[sub_category],$C51,Data[description],$D51,Data[disc_yr],G$6,Data[fcast_yr],G$6))</f>
        <v>n/a</v>
      </c>
      <c r="H51" s="24" t="str">
        <f>IF($B51="n/a",$B51,SUMIFS(Data[value],Data[airport],$B$4,Data[Lookup3],$C$4,Data[category],$B51,Data[sub_category],$C51,Data[description],$D51,Data[disc_yr],H$6,Data[fcast_yr],H$6))</f>
        <v>n/a</v>
      </c>
      <c r="I51" s="24"/>
    </row>
    <row r="52" spans="1:9">
      <c r="A52" s="22">
        <v>46</v>
      </c>
      <c r="B52" s="23" t="str">
        <f>IFERROR(VLOOKUP($C$4&amp;" | "&amp;A52,SchedSectLookup!$A:$H,5,0),"n/a")</f>
        <v>n/a</v>
      </c>
      <c r="C52" s="23" t="str">
        <f>IFERROR(VLOOKUP($C$4&amp;" | "&amp;A52,SchedSectLookup!$A:$H,6,0),"n/a")</f>
        <v>n/a</v>
      </c>
      <c r="D52" s="23" t="str">
        <f>IFERROR(VLOOKUP($C$4&amp;" | "&amp;A52,SchedSectLookup!$A:$H,8,0),"n/a")</f>
        <v>n/a</v>
      </c>
      <c r="E52" s="23" t="str">
        <f>IFERROR(VLOOKUP($C$4&amp;" | "&amp;A52,SchedSectLookup!$A:$J,10,0),"n/a")</f>
        <v>n/a</v>
      </c>
      <c r="F52" s="24" t="str">
        <f>IF($B52="n/a",$B52,SUMIFS(Data[value],Data[airport],$B$4,Data[Lookup3],$C$4,Data[category],$B52,Data[sub_category],$C52,Data[description],$D52,Data[disc_yr],F$6,Data[fcast_yr],F$6))</f>
        <v>n/a</v>
      </c>
      <c r="G52" s="24" t="str">
        <f>IF($B52="n/a",$B52,SUMIFS(Data[value],Data[airport],$B$4,Data[Lookup3],$C$4,Data[category],$B52,Data[sub_category],$C52,Data[description],$D52,Data[disc_yr],G$6,Data[fcast_yr],G$6))</f>
        <v>n/a</v>
      </c>
      <c r="H52" s="24" t="str">
        <f>IF($B52="n/a",$B52,SUMIFS(Data[value],Data[airport],$B$4,Data[Lookup3],$C$4,Data[category],$B52,Data[sub_category],$C52,Data[description],$D52,Data[disc_yr],H$6,Data[fcast_yr],H$6))</f>
        <v>n/a</v>
      </c>
      <c r="I52" s="24"/>
    </row>
    <row r="53" spans="1:9">
      <c r="A53" s="22">
        <v>47</v>
      </c>
      <c r="B53" s="23" t="str">
        <f>IFERROR(VLOOKUP($C$4&amp;" | "&amp;A53,SchedSectLookup!$A:$H,5,0),"n/a")</f>
        <v>n/a</v>
      </c>
      <c r="C53" s="23" t="str">
        <f>IFERROR(VLOOKUP($C$4&amp;" | "&amp;A53,SchedSectLookup!$A:$H,6,0),"n/a")</f>
        <v>n/a</v>
      </c>
      <c r="D53" s="23" t="str">
        <f>IFERROR(VLOOKUP($C$4&amp;" | "&amp;A53,SchedSectLookup!$A:$H,8,0),"n/a")</f>
        <v>n/a</v>
      </c>
      <c r="E53" s="23" t="str">
        <f>IFERROR(VLOOKUP($C$4&amp;" | "&amp;A53,SchedSectLookup!$A:$J,10,0),"n/a")</f>
        <v>n/a</v>
      </c>
      <c r="F53" s="24" t="str">
        <f>IF($B53="n/a",$B53,SUMIFS(Data[value],Data[airport],$B$4,Data[Lookup3],$C$4,Data[category],$B53,Data[sub_category],$C53,Data[description],$D53,Data[disc_yr],F$6,Data[fcast_yr],F$6))</f>
        <v>n/a</v>
      </c>
      <c r="G53" s="24" t="str">
        <f>IF($B53="n/a",$B53,SUMIFS(Data[value],Data[airport],$B$4,Data[Lookup3],$C$4,Data[category],$B53,Data[sub_category],$C53,Data[description],$D53,Data[disc_yr],G$6,Data[fcast_yr],G$6))</f>
        <v>n/a</v>
      </c>
      <c r="H53" s="24" t="str">
        <f>IF($B53="n/a",$B53,SUMIFS(Data[value],Data[airport],$B$4,Data[Lookup3],$C$4,Data[category],$B53,Data[sub_category],$C53,Data[description],$D53,Data[disc_yr],H$6,Data[fcast_yr],H$6))</f>
        <v>n/a</v>
      </c>
      <c r="I53" s="24"/>
    </row>
    <row r="54" spans="1:9">
      <c r="A54" s="22">
        <v>48</v>
      </c>
      <c r="B54" s="23" t="str">
        <f>IFERROR(VLOOKUP($C$4&amp;" | "&amp;A54,SchedSectLookup!$A:$H,5,0),"n/a")</f>
        <v>n/a</v>
      </c>
      <c r="C54" s="23" t="str">
        <f>IFERROR(VLOOKUP($C$4&amp;" | "&amp;A54,SchedSectLookup!$A:$H,6,0),"n/a")</f>
        <v>n/a</v>
      </c>
      <c r="D54" s="23" t="str">
        <f>IFERROR(VLOOKUP($C$4&amp;" | "&amp;A54,SchedSectLookup!$A:$H,8,0),"n/a")</f>
        <v>n/a</v>
      </c>
      <c r="E54" s="23" t="str">
        <f>IFERROR(VLOOKUP($C$4&amp;" | "&amp;A54,SchedSectLookup!$A:$J,10,0),"n/a")</f>
        <v>n/a</v>
      </c>
      <c r="F54" s="24" t="str">
        <f>IF($B54="n/a",$B54,SUMIFS(Data[value],Data[airport],$B$4,Data[Lookup3],$C$4,Data[category],$B54,Data[sub_category],$C54,Data[description],$D54,Data[disc_yr],F$6,Data[fcast_yr],F$6))</f>
        <v>n/a</v>
      </c>
      <c r="G54" s="24" t="str">
        <f>IF($B54="n/a",$B54,SUMIFS(Data[value],Data[airport],$B$4,Data[Lookup3],$C$4,Data[category],$B54,Data[sub_category],$C54,Data[description],$D54,Data[disc_yr],G$6,Data[fcast_yr],G$6))</f>
        <v>n/a</v>
      </c>
      <c r="H54" s="24" t="str">
        <f>IF($B54="n/a",$B54,SUMIFS(Data[value],Data[airport],$B$4,Data[Lookup3],$C$4,Data[category],$B54,Data[sub_category],$C54,Data[description],$D54,Data[disc_yr],H$6,Data[fcast_yr],H$6))</f>
        <v>n/a</v>
      </c>
      <c r="I54" s="24"/>
    </row>
    <row r="55" spans="1:9">
      <c r="A55" s="22">
        <v>49</v>
      </c>
      <c r="B55" s="23" t="str">
        <f>IFERROR(VLOOKUP($C$4&amp;" | "&amp;A55,SchedSectLookup!$A:$H,5,0),"n/a")</f>
        <v>n/a</v>
      </c>
      <c r="C55" s="23" t="str">
        <f>IFERROR(VLOOKUP($C$4&amp;" | "&amp;A55,SchedSectLookup!$A:$H,6,0),"n/a")</f>
        <v>n/a</v>
      </c>
      <c r="D55" s="23" t="str">
        <f>IFERROR(VLOOKUP($C$4&amp;" | "&amp;A55,SchedSectLookup!$A:$H,8,0),"n/a")</f>
        <v>n/a</v>
      </c>
      <c r="E55" s="23" t="str">
        <f>IFERROR(VLOOKUP($C$4&amp;" | "&amp;A55,SchedSectLookup!$A:$J,10,0),"n/a")</f>
        <v>n/a</v>
      </c>
      <c r="F55" s="24" t="str">
        <f>IF($B55="n/a",$B55,SUMIFS(Data[value],Data[airport],$B$4,Data[Lookup3],$C$4,Data[category],$B55,Data[sub_category],$C55,Data[description],$D55,Data[disc_yr],F$6,Data[fcast_yr],F$6))</f>
        <v>n/a</v>
      </c>
      <c r="G55" s="24" t="str">
        <f>IF($B55="n/a",$B55,SUMIFS(Data[value],Data[airport],$B$4,Data[Lookup3],$C$4,Data[category],$B55,Data[sub_category],$C55,Data[description],$D55,Data[disc_yr],G$6,Data[fcast_yr],G$6))</f>
        <v>n/a</v>
      </c>
      <c r="H55" s="24" t="str">
        <f>IF($B55="n/a",$B55,SUMIFS(Data[value],Data[airport],$B$4,Data[Lookup3],$C$4,Data[category],$B55,Data[sub_category],$C55,Data[description],$D55,Data[disc_yr],H$6,Data[fcast_yr],H$6))</f>
        <v>n/a</v>
      </c>
      <c r="I55" s="24"/>
    </row>
    <row r="56" spans="1:9">
      <c r="A56" s="22">
        <v>50</v>
      </c>
      <c r="B56" s="23" t="str">
        <f>IFERROR(VLOOKUP($C$4&amp;" | "&amp;A56,SchedSectLookup!$A:$H,5,0),"n/a")</f>
        <v>n/a</v>
      </c>
      <c r="C56" s="23" t="str">
        <f>IFERROR(VLOOKUP($C$4&amp;" | "&amp;A56,SchedSectLookup!$A:$H,6,0),"n/a")</f>
        <v>n/a</v>
      </c>
      <c r="D56" s="23" t="str">
        <f>IFERROR(VLOOKUP($C$4&amp;" | "&amp;A56,SchedSectLookup!$A:$H,8,0),"n/a")</f>
        <v>n/a</v>
      </c>
      <c r="E56" s="23" t="str">
        <f>IFERROR(VLOOKUP($C$4&amp;" | "&amp;A56,SchedSectLookup!$A:$J,10,0),"n/a")</f>
        <v>n/a</v>
      </c>
      <c r="F56" s="24" t="str">
        <f>IF($B56="n/a",$B56,SUMIFS(Data[value],Data[airport],$B$4,Data[Lookup3],$C$4,Data[category],$B56,Data[sub_category],$C56,Data[description],$D56,Data[disc_yr],F$6,Data[fcast_yr],F$6))</f>
        <v>n/a</v>
      </c>
      <c r="G56" s="24" t="str">
        <f>IF($B56="n/a",$B56,SUMIFS(Data[value],Data[airport],$B$4,Data[Lookup3],$C$4,Data[category],$B56,Data[sub_category],$C56,Data[description],$D56,Data[disc_yr],G$6,Data[fcast_yr],G$6))</f>
        <v>n/a</v>
      </c>
      <c r="H56" s="24" t="str">
        <f>IF($B56="n/a",$B56,SUMIFS(Data[value],Data[airport],$B$4,Data[Lookup3],$C$4,Data[category],$B56,Data[sub_category],$C56,Data[description],$D56,Data[disc_yr],H$6,Data[fcast_yr],H$6))</f>
        <v>n/a</v>
      </c>
      <c r="I56" s="24"/>
    </row>
    <row r="57" spans="1:9">
      <c r="A57" s="22">
        <v>51</v>
      </c>
      <c r="B57" s="23" t="str">
        <f>IFERROR(VLOOKUP($C$4&amp;" | "&amp;A57,SchedSectLookup!$A:$H,5,0),"n/a")</f>
        <v>n/a</v>
      </c>
      <c r="C57" s="23" t="str">
        <f>IFERROR(VLOOKUP($C$4&amp;" | "&amp;A57,SchedSectLookup!$A:$H,6,0),"n/a")</f>
        <v>n/a</v>
      </c>
      <c r="D57" s="23" t="str">
        <f>IFERROR(VLOOKUP($C$4&amp;" | "&amp;A57,SchedSectLookup!$A:$H,8,0),"n/a")</f>
        <v>n/a</v>
      </c>
      <c r="E57" s="23" t="str">
        <f>IFERROR(VLOOKUP($C$4&amp;" | "&amp;A57,SchedSectLookup!$A:$J,10,0),"n/a")</f>
        <v>n/a</v>
      </c>
      <c r="F57" s="24" t="str">
        <f>IF($B57="n/a",$B57,SUMIFS(Data[value],Data[airport],$B$4,Data[Lookup3],$C$4,Data[category],$B57,Data[sub_category],$C57,Data[description],$D57,Data[disc_yr],F$6,Data[fcast_yr],F$6))</f>
        <v>n/a</v>
      </c>
      <c r="G57" s="24" t="str">
        <f>IF($B57="n/a",$B57,SUMIFS(Data[value],Data[airport],$B$4,Data[Lookup3],$C$4,Data[category],$B57,Data[sub_category],$C57,Data[description],$D57,Data[disc_yr],G$6,Data[fcast_yr],G$6))</f>
        <v>n/a</v>
      </c>
      <c r="H57" s="24" t="str">
        <f>IF($B57="n/a",$B57,SUMIFS(Data[value],Data[airport],$B$4,Data[Lookup3],$C$4,Data[category],$B57,Data[sub_category],$C57,Data[description],$D57,Data[disc_yr],H$6,Data[fcast_yr],H$6))</f>
        <v>n/a</v>
      </c>
      <c r="I57" s="24"/>
    </row>
    <row r="58" spans="1:9">
      <c r="A58" s="22">
        <v>52</v>
      </c>
      <c r="B58" s="23" t="str">
        <f>IFERROR(VLOOKUP($C$4&amp;" | "&amp;A58,SchedSectLookup!$A:$H,5,0),"n/a")</f>
        <v>n/a</v>
      </c>
      <c r="C58" s="23" t="str">
        <f>IFERROR(VLOOKUP($C$4&amp;" | "&amp;A58,SchedSectLookup!$A:$H,6,0),"n/a")</f>
        <v>n/a</v>
      </c>
      <c r="D58" s="23" t="str">
        <f>IFERROR(VLOOKUP($C$4&amp;" | "&amp;A58,SchedSectLookup!$A:$H,8,0),"n/a")</f>
        <v>n/a</v>
      </c>
      <c r="E58" s="23" t="str">
        <f>IFERROR(VLOOKUP($C$4&amp;" | "&amp;A58,SchedSectLookup!$A:$J,10,0),"n/a")</f>
        <v>n/a</v>
      </c>
      <c r="F58" s="24" t="str">
        <f>IF($B58="n/a",$B58,SUMIFS(Data[value],Data[airport],$B$4,Data[Lookup3],$C$4,Data[category],$B58,Data[sub_category],$C58,Data[description],$D58,Data[disc_yr],F$6,Data[fcast_yr],F$6))</f>
        <v>n/a</v>
      </c>
      <c r="G58" s="24" t="str">
        <f>IF($B58="n/a",$B58,SUMIFS(Data[value],Data[airport],$B$4,Data[Lookup3],$C$4,Data[category],$B58,Data[sub_category],$C58,Data[description],$D58,Data[disc_yr],G$6,Data[fcast_yr],G$6))</f>
        <v>n/a</v>
      </c>
      <c r="H58" s="24" t="str">
        <f>IF($B58="n/a",$B58,SUMIFS(Data[value],Data[airport],$B$4,Data[Lookup3],$C$4,Data[category],$B58,Data[sub_category],$C58,Data[description],$D58,Data[disc_yr],H$6,Data[fcast_yr],H$6))</f>
        <v>n/a</v>
      </c>
      <c r="I58" s="24"/>
    </row>
    <row r="59" spans="1:9">
      <c r="A59" s="22">
        <v>53</v>
      </c>
      <c r="B59" s="23" t="str">
        <f>IFERROR(VLOOKUP($C$4&amp;" | "&amp;A59,SchedSectLookup!$A:$H,5,0),"n/a")</f>
        <v>n/a</v>
      </c>
      <c r="C59" s="23" t="str">
        <f>IFERROR(VLOOKUP($C$4&amp;" | "&amp;A59,SchedSectLookup!$A:$H,6,0),"n/a")</f>
        <v>n/a</v>
      </c>
      <c r="D59" s="23" t="str">
        <f>IFERROR(VLOOKUP($C$4&amp;" | "&amp;A59,SchedSectLookup!$A:$H,8,0),"n/a")</f>
        <v>n/a</v>
      </c>
      <c r="E59" s="23" t="str">
        <f>IFERROR(VLOOKUP($C$4&amp;" | "&amp;A59,SchedSectLookup!$A:$J,10,0),"n/a")</f>
        <v>n/a</v>
      </c>
      <c r="F59" s="24" t="str">
        <f>IF($B59="n/a",$B59,SUMIFS(Data[value],Data[airport],$B$4,Data[Lookup3],$C$4,Data[category],$B59,Data[sub_category],$C59,Data[description],$D59,Data[disc_yr],F$6,Data[fcast_yr],F$6))</f>
        <v>n/a</v>
      </c>
      <c r="G59" s="24" t="str">
        <f>IF($B59="n/a",$B59,SUMIFS(Data[value],Data[airport],$B$4,Data[Lookup3],$C$4,Data[category],$B59,Data[sub_category],$C59,Data[description],$D59,Data[disc_yr],G$6,Data[fcast_yr],G$6))</f>
        <v>n/a</v>
      </c>
      <c r="H59" s="24" t="str">
        <f>IF($B59="n/a",$B59,SUMIFS(Data[value],Data[airport],$B$4,Data[Lookup3],$C$4,Data[category],$B59,Data[sub_category],$C59,Data[description],$D59,Data[disc_yr],H$6,Data[fcast_yr],H$6))</f>
        <v>n/a</v>
      </c>
      <c r="I59" s="24"/>
    </row>
    <row r="60" spans="1:9">
      <c r="A60" s="22">
        <v>54</v>
      </c>
      <c r="B60" s="23" t="str">
        <f>IFERROR(VLOOKUP($C$4&amp;" | "&amp;A60,SchedSectLookup!$A:$H,5,0),"n/a")</f>
        <v>n/a</v>
      </c>
      <c r="C60" s="23" t="str">
        <f>IFERROR(VLOOKUP($C$4&amp;" | "&amp;A60,SchedSectLookup!$A:$H,6,0),"n/a")</f>
        <v>n/a</v>
      </c>
      <c r="D60" s="23" t="str">
        <f>IFERROR(VLOOKUP($C$4&amp;" | "&amp;A60,SchedSectLookup!$A:$H,8,0),"n/a")</f>
        <v>n/a</v>
      </c>
      <c r="E60" s="23" t="str">
        <f>IFERROR(VLOOKUP($C$4&amp;" | "&amp;A60,SchedSectLookup!$A:$J,10,0),"n/a")</f>
        <v>n/a</v>
      </c>
      <c r="F60" s="24" t="str">
        <f>IF($B60="n/a",$B60,SUMIFS(Data[value],Data[airport],$B$4,Data[Lookup3],$C$4,Data[category],$B60,Data[sub_category],$C60,Data[description],$D60,Data[disc_yr],F$6,Data[fcast_yr],F$6))</f>
        <v>n/a</v>
      </c>
      <c r="G60" s="24" t="str">
        <f>IF($B60="n/a",$B60,SUMIFS(Data[value],Data[airport],$B$4,Data[Lookup3],$C$4,Data[category],$B60,Data[sub_category],$C60,Data[description],$D60,Data[disc_yr],G$6,Data[fcast_yr],G$6))</f>
        <v>n/a</v>
      </c>
      <c r="H60" s="24" t="str">
        <f>IF($B60="n/a",$B60,SUMIFS(Data[value],Data[airport],$B$4,Data[Lookup3],$C$4,Data[category],$B60,Data[sub_category],$C60,Data[description],$D60,Data[disc_yr],H$6,Data[fcast_yr],H$6))</f>
        <v>n/a</v>
      </c>
      <c r="I60" s="24"/>
    </row>
    <row r="61" spans="1:9">
      <c r="A61" s="22">
        <v>55</v>
      </c>
      <c r="B61" s="23" t="str">
        <f>IFERROR(VLOOKUP($C$4&amp;" | "&amp;A61,SchedSectLookup!$A:$H,5,0),"n/a")</f>
        <v>n/a</v>
      </c>
      <c r="C61" s="23" t="str">
        <f>IFERROR(VLOOKUP($C$4&amp;" | "&amp;A61,SchedSectLookup!$A:$H,6,0),"n/a")</f>
        <v>n/a</v>
      </c>
      <c r="D61" s="23" t="str">
        <f>IFERROR(VLOOKUP($C$4&amp;" | "&amp;A61,SchedSectLookup!$A:$H,8,0),"n/a")</f>
        <v>n/a</v>
      </c>
      <c r="E61" s="23" t="str">
        <f>IFERROR(VLOOKUP($C$4&amp;" | "&amp;A61,SchedSectLookup!$A:$J,10,0),"n/a")</f>
        <v>n/a</v>
      </c>
      <c r="F61" s="24" t="str">
        <f>IF($B61="n/a",$B61,SUMIFS(Data[value],Data[airport],$B$4,Data[Lookup3],$C$4,Data[category],$B61,Data[sub_category],$C61,Data[description],$D61,Data[disc_yr],F$6,Data[fcast_yr],F$6))</f>
        <v>n/a</v>
      </c>
      <c r="G61" s="24" t="str">
        <f>IF($B61="n/a",$B61,SUMIFS(Data[value],Data[airport],$B$4,Data[Lookup3],$C$4,Data[category],$B61,Data[sub_category],$C61,Data[description],$D61,Data[disc_yr],G$6,Data[fcast_yr],G$6))</f>
        <v>n/a</v>
      </c>
      <c r="H61" s="24" t="str">
        <f>IF($B61="n/a",$B61,SUMIFS(Data[value],Data[airport],$B$4,Data[Lookup3],$C$4,Data[category],$B61,Data[sub_category],$C61,Data[description],$D61,Data[disc_yr],H$6,Data[fcast_yr],H$6))</f>
        <v>n/a</v>
      </c>
      <c r="I61" s="24"/>
    </row>
    <row r="62" spans="1:9">
      <c r="A62" s="22">
        <v>56</v>
      </c>
      <c r="B62" s="23" t="str">
        <f>IFERROR(VLOOKUP($C$4&amp;" | "&amp;A62,SchedSectLookup!$A:$H,5,0),"n/a")</f>
        <v>n/a</v>
      </c>
      <c r="C62" s="23" t="str">
        <f>IFERROR(VLOOKUP($C$4&amp;" | "&amp;A62,SchedSectLookup!$A:$H,6,0),"n/a")</f>
        <v>n/a</v>
      </c>
      <c r="D62" s="23" t="str">
        <f>IFERROR(VLOOKUP($C$4&amp;" | "&amp;A62,SchedSectLookup!$A:$H,8,0),"n/a")</f>
        <v>n/a</v>
      </c>
      <c r="E62" s="23" t="str">
        <f>IFERROR(VLOOKUP($C$4&amp;" | "&amp;A62,SchedSectLookup!$A:$J,10,0),"n/a")</f>
        <v>n/a</v>
      </c>
      <c r="F62" s="24" t="str">
        <f>IF($B62="n/a",$B62,SUMIFS(Data[value],Data[airport],$B$4,Data[Lookup3],$C$4,Data[category],$B62,Data[sub_category],$C62,Data[description],$D62,Data[disc_yr],F$6,Data[fcast_yr],F$6))</f>
        <v>n/a</v>
      </c>
      <c r="G62" s="24" t="str">
        <f>IF($B62="n/a",$B62,SUMIFS(Data[value],Data[airport],$B$4,Data[Lookup3],$C$4,Data[category],$B62,Data[sub_category],$C62,Data[description],$D62,Data[disc_yr],G$6,Data[fcast_yr],G$6))</f>
        <v>n/a</v>
      </c>
      <c r="H62" s="24" t="str">
        <f>IF($B62="n/a",$B62,SUMIFS(Data[value],Data[airport],$B$4,Data[Lookup3],$C$4,Data[category],$B62,Data[sub_category],$C62,Data[description],$D62,Data[disc_yr],H$6,Data[fcast_yr],H$6))</f>
        <v>n/a</v>
      </c>
      <c r="I62" s="24"/>
    </row>
    <row r="63" spans="1:9">
      <c r="A63" s="22">
        <v>57</v>
      </c>
      <c r="B63" s="23" t="str">
        <f>IFERROR(VLOOKUP($C$4&amp;" | "&amp;A63,SchedSectLookup!$A:$H,5,0),"n/a")</f>
        <v>n/a</v>
      </c>
      <c r="C63" s="23" t="str">
        <f>IFERROR(VLOOKUP($C$4&amp;" | "&amp;A63,SchedSectLookup!$A:$H,6,0),"n/a")</f>
        <v>n/a</v>
      </c>
      <c r="D63" s="23" t="str">
        <f>IFERROR(VLOOKUP($C$4&amp;" | "&amp;A63,SchedSectLookup!$A:$H,8,0),"n/a")</f>
        <v>n/a</v>
      </c>
      <c r="E63" s="23" t="str">
        <f>IFERROR(VLOOKUP($C$4&amp;" | "&amp;A63,SchedSectLookup!$A:$J,10,0),"n/a")</f>
        <v>n/a</v>
      </c>
      <c r="F63" s="24" t="str">
        <f>IF($B63="n/a",$B63,SUMIFS(Data[value],Data[airport],$B$4,Data[Lookup3],$C$4,Data[category],$B63,Data[sub_category],$C63,Data[description],$D63,Data[disc_yr],F$6,Data[fcast_yr],F$6))</f>
        <v>n/a</v>
      </c>
      <c r="G63" s="24" t="str">
        <f>IF($B63="n/a",$B63,SUMIFS(Data[value],Data[airport],$B$4,Data[Lookup3],$C$4,Data[category],$B63,Data[sub_category],$C63,Data[description],$D63,Data[disc_yr],G$6,Data[fcast_yr],G$6))</f>
        <v>n/a</v>
      </c>
      <c r="H63" s="24" t="str">
        <f>IF($B63="n/a",$B63,SUMIFS(Data[value],Data[airport],$B$4,Data[Lookup3],$C$4,Data[category],$B63,Data[sub_category],$C63,Data[description],$D63,Data[disc_yr],H$6,Data[fcast_yr],H$6))</f>
        <v>n/a</v>
      </c>
      <c r="I63" s="24"/>
    </row>
    <row r="64" spans="1:9">
      <c r="A64" s="22">
        <v>58</v>
      </c>
      <c r="B64" s="23" t="str">
        <f>IFERROR(VLOOKUP($C$4&amp;" | "&amp;A64,SchedSectLookup!$A:$H,5,0),"n/a")</f>
        <v>n/a</v>
      </c>
      <c r="C64" s="23" t="str">
        <f>IFERROR(VLOOKUP($C$4&amp;" | "&amp;A64,SchedSectLookup!$A:$H,6,0),"n/a")</f>
        <v>n/a</v>
      </c>
      <c r="D64" s="23" t="str">
        <f>IFERROR(VLOOKUP($C$4&amp;" | "&amp;A64,SchedSectLookup!$A:$H,8,0),"n/a")</f>
        <v>n/a</v>
      </c>
      <c r="E64" s="23" t="str">
        <f>IFERROR(VLOOKUP($C$4&amp;" | "&amp;A64,SchedSectLookup!$A:$J,10,0),"n/a")</f>
        <v>n/a</v>
      </c>
      <c r="F64" s="24" t="str">
        <f>IF($B64="n/a",$B64,SUMIFS(Data[value],Data[airport],$B$4,Data[Lookup3],$C$4,Data[category],$B64,Data[sub_category],$C64,Data[description],$D64,Data[disc_yr],F$6,Data[fcast_yr],F$6))</f>
        <v>n/a</v>
      </c>
      <c r="G64" s="24" t="str">
        <f>IF($B64="n/a",$B64,SUMIFS(Data[value],Data[airport],$B$4,Data[Lookup3],$C$4,Data[category],$B64,Data[sub_category],$C64,Data[description],$D64,Data[disc_yr],G$6,Data[fcast_yr],G$6))</f>
        <v>n/a</v>
      </c>
      <c r="H64" s="24" t="str">
        <f>IF($B64="n/a",$B64,SUMIFS(Data[value],Data[airport],$B$4,Data[Lookup3],$C$4,Data[category],$B64,Data[sub_category],$C64,Data[description],$D64,Data[disc_yr],H$6,Data[fcast_yr],H$6))</f>
        <v>n/a</v>
      </c>
      <c r="I64" s="24"/>
    </row>
    <row r="65" spans="1:9">
      <c r="A65" s="22">
        <v>59</v>
      </c>
      <c r="B65" s="23" t="str">
        <f>IFERROR(VLOOKUP($C$4&amp;" | "&amp;A65,SchedSectLookup!$A:$H,5,0),"n/a")</f>
        <v>n/a</v>
      </c>
      <c r="C65" s="23" t="str">
        <f>IFERROR(VLOOKUP($C$4&amp;" | "&amp;A65,SchedSectLookup!$A:$H,6,0),"n/a")</f>
        <v>n/a</v>
      </c>
      <c r="D65" s="23" t="str">
        <f>IFERROR(VLOOKUP($C$4&amp;" | "&amp;A65,SchedSectLookup!$A:$H,8,0),"n/a")</f>
        <v>n/a</v>
      </c>
      <c r="E65" s="23" t="str">
        <f>IFERROR(VLOOKUP($C$4&amp;" | "&amp;A65,SchedSectLookup!$A:$J,10,0),"n/a")</f>
        <v>n/a</v>
      </c>
      <c r="F65" s="24" t="str">
        <f>IF($B65="n/a",$B65,SUMIFS(Data[value],Data[airport],$B$4,Data[Lookup3],$C$4,Data[category],$B65,Data[sub_category],$C65,Data[description],$D65,Data[disc_yr],F$6,Data[fcast_yr],F$6))</f>
        <v>n/a</v>
      </c>
      <c r="G65" s="24" t="str">
        <f>IF($B65="n/a",$B65,SUMIFS(Data[value],Data[airport],$B$4,Data[Lookup3],$C$4,Data[category],$B65,Data[sub_category],$C65,Data[description],$D65,Data[disc_yr],G$6,Data[fcast_yr],G$6))</f>
        <v>n/a</v>
      </c>
      <c r="H65" s="24" t="str">
        <f>IF($B65="n/a",$B65,SUMIFS(Data[value],Data[airport],$B$4,Data[Lookup3],$C$4,Data[category],$B65,Data[sub_category],$C65,Data[description],$D65,Data[disc_yr],H$6,Data[fcast_yr],H$6))</f>
        <v>n/a</v>
      </c>
      <c r="I65" s="24"/>
    </row>
    <row r="66" spans="1:9">
      <c r="A66" s="22">
        <v>60</v>
      </c>
      <c r="B66" s="23" t="str">
        <f>IFERROR(VLOOKUP($C$4&amp;" | "&amp;A66,SchedSectLookup!$A:$H,5,0),"n/a")</f>
        <v>n/a</v>
      </c>
      <c r="C66" s="23" t="str">
        <f>IFERROR(VLOOKUP($C$4&amp;" | "&amp;A66,SchedSectLookup!$A:$H,6,0),"n/a")</f>
        <v>n/a</v>
      </c>
      <c r="D66" s="23" t="str">
        <f>IFERROR(VLOOKUP($C$4&amp;" | "&amp;A66,SchedSectLookup!$A:$H,8,0),"n/a")</f>
        <v>n/a</v>
      </c>
      <c r="E66" s="23" t="str">
        <f>IFERROR(VLOOKUP($C$4&amp;" | "&amp;A66,SchedSectLookup!$A:$J,10,0),"n/a")</f>
        <v>n/a</v>
      </c>
      <c r="F66" s="24" t="str">
        <f>IF($B66="n/a",$B66,SUMIFS(Data[value],Data[airport],$B$4,Data[Lookup3],$C$4,Data[category],$B66,Data[sub_category],$C66,Data[description],$D66,Data[disc_yr],F$6,Data[fcast_yr],F$6))</f>
        <v>n/a</v>
      </c>
      <c r="G66" s="24" t="str">
        <f>IF($B66="n/a",$B66,SUMIFS(Data[value],Data[airport],$B$4,Data[Lookup3],$C$4,Data[category],$B66,Data[sub_category],$C66,Data[description],$D66,Data[disc_yr],G$6,Data[fcast_yr],G$6))</f>
        <v>n/a</v>
      </c>
      <c r="H66" s="24" t="str">
        <f>IF($B66="n/a",$B66,SUMIFS(Data[value],Data[airport],$B$4,Data[Lookup3],$C$4,Data[category],$B66,Data[sub_category],$C66,Data[description],$D66,Data[disc_yr],H$6,Data[fcast_yr],H$6))</f>
        <v>n/a</v>
      </c>
      <c r="I66" s="24"/>
    </row>
    <row r="67" spans="1:9">
      <c r="A67" s="22">
        <v>61</v>
      </c>
      <c r="B67" s="23" t="str">
        <f>IFERROR(VLOOKUP($C$4&amp;" | "&amp;A67,SchedSectLookup!$A:$H,5,0),"n/a")</f>
        <v>n/a</v>
      </c>
      <c r="C67" s="23" t="str">
        <f>IFERROR(VLOOKUP($C$4&amp;" | "&amp;A67,SchedSectLookup!$A:$H,6,0),"n/a")</f>
        <v>n/a</v>
      </c>
      <c r="D67" s="23" t="str">
        <f>IFERROR(VLOOKUP($C$4&amp;" | "&amp;A67,SchedSectLookup!$A:$H,8,0),"n/a")</f>
        <v>n/a</v>
      </c>
      <c r="E67" s="23" t="str">
        <f>IFERROR(VLOOKUP($C$4&amp;" | "&amp;A67,SchedSectLookup!$A:$J,10,0),"n/a")</f>
        <v>n/a</v>
      </c>
      <c r="F67" s="24" t="str">
        <f>IF($B67="n/a",$B67,SUMIFS(Data[value],Data[airport],$B$4,Data[Lookup3],$C$4,Data[category],$B67,Data[sub_category],$C67,Data[description],$D67,Data[disc_yr],F$6,Data[fcast_yr],F$6))</f>
        <v>n/a</v>
      </c>
      <c r="G67" s="24" t="str">
        <f>IF($B67="n/a",$B67,SUMIFS(Data[value],Data[airport],$B$4,Data[Lookup3],$C$4,Data[category],$B67,Data[sub_category],$C67,Data[description],$D67,Data[disc_yr],G$6,Data[fcast_yr],G$6))</f>
        <v>n/a</v>
      </c>
      <c r="H67" s="24" t="str">
        <f>IF($B67="n/a",$B67,SUMIFS(Data[value],Data[airport],$B$4,Data[Lookup3],$C$4,Data[category],$B67,Data[sub_category],$C67,Data[description],$D67,Data[disc_yr],H$6,Data[fcast_yr],H$6))</f>
        <v>n/a</v>
      </c>
      <c r="I67" s="24"/>
    </row>
    <row r="68" spans="1:9">
      <c r="A68" s="22">
        <v>62</v>
      </c>
      <c r="B68" s="23" t="str">
        <f>IFERROR(VLOOKUP($C$4&amp;" | "&amp;A68,SchedSectLookup!$A:$H,5,0),"n/a")</f>
        <v>n/a</v>
      </c>
      <c r="C68" s="23" t="str">
        <f>IFERROR(VLOOKUP($C$4&amp;" | "&amp;A68,SchedSectLookup!$A:$H,6,0),"n/a")</f>
        <v>n/a</v>
      </c>
      <c r="D68" s="23" t="str">
        <f>IFERROR(VLOOKUP($C$4&amp;" | "&amp;A68,SchedSectLookup!$A:$H,8,0),"n/a")</f>
        <v>n/a</v>
      </c>
      <c r="E68" s="23" t="str">
        <f>IFERROR(VLOOKUP($C$4&amp;" | "&amp;A68,SchedSectLookup!$A:$J,10,0),"n/a")</f>
        <v>n/a</v>
      </c>
      <c r="F68" s="24" t="str">
        <f>IF($B68="n/a",$B68,SUMIFS(Data[value],Data[airport],$B$4,Data[Lookup3],$C$4,Data[category],$B68,Data[sub_category],$C68,Data[description],$D68,Data[disc_yr],F$6,Data[fcast_yr],F$6))</f>
        <v>n/a</v>
      </c>
      <c r="G68" s="24" t="str">
        <f>IF($B68="n/a",$B68,SUMIFS(Data[value],Data[airport],$B$4,Data[Lookup3],$C$4,Data[category],$B68,Data[sub_category],$C68,Data[description],$D68,Data[disc_yr],G$6,Data[fcast_yr],G$6))</f>
        <v>n/a</v>
      </c>
      <c r="H68" s="24" t="str">
        <f>IF($B68="n/a",$B68,SUMIFS(Data[value],Data[airport],$B$4,Data[Lookup3],$C$4,Data[category],$B68,Data[sub_category],$C68,Data[description],$D68,Data[disc_yr],H$6,Data[fcast_yr],H$6))</f>
        <v>n/a</v>
      </c>
      <c r="I68" s="24"/>
    </row>
    <row r="69" spans="1:9">
      <c r="A69" s="22">
        <v>63</v>
      </c>
      <c r="B69" s="23" t="str">
        <f>IFERROR(VLOOKUP($C$4&amp;" | "&amp;A69,SchedSectLookup!$A:$H,5,0),"n/a")</f>
        <v>n/a</v>
      </c>
      <c r="C69" s="23" t="str">
        <f>IFERROR(VLOOKUP($C$4&amp;" | "&amp;A69,SchedSectLookup!$A:$H,6,0),"n/a")</f>
        <v>n/a</v>
      </c>
      <c r="D69" s="23" t="str">
        <f>IFERROR(VLOOKUP($C$4&amp;" | "&amp;A69,SchedSectLookup!$A:$H,8,0),"n/a")</f>
        <v>n/a</v>
      </c>
      <c r="E69" s="23" t="str">
        <f>IFERROR(VLOOKUP($C$4&amp;" | "&amp;A69,SchedSectLookup!$A:$J,10,0),"n/a")</f>
        <v>n/a</v>
      </c>
      <c r="F69" s="24" t="str">
        <f>IF($B69="n/a",$B69,SUMIFS(Data[value],Data[airport],$B$4,Data[Lookup3],$C$4,Data[category],$B69,Data[sub_category],$C69,Data[description],$D69,Data[disc_yr],F$6,Data[fcast_yr],F$6))</f>
        <v>n/a</v>
      </c>
      <c r="G69" s="24" t="str">
        <f>IF($B69="n/a",$B69,SUMIFS(Data[value],Data[airport],$B$4,Data[Lookup3],$C$4,Data[category],$B69,Data[sub_category],$C69,Data[description],$D69,Data[disc_yr],G$6,Data[fcast_yr],G$6))</f>
        <v>n/a</v>
      </c>
      <c r="H69" s="24" t="str">
        <f>IF($B69="n/a",$B69,SUMIFS(Data[value],Data[airport],$B$4,Data[Lookup3],$C$4,Data[category],$B69,Data[sub_category],$C69,Data[description],$D69,Data[disc_yr],H$6,Data[fcast_yr],H$6))</f>
        <v>n/a</v>
      </c>
      <c r="I69" s="24"/>
    </row>
    <row r="70" spans="1:9">
      <c r="A70" s="22">
        <v>64</v>
      </c>
      <c r="B70" s="23" t="str">
        <f>IFERROR(VLOOKUP($C$4&amp;" | "&amp;A70,SchedSectLookup!$A:$H,5,0),"n/a")</f>
        <v>n/a</v>
      </c>
      <c r="C70" s="23" t="str">
        <f>IFERROR(VLOOKUP($C$4&amp;" | "&amp;A70,SchedSectLookup!$A:$H,6,0),"n/a")</f>
        <v>n/a</v>
      </c>
      <c r="D70" s="23" t="str">
        <f>IFERROR(VLOOKUP($C$4&amp;" | "&amp;A70,SchedSectLookup!$A:$H,8,0),"n/a")</f>
        <v>n/a</v>
      </c>
      <c r="E70" s="23" t="str">
        <f>IFERROR(VLOOKUP($C$4&amp;" | "&amp;A70,SchedSectLookup!$A:$J,10,0),"n/a")</f>
        <v>n/a</v>
      </c>
      <c r="F70" s="24" t="str">
        <f>IF($B70="n/a",$B70,SUMIFS(Data[value],Data[airport],$B$4,Data[Lookup3],$C$4,Data[category],$B70,Data[sub_category],$C70,Data[description],$D70,Data[disc_yr],F$6,Data[fcast_yr],F$6))</f>
        <v>n/a</v>
      </c>
      <c r="G70" s="24" t="str">
        <f>IF($B70="n/a",$B70,SUMIFS(Data[value],Data[airport],$B$4,Data[Lookup3],$C$4,Data[category],$B70,Data[sub_category],$C70,Data[description],$D70,Data[disc_yr],G$6,Data[fcast_yr],G$6))</f>
        <v>n/a</v>
      </c>
      <c r="H70" s="24" t="str">
        <f>IF($B70="n/a",$B70,SUMIFS(Data[value],Data[airport],$B$4,Data[Lookup3],$C$4,Data[category],$B70,Data[sub_category],$C70,Data[description],$D70,Data[disc_yr],H$6,Data[fcast_yr],H$6))</f>
        <v>n/a</v>
      </c>
      <c r="I70" s="24"/>
    </row>
    <row r="71" spans="1:9">
      <c r="A71" s="22">
        <v>65</v>
      </c>
      <c r="B71" s="23" t="str">
        <f>IFERROR(VLOOKUP($C$4&amp;" | "&amp;A71,SchedSectLookup!$A:$H,5,0),"n/a")</f>
        <v>n/a</v>
      </c>
      <c r="C71" s="23" t="str">
        <f>IFERROR(VLOOKUP($C$4&amp;" | "&amp;A71,SchedSectLookup!$A:$H,6,0),"n/a")</f>
        <v>n/a</v>
      </c>
      <c r="D71" s="23" t="str">
        <f>IFERROR(VLOOKUP($C$4&amp;" | "&amp;A71,SchedSectLookup!$A:$H,8,0),"n/a")</f>
        <v>n/a</v>
      </c>
      <c r="E71" s="23" t="str">
        <f>IFERROR(VLOOKUP($C$4&amp;" | "&amp;A71,SchedSectLookup!$A:$J,10,0),"n/a")</f>
        <v>n/a</v>
      </c>
      <c r="F71" s="24" t="str">
        <f>IF($B71="n/a",$B71,SUMIFS(Data[value],Data[airport],$B$4,Data[Lookup3],$C$4,Data[category],$B71,Data[sub_category],$C71,Data[description],$D71,Data[disc_yr],F$6,Data[fcast_yr],F$6))</f>
        <v>n/a</v>
      </c>
      <c r="G71" s="24" t="str">
        <f>IF($B71="n/a",$B71,SUMIFS(Data[value],Data[airport],$B$4,Data[Lookup3],$C$4,Data[category],$B71,Data[sub_category],$C71,Data[description],$D71,Data[disc_yr],G$6,Data[fcast_yr],G$6))</f>
        <v>n/a</v>
      </c>
      <c r="H71" s="24" t="str">
        <f>IF($B71="n/a",$B71,SUMIFS(Data[value],Data[airport],$B$4,Data[Lookup3],$C$4,Data[category],$B71,Data[sub_category],$C71,Data[description],$D71,Data[disc_yr],H$6,Data[fcast_yr],H$6))</f>
        <v>n/a</v>
      </c>
      <c r="I71" s="24"/>
    </row>
    <row r="72" spans="1:9">
      <c r="A72" s="22">
        <v>66</v>
      </c>
      <c r="B72" s="23" t="str">
        <f>IFERROR(VLOOKUP($C$4&amp;" | "&amp;A72,SchedSectLookup!$A:$H,5,0),"n/a")</f>
        <v>n/a</v>
      </c>
      <c r="C72" s="23" t="str">
        <f>IFERROR(VLOOKUP($C$4&amp;" | "&amp;A72,SchedSectLookup!$A:$H,6,0),"n/a")</f>
        <v>n/a</v>
      </c>
      <c r="D72" s="23" t="str">
        <f>IFERROR(VLOOKUP($C$4&amp;" | "&amp;A72,SchedSectLookup!$A:$H,8,0),"n/a")</f>
        <v>n/a</v>
      </c>
      <c r="E72" s="23" t="str">
        <f>IFERROR(VLOOKUP($C$4&amp;" | "&amp;A72,SchedSectLookup!$A:$J,10,0),"n/a")</f>
        <v>n/a</v>
      </c>
      <c r="F72" s="24" t="str">
        <f>IF($B72="n/a",$B72,SUMIFS(Data[value],Data[airport],$B$4,Data[Lookup3],$C$4,Data[category],$B72,Data[sub_category],$C72,Data[description],$D72,Data[disc_yr],F$6,Data[fcast_yr],F$6))</f>
        <v>n/a</v>
      </c>
      <c r="G72" s="24" t="str">
        <f>IF($B72="n/a",$B72,SUMIFS(Data[value],Data[airport],$B$4,Data[Lookup3],$C$4,Data[category],$B72,Data[sub_category],$C72,Data[description],$D72,Data[disc_yr],G$6,Data[fcast_yr],G$6))</f>
        <v>n/a</v>
      </c>
      <c r="H72" s="24" t="str">
        <f>IF($B72="n/a",$B72,SUMIFS(Data[value],Data[airport],$B$4,Data[Lookup3],$C$4,Data[category],$B72,Data[sub_category],$C72,Data[description],$D72,Data[disc_yr],H$6,Data[fcast_yr],H$6))</f>
        <v>n/a</v>
      </c>
      <c r="I72" s="24"/>
    </row>
    <row r="73" spans="1:9">
      <c r="A73" s="22">
        <v>67</v>
      </c>
      <c r="B73" s="23" t="str">
        <f>IFERROR(VLOOKUP($C$4&amp;" | "&amp;A73,SchedSectLookup!$A:$H,5,0),"n/a")</f>
        <v>n/a</v>
      </c>
      <c r="C73" s="23" t="str">
        <f>IFERROR(VLOOKUP($C$4&amp;" | "&amp;A73,SchedSectLookup!$A:$H,6,0),"n/a")</f>
        <v>n/a</v>
      </c>
      <c r="D73" s="23" t="str">
        <f>IFERROR(VLOOKUP($C$4&amp;" | "&amp;A73,SchedSectLookup!$A:$H,8,0),"n/a")</f>
        <v>n/a</v>
      </c>
      <c r="E73" s="23" t="str">
        <f>IFERROR(VLOOKUP($C$4&amp;" | "&amp;A73,SchedSectLookup!$A:$J,10,0),"n/a")</f>
        <v>n/a</v>
      </c>
      <c r="F73" s="24" t="str">
        <f>IF($B73="n/a",$B73,SUMIFS(Data[value],Data[airport],$B$4,Data[Lookup3],$C$4,Data[category],$B73,Data[sub_category],$C73,Data[description],$D73,Data[disc_yr],F$6,Data[fcast_yr],F$6))</f>
        <v>n/a</v>
      </c>
      <c r="G73" s="24" t="str">
        <f>IF($B73="n/a",$B73,SUMIFS(Data[value],Data[airport],$B$4,Data[Lookup3],$C$4,Data[category],$B73,Data[sub_category],$C73,Data[description],$D73,Data[disc_yr],G$6,Data[fcast_yr],G$6))</f>
        <v>n/a</v>
      </c>
      <c r="H73" s="24" t="str">
        <f>IF($B73="n/a",$B73,SUMIFS(Data[value],Data[airport],$B$4,Data[Lookup3],$C$4,Data[category],$B73,Data[sub_category],$C73,Data[description],$D73,Data[disc_yr],H$6,Data[fcast_yr],H$6))</f>
        <v>n/a</v>
      </c>
      <c r="I73" s="24"/>
    </row>
    <row r="74" spans="1:9">
      <c r="A74" s="22">
        <v>68</v>
      </c>
      <c r="B74" s="23" t="str">
        <f>IFERROR(VLOOKUP($C$4&amp;" | "&amp;A74,SchedSectLookup!$A:$H,5,0),"n/a")</f>
        <v>n/a</v>
      </c>
      <c r="C74" s="23" t="str">
        <f>IFERROR(VLOOKUP($C$4&amp;" | "&amp;A74,SchedSectLookup!$A:$H,6,0),"n/a")</f>
        <v>n/a</v>
      </c>
      <c r="D74" s="23" t="str">
        <f>IFERROR(VLOOKUP($C$4&amp;" | "&amp;A74,SchedSectLookup!$A:$H,8,0),"n/a")</f>
        <v>n/a</v>
      </c>
      <c r="E74" s="23" t="str">
        <f>IFERROR(VLOOKUP($C$4&amp;" | "&amp;A74,SchedSectLookup!$A:$J,10,0),"n/a")</f>
        <v>n/a</v>
      </c>
      <c r="F74" s="24" t="str">
        <f>IF($B74="n/a",$B74,SUMIFS(Data[value],Data[airport],$B$4,Data[Lookup3],$C$4,Data[category],$B74,Data[sub_category],$C74,Data[description],$D74,Data[disc_yr],F$6,Data[fcast_yr],F$6))</f>
        <v>n/a</v>
      </c>
      <c r="G74" s="24" t="str">
        <f>IF($B74="n/a",$B74,SUMIFS(Data[value],Data[airport],$B$4,Data[Lookup3],$C$4,Data[category],$B74,Data[sub_category],$C74,Data[description],$D74,Data[disc_yr],G$6,Data[fcast_yr],G$6))</f>
        <v>n/a</v>
      </c>
      <c r="H74" s="24" t="str">
        <f>IF($B74="n/a",$B74,SUMIFS(Data[value],Data[airport],$B$4,Data[Lookup3],$C$4,Data[category],$B74,Data[sub_category],$C74,Data[description],$D74,Data[disc_yr],H$6,Data[fcast_yr],H$6))</f>
        <v>n/a</v>
      </c>
      <c r="I74" s="24"/>
    </row>
    <row r="75" spans="1:9">
      <c r="A75" s="22">
        <v>69</v>
      </c>
      <c r="B75" s="23" t="str">
        <f>IFERROR(VLOOKUP($C$4&amp;" | "&amp;A75,SchedSectLookup!$A:$H,5,0),"n/a")</f>
        <v>n/a</v>
      </c>
      <c r="C75" s="23" t="str">
        <f>IFERROR(VLOOKUP($C$4&amp;" | "&amp;A75,SchedSectLookup!$A:$H,6,0),"n/a")</f>
        <v>n/a</v>
      </c>
      <c r="D75" s="23" t="str">
        <f>IFERROR(VLOOKUP($C$4&amp;" | "&amp;A75,SchedSectLookup!$A:$H,8,0),"n/a")</f>
        <v>n/a</v>
      </c>
      <c r="E75" s="23" t="str">
        <f>IFERROR(VLOOKUP($C$4&amp;" | "&amp;A75,SchedSectLookup!$A:$J,10,0),"n/a")</f>
        <v>n/a</v>
      </c>
      <c r="F75" s="24" t="str">
        <f>IF($B75="n/a",$B75,SUMIFS(Data[value],Data[airport],$B$4,Data[Lookup3],$C$4,Data[category],$B75,Data[sub_category],$C75,Data[description],$D75,Data[disc_yr],F$6,Data[fcast_yr],F$6))</f>
        <v>n/a</v>
      </c>
      <c r="G75" s="24" t="str">
        <f>IF($B75="n/a",$B75,SUMIFS(Data[value],Data[airport],$B$4,Data[Lookup3],$C$4,Data[category],$B75,Data[sub_category],$C75,Data[description],$D75,Data[disc_yr],G$6,Data[fcast_yr],G$6))</f>
        <v>n/a</v>
      </c>
      <c r="H75" s="24" t="str">
        <f>IF($B75="n/a",$B75,SUMIFS(Data[value],Data[airport],$B$4,Data[Lookup3],$C$4,Data[category],$B75,Data[sub_category],$C75,Data[description],$D75,Data[disc_yr],H$6,Data[fcast_yr],H$6))</f>
        <v>n/a</v>
      </c>
      <c r="I75" s="24"/>
    </row>
    <row r="76" spans="1:9">
      <c r="A76" s="22">
        <v>70</v>
      </c>
      <c r="B76" s="23" t="str">
        <f>IFERROR(VLOOKUP($C$4&amp;" | "&amp;A76,SchedSectLookup!$A:$H,5,0),"n/a")</f>
        <v>n/a</v>
      </c>
      <c r="C76" s="23" t="str">
        <f>IFERROR(VLOOKUP($C$4&amp;" | "&amp;A76,SchedSectLookup!$A:$H,6,0),"n/a")</f>
        <v>n/a</v>
      </c>
      <c r="D76" s="23" t="str">
        <f>IFERROR(VLOOKUP($C$4&amp;" | "&amp;A76,SchedSectLookup!$A:$H,8,0),"n/a")</f>
        <v>n/a</v>
      </c>
      <c r="E76" s="23" t="str">
        <f>IFERROR(VLOOKUP($C$4&amp;" | "&amp;A76,SchedSectLookup!$A:$J,10,0),"n/a")</f>
        <v>n/a</v>
      </c>
      <c r="F76" s="24" t="str">
        <f>IF($B76="n/a",$B76,SUMIFS(Data[value],Data[airport],$B$4,Data[Lookup3],$C$4,Data[category],$B76,Data[sub_category],$C76,Data[description],$D76,Data[disc_yr],F$6,Data[fcast_yr],F$6))</f>
        <v>n/a</v>
      </c>
      <c r="G76" s="24" t="str">
        <f>IF($B76="n/a",$B76,SUMIFS(Data[value],Data[airport],$B$4,Data[Lookup3],$C$4,Data[category],$B76,Data[sub_category],$C76,Data[description],$D76,Data[disc_yr],G$6,Data[fcast_yr],G$6))</f>
        <v>n/a</v>
      </c>
      <c r="H76" s="24" t="str">
        <f>IF($B76="n/a",$B76,SUMIFS(Data[value],Data[airport],$B$4,Data[Lookup3],$C$4,Data[category],$B76,Data[sub_category],$C76,Data[description],$D76,Data[disc_yr],H$6,Data[fcast_yr],H$6))</f>
        <v>n/a</v>
      </c>
      <c r="I76" s="24"/>
    </row>
    <row r="77" spans="1:9">
      <c r="A77" s="22">
        <v>71</v>
      </c>
      <c r="B77" s="23" t="str">
        <f>IFERROR(VLOOKUP($C$4&amp;" | "&amp;A77,SchedSectLookup!$A:$H,5,0),"n/a")</f>
        <v>n/a</v>
      </c>
      <c r="C77" s="23" t="str">
        <f>IFERROR(VLOOKUP($C$4&amp;" | "&amp;A77,SchedSectLookup!$A:$H,6,0),"n/a")</f>
        <v>n/a</v>
      </c>
      <c r="D77" s="23" t="str">
        <f>IFERROR(VLOOKUP($C$4&amp;" | "&amp;A77,SchedSectLookup!$A:$H,8,0),"n/a")</f>
        <v>n/a</v>
      </c>
      <c r="E77" s="23" t="str">
        <f>IFERROR(VLOOKUP($C$4&amp;" | "&amp;A77,SchedSectLookup!$A:$J,10,0),"n/a")</f>
        <v>n/a</v>
      </c>
      <c r="F77" s="24" t="str">
        <f>IF($B77="n/a",$B77,SUMIFS(Data[value],Data[airport],$B$4,Data[Lookup3],$C$4,Data[category],$B77,Data[sub_category],$C77,Data[description],$D77,Data[disc_yr],F$6,Data[fcast_yr],F$6))</f>
        <v>n/a</v>
      </c>
      <c r="G77" s="24" t="str">
        <f>IF($B77="n/a",$B77,SUMIFS(Data[value],Data[airport],$B$4,Data[Lookup3],$C$4,Data[category],$B77,Data[sub_category],$C77,Data[description],$D77,Data[disc_yr],G$6,Data[fcast_yr],G$6))</f>
        <v>n/a</v>
      </c>
      <c r="H77" s="24" t="str">
        <f>IF($B77="n/a",$B77,SUMIFS(Data[value],Data[airport],$B$4,Data[Lookup3],$C$4,Data[category],$B77,Data[sub_category],$C77,Data[description],$D77,Data[disc_yr],H$6,Data[fcast_yr],H$6))</f>
        <v>n/a</v>
      </c>
      <c r="I77" s="24"/>
    </row>
    <row r="78" spans="1:9">
      <c r="A78" s="22">
        <v>72</v>
      </c>
      <c r="B78" s="23" t="str">
        <f>IFERROR(VLOOKUP($C$4&amp;" | "&amp;A78,SchedSectLookup!$A:$H,5,0),"n/a")</f>
        <v>n/a</v>
      </c>
      <c r="C78" s="23" t="str">
        <f>IFERROR(VLOOKUP($C$4&amp;" | "&amp;A78,SchedSectLookup!$A:$H,6,0),"n/a")</f>
        <v>n/a</v>
      </c>
      <c r="D78" s="23" t="str">
        <f>IFERROR(VLOOKUP($C$4&amp;" | "&amp;A78,SchedSectLookup!$A:$H,8,0),"n/a")</f>
        <v>n/a</v>
      </c>
      <c r="E78" s="23" t="str">
        <f>IFERROR(VLOOKUP($C$4&amp;" | "&amp;A78,SchedSectLookup!$A:$J,10,0),"n/a")</f>
        <v>n/a</v>
      </c>
      <c r="F78" s="24" t="str">
        <f>IF($B78="n/a",$B78,SUMIFS(Data[value],Data[airport],$B$4,Data[Lookup3],$C$4,Data[category],$B78,Data[sub_category],$C78,Data[description],$D78,Data[disc_yr],F$6,Data[fcast_yr],F$6))</f>
        <v>n/a</v>
      </c>
      <c r="G78" s="24" t="str">
        <f>IF($B78="n/a",$B78,SUMIFS(Data[value],Data[airport],$B$4,Data[Lookup3],$C$4,Data[category],$B78,Data[sub_category],$C78,Data[description],$D78,Data[disc_yr],G$6,Data[fcast_yr],G$6))</f>
        <v>n/a</v>
      </c>
      <c r="H78" s="24" t="str">
        <f>IF($B78="n/a",$B78,SUMIFS(Data[value],Data[airport],$B$4,Data[Lookup3],$C$4,Data[category],$B78,Data[sub_category],$C78,Data[description],$D78,Data[disc_yr],H$6,Data[fcast_yr],H$6))</f>
        <v>n/a</v>
      </c>
      <c r="I78" s="24"/>
    </row>
    <row r="79" spans="1:9">
      <c r="A79" s="22">
        <v>73</v>
      </c>
      <c r="B79" s="23" t="str">
        <f>IFERROR(VLOOKUP($C$4&amp;" | "&amp;A79,SchedSectLookup!$A:$H,5,0),"n/a")</f>
        <v>n/a</v>
      </c>
      <c r="C79" s="23" t="str">
        <f>IFERROR(VLOOKUP($C$4&amp;" | "&amp;A79,SchedSectLookup!$A:$H,6,0),"n/a")</f>
        <v>n/a</v>
      </c>
      <c r="D79" s="23" t="str">
        <f>IFERROR(VLOOKUP($C$4&amp;" | "&amp;A79,SchedSectLookup!$A:$H,8,0),"n/a")</f>
        <v>n/a</v>
      </c>
      <c r="E79" s="23" t="str">
        <f>IFERROR(VLOOKUP($C$4&amp;" | "&amp;A79,SchedSectLookup!$A:$J,10,0),"n/a")</f>
        <v>n/a</v>
      </c>
      <c r="F79" s="24" t="str">
        <f>IF($B79="n/a",$B79,SUMIFS(Data[value],Data[airport],$B$4,Data[Lookup3],$C$4,Data[category],$B79,Data[sub_category],$C79,Data[description],$D79,Data[disc_yr],F$6,Data[fcast_yr],F$6))</f>
        <v>n/a</v>
      </c>
      <c r="G79" s="24" t="str">
        <f>IF($B79="n/a",$B79,SUMIFS(Data[value],Data[airport],$B$4,Data[Lookup3],$C$4,Data[category],$B79,Data[sub_category],$C79,Data[description],$D79,Data[disc_yr],G$6,Data[fcast_yr],G$6))</f>
        <v>n/a</v>
      </c>
      <c r="H79" s="24" t="str">
        <f>IF($B79="n/a",$B79,SUMIFS(Data[value],Data[airport],$B$4,Data[Lookup3],$C$4,Data[category],$B79,Data[sub_category],$C79,Data[description],$D79,Data[disc_yr],H$6,Data[fcast_yr],H$6))</f>
        <v>n/a</v>
      </c>
      <c r="I79" s="24"/>
    </row>
    <row r="80" spans="1:9">
      <c r="A80" s="22">
        <v>74</v>
      </c>
      <c r="B80" s="23" t="str">
        <f>IFERROR(VLOOKUP($C$4&amp;" | "&amp;A80,SchedSectLookup!$A:$H,5,0),"n/a")</f>
        <v>n/a</v>
      </c>
      <c r="C80" s="23" t="str">
        <f>IFERROR(VLOOKUP($C$4&amp;" | "&amp;A80,SchedSectLookup!$A:$H,6,0),"n/a")</f>
        <v>n/a</v>
      </c>
      <c r="D80" s="23" t="str">
        <f>IFERROR(VLOOKUP($C$4&amp;" | "&amp;A80,SchedSectLookup!$A:$H,8,0),"n/a")</f>
        <v>n/a</v>
      </c>
      <c r="E80" s="23" t="str">
        <f>IFERROR(VLOOKUP($C$4&amp;" | "&amp;A80,SchedSectLookup!$A:$J,10,0),"n/a")</f>
        <v>n/a</v>
      </c>
      <c r="F80" s="24" t="str">
        <f>IF($B80="n/a",$B80,SUMIFS(Data[value],Data[airport],$B$4,Data[Lookup3],$C$4,Data[category],$B80,Data[sub_category],$C80,Data[description],$D80,Data[disc_yr],F$6,Data[fcast_yr],F$6))</f>
        <v>n/a</v>
      </c>
      <c r="G80" s="24" t="str">
        <f>IF($B80="n/a",$B80,SUMIFS(Data[value],Data[airport],$B$4,Data[Lookup3],$C$4,Data[category],$B80,Data[sub_category],$C80,Data[description],$D80,Data[disc_yr],G$6,Data[fcast_yr],G$6))</f>
        <v>n/a</v>
      </c>
      <c r="H80" s="24" t="str">
        <f>IF($B80="n/a",$B80,SUMIFS(Data[value],Data[airport],$B$4,Data[Lookup3],$C$4,Data[category],$B80,Data[sub_category],$C80,Data[description],$D80,Data[disc_yr],H$6,Data[fcast_yr],H$6))</f>
        <v>n/a</v>
      </c>
      <c r="I80" s="24"/>
    </row>
    <row r="81" spans="1:9">
      <c r="A81" s="22">
        <v>75</v>
      </c>
      <c r="B81" s="23" t="str">
        <f>IFERROR(VLOOKUP($C$4&amp;" | "&amp;A81,SchedSectLookup!$A:$H,5,0),"n/a")</f>
        <v>n/a</v>
      </c>
      <c r="C81" s="23" t="str">
        <f>IFERROR(VLOOKUP($C$4&amp;" | "&amp;A81,SchedSectLookup!$A:$H,6,0),"n/a")</f>
        <v>n/a</v>
      </c>
      <c r="D81" s="23" t="str">
        <f>IFERROR(VLOOKUP($C$4&amp;" | "&amp;A81,SchedSectLookup!$A:$H,8,0),"n/a")</f>
        <v>n/a</v>
      </c>
      <c r="E81" s="23" t="str">
        <f>IFERROR(VLOOKUP($C$4&amp;" | "&amp;A81,SchedSectLookup!$A:$J,10,0),"n/a")</f>
        <v>n/a</v>
      </c>
      <c r="F81" s="24" t="str">
        <f>IF($B81="n/a",$B81,SUMIFS(Data[value],Data[airport],$B$4,Data[Lookup3],$C$4,Data[category],$B81,Data[sub_category],$C81,Data[description],$D81,Data[disc_yr],F$6,Data[fcast_yr],F$6))</f>
        <v>n/a</v>
      </c>
      <c r="G81" s="24" t="str">
        <f>IF($B81="n/a",$B81,SUMIFS(Data[value],Data[airport],$B$4,Data[Lookup3],$C$4,Data[category],$B81,Data[sub_category],$C81,Data[description],$D81,Data[disc_yr],G$6,Data[fcast_yr],G$6))</f>
        <v>n/a</v>
      </c>
      <c r="H81" s="24" t="str">
        <f>IF($B81="n/a",$B81,SUMIFS(Data[value],Data[airport],$B$4,Data[Lookup3],$C$4,Data[category],$B81,Data[sub_category],$C81,Data[description],$D81,Data[disc_yr],H$6,Data[fcast_yr],H$6))</f>
        <v>n/a</v>
      </c>
      <c r="I81" s="24"/>
    </row>
    <row r="82" spans="1:9">
      <c r="A82" s="22">
        <v>76</v>
      </c>
      <c r="B82" s="23" t="str">
        <f>IFERROR(VLOOKUP($C$4&amp;" | "&amp;A82,SchedSectLookup!$A:$H,5,0),"n/a")</f>
        <v>n/a</v>
      </c>
      <c r="C82" s="23" t="str">
        <f>IFERROR(VLOOKUP($C$4&amp;" | "&amp;A82,SchedSectLookup!$A:$H,6,0),"n/a")</f>
        <v>n/a</v>
      </c>
      <c r="D82" s="23" t="str">
        <f>IFERROR(VLOOKUP($C$4&amp;" | "&amp;A82,SchedSectLookup!$A:$H,8,0),"n/a")</f>
        <v>n/a</v>
      </c>
      <c r="E82" s="23" t="str">
        <f>IFERROR(VLOOKUP($C$4&amp;" | "&amp;A82,SchedSectLookup!$A:$J,10,0),"n/a")</f>
        <v>n/a</v>
      </c>
      <c r="F82" s="24" t="str">
        <f>IF($B82="n/a",$B82,SUMIFS(Data[value],Data[airport],$B$4,Data[Lookup3],$C$4,Data[category],$B82,Data[sub_category],$C82,Data[description],$D82,Data[disc_yr],F$6,Data[fcast_yr],F$6))</f>
        <v>n/a</v>
      </c>
      <c r="G82" s="24" t="str">
        <f>IF($B82="n/a",$B82,SUMIFS(Data[value],Data[airport],$B$4,Data[Lookup3],$C$4,Data[category],$B82,Data[sub_category],$C82,Data[description],$D82,Data[disc_yr],G$6,Data[fcast_yr],G$6))</f>
        <v>n/a</v>
      </c>
      <c r="H82" s="24" t="str">
        <f>IF($B82="n/a",$B82,SUMIFS(Data[value],Data[airport],$B$4,Data[Lookup3],$C$4,Data[category],$B82,Data[sub_category],$C82,Data[description],$D82,Data[disc_yr],H$6,Data[fcast_yr],H$6))</f>
        <v>n/a</v>
      </c>
      <c r="I82" s="24"/>
    </row>
    <row r="83" spans="1:9">
      <c r="A83" s="22">
        <v>77</v>
      </c>
      <c r="B83" s="23" t="str">
        <f>IFERROR(VLOOKUP($C$4&amp;" | "&amp;A83,SchedSectLookup!$A:$H,5,0),"n/a")</f>
        <v>n/a</v>
      </c>
      <c r="C83" s="23" t="str">
        <f>IFERROR(VLOOKUP($C$4&amp;" | "&amp;A83,SchedSectLookup!$A:$H,6,0),"n/a")</f>
        <v>n/a</v>
      </c>
      <c r="D83" s="23" t="str">
        <f>IFERROR(VLOOKUP($C$4&amp;" | "&amp;A83,SchedSectLookup!$A:$H,8,0),"n/a")</f>
        <v>n/a</v>
      </c>
      <c r="E83" s="23" t="str">
        <f>IFERROR(VLOOKUP($C$4&amp;" | "&amp;A83,SchedSectLookup!$A:$J,10,0),"n/a")</f>
        <v>n/a</v>
      </c>
      <c r="F83" s="24" t="str">
        <f>IF($B83="n/a",$B83,SUMIFS(Data[value],Data[airport],$B$4,Data[Lookup3],$C$4,Data[category],$B83,Data[sub_category],$C83,Data[description],$D83,Data[disc_yr],F$6,Data[fcast_yr],F$6))</f>
        <v>n/a</v>
      </c>
      <c r="G83" s="24" t="str">
        <f>IF($B83="n/a",$B83,SUMIFS(Data[value],Data[airport],$B$4,Data[Lookup3],$C$4,Data[category],$B83,Data[sub_category],$C83,Data[description],$D83,Data[disc_yr],G$6,Data[fcast_yr],G$6))</f>
        <v>n/a</v>
      </c>
      <c r="H83" s="24" t="str">
        <f>IF($B83="n/a",$B83,SUMIFS(Data[value],Data[airport],$B$4,Data[Lookup3],$C$4,Data[category],$B83,Data[sub_category],$C83,Data[description],$D83,Data[disc_yr],H$6,Data[fcast_yr],H$6))</f>
        <v>n/a</v>
      </c>
      <c r="I83" s="24"/>
    </row>
    <row r="84" spans="1:9">
      <c r="A84" s="22">
        <v>78</v>
      </c>
      <c r="B84" s="23" t="str">
        <f>IFERROR(VLOOKUP($C$4&amp;" | "&amp;A84,SchedSectLookup!$A:$H,5,0),"n/a")</f>
        <v>n/a</v>
      </c>
      <c r="C84" s="23" t="str">
        <f>IFERROR(VLOOKUP($C$4&amp;" | "&amp;A84,SchedSectLookup!$A:$H,6,0),"n/a")</f>
        <v>n/a</v>
      </c>
      <c r="D84" s="23" t="str">
        <f>IFERROR(VLOOKUP($C$4&amp;" | "&amp;A84,SchedSectLookup!$A:$H,8,0),"n/a")</f>
        <v>n/a</v>
      </c>
      <c r="E84" s="23" t="str">
        <f>IFERROR(VLOOKUP($C$4&amp;" | "&amp;A84,SchedSectLookup!$A:$J,10,0),"n/a")</f>
        <v>n/a</v>
      </c>
      <c r="F84" s="24" t="str">
        <f>IF($B84="n/a",$B84,SUMIFS(Data[value],Data[airport],$B$4,Data[Lookup3],$C$4,Data[category],$B84,Data[sub_category],$C84,Data[description],$D84,Data[disc_yr],F$6,Data[fcast_yr],F$6))</f>
        <v>n/a</v>
      </c>
      <c r="G84" s="24" t="str">
        <f>IF($B84="n/a",$B84,SUMIFS(Data[value],Data[airport],$B$4,Data[Lookup3],$C$4,Data[category],$B84,Data[sub_category],$C84,Data[description],$D84,Data[disc_yr],G$6,Data[fcast_yr],G$6))</f>
        <v>n/a</v>
      </c>
      <c r="H84" s="24" t="str">
        <f>IF($B84="n/a",$B84,SUMIFS(Data[value],Data[airport],$B$4,Data[Lookup3],$C$4,Data[category],$B84,Data[sub_category],$C84,Data[description],$D84,Data[disc_yr],H$6,Data[fcast_yr],H$6))</f>
        <v>n/a</v>
      </c>
      <c r="I84" s="24"/>
    </row>
    <row r="85" spans="1:9">
      <c r="A85" s="22">
        <v>79</v>
      </c>
      <c r="B85" s="23" t="str">
        <f>IFERROR(VLOOKUP($C$4&amp;" | "&amp;A85,SchedSectLookup!$A:$H,5,0),"n/a")</f>
        <v>n/a</v>
      </c>
      <c r="C85" s="23" t="str">
        <f>IFERROR(VLOOKUP($C$4&amp;" | "&amp;A85,SchedSectLookup!$A:$H,6,0),"n/a")</f>
        <v>n/a</v>
      </c>
      <c r="D85" s="23" t="str">
        <f>IFERROR(VLOOKUP($C$4&amp;" | "&amp;A85,SchedSectLookup!$A:$H,8,0),"n/a")</f>
        <v>n/a</v>
      </c>
      <c r="E85" s="23" t="str">
        <f>IFERROR(VLOOKUP($C$4&amp;" | "&amp;A85,SchedSectLookup!$A:$J,10,0),"n/a")</f>
        <v>n/a</v>
      </c>
      <c r="F85" s="24" t="str">
        <f>IF($B85="n/a",$B85,SUMIFS(Data[value],Data[airport],$B$4,Data[Lookup3],$C$4,Data[category],$B85,Data[sub_category],$C85,Data[description],$D85,Data[disc_yr],F$6,Data[fcast_yr],F$6))</f>
        <v>n/a</v>
      </c>
      <c r="G85" s="24" t="str">
        <f>IF($B85="n/a",$B85,SUMIFS(Data[value],Data[airport],$B$4,Data[Lookup3],$C$4,Data[category],$B85,Data[sub_category],$C85,Data[description],$D85,Data[disc_yr],G$6,Data[fcast_yr],G$6))</f>
        <v>n/a</v>
      </c>
      <c r="H85" s="24" t="str">
        <f>IF($B85="n/a",$B85,SUMIFS(Data[value],Data[airport],$B$4,Data[Lookup3],$C$4,Data[category],$B85,Data[sub_category],$C85,Data[description],$D85,Data[disc_yr],H$6,Data[fcast_yr],H$6))</f>
        <v>n/a</v>
      </c>
      <c r="I85" s="24"/>
    </row>
    <row r="86" spans="1:9">
      <c r="A86" s="22">
        <v>80</v>
      </c>
      <c r="B86" s="23" t="str">
        <f>IFERROR(VLOOKUP($C$4&amp;" | "&amp;A86,SchedSectLookup!$A:$H,5,0),"n/a")</f>
        <v>n/a</v>
      </c>
      <c r="C86" s="23" t="str">
        <f>IFERROR(VLOOKUP($C$4&amp;" | "&amp;A86,SchedSectLookup!$A:$H,6,0),"n/a")</f>
        <v>n/a</v>
      </c>
      <c r="D86" s="23" t="str">
        <f>IFERROR(VLOOKUP($C$4&amp;" | "&amp;A86,SchedSectLookup!$A:$H,8,0),"n/a")</f>
        <v>n/a</v>
      </c>
      <c r="E86" s="23" t="str">
        <f>IFERROR(VLOOKUP($C$4&amp;" | "&amp;A86,SchedSectLookup!$A:$J,10,0),"n/a")</f>
        <v>n/a</v>
      </c>
      <c r="F86" s="24" t="str">
        <f>IF($B86="n/a",$B86,SUMIFS(Data[value],Data[airport],$B$4,Data[Lookup3],$C$4,Data[category],$B86,Data[sub_category],$C86,Data[description],$D86,Data[disc_yr],F$6,Data[fcast_yr],F$6))</f>
        <v>n/a</v>
      </c>
      <c r="G86" s="24" t="str">
        <f>IF($B86="n/a",$B86,SUMIFS(Data[value],Data[airport],$B$4,Data[Lookup3],$C$4,Data[category],$B86,Data[sub_category],$C86,Data[description],$D86,Data[disc_yr],G$6,Data[fcast_yr],G$6))</f>
        <v>n/a</v>
      </c>
      <c r="H86" s="24" t="str">
        <f>IF($B86="n/a",$B86,SUMIFS(Data[value],Data[airport],$B$4,Data[Lookup3],$C$4,Data[category],$B86,Data[sub_category],$C86,Data[description],$D86,Data[disc_yr],H$6,Data[fcast_yr],H$6))</f>
        <v>n/a</v>
      </c>
      <c r="I86" s="24"/>
    </row>
    <row r="87" spans="1:9">
      <c r="A87" s="22">
        <v>81</v>
      </c>
      <c r="B87" s="23" t="str">
        <f>IFERROR(VLOOKUP($C$4&amp;" | "&amp;A87,SchedSectLookup!$A:$H,5,0),"n/a")</f>
        <v>n/a</v>
      </c>
      <c r="C87" s="23" t="str">
        <f>IFERROR(VLOOKUP($C$4&amp;" | "&amp;A87,SchedSectLookup!$A:$H,6,0),"n/a")</f>
        <v>n/a</v>
      </c>
      <c r="D87" s="23" t="str">
        <f>IFERROR(VLOOKUP($C$4&amp;" | "&amp;A87,SchedSectLookup!$A:$H,8,0),"n/a")</f>
        <v>n/a</v>
      </c>
      <c r="E87" s="23" t="str">
        <f>IFERROR(VLOOKUP($C$4&amp;" | "&amp;A87,SchedSectLookup!$A:$J,10,0),"n/a")</f>
        <v>n/a</v>
      </c>
      <c r="F87" s="24" t="str">
        <f>IF($B87="n/a",$B87,SUMIFS(Data[value],Data[airport],$B$4,Data[Lookup3],$C$4,Data[category],$B87,Data[sub_category],$C87,Data[description],$D87,Data[disc_yr],F$6,Data[fcast_yr],F$6))</f>
        <v>n/a</v>
      </c>
      <c r="G87" s="24" t="str">
        <f>IF($B87="n/a",$B87,SUMIFS(Data[value],Data[airport],$B$4,Data[Lookup3],$C$4,Data[category],$B87,Data[sub_category],$C87,Data[description],$D87,Data[disc_yr],G$6,Data[fcast_yr],G$6))</f>
        <v>n/a</v>
      </c>
      <c r="H87" s="24" t="str">
        <f>IF($B87="n/a",$B87,SUMIFS(Data[value],Data[airport],$B$4,Data[Lookup3],$C$4,Data[category],$B87,Data[sub_category],$C87,Data[description],$D87,Data[disc_yr],H$6,Data[fcast_yr],H$6))</f>
        <v>n/a</v>
      </c>
      <c r="I87" s="24"/>
    </row>
    <row r="88" spans="1:9">
      <c r="A88" s="22">
        <v>82</v>
      </c>
      <c r="B88" s="23" t="str">
        <f>IFERROR(VLOOKUP($C$4&amp;" | "&amp;A88,SchedSectLookup!$A:$H,5,0),"n/a")</f>
        <v>n/a</v>
      </c>
      <c r="C88" s="23" t="str">
        <f>IFERROR(VLOOKUP($C$4&amp;" | "&amp;A88,SchedSectLookup!$A:$H,6,0),"n/a")</f>
        <v>n/a</v>
      </c>
      <c r="D88" s="23" t="str">
        <f>IFERROR(VLOOKUP($C$4&amp;" | "&amp;A88,SchedSectLookup!$A:$H,8,0),"n/a")</f>
        <v>n/a</v>
      </c>
      <c r="E88" s="23" t="str">
        <f>IFERROR(VLOOKUP($C$4&amp;" | "&amp;A88,SchedSectLookup!$A:$J,10,0),"n/a")</f>
        <v>n/a</v>
      </c>
      <c r="F88" s="24" t="str">
        <f>IF($B88="n/a",$B88,SUMIFS(Data[value],Data[airport],$B$4,Data[Lookup3],$C$4,Data[category],$B88,Data[sub_category],$C88,Data[description],$D88,Data[disc_yr],F$6,Data[fcast_yr],F$6))</f>
        <v>n/a</v>
      </c>
      <c r="G88" s="24" t="str">
        <f>IF($B88="n/a",$B88,SUMIFS(Data[value],Data[airport],$B$4,Data[Lookup3],$C$4,Data[category],$B88,Data[sub_category],$C88,Data[description],$D88,Data[disc_yr],G$6,Data[fcast_yr],G$6))</f>
        <v>n/a</v>
      </c>
      <c r="H88" s="24" t="str">
        <f>IF($B88="n/a",$B88,SUMIFS(Data[value],Data[airport],$B$4,Data[Lookup3],$C$4,Data[category],$B88,Data[sub_category],$C88,Data[description],$D88,Data[disc_yr],H$6,Data[fcast_yr],H$6))</f>
        <v>n/a</v>
      </c>
      <c r="I88" s="24"/>
    </row>
    <row r="89" spans="1:9">
      <c r="A89" s="22">
        <v>83</v>
      </c>
      <c r="B89" s="23" t="str">
        <f>IFERROR(VLOOKUP($C$4&amp;" | "&amp;A89,SchedSectLookup!$A:$H,5,0),"n/a")</f>
        <v>n/a</v>
      </c>
      <c r="C89" s="23" t="str">
        <f>IFERROR(VLOOKUP($C$4&amp;" | "&amp;A89,SchedSectLookup!$A:$H,6,0),"n/a")</f>
        <v>n/a</v>
      </c>
      <c r="D89" s="23" t="str">
        <f>IFERROR(VLOOKUP($C$4&amp;" | "&amp;A89,SchedSectLookup!$A:$H,8,0),"n/a")</f>
        <v>n/a</v>
      </c>
      <c r="E89" s="23" t="str">
        <f>IFERROR(VLOOKUP($C$4&amp;" | "&amp;A89,SchedSectLookup!$A:$J,10,0),"n/a")</f>
        <v>n/a</v>
      </c>
      <c r="F89" s="24" t="str">
        <f>IF($B89="n/a",$B89,SUMIFS(Data[value],Data[airport],$B$4,Data[Lookup3],$C$4,Data[category],$B89,Data[sub_category],$C89,Data[description],$D89,Data[disc_yr],F$6,Data[fcast_yr],F$6))</f>
        <v>n/a</v>
      </c>
      <c r="G89" s="24" t="str">
        <f>IF($B89="n/a",$B89,SUMIFS(Data[value],Data[airport],$B$4,Data[Lookup3],$C$4,Data[category],$B89,Data[sub_category],$C89,Data[description],$D89,Data[disc_yr],G$6,Data[fcast_yr],G$6))</f>
        <v>n/a</v>
      </c>
      <c r="H89" s="24" t="str">
        <f>IF($B89="n/a",$B89,SUMIFS(Data[value],Data[airport],$B$4,Data[Lookup3],$C$4,Data[category],$B89,Data[sub_category],$C89,Data[description],$D89,Data[disc_yr],H$6,Data[fcast_yr],H$6))</f>
        <v>n/a</v>
      </c>
      <c r="I89" s="24"/>
    </row>
    <row r="90" spans="1:9">
      <c r="A90" s="22">
        <v>84</v>
      </c>
      <c r="B90" s="23" t="str">
        <f>IFERROR(VLOOKUP($C$4&amp;" | "&amp;A90,SchedSectLookup!$A:$H,5,0),"n/a")</f>
        <v>n/a</v>
      </c>
      <c r="C90" s="23" t="str">
        <f>IFERROR(VLOOKUP($C$4&amp;" | "&amp;A90,SchedSectLookup!$A:$H,6,0),"n/a")</f>
        <v>n/a</v>
      </c>
      <c r="D90" s="23" t="str">
        <f>IFERROR(VLOOKUP($C$4&amp;" | "&amp;A90,SchedSectLookup!$A:$H,8,0),"n/a")</f>
        <v>n/a</v>
      </c>
      <c r="E90" s="23" t="str">
        <f>IFERROR(VLOOKUP($C$4&amp;" | "&amp;A90,SchedSectLookup!$A:$J,10,0),"n/a")</f>
        <v>n/a</v>
      </c>
      <c r="F90" s="24" t="str">
        <f>IF($B90="n/a",$B90,SUMIFS(Data[value],Data[airport],$B$4,Data[Lookup3],$C$4,Data[category],$B90,Data[sub_category],$C90,Data[description],$D90,Data[disc_yr],F$6,Data[fcast_yr],F$6))</f>
        <v>n/a</v>
      </c>
      <c r="G90" s="24" t="str">
        <f>IF($B90="n/a",$B90,SUMIFS(Data[value],Data[airport],$B$4,Data[Lookup3],$C$4,Data[category],$B90,Data[sub_category],$C90,Data[description],$D90,Data[disc_yr],G$6,Data[fcast_yr],G$6))</f>
        <v>n/a</v>
      </c>
      <c r="H90" s="24" t="str">
        <f>IF($B90="n/a",$B90,SUMIFS(Data[value],Data[airport],$B$4,Data[Lookup3],$C$4,Data[category],$B90,Data[sub_category],$C90,Data[description],$D90,Data[disc_yr],H$6,Data[fcast_yr],H$6))</f>
        <v>n/a</v>
      </c>
      <c r="I90" s="24"/>
    </row>
    <row r="91" spans="1:9">
      <c r="A91" s="22">
        <v>85</v>
      </c>
      <c r="B91" s="23" t="str">
        <f>IFERROR(VLOOKUP($C$4&amp;" | "&amp;A91,SchedSectLookup!$A:$H,5,0),"n/a")</f>
        <v>n/a</v>
      </c>
      <c r="C91" s="23" t="str">
        <f>IFERROR(VLOOKUP($C$4&amp;" | "&amp;A91,SchedSectLookup!$A:$H,6,0),"n/a")</f>
        <v>n/a</v>
      </c>
      <c r="D91" s="23" t="str">
        <f>IFERROR(VLOOKUP($C$4&amp;" | "&amp;A91,SchedSectLookup!$A:$H,8,0),"n/a")</f>
        <v>n/a</v>
      </c>
      <c r="E91" s="23" t="str">
        <f>IFERROR(VLOOKUP($C$4&amp;" | "&amp;A91,SchedSectLookup!$A:$J,10,0),"n/a")</f>
        <v>n/a</v>
      </c>
      <c r="F91" s="24" t="str">
        <f>IF($B91="n/a",$B91,SUMIFS(Data[value],Data[airport],$B$4,Data[Lookup3],$C$4,Data[category],$B91,Data[sub_category],$C91,Data[description],$D91,Data[disc_yr],F$6,Data[fcast_yr],F$6))</f>
        <v>n/a</v>
      </c>
      <c r="G91" s="24" t="str">
        <f>IF($B91="n/a",$B91,SUMIFS(Data[value],Data[airport],$B$4,Data[Lookup3],$C$4,Data[category],$B91,Data[sub_category],$C91,Data[description],$D91,Data[disc_yr],G$6,Data[fcast_yr],G$6))</f>
        <v>n/a</v>
      </c>
      <c r="H91" s="24" t="str">
        <f>IF($B91="n/a",$B91,SUMIFS(Data[value],Data[airport],$B$4,Data[Lookup3],$C$4,Data[category],$B91,Data[sub_category],$C91,Data[description],$D91,Data[disc_yr],H$6,Data[fcast_yr],H$6))</f>
        <v>n/a</v>
      </c>
      <c r="I91" s="24"/>
    </row>
    <row r="92" spans="1:9">
      <c r="A92" s="22">
        <v>86</v>
      </c>
      <c r="B92" s="23" t="str">
        <f>IFERROR(VLOOKUP($C$4&amp;" | "&amp;A92,SchedSectLookup!$A:$H,5,0),"n/a")</f>
        <v>n/a</v>
      </c>
      <c r="C92" s="23" t="str">
        <f>IFERROR(VLOOKUP($C$4&amp;" | "&amp;A92,SchedSectLookup!$A:$H,6,0),"n/a")</f>
        <v>n/a</v>
      </c>
      <c r="D92" s="23" t="str">
        <f>IFERROR(VLOOKUP($C$4&amp;" | "&amp;A92,SchedSectLookup!$A:$H,8,0),"n/a")</f>
        <v>n/a</v>
      </c>
      <c r="E92" s="23" t="str">
        <f>IFERROR(VLOOKUP($C$4&amp;" | "&amp;A92,SchedSectLookup!$A:$J,10,0),"n/a")</f>
        <v>n/a</v>
      </c>
      <c r="F92" s="24" t="str">
        <f>IF($B92="n/a",$B92,SUMIFS(Data[value],Data[airport],$B$4,Data[Lookup3],$C$4,Data[category],$B92,Data[sub_category],$C92,Data[description],$D92,Data[disc_yr],F$6,Data[fcast_yr],F$6))</f>
        <v>n/a</v>
      </c>
      <c r="G92" s="24" t="str">
        <f>IF($B92="n/a",$B92,SUMIFS(Data[value],Data[airport],$B$4,Data[Lookup3],$C$4,Data[category],$B92,Data[sub_category],$C92,Data[description],$D92,Data[disc_yr],G$6,Data[fcast_yr],G$6))</f>
        <v>n/a</v>
      </c>
      <c r="H92" s="24" t="str">
        <f>IF($B92="n/a",$B92,SUMIFS(Data[value],Data[airport],$B$4,Data[Lookup3],$C$4,Data[category],$B92,Data[sub_category],$C92,Data[description],$D92,Data[disc_yr],H$6,Data[fcast_yr],H$6))</f>
        <v>n/a</v>
      </c>
      <c r="I92" s="24"/>
    </row>
    <row r="93" spans="1:9">
      <c r="A93" s="22">
        <v>87</v>
      </c>
      <c r="B93" s="23" t="str">
        <f>IFERROR(VLOOKUP($C$4&amp;" | "&amp;A93,SchedSectLookup!$A:$H,5,0),"n/a")</f>
        <v>n/a</v>
      </c>
      <c r="C93" s="23" t="str">
        <f>IFERROR(VLOOKUP($C$4&amp;" | "&amp;A93,SchedSectLookup!$A:$H,6,0),"n/a")</f>
        <v>n/a</v>
      </c>
      <c r="D93" s="23" t="str">
        <f>IFERROR(VLOOKUP($C$4&amp;" | "&amp;A93,SchedSectLookup!$A:$H,8,0),"n/a")</f>
        <v>n/a</v>
      </c>
      <c r="E93" s="23" t="str">
        <f>IFERROR(VLOOKUP($C$4&amp;" | "&amp;A93,SchedSectLookup!$A:$J,10,0),"n/a")</f>
        <v>n/a</v>
      </c>
      <c r="F93" s="24" t="str">
        <f>IF($B93="n/a",$B93,SUMIFS(Data[value],Data[airport],$B$4,Data[Lookup3],$C$4,Data[category],$B93,Data[sub_category],$C93,Data[description],$D93,Data[disc_yr],F$6,Data[fcast_yr],F$6))</f>
        <v>n/a</v>
      </c>
      <c r="G93" s="24" t="str">
        <f>IF($B93="n/a",$B93,SUMIFS(Data[value],Data[airport],$B$4,Data[Lookup3],$C$4,Data[category],$B93,Data[sub_category],$C93,Data[description],$D93,Data[disc_yr],G$6,Data[fcast_yr],G$6))</f>
        <v>n/a</v>
      </c>
      <c r="H93" s="24" t="str">
        <f>IF($B93="n/a",$B93,SUMIFS(Data[value],Data[airport],$B$4,Data[Lookup3],$C$4,Data[category],$B93,Data[sub_category],$C93,Data[description],$D93,Data[disc_yr],H$6,Data[fcast_yr],H$6))</f>
        <v>n/a</v>
      </c>
      <c r="I93" s="24"/>
    </row>
    <row r="94" spans="1:9">
      <c r="A94" s="22">
        <v>88</v>
      </c>
      <c r="B94" s="23" t="str">
        <f>IFERROR(VLOOKUP($C$4&amp;" | "&amp;A94,SchedSectLookup!$A:$H,5,0),"n/a")</f>
        <v>n/a</v>
      </c>
      <c r="C94" s="23" t="str">
        <f>IFERROR(VLOOKUP($C$4&amp;" | "&amp;A94,SchedSectLookup!$A:$H,6,0),"n/a")</f>
        <v>n/a</v>
      </c>
      <c r="D94" s="23" t="str">
        <f>IFERROR(VLOOKUP($C$4&amp;" | "&amp;A94,SchedSectLookup!$A:$H,8,0),"n/a")</f>
        <v>n/a</v>
      </c>
      <c r="E94" s="23" t="str">
        <f>IFERROR(VLOOKUP($C$4&amp;" | "&amp;A94,SchedSectLookup!$A:$J,10,0),"n/a")</f>
        <v>n/a</v>
      </c>
      <c r="F94" s="24" t="str">
        <f>IF($B94="n/a",$B94,SUMIFS(Data[value],Data[airport],$B$4,Data[Lookup3],$C$4,Data[category],$B94,Data[sub_category],$C94,Data[description],$D94,Data[disc_yr],F$6,Data[fcast_yr],F$6))</f>
        <v>n/a</v>
      </c>
      <c r="G94" s="24" t="str">
        <f>IF($B94="n/a",$B94,SUMIFS(Data[value],Data[airport],$B$4,Data[Lookup3],$C$4,Data[category],$B94,Data[sub_category],$C94,Data[description],$D94,Data[disc_yr],G$6,Data[fcast_yr],G$6))</f>
        <v>n/a</v>
      </c>
      <c r="H94" s="24" t="str">
        <f>IF($B94="n/a",$B94,SUMIFS(Data[value],Data[airport],$B$4,Data[Lookup3],$C$4,Data[category],$B94,Data[sub_category],$C94,Data[description],$D94,Data[disc_yr],H$6,Data[fcast_yr],H$6))</f>
        <v>n/a</v>
      </c>
      <c r="I94" s="24"/>
    </row>
    <row r="95" spans="1:9">
      <c r="A95" s="22">
        <v>89</v>
      </c>
      <c r="B95" s="23" t="str">
        <f>IFERROR(VLOOKUP($C$4&amp;" | "&amp;A95,SchedSectLookup!$A:$H,5,0),"n/a")</f>
        <v>n/a</v>
      </c>
      <c r="C95" s="23" t="str">
        <f>IFERROR(VLOOKUP($C$4&amp;" | "&amp;A95,SchedSectLookup!$A:$H,6,0),"n/a")</f>
        <v>n/a</v>
      </c>
      <c r="D95" s="23" t="str">
        <f>IFERROR(VLOOKUP($C$4&amp;" | "&amp;A95,SchedSectLookup!$A:$H,8,0),"n/a")</f>
        <v>n/a</v>
      </c>
      <c r="E95" s="23" t="str">
        <f>IFERROR(VLOOKUP($C$4&amp;" | "&amp;A95,SchedSectLookup!$A:$J,10,0),"n/a")</f>
        <v>n/a</v>
      </c>
      <c r="F95" s="24" t="str">
        <f>IF($B95="n/a",$B95,SUMIFS(Data[value],Data[airport],$B$4,Data[Lookup3],$C$4,Data[category],$B95,Data[sub_category],$C95,Data[description],$D95,Data[disc_yr],F$6,Data[fcast_yr],F$6))</f>
        <v>n/a</v>
      </c>
      <c r="G95" s="24" t="str">
        <f>IF($B95="n/a",$B95,SUMIFS(Data[value],Data[airport],$B$4,Data[Lookup3],$C$4,Data[category],$B95,Data[sub_category],$C95,Data[description],$D95,Data[disc_yr],G$6,Data[fcast_yr],G$6))</f>
        <v>n/a</v>
      </c>
      <c r="H95" s="24" t="str">
        <f>IF($B95="n/a",$B95,SUMIFS(Data[value],Data[airport],$B$4,Data[Lookup3],$C$4,Data[category],$B95,Data[sub_category],$C95,Data[description],$D95,Data[disc_yr],H$6,Data[fcast_yr],H$6))</f>
        <v>n/a</v>
      </c>
      <c r="I95" s="24"/>
    </row>
    <row r="96" spans="1:9">
      <c r="A96" s="22">
        <v>90</v>
      </c>
      <c r="B96" s="23" t="str">
        <f>IFERROR(VLOOKUP($C$4&amp;" | "&amp;A96,SchedSectLookup!$A:$H,5,0),"n/a")</f>
        <v>n/a</v>
      </c>
      <c r="C96" s="23" t="str">
        <f>IFERROR(VLOOKUP($C$4&amp;" | "&amp;A96,SchedSectLookup!$A:$H,6,0),"n/a")</f>
        <v>n/a</v>
      </c>
      <c r="D96" s="23" t="str">
        <f>IFERROR(VLOOKUP($C$4&amp;" | "&amp;A96,SchedSectLookup!$A:$H,8,0),"n/a")</f>
        <v>n/a</v>
      </c>
      <c r="E96" s="23" t="str">
        <f>IFERROR(VLOOKUP($C$4&amp;" | "&amp;A96,SchedSectLookup!$A:$J,10,0),"n/a")</f>
        <v>n/a</v>
      </c>
      <c r="F96" s="24" t="str">
        <f>IF($B96="n/a",$B96,SUMIFS(Data[value],Data[airport],$B$4,Data[Lookup3],$C$4,Data[category],$B96,Data[sub_category],$C96,Data[description],$D96,Data[disc_yr],F$6,Data[fcast_yr],F$6))</f>
        <v>n/a</v>
      </c>
      <c r="G96" s="24" t="str">
        <f>IF($B96="n/a",$B96,SUMIFS(Data[value],Data[airport],$B$4,Data[Lookup3],$C$4,Data[category],$B96,Data[sub_category],$C96,Data[description],$D96,Data[disc_yr],G$6,Data[fcast_yr],G$6))</f>
        <v>n/a</v>
      </c>
      <c r="H96" s="24" t="str">
        <f>IF($B96="n/a",$B96,SUMIFS(Data[value],Data[airport],$B$4,Data[Lookup3],$C$4,Data[category],$B96,Data[sub_category],$C96,Data[description],$D96,Data[disc_yr],H$6,Data[fcast_yr],H$6))</f>
        <v>n/a</v>
      </c>
      <c r="I96" s="24"/>
    </row>
    <row r="97" spans="1:9">
      <c r="A97" s="22">
        <v>91</v>
      </c>
      <c r="B97" s="23" t="str">
        <f>IFERROR(VLOOKUP($C$4&amp;" | "&amp;A97,SchedSectLookup!$A:$H,5,0),"n/a")</f>
        <v>n/a</v>
      </c>
      <c r="C97" s="23" t="str">
        <f>IFERROR(VLOOKUP($C$4&amp;" | "&amp;A97,SchedSectLookup!$A:$H,6,0),"n/a")</f>
        <v>n/a</v>
      </c>
      <c r="D97" s="23" t="str">
        <f>IFERROR(VLOOKUP($C$4&amp;" | "&amp;A97,SchedSectLookup!$A:$H,8,0),"n/a")</f>
        <v>n/a</v>
      </c>
      <c r="E97" s="23" t="str">
        <f>IFERROR(VLOOKUP($C$4&amp;" | "&amp;A97,SchedSectLookup!$A:$J,10,0),"n/a")</f>
        <v>n/a</v>
      </c>
      <c r="F97" s="24" t="str">
        <f>IF($B97="n/a",$B97,SUMIFS(Data[value],Data[airport],$B$4,Data[Lookup3],$C$4,Data[category],$B97,Data[sub_category],$C97,Data[description],$D97,Data[disc_yr],F$6,Data[fcast_yr],F$6))</f>
        <v>n/a</v>
      </c>
      <c r="G97" s="24" t="str">
        <f>IF($B97="n/a",$B97,SUMIFS(Data[value],Data[airport],$B$4,Data[Lookup3],$C$4,Data[category],$B97,Data[sub_category],$C97,Data[description],$D97,Data[disc_yr],G$6,Data[fcast_yr],G$6))</f>
        <v>n/a</v>
      </c>
      <c r="H97" s="24" t="str">
        <f>IF($B97="n/a",$B97,SUMIFS(Data[value],Data[airport],$B$4,Data[Lookup3],$C$4,Data[category],$B97,Data[sub_category],$C97,Data[description],$D97,Data[disc_yr],H$6,Data[fcast_yr],H$6))</f>
        <v>n/a</v>
      </c>
      <c r="I97" s="24"/>
    </row>
    <row r="98" spans="1:9">
      <c r="A98" s="22">
        <v>92</v>
      </c>
      <c r="B98" s="23" t="str">
        <f>IFERROR(VLOOKUP($C$4&amp;" | "&amp;A98,SchedSectLookup!$A:$H,5,0),"n/a")</f>
        <v>n/a</v>
      </c>
      <c r="C98" s="23" t="str">
        <f>IFERROR(VLOOKUP($C$4&amp;" | "&amp;A98,SchedSectLookup!$A:$H,6,0),"n/a")</f>
        <v>n/a</v>
      </c>
      <c r="D98" s="23" t="str">
        <f>IFERROR(VLOOKUP($C$4&amp;" | "&amp;A98,SchedSectLookup!$A:$H,8,0),"n/a")</f>
        <v>n/a</v>
      </c>
      <c r="E98" s="23" t="str">
        <f>IFERROR(VLOOKUP($C$4&amp;" | "&amp;A98,SchedSectLookup!$A:$J,10,0),"n/a")</f>
        <v>n/a</v>
      </c>
      <c r="F98" s="24" t="str">
        <f>IF($B98="n/a",$B98,SUMIFS(Data[value],Data[airport],$B$4,Data[Lookup3],$C$4,Data[category],$B98,Data[sub_category],$C98,Data[description],$D98,Data[disc_yr],F$6,Data[fcast_yr],F$6))</f>
        <v>n/a</v>
      </c>
      <c r="G98" s="24" t="str">
        <f>IF($B98="n/a",$B98,SUMIFS(Data[value],Data[airport],$B$4,Data[Lookup3],$C$4,Data[category],$B98,Data[sub_category],$C98,Data[description],$D98,Data[disc_yr],G$6,Data[fcast_yr],G$6))</f>
        <v>n/a</v>
      </c>
      <c r="H98" s="24" t="str">
        <f>IF($B98="n/a",$B98,SUMIFS(Data[value],Data[airport],$B$4,Data[Lookup3],$C$4,Data[category],$B98,Data[sub_category],$C98,Data[description],$D98,Data[disc_yr],H$6,Data[fcast_yr],H$6))</f>
        <v>n/a</v>
      </c>
      <c r="I98" s="24"/>
    </row>
    <row r="99" spans="1:9">
      <c r="A99" s="22">
        <v>93</v>
      </c>
      <c r="B99" s="23" t="str">
        <f>IFERROR(VLOOKUP($C$4&amp;" | "&amp;A99,SchedSectLookup!$A:$H,5,0),"n/a")</f>
        <v>n/a</v>
      </c>
      <c r="C99" s="23" t="str">
        <f>IFERROR(VLOOKUP($C$4&amp;" | "&amp;A99,SchedSectLookup!$A:$H,6,0),"n/a")</f>
        <v>n/a</v>
      </c>
      <c r="D99" s="23" t="str">
        <f>IFERROR(VLOOKUP($C$4&amp;" | "&amp;A99,SchedSectLookup!$A:$H,8,0),"n/a")</f>
        <v>n/a</v>
      </c>
      <c r="E99" s="23" t="str">
        <f>IFERROR(VLOOKUP($C$4&amp;" | "&amp;A99,SchedSectLookup!$A:$J,10,0),"n/a")</f>
        <v>n/a</v>
      </c>
      <c r="F99" s="24" t="str">
        <f>IF($B99="n/a",$B99,SUMIFS(Data[value],Data[airport],$B$4,Data[Lookup3],$C$4,Data[category],$B99,Data[sub_category],$C99,Data[description],$D99,Data[disc_yr],F$6,Data[fcast_yr],F$6))</f>
        <v>n/a</v>
      </c>
      <c r="G99" s="24" t="str">
        <f>IF($B99="n/a",$B99,SUMIFS(Data[value],Data[airport],$B$4,Data[Lookup3],$C$4,Data[category],$B99,Data[sub_category],$C99,Data[description],$D99,Data[disc_yr],G$6,Data[fcast_yr],G$6))</f>
        <v>n/a</v>
      </c>
      <c r="H99" s="24" t="str">
        <f>IF($B99="n/a",$B99,SUMIFS(Data[value],Data[airport],$B$4,Data[Lookup3],$C$4,Data[category],$B99,Data[sub_category],$C99,Data[description],$D99,Data[disc_yr],H$6,Data[fcast_yr],H$6))</f>
        <v>n/a</v>
      </c>
      <c r="I99" s="24"/>
    </row>
    <row r="100" spans="1:9">
      <c r="A100" s="22">
        <v>94</v>
      </c>
      <c r="B100" s="23" t="str">
        <f>IFERROR(VLOOKUP($C$4&amp;" | "&amp;A100,SchedSectLookup!$A:$H,5,0),"n/a")</f>
        <v>n/a</v>
      </c>
      <c r="C100" s="23" t="str">
        <f>IFERROR(VLOOKUP($C$4&amp;" | "&amp;A100,SchedSectLookup!$A:$H,6,0),"n/a")</f>
        <v>n/a</v>
      </c>
      <c r="D100" s="23" t="str">
        <f>IFERROR(VLOOKUP($C$4&amp;" | "&amp;A100,SchedSectLookup!$A:$H,8,0),"n/a")</f>
        <v>n/a</v>
      </c>
      <c r="E100" s="23" t="str">
        <f>IFERROR(VLOOKUP($C$4&amp;" | "&amp;A100,SchedSectLookup!$A:$J,10,0),"n/a")</f>
        <v>n/a</v>
      </c>
      <c r="F100" s="24" t="str">
        <f>IF($B100="n/a",$B100,SUMIFS(Data[value],Data[airport],$B$4,Data[Lookup3],$C$4,Data[category],$B100,Data[sub_category],$C100,Data[description],$D100,Data[disc_yr],F$6,Data[fcast_yr],F$6))</f>
        <v>n/a</v>
      </c>
      <c r="G100" s="24" t="str">
        <f>IF($B100="n/a",$B100,SUMIFS(Data[value],Data[airport],$B$4,Data[Lookup3],$C$4,Data[category],$B100,Data[sub_category],$C100,Data[description],$D100,Data[disc_yr],G$6,Data[fcast_yr],G$6))</f>
        <v>n/a</v>
      </c>
      <c r="H100" s="24" t="str">
        <f>IF($B100="n/a",$B100,SUMIFS(Data[value],Data[airport],$B$4,Data[Lookup3],$C$4,Data[category],$B100,Data[sub_category],$C100,Data[description],$D100,Data[disc_yr],H$6,Data[fcast_yr],H$6))</f>
        <v>n/a</v>
      </c>
      <c r="I100" s="24"/>
    </row>
    <row r="101" spans="1:9">
      <c r="A101" s="22">
        <v>95</v>
      </c>
      <c r="B101" s="23" t="str">
        <f>IFERROR(VLOOKUP($C$4&amp;" | "&amp;A101,SchedSectLookup!$A:$H,5,0),"n/a")</f>
        <v>n/a</v>
      </c>
      <c r="C101" s="23" t="str">
        <f>IFERROR(VLOOKUP($C$4&amp;" | "&amp;A101,SchedSectLookup!$A:$H,6,0),"n/a")</f>
        <v>n/a</v>
      </c>
      <c r="D101" s="23" t="str">
        <f>IFERROR(VLOOKUP($C$4&amp;" | "&amp;A101,SchedSectLookup!$A:$H,8,0),"n/a")</f>
        <v>n/a</v>
      </c>
      <c r="E101" s="23" t="str">
        <f>IFERROR(VLOOKUP($C$4&amp;" | "&amp;A101,SchedSectLookup!$A:$J,10,0),"n/a")</f>
        <v>n/a</v>
      </c>
      <c r="F101" s="24" t="str">
        <f>IF($B101="n/a",$B101,SUMIFS(Data[value],Data[airport],$B$4,Data[Lookup3],$C$4,Data[category],$B101,Data[sub_category],$C101,Data[description],$D101,Data[disc_yr],F$6,Data[fcast_yr],F$6))</f>
        <v>n/a</v>
      </c>
      <c r="G101" s="24" t="str">
        <f>IF($B101="n/a",$B101,SUMIFS(Data[value],Data[airport],$B$4,Data[Lookup3],$C$4,Data[category],$B101,Data[sub_category],$C101,Data[description],$D101,Data[disc_yr],G$6,Data[fcast_yr],G$6))</f>
        <v>n/a</v>
      </c>
      <c r="H101" s="24" t="str">
        <f>IF($B101="n/a",$B101,SUMIFS(Data[value],Data[airport],$B$4,Data[Lookup3],$C$4,Data[category],$B101,Data[sub_category],$C101,Data[description],$D101,Data[disc_yr],H$6,Data[fcast_yr],H$6))</f>
        <v>n/a</v>
      </c>
      <c r="I101" s="24"/>
    </row>
    <row r="102" spans="1:9">
      <c r="A102" s="22">
        <v>96</v>
      </c>
      <c r="B102" s="23" t="str">
        <f>IFERROR(VLOOKUP($C$4&amp;" | "&amp;A102,SchedSectLookup!$A:$H,5,0),"n/a")</f>
        <v>n/a</v>
      </c>
      <c r="C102" s="23" t="str">
        <f>IFERROR(VLOOKUP($C$4&amp;" | "&amp;A102,SchedSectLookup!$A:$H,6,0),"n/a")</f>
        <v>n/a</v>
      </c>
      <c r="D102" s="23" t="str">
        <f>IFERROR(VLOOKUP($C$4&amp;" | "&amp;A102,SchedSectLookup!$A:$H,8,0),"n/a")</f>
        <v>n/a</v>
      </c>
      <c r="E102" s="23" t="str">
        <f>IFERROR(VLOOKUP($C$4&amp;" | "&amp;A102,SchedSectLookup!$A:$J,10,0),"n/a")</f>
        <v>n/a</v>
      </c>
      <c r="F102" s="24" t="str">
        <f>IF($B102="n/a",$B102,SUMIFS(Data[value],Data[airport],$B$4,Data[Lookup3],$C$4,Data[category],$B102,Data[sub_category],$C102,Data[description],$D102,Data[disc_yr],F$6,Data[fcast_yr],F$6))</f>
        <v>n/a</v>
      </c>
      <c r="G102" s="24" t="str">
        <f>IF($B102="n/a",$B102,SUMIFS(Data[value],Data[airport],$B$4,Data[Lookup3],$C$4,Data[category],$B102,Data[sub_category],$C102,Data[description],$D102,Data[disc_yr],G$6,Data[fcast_yr],G$6))</f>
        <v>n/a</v>
      </c>
      <c r="H102" s="24" t="str">
        <f>IF($B102="n/a",$B102,SUMIFS(Data[value],Data[airport],$B$4,Data[Lookup3],$C$4,Data[category],$B102,Data[sub_category],$C102,Data[description],$D102,Data[disc_yr],H$6,Data[fcast_yr],H$6))</f>
        <v>n/a</v>
      </c>
      <c r="I102" s="24"/>
    </row>
    <row r="103" spans="1:9">
      <c r="A103" s="22">
        <v>97</v>
      </c>
      <c r="B103" s="23" t="str">
        <f>IFERROR(VLOOKUP($C$4&amp;" | "&amp;A103,SchedSectLookup!$A:$H,5,0),"n/a")</f>
        <v>n/a</v>
      </c>
      <c r="C103" s="23" t="str">
        <f>IFERROR(VLOOKUP($C$4&amp;" | "&amp;A103,SchedSectLookup!$A:$H,6,0),"n/a")</f>
        <v>n/a</v>
      </c>
      <c r="D103" s="23" t="str">
        <f>IFERROR(VLOOKUP($C$4&amp;" | "&amp;A103,SchedSectLookup!$A:$H,8,0),"n/a")</f>
        <v>n/a</v>
      </c>
      <c r="E103" s="23" t="str">
        <f>IFERROR(VLOOKUP($C$4&amp;" | "&amp;A103,SchedSectLookup!$A:$J,10,0),"n/a")</f>
        <v>n/a</v>
      </c>
      <c r="F103" s="24" t="str">
        <f>IF($B103="n/a",$B103,SUMIFS(Data[value],Data[airport],$B$4,Data[Lookup3],$C$4,Data[category],$B103,Data[sub_category],$C103,Data[description],$D103,Data[disc_yr],F$6,Data[fcast_yr],F$6))</f>
        <v>n/a</v>
      </c>
      <c r="G103" s="24" t="str">
        <f>IF($B103="n/a",$B103,SUMIFS(Data[value],Data[airport],$B$4,Data[Lookup3],$C$4,Data[category],$B103,Data[sub_category],$C103,Data[description],$D103,Data[disc_yr],G$6,Data[fcast_yr],G$6))</f>
        <v>n/a</v>
      </c>
      <c r="H103" s="24" t="str">
        <f>IF($B103="n/a",$B103,SUMIFS(Data[value],Data[airport],$B$4,Data[Lookup3],$C$4,Data[category],$B103,Data[sub_category],$C103,Data[description],$D103,Data[disc_yr],H$6,Data[fcast_yr],H$6))</f>
        <v>n/a</v>
      </c>
      <c r="I103" s="24"/>
    </row>
    <row r="104" spans="1:9">
      <c r="A104" s="22">
        <v>98</v>
      </c>
      <c r="B104" s="23" t="str">
        <f>IFERROR(VLOOKUP($C$4&amp;" | "&amp;A104,SchedSectLookup!$A:$H,5,0),"n/a")</f>
        <v>n/a</v>
      </c>
      <c r="C104" s="23" t="str">
        <f>IFERROR(VLOOKUP($C$4&amp;" | "&amp;A104,SchedSectLookup!$A:$H,6,0),"n/a")</f>
        <v>n/a</v>
      </c>
      <c r="D104" s="23" t="str">
        <f>IFERROR(VLOOKUP($C$4&amp;" | "&amp;A104,SchedSectLookup!$A:$H,8,0),"n/a")</f>
        <v>n/a</v>
      </c>
      <c r="E104" s="23" t="str">
        <f>IFERROR(VLOOKUP($C$4&amp;" | "&amp;A104,SchedSectLookup!$A:$J,10,0),"n/a")</f>
        <v>n/a</v>
      </c>
      <c r="F104" s="24" t="str">
        <f>IF($B104="n/a",$B104,SUMIFS(Data[value],Data[airport],$B$4,Data[Lookup3],$C$4,Data[category],$B104,Data[sub_category],$C104,Data[description],$D104,Data[disc_yr],F$6,Data[fcast_yr],F$6))</f>
        <v>n/a</v>
      </c>
      <c r="G104" s="24" t="str">
        <f>IF($B104="n/a",$B104,SUMIFS(Data[value],Data[airport],$B$4,Data[Lookup3],$C$4,Data[category],$B104,Data[sub_category],$C104,Data[description],$D104,Data[disc_yr],G$6,Data[fcast_yr],G$6))</f>
        <v>n/a</v>
      </c>
      <c r="H104" s="24" t="str">
        <f>IF($B104="n/a",$B104,SUMIFS(Data[value],Data[airport],$B$4,Data[Lookup3],$C$4,Data[category],$B104,Data[sub_category],$C104,Data[description],$D104,Data[disc_yr],H$6,Data[fcast_yr],H$6))</f>
        <v>n/a</v>
      </c>
      <c r="I104" s="24"/>
    </row>
    <row r="105" spans="1:9">
      <c r="A105" s="22">
        <v>99</v>
      </c>
      <c r="B105" s="23" t="str">
        <f>IFERROR(VLOOKUP($C$4&amp;" | "&amp;A105,SchedSectLookup!$A:$H,5,0),"n/a")</f>
        <v>n/a</v>
      </c>
      <c r="C105" s="23" t="str">
        <f>IFERROR(VLOOKUP($C$4&amp;" | "&amp;A105,SchedSectLookup!$A:$H,6,0),"n/a")</f>
        <v>n/a</v>
      </c>
      <c r="D105" s="23" t="str">
        <f>IFERROR(VLOOKUP($C$4&amp;" | "&amp;A105,SchedSectLookup!$A:$H,8,0),"n/a")</f>
        <v>n/a</v>
      </c>
      <c r="E105" s="23" t="str">
        <f>IFERROR(VLOOKUP($C$4&amp;" | "&amp;A105,SchedSectLookup!$A:$J,10,0),"n/a")</f>
        <v>n/a</v>
      </c>
      <c r="F105" s="24" t="str">
        <f>IF($B105="n/a",$B105,SUMIFS(Data[value],Data[airport],$B$4,Data[Lookup3],$C$4,Data[category],$B105,Data[sub_category],$C105,Data[description],$D105,Data[disc_yr],F$6,Data[fcast_yr],F$6))</f>
        <v>n/a</v>
      </c>
      <c r="G105" s="24" t="str">
        <f>IF($B105="n/a",$B105,SUMIFS(Data[value],Data[airport],$B$4,Data[Lookup3],$C$4,Data[category],$B105,Data[sub_category],$C105,Data[description],$D105,Data[disc_yr],G$6,Data[fcast_yr],G$6))</f>
        <v>n/a</v>
      </c>
      <c r="H105" s="24" t="str">
        <f>IF($B105="n/a",$B105,SUMIFS(Data[value],Data[airport],$B$4,Data[Lookup3],$C$4,Data[category],$B105,Data[sub_category],$C105,Data[description],$D105,Data[disc_yr],H$6,Data[fcast_yr],H$6))</f>
        <v>n/a</v>
      </c>
      <c r="I105" s="24"/>
    </row>
    <row r="106" spans="1:9">
      <c r="A106" s="22">
        <v>100</v>
      </c>
      <c r="B106" s="23" t="str">
        <f>IFERROR(VLOOKUP($C$4&amp;" | "&amp;A106,SchedSectLookup!$A:$H,5,0),"n/a")</f>
        <v>n/a</v>
      </c>
      <c r="C106" s="23" t="str">
        <f>IFERROR(VLOOKUP($C$4&amp;" | "&amp;A106,SchedSectLookup!$A:$H,6,0),"n/a")</f>
        <v>n/a</v>
      </c>
      <c r="D106" s="23" t="str">
        <f>IFERROR(VLOOKUP($C$4&amp;" | "&amp;A106,SchedSectLookup!$A:$H,8,0),"n/a")</f>
        <v>n/a</v>
      </c>
      <c r="E106" s="23" t="str">
        <f>IFERROR(VLOOKUP($C$4&amp;" | "&amp;A106,SchedSectLookup!$A:$J,10,0),"n/a")</f>
        <v>n/a</v>
      </c>
      <c r="F106" s="24" t="str">
        <f>IF($B106="n/a",$B106,SUMIFS(Data[value],Data[airport],$B$4,Data[Lookup3],$C$4,Data[category],$B106,Data[sub_category],$C106,Data[description],$D106,Data[disc_yr],F$6,Data[fcast_yr],F$6))</f>
        <v>n/a</v>
      </c>
      <c r="G106" s="24" t="str">
        <f>IF($B106="n/a",$B106,SUMIFS(Data[value],Data[airport],$B$4,Data[Lookup3],$C$4,Data[category],$B106,Data[sub_category],$C106,Data[description],$D106,Data[disc_yr],G$6,Data[fcast_yr],G$6))</f>
        <v>n/a</v>
      </c>
      <c r="H106" s="24" t="str">
        <f>IF($B106="n/a",$B106,SUMIFS(Data[value],Data[airport],$B$4,Data[Lookup3],$C$4,Data[category],$B106,Data[sub_category],$C106,Data[description],$D106,Data[disc_yr],H$6,Data[fcast_yr],H$6))</f>
        <v>n/a</v>
      </c>
      <c r="I106" s="24"/>
    </row>
    <row r="107" spans="1:9">
      <c r="A107" s="22">
        <v>101</v>
      </c>
      <c r="B107" s="23" t="str">
        <f>IFERROR(VLOOKUP($C$4&amp;" | "&amp;A107,SchedSectLookup!$A:$H,5,0),"n/a")</f>
        <v>n/a</v>
      </c>
      <c r="C107" s="23" t="str">
        <f>IFERROR(VLOOKUP($C$4&amp;" | "&amp;A107,SchedSectLookup!$A:$H,6,0),"n/a")</f>
        <v>n/a</v>
      </c>
      <c r="D107" s="23" t="str">
        <f>IFERROR(VLOOKUP($C$4&amp;" | "&amp;A107,SchedSectLookup!$A:$H,8,0),"n/a")</f>
        <v>n/a</v>
      </c>
      <c r="E107" s="23" t="str">
        <f>IFERROR(VLOOKUP($C$4&amp;" | "&amp;A107,SchedSectLookup!$A:$J,10,0),"n/a")</f>
        <v>n/a</v>
      </c>
      <c r="F107" s="24" t="str">
        <f>IF($B107="n/a",$B107,SUMIFS(Data[value],Data[airport],$B$4,Data[Lookup3],$C$4,Data[category],$B107,Data[sub_category],$C107,Data[description],$D107,Data[disc_yr],F$6,Data[fcast_yr],F$6))</f>
        <v>n/a</v>
      </c>
      <c r="G107" s="24" t="str">
        <f>IF($B107="n/a",$B107,SUMIFS(Data[value],Data[airport],$B$4,Data[Lookup3],$C$4,Data[category],$B107,Data[sub_category],$C107,Data[description],$D107,Data[disc_yr],G$6,Data[fcast_yr],G$6))</f>
        <v>n/a</v>
      </c>
      <c r="H107" s="24" t="str">
        <f>IF($B107="n/a",$B107,SUMIFS(Data[value],Data[airport],$B$4,Data[Lookup3],$C$4,Data[category],$B107,Data[sub_category],$C107,Data[description],$D107,Data[disc_yr],H$6,Data[fcast_yr],H$6))</f>
        <v>n/a</v>
      </c>
      <c r="I107" s="24"/>
    </row>
    <row r="108" spans="1:9">
      <c r="A108" s="22">
        <v>102</v>
      </c>
      <c r="B108" s="23" t="str">
        <f>IFERROR(VLOOKUP($C$4&amp;" | "&amp;A108,SchedSectLookup!$A:$H,5,0),"n/a")</f>
        <v>n/a</v>
      </c>
      <c r="C108" s="23" t="str">
        <f>IFERROR(VLOOKUP($C$4&amp;" | "&amp;A108,SchedSectLookup!$A:$H,6,0),"n/a")</f>
        <v>n/a</v>
      </c>
      <c r="D108" s="23" t="str">
        <f>IFERROR(VLOOKUP($C$4&amp;" | "&amp;A108,SchedSectLookup!$A:$H,8,0),"n/a")</f>
        <v>n/a</v>
      </c>
      <c r="E108" s="23" t="str">
        <f>IFERROR(VLOOKUP($C$4&amp;" | "&amp;A108,SchedSectLookup!$A:$J,10,0),"n/a")</f>
        <v>n/a</v>
      </c>
      <c r="F108" s="24" t="str">
        <f>IF($B108="n/a",$B108,SUMIFS(Data[value],Data[airport],$B$4,Data[Lookup3],$C$4,Data[category],$B108,Data[sub_category],$C108,Data[description],$D108,Data[disc_yr],F$6,Data[fcast_yr],F$6))</f>
        <v>n/a</v>
      </c>
      <c r="G108" s="24" t="str">
        <f>IF($B108="n/a",$B108,SUMIFS(Data[value],Data[airport],$B$4,Data[Lookup3],$C$4,Data[category],$B108,Data[sub_category],$C108,Data[description],$D108,Data[disc_yr],G$6,Data[fcast_yr],G$6))</f>
        <v>n/a</v>
      </c>
      <c r="H108" s="24" t="str">
        <f>IF($B108="n/a",$B108,SUMIFS(Data[value],Data[airport],$B$4,Data[Lookup3],$C$4,Data[category],$B108,Data[sub_category],$C108,Data[description],$D108,Data[disc_yr],H$6,Data[fcast_yr],H$6))</f>
        <v>n/a</v>
      </c>
      <c r="I108" s="24"/>
    </row>
    <row r="109" spans="1:9">
      <c r="A109" s="22">
        <v>103</v>
      </c>
      <c r="B109" s="23" t="str">
        <f>IFERROR(VLOOKUP($C$4&amp;" | "&amp;A109,SchedSectLookup!$A:$H,5,0),"n/a")</f>
        <v>n/a</v>
      </c>
      <c r="C109" s="23" t="str">
        <f>IFERROR(VLOOKUP($C$4&amp;" | "&amp;A109,SchedSectLookup!$A:$H,6,0),"n/a")</f>
        <v>n/a</v>
      </c>
      <c r="D109" s="23" t="str">
        <f>IFERROR(VLOOKUP($C$4&amp;" | "&amp;A109,SchedSectLookup!$A:$H,8,0),"n/a")</f>
        <v>n/a</v>
      </c>
      <c r="E109" s="23" t="str">
        <f>IFERROR(VLOOKUP($C$4&amp;" | "&amp;A109,SchedSectLookup!$A:$J,10,0),"n/a")</f>
        <v>n/a</v>
      </c>
      <c r="F109" s="24" t="str">
        <f>IF($B109="n/a",$B109,SUMIFS(Data[value],Data[airport],$B$4,Data[Lookup3],$C$4,Data[category],$B109,Data[sub_category],$C109,Data[description],$D109,Data[disc_yr],F$6,Data[fcast_yr],F$6))</f>
        <v>n/a</v>
      </c>
      <c r="G109" s="24" t="str">
        <f>IF($B109="n/a",$B109,SUMIFS(Data[value],Data[airport],$B$4,Data[Lookup3],$C$4,Data[category],$B109,Data[sub_category],$C109,Data[description],$D109,Data[disc_yr],G$6,Data[fcast_yr],G$6))</f>
        <v>n/a</v>
      </c>
      <c r="H109" s="24" t="str">
        <f>IF($B109="n/a",$B109,SUMIFS(Data[value],Data[airport],$B$4,Data[Lookup3],$C$4,Data[category],$B109,Data[sub_category],$C109,Data[description],$D109,Data[disc_yr],H$6,Data[fcast_yr],H$6))</f>
        <v>n/a</v>
      </c>
      <c r="I109" s="24"/>
    </row>
    <row r="110" spans="1:9">
      <c r="A110" s="22">
        <v>104</v>
      </c>
      <c r="B110" s="23" t="str">
        <f>IFERROR(VLOOKUP($C$4&amp;" | "&amp;A110,SchedSectLookup!$A:$H,5,0),"n/a")</f>
        <v>n/a</v>
      </c>
      <c r="C110" s="23" t="str">
        <f>IFERROR(VLOOKUP($C$4&amp;" | "&amp;A110,SchedSectLookup!$A:$H,6,0),"n/a")</f>
        <v>n/a</v>
      </c>
      <c r="D110" s="23" t="str">
        <f>IFERROR(VLOOKUP($C$4&amp;" | "&amp;A110,SchedSectLookup!$A:$H,8,0),"n/a")</f>
        <v>n/a</v>
      </c>
      <c r="E110" s="23" t="str">
        <f>IFERROR(VLOOKUP($C$4&amp;" | "&amp;A110,SchedSectLookup!$A:$J,10,0),"n/a")</f>
        <v>n/a</v>
      </c>
      <c r="F110" s="24" t="str">
        <f>IF($B110="n/a",$B110,SUMIFS(Data[value],Data[airport],$B$4,Data[Lookup3],$C$4,Data[category],$B110,Data[sub_category],$C110,Data[description],$D110,Data[disc_yr],F$6,Data[fcast_yr],F$6))</f>
        <v>n/a</v>
      </c>
      <c r="G110" s="24" t="str">
        <f>IF($B110="n/a",$B110,SUMIFS(Data[value],Data[airport],$B$4,Data[Lookup3],$C$4,Data[category],$B110,Data[sub_category],$C110,Data[description],$D110,Data[disc_yr],G$6,Data[fcast_yr],G$6))</f>
        <v>n/a</v>
      </c>
      <c r="H110" s="24" t="str">
        <f>IF($B110="n/a",$B110,SUMIFS(Data[value],Data[airport],$B$4,Data[Lookup3],$C$4,Data[category],$B110,Data[sub_category],$C110,Data[description],$D110,Data[disc_yr],H$6,Data[fcast_yr],H$6))</f>
        <v>n/a</v>
      </c>
      <c r="I110" s="24"/>
    </row>
    <row r="111" spans="1:9">
      <c r="A111" s="22">
        <v>105</v>
      </c>
      <c r="B111" s="23" t="str">
        <f>IFERROR(VLOOKUP($C$4&amp;" | "&amp;A111,SchedSectLookup!$A:$H,5,0),"n/a")</f>
        <v>n/a</v>
      </c>
      <c r="C111" s="23" t="str">
        <f>IFERROR(VLOOKUP($C$4&amp;" | "&amp;A111,SchedSectLookup!$A:$H,6,0),"n/a")</f>
        <v>n/a</v>
      </c>
      <c r="D111" s="23" t="str">
        <f>IFERROR(VLOOKUP($C$4&amp;" | "&amp;A111,SchedSectLookup!$A:$H,8,0),"n/a")</f>
        <v>n/a</v>
      </c>
      <c r="E111" s="23" t="str">
        <f>IFERROR(VLOOKUP($C$4&amp;" | "&amp;A111,SchedSectLookup!$A:$J,10,0),"n/a")</f>
        <v>n/a</v>
      </c>
      <c r="F111" s="24" t="str">
        <f>IF($B111="n/a",$B111,SUMIFS(Data[value],Data[airport],$B$4,Data[Lookup3],$C$4,Data[category],$B111,Data[sub_category],$C111,Data[description],$D111,Data[disc_yr],F$6,Data[fcast_yr],F$6))</f>
        <v>n/a</v>
      </c>
      <c r="G111" s="24" t="str">
        <f>IF($B111="n/a",$B111,SUMIFS(Data[value],Data[airport],$B$4,Data[Lookup3],$C$4,Data[category],$B111,Data[sub_category],$C111,Data[description],$D111,Data[disc_yr],G$6,Data[fcast_yr],G$6))</f>
        <v>n/a</v>
      </c>
      <c r="H111" s="24" t="str">
        <f>IF($B111="n/a",$B111,SUMIFS(Data[value],Data[airport],$B$4,Data[Lookup3],$C$4,Data[category],$B111,Data[sub_category],$C111,Data[description],$D111,Data[disc_yr],H$6,Data[fcast_yr],H$6))</f>
        <v>n/a</v>
      </c>
      <c r="I111" s="24"/>
    </row>
    <row r="112" spans="1:9">
      <c r="A112" s="22">
        <v>106</v>
      </c>
      <c r="B112" s="23" t="str">
        <f>IFERROR(VLOOKUP($C$4&amp;" | "&amp;A112,SchedSectLookup!$A:$H,5,0),"n/a")</f>
        <v>n/a</v>
      </c>
      <c r="C112" s="23" t="str">
        <f>IFERROR(VLOOKUP($C$4&amp;" | "&amp;A112,SchedSectLookup!$A:$H,6,0),"n/a")</f>
        <v>n/a</v>
      </c>
      <c r="D112" s="23" t="str">
        <f>IFERROR(VLOOKUP($C$4&amp;" | "&amp;A112,SchedSectLookup!$A:$H,8,0),"n/a")</f>
        <v>n/a</v>
      </c>
      <c r="E112" s="23" t="str">
        <f>IFERROR(VLOOKUP($C$4&amp;" | "&amp;A112,SchedSectLookup!$A:$J,10,0),"n/a")</f>
        <v>n/a</v>
      </c>
      <c r="F112" s="24" t="str">
        <f>IF($B112="n/a",$B112,SUMIFS(Data[value],Data[airport],$B$4,Data[Lookup3],$C$4,Data[category],$B112,Data[sub_category],$C112,Data[description],$D112,Data[disc_yr],F$6,Data[fcast_yr],F$6))</f>
        <v>n/a</v>
      </c>
      <c r="G112" s="24" t="str">
        <f>IF($B112="n/a",$B112,SUMIFS(Data[value],Data[airport],$B$4,Data[Lookup3],$C$4,Data[category],$B112,Data[sub_category],$C112,Data[description],$D112,Data[disc_yr],G$6,Data[fcast_yr],G$6))</f>
        <v>n/a</v>
      </c>
      <c r="H112" s="24" t="str">
        <f>IF($B112="n/a",$B112,SUMIFS(Data[value],Data[airport],$B$4,Data[Lookup3],$C$4,Data[category],$B112,Data[sub_category],$C112,Data[description],$D112,Data[disc_yr],H$6,Data[fcast_yr],H$6))</f>
        <v>n/a</v>
      </c>
      <c r="I112" s="24"/>
    </row>
    <row r="113" spans="1:9">
      <c r="A113" s="22">
        <v>107</v>
      </c>
      <c r="B113" s="23" t="str">
        <f>IFERROR(VLOOKUP($C$4&amp;" | "&amp;A113,SchedSectLookup!$A:$H,5,0),"n/a")</f>
        <v>n/a</v>
      </c>
      <c r="C113" s="23" t="str">
        <f>IFERROR(VLOOKUP($C$4&amp;" | "&amp;A113,SchedSectLookup!$A:$H,6,0),"n/a")</f>
        <v>n/a</v>
      </c>
      <c r="D113" s="23" t="str">
        <f>IFERROR(VLOOKUP($C$4&amp;" | "&amp;A113,SchedSectLookup!$A:$H,8,0),"n/a")</f>
        <v>n/a</v>
      </c>
      <c r="E113" s="23" t="str">
        <f>IFERROR(VLOOKUP($C$4&amp;" | "&amp;A113,SchedSectLookup!$A:$J,10,0),"n/a")</f>
        <v>n/a</v>
      </c>
      <c r="F113" s="24" t="str">
        <f>IF($B113="n/a",$B113,SUMIFS(Data[value],Data[airport],$B$4,Data[Lookup3],$C$4,Data[category],$B113,Data[sub_category],$C113,Data[description],$D113,Data[disc_yr],F$6,Data[fcast_yr],F$6))</f>
        <v>n/a</v>
      </c>
      <c r="G113" s="24" t="str">
        <f>IF($B113="n/a",$B113,SUMIFS(Data[value],Data[airport],$B$4,Data[Lookup3],$C$4,Data[category],$B113,Data[sub_category],$C113,Data[description],$D113,Data[disc_yr],G$6,Data[fcast_yr],G$6))</f>
        <v>n/a</v>
      </c>
      <c r="H113" s="24" t="str">
        <f>IF($B113="n/a",$B113,SUMIFS(Data[value],Data[airport],$B$4,Data[Lookup3],$C$4,Data[category],$B113,Data[sub_category],$C113,Data[description],$D113,Data[disc_yr],H$6,Data[fcast_yr],H$6))</f>
        <v>n/a</v>
      </c>
      <c r="I113" s="24"/>
    </row>
    <row r="114" spans="1:9">
      <c r="A114" s="22">
        <v>108</v>
      </c>
      <c r="B114" s="23" t="str">
        <f>IFERROR(VLOOKUP($C$4&amp;" | "&amp;A114,SchedSectLookup!$A:$H,5,0),"n/a")</f>
        <v>n/a</v>
      </c>
      <c r="C114" s="23" t="str">
        <f>IFERROR(VLOOKUP($C$4&amp;" | "&amp;A114,SchedSectLookup!$A:$H,6,0),"n/a")</f>
        <v>n/a</v>
      </c>
      <c r="D114" s="23" t="str">
        <f>IFERROR(VLOOKUP($C$4&amp;" | "&amp;A114,SchedSectLookup!$A:$H,8,0),"n/a")</f>
        <v>n/a</v>
      </c>
      <c r="E114" s="23" t="str">
        <f>IFERROR(VLOOKUP($C$4&amp;" | "&amp;A114,SchedSectLookup!$A:$J,10,0),"n/a")</f>
        <v>n/a</v>
      </c>
      <c r="F114" s="24" t="str">
        <f>IF($B114="n/a",$B114,SUMIFS(Data[value],Data[airport],$B$4,Data[Lookup3],$C$4,Data[category],$B114,Data[sub_category],$C114,Data[description],$D114,Data[disc_yr],F$6,Data[fcast_yr],F$6))</f>
        <v>n/a</v>
      </c>
      <c r="G114" s="24" t="str">
        <f>IF($B114="n/a",$B114,SUMIFS(Data[value],Data[airport],$B$4,Data[Lookup3],$C$4,Data[category],$B114,Data[sub_category],$C114,Data[description],$D114,Data[disc_yr],G$6,Data[fcast_yr],G$6))</f>
        <v>n/a</v>
      </c>
      <c r="H114" s="24" t="str">
        <f>IF($B114="n/a",$B114,SUMIFS(Data[value],Data[airport],$B$4,Data[Lookup3],$C$4,Data[category],$B114,Data[sub_category],$C114,Data[description],$D114,Data[disc_yr],H$6,Data[fcast_yr],H$6))</f>
        <v>n/a</v>
      </c>
      <c r="I114" s="24"/>
    </row>
    <row r="115" spans="1:9">
      <c r="A115" s="22">
        <v>109</v>
      </c>
      <c r="B115" s="23" t="str">
        <f>IFERROR(VLOOKUP($C$4&amp;" | "&amp;A115,SchedSectLookup!$A:$H,5,0),"n/a")</f>
        <v>n/a</v>
      </c>
      <c r="C115" s="23" t="str">
        <f>IFERROR(VLOOKUP($C$4&amp;" | "&amp;A115,SchedSectLookup!$A:$H,6,0),"n/a")</f>
        <v>n/a</v>
      </c>
      <c r="D115" s="23" t="str">
        <f>IFERROR(VLOOKUP($C$4&amp;" | "&amp;A115,SchedSectLookup!$A:$H,8,0),"n/a")</f>
        <v>n/a</v>
      </c>
      <c r="E115" s="23" t="str">
        <f>IFERROR(VLOOKUP($C$4&amp;" | "&amp;A115,SchedSectLookup!$A:$J,10,0),"n/a")</f>
        <v>n/a</v>
      </c>
      <c r="F115" s="24" t="str">
        <f>IF($B115="n/a",$B115,SUMIFS(Data[value],Data[airport],$B$4,Data[Lookup3],$C$4,Data[category],$B115,Data[sub_category],$C115,Data[description],$D115,Data[disc_yr],F$6,Data[fcast_yr],F$6))</f>
        <v>n/a</v>
      </c>
      <c r="G115" s="24" t="str">
        <f>IF($B115="n/a",$B115,SUMIFS(Data[value],Data[airport],$B$4,Data[Lookup3],$C$4,Data[category],$B115,Data[sub_category],$C115,Data[description],$D115,Data[disc_yr],G$6,Data[fcast_yr],G$6))</f>
        <v>n/a</v>
      </c>
      <c r="H115" s="24" t="str">
        <f>IF($B115="n/a",$B115,SUMIFS(Data[value],Data[airport],$B$4,Data[Lookup3],$C$4,Data[category],$B115,Data[sub_category],$C115,Data[description],$D115,Data[disc_yr],H$6,Data[fcast_yr],H$6))</f>
        <v>n/a</v>
      </c>
      <c r="I115" s="24"/>
    </row>
    <row r="116" spans="1:9">
      <c r="A116" s="22">
        <v>110</v>
      </c>
      <c r="B116" s="23" t="str">
        <f>IFERROR(VLOOKUP($C$4&amp;" | "&amp;A116,SchedSectLookup!$A:$H,5,0),"n/a")</f>
        <v>n/a</v>
      </c>
      <c r="C116" s="23" t="str">
        <f>IFERROR(VLOOKUP($C$4&amp;" | "&amp;A116,SchedSectLookup!$A:$H,6,0),"n/a")</f>
        <v>n/a</v>
      </c>
      <c r="D116" s="23" t="str">
        <f>IFERROR(VLOOKUP($C$4&amp;" | "&amp;A116,SchedSectLookup!$A:$H,8,0),"n/a")</f>
        <v>n/a</v>
      </c>
      <c r="E116" s="23" t="str">
        <f>IFERROR(VLOOKUP($C$4&amp;" | "&amp;A116,SchedSectLookup!$A:$J,10,0),"n/a")</f>
        <v>n/a</v>
      </c>
      <c r="F116" s="24" t="str">
        <f>IF($B116="n/a",$B116,SUMIFS(Data[value],Data[airport],$B$4,Data[Lookup3],$C$4,Data[category],$B116,Data[sub_category],$C116,Data[description],$D116,Data[disc_yr],F$6,Data[fcast_yr],F$6))</f>
        <v>n/a</v>
      </c>
      <c r="G116" s="24" t="str">
        <f>IF($B116="n/a",$B116,SUMIFS(Data[value],Data[airport],$B$4,Data[Lookup3],$C$4,Data[category],$B116,Data[sub_category],$C116,Data[description],$D116,Data[disc_yr],G$6,Data[fcast_yr],G$6))</f>
        <v>n/a</v>
      </c>
      <c r="H116" s="24" t="str">
        <f>IF($B116="n/a",$B116,SUMIFS(Data[value],Data[airport],$B$4,Data[Lookup3],$C$4,Data[category],$B116,Data[sub_category],$C116,Data[description],$D116,Data[disc_yr],H$6,Data[fcast_yr],H$6))</f>
        <v>n/a</v>
      </c>
      <c r="I116" s="24"/>
    </row>
    <row r="117" spans="1:9">
      <c r="A117" s="22">
        <v>111</v>
      </c>
      <c r="B117" s="23" t="str">
        <f>IFERROR(VLOOKUP($C$4&amp;" | "&amp;A117,SchedSectLookup!$A:$H,5,0),"n/a")</f>
        <v>n/a</v>
      </c>
      <c r="C117" s="23" t="str">
        <f>IFERROR(VLOOKUP($C$4&amp;" | "&amp;A117,SchedSectLookup!$A:$H,6,0),"n/a")</f>
        <v>n/a</v>
      </c>
      <c r="D117" s="23" t="str">
        <f>IFERROR(VLOOKUP($C$4&amp;" | "&amp;A117,SchedSectLookup!$A:$H,8,0),"n/a")</f>
        <v>n/a</v>
      </c>
      <c r="E117" s="23" t="str">
        <f>IFERROR(VLOOKUP($C$4&amp;" | "&amp;A117,SchedSectLookup!$A:$J,10,0),"n/a")</f>
        <v>n/a</v>
      </c>
      <c r="F117" s="24" t="str">
        <f>IF($B117="n/a",$B117,SUMIFS(Data[value],Data[airport],$B$4,Data[Lookup3],$C$4,Data[category],$B117,Data[sub_category],$C117,Data[description],$D117,Data[disc_yr],F$6,Data[fcast_yr],F$6))</f>
        <v>n/a</v>
      </c>
      <c r="G117" s="24" t="str">
        <f>IF($B117="n/a",$B117,SUMIFS(Data[value],Data[airport],$B$4,Data[Lookup3],$C$4,Data[category],$B117,Data[sub_category],$C117,Data[description],$D117,Data[disc_yr],G$6,Data[fcast_yr],G$6))</f>
        <v>n/a</v>
      </c>
      <c r="H117" s="24" t="str">
        <f>IF($B117="n/a",$B117,SUMIFS(Data[value],Data[airport],$B$4,Data[Lookup3],$C$4,Data[category],$B117,Data[sub_category],$C117,Data[description],$D117,Data[disc_yr],H$6,Data[fcast_yr],H$6))</f>
        <v>n/a</v>
      </c>
      <c r="I117" s="24"/>
    </row>
    <row r="118" spans="1:9">
      <c r="A118" s="22">
        <v>112</v>
      </c>
      <c r="B118" s="23" t="str">
        <f>IFERROR(VLOOKUP($C$4&amp;" | "&amp;A118,SchedSectLookup!$A:$H,5,0),"n/a")</f>
        <v>n/a</v>
      </c>
      <c r="C118" s="23" t="str">
        <f>IFERROR(VLOOKUP($C$4&amp;" | "&amp;A118,SchedSectLookup!$A:$H,6,0),"n/a")</f>
        <v>n/a</v>
      </c>
      <c r="D118" s="23" t="str">
        <f>IFERROR(VLOOKUP($C$4&amp;" | "&amp;A118,SchedSectLookup!$A:$H,8,0),"n/a")</f>
        <v>n/a</v>
      </c>
      <c r="E118" s="23" t="str">
        <f>IFERROR(VLOOKUP($C$4&amp;" | "&amp;A118,SchedSectLookup!$A:$J,10,0),"n/a")</f>
        <v>n/a</v>
      </c>
      <c r="F118" s="24" t="str">
        <f>IF($B118="n/a",$B118,SUMIFS(Data[value],Data[airport],$B$4,Data[Lookup3],$C$4,Data[category],$B118,Data[sub_category],$C118,Data[description],$D118,Data[disc_yr],F$6,Data[fcast_yr],F$6))</f>
        <v>n/a</v>
      </c>
      <c r="G118" s="24" t="str">
        <f>IF($B118="n/a",$B118,SUMIFS(Data[value],Data[airport],$B$4,Data[Lookup3],$C$4,Data[category],$B118,Data[sub_category],$C118,Data[description],$D118,Data[disc_yr],G$6,Data[fcast_yr],G$6))</f>
        <v>n/a</v>
      </c>
      <c r="H118" s="24" t="str">
        <f>IF($B118="n/a",$B118,SUMIFS(Data[value],Data[airport],$B$4,Data[Lookup3],$C$4,Data[category],$B118,Data[sub_category],$C118,Data[description],$D118,Data[disc_yr],H$6,Data[fcast_yr],H$6))</f>
        <v>n/a</v>
      </c>
      <c r="I118" s="24"/>
    </row>
    <row r="119" spans="1:9">
      <c r="A119" s="22">
        <v>113</v>
      </c>
      <c r="B119" s="23" t="str">
        <f>IFERROR(VLOOKUP($C$4&amp;" | "&amp;A119,SchedSectLookup!$A:$H,5,0),"n/a")</f>
        <v>n/a</v>
      </c>
      <c r="C119" s="23" t="str">
        <f>IFERROR(VLOOKUP($C$4&amp;" | "&amp;A119,SchedSectLookup!$A:$H,6,0),"n/a")</f>
        <v>n/a</v>
      </c>
      <c r="D119" s="23" t="str">
        <f>IFERROR(VLOOKUP($C$4&amp;" | "&amp;A119,SchedSectLookup!$A:$H,8,0),"n/a")</f>
        <v>n/a</v>
      </c>
      <c r="E119" s="23" t="str">
        <f>IFERROR(VLOOKUP($C$4&amp;" | "&amp;A119,SchedSectLookup!$A:$J,10,0),"n/a")</f>
        <v>n/a</v>
      </c>
      <c r="F119" s="24" t="str">
        <f>IF($B119="n/a",$B119,SUMIFS(Data[value],Data[airport],$B$4,Data[Lookup3],$C$4,Data[category],$B119,Data[sub_category],$C119,Data[description],$D119,Data[disc_yr],F$6,Data[fcast_yr],F$6))</f>
        <v>n/a</v>
      </c>
      <c r="G119" s="24" t="str">
        <f>IF($B119="n/a",$B119,SUMIFS(Data[value],Data[airport],$B$4,Data[Lookup3],$C$4,Data[category],$B119,Data[sub_category],$C119,Data[description],$D119,Data[disc_yr],G$6,Data[fcast_yr],G$6))</f>
        <v>n/a</v>
      </c>
      <c r="H119" s="24" t="str">
        <f>IF($B119="n/a",$B119,SUMIFS(Data[value],Data[airport],$B$4,Data[Lookup3],$C$4,Data[category],$B119,Data[sub_category],$C119,Data[description],$D119,Data[disc_yr],H$6,Data[fcast_yr],H$6))</f>
        <v>n/a</v>
      </c>
      <c r="I119" s="24"/>
    </row>
    <row r="120" spans="1:9">
      <c r="A120" s="22">
        <v>114</v>
      </c>
      <c r="B120" s="23" t="str">
        <f>IFERROR(VLOOKUP($C$4&amp;" | "&amp;A120,SchedSectLookup!$A:$H,5,0),"n/a")</f>
        <v>n/a</v>
      </c>
      <c r="C120" s="23" t="str">
        <f>IFERROR(VLOOKUP($C$4&amp;" | "&amp;A120,SchedSectLookup!$A:$H,6,0),"n/a")</f>
        <v>n/a</v>
      </c>
      <c r="D120" s="23" t="str">
        <f>IFERROR(VLOOKUP($C$4&amp;" | "&amp;A120,SchedSectLookup!$A:$H,8,0),"n/a")</f>
        <v>n/a</v>
      </c>
      <c r="E120" s="23" t="str">
        <f>IFERROR(VLOOKUP($C$4&amp;" | "&amp;A120,SchedSectLookup!$A:$J,10,0),"n/a")</f>
        <v>n/a</v>
      </c>
      <c r="F120" s="24" t="str">
        <f>IF($B120="n/a",$B120,SUMIFS(Data[value],Data[airport],$B$4,Data[Lookup3],$C$4,Data[category],$B120,Data[sub_category],$C120,Data[description],$D120,Data[disc_yr],F$6,Data[fcast_yr],F$6))</f>
        <v>n/a</v>
      </c>
      <c r="G120" s="24" t="str">
        <f>IF($B120="n/a",$B120,SUMIFS(Data[value],Data[airport],$B$4,Data[Lookup3],$C$4,Data[category],$B120,Data[sub_category],$C120,Data[description],$D120,Data[disc_yr],G$6,Data[fcast_yr],G$6))</f>
        <v>n/a</v>
      </c>
      <c r="H120" s="24" t="str">
        <f>IF($B120="n/a",$B120,SUMIFS(Data[value],Data[airport],$B$4,Data[Lookup3],$C$4,Data[category],$B120,Data[sub_category],$C120,Data[description],$D120,Data[disc_yr],H$6,Data[fcast_yr],H$6))</f>
        <v>n/a</v>
      </c>
      <c r="I120" s="24"/>
    </row>
    <row r="121" spans="1:9">
      <c r="A121" s="22">
        <v>115</v>
      </c>
      <c r="B121" s="23" t="str">
        <f>IFERROR(VLOOKUP($C$4&amp;" | "&amp;A121,SchedSectLookup!$A:$H,5,0),"n/a")</f>
        <v>n/a</v>
      </c>
      <c r="C121" s="23" t="str">
        <f>IFERROR(VLOOKUP($C$4&amp;" | "&amp;A121,SchedSectLookup!$A:$H,6,0),"n/a")</f>
        <v>n/a</v>
      </c>
      <c r="D121" s="23" t="str">
        <f>IFERROR(VLOOKUP($C$4&amp;" | "&amp;A121,SchedSectLookup!$A:$H,8,0),"n/a")</f>
        <v>n/a</v>
      </c>
      <c r="E121" s="23" t="str">
        <f>IFERROR(VLOOKUP($C$4&amp;" | "&amp;A121,SchedSectLookup!$A:$J,10,0),"n/a")</f>
        <v>n/a</v>
      </c>
      <c r="F121" s="24" t="str">
        <f>IF($B121="n/a",$B121,SUMIFS(Data[value],Data[airport],$B$4,Data[Lookup3],$C$4,Data[category],$B121,Data[sub_category],$C121,Data[description],$D121,Data[disc_yr],F$6,Data[fcast_yr],F$6))</f>
        <v>n/a</v>
      </c>
      <c r="G121" s="24" t="str">
        <f>IF($B121="n/a",$B121,SUMIFS(Data[value],Data[airport],$B$4,Data[Lookup3],$C$4,Data[category],$B121,Data[sub_category],$C121,Data[description],$D121,Data[disc_yr],G$6,Data[fcast_yr],G$6))</f>
        <v>n/a</v>
      </c>
      <c r="H121" s="24" t="str">
        <f>IF($B121="n/a",$B121,SUMIFS(Data[value],Data[airport],$B$4,Data[Lookup3],$C$4,Data[category],$B121,Data[sub_category],$C121,Data[description],$D121,Data[disc_yr],H$6,Data[fcast_yr],H$6))</f>
        <v>n/a</v>
      </c>
      <c r="I121" s="24"/>
    </row>
    <row r="122" spans="1:9">
      <c r="A122" s="22">
        <v>116</v>
      </c>
      <c r="B122" s="23" t="str">
        <f>IFERROR(VLOOKUP($C$4&amp;" | "&amp;A122,SchedSectLookup!$A:$H,5,0),"n/a")</f>
        <v>n/a</v>
      </c>
      <c r="C122" s="23" t="str">
        <f>IFERROR(VLOOKUP($C$4&amp;" | "&amp;A122,SchedSectLookup!$A:$H,6,0),"n/a")</f>
        <v>n/a</v>
      </c>
      <c r="D122" s="23" t="str">
        <f>IFERROR(VLOOKUP($C$4&amp;" | "&amp;A122,SchedSectLookup!$A:$H,8,0),"n/a")</f>
        <v>n/a</v>
      </c>
      <c r="E122" s="23" t="str">
        <f>IFERROR(VLOOKUP($C$4&amp;" | "&amp;A122,SchedSectLookup!$A:$J,10,0),"n/a")</f>
        <v>n/a</v>
      </c>
      <c r="F122" s="24" t="str">
        <f>IF($B122="n/a",$B122,SUMIFS(Data[value],Data[airport],$B$4,Data[Lookup3],$C$4,Data[category],$B122,Data[sub_category],$C122,Data[description],$D122,Data[disc_yr],F$6,Data[fcast_yr],F$6))</f>
        <v>n/a</v>
      </c>
      <c r="G122" s="24" t="str">
        <f>IF($B122="n/a",$B122,SUMIFS(Data[value],Data[airport],$B$4,Data[Lookup3],$C$4,Data[category],$B122,Data[sub_category],$C122,Data[description],$D122,Data[disc_yr],G$6,Data[fcast_yr],G$6))</f>
        <v>n/a</v>
      </c>
      <c r="H122" s="24" t="str">
        <f>IF($B122="n/a",$B122,SUMIFS(Data[value],Data[airport],$B$4,Data[Lookup3],$C$4,Data[category],$B122,Data[sub_category],$C122,Data[description],$D122,Data[disc_yr],H$6,Data[fcast_yr],H$6))</f>
        <v>n/a</v>
      </c>
      <c r="I122" s="24"/>
    </row>
    <row r="123" spans="1:9">
      <c r="A123" s="22">
        <v>117</v>
      </c>
      <c r="B123" s="23" t="str">
        <f>IFERROR(VLOOKUP($C$4&amp;" | "&amp;A123,SchedSectLookup!$A:$H,5,0),"n/a")</f>
        <v>n/a</v>
      </c>
      <c r="C123" s="23" t="str">
        <f>IFERROR(VLOOKUP($C$4&amp;" | "&amp;A123,SchedSectLookup!$A:$H,6,0),"n/a")</f>
        <v>n/a</v>
      </c>
      <c r="D123" s="23" t="str">
        <f>IFERROR(VLOOKUP($C$4&amp;" | "&amp;A123,SchedSectLookup!$A:$H,8,0),"n/a")</f>
        <v>n/a</v>
      </c>
      <c r="E123" s="23" t="str">
        <f>IFERROR(VLOOKUP($C$4&amp;" | "&amp;A123,SchedSectLookup!$A:$J,10,0),"n/a")</f>
        <v>n/a</v>
      </c>
      <c r="F123" s="24" t="str">
        <f>IF($B123="n/a",$B123,SUMIFS(Data[value],Data[airport],$B$4,Data[Lookup3],$C$4,Data[category],$B123,Data[sub_category],$C123,Data[description],$D123,Data[disc_yr],F$6,Data[fcast_yr],F$6))</f>
        <v>n/a</v>
      </c>
      <c r="G123" s="24" t="str">
        <f>IF($B123="n/a",$B123,SUMIFS(Data[value],Data[airport],$B$4,Data[Lookup3],$C$4,Data[category],$B123,Data[sub_category],$C123,Data[description],$D123,Data[disc_yr],G$6,Data[fcast_yr],G$6))</f>
        <v>n/a</v>
      </c>
      <c r="H123" s="24" t="str">
        <f>IF($B123="n/a",$B123,SUMIFS(Data[value],Data[airport],$B$4,Data[Lookup3],$C$4,Data[category],$B123,Data[sub_category],$C123,Data[description],$D123,Data[disc_yr],H$6,Data[fcast_yr],H$6))</f>
        <v>n/a</v>
      </c>
      <c r="I123" s="24"/>
    </row>
    <row r="124" spans="1:9">
      <c r="A124" s="22">
        <v>118</v>
      </c>
      <c r="B124" s="23" t="str">
        <f>IFERROR(VLOOKUP($C$4&amp;" | "&amp;A124,SchedSectLookup!$A:$H,5,0),"n/a")</f>
        <v>n/a</v>
      </c>
      <c r="C124" s="23" t="str">
        <f>IFERROR(VLOOKUP($C$4&amp;" | "&amp;A124,SchedSectLookup!$A:$H,6,0),"n/a")</f>
        <v>n/a</v>
      </c>
      <c r="D124" s="23" t="str">
        <f>IFERROR(VLOOKUP($C$4&amp;" | "&amp;A124,SchedSectLookup!$A:$H,8,0),"n/a")</f>
        <v>n/a</v>
      </c>
      <c r="E124" s="23" t="str">
        <f>IFERROR(VLOOKUP($C$4&amp;" | "&amp;A124,SchedSectLookup!$A:$J,10,0),"n/a")</f>
        <v>n/a</v>
      </c>
      <c r="F124" s="24" t="str">
        <f>IF($B124="n/a",$B124,SUMIFS(Data[value],Data[airport],$B$4,Data[Lookup3],$C$4,Data[category],$B124,Data[sub_category],$C124,Data[description],$D124,Data[disc_yr],F$6,Data[fcast_yr],F$6))</f>
        <v>n/a</v>
      </c>
      <c r="G124" s="24" t="str">
        <f>IF($B124="n/a",$B124,SUMIFS(Data[value],Data[airport],$B$4,Data[Lookup3],$C$4,Data[category],$B124,Data[sub_category],$C124,Data[description],$D124,Data[disc_yr],G$6,Data[fcast_yr],G$6))</f>
        <v>n/a</v>
      </c>
      <c r="H124" s="24" t="str">
        <f>IF($B124="n/a",$B124,SUMIFS(Data[value],Data[airport],$B$4,Data[Lookup3],$C$4,Data[category],$B124,Data[sub_category],$C124,Data[description],$D124,Data[disc_yr],H$6,Data[fcast_yr],H$6))</f>
        <v>n/a</v>
      </c>
      <c r="I124" s="24"/>
    </row>
    <row r="125" spans="1:9">
      <c r="A125" s="22">
        <v>119</v>
      </c>
      <c r="B125" s="23" t="str">
        <f>IFERROR(VLOOKUP($C$4&amp;" | "&amp;A125,SchedSectLookup!$A:$H,5,0),"n/a")</f>
        <v>n/a</v>
      </c>
      <c r="C125" s="23" t="str">
        <f>IFERROR(VLOOKUP($C$4&amp;" | "&amp;A125,SchedSectLookup!$A:$H,6,0),"n/a")</f>
        <v>n/a</v>
      </c>
      <c r="D125" s="23" t="str">
        <f>IFERROR(VLOOKUP($C$4&amp;" | "&amp;A125,SchedSectLookup!$A:$H,8,0),"n/a")</f>
        <v>n/a</v>
      </c>
      <c r="E125" s="23" t="str">
        <f>IFERROR(VLOOKUP($C$4&amp;" | "&amp;A125,SchedSectLookup!$A:$J,10,0),"n/a")</f>
        <v>n/a</v>
      </c>
      <c r="F125" s="24" t="str">
        <f>IF($B125="n/a",$B125,SUMIFS(Data[value],Data[airport],$B$4,Data[Lookup3],$C$4,Data[category],$B125,Data[sub_category],$C125,Data[description],$D125,Data[disc_yr],F$6,Data[fcast_yr],F$6))</f>
        <v>n/a</v>
      </c>
      <c r="G125" s="24" t="str">
        <f>IF($B125="n/a",$B125,SUMIFS(Data[value],Data[airport],$B$4,Data[Lookup3],$C$4,Data[category],$B125,Data[sub_category],$C125,Data[description],$D125,Data[disc_yr],G$6,Data[fcast_yr],G$6))</f>
        <v>n/a</v>
      </c>
      <c r="H125" s="24" t="str">
        <f>IF($B125="n/a",$B125,SUMIFS(Data[value],Data[airport],$B$4,Data[Lookup3],$C$4,Data[category],$B125,Data[sub_category],$C125,Data[description],$D125,Data[disc_yr],H$6,Data[fcast_yr],H$6))</f>
        <v>n/a</v>
      </c>
      <c r="I125" s="24"/>
    </row>
    <row r="126" spans="1:9">
      <c r="A126" s="22">
        <v>120</v>
      </c>
      <c r="B126" s="23" t="str">
        <f>IFERROR(VLOOKUP($C$4&amp;" | "&amp;A126,SchedSectLookup!$A:$H,5,0),"n/a")</f>
        <v>n/a</v>
      </c>
      <c r="C126" s="23" t="str">
        <f>IFERROR(VLOOKUP($C$4&amp;" | "&amp;A126,SchedSectLookup!$A:$H,6,0),"n/a")</f>
        <v>n/a</v>
      </c>
      <c r="D126" s="23" t="str">
        <f>IFERROR(VLOOKUP($C$4&amp;" | "&amp;A126,SchedSectLookup!$A:$H,8,0),"n/a")</f>
        <v>n/a</v>
      </c>
      <c r="E126" s="23" t="str">
        <f>IFERROR(VLOOKUP($C$4&amp;" | "&amp;A126,SchedSectLookup!$A:$J,10,0),"n/a")</f>
        <v>n/a</v>
      </c>
      <c r="F126" s="24" t="str">
        <f>IF($B126="n/a",$B126,SUMIFS(Data[value],Data[airport],$B$4,Data[Lookup3],$C$4,Data[category],$B126,Data[sub_category],$C126,Data[description],$D126,Data[disc_yr],F$6,Data[fcast_yr],F$6))</f>
        <v>n/a</v>
      </c>
      <c r="G126" s="24" t="str">
        <f>IF($B126="n/a",$B126,SUMIFS(Data[value],Data[airport],$B$4,Data[Lookup3],$C$4,Data[category],$B126,Data[sub_category],$C126,Data[description],$D126,Data[disc_yr],G$6,Data[fcast_yr],G$6))</f>
        <v>n/a</v>
      </c>
      <c r="H126" s="24" t="str">
        <f>IF($B126="n/a",$B126,SUMIFS(Data[value],Data[airport],$B$4,Data[Lookup3],$C$4,Data[category],$B126,Data[sub_category],$C126,Data[description],$D126,Data[disc_yr],H$6,Data[fcast_yr],H$6))</f>
        <v>n/a</v>
      </c>
      <c r="I126" s="24"/>
    </row>
    <row r="127" spans="1:9">
      <c r="A127" s="22">
        <v>121</v>
      </c>
      <c r="B127" s="23" t="str">
        <f>IFERROR(VLOOKUP($C$4&amp;" | "&amp;A127,SchedSectLookup!$A:$H,5,0),"n/a")</f>
        <v>n/a</v>
      </c>
      <c r="C127" s="23" t="str">
        <f>IFERROR(VLOOKUP($C$4&amp;" | "&amp;A127,SchedSectLookup!$A:$H,6,0),"n/a")</f>
        <v>n/a</v>
      </c>
      <c r="D127" s="23" t="str">
        <f>IFERROR(VLOOKUP($C$4&amp;" | "&amp;A127,SchedSectLookup!$A:$H,8,0),"n/a")</f>
        <v>n/a</v>
      </c>
      <c r="E127" s="23" t="str">
        <f>IFERROR(VLOOKUP($C$4&amp;" | "&amp;A127,SchedSectLookup!$A:$J,10,0),"n/a")</f>
        <v>n/a</v>
      </c>
      <c r="F127" s="24" t="str">
        <f>IF($B127="n/a",$B127,SUMIFS(Data[value],Data[airport],$B$4,Data[Lookup3],$C$4,Data[category],$B127,Data[sub_category],$C127,Data[description],$D127,Data[disc_yr],F$6,Data[fcast_yr],F$6))</f>
        <v>n/a</v>
      </c>
      <c r="G127" s="24" t="str">
        <f>IF($B127="n/a",$B127,SUMIFS(Data[value],Data[airport],$B$4,Data[Lookup3],$C$4,Data[category],$B127,Data[sub_category],$C127,Data[description],$D127,Data[disc_yr],G$6,Data[fcast_yr],G$6))</f>
        <v>n/a</v>
      </c>
      <c r="H127" s="24" t="str">
        <f>IF($B127="n/a",$B127,SUMIFS(Data[value],Data[airport],$B$4,Data[Lookup3],$C$4,Data[category],$B127,Data[sub_category],$C127,Data[description],$D127,Data[disc_yr],H$6,Data[fcast_yr],H$6))</f>
        <v>n/a</v>
      </c>
      <c r="I127" s="24"/>
    </row>
    <row r="128" spans="1:9">
      <c r="A128" s="22">
        <v>122</v>
      </c>
      <c r="B128" s="23" t="str">
        <f>IFERROR(VLOOKUP($C$4&amp;" | "&amp;A128,SchedSectLookup!$A:$H,5,0),"n/a")</f>
        <v>n/a</v>
      </c>
      <c r="C128" s="23" t="str">
        <f>IFERROR(VLOOKUP($C$4&amp;" | "&amp;A128,SchedSectLookup!$A:$H,6,0),"n/a")</f>
        <v>n/a</v>
      </c>
      <c r="D128" s="23" t="str">
        <f>IFERROR(VLOOKUP($C$4&amp;" | "&amp;A128,SchedSectLookup!$A:$H,8,0),"n/a")</f>
        <v>n/a</v>
      </c>
      <c r="E128" s="23" t="str">
        <f>IFERROR(VLOOKUP($C$4&amp;" | "&amp;A128,SchedSectLookup!$A:$J,10,0),"n/a")</f>
        <v>n/a</v>
      </c>
      <c r="F128" s="24" t="str">
        <f>IF($B128="n/a",$B128,SUMIFS(Data[value],Data[airport],$B$4,Data[Lookup3],$C$4,Data[category],$B128,Data[sub_category],$C128,Data[description],$D128,Data[disc_yr],F$6,Data[fcast_yr],F$6))</f>
        <v>n/a</v>
      </c>
      <c r="G128" s="24" t="str">
        <f>IF($B128="n/a",$B128,SUMIFS(Data[value],Data[airport],$B$4,Data[Lookup3],$C$4,Data[category],$B128,Data[sub_category],$C128,Data[description],$D128,Data[disc_yr],G$6,Data[fcast_yr],G$6))</f>
        <v>n/a</v>
      </c>
      <c r="H128" s="24" t="str">
        <f>IF($B128="n/a",$B128,SUMIFS(Data[value],Data[airport],$B$4,Data[Lookup3],$C$4,Data[category],$B128,Data[sub_category],$C128,Data[description],$D128,Data[disc_yr],H$6,Data[fcast_yr],H$6))</f>
        <v>n/a</v>
      </c>
      <c r="I128" s="24"/>
    </row>
    <row r="129" spans="1:9">
      <c r="A129" s="22">
        <v>123</v>
      </c>
      <c r="B129" s="23" t="str">
        <f>IFERROR(VLOOKUP($C$4&amp;" | "&amp;A129,SchedSectLookup!$A:$H,5,0),"n/a")</f>
        <v>n/a</v>
      </c>
      <c r="C129" s="23" t="str">
        <f>IFERROR(VLOOKUP($C$4&amp;" | "&amp;A129,SchedSectLookup!$A:$H,6,0),"n/a")</f>
        <v>n/a</v>
      </c>
      <c r="D129" s="23" t="str">
        <f>IFERROR(VLOOKUP($C$4&amp;" | "&amp;A129,SchedSectLookup!$A:$H,8,0),"n/a")</f>
        <v>n/a</v>
      </c>
      <c r="E129" s="23" t="str">
        <f>IFERROR(VLOOKUP($C$4&amp;" | "&amp;A129,SchedSectLookup!$A:$J,10,0),"n/a")</f>
        <v>n/a</v>
      </c>
      <c r="F129" s="24" t="str">
        <f>IF($B129="n/a",$B129,SUMIFS(Data[value],Data[airport],$B$4,Data[Lookup3],$C$4,Data[category],$B129,Data[sub_category],$C129,Data[description],$D129,Data[disc_yr],F$6,Data[fcast_yr],F$6))</f>
        <v>n/a</v>
      </c>
      <c r="G129" s="24" t="str">
        <f>IF($B129="n/a",$B129,SUMIFS(Data[value],Data[airport],$B$4,Data[Lookup3],$C$4,Data[category],$B129,Data[sub_category],$C129,Data[description],$D129,Data[disc_yr],G$6,Data[fcast_yr],G$6))</f>
        <v>n/a</v>
      </c>
      <c r="H129" s="24" t="str">
        <f>IF($B129="n/a",$B129,SUMIFS(Data[value],Data[airport],$B$4,Data[Lookup3],$C$4,Data[category],$B129,Data[sub_category],$C129,Data[description],$D129,Data[disc_yr],H$6,Data[fcast_yr],H$6))</f>
        <v>n/a</v>
      </c>
      <c r="I129" s="24"/>
    </row>
    <row r="130" spans="1:9">
      <c r="A130" s="22">
        <v>124</v>
      </c>
      <c r="B130" s="23" t="str">
        <f>IFERROR(VLOOKUP($C$4&amp;" | "&amp;A130,SchedSectLookup!$A:$H,5,0),"n/a")</f>
        <v>n/a</v>
      </c>
      <c r="C130" s="23" t="str">
        <f>IFERROR(VLOOKUP($C$4&amp;" | "&amp;A130,SchedSectLookup!$A:$H,6,0),"n/a")</f>
        <v>n/a</v>
      </c>
      <c r="D130" s="23" t="str">
        <f>IFERROR(VLOOKUP($C$4&amp;" | "&amp;A130,SchedSectLookup!$A:$H,8,0),"n/a")</f>
        <v>n/a</v>
      </c>
      <c r="E130" s="23" t="str">
        <f>IFERROR(VLOOKUP($C$4&amp;" | "&amp;A130,SchedSectLookup!$A:$J,10,0),"n/a")</f>
        <v>n/a</v>
      </c>
      <c r="F130" s="24" t="str">
        <f>IF($B130="n/a",$B130,SUMIFS(Data[value],Data[airport],$B$4,Data[Lookup3],$C$4,Data[category],$B130,Data[sub_category],$C130,Data[description],$D130,Data[disc_yr],F$6,Data[fcast_yr],F$6))</f>
        <v>n/a</v>
      </c>
      <c r="G130" s="24" t="str">
        <f>IF($B130="n/a",$B130,SUMIFS(Data[value],Data[airport],$B$4,Data[Lookup3],$C$4,Data[category],$B130,Data[sub_category],$C130,Data[description],$D130,Data[disc_yr],G$6,Data[fcast_yr],G$6))</f>
        <v>n/a</v>
      </c>
      <c r="H130" s="24" t="str">
        <f>IF($B130="n/a",$B130,SUMIFS(Data[value],Data[airport],$B$4,Data[Lookup3],$C$4,Data[category],$B130,Data[sub_category],$C130,Data[description],$D130,Data[disc_yr],H$6,Data[fcast_yr],H$6))</f>
        <v>n/a</v>
      </c>
      <c r="I130" s="24"/>
    </row>
    <row r="131" spans="1:9">
      <c r="A131" s="22">
        <v>125</v>
      </c>
      <c r="B131" s="23" t="str">
        <f>IFERROR(VLOOKUP($C$4&amp;" | "&amp;A131,SchedSectLookup!$A:$H,5,0),"n/a")</f>
        <v>n/a</v>
      </c>
      <c r="C131" s="23" t="str">
        <f>IFERROR(VLOOKUP($C$4&amp;" | "&amp;A131,SchedSectLookup!$A:$H,6,0),"n/a")</f>
        <v>n/a</v>
      </c>
      <c r="D131" s="23" t="str">
        <f>IFERROR(VLOOKUP($C$4&amp;" | "&amp;A131,SchedSectLookup!$A:$H,8,0),"n/a")</f>
        <v>n/a</v>
      </c>
      <c r="E131" s="23" t="str">
        <f>IFERROR(VLOOKUP($C$4&amp;" | "&amp;A131,SchedSectLookup!$A:$J,10,0),"n/a")</f>
        <v>n/a</v>
      </c>
      <c r="F131" s="24" t="str">
        <f>IF($B131="n/a",$B131,SUMIFS(Data[value],Data[airport],$B$4,Data[Lookup3],$C$4,Data[category],$B131,Data[sub_category],$C131,Data[description],$D131,Data[disc_yr],F$6,Data[fcast_yr],F$6))</f>
        <v>n/a</v>
      </c>
      <c r="G131" s="24" t="str">
        <f>IF($B131="n/a",$B131,SUMIFS(Data[value],Data[airport],$B$4,Data[Lookup3],$C$4,Data[category],$B131,Data[sub_category],$C131,Data[description],$D131,Data[disc_yr],G$6,Data[fcast_yr],G$6))</f>
        <v>n/a</v>
      </c>
      <c r="H131" s="24" t="str">
        <f>IF($B131="n/a",$B131,SUMIFS(Data[value],Data[airport],$B$4,Data[Lookup3],$C$4,Data[category],$B131,Data[sub_category],$C131,Data[description],$D131,Data[disc_yr],H$6,Data[fcast_yr],H$6))</f>
        <v>n/a</v>
      </c>
      <c r="I131" s="24"/>
    </row>
    <row r="132" spans="1:9">
      <c r="A132" s="22">
        <v>126</v>
      </c>
      <c r="B132" s="23" t="str">
        <f>IFERROR(VLOOKUP($C$4&amp;" | "&amp;A132,SchedSectLookup!$A:$H,5,0),"n/a")</f>
        <v>n/a</v>
      </c>
      <c r="C132" s="23" t="str">
        <f>IFERROR(VLOOKUP($C$4&amp;" | "&amp;A132,SchedSectLookup!$A:$H,6,0),"n/a")</f>
        <v>n/a</v>
      </c>
      <c r="D132" s="23" t="str">
        <f>IFERROR(VLOOKUP($C$4&amp;" | "&amp;A132,SchedSectLookup!$A:$H,8,0),"n/a")</f>
        <v>n/a</v>
      </c>
      <c r="E132" s="23" t="str">
        <f>IFERROR(VLOOKUP($C$4&amp;" | "&amp;A132,SchedSectLookup!$A:$J,10,0),"n/a")</f>
        <v>n/a</v>
      </c>
      <c r="F132" s="24" t="str">
        <f>IF($B132="n/a",$B132,SUMIFS(Data[value],Data[airport],$B$4,Data[Lookup3],$C$4,Data[category],$B132,Data[sub_category],$C132,Data[description],$D132,Data[disc_yr],F$6,Data[fcast_yr],F$6))</f>
        <v>n/a</v>
      </c>
      <c r="G132" s="24" t="str">
        <f>IF($B132="n/a",$B132,SUMIFS(Data[value],Data[airport],$B$4,Data[Lookup3],$C$4,Data[category],$B132,Data[sub_category],$C132,Data[description],$D132,Data[disc_yr],G$6,Data[fcast_yr],G$6))</f>
        <v>n/a</v>
      </c>
      <c r="H132" s="24" t="str">
        <f>IF($B132="n/a",$B132,SUMIFS(Data[value],Data[airport],$B$4,Data[Lookup3],$C$4,Data[category],$B132,Data[sub_category],$C132,Data[description],$D132,Data[disc_yr],H$6,Data[fcast_yr],H$6))</f>
        <v>n/a</v>
      </c>
      <c r="I132" s="24"/>
    </row>
    <row r="133" spans="1:9">
      <c r="A133" s="22">
        <v>127</v>
      </c>
      <c r="B133" s="23" t="str">
        <f>IFERROR(VLOOKUP($C$4&amp;" | "&amp;A133,SchedSectLookup!$A:$H,5,0),"n/a")</f>
        <v>n/a</v>
      </c>
      <c r="C133" s="23" t="str">
        <f>IFERROR(VLOOKUP($C$4&amp;" | "&amp;A133,SchedSectLookup!$A:$H,6,0),"n/a")</f>
        <v>n/a</v>
      </c>
      <c r="D133" s="23" t="str">
        <f>IFERROR(VLOOKUP($C$4&amp;" | "&amp;A133,SchedSectLookup!$A:$H,8,0),"n/a")</f>
        <v>n/a</v>
      </c>
      <c r="E133" s="23" t="str">
        <f>IFERROR(VLOOKUP($C$4&amp;" | "&amp;A133,SchedSectLookup!$A:$J,10,0),"n/a")</f>
        <v>n/a</v>
      </c>
      <c r="F133" s="24" t="str">
        <f>IF($B133="n/a",$B133,SUMIFS(Data[value],Data[airport],$B$4,Data[Lookup3],$C$4,Data[category],$B133,Data[sub_category],$C133,Data[description],$D133,Data[disc_yr],F$6,Data[fcast_yr],F$6))</f>
        <v>n/a</v>
      </c>
      <c r="G133" s="24" t="str">
        <f>IF($B133="n/a",$B133,SUMIFS(Data[value],Data[airport],$B$4,Data[Lookup3],$C$4,Data[category],$B133,Data[sub_category],$C133,Data[description],$D133,Data[disc_yr],G$6,Data[fcast_yr],G$6))</f>
        <v>n/a</v>
      </c>
      <c r="H133" s="24" t="str">
        <f>IF($B133="n/a",$B133,SUMIFS(Data[value],Data[airport],$B$4,Data[Lookup3],$C$4,Data[category],$B133,Data[sub_category],$C133,Data[description],$D133,Data[disc_yr],H$6,Data[fcast_yr],H$6))</f>
        <v>n/a</v>
      </c>
      <c r="I133" s="24"/>
    </row>
    <row r="134" spans="1:9">
      <c r="A134" s="22">
        <v>128</v>
      </c>
      <c r="B134" s="23" t="str">
        <f>IFERROR(VLOOKUP($C$4&amp;" | "&amp;A134,SchedSectLookup!$A:$H,5,0),"n/a")</f>
        <v>n/a</v>
      </c>
      <c r="C134" s="23" t="str">
        <f>IFERROR(VLOOKUP($C$4&amp;" | "&amp;A134,SchedSectLookup!$A:$H,6,0),"n/a")</f>
        <v>n/a</v>
      </c>
      <c r="D134" s="23" t="str">
        <f>IFERROR(VLOOKUP($C$4&amp;" | "&amp;A134,SchedSectLookup!$A:$H,8,0),"n/a")</f>
        <v>n/a</v>
      </c>
      <c r="E134" s="23" t="str">
        <f>IFERROR(VLOOKUP($C$4&amp;" | "&amp;A134,SchedSectLookup!$A:$J,10,0),"n/a")</f>
        <v>n/a</v>
      </c>
      <c r="F134" s="24" t="str">
        <f>IF($B134="n/a",$B134,SUMIFS(Data[value],Data[airport],$B$4,Data[Lookup3],$C$4,Data[category],$B134,Data[sub_category],$C134,Data[description],$D134,Data[disc_yr],F$6,Data[fcast_yr],F$6))</f>
        <v>n/a</v>
      </c>
      <c r="G134" s="24" t="str">
        <f>IF($B134="n/a",$B134,SUMIFS(Data[value],Data[airport],$B$4,Data[Lookup3],$C$4,Data[category],$B134,Data[sub_category],$C134,Data[description],$D134,Data[disc_yr],G$6,Data[fcast_yr],G$6))</f>
        <v>n/a</v>
      </c>
      <c r="H134" s="24" t="str">
        <f>IF($B134="n/a",$B134,SUMIFS(Data[value],Data[airport],$B$4,Data[Lookup3],$C$4,Data[category],$B134,Data[sub_category],$C134,Data[description],$D134,Data[disc_yr],H$6,Data[fcast_yr],H$6))</f>
        <v>n/a</v>
      </c>
      <c r="I134" s="24"/>
    </row>
    <row r="135" spans="1:9">
      <c r="A135" s="22">
        <v>129</v>
      </c>
      <c r="B135" s="23" t="str">
        <f>IFERROR(VLOOKUP($C$4&amp;" | "&amp;A135,SchedSectLookup!$A:$H,5,0),"n/a")</f>
        <v>n/a</v>
      </c>
      <c r="C135" s="23" t="str">
        <f>IFERROR(VLOOKUP($C$4&amp;" | "&amp;A135,SchedSectLookup!$A:$H,6,0),"n/a")</f>
        <v>n/a</v>
      </c>
      <c r="D135" s="23" t="str">
        <f>IFERROR(VLOOKUP($C$4&amp;" | "&amp;A135,SchedSectLookup!$A:$H,8,0),"n/a")</f>
        <v>n/a</v>
      </c>
      <c r="E135" s="23" t="str">
        <f>IFERROR(VLOOKUP($C$4&amp;" | "&amp;A135,SchedSectLookup!$A:$J,10,0),"n/a")</f>
        <v>n/a</v>
      </c>
      <c r="F135" s="24" t="str">
        <f>IF($B135="n/a",$B135,SUMIFS(Data[value],Data[airport],$B$4,Data[Lookup3],$C$4,Data[category],$B135,Data[sub_category],$C135,Data[description],$D135,Data[disc_yr],F$6,Data[fcast_yr],F$6))</f>
        <v>n/a</v>
      </c>
      <c r="G135" s="24" t="str">
        <f>IF($B135="n/a",$B135,SUMIFS(Data[value],Data[airport],$B$4,Data[Lookup3],$C$4,Data[category],$B135,Data[sub_category],$C135,Data[description],$D135,Data[disc_yr],G$6,Data[fcast_yr],G$6))</f>
        <v>n/a</v>
      </c>
      <c r="H135" s="24" t="str">
        <f>IF($B135="n/a",$B135,SUMIFS(Data[value],Data[airport],$B$4,Data[Lookup3],$C$4,Data[category],$B135,Data[sub_category],$C135,Data[description],$D135,Data[disc_yr],H$6,Data[fcast_yr],H$6))</f>
        <v>n/a</v>
      </c>
      <c r="I135" s="24"/>
    </row>
    <row r="136" spans="1:9">
      <c r="A136" s="22">
        <v>130</v>
      </c>
      <c r="B136" s="23" t="str">
        <f>IFERROR(VLOOKUP($C$4&amp;" | "&amp;A136,SchedSectLookup!$A:$H,5,0),"n/a")</f>
        <v>n/a</v>
      </c>
      <c r="C136" s="23" t="str">
        <f>IFERROR(VLOOKUP($C$4&amp;" | "&amp;A136,SchedSectLookup!$A:$H,6,0),"n/a")</f>
        <v>n/a</v>
      </c>
      <c r="D136" s="23" t="str">
        <f>IFERROR(VLOOKUP($C$4&amp;" | "&amp;A136,SchedSectLookup!$A:$H,8,0),"n/a")</f>
        <v>n/a</v>
      </c>
      <c r="E136" s="23" t="str">
        <f>IFERROR(VLOOKUP($C$4&amp;" | "&amp;A136,SchedSectLookup!$A:$J,10,0),"n/a")</f>
        <v>n/a</v>
      </c>
      <c r="F136" s="24" t="str">
        <f>IF($B136="n/a",$B136,SUMIFS(Data[value],Data[airport],$B$4,Data[Lookup3],$C$4,Data[category],$B136,Data[sub_category],$C136,Data[description],$D136,Data[disc_yr],F$6,Data[fcast_yr],F$6))</f>
        <v>n/a</v>
      </c>
      <c r="G136" s="24" t="str">
        <f>IF($B136="n/a",$B136,SUMIFS(Data[value],Data[airport],$B$4,Data[Lookup3],$C$4,Data[category],$B136,Data[sub_category],$C136,Data[description],$D136,Data[disc_yr],G$6,Data[fcast_yr],G$6))</f>
        <v>n/a</v>
      </c>
      <c r="H136" s="24" t="str">
        <f>IF($B136="n/a",$B136,SUMIFS(Data[value],Data[airport],$B$4,Data[Lookup3],$C$4,Data[category],$B136,Data[sub_category],$C136,Data[description],$D136,Data[disc_yr],H$6,Data[fcast_yr],H$6))</f>
        <v>n/a</v>
      </c>
      <c r="I136" s="24"/>
    </row>
    <row r="137" spans="1:9">
      <c r="A137" s="22">
        <v>131</v>
      </c>
      <c r="B137" s="23" t="str">
        <f>IFERROR(VLOOKUP($C$4&amp;" | "&amp;A137,SchedSectLookup!$A:$H,5,0),"n/a")</f>
        <v>n/a</v>
      </c>
      <c r="C137" s="23" t="str">
        <f>IFERROR(VLOOKUP($C$4&amp;" | "&amp;A137,SchedSectLookup!$A:$H,6,0),"n/a")</f>
        <v>n/a</v>
      </c>
      <c r="D137" s="23" t="str">
        <f>IFERROR(VLOOKUP($C$4&amp;" | "&amp;A137,SchedSectLookup!$A:$H,8,0),"n/a")</f>
        <v>n/a</v>
      </c>
      <c r="E137" s="23" t="str">
        <f>IFERROR(VLOOKUP($C$4&amp;" | "&amp;A137,SchedSectLookup!$A:$J,10,0),"n/a")</f>
        <v>n/a</v>
      </c>
      <c r="F137" s="24" t="str">
        <f>IF($B137="n/a",$B137,SUMIFS(Data[value],Data[airport],$B$4,Data[Lookup3],$C$4,Data[category],$B137,Data[sub_category],$C137,Data[description],$D137,Data[disc_yr],F$6,Data[fcast_yr],F$6))</f>
        <v>n/a</v>
      </c>
      <c r="G137" s="24" t="str">
        <f>IF($B137="n/a",$B137,SUMIFS(Data[value],Data[airport],$B$4,Data[Lookup3],$C$4,Data[category],$B137,Data[sub_category],$C137,Data[description],$D137,Data[disc_yr],G$6,Data[fcast_yr],G$6))</f>
        <v>n/a</v>
      </c>
      <c r="H137" s="24" t="str">
        <f>IF($B137="n/a",$B137,SUMIFS(Data[value],Data[airport],$B$4,Data[Lookup3],$C$4,Data[category],$B137,Data[sub_category],$C137,Data[description],$D137,Data[disc_yr],H$6,Data[fcast_yr],H$6))</f>
        <v>n/a</v>
      </c>
      <c r="I137" s="24"/>
    </row>
    <row r="138" spans="1:9">
      <c r="A138" s="22">
        <v>132</v>
      </c>
      <c r="B138" s="23" t="str">
        <f>IFERROR(VLOOKUP($C$4&amp;" | "&amp;A138,SchedSectLookup!$A:$H,5,0),"n/a")</f>
        <v>n/a</v>
      </c>
      <c r="C138" s="23" t="str">
        <f>IFERROR(VLOOKUP($C$4&amp;" | "&amp;A138,SchedSectLookup!$A:$H,6,0),"n/a")</f>
        <v>n/a</v>
      </c>
      <c r="D138" s="23" t="str">
        <f>IFERROR(VLOOKUP($C$4&amp;" | "&amp;A138,SchedSectLookup!$A:$H,8,0),"n/a")</f>
        <v>n/a</v>
      </c>
      <c r="E138" s="23" t="str">
        <f>IFERROR(VLOOKUP($C$4&amp;" | "&amp;A138,SchedSectLookup!$A:$J,10,0),"n/a")</f>
        <v>n/a</v>
      </c>
      <c r="F138" s="24" t="str">
        <f>IF($B138="n/a",$B138,SUMIFS(Data[value],Data[airport],$B$4,Data[Lookup3],$C$4,Data[category],$B138,Data[sub_category],$C138,Data[description],$D138,Data[disc_yr],F$6,Data[fcast_yr],F$6))</f>
        <v>n/a</v>
      </c>
      <c r="G138" s="24" t="str">
        <f>IF($B138="n/a",$B138,SUMIFS(Data[value],Data[airport],$B$4,Data[Lookup3],$C$4,Data[category],$B138,Data[sub_category],$C138,Data[description],$D138,Data[disc_yr],G$6,Data[fcast_yr],G$6))</f>
        <v>n/a</v>
      </c>
      <c r="H138" s="24" t="str">
        <f>IF($B138="n/a",$B138,SUMIFS(Data[value],Data[airport],$B$4,Data[Lookup3],$C$4,Data[category],$B138,Data[sub_category],$C138,Data[description],$D138,Data[disc_yr],H$6,Data[fcast_yr],H$6))</f>
        <v>n/a</v>
      </c>
      <c r="I138" s="24"/>
    </row>
    <row r="139" spans="1:9">
      <c r="A139" s="22">
        <v>133</v>
      </c>
      <c r="B139" s="23" t="str">
        <f>IFERROR(VLOOKUP($C$4&amp;" | "&amp;A139,SchedSectLookup!$A:$H,5,0),"n/a")</f>
        <v>n/a</v>
      </c>
      <c r="C139" s="23" t="str">
        <f>IFERROR(VLOOKUP($C$4&amp;" | "&amp;A139,SchedSectLookup!$A:$H,6,0),"n/a")</f>
        <v>n/a</v>
      </c>
      <c r="D139" s="23" t="str">
        <f>IFERROR(VLOOKUP($C$4&amp;" | "&amp;A139,SchedSectLookup!$A:$H,8,0),"n/a")</f>
        <v>n/a</v>
      </c>
      <c r="E139" s="23" t="str">
        <f>IFERROR(VLOOKUP($C$4&amp;" | "&amp;A139,SchedSectLookup!$A:$J,10,0),"n/a")</f>
        <v>n/a</v>
      </c>
      <c r="F139" s="24" t="str">
        <f>IF($B139="n/a",$B139,SUMIFS(Data[value],Data[airport],$B$4,Data[Lookup3],$C$4,Data[category],$B139,Data[sub_category],$C139,Data[description],$D139,Data[disc_yr],F$6,Data[fcast_yr],F$6))</f>
        <v>n/a</v>
      </c>
      <c r="G139" s="24" t="str">
        <f>IF($B139="n/a",$B139,SUMIFS(Data[value],Data[airport],$B$4,Data[Lookup3],$C$4,Data[category],$B139,Data[sub_category],$C139,Data[description],$D139,Data[disc_yr],G$6,Data[fcast_yr],G$6))</f>
        <v>n/a</v>
      </c>
      <c r="H139" s="24" t="str">
        <f>IF($B139="n/a",$B139,SUMIFS(Data[value],Data[airport],$B$4,Data[Lookup3],$C$4,Data[category],$B139,Data[sub_category],$C139,Data[description],$D139,Data[disc_yr],H$6,Data[fcast_yr],H$6))</f>
        <v>n/a</v>
      </c>
      <c r="I139" s="24"/>
    </row>
    <row r="140" spans="1:9">
      <c r="A140" s="22">
        <v>134</v>
      </c>
      <c r="B140" s="23" t="str">
        <f>IFERROR(VLOOKUP($C$4&amp;" | "&amp;A140,SchedSectLookup!$A:$H,5,0),"n/a")</f>
        <v>n/a</v>
      </c>
      <c r="C140" s="23" t="str">
        <f>IFERROR(VLOOKUP($C$4&amp;" | "&amp;A140,SchedSectLookup!$A:$H,6,0),"n/a")</f>
        <v>n/a</v>
      </c>
      <c r="D140" s="23" t="str">
        <f>IFERROR(VLOOKUP($C$4&amp;" | "&amp;A140,SchedSectLookup!$A:$H,8,0),"n/a")</f>
        <v>n/a</v>
      </c>
      <c r="E140" s="23" t="str">
        <f>IFERROR(VLOOKUP($C$4&amp;" | "&amp;A140,SchedSectLookup!$A:$J,10,0),"n/a")</f>
        <v>n/a</v>
      </c>
      <c r="F140" s="24" t="str">
        <f>IF($B140="n/a",$B140,SUMIFS(Data[value],Data[airport],$B$4,Data[Lookup3],$C$4,Data[category],$B140,Data[sub_category],$C140,Data[description],$D140,Data[disc_yr],F$6,Data[fcast_yr],F$6))</f>
        <v>n/a</v>
      </c>
      <c r="G140" s="24" t="str">
        <f>IF($B140="n/a",$B140,SUMIFS(Data[value],Data[airport],$B$4,Data[Lookup3],$C$4,Data[category],$B140,Data[sub_category],$C140,Data[description],$D140,Data[disc_yr],G$6,Data[fcast_yr],G$6))</f>
        <v>n/a</v>
      </c>
      <c r="H140" s="24" t="str">
        <f>IF($B140="n/a",$B140,SUMIFS(Data[value],Data[airport],$B$4,Data[Lookup3],$C$4,Data[category],$B140,Data[sub_category],$C140,Data[description],$D140,Data[disc_yr],H$6,Data[fcast_yr],H$6))</f>
        <v>n/a</v>
      </c>
      <c r="I140" s="24"/>
    </row>
    <row r="141" spans="1:9">
      <c r="A141" s="22">
        <v>135</v>
      </c>
      <c r="B141" s="23" t="str">
        <f>IFERROR(VLOOKUP($C$4&amp;" | "&amp;A141,SchedSectLookup!$A:$H,5,0),"n/a")</f>
        <v>n/a</v>
      </c>
      <c r="C141" s="23" t="str">
        <f>IFERROR(VLOOKUP($C$4&amp;" | "&amp;A141,SchedSectLookup!$A:$H,6,0),"n/a")</f>
        <v>n/a</v>
      </c>
      <c r="D141" s="23" t="str">
        <f>IFERROR(VLOOKUP($C$4&amp;" | "&amp;A141,SchedSectLookup!$A:$H,8,0),"n/a")</f>
        <v>n/a</v>
      </c>
      <c r="E141" s="23" t="str">
        <f>IFERROR(VLOOKUP($C$4&amp;" | "&amp;A141,SchedSectLookup!$A:$J,10,0),"n/a")</f>
        <v>n/a</v>
      </c>
      <c r="F141" s="24" t="str">
        <f>IF($B141="n/a",$B141,SUMIFS(Data[value],Data[airport],$B$4,Data[Lookup3],$C$4,Data[category],$B141,Data[sub_category],$C141,Data[description],$D141,Data[disc_yr],F$6,Data[fcast_yr],F$6))</f>
        <v>n/a</v>
      </c>
      <c r="G141" s="24" t="str">
        <f>IF($B141="n/a",$B141,SUMIFS(Data[value],Data[airport],$B$4,Data[Lookup3],$C$4,Data[category],$B141,Data[sub_category],$C141,Data[description],$D141,Data[disc_yr],G$6,Data[fcast_yr],G$6))</f>
        <v>n/a</v>
      </c>
      <c r="H141" s="24" t="str">
        <f>IF($B141="n/a",$B141,SUMIFS(Data[value],Data[airport],$B$4,Data[Lookup3],$C$4,Data[category],$B141,Data[sub_category],$C141,Data[description],$D141,Data[disc_yr],H$6,Data[fcast_yr],H$6))</f>
        <v>n/a</v>
      </c>
      <c r="I141" s="24"/>
    </row>
    <row r="142" spans="1:9">
      <c r="A142" s="22">
        <v>136</v>
      </c>
      <c r="B142" s="23" t="str">
        <f>IFERROR(VLOOKUP($C$4&amp;" | "&amp;A142,SchedSectLookup!$A:$H,5,0),"n/a")</f>
        <v>n/a</v>
      </c>
      <c r="C142" s="23" t="str">
        <f>IFERROR(VLOOKUP($C$4&amp;" | "&amp;A142,SchedSectLookup!$A:$H,6,0),"n/a")</f>
        <v>n/a</v>
      </c>
      <c r="D142" s="23" t="str">
        <f>IFERROR(VLOOKUP($C$4&amp;" | "&amp;A142,SchedSectLookup!$A:$H,8,0),"n/a")</f>
        <v>n/a</v>
      </c>
      <c r="E142" s="23" t="str">
        <f>IFERROR(VLOOKUP($C$4&amp;" | "&amp;A142,SchedSectLookup!$A:$J,10,0),"n/a")</f>
        <v>n/a</v>
      </c>
      <c r="F142" s="24" t="str">
        <f>IF($B142="n/a",$B142,SUMIFS(Data[value],Data[airport],$B$4,Data[Lookup3],$C$4,Data[category],$B142,Data[sub_category],$C142,Data[description],$D142,Data[disc_yr],F$6,Data[fcast_yr],F$6))</f>
        <v>n/a</v>
      </c>
      <c r="G142" s="24" t="str">
        <f>IF($B142="n/a",$B142,SUMIFS(Data[value],Data[airport],$B$4,Data[Lookup3],$C$4,Data[category],$B142,Data[sub_category],$C142,Data[description],$D142,Data[disc_yr],G$6,Data[fcast_yr],G$6))</f>
        <v>n/a</v>
      </c>
      <c r="H142" s="24" t="str">
        <f>IF($B142="n/a",$B142,SUMIFS(Data[value],Data[airport],$B$4,Data[Lookup3],$C$4,Data[category],$B142,Data[sub_category],$C142,Data[description],$D142,Data[disc_yr],H$6,Data[fcast_yr],H$6))</f>
        <v>n/a</v>
      </c>
      <c r="I142" s="24"/>
    </row>
    <row r="143" spans="1:9">
      <c r="A143" s="22">
        <v>137</v>
      </c>
      <c r="B143" s="23" t="str">
        <f>IFERROR(VLOOKUP($C$4&amp;" | "&amp;A143,SchedSectLookup!$A:$H,5,0),"n/a")</f>
        <v>n/a</v>
      </c>
      <c r="C143" s="23" t="str">
        <f>IFERROR(VLOOKUP($C$4&amp;" | "&amp;A143,SchedSectLookup!$A:$H,6,0),"n/a")</f>
        <v>n/a</v>
      </c>
      <c r="D143" s="23" t="str">
        <f>IFERROR(VLOOKUP($C$4&amp;" | "&amp;A143,SchedSectLookup!$A:$H,8,0),"n/a")</f>
        <v>n/a</v>
      </c>
      <c r="E143" s="23" t="str">
        <f>IFERROR(VLOOKUP($C$4&amp;" | "&amp;A143,SchedSectLookup!$A:$J,10,0),"n/a")</f>
        <v>n/a</v>
      </c>
      <c r="F143" s="24" t="str">
        <f>IF($B143="n/a",$B143,SUMIFS(Data[value],Data[airport],$B$4,Data[Lookup3],$C$4,Data[category],$B143,Data[sub_category],$C143,Data[description],$D143,Data[disc_yr],F$6,Data[fcast_yr],F$6))</f>
        <v>n/a</v>
      </c>
      <c r="G143" s="24" t="str">
        <f>IF($B143="n/a",$B143,SUMIFS(Data[value],Data[airport],$B$4,Data[Lookup3],$C$4,Data[category],$B143,Data[sub_category],$C143,Data[description],$D143,Data[disc_yr],G$6,Data[fcast_yr],G$6))</f>
        <v>n/a</v>
      </c>
      <c r="H143" s="24" t="str">
        <f>IF($B143="n/a",$B143,SUMIFS(Data[value],Data[airport],$B$4,Data[Lookup3],$C$4,Data[category],$B143,Data[sub_category],$C143,Data[description],$D143,Data[disc_yr],H$6,Data[fcast_yr],H$6))</f>
        <v>n/a</v>
      </c>
      <c r="I143" s="24"/>
    </row>
    <row r="144" spans="1:9">
      <c r="A144" s="22">
        <v>138</v>
      </c>
      <c r="B144" s="23" t="str">
        <f>IFERROR(VLOOKUP($C$4&amp;" | "&amp;A144,SchedSectLookup!$A:$H,5,0),"n/a")</f>
        <v>n/a</v>
      </c>
      <c r="C144" s="23" t="str">
        <f>IFERROR(VLOOKUP($C$4&amp;" | "&amp;A144,SchedSectLookup!$A:$H,6,0),"n/a")</f>
        <v>n/a</v>
      </c>
      <c r="D144" s="23" t="str">
        <f>IFERROR(VLOOKUP($C$4&amp;" | "&amp;A144,SchedSectLookup!$A:$H,8,0),"n/a")</f>
        <v>n/a</v>
      </c>
      <c r="E144" s="23" t="str">
        <f>IFERROR(VLOOKUP($C$4&amp;" | "&amp;A144,SchedSectLookup!$A:$J,10,0),"n/a")</f>
        <v>n/a</v>
      </c>
      <c r="F144" s="24" t="str">
        <f>IF($B144="n/a",$B144,SUMIFS(Data[value],Data[airport],$B$4,Data[Lookup3],$C$4,Data[category],$B144,Data[sub_category],$C144,Data[description],$D144,Data[disc_yr],F$6,Data[fcast_yr],F$6))</f>
        <v>n/a</v>
      </c>
      <c r="G144" s="24" t="str">
        <f>IF($B144="n/a",$B144,SUMIFS(Data[value],Data[airport],$B$4,Data[Lookup3],$C$4,Data[category],$B144,Data[sub_category],$C144,Data[description],$D144,Data[disc_yr],G$6,Data[fcast_yr],G$6))</f>
        <v>n/a</v>
      </c>
      <c r="H144" s="24" t="str">
        <f>IF($B144="n/a",$B144,SUMIFS(Data[value],Data[airport],$B$4,Data[Lookup3],$C$4,Data[category],$B144,Data[sub_category],$C144,Data[description],$D144,Data[disc_yr],H$6,Data[fcast_yr],H$6))</f>
        <v>n/a</v>
      </c>
      <c r="I144" s="24"/>
    </row>
    <row r="145" spans="1:9">
      <c r="A145" s="22">
        <v>139</v>
      </c>
      <c r="B145" s="23" t="str">
        <f>IFERROR(VLOOKUP($C$4&amp;" | "&amp;A145,SchedSectLookup!$A:$H,5,0),"n/a")</f>
        <v>n/a</v>
      </c>
      <c r="C145" s="23" t="str">
        <f>IFERROR(VLOOKUP($C$4&amp;" | "&amp;A145,SchedSectLookup!$A:$H,6,0),"n/a")</f>
        <v>n/a</v>
      </c>
      <c r="D145" s="23" t="str">
        <f>IFERROR(VLOOKUP($C$4&amp;" | "&amp;A145,SchedSectLookup!$A:$H,8,0),"n/a")</f>
        <v>n/a</v>
      </c>
      <c r="E145" s="23" t="str">
        <f>IFERROR(VLOOKUP($C$4&amp;" | "&amp;A145,SchedSectLookup!$A:$J,10,0),"n/a")</f>
        <v>n/a</v>
      </c>
      <c r="F145" s="24" t="str">
        <f>IF($B145="n/a",$B145,SUMIFS(Data[value],Data[airport],$B$4,Data[Lookup3],$C$4,Data[category],$B145,Data[sub_category],$C145,Data[description],$D145,Data[disc_yr],F$6,Data[fcast_yr],F$6))</f>
        <v>n/a</v>
      </c>
      <c r="G145" s="24" t="str">
        <f>IF($B145="n/a",$B145,SUMIFS(Data[value],Data[airport],$B$4,Data[Lookup3],$C$4,Data[category],$B145,Data[sub_category],$C145,Data[description],$D145,Data[disc_yr],G$6,Data[fcast_yr],G$6))</f>
        <v>n/a</v>
      </c>
      <c r="H145" s="24" t="str">
        <f>IF($B145="n/a",$B145,SUMIFS(Data[value],Data[airport],$B$4,Data[Lookup3],$C$4,Data[category],$B145,Data[sub_category],$C145,Data[description],$D145,Data[disc_yr],H$6,Data[fcast_yr],H$6))</f>
        <v>n/a</v>
      </c>
      <c r="I145" s="24"/>
    </row>
    <row r="146" spans="1:9">
      <c r="A146" s="22">
        <v>140</v>
      </c>
      <c r="B146" s="23" t="str">
        <f>IFERROR(VLOOKUP($C$4&amp;" | "&amp;A146,SchedSectLookup!$A:$H,5,0),"n/a")</f>
        <v>n/a</v>
      </c>
      <c r="C146" s="23" t="str">
        <f>IFERROR(VLOOKUP($C$4&amp;" | "&amp;A146,SchedSectLookup!$A:$H,6,0),"n/a")</f>
        <v>n/a</v>
      </c>
      <c r="D146" s="23" t="str">
        <f>IFERROR(VLOOKUP($C$4&amp;" | "&amp;A146,SchedSectLookup!$A:$H,8,0),"n/a")</f>
        <v>n/a</v>
      </c>
      <c r="E146" s="23" t="str">
        <f>IFERROR(VLOOKUP($C$4&amp;" | "&amp;A146,SchedSectLookup!$A:$J,10,0),"n/a")</f>
        <v>n/a</v>
      </c>
      <c r="F146" s="24" t="str">
        <f>IF($B146="n/a",$B146,SUMIFS(Data[value],Data[airport],$B$4,Data[Lookup3],$C$4,Data[category],$B146,Data[sub_category],$C146,Data[description],$D146,Data[disc_yr],F$6,Data[fcast_yr],F$6))</f>
        <v>n/a</v>
      </c>
      <c r="G146" s="24" t="str">
        <f>IF($B146="n/a",$B146,SUMIFS(Data[value],Data[airport],$B$4,Data[Lookup3],$C$4,Data[category],$B146,Data[sub_category],$C146,Data[description],$D146,Data[disc_yr],G$6,Data[fcast_yr],G$6))</f>
        <v>n/a</v>
      </c>
      <c r="H146" s="24" t="str">
        <f>IF($B146="n/a",$B146,SUMIFS(Data[value],Data[airport],$B$4,Data[Lookup3],$C$4,Data[category],$B146,Data[sub_category],$C146,Data[description],$D146,Data[disc_yr],H$6,Data[fcast_yr],H$6))</f>
        <v>n/a</v>
      </c>
      <c r="I146" s="24"/>
    </row>
    <row r="147" spans="1:9">
      <c r="A147" s="22">
        <v>141</v>
      </c>
      <c r="B147" s="23" t="str">
        <f>IFERROR(VLOOKUP($C$4&amp;" | "&amp;A147,SchedSectLookup!$A:$H,5,0),"n/a")</f>
        <v>n/a</v>
      </c>
      <c r="C147" s="23" t="str">
        <f>IFERROR(VLOOKUP($C$4&amp;" | "&amp;A147,SchedSectLookup!$A:$H,6,0),"n/a")</f>
        <v>n/a</v>
      </c>
      <c r="D147" s="23" t="str">
        <f>IFERROR(VLOOKUP($C$4&amp;" | "&amp;A147,SchedSectLookup!$A:$H,8,0),"n/a")</f>
        <v>n/a</v>
      </c>
      <c r="E147" s="23" t="str">
        <f>IFERROR(VLOOKUP($C$4&amp;" | "&amp;A147,SchedSectLookup!$A:$J,10,0),"n/a")</f>
        <v>n/a</v>
      </c>
      <c r="F147" s="24" t="str">
        <f>IF($B147="n/a",$B147,SUMIFS(Data[value],Data[airport],$B$4,Data[Lookup3],$C$4,Data[category],$B147,Data[sub_category],$C147,Data[description],$D147,Data[disc_yr],F$6,Data[fcast_yr],F$6))</f>
        <v>n/a</v>
      </c>
      <c r="G147" s="24" t="str">
        <f>IF($B147="n/a",$B147,SUMIFS(Data[value],Data[airport],$B$4,Data[Lookup3],$C$4,Data[category],$B147,Data[sub_category],$C147,Data[description],$D147,Data[disc_yr],G$6,Data[fcast_yr],G$6))</f>
        <v>n/a</v>
      </c>
      <c r="H147" s="24" t="str">
        <f>IF($B147="n/a",$B147,SUMIFS(Data[value],Data[airport],$B$4,Data[Lookup3],$C$4,Data[category],$B147,Data[sub_category],$C147,Data[description],$D147,Data[disc_yr],H$6,Data[fcast_yr],H$6))</f>
        <v>n/a</v>
      </c>
      <c r="I147" s="24"/>
    </row>
    <row r="148" spans="1:9">
      <c r="A148" s="22">
        <v>142</v>
      </c>
      <c r="B148" s="23" t="str">
        <f>IFERROR(VLOOKUP($C$4&amp;" | "&amp;A148,SchedSectLookup!$A:$H,5,0),"n/a")</f>
        <v>n/a</v>
      </c>
      <c r="C148" s="23" t="str">
        <f>IFERROR(VLOOKUP($C$4&amp;" | "&amp;A148,SchedSectLookup!$A:$H,6,0),"n/a")</f>
        <v>n/a</v>
      </c>
      <c r="D148" s="23" t="str">
        <f>IFERROR(VLOOKUP($C$4&amp;" | "&amp;A148,SchedSectLookup!$A:$H,8,0),"n/a")</f>
        <v>n/a</v>
      </c>
      <c r="E148" s="23" t="str">
        <f>IFERROR(VLOOKUP($C$4&amp;" | "&amp;A148,SchedSectLookup!$A:$J,10,0),"n/a")</f>
        <v>n/a</v>
      </c>
      <c r="F148" s="24" t="str">
        <f>IF($B148="n/a",$B148,SUMIFS(Data[value],Data[airport],$B$4,Data[Lookup3],$C$4,Data[category],$B148,Data[sub_category],$C148,Data[description],$D148,Data[disc_yr],F$6,Data[fcast_yr],F$6))</f>
        <v>n/a</v>
      </c>
      <c r="G148" s="24" t="str">
        <f>IF($B148="n/a",$B148,SUMIFS(Data[value],Data[airport],$B$4,Data[Lookup3],$C$4,Data[category],$B148,Data[sub_category],$C148,Data[description],$D148,Data[disc_yr],G$6,Data[fcast_yr],G$6))</f>
        <v>n/a</v>
      </c>
      <c r="H148" s="24" t="str">
        <f>IF($B148="n/a",$B148,SUMIFS(Data[value],Data[airport],$B$4,Data[Lookup3],$C$4,Data[category],$B148,Data[sub_category],$C148,Data[description],$D148,Data[disc_yr],H$6,Data[fcast_yr],H$6))</f>
        <v>n/a</v>
      </c>
      <c r="I148" s="24"/>
    </row>
    <row r="149" spans="1:9">
      <c r="A149" s="22">
        <v>143</v>
      </c>
      <c r="B149" s="23" t="str">
        <f>IFERROR(VLOOKUP($C$4&amp;" | "&amp;A149,SchedSectLookup!$A:$H,5,0),"n/a")</f>
        <v>n/a</v>
      </c>
      <c r="C149" s="23" t="str">
        <f>IFERROR(VLOOKUP($C$4&amp;" | "&amp;A149,SchedSectLookup!$A:$H,6,0),"n/a")</f>
        <v>n/a</v>
      </c>
      <c r="D149" s="23" t="str">
        <f>IFERROR(VLOOKUP($C$4&amp;" | "&amp;A149,SchedSectLookup!$A:$H,8,0),"n/a")</f>
        <v>n/a</v>
      </c>
      <c r="E149" s="23" t="str">
        <f>IFERROR(VLOOKUP($C$4&amp;" | "&amp;A149,SchedSectLookup!$A:$J,10,0),"n/a")</f>
        <v>n/a</v>
      </c>
      <c r="F149" s="24" t="str">
        <f>IF($B149="n/a",$B149,SUMIFS(Data[value],Data[airport],$B$4,Data[Lookup3],$C$4,Data[category],$B149,Data[sub_category],$C149,Data[description],$D149,Data[disc_yr],F$6,Data[fcast_yr],F$6))</f>
        <v>n/a</v>
      </c>
      <c r="G149" s="24" t="str">
        <f>IF($B149="n/a",$B149,SUMIFS(Data[value],Data[airport],$B$4,Data[Lookup3],$C$4,Data[category],$B149,Data[sub_category],$C149,Data[description],$D149,Data[disc_yr],G$6,Data[fcast_yr],G$6))</f>
        <v>n/a</v>
      </c>
      <c r="H149" s="24" t="str">
        <f>IF($B149="n/a",$B149,SUMIFS(Data[value],Data[airport],$B$4,Data[Lookup3],$C$4,Data[category],$B149,Data[sub_category],$C149,Data[description],$D149,Data[disc_yr],H$6,Data[fcast_yr],H$6))</f>
        <v>n/a</v>
      </c>
      <c r="I149" s="24"/>
    </row>
    <row r="150" spans="1:9">
      <c r="A150" s="22">
        <v>144</v>
      </c>
      <c r="B150" s="23" t="str">
        <f>IFERROR(VLOOKUP($C$4&amp;" | "&amp;A150,SchedSectLookup!$A:$H,5,0),"n/a")</f>
        <v>n/a</v>
      </c>
      <c r="C150" s="23" t="str">
        <f>IFERROR(VLOOKUP($C$4&amp;" | "&amp;A150,SchedSectLookup!$A:$H,6,0),"n/a")</f>
        <v>n/a</v>
      </c>
      <c r="D150" s="23" t="str">
        <f>IFERROR(VLOOKUP($C$4&amp;" | "&amp;A150,SchedSectLookup!$A:$H,8,0),"n/a")</f>
        <v>n/a</v>
      </c>
      <c r="E150" s="23" t="str">
        <f>IFERROR(VLOOKUP($C$4&amp;" | "&amp;A150,SchedSectLookup!$A:$J,10,0),"n/a")</f>
        <v>n/a</v>
      </c>
      <c r="F150" s="24" t="str">
        <f>IF($B150="n/a",$B150,SUMIFS(Data[value],Data[airport],$B$4,Data[Lookup3],$C$4,Data[category],$B150,Data[sub_category],$C150,Data[description],$D150,Data[disc_yr],F$6,Data[fcast_yr],F$6))</f>
        <v>n/a</v>
      </c>
      <c r="G150" s="24" t="str">
        <f>IF($B150="n/a",$B150,SUMIFS(Data[value],Data[airport],$B$4,Data[Lookup3],$C$4,Data[category],$B150,Data[sub_category],$C150,Data[description],$D150,Data[disc_yr],G$6,Data[fcast_yr],G$6))</f>
        <v>n/a</v>
      </c>
      <c r="H150" s="24" t="str">
        <f>IF($B150="n/a",$B150,SUMIFS(Data[value],Data[airport],$B$4,Data[Lookup3],$C$4,Data[category],$B150,Data[sub_category],$C150,Data[description],$D150,Data[disc_yr],H$6,Data[fcast_yr],H$6))</f>
        <v>n/a</v>
      </c>
      <c r="I150" s="24"/>
    </row>
    <row r="151" spans="1:9">
      <c r="A151" s="22">
        <v>145</v>
      </c>
      <c r="B151" s="23" t="str">
        <f>IFERROR(VLOOKUP($C$4&amp;" | "&amp;A151,SchedSectLookup!$A:$H,5,0),"n/a")</f>
        <v>n/a</v>
      </c>
      <c r="C151" s="23" t="str">
        <f>IFERROR(VLOOKUP($C$4&amp;" | "&amp;A151,SchedSectLookup!$A:$H,6,0),"n/a")</f>
        <v>n/a</v>
      </c>
      <c r="D151" s="23" t="str">
        <f>IFERROR(VLOOKUP($C$4&amp;" | "&amp;A151,SchedSectLookup!$A:$H,8,0),"n/a")</f>
        <v>n/a</v>
      </c>
      <c r="E151" s="23" t="str">
        <f>IFERROR(VLOOKUP($C$4&amp;" | "&amp;A151,SchedSectLookup!$A:$J,10,0),"n/a")</f>
        <v>n/a</v>
      </c>
      <c r="F151" s="24" t="str">
        <f>IF($B151="n/a",$B151,SUMIFS(Data[value],Data[airport],$B$4,Data[Lookup3],$C$4,Data[category],$B151,Data[sub_category],$C151,Data[description],$D151,Data[disc_yr],F$6,Data[fcast_yr],F$6))</f>
        <v>n/a</v>
      </c>
      <c r="G151" s="24" t="str">
        <f>IF($B151="n/a",$B151,SUMIFS(Data[value],Data[airport],$B$4,Data[Lookup3],$C$4,Data[category],$B151,Data[sub_category],$C151,Data[description],$D151,Data[disc_yr],G$6,Data[fcast_yr],G$6))</f>
        <v>n/a</v>
      </c>
      <c r="H151" s="24" t="str">
        <f>IF($B151="n/a",$B151,SUMIFS(Data[value],Data[airport],$B$4,Data[Lookup3],$C$4,Data[category],$B151,Data[sub_category],$C151,Data[description],$D151,Data[disc_yr],H$6,Data[fcast_yr],H$6))</f>
        <v>n/a</v>
      </c>
      <c r="I151" s="24"/>
    </row>
    <row r="152" spans="1:9">
      <c r="A152" s="22">
        <v>146</v>
      </c>
      <c r="B152" s="23" t="str">
        <f>IFERROR(VLOOKUP($C$4&amp;" | "&amp;A152,SchedSectLookup!$A:$H,5,0),"n/a")</f>
        <v>n/a</v>
      </c>
      <c r="C152" s="23" t="str">
        <f>IFERROR(VLOOKUP($C$4&amp;" | "&amp;A152,SchedSectLookup!$A:$H,6,0),"n/a")</f>
        <v>n/a</v>
      </c>
      <c r="D152" s="23" t="str">
        <f>IFERROR(VLOOKUP($C$4&amp;" | "&amp;A152,SchedSectLookup!$A:$H,8,0),"n/a")</f>
        <v>n/a</v>
      </c>
      <c r="E152" s="23" t="str">
        <f>IFERROR(VLOOKUP($C$4&amp;" | "&amp;A152,SchedSectLookup!$A:$J,10,0),"n/a")</f>
        <v>n/a</v>
      </c>
      <c r="F152" s="24" t="str">
        <f>IF($B152="n/a",$B152,SUMIFS(Data[value],Data[airport],$B$4,Data[Lookup3],$C$4,Data[category],$B152,Data[sub_category],$C152,Data[description],$D152,Data[disc_yr],F$6,Data[fcast_yr],F$6))</f>
        <v>n/a</v>
      </c>
      <c r="G152" s="24" t="str">
        <f>IF($B152="n/a",$B152,SUMIFS(Data[value],Data[airport],$B$4,Data[Lookup3],$C$4,Data[category],$B152,Data[sub_category],$C152,Data[description],$D152,Data[disc_yr],G$6,Data[fcast_yr],G$6))</f>
        <v>n/a</v>
      </c>
      <c r="H152" s="24" t="str">
        <f>IF($B152="n/a",$B152,SUMIFS(Data[value],Data[airport],$B$4,Data[Lookup3],$C$4,Data[category],$B152,Data[sub_category],$C152,Data[description],$D152,Data[disc_yr],H$6,Data[fcast_yr],H$6))</f>
        <v>n/a</v>
      </c>
      <c r="I152" s="24"/>
    </row>
    <row r="153" spans="1:9">
      <c r="A153" s="22">
        <v>147</v>
      </c>
      <c r="B153" s="23" t="str">
        <f>IFERROR(VLOOKUP($C$4&amp;" | "&amp;A153,SchedSectLookup!$A:$H,5,0),"n/a")</f>
        <v>n/a</v>
      </c>
      <c r="C153" s="23" t="str">
        <f>IFERROR(VLOOKUP($C$4&amp;" | "&amp;A153,SchedSectLookup!$A:$H,6,0),"n/a")</f>
        <v>n/a</v>
      </c>
      <c r="D153" s="23" t="str">
        <f>IFERROR(VLOOKUP($C$4&amp;" | "&amp;A153,SchedSectLookup!$A:$H,8,0),"n/a")</f>
        <v>n/a</v>
      </c>
      <c r="E153" s="23" t="str">
        <f>IFERROR(VLOOKUP($C$4&amp;" | "&amp;A153,SchedSectLookup!$A:$J,10,0),"n/a")</f>
        <v>n/a</v>
      </c>
      <c r="F153" s="24" t="str">
        <f>IF($B153="n/a",$B153,SUMIFS(Data[value],Data[airport],$B$4,Data[Lookup3],$C$4,Data[category],$B153,Data[sub_category],$C153,Data[description],$D153,Data[disc_yr],F$6,Data[fcast_yr],F$6))</f>
        <v>n/a</v>
      </c>
      <c r="G153" s="24" t="str">
        <f>IF($B153="n/a",$B153,SUMIFS(Data[value],Data[airport],$B$4,Data[Lookup3],$C$4,Data[category],$B153,Data[sub_category],$C153,Data[description],$D153,Data[disc_yr],G$6,Data[fcast_yr],G$6))</f>
        <v>n/a</v>
      </c>
      <c r="H153" s="24" t="str">
        <f>IF($B153="n/a",$B153,SUMIFS(Data[value],Data[airport],$B$4,Data[Lookup3],$C$4,Data[category],$B153,Data[sub_category],$C153,Data[description],$D153,Data[disc_yr],H$6,Data[fcast_yr],H$6))</f>
        <v>n/a</v>
      </c>
      <c r="I153" s="24"/>
    </row>
    <row r="154" spans="1:9">
      <c r="A154" s="22">
        <v>148</v>
      </c>
      <c r="B154" s="23" t="str">
        <f>IFERROR(VLOOKUP($C$4&amp;" | "&amp;A154,SchedSectLookup!$A:$H,5,0),"n/a")</f>
        <v>n/a</v>
      </c>
      <c r="C154" s="23" t="str">
        <f>IFERROR(VLOOKUP($C$4&amp;" | "&amp;A154,SchedSectLookup!$A:$H,6,0),"n/a")</f>
        <v>n/a</v>
      </c>
      <c r="D154" s="23" t="str">
        <f>IFERROR(VLOOKUP($C$4&amp;" | "&amp;A154,SchedSectLookup!$A:$H,8,0),"n/a")</f>
        <v>n/a</v>
      </c>
      <c r="E154" s="23" t="str">
        <f>IFERROR(VLOOKUP($C$4&amp;" | "&amp;A154,SchedSectLookup!$A:$J,10,0),"n/a")</f>
        <v>n/a</v>
      </c>
      <c r="F154" s="24" t="str">
        <f>IF($B154="n/a",$B154,SUMIFS(Data[value],Data[airport],$B$4,Data[Lookup3],$C$4,Data[category],$B154,Data[sub_category],$C154,Data[description],$D154,Data[disc_yr],F$6,Data[fcast_yr],F$6))</f>
        <v>n/a</v>
      </c>
      <c r="G154" s="24" t="str">
        <f>IF($B154="n/a",$B154,SUMIFS(Data[value],Data[airport],$B$4,Data[Lookup3],$C$4,Data[category],$B154,Data[sub_category],$C154,Data[description],$D154,Data[disc_yr],G$6,Data[fcast_yr],G$6))</f>
        <v>n/a</v>
      </c>
      <c r="H154" s="24" t="str">
        <f>IF($B154="n/a",$B154,SUMIFS(Data[value],Data[airport],$B$4,Data[Lookup3],$C$4,Data[category],$B154,Data[sub_category],$C154,Data[description],$D154,Data[disc_yr],H$6,Data[fcast_yr],H$6))</f>
        <v>n/a</v>
      </c>
      <c r="I154" s="24"/>
    </row>
    <row r="155" spans="1:9">
      <c r="A155" s="22">
        <v>149</v>
      </c>
      <c r="B155" s="23" t="str">
        <f>IFERROR(VLOOKUP($C$4&amp;" | "&amp;A155,SchedSectLookup!$A:$H,5,0),"n/a")</f>
        <v>n/a</v>
      </c>
      <c r="C155" s="23" t="str">
        <f>IFERROR(VLOOKUP($C$4&amp;" | "&amp;A155,SchedSectLookup!$A:$H,6,0),"n/a")</f>
        <v>n/a</v>
      </c>
      <c r="D155" s="23" t="str">
        <f>IFERROR(VLOOKUP($C$4&amp;" | "&amp;A155,SchedSectLookup!$A:$H,8,0),"n/a")</f>
        <v>n/a</v>
      </c>
      <c r="E155" s="23" t="str">
        <f>IFERROR(VLOOKUP($C$4&amp;" | "&amp;A155,SchedSectLookup!$A:$J,10,0),"n/a")</f>
        <v>n/a</v>
      </c>
      <c r="F155" s="24" t="str">
        <f>IF($B155="n/a",$B155,SUMIFS(Data[value],Data[airport],$B$4,Data[Lookup3],$C$4,Data[category],$B155,Data[sub_category],$C155,Data[description],$D155,Data[disc_yr],F$6,Data[fcast_yr],F$6))</f>
        <v>n/a</v>
      </c>
      <c r="G155" s="24" t="str">
        <f>IF($B155="n/a",$B155,SUMIFS(Data[value],Data[airport],$B$4,Data[Lookup3],$C$4,Data[category],$B155,Data[sub_category],$C155,Data[description],$D155,Data[disc_yr],G$6,Data[fcast_yr],G$6))</f>
        <v>n/a</v>
      </c>
      <c r="H155" s="24" t="str">
        <f>IF($B155="n/a",$B155,SUMIFS(Data[value],Data[airport],$B$4,Data[Lookup3],$C$4,Data[category],$B155,Data[sub_category],$C155,Data[description],$D155,Data[disc_yr],H$6,Data[fcast_yr],H$6))</f>
        <v>n/a</v>
      </c>
      <c r="I155" s="24"/>
    </row>
    <row r="156" spans="1:9">
      <c r="A156" s="22">
        <v>150</v>
      </c>
      <c r="B156" s="23" t="str">
        <f>IFERROR(VLOOKUP($C$4&amp;" | "&amp;A156,SchedSectLookup!$A:$H,5,0),"n/a")</f>
        <v>n/a</v>
      </c>
      <c r="C156" s="23" t="str">
        <f>IFERROR(VLOOKUP($C$4&amp;" | "&amp;A156,SchedSectLookup!$A:$H,6,0),"n/a")</f>
        <v>n/a</v>
      </c>
      <c r="D156" s="23" t="str">
        <f>IFERROR(VLOOKUP($C$4&amp;" | "&amp;A156,SchedSectLookup!$A:$H,8,0),"n/a")</f>
        <v>n/a</v>
      </c>
      <c r="E156" s="23" t="str">
        <f>IFERROR(VLOOKUP($C$4&amp;" | "&amp;A156,SchedSectLookup!$A:$J,10,0),"n/a")</f>
        <v>n/a</v>
      </c>
      <c r="F156" s="24" t="str">
        <f>IF($B156="n/a",$B156,SUMIFS(Data[value],Data[airport],$B$4,Data[Lookup3],$C$4,Data[category],$B156,Data[sub_category],$C156,Data[description],$D156,Data[disc_yr],F$6,Data[fcast_yr],F$6))</f>
        <v>n/a</v>
      </c>
      <c r="G156" s="24" t="str">
        <f>IF($B156="n/a",$B156,SUMIFS(Data[value],Data[airport],$B$4,Data[Lookup3],$C$4,Data[category],$B156,Data[sub_category],$C156,Data[description],$D156,Data[disc_yr],G$6,Data[fcast_yr],G$6))</f>
        <v>n/a</v>
      </c>
      <c r="H156" s="24" t="str">
        <f>IF($B156="n/a",$B156,SUMIFS(Data[value],Data[airport],$B$4,Data[Lookup3],$C$4,Data[category],$B156,Data[sub_category],$C156,Data[description],$D156,Data[disc_yr],H$6,Data[fcast_yr],H$6))</f>
        <v>n/a</v>
      </c>
      <c r="I156" s="24"/>
    </row>
    <row r="157" spans="1:9">
      <c r="A157" s="22">
        <v>151</v>
      </c>
      <c r="B157" s="23" t="str">
        <f>IFERROR(VLOOKUP($C$4&amp;" | "&amp;A157,SchedSectLookup!$A:$H,5,0),"n/a")</f>
        <v>n/a</v>
      </c>
      <c r="C157" s="23" t="str">
        <f>IFERROR(VLOOKUP($C$4&amp;" | "&amp;A157,SchedSectLookup!$A:$H,6,0),"n/a")</f>
        <v>n/a</v>
      </c>
      <c r="D157" s="23" t="str">
        <f>IFERROR(VLOOKUP($C$4&amp;" | "&amp;A157,SchedSectLookup!$A:$H,8,0),"n/a")</f>
        <v>n/a</v>
      </c>
      <c r="E157" s="23" t="str">
        <f>IFERROR(VLOOKUP($C$4&amp;" | "&amp;A157,SchedSectLookup!$A:$J,10,0),"n/a")</f>
        <v>n/a</v>
      </c>
      <c r="F157" s="24" t="str">
        <f>IF($B157="n/a",$B157,SUMIFS(Data[value],Data[airport],$B$4,Data[Lookup3],$C$4,Data[category],$B157,Data[sub_category],$C157,Data[description],$D157,Data[disc_yr],F$6,Data[fcast_yr],F$6))</f>
        <v>n/a</v>
      </c>
      <c r="G157" s="24" t="str">
        <f>IF($B157="n/a",$B157,SUMIFS(Data[value],Data[airport],$B$4,Data[Lookup3],$C$4,Data[category],$B157,Data[sub_category],$C157,Data[description],$D157,Data[disc_yr],G$6,Data[fcast_yr],G$6))</f>
        <v>n/a</v>
      </c>
      <c r="H157" s="24" t="str">
        <f>IF($B157="n/a",$B157,SUMIFS(Data[value],Data[airport],$B$4,Data[Lookup3],$C$4,Data[category],$B157,Data[sub_category],$C157,Data[description],$D157,Data[disc_yr],H$6,Data[fcast_yr],H$6))</f>
        <v>n/a</v>
      </c>
      <c r="I157" s="24"/>
    </row>
    <row r="158" spans="1:9">
      <c r="A158" s="22">
        <v>152</v>
      </c>
      <c r="B158" s="23" t="str">
        <f>IFERROR(VLOOKUP($C$4&amp;" | "&amp;A158,SchedSectLookup!$A:$H,5,0),"n/a")</f>
        <v>n/a</v>
      </c>
      <c r="C158" s="23" t="str">
        <f>IFERROR(VLOOKUP($C$4&amp;" | "&amp;A158,SchedSectLookup!$A:$H,6,0),"n/a")</f>
        <v>n/a</v>
      </c>
      <c r="D158" s="23" t="str">
        <f>IFERROR(VLOOKUP($C$4&amp;" | "&amp;A158,SchedSectLookup!$A:$H,8,0),"n/a")</f>
        <v>n/a</v>
      </c>
      <c r="E158" s="23" t="str">
        <f>IFERROR(VLOOKUP($C$4&amp;" | "&amp;A158,SchedSectLookup!$A:$J,10,0),"n/a")</f>
        <v>n/a</v>
      </c>
      <c r="F158" s="24" t="str">
        <f>IF($B158="n/a",$B158,SUMIFS(Data[value],Data[airport],$B$4,Data[Lookup3],$C$4,Data[category],$B158,Data[sub_category],$C158,Data[description],$D158,Data[disc_yr],F$6,Data[fcast_yr],F$6))</f>
        <v>n/a</v>
      </c>
      <c r="G158" s="24" t="str">
        <f>IF($B158="n/a",$B158,SUMIFS(Data[value],Data[airport],$B$4,Data[Lookup3],$C$4,Data[category],$B158,Data[sub_category],$C158,Data[description],$D158,Data[disc_yr],G$6,Data[fcast_yr],G$6))</f>
        <v>n/a</v>
      </c>
      <c r="H158" s="24" t="str">
        <f>IF($B158="n/a",$B158,SUMIFS(Data[value],Data[airport],$B$4,Data[Lookup3],$C$4,Data[category],$B158,Data[sub_category],$C158,Data[description],$D158,Data[disc_yr],H$6,Data[fcast_yr],H$6))</f>
        <v>n/a</v>
      </c>
      <c r="I158" s="24"/>
    </row>
    <row r="159" spans="1:9">
      <c r="A159" s="22">
        <v>153</v>
      </c>
      <c r="B159" s="23" t="str">
        <f>IFERROR(VLOOKUP($C$4&amp;" | "&amp;A159,SchedSectLookup!$A:$H,5,0),"n/a")</f>
        <v>n/a</v>
      </c>
      <c r="C159" s="23" t="str">
        <f>IFERROR(VLOOKUP($C$4&amp;" | "&amp;A159,SchedSectLookup!$A:$H,6,0),"n/a")</f>
        <v>n/a</v>
      </c>
      <c r="D159" s="23" t="str">
        <f>IFERROR(VLOOKUP($C$4&amp;" | "&amp;A159,SchedSectLookup!$A:$H,8,0),"n/a")</f>
        <v>n/a</v>
      </c>
      <c r="E159" s="23" t="str">
        <f>IFERROR(VLOOKUP($C$4&amp;" | "&amp;A159,SchedSectLookup!$A:$J,10,0),"n/a")</f>
        <v>n/a</v>
      </c>
      <c r="F159" s="24" t="str">
        <f>IF($B159="n/a",$B159,SUMIFS(Data[value],Data[airport],$B$4,Data[Lookup3],$C$4,Data[category],$B159,Data[sub_category],$C159,Data[description],$D159,Data[disc_yr],F$6,Data[fcast_yr],F$6))</f>
        <v>n/a</v>
      </c>
      <c r="G159" s="24" t="str">
        <f>IF($B159="n/a",$B159,SUMIFS(Data[value],Data[airport],$B$4,Data[Lookup3],$C$4,Data[category],$B159,Data[sub_category],$C159,Data[description],$D159,Data[disc_yr],G$6,Data[fcast_yr],G$6))</f>
        <v>n/a</v>
      </c>
      <c r="H159" s="24" t="str">
        <f>IF($B159="n/a",$B159,SUMIFS(Data[value],Data[airport],$B$4,Data[Lookup3],$C$4,Data[category],$B159,Data[sub_category],$C159,Data[description],$D159,Data[disc_yr],H$6,Data[fcast_yr],H$6))</f>
        <v>n/a</v>
      </c>
      <c r="I159" s="24"/>
    </row>
    <row r="160" spans="1:9">
      <c r="A160" s="22">
        <v>154</v>
      </c>
      <c r="B160" s="23" t="str">
        <f>IFERROR(VLOOKUP($C$4&amp;" | "&amp;A160,SchedSectLookup!$A:$H,5,0),"n/a")</f>
        <v>n/a</v>
      </c>
      <c r="C160" s="23" t="str">
        <f>IFERROR(VLOOKUP($C$4&amp;" | "&amp;A160,SchedSectLookup!$A:$H,6,0),"n/a")</f>
        <v>n/a</v>
      </c>
      <c r="D160" s="23" t="str">
        <f>IFERROR(VLOOKUP($C$4&amp;" | "&amp;A160,SchedSectLookup!$A:$H,8,0),"n/a")</f>
        <v>n/a</v>
      </c>
      <c r="E160" s="23" t="str">
        <f>IFERROR(VLOOKUP($C$4&amp;" | "&amp;A160,SchedSectLookup!$A:$J,10,0),"n/a")</f>
        <v>n/a</v>
      </c>
      <c r="F160" s="24" t="str">
        <f>IF($B160="n/a",$B160,SUMIFS(Data[value],Data[airport],$B$4,Data[Lookup3],$C$4,Data[category],$B160,Data[sub_category],$C160,Data[description],$D160,Data[disc_yr],F$6,Data[fcast_yr],F$6))</f>
        <v>n/a</v>
      </c>
      <c r="G160" s="24" t="str">
        <f>IF($B160="n/a",$B160,SUMIFS(Data[value],Data[airport],$B$4,Data[Lookup3],$C$4,Data[category],$B160,Data[sub_category],$C160,Data[description],$D160,Data[disc_yr],G$6,Data[fcast_yr],G$6))</f>
        <v>n/a</v>
      </c>
      <c r="H160" s="24" t="str">
        <f>IF($B160="n/a",$B160,SUMIFS(Data[value],Data[airport],$B$4,Data[Lookup3],$C$4,Data[category],$B160,Data[sub_category],$C160,Data[description],$D160,Data[disc_yr],H$6,Data[fcast_yr],H$6))</f>
        <v>n/a</v>
      </c>
      <c r="I160" s="24"/>
    </row>
    <row r="161" spans="1:9">
      <c r="A161" s="22">
        <v>155</v>
      </c>
      <c r="B161" s="23" t="str">
        <f>IFERROR(VLOOKUP($C$4&amp;" | "&amp;A161,SchedSectLookup!$A:$H,5,0),"n/a")</f>
        <v>n/a</v>
      </c>
      <c r="C161" s="23" t="str">
        <f>IFERROR(VLOOKUP($C$4&amp;" | "&amp;A161,SchedSectLookup!$A:$H,6,0),"n/a")</f>
        <v>n/a</v>
      </c>
      <c r="D161" s="23" t="str">
        <f>IFERROR(VLOOKUP($C$4&amp;" | "&amp;A161,SchedSectLookup!$A:$H,8,0),"n/a")</f>
        <v>n/a</v>
      </c>
      <c r="E161" s="23" t="str">
        <f>IFERROR(VLOOKUP($C$4&amp;" | "&amp;A161,SchedSectLookup!$A:$J,10,0),"n/a")</f>
        <v>n/a</v>
      </c>
      <c r="F161" s="24" t="str">
        <f>IF($B161="n/a",$B161,SUMIFS(Data[value],Data[airport],$B$4,Data[Lookup3],$C$4,Data[category],$B161,Data[sub_category],$C161,Data[description],$D161,Data[disc_yr],F$6,Data[fcast_yr],F$6))</f>
        <v>n/a</v>
      </c>
      <c r="G161" s="24" t="str">
        <f>IF($B161="n/a",$B161,SUMIFS(Data[value],Data[airport],$B$4,Data[Lookup3],$C$4,Data[category],$B161,Data[sub_category],$C161,Data[description],$D161,Data[disc_yr],G$6,Data[fcast_yr],G$6))</f>
        <v>n/a</v>
      </c>
      <c r="H161" s="24" t="str">
        <f>IF($B161="n/a",$B161,SUMIFS(Data[value],Data[airport],$B$4,Data[Lookup3],$C$4,Data[category],$B161,Data[sub_category],$C161,Data[description],$D161,Data[disc_yr],H$6,Data[fcast_yr],H$6))</f>
        <v>n/a</v>
      </c>
      <c r="I161" s="24"/>
    </row>
    <row r="162" spans="1:9">
      <c r="A162" s="22">
        <v>156</v>
      </c>
      <c r="B162" s="23" t="str">
        <f>IFERROR(VLOOKUP($C$4&amp;" | "&amp;A162,SchedSectLookup!$A:$H,5,0),"n/a")</f>
        <v>n/a</v>
      </c>
      <c r="C162" s="23" t="str">
        <f>IFERROR(VLOOKUP($C$4&amp;" | "&amp;A162,SchedSectLookup!$A:$H,6,0),"n/a")</f>
        <v>n/a</v>
      </c>
      <c r="D162" s="23" t="str">
        <f>IFERROR(VLOOKUP($C$4&amp;" | "&amp;A162,SchedSectLookup!$A:$H,8,0),"n/a")</f>
        <v>n/a</v>
      </c>
      <c r="E162" s="23" t="str">
        <f>IFERROR(VLOOKUP($C$4&amp;" | "&amp;A162,SchedSectLookup!$A:$J,10,0),"n/a")</f>
        <v>n/a</v>
      </c>
      <c r="F162" s="24" t="str">
        <f>IF($B162="n/a",$B162,SUMIFS(Data[value],Data[airport],$B$4,Data[Lookup3],$C$4,Data[category],$B162,Data[sub_category],$C162,Data[description],$D162,Data[disc_yr],F$6,Data[fcast_yr],F$6))</f>
        <v>n/a</v>
      </c>
      <c r="G162" s="24" t="str">
        <f>IF($B162="n/a",$B162,SUMIFS(Data[value],Data[airport],$B$4,Data[Lookup3],$C$4,Data[category],$B162,Data[sub_category],$C162,Data[description],$D162,Data[disc_yr],G$6,Data[fcast_yr],G$6))</f>
        <v>n/a</v>
      </c>
      <c r="H162" s="24" t="str">
        <f>IF($B162="n/a",$B162,SUMIFS(Data[value],Data[airport],$B$4,Data[Lookup3],$C$4,Data[category],$B162,Data[sub_category],$C162,Data[description],$D162,Data[disc_yr],H$6,Data[fcast_yr],H$6))</f>
        <v>n/a</v>
      </c>
      <c r="I162" s="24"/>
    </row>
    <row r="163" spans="1:9">
      <c r="A163" s="22">
        <v>157</v>
      </c>
      <c r="B163" s="23" t="str">
        <f>IFERROR(VLOOKUP($C$4&amp;" | "&amp;A163,SchedSectLookup!$A:$H,5,0),"n/a")</f>
        <v>n/a</v>
      </c>
      <c r="C163" s="23" t="str">
        <f>IFERROR(VLOOKUP($C$4&amp;" | "&amp;A163,SchedSectLookup!$A:$H,6,0),"n/a")</f>
        <v>n/a</v>
      </c>
      <c r="D163" s="23" t="str">
        <f>IFERROR(VLOOKUP($C$4&amp;" | "&amp;A163,SchedSectLookup!$A:$H,8,0),"n/a")</f>
        <v>n/a</v>
      </c>
      <c r="E163" s="23" t="str">
        <f>IFERROR(VLOOKUP($C$4&amp;" | "&amp;A163,SchedSectLookup!$A:$J,10,0),"n/a")</f>
        <v>n/a</v>
      </c>
      <c r="F163" s="24" t="str">
        <f>IF($B163="n/a",$B163,SUMIFS(Data[value],Data[airport],$B$4,Data[Lookup3],$C$4,Data[category],$B163,Data[sub_category],$C163,Data[description],$D163,Data[disc_yr],F$6,Data[fcast_yr],F$6))</f>
        <v>n/a</v>
      </c>
      <c r="G163" s="24" t="str">
        <f>IF($B163="n/a",$B163,SUMIFS(Data[value],Data[airport],$B$4,Data[Lookup3],$C$4,Data[category],$B163,Data[sub_category],$C163,Data[description],$D163,Data[disc_yr],G$6,Data[fcast_yr],G$6))</f>
        <v>n/a</v>
      </c>
      <c r="H163" s="24" t="str">
        <f>IF($B163="n/a",$B163,SUMIFS(Data[value],Data[airport],$B$4,Data[Lookup3],$C$4,Data[category],$B163,Data[sub_category],$C163,Data[description],$D163,Data[disc_yr],H$6,Data[fcast_yr],H$6))</f>
        <v>n/a</v>
      </c>
      <c r="I163" s="24"/>
    </row>
    <row r="164" spans="1:9">
      <c r="A164" s="22">
        <v>158</v>
      </c>
      <c r="B164" s="23" t="str">
        <f>IFERROR(VLOOKUP($C$4&amp;" | "&amp;A164,SchedSectLookup!$A:$H,5,0),"n/a")</f>
        <v>n/a</v>
      </c>
      <c r="C164" s="23" t="str">
        <f>IFERROR(VLOOKUP($C$4&amp;" | "&amp;A164,SchedSectLookup!$A:$H,6,0),"n/a")</f>
        <v>n/a</v>
      </c>
      <c r="D164" s="23" t="str">
        <f>IFERROR(VLOOKUP($C$4&amp;" | "&amp;A164,SchedSectLookup!$A:$H,8,0),"n/a")</f>
        <v>n/a</v>
      </c>
      <c r="E164" s="23" t="str">
        <f>IFERROR(VLOOKUP($C$4&amp;" | "&amp;A164,SchedSectLookup!$A:$J,10,0),"n/a")</f>
        <v>n/a</v>
      </c>
      <c r="F164" s="24" t="str">
        <f>IF($B164="n/a",$B164,SUMIFS(Data[value],Data[airport],$B$4,Data[Lookup3],$C$4,Data[category],$B164,Data[sub_category],$C164,Data[description],$D164,Data[disc_yr],F$6,Data[fcast_yr],F$6))</f>
        <v>n/a</v>
      </c>
      <c r="G164" s="24" t="str">
        <f>IF($B164="n/a",$B164,SUMIFS(Data[value],Data[airport],$B$4,Data[Lookup3],$C$4,Data[category],$B164,Data[sub_category],$C164,Data[description],$D164,Data[disc_yr],G$6,Data[fcast_yr],G$6))</f>
        <v>n/a</v>
      </c>
      <c r="H164" s="24" t="str">
        <f>IF($B164="n/a",$B164,SUMIFS(Data[value],Data[airport],$B$4,Data[Lookup3],$C$4,Data[category],$B164,Data[sub_category],$C164,Data[description],$D164,Data[disc_yr],H$6,Data[fcast_yr],H$6))</f>
        <v>n/a</v>
      </c>
      <c r="I164" s="24"/>
    </row>
    <row r="165" spans="1:9">
      <c r="A165" s="22">
        <v>159</v>
      </c>
      <c r="B165" s="23" t="str">
        <f>IFERROR(VLOOKUP($C$4&amp;" | "&amp;A165,SchedSectLookup!$A:$H,5,0),"n/a")</f>
        <v>n/a</v>
      </c>
      <c r="C165" s="23" t="str">
        <f>IFERROR(VLOOKUP($C$4&amp;" | "&amp;A165,SchedSectLookup!$A:$H,6,0),"n/a")</f>
        <v>n/a</v>
      </c>
      <c r="D165" s="23" t="str">
        <f>IFERROR(VLOOKUP($C$4&amp;" | "&amp;A165,SchedSectLookup!$A:$H,8,0),"n/a")</f>
        <v>n/a</v>
      </c>
      <c r="E165" s="23" t="str">
        <f>IFERROR(VLOOKUP($C$4&amp;" | "&amp;A165,SchedSectLookup!$A:$J,10,0),"n/a")</f>
        <v>n/a</v>
      </c>
      <c r="F165" s="24" t="str">
        <f>IF($B165="n/a",$B165,SUMIFS(Data[value],Data[airport],$B$4,Data[Lookup3],$C$4,Data[category],$B165,Data[sub_category],$C165,Data[description],$D165,Data[disc_yr],F$6,Data[fcast_yr],F$6))</f>
        <v>n/a</v>
      </c>
      <c r="G165" s="24" t="str">
        <f>IF($B165="n/a",$B165,SUMIFS(Data[value],Data[airport],$B$4,Data[Lookup3],$C$4,Data[category],$B165,Data[sub_category],$C165,Data[description],$D165,Data[disc_yr],G$6,Data[fcast_yr],G$6))</f>
        <v>n/a</v>
      </c>
      <c r="H165" s="24" t="str">
        <f>IF($B165="n/a",$B165,SUMIFS(Data[value],Data[airport],$B$4,Data[Lookup3],$C$4,Data[category],$B165,Data[sub_category],$C165,Data[description],$D165,Data[disc_yr],H$6,Data[fcast_yr],H$6))</f>
        <v>n/a</v>
      </c>
      <c r="I165" s="24"/>
    </row>
    <row r="166" spans="1:9">
      <c r="A166" s="22">
        <v>160</v>
      </c>
      <c r="B166" s="23" t="str">
        <f>IFERROR(VLOOKUP($C$4&amp;" | "&amp;A166,SchedSectLookup!$A:$H,5,0),"n/a")</f>
        <v>n/a</v>
      </c>
      <c r="C166" s="23" t="str">
        <f>IFERROR(VLOOKUP($C$4&amp;" | "&amp;A166,SchedSectLookup!$A:$H,6,0),"n/a")</f>
        <v>n/a</v>
      </c>
      <c r="D166" s="23" t="str">
        <f>IFERROR(VLOOKUP($C$4&amp;" | "&amp;A166,SchedSectLookup!$A:$H,8,0),"n/a")</f>
        <v>n/a</v>
      </c>
      <c r="E166" s="23" t="str">
        <f>IFERROR(VLOOKUP($C$4&amp;" | "&amp;A166,SchedSectLookup!$A:$J,10,0),"n/a")</f>
        <v>n/a</v>
      </c>
      <c r="F166" s="24" t="str">
        <f>IF($B166="n/a",$B166,SUMIFS(Data[value],Data[airport],$B$4,Data[Lookup3],$C$4,Data[category],$B166,Data[sub_category],$C166,Data[description],$D166,Data[disc_yr],F$6,Data[fcast_yr],F$6))</f>
        <v>n/a</v>
      </c>
      <c r="G166" s="24" t="str">
        <f>IF($B166="n/a",$B166,SUMIFS(Data[value],Data[airport],$B$4,Data[Lookup3],$C$4,Data[category],$B166,Data[sub_category],$C166,Data[description],$D166,Data[disc_yr],G$6,Data[fcast_yr],G$6))</f>
        <v>n/a</v>
      </c>
      <c r="H166" s="24" t="str">
        <f>IF($B166="n/a",$B166,SUMIFS(Data[value],Data[airport],$B$4,Data[Lookup3],$C$4,Data[category],$B166,Data[sub_category],$C166,Data[description],$D166,Data[disc_yr],H$6,Data[fcast_yr],H$6))</f>
        <v>n/a</v>
      </c>
      <c r="I166" s="24"/>
    </row>
    <row r="167" spans="1:9">
      <c r="A167" s="22">
        <v>161</v>
      </c>
      <c r="B167" s="23" t="str">
        <f>IFERROR(VLOOKUP($C$4&amp;" | "&amp;A167,SchedSectLookup!$A:$H,5,0),"n/a")</f>
        <v>n/a</v>
      </c>
      <c r="C167" s="23" t="str">
        <f>IFERROR(VLOOKUP($C$4&amp;" | "&amp;A167,SchedSectLookup!$A:$H,6,0),"n/a")</f>
        <v>n/a</v>
      </c>
      <c r="D167" s="23" t="str">
        <f>IFERROR(VLOOKUP($C$4&amp;" | "&amp;A167,SchedSectLookup!$A:$H,8,0),"n/a")</f>
        <v>n/a</v>
      </c>
      <c r="E167" s="23" t="str">
        <f>IFERROR(VLOOKUP($C$4&amp;" | "&amp;A167,SchedSectLookup!$A:$J,10,0),"n/a")</f>
        <v>n/a</v>
      </c>
      <c r="F167" s="24" t="str">
        <f>IF($B167="n/a",$B167,SUMIFS(Data[value],Data[airport],$B$4,Data[Lookup3],$C$4,Data[category],$B167,Data[sub_category],$C167,Data[description],$D167,Data[disc_yr],F$6,Data[fcast_yr],F$6))</f>
        <v>n/a</v>
      </c>
      <c r="G167" s="24" t="str">
        <f>IF($B167="n/a",$B167,SUMIFS(Data[value],Data[airport],$B$4,Data[Lookup3],$C$4,Data[category],$B167,Data[sub_category],$C167,Data[description],$D167,Data[disc_yr],G$6,Data[fcast_yr],G$6))</f>
        <v>n/a</v>
      </c>
      <c r="H167" s="24" t="str">
        <f>IF($B167="n/a",$B167,SUMIFS(Data[value],Data[airport],$B$4,Data[Lookup3],$C$4,Data[category],$B167,Data[sub_category],$C167,Data[description],$D167,Data[disc_yr],H$6,Data[fcast_yr],H$6))</f>
        <v>n/a</v>
      </c>
      <c r="I167" s="24"/>
    </row>
    <row r="168" spans="1:9">
      <c r="A168" s="22">
        <v>162</v>
      </c>
      <c r="B168" s="23" t="str">
        <f>IFERROR(VLOOKUP($C$4&amp;" | "&amp;A168,SchedSectLookup!$A:$H,5,0),"n/a")</f>
        <v>n/a</v>
      </c>
      <c r="C168" s="23" t="str">
        <f>IFERROR(VLOOKUP($C$4&amp;" | "&amp;A168,SchedSectLookup!$A:$H,6,0),"n/a")</f>
        <v>n/a</v>
      </c>
      <c r="D168" s="23" t="str">
        <f>IFERROR(VLOOKUP($C$4&amp;" | "&amp;A168,SchedSectLookup!$A:$H,8,0),"n/a")</f>
        <v>n/a</v>
      </c>
      <c r="E168" s="23" t="str">
        <f>IFERROR(VLOOKUP($C$4&amp;" | "&amp;A168,SchedSectLookup!$A:$J,10,0),"n/a")</f>
        <v>n/a</v>
      </c>
      <c r="F168" s="24" t="str">
        <f>IF($B168="n/a",$B168,SUMIFS(Data[value],Data[airport],$B$4,Data[Lookup3],$C$4,Data[category],$B168,Data[sub_category],$C168,Data[description],$D168,Data[disc_yr],F$6,Data[fcast_yr],F$6))</f>
        <v>n/a</v>
      </c>
      <c r="G168" s="24" t="str">
        <f>IF($B168="n/a",$B168,SUMIFS(Data[value],Data[airport],$B$4,Data[Lookup3],$C$4,Data[category],$B168,Data[sub_category],$C168,Data[description],$D168,Data[disc_yr],G$6,Data[fcast_yr],G$6))</f>
        <v>n/a</v>
      </c>
      <c r="H168" s="24" t="str">
        <f>IF($B168="n/a",$B168,SUMIFS(Data[value],Data[airport],$B$4,Data[Lookup3],$C$4,Data[category],$B168,Data[sub_category],$C168,Data[description],$D168,Data[disc_yr],H$6,Data[fcast_yr],H$6))</f>
        <v>n/a</v>
      </c>
      <c r="I168" s="24"/>
    </row>
    <row r="169" spans="1:9">
      <c r="A169" s="22">
        <v>163</v>
      </c>
      <c r="B169" s="23" t="str">
        <f>IFERROR(VLOOKUP($C$4&amp;" | "&amp;A169,SchedSectLookup!$A:$H,5,0),"n/a")</f>
        <v>n/a</v>
      </c>
      <c r="C169" s="23" t="str">
        <f>IFERROR(VLOOKUP($C$4&amp;" | "&amp;A169,SchedSectLookup!$A:$H,6,0),"n/a")</f>
        <v>n/a</v>
      </c>
      <c r="D169" s="23" t="str">
        <f>IFERROR(VLOOKUP($C$4&amp;" | "&amp;A169,SchedSectLookup!$A:$H,8,0),"n/a")</f>
        <v>n/a</v>
      </c>
      <c r="E169" s="23" t="str">
        <f>IFERROR(VLOOKUP($C$4&amp;" | "&amp;A169,SchedSectLookup!$A:$J,10,0),"n/a")</f>
        <v>n/a</v>
      </c>
      <c r="F169" s="24" t="str">
        <f>IF($B169="n/a",$B169,SUMIFS(Data[value],Data[airport],$B$4,Data[Lookup3],$C$4,Data[category],$B169,Data[sub_category],$C169,Data[description],$D169,Data[disc_yr],F$6,Data[fcast_yr],F$6))</f>
        <v>n/a</v>
      </c>
      <c r="G169" s="24" t="str">
        <f>IF($B169="n/a",$B169,SUMIFS(Data[value],Data[airport],$B$4,Data[Lookup3],$C$4,Data[category],$B169,Data[sub_category],$C169,Data[description],$D169,Data[disc_yr],G$6,Data[fcast_yr],G$6))</f>
        <v>n/a</v>
      </c>
      <c r="H169" s="24" t="str">
        <f>IF($B169="n/a",$B169,SUMIFS(Data[value],Data[airport],$B$4,Data[Lookup3],$C$4,Data[category],$B169,Data[sub_category],$C169,Data[description],$D169,Data[disc_yr],H$6,Data[fcast_yr],H$6))</f>
        <v>n/a</v>
      </c>
      <c r="I169" s="24"/>
    </row>
    <row r="170" spans="1:9">
      <c r="A170" s="22">
        <v>164</v>
      </c>
      <c r="B170" s="23" t="str">
        <f>IFERROR(VLOOKUP($C$4&amp;" | "&amp;A170,SchedSectLookup!$A:$H,5,0),"n/a")</f>
        <v>n/a</v>
      </c>
      <c r="C170" s="23" t="str">
        <f>IFERROR(VLOOKUP($C$4&amp;" | "&amp;A170,SchedSectLookup!$A:$H,6,0),"n/a")</f>
        <v>n/a</v>
      </c>
      <c r="D170" s="23" t="str">
        <f>IFERROR(VLOOKUP($C$4&amp;" | "&amp;A170,SchedSectLookup!$A:$H,8,0),"n/a")</f>
        <v>n/a</v>
      </c>
      <c r="E170" s="23" t="str">
        <f>IFERROR(VLOOKUP($C$4&amp;" | "&amp;A170,SchedSectLookup!$A:$J,10,0),"n/a")</f>
        <v>n/a</v>
      </c>
      <c r="F170" s="24" t="str">
        <f>IF($B170="n/a",$B170,SUMIFS(Data[value],Data[airport],$B$4,Data[Lookup3],$C$4,Data[category],$B170,Data[sub_category],$C170,Data[description],$D170,Data[disc_yr],F$6,Data[fcast_yr],F$6))</f>
        <v>n/a</v>
      </c>
      <c r="G170" s="24" t="str">
        <f>IF($B170="n/a",$B170,SUMIFS(Data[value],Data[airport],$B$4,Data[Lookup3],$C$4,Data[category],$B170,Data[sub_category],$C170,Data[description],$D170,Data[disc_yr],G$6,Data[fcast_yr],G$6))</f>
        <v>n/a</v>
      </c>
      <c r="H170" s="24" t="str">
        <f>IF($B170="n/a",$B170,SUMIFS(Data[value],Data[airport],$B$4,Data[Lookup3],$C$4,Data[category],$B170,Data[sub_category],$C170,Data[description],$D170,Data[disc_yr],H$6,Data[fcast_yr],H$6))</f>
        <v>n/a</v>
      </c>
      <c r="I170" s="24"/>
    </row>
    <row r="171" spans="1:9">
      <c r="A171" s="22">
        <v>165</v>
      </c>
      <c r="B171" s="23" t="str">
        <f>IFERROR(VLOOKUP($C$4&amp;" | "&amp;A171,SchedSectLookup!$A:$H,5,0),"n/a")</f>
        <v>n/a</v>
      </c>
      <c r="C171" s="23" t="str">
        <f>IFERROR(VLOOKUP($C$4&amp;" | "&amp;A171,SchedSectLookup!$A:$H,6,0),"n/a")</f>
        <v>n/a</v>
      </c>
      <c r="D171" s="23" t="str">
        <f>IFERROR(VLOOKUP($C$4&amp;" | "&amp;A171,SchedSectLookup!$A:$H,8,0),"n/a")</f>
        <v>n/a</v>
      </c>
      <c r="E171" s="23" t="str">
        <f>IFERROR(VLOOKUP($C$4&amp;" | "&amp;A171,SchedSectLookup!$A:$J,10,0),"n/a")</f>
        <v>n/a</v>
      </c>
      <c r="F171" s="24" t="str">
        <f>IF($B171="n/a",$B171,SUMIFS(Data[value],Data[airport],$B$4,Data[Lookup3],$C$4,Data[category],$B171,Data[sub_category],$C171,Data[description],$D171,Data[disc_yr],F$6,Data[fcast_yr],F$6))</f>
        <v>n/a</v>
      </c>
      <c r="G171" s="24" t="str">
        <f>IF($B171="n/a",$B171,SUMIFS(Data[value],Data[airport],$B$4,Data[Lookup3],$C$4,Data[category],$B171,Data[sub_category],$C171,Data[description],$D171,Data[disc_yr],G$6,Data[fcast_yr],G$6))</f>
        <v>n/a</v>
      </c>
      <c r="H171" s="24" t="str">
        <f>IF($B171="n/a",$B171,SUMIFS(Data[value],Data[airport],$B$4,Data[Lookup3],$C$4,Data[category],$B171,Data[sub_category],$C171,Data[description],$D171,Data[disc_yr],H$6,Data[fcast_yr],H$6))</f>
        <v>n/a</v>
      </c>
      <c r="I171" s="24"/>
    </row>
    <row r="172" spans="1:9">
      <c r="A172" s="22">
        <v>166</v>
      </c>
      <c r="B172" s="23" t="str">
        <f>IFERROR(VLOOKUP($C$4&amp;" | "&amp;A172,SchedSectLookup!$A:$H,5,0),"n/a")</f>
        <v>n/a</v>
      </c>
      <c r="C172" s="23" t="str">
        <f>IFERROR(VLOOKUP($C$4&amp;" | "&amp;A172,SchedSectLookup!$A:$H,6,0),"n/a")</f>
        <v>n/a</v>
      </c>
      <c r="D172" s="23" t="str">
        <f>IFERROR(VLOOKUP($C$4&amp;" | "&amp;A172,SchedSectLookup!$A:$H,8,0),"n/a")</f>
        <v>n/a</v>
      </c>
      <c r="E172" s="23" t="str">
        <f>IFERROR(VLOOKUP($C$4&amp;" | "&amp;A172,SchedSectLookup!$A:$J,10,0),"n/a")</f>
        <v>n/a</v>
      </c>
      <c r="F172" s="24" t="str">
        <f>IF($B172="n/a",$B172,SUMIFS(Data[value],Data[airport],$B$4,Data[Lookup3],$C$4,Data[category],$B172,Data[sub_category],$C172,Data[description],$D172,Data[disc_yr],F$6,Data[fcast_yr],F$6))</f>
        <v>n/a</v>
      </c>
      <c r="G172" s="24" t="str">
        <f>IF($B172="n/a",$B172,SUMIFS(Data[value],Data[airport],$B$4,Data[Lookup3],$C$4,Data[category],$B172,Data[sub_category],$C172,Data[description],$D172,Data[disc_yr],G$6,Data[fcast_yr],G$6))</f>
        <v>n/a</v>
      </c>
      <c r="H172" s="24" t="str">
        <f>IF($B172="n/a",$B172,SUMIFS(Data[value],Data[airport],$B$4,Data[Lookup3],$C$4,Data[category],$B172,Data[sub_category],$C172,Data[description],$D172,Data[disc_yr],H$6,Data[fcast_yr],H$6))</f>
        <v>n/a</v>
      </c>
      <c r="I172" s="24"/>
    </row>
    <row r="173" spans="1:9">
      <c r="A173" s="22">
        <v>167</v>
      </c>
      <c r="B173" s="23" t="str">
        <f>IFERROR(VLOOKUP($C$4&amp;" | "&amp;A173,SchedSectLookup!$A:$H,5,0),"n/a")</f>
        <v>n/a</v>
      </c>
      <c r="C173" s="23" t="str">
        <f>IFERROR(VLOOKUP($C$4&amp;" | "&amp;A173,SchedSectLookup!$A:$H,6,0),"n/a")</f>
        <v>n/a</v>
      </c>
      <c r="D173" s="23" t="str">
        <f>IFERROR(VLOOKUP($C$4&amp;" | "&amp;A173,SchedSectLookup!$A:$H,8,0),"n/a")</f>
        <v>n/a</v>
      </c>
      <c r="E173" s="23" t="str">
        <f>IFERROR(VLOOKUP($C$4&amp;" | "&amp;A173,SchedSectLookup!$A:$J,10,0),"n/a")</f>
        <v>n/a</v>
      </c>
      <c r="F173" s="24" t="str">
        <f>IF($B173="n/a",$B173,SUMIFS(Data[value],Data[airport],$B$4,Data[Lookup3],$C$4,Data[category],$B173,Data[sub_category],$C173,Data[description],$D173,Data[disc_yr],F$6,Data[fcast_yr],F$6))</f>
        <v>n/a</v>
      </c>
      <c r="G173" s="24" t="str">
        <f>IF($B173="n/a",$B173,SUMIFS(Data[value],Data[airport],$B$4,Data[Lookup3],$C$4,Data[category],$B173,Data[sub_category],$C173,Data[description],$D173,Data[disc_yr],G$6,Data[fcast_yr],G$6))</f>
        <v>n/a</v>
      </c>
      <c r="H173" s="24" t="str">
        <f>IF($B173="n/a",$B173,SUMIFS(Data[value],Data[airport],$B$4,Data[Lookup3],$C$4,Data[category],$B173,Data[sub_category],$C173,Data[description],$D173,Data[disc_yr],H$6,Data[fcast_yr],H$6))</f>
        <v>n/a</v>
      </c>
      <c r="I173" s="24"/>
    </row>
    <row r="174" spans="1:9">
      <c r="A174" s="22">
        <v>168</v>
      </c>
      <c r="B174" s="23" t="str">
        <f>IFERROR(VLOOKUP($C$4&amp;" | "&amp;A174,SchedSectLookup!$A:$H,5,0),"n/a")</f>
        <v>n/a</v>
      </c>
      <c r="C174" s="23" t="str">
        <f>IFERROR(VLOOKUP($C$4&amp;" | "&amp;A174,SchedSectLookup!$A:$H,6,0),"n/a")</f>
        <v>n/a</v>
      </c>
      <c r="D174" s="23" t="str">
        <f>IFERROR(VLOOKUP($C$4&amp;" | "&amp;A174,SchedSectLookup!$A:$H,8,0),"n/a")</f>
        <v>n/a</v>
      </c>
      <c r="E174" s="23" t="str">
        <f>IFERROR(VLOOKUP($C$4&amp;" | "&amp;A174,SchedSectLookup!$A:$J,10,0),"n/a")</f>
        <v>n/a</v>
      </c>
      <c r="F174" s="24" t="str">
        <f>IF($B174="n/a",$B174,SUMIFS(Data[value],Data[airport],$B$4,Data[Lookup3],$C$4,Data[category],$B174,Data[sub_category],$C174,Data[description],$D174,Data[disc_yr],F$6,Data[fcast_yr],F$6))</f>
        <v>n/a</v>
      </c>
      <c r="G174" s="24" t="str">
        <f>IF($B174="n/a",$B174,SUMIFS(Data[value],Data[airport],$B$4,Data[Lookup3],$C$4,Data[category],$B174,Data[sub_category],$C174,Data[description],$D174,Data[disc_yr],G$6,Data[fcast_yr],G$6))</f>
        <v>n/a</v>
      </c>
      <c r="H174" s="24" t="str">
        <f>IF($B174="n/a",$B174,SUMIFS(Data[value],Data[airport],$B$4,Data[Lookup3],$C$4,Data[category],$B174,Data[sub_category],$C174,Data[description],$D174,Data[disc_yr],H$6,Data[fcast_yr],H$6))</f>
        <v>n/a</v>
      </c>
      <c r="I174" s="24"/>
    </row>
    <row r="175" spans="1:9">
      <c r="A175" s="22">
        <v>169</v>
      </c>
      <c r="B175" s="23" t="str">
        <f>IFERROR(VLOOKUP($C$4&amp;" | "&amp;A175,SchedSectLookup!$A:$H,5,0),"n/a")</f>
        <v>n/a</v>
      </c>
      <c r="C175" s="23" t="str">
        <f>IFERROR(VLOOKUP($C$4&amp;" | "&amp;A175,SchedSectLookup!$A:$H,6,0),"n/a")</f>
        <v>n/a</v>
      </c>
      <c r="D175" s="23" t="str">
        <f>IFERROR(VLOOKUP($C$4&amp;" | "&amp;A175,SchedSectLookup!$A:$H,8,0),"n/a")</f>
        <v>n/a</v>
      </c>
      <c r="E175" s="23" t="str">
        <f>IFERROR(VLOOKUP($C$4&amp;" | "&amp;A175,SchedSectLookup!$A:$J,10,0),"n/a")</f>
        <v>n/a</v>
      </c>
      <c r="F175" s="24" t="str">
        <f>IF($B175="n/a",$B175,SUMIFS(Data[value],Data[airport],$B$4,Data[Lookup3],$C$4,Data[category],$B175,Data[sub_category],$C175,Data[description],$D175,Data[disc_yr],F$6,Data[fcast_yr],F$6))</f>
        <v>n/a</v>
      </c>
      <c r="G175" s="24" t="str">
        <f>IF($B175="n/a",$B175,SUMIFS(Data[value],Data[airport],$B$4,Data[Lookup3],$C$4,Data[category],$B175,Data[sub_category],$C175,Data[description],$D175,Data[disc_yr],G$6,Data[fcast_yr],G$6))</f>
        <v>n/a</v>
      </c>
      <c r="H175" s="24" t="str">
        <f>IF($B175="n/a",$B175,SUMIFS(Data[value],Data[airport],$B$4,Data[Lookup3],$C$4,Data[category],$B175,Data[sub_category],$C175,Data[description],$D175,Data[disc_yr],H$6,Data[fcast_yr],H$6))</f>
        <v>n/a</v>
      </c>
      <c r="I175" s="24"/>
    </row>
    <row r="176" spans="1:9">
      <c r="A176" s="22">
        <v>170</v>
      </c>
      <c r="B176" s="23" t="str">
        <f>IFERROR(VLOOKUP($C$4&amp;" | "&amp;A176,SchedSectLookup!$A:$H,5,0),"n/a")</f>
        <v>n/a</v>
      </c>
      <c r="C176" s="23" t="str">
        <f>IFERROR(VLOOKUP($C$4&amp;" | "&amp;A176,SchedSectLookup!$A:$H,6,0),"n/a")</f>
        <v>n/a</v>
      </c>
      <c r="D176" s="23" t="str">
        <f>IFERROR(VLOOKUP($C$4&amp;" | "&amp;A176,SchedSectLookup!$A:$H,8,0),"n/a")</f>
        <v>n/a</v>
      </c>
      <c r="E176" s="23" t="str">
        <f>IFERROR(VLOOKUP($C$4&amp;" | "&amp;A176,SchedSectLookup!$A:$J,10,0),"n/a")</f>
        <v>n/a</v>
      </c>
      <c r="F176" s="24" t="str">
        <f>IF($B176="n/a",$B176,SUMIFS(Data[value],Data[airport],$B$4,Data[Lookup3],$C$4,Data[category],$B176,Data[sub_category],$C176,Data[description],$D176,Data[disc_yr],F$6,Data[fcast_yr],F$6))</f>
        <v>n/a</v>
      </c>
      <c r="G176" s="24" t="str">
        <f>IF($B176="n/a",$B176,SUMIFS(Data[value],Data[airport],$B$4,Data[Lookup3],$C$4,Data[category],$B176,Data[sub_category],$C176,Data[description],$D176,Data[disc_yr],G$6,Data[fcast_yr],G$6))</f>
        <v>n/a</v>
      </c>
      <c r="H176" s="24" t="str">
        <f>IF($B176="n/a",$B176,SUMIFS(Data[value],Data[airport],$B$4,Data[Lookup3],$C$4,Data[category],$B176,Data[sub_category],$C176,Data[description],$D176,Data[disc_yr],H$6,Data[fcast_yr],H$6))</f>
        <v>n/a</v>
      </c>
      <c r="I176" s="24"/>
    </row>
    <row r="177" spans="1:9">
      <c r="A177" s="22">
        <v>171</v>
      </c>
      <c r="B177" s="23" t="str">
        <f>IFERROR(VLOOKUP($C$4&amp;" | "&amp;A177,SchedSectLookup!$A:$H,5,0),"n/a")</f>
        <v>n/a</v>
      </c>
      <c r="C177" s="23" t="str">
        <f>IFERROR(VLOOKUP($C$4&amp;" | "&amp;A177,SchedSectLookup!$A:$H,6,0),"n/a")</f>
        <v>n/a</v>
      </c>
      <c r="D177" s="23" t="str">
        <f>IFERROR(VLOOKUP($C$4&amp;" | "&amp;A177,SchedSectLookup!$A:$H,8,0),"n/a")</f>
        <v>n/a</v>
      </c>
      <c r="E177" s="23" t="str">
        <f>IFERROR(VLOOKUP($C$4&amp;" | "&amp;A177,SchedSectLookup!$A:$J,10,0),"n/a")</f>
        <v>n/a</v>
      </c>
      <c r="F177" s="24" t="str">
        <f>IF($B177="n/a",$B177,SUMIFS(Data[value],Data[airport],$B$4,Data[Lookup3],$C$4,Data[category],$B177,Data[sub_category],$C177,Data[description],$D177,Data[disc_yr],F$6,Data[fcast_yr],F$6))</f>
        <v>n/a</v>
      </c>
      <c r="G177" s="24" t="str">
        <f>IF($B177="n/a",$B177,SUMIFS(Data[value],Data[airport],$B$4,Data[Lookup3],$C$4,Data[category],$B177,Data[sub_category],$C177,Data[description],$D177,Data[disc_yr],G$6,Data[fcast_yr],G$6))</f>
        <v>n/a</v>
      </c>
      <c r="H177" s="24" t="str">
        <f>IF($B177="n/a",$B177,SUMIFS(Data[value],Data[airport],$B$4,Data[Lookup3],$C$4,Data[category],$B177,Data[sub_category],$C177,Data[description],$D177,Data[disc_yr],H$6,Data[fcast_yr],H$6))</f>
        <v>n/a</v>
      </c>
      <c r="I177" s="24"/>
    </row>
    <row r="178" spans="1:9">
      <c r="A178" s="22">
        <v>172</v>
      </c>
      <c r="B178" s="23" t="str">
        <f>IFERROR(VLOOKUP($C$4&amp;" | "&amp;A178,SchedSectLookup!$A:$H,5,0),"n/a")</f>
        <v>n/a</v>
      </c>
      <c r="C178" s="23" t="str">
        <f>IFERROR(VLOOKUP($C$4&amp;" | "&amp;A178,SchedSectLookup!$A:$H,6,0),"n/a")</f>
        <v>n/a</v>
      </c>
      <c r="D178" s="23" t="str">
        <f>IFERROR(VLOOKUP($C$4&amp;" | "&amp;A178,SchedSectLookup!$A:$H,8,0),"n/a")</f>
        <v>n/a</v>
      </c>
      <c r="E178" s="23" t="str">
        <f>IFERROR(VLOOKUP($C$4&amp;" | "&amp;A178,SchedSectLookup!$A:$J,10,0),"n/a")</f>
        <v>n/a</v>
      </c>
      <c r="F178" s="24" t="str">
        <f>IF($B178="n/a",$B178,SUMIFS(Data[value],Data[airport],$B$4,Data[Lookup3],$C$4,Data[category],$B178,Data[sub_category],$C178,Data[description],$D178,Data[disc_yr],F$6,Data[fcast_yr],F$6))</f>
        <v>n/a</v>
      </c>
      <c r="G178" s="24" t="str">
        <f>IF($B178="n/a",$B178,SUMIFS(Data[value],Data[airport],$B$4,Data[Lookup3],$C$4,Data[category],$B178,Data[sub_category],$C178,Data[description],$D178,Data[disc_yr],G$6,Data[fcast_yr],G$6))</f>
        <v>n/a</v>
      </c>
      <c r="H178" s="24" t="str">
        <f>IF($B178="n/a",$B178,SUMIFS(Data[value],Data[airport],$B$4,Data[Lookup3],$C$4,Data[category],$B178,Data[sub_category],$C178,Data[description],$D178,Data[disc_yr],H$6,Data[fcast_yr],H$6))</f>
        <v>n/a</v>
      </c>
      <c r="I178" s="24"/>
    </row>
    <row r="179" spans="1:9">
      <c r="A179" s="22">
        <v>173</v>
      </c>
      <c r="B179" s="23" t="str">
        <f>IFERROR(VLOOKUP($C$4&amp;" | "&amp;A179,SchedSectLookup!$A:$H,5,0),"n/a")</f>
        <v>n/a</v>
      </c>
      <c r="C179" s="23" t="str">
        <f>IFERROR(VLOOKUP($C$4&amp;" | "&amp;A179,SchedSectLookup!$A:$H,6,0),"n/a")</f>
        <v>n/a</v>
      </c>
      <c r="D179" s="23" t="str">
        <f>IFERROR(VLOOKUP($C$4&amp;" | "&amp;A179,SchedSectLookup!$A:$H,8,0),"n/a")</f>
        <v>n/a</v>
      </c>
      <c r="E179" s="23" t="str">
        <f>IFERROR(VLOOKUP($C$4&amp;" | "&amp;A179,SchedSectLookup!$A:$J,10,0),"n/a")</f>
        <v>n/a</v>
      </c>
      <c r="F179" s="24" t="str">
        <f>IF($B179="n/a",$B179,SUMIFS(Data[value],Data[airport],$B$4,Data[Lookup3],$C$4,Data[category],$B179,Data[sub_category],$C179,Data[description],$D179,Data[disc_yr],F$6,Data[fcast_yr],F$6))</f>
        <v>n/a</v>
      </c>
      <c r="G179" s="24" t="str">
        <f>IF($B179="n/a",$B179,SUMIFS(Data[value],Data[airport],$B$4,Data[Lookup3],$C$4,Data[category],$B179,Data[sub_category],$C179,Data[description],$D179,Data[disc_yr],G$6,Data[fcast_yr],G$6))</f>
        <v>n/a</v>
      </c>
      <c r="H179" s="24" t="str">
        <f>IF($B179="n/a",$B179,SUMIFS(Data[value],Data[airport],$B$4,Data[Lookup3],$C$4,Data[category],$B179,Data[sub_category],$C179,Data[description],$D179,Data[disc_yr],H$6,Data[fcast_yr],H$6))</f>
        <v>n/a</v>
      </c>
      <c r="I179" s="24"/>
    </row>
    <row r="180" spans="1:9">
      <c r="A180" s="22">
        <v>174</v>
      </c>
      <c r="B180" s="23" t="str">
        <f>IFERROR(VLOOKUP($C$4&amp;" | "&amp;A180,SchedSectLookup!$A:$H,5,0),"n/a")</f>
        <v>n/a</v>
      </c>
      <c r="C180" s="23" t="str">
        <f>IFERROR(VLOOKUP($C$4&amp;" | "&amp;A180,SchedSectLookup!$A:$H,6,0),"n/a")</f>
        <v>n/a</v>
      </c>
      <c r="D180" s="23" t="str">
        <f>IFERROR(VLOOKUP($C$4&amp;" | "&amp;A180,SchedSectLookup!$A:$H,8,0),"n/a")</f>
        <v>n/a</v>
      </c>
      <c r="E180" s="23" t="str">
        <f>IFERROR(VLOOKUP($C$4&amp;" | "&amp;A180,SchedSectLookup!$A:$J,10,0),"n/a")</f>
        <v>n/a</v>
      </c>
      <c r="F180" s="24" t="str">
        <f>IF($B180="n/a",$B180,SUMIFS(Data[value],Data[airport],$B$4,Data[Lookup3],$C$4,Data[category],$B180,Data[sub_category],$C180,Data[description],$D180,Data[disc_yr],F$6,Data[fcast_yr],F$6))</f>
        <v>n/a</v>
      </c>
      <c r="G180" s="24" t="str">
        <f>IF($B180="n/a",$B180,SUMIFS(Data[value],Data[airport],$B$4,Data[Lookup3],$C$4,Data[category],$B180,Data[sub_category],$C180,Data[description],$D180,Data[disc_yr],G$6,Data[fcast_yr],G$6))</f>
        <v>n/a</v>
      </c>
      <c r="H180" s="24" t="str">
        <f>IF($B180="n/a",$B180,SUMIFS(Data[value],Data[airport],$B$4,Data[Lookup3],$C$4,Data[category],$B180,Data[sub_category],$C180,Data[description],$D180,Data[disc_yr],H$6,Data[fcast_yr],H$6))</f>
        <v>n/a</v>
      </c>
      <c r="I180" s="24"/>
    </row>
    <row r="181" spans="1:9">
      <c r="A181" s="22">
        <v>175</v>
      </c>
      <c r="B181" s="23" t="str">
        <f>IFERROR(VLOOKUP($C$4&amp;" | "&amp;A181,SchedSectLookup!$A:$H,5,0),"n/a")</f>
        <v>n/a</v>
      </c>
      <c r="C181" s="23" t="str">
        <f>IFERROR(VLOOKUP($C$4&amp;" | "&amp;A181,SchedSectLookup!$A:$H,6,0),"n/a")</f>
        <v>n/a</v>
      </c>
      <c r="D181" s="23" t="str">
        <f>IFERROR(VLOOKUP($C$4&amp;" | "&amp;A181,SchedSectLookup!$A:$H,8,0),"n/a")</f>
        <v>n/a</v>
      </c>
      <c r="E181" s="23" t="str">
        <f>IFERROR(VLOOKUP($C$4&amp;" | "&amp;A181,SchedSectLookup!$A:$J,10,0),"n/a")</f>
        <v>n/a</v>
      </c>
      <c r="F181" s="24" t="str">
        <f>IF($B181="n/a",$B181,SUMIFS(Data[value],Data[airport],$B$4,Data[Lookup3],$C$4,Data[category],$B181,Data[sub_category],$C181,Data[description],$D181,Data[disc_yr],F$6,Data[fcast_yr],F$6))</f>
        <v>n/a</v>
      </c>
      <c r="G181" s="24" t="str">
        <f>IF($B181="n/a",$B181,SUMIFS(Data[value],Data[airport],$B$4,Data[Lookup3],$C$4,Data[category],$B181,Data[sub_category],$C181,Data[description],$D181,Data[disc_yr],G$6,Data[fcast_yr],G$6))</f>
        <v>n/a</v>
      </c>
      <c r="H181" s="24" t="str">
        <f>IF($B181="n/a",$B181,SUMIFS(Data[value],Data[airport],$B$4,Data[Lookup3],$C$4,Data[category],$B181,Data[sub_category],$C181,Data[description],$D181,Data[disc_yr],H$6,Data[fcast_yr],H$6))</f>
        <v>n/a</v>
      </c>
      <c r="I181" s="24"/>
    </row>
    <row r="182" spans="1:9">
      <c r="A182" s="22">
        <v>176</v>
      </c>
      <c r="B182" s="23" t="str">
        <f>IFERROR(VLOOKUP($C$4&amp;" | "&amp;A182,SchedSectLookup!$A:$H,5,0),"n/a")</f>
        <v>n/a</v>
      </c>
      <c r="C182" s="23" t="str">
        <f>IFERROR(VLOOKUP($C$4&amp;" | "&amp;A182,SchedSectLookup!$A:$H,6,0),"n/a")</f>
        <v>n/a</v>
      </c>
      <c r="D182" s="23" t="str">
        <f>IFERROR(VLOOKUP($C$4&amp;" | "&amp;A182,SchedSectLookup!$A:$H,8,0),"n/a")</f>
        <v>n/a</v>
      </c>
      <c r="E182" s="23" t="str">
        <f>IFERROR(VLOOKUP($C$4&amp;" | "&amp;A182,SchedSectLookup!$A:$J,10,0),"n/a")</f>
        <v>n/a</v>
      </c>
      <c r="F182" s="24" t="str">
        <f>IF($B182="n/a",$B182,SUMIFS(Data[value],Data[airport],$B$4,Data[Lookup3],$C$4,Data[category],$B182,Data[sub_category],$C182,Data[description],$D182,Data[disc_yr],F$6,Data[fcast_yr],F$6))</f>
        <v>n/a</v>
      </c>
      <c r="G182" s="24" t="str">
        <f>IF($B182="n/a",$B182,SUMIFS(Data[value],Data[airport],$B$4,Data[Lookup3],$C$4,Data[category],$B182,Data[sub_category],$C182,Data[description],$D182,Data[disc_yr],G$6,Data[fcast_yr],G$6))</f>
        <v>n/a</v>
      </c>
      <c r="H182" s="24" t="str">
        <f>IF($B182="n/a",$B182,SUMIFS(Data[value],Data[airport],$B$4,Data[Lookup3],$C$4,Data[category],$B182,Data[sub_category],$C182,Data[description],$D182,Data[disc_yr],H$6,Data[fcast_yr],H$6))</f>
        <v>n/a</v>
      </c>
      <c r="I182" s="24"/>
    </row>
    <row r="183" spans="1:9">
      <c r="A183" s="22">
        <v>177</v>
      </c>
      <c r="B183" s="23" t="str">
        <f>IFERROR(VLOOKUP($C$4&amp;" | "&amp;A183,SchedSectLookup!$A:$H,5,0),"n/a")</f>
        <v>n/a</v>
      </c>
      <c r="C183" s="23" t="str">
        <f>IFERROR(VLOOKUP($C$4&amp;" | "&amp;A183,SchedSectLookup!$A:$H,6,0),"n/a")</f>
        <v>n/a</v>
      </c>
      <c r="D183" s="23" t="str">
        <f>IFERROR(VLOOKUP($C$4&amp;" | "&amp;A183,SchedSectLookup!$A:$H,8,0),"n/a")</f>
        <v>n/a</v>
      </c>
      <c r="E183" s="23" t="str">
        <f>IFERROR(VLOOKUP($C$4&amp;" | "&amp;A183,SchedSectLookup!$A:$J,10,0),"n/a")</f>
        <v>n/a</v>
      </c>
      <c r="F183" s="24" t="str">
        <f>IF($B183="n/a",$B183,SUMIFS(Data[value],Data[airport],$B$4,Data[Lookup3],$C$4,Data[category],$B183,Data[sub_category],$C183,Data[description],$D183,Data[disc_yr],F$6,Data[fcast_yr],F$6))</f>
        <v>n/a</v>
      </c>
      <c r="G183" s="24" t="str">
        <f>IF($B183="n/a",$B183,SUMIFS(Data[value],Data[airport],$B$4,Data[Lookup3],$C$4,Data[category],$B183,Data[sub_category],$C183,Data[description],$D183,Data[disc_yr],G$6,Data[fcast_yr],G$6))</f>
        <v>n/a</v>
      </c>
      <c r="H183" s="24" t="str">
        <f>IF($B183="n/a",$B183,SUMIFS(Data[value],Data[airport],$B$4,Data[Lookup3],$C$4,Data[category],$B183,Data[sub_category],$C183,Data[description],$D183,Data[disc_yr],H$6,Data[fcast_yr],H$6))</f>
        <v>n/a</v>
      </c>
      <c r="I183" s="24"/>
    </row>
    <row r="184" spans="1:9">
      <c r="A184" s="22">
        <v>178</v>
      </c>
      <c r="B184" s="23" t="str">
        <f>IFERROR(VLOOKUP($C$4&amp;" | "&amp;A184,SchedSectLookup!$A:$H,5,0),"n/a")</f>
        <v>n/a</v>
      </c>
      <c r="C184" s="23" t="str">
        <f>IFERROR(VLOOKUP($C$4&amp;" | "&amp;A184,SchedSectLookup!$A:$H,6,0),"n/a")</f>
        <v>n/a</v>
      </c>
      <c r="D184" s="23" t="str">
        <f>IFERROR(VLOOKUP($C$4&amp;" | "&amp;A184,SchedSectLookup!$A:$H,8,0),"n/a")</f>
        <v>n/a</v>
      </c>
      <c r="E184" s="23" t="str">
        <f>IFERROR(VLOOKUP($C$4&amp;" | "&amp;A184,SchedSectLookup!$A:$J,10,0),"n/a")</f>
        <v>n/a</v>
      </c>
      <c r="F184" s="24" t="str">
        <f>IF($B184="n/a",$B184,SUMIFS(Data[value],Data[airport],$B$4,Data[Lookup3],$C$4,Data[category],$B184,Data[sub_category],$C184,Data[description],$D184,Data[disc_yr],F$6,Data[fcast_yr],F$6))</f>
        <v>n/a</v>
      </c>
      <c r="G184" s="24" t="str">
        <f>IF($B184="n/a",$B184,SUMIFS(Data[value],Data[airport],$B$4,Data[Lookup3],$C$4,Data[category],$B184,Data[sub_category],$C184,Data[description],$D184,Data[disc_yr],G$6,Data[fcast_yr],G$6))</f>
        <v>n/a</v>
      </c>
      <c r="H184" s="24" t="str">
        <f>IF($B184="n/a",$B184,SUMIFS(Data[value],Data[airport],$B$4,Data[Lookup3],$C$4,Data[category],$B184,Data[sub_category],$C184,Data[description],$D184,Data[disc_yr],H$6,Data[fcast_yr],H$6))</f>
        <v>n/a</v>
      </c>
      <c r="I184" s="24"/>
    </row>
    <row r="185" spans="1:9">
      <c r="A185" s="22">
        <v>179</v>
      </c>
      <c r="B185" s="23" t="str">
        <f>IFERROR(VLOOKUP($C$4&amp;" | "&amp;A185,SchedSectLookup!$A:$H,5,0),"n/a")</f>
        <v>n/a</v>
      </c>
      <c r="C185" s="23" t="str">
        <f>IFERROR(VLOOKUP($C$4&amp;" | "&amp;A185,SchedSectLookup!$A:$H,6,0),"n/a")</f>
        <v>n/a</v>
      </c>
      <c r="D185" s="23" t="str">
        <f>IFERROR(VLOOKUP($C$4&amp;" | "&amp;A185,SchedSectLookup!$A:$H,8,0),"n/a")</f>
        <v>n/a</v>
      </c>
      <c r="E185" s="23" t="str">
        <f>IFERROR(VLOOKUP($C$4&amp;" | "&amp;A185,SchedSectLookup!$A:$J,10,0),"n/a")</f>
        <v>n/a</v>
      </c>
      <c r="F185" s="24" t="str">
        <f>IF($B185="n/a",$B185,SUMIFS(Data[value],Data[airport],$B$4,Data[Lookup3],$C$4,Data[category],$B185,Data[sub_category],$C185,Data[description],$D185,Data[disc_yr],F$6,Data[fcast_yr],F$6))</f>
        <v>n/a</v>
      </c>
      <c r="G185" s="24" t="str">
        <f>IF($B185="n/a",$B185,SUMIFS(Data[value],Data[airport],$B$4,Data[Lookup3],$C$4,Data[category],$B185,Data[sub_category],$C185,Data[description],$D185,Data[disc_yr],G$6,Data[fcast_yr],G$6))</f>
        <v>n/a</v>
      </c>
      <c r="H185" s="24" t="str">
        <f>IF($B185="n/a",$B185,SUMIFS(Data[value],Data[airport],$B$4,Data[Lookup3],$C$4,Data[category],$B185,Data[sub_category],$C185,Data[description],$D185,Data[disc_yr],H$6,Data[fcast_yr],H$6))</f>
        <v>n/a</v>
      </c>
      <c r="I185" s="24"/>
    </row>
    <row r="186" spans="1:9">
      <c r="A186" s="22">
        <v>180</v>
      </c>
      <c r="B186" s="23" t="str">
        <f>IFERROR(VLOOKUP($C$4&amp;" | "&amp;A186,SchedSectLookup!$A:$H,5,0),"n/a")</f>
        <v>n/a</v>
      </c>
      <c r="C186" s="23" t="str">
        <f>IFERROR(VLOOKUP($C$4&amp;" | "&amp;A186,SchedSectLookup!$A:$H,6,0),"n/a")</f>
        <v>n/a</v>
      </c>
      <c r="D186" s="23" t="str">
        <f>IFERROR(VLOOKUP($C$4&amp;" | "&amp;A186,SchedSectLookup!$A:$H,8,0),"n/a")</f>
        <v>n/a</v>
      </c>
      <c r="E186" s="23" t="str">
        <f>IFERROR(VLOOKUP($C$4&amp;" | "&amp;A186,SchedSectLookup!$A:$J,10,0),"n/a")</f>
        <v>n/a</v>
      </c>
      <c r="F186" s="24" t="str">
        <f>IF($B186="n/a",$B186,SUMIFS(Data[value],Data[airport],$B$4,Data[Lookup3],$C$4,Data[category],$B186,Data[sub_category],$C186,Data[description],$D186,Data[disc_yr],F$6,Data[fcast_yr],F$6))</f>
        <v>n/a</v>
      </c>
      <c r="G186" s="24" t="str">
        <f>IF($B186="n/a",$B186,SUMIFS(Data[value],Data[airport],$B$4,Data[Lookup3],$C$4,Data[category],$B186,Data[sub_category],$C186,Data[description],$D186,Data[disc_yr],G$6,Data[fcast_yr],G$6))</f>
        <v>n/a</v>
      </c>
      <c r="H186" s="24" t="str">
        <f>IF($B186="n/a",$B186,SUMIFS(Data[value],Data[airport],$B$4,Data[Lookup3],$C$4,Data[category],$B186,Data[sub_category],$C186,Data[description],$D186,Data[disc_yr],H$6,Data[fcast_yr],H$6))</f>
        <v>n/a</v>
      </c>
      <c r="I186" s="24"/>
    </row>
    <row r="187" spans="1:9">
      <c r="A187" s="22">
        <v>181</v>
      </c>
      <c r="B187" s="23" t="str">
        <f>IFERROR(VLOOKUP($C$4&amp;" | "&amp;A187,SchedSectLookup!$A:$H,5,0),"n/a")</f>
        <v>n/a</v>
      </c>
      <c r="C187" s="23" t="str">
        <f>IFERROR(VLOOKUP($C$4&amp;" | "&amp;A187,SchedSectLookup!$A:$H,6,0),"n/a")</f>
        <v>n/a</v>
      </c>
      <c r="D187" s="23" t="str">
        <f>IFERROR(VLOOKUP($C$4&amp;" | "&amp;A187,SchedSectLookup!$A:$H,8,0),"n/a")</f>
        <v>n/a</v>
      </c>
      <c r="E187" s="23" t="str">
        <f>IFERROR(VLOOKUP($C$4&amp;" | "&amp;A187,SchedSectLookup!$A:$J,10,0),"n/a")</f>
        <v>n/a</v>
      </c>
      <c r="F187" s="24" t="str">
        <f>IF($B187="n/a",$B187,SUMIFS(Data[value],Data[airport],$B$4,Data[Lookup3],$C$4,Data[category],$B187,Data[sub_category],$C187,Data[description],$D187,Data[disc_yr],F$6,Data[fcast_yr],F$6))</f>
        <v>n/a</v>
      </c>
      <c r="G187" s="24" t="str">
        <f>IF($B187="n/a",$B187,SUMIFS(Data[value],Data[airport],$B$4,Data[Lookup3],$C$4,Data[category],$B187,Data[sub_category],$C187,Data[description],$D187,Data[disc_yr],G$6,Data[fcast_yr],G$6))</f>
        <v>n/a</v>
      </c>
      <c r="H187" s="24" t="str">
        <f>IF($B187="n/a",$B187,SUMIFS(Data[value],Data[airport],$B$4,Data[Lookup3],$C$4,Data[category],$B187,Data[sub_category],$C187,Data[description],$D187,Data[disc_yr],H$6,Data[fcast_yr],H$6))</f>
        <v>n/a</v>
      </c>
      <c r="I187" s="24"/>
    </row>
    <row r="188" spans="1:9">
      <c r="A188" s="22">
        <v>182</v>
      </c>
      <c r="B188" s="23" t="str">
        <f>IFERROR(VLOOKUP($C$4&amp;" | "&amp;A188,SchedSectLookup!$A:$H,5,0),"n/a")</f>
        <v>n/a</v>
      </c>
      <c r="C188" s="23" t="str">
        <f>IFERROR(VLOOKUP($C$4&amp;" | "&amp;A188,SchedSectLookup!$A:$H,6,0),"n/a")</f>
        <v>n/a</v>
      </c>
      <c r="D188" s="23" t="str">
        <f>IFERROR(VLOOKUP($C$4&amp;" | "&amp;A188,SchedSectLookup!$A:$H,8,0),"n/a")</f>
        <v>n/a</v>
      </c>
      <c r="E188" s="23" t="str">
        <f>IFERROR(VLOOKUP($C$4&amp;" | "&amp;A188,SchedSectLookup!$A:$J,10,0),"n/a")</f>
        <v>n/a</v>
      </c>
      <c r="F188" s="24" t="str">
        <f>IF($B188="n/a",$B188,SUMIFS(Data[value],Data[airport],$B$4,Data[Lookup3],$C$4,Data[category],$B188,Data[sub_category],$C188,Data[description],$D188,Data[disc_yr],F$6,Data[fcast_yr],F$6))</f>
        <v>n/a</v>
      </c>
      <c r="G188" s="24" t="str">
        <f>IF($B188="n/a",$B188,SUMIFS(Data[value],Data[airport],$B$4,Data[Lookup3],$C$4,Data[category],$B188,Data[sub_category],$C188,Data[description],$D188,Data[disc_yr],G$6,Data[fcast_yr],G$6))</f>
        <v>n/a</v>
      </c>
      <c r="H188" s="24" t="str">
        <f>IF($B188="n/a",$B188,SUMIFS(Data[value],Data[airport],$B$4,Data[Lookup3],$C$4,Data[category],$B188,Data[sub_category],$C188,Data[description],$D188,Data[disc_yr],H$6,Data[fcast_yr],H$6))</f>
        <v>n/a</v>
      </c>
      <c r="I188" s="24"/>
    </row>
    <row r="189" spans="1:9">
      <c r="A189" s="22">
        <v>183</v>
      </c>
      <c r="B189" s="23" t="str">
        <f>IFERROR(VLOOKUP($C$4&amp;" | "&amp;A189,SchedSectLookup!$A:$H,5,0),"n/a")</f>
        <v>n/a</v>
      </c>
      <c r="C189" s="23" t="str">
        <f>IFERROR(VLOOKUP($C$4&amp;" | "&amp;A189,SchedSectLookup!$A:$H,6,0),"n/a")</f>
        <v>n/a</v>
      </c>
      <c r="D189" s="23" t="str">
        <f>IFERROR(VLOOKUP($C$4&amp;" | "&amp;A189,SchedSectLookup!$A:$H,8,0),"n/a")</f>
        <v>n/a</v>
      </c>
      <c r="E189" s="23" t="str">
        <f>IFERROR(VLOOKUP($C$4&amp;" | "&amp;A189,SchedSectLookup!$A:$J,10,0),"n/a")</f>
        <v>n/a</v>
      </c>
      <c r="F189" s="24" t="str">
        <f>IF($B189="n/a",$B189,SUMIFS(Data[value],Data[airport],$B$4,Data[Lookup3],$C$4,Data[category],$B189,Data[sub_category],$C189,Data[description],$D189,Data[disc_yr],F$6,Data[fcast_yr],F$6))</f>
        <v>n/a</v>
      </c>
      <c r="G189" s="24" t="str">
        <f>IF($B189="n/a",$B189,SUMIFS(Data[value],Data[airport],$B$4,Data[Lookup3],$C$4,Data[category],$B189,Data[sub_category],$C189,Data[description],$D189,Data[disc_yr],G$6,Data[fcast_yr],G$6))</f>
        <v>n/a</v>
      </c>
      <c r="H189" s="24" t="str">
        <f>IF($B189="n/a",$B189,SUMIFS(Data[value],Data[airport],$B$4,Data[Lookup3],$C$4,Data[category],$B189,Data[sub_category],$C189,Data[description],$D189,Data[disc_yr],H$6,Data[fcast_yr],H$6))</f>
        <v>n/a</v>
      </c>
      <c r="I189" s="24"/>
    </row>
    <row r="190" spans="1:9">
      <c r="A190" s="22">
        <v>184</v>
      </c>
      <c r="B190" s="23" t="str">
        <f>IFERROR(VLOOKUP($C$4&amp;" | "&amp;A190,SchedSectLookup!$A:$H,5,0),"n/a")</f>
        <v>n/a</v>
      </c>
      <c r="C190" s="23" t="str">
        <f>IFERROR(VLOOKUP($C$4&amp;" | "&amp;A190,SchedSectLookup!$A:$H,6,0),"n/a")</f>
        <v>n/a</v>
      </c>
      <c r="D190" s="23" t="str">
        <f>IFERROR(VLOOKUP($C$4&amp;" | "&amp;A190,SchedSectLookup!$A:$H,8,0),"n/a")</f>
        <v>n/a</v>
      </c>
      <c r="E190" s="23" t="str">
        <f>IFERROR(VLOOKUP($C$4&amp;" | "&amp;A190,SchedSectLookup!$A:$J,10,0),"n/a")</f>
        <v>n/a</v>
      </c>
      <c r="F190" s="24" t="str">
        <f>IF($B190="n/a",$B190,SUMIFS(Data[value],Data[airport],$B$4,Data[Lookup3],$C$4,Data[category],$B190,Data[sub_category],$C190,Data[description],$D190,Data[disc_yr],F$6,Data[fcast_yr],F$6))</f>
        <v>n/a</v>
      </c>
      <c r="G190" s="24" t="str">
        <f>IF($B190="n/a",$B190,SUMIFS(Data[value],Data[airport],$B$4,Data[Lookup3],$C$4,Data[category],$B190,Data[sub_category],$C190,Data[description],$D190,Data[disc_yr],G$6,Data[fcast_yr],G$6))</f>
        <v>n/a</v>
      </c>
      <c r="H190" s="24" t="str">
        <f>IF($B190="n/a",$B190,SUMIFS(Data[value],Data[airport],$B$4,Data[Lookup3],$C$4,Data[category],$B190,Data[sub_category],$C190,Data[description],$D190,Data[disc_yr],H$6,Data[fcast_yr],H$6))</f>
        <v>n/a</v>
      </c>
      <c r="I190" s="24"/>
    </row>
    <row r="191" spans="1:9">
      <c r="A191" s="22">
        <v>185</v>
      </c>
      <c r="B191" s="23" t="str">
        <f>IFERROR(VLOOKUP($C$4&amp;" | "&amp;A191,SchedSectLookup!$A:$H,5,0),"n/a")</f>
        <v>n/a</v>
      </c>
      <c r="C191" s="23" t="str">
        <f>IFERROR(VLOOKUP($C$4&amp;" | "&amp;A191,SchedSectLookup!$A:$H,6,0),"n/a")</f>
        <v>n/a</v>
      </c>
      <c r="D191" s="23" t="str">
        <f>IFERROR(VLOOKUP($C$4&amp;" | "&amp;A191,SchedSectLookup!$A:$H,8,0),"n/a")</f>
        <v>n/a</v>
      </c>
      <c r="E191" s="23" t="str">
        <f>IFERROR(VLOOKUP($C$4&amp;" | "&amp;A191,SchedSectLookup!$A:$J,10,0),"n/a")</f>
        <v>n/a</v>
      </c>
      <c r="F191" s="24" t="str">
        <f>IF($B191="n/a",$B191,SUMIFS(Data[value],Data[airport],$B$4,Data[Lookup3],$C$4,Data[category],$B191,Data[sub_category],$C191,Data[description],$D191,Data[disc_yr],F$6,Data[fcast_yr],F$6))</f>
        <v>n/a</v>
      </c>
      <c r="G191" s="24" t="str">
        <f>IF($B191="n/a",$B191,SUMIFS(Data[value],Data[airport],$B$4,Data[Lookup3],$C$4,Data[category],$B191,Data[sub_category],$C191,Data[description],$D191,Data[disc_yr],G$6,Data[fcast_yr],G$6))</f>
        <v>n/a</v>
      </c>
      <c r="H191" s="24" t="str">
        <f>IF($B191="n/a",$B191,SUMIFS(Data[value],Data[airport],$B$4,Data[Lookup3],$C$4,Data[category],$B191,Data[sub_category],$C191,Data[description],$D191,Data[disc_yr],H$6,Data[fcast_yr],H$6))</f>
        <v>n/a</v>
      </c>
      <c r="I191" s="24"/>
    </row>
    <row r="192" spans="1:9">
      <c r="A192" s="22">
        <v>186</v>
      </c>
      <c r="B192" s="23" t="str">
        <f>IFERROR(VLOOKUP($C$4&amp;" | "&amp;A192,SchedSectLookup!$A:$H,5,0),"n/a")</f>
        <v>n/a</v>
      </c>
      <c r="C192" s="23" t="str">
        <f>IFERROR(VLOOKUP($C$4&amp;" | "&amp;A192,SchedSectLookup!$A:$H,6,0),"n/a")</f>
        <v>n/a</v>
      </c>
      <c r="D192" s="23" t="str">
        <f>IFERROR(VLOOKUP($C$4&amp;" | "&amp;A192,SchedSectLookup!$A:$H,8,0),"n/a")</f>
        <v>n/a</v>
      </c>
      <c r="E192" s="23" t="str">
        <f>IFERROR(VLOOKUP($C$4&amp;" | "&amp;A192,SchedSectLookup!$A:$J,10,0),"n/a")</f>
        <v>n/a</v>
      </c>
      <c r="F192" s="24" t="str">
        <f>IF($B192="n/a",$B192,SUMIFS(Data[value],Data[airport],$B$4,Data[Lookup3],$C$4,Data[category],$B192,Data[sub_category],$C192,Data[description],$D192,Data[disc_yr],F$6,Data[fcast_yr],F$6))</f>
        <v>n/a</v>
      </c>
      <c r="G192" s="24" t="str">
        <f>IF($B192="n/a",$B192,SUMIFS(Data[value],Data[airport],$B$4,Data[Lookup3],$C$4,Data[category],$B192,Data[sub_category],$C192,Data[description],$D192,Data[disc_yr],G$6,Data[fcast_yr],G$6))</f>
        <v>n/a</v>
      </c>
      <c r="H192" s="24" t="str">
        <f>IF($B192="n/a",$B192,SUMIFS(Data[value],Data[airport],$B$4,Data[Lookup3],$C$4,Data[category],$B192,Data[sub_category],$C192,Data[description],$D192,Data[disc_yr],H$6,Data[fcast_yr],H$6))</f>
        <v>n/a</v>
      </c>
      <c r="I192" s="24"/>
    </row>
    <row r="193" spans="1:9">
      <c r="A193" s="22">
        <v>187</v>
      </c>
      <c r="B193" s="23" t="str">
        <f>IFERROR(VLOOKUP($C$4&amp;" | "&amp;A193,SchedSectLookup!$A:$H,5,0),"n/a")</f>
        <v>n/a</v>
      </c>
      <c r="C193" s="23" t="str">
        <f>IFERROR(VLOOKUP($C$4&amp;" | "&amp;A193,SchedSectLookup!$A:$H,6,0),"n/a")</f>
        <v>n/a</v>
      </c>
      <c r="D193" s="23" t="str">
        <f>IFERROR(VLOOKUP($C$4&amp;" | "&amp;A193,SchedSectLookup!$A:$H,8,0),"n/a")</f>
        <v>n/a</v>
      </c>
      <c r="E193" s="23" t="str">
        <f>IFERROR(VLOOKUP($C$4&amp;" | "&amp;A193,SchedSectLookup!$A:$J,10,0),"n/a")</f>
        <v>n/a</v>
      </c>
      <c r="F193" s="24" t="str">
        <f>IF($B193="n/a",$B193,SUMIFS(Data[value],Data[airport],$B$4,Data[Lookup3],$C$4,Data[category],$B193,Data[sub_category],$C193,Data[description],$D193,Data[disc_yr],F$6,Data[fcast_yr],F$6))</f>
        <v>n/a</v>
      </c>
      <c r="G193" s="24" t="str">
        <f>IF($B193="n/a",$B193,SUMIFS(Data[value],Data[airport],$B$4,Data[Lookup3],$C$4,Data[category],$B193,Data[sub_category],$C193,Data[description],$D193,Data[disc_yr],G$6,Data[fcast_yr],G$6))</f>
        <v>n/a</v>
      </c>
      <c r="H193" s="24" t="str">
        <f>IF($B193="n/a",$B193,SUMIFS(Data[value],Data[airport],$B$4,Data[Lookup3],$C$4,Data[category],$B193,Data[sub_category],$C193,Data[description],$D193,Data[disc_yr],H$6,Data[fcast_yr],H$6))</f>
        <v>n/a</v>
      </c>
      <c r="I193" s="24"/>
    </row>
    <row r="194" spans="1:9">
      <c r="A194" s="22">
        <v>188</v>
      </c>
      <c r="B194" s="23" t="str">
        <f>IFERROR(VLOOKUP($C$4&amp;" | "&amp;A194,SchedSectLookup!$A:$H,5,0),"n/a")</f>
        <v>n/a</v>
      </c>
      <c r="C194" s="23" t="str">
        <f>IFERROR(VLOOKUP($C$4&amp;" | "&amp;A194,SchedSectLookup!$A:$H,6,0),"n/a")</f>
        <v>n/a</v>
      </c>
      <c r="D194" s="23" t="str">
        <f>IFERROR(VLOOKUP($C$4&amp;" | "&amp;A194,SchedSectLookup!$A:$H,8,0),"n/a")</f>
        <v>n/a</v>
      </c>
      <c r="E194" s="23" t="str">
        <f>IFERROR(VLOOKUP($C$4&amp;" | "&amp;A194,SchedSectLookup!$A:$J,10,0),"n/a")</f>
        <v>n/a</v>
      </c>
      <c r="F194" s="24" t="str">
        <f>IF($B194="n/a",$B194,SUMIFS(Data[value],Data[airport],$B$4,Data[Lookup3],$C$4,Data[category],$B194,Data[sub_category],$C194,Data[description],$D194,Data[disc_yr],F$6,Data[fcast_yr],F$6))</f>
        <v>n/a</v>
      </c>
      <c r="G194" s="24" t="str">
        <f>IF($B194="n/a",$B194,SUMIFS(Data[value],Data[airport],$B$4,Data[Lookup3],$C$4,Data[category],$B194,Data[sub_category],$C194,Data[description],$D194,Data[disc_yr],G$6,Data[fcast_yr],G$6))</f>
        <v>n/a</v>
      </c>
      <c r="H194" s="24" t="str">
        <f>IF($B194="n/a",$B194,SUMIFS(Data[value],Data[airport],$B$4,Data[Lookup3],$C$4,Data[category],$B194,Data[sub_category],$C194,Data[description],$D194,Data[disc_yr],H$6,Data[fcast_yr],H$6))</f>
        <v>n/a</v>
      </c>
      <c r="I194" s="24"/>
    </row>
    <row r="195" spans="1:9">
      <c r="A195" s="22">
        <v>189</v>
      </c>
      <c r="B195" s="23" t="str">
        <f>IFERROR(VLOOKUP($C$4&amp;" | "&amp;A195,SchedSectLookup!$A:$H,5,0),"n/a")</f>
        <v>n/a</v>
      </c>
      <c r="C195" s="23" t="str">
        <f>IFERROR(VLOOKUP($C$4&amp;" | "&amp;A195,SchedSectLookup!$A:$H,6,0),"n/a")</f>
        <v>n/a</v>
      </c>
      <c r="D195" s="23" t="str">
        <f>IFERROR(VLOOKUP($C$4&amp;" | "&amp;A195,SchedSectLookup!$A:$H,8,0),"n/a")</f>
        <v>n/a</v>
      </c>
      <c r="E195" s="23" t="str">
        <f>IFERROR(VLOOKUP($C$4&amp;" | "&amp;A195,SchedSectLookup!$A:$J,10,0),"n/a")</f>
        <v>n/a</v>
      </c>
      <c r="F195" s="24" t="str">
        <f>IF($B195="n/a",$B195,SUMIFS(Data[value],Data[airport],$B$4,Data[Lookup3],$C$4,Data[category],$B195,Data[sub_category],$C195,Data[description],$D195,Data[disc_yr],F$6,Data[fcast_yr],F$6))</f>
        <v>n/a</v>
      </c>
      <c r="G195" s="24" t="str">
        <f>IF($B195="n/a",$B195,SUMIFS(Data[value],Data[airport],$B$4,Data[Lookup3],$C$4,Data[category],$B195,Data[sub_category],$C195,Data[description],$D195,Data[disc_yr],G$6,Data[fcast_yr],G$6))</f>
        <v>n/a</v>
      </c>
      <c r="H195" s="24" t="str">
        <f>IF($B195="n/a",$B195,SUMIFS(Data[value],Data[airport],$B$4,Data[Lookup3],$C$4,Data[category],$B195,Data[sub_category],$C195,Data[description],$D195,Data[disc_yr],H$6,Data[fcast_yr],H$6))</f>
        <v>n/a</v>
      </c>
      <c r="I195" s="24"/>
    </row>
    <row r="196" spans="1:9">
      <c r="A196" s="22">
        <v>190</v>
      </c>
      <c r="B196" s="23" t="str">
        <f>IFERROR(VLOOKUP($C$4&amp;" | "&amp;A196,SchedSectLookup!$A:$H,5,0),"n/a")</f>
        <v>n/a</v>
      </c>
      <c r="C196" s="23" t="str">
        <f>IFERROR(VLOOKUP($C$4&amp;" | "&amp;A196,SchedSectLookup!$A:$H,6,0),"n/a")</f>
        <v>n/a</v>
      </c>
      <c r="D196" s="23" t="str">
        <f>IFERROR(VLOOKUP($C$4&amp;" | "&amp;A196,SchedSectLookup!$A:$H,8,0),"n/a")</f>
        <v>n/a</v>
      </c>
      <c r="E196" s="23" t="str">
        <f>IFERROR(VLOOKUP($C$4&amp;" | "&amp;A196,SchedSectLookup!$A:$J,10,0),"n/a")</f>
        <v>n/a</v>
      </c>
      <c r="F196" s="24" t="str">
        <f>IF($B196="n/a",$B196,SUMIFS(Data[value],Data[airport],$B$4,Data[Lookup3],$C$4,Data[category],$B196,Data[sub_category],$C196,Data[description],$D196,Data[disc_yr],F$6,Data[fcast_yr],F$6))</f>
        <v>n/a</v>
      </c>
      <c r="G196" s="24" t="str">
        <f>IF($B196="n/a",$B196,SUMIFS(Data[value],Data[airport],$B$4,Data[Lookup3],$C$4,Data[category],$B196,Data[sub_category],$C196,Data[description],$D196,Data[disc_yr],G$6,Data[fcast_yr],G$6))</f>
        <v>n/a</v>
      </c>
      <c r="H196" s="24" t="str">
        <f>IF($B196="n/a",$B196,SUMIFS(Data[value],Data[airport],$B$4,Data[Lookup3],$C$4,Data[category],$B196,Data[sub_category],$C196,Data[description],$D196,Data[disc_yr],H$6,Data[fcast_yr],H$6))</f>
        <v>n/a</v>
      </c>
      <c r="I196" s="24"/>
    </row>
    <row r="197" spans="1:9">
      <c r="A197" s="22">
        <v>191</v>
      </c>
      <c r="B197" s="23" t="str">
        <f>IFERROR(VLOOKUP($C$4&amp;" | "&amp;A197,SchedSectLookup!$A:$H,5,0),"n/a")</f>
        <v>n/a</v>
      </c>
      <c r="C197" s="23" t="str">
        <f>IFERROR(VLOOKUP($C$4&amp;" | "&amp;A197,SchedSectLookup!$A:$H,6,0),"n/a")</f>
        <v>n/a</v>
      </c>
      <c r="D197" s="23" t="str">
        <f>IFERROR(VLOOKUP($C$4&amp;" | "&amp;A197,SchedSectLookup!$A:$H,8,0),"n/a")</f>
        <v>n/a</v>
      </c>
      <c r="E197" s="23" t="str">
        <f>IFERROR(VLOOKUP($C$4&amp;" | "&amp;A197,SchedSectLookup!$A:$J,10,0),"n/a")</f>
        <v>n/a</v>
      </c>
      <c r="F197" s="24" t="str">
        <f>IF($B197="n/a",$B197,SUMIFS(Data[value],Data[airport],$B$4,Data[Lookup3],$C$4,Data[category],$B197,Data[sub_category],$C197,Data[description],$D197,Data[disc_yr],F$6,Data[fcast_yr],F$6))</f>
        <v>n/a</v>
      </c>
      <c r="G197" s="24" t="str">
        <f>IF($B197="n/a",$B197,SUMIFS(Data[value],Data[airport],$B$4,Data[Lookup3],$C$4,Data[category],$B197,Data[sub_category],$C197,Data[description],$D197,Data[disc_yr],G$6,Data[fcast_yr],G$6))</f>
        <v>n/a</v>
      </c>
      <c r="H197" s="24" t="str">
        <f>IF($B197="n/a",$B197,SUMIFS(Data[value],Data[airport],$B$4,Data[Lookup3],$C$4,Data[category],$B197,Data[sub_category],$C197,Data[description],$D197,Data[disc_yr],H$6,Data[fcast_yr],H$6))</f>
        <v>n/a</v>
      </c>
      <c r="I197" s="24"/>
    </row>
    <row r="198" spans="1:9">
      <c r="A198" s="22">
        <v>192</v>
      </c>
      <c r="B198" s="23" t="str">
        <f>IFERROR(VLOOKUP($C$4&amp;" | "&amp;A198,SchedSectLookup!$A:$H,5,0),"n/a")</f>
        <v>n/a</v>
      </c>
      <c r="C198" s="23" t="str">
        <f>IFERROR(VLOOKUP($C$4&amp;" | "&amp;A198,SchedSectLookup!$A:$H,6,0),"n/a")</f>
        <v>n/a</v>
      </c>
      <c r="D198" s="23" t="str">
        <f>IFERROR(VLOOKUP($C$4&amp;" | "&amp;A198,SchedSectLookup!$A:$H,8,0),"n/a")</f>
        <v>n/a</v>
      </c>
      <c r="E198" s="23" t="str">
        <f>IFERROR(VLOOKUP($C$4&amp;" | "&amp;A198,SchedSectLookup!$A:$J,10,0),"n/a")</f>
        <v>n/a</v>
      </c>
      <c r="F198" s="24" t="str">
        <f>IF($B198="n/a",$B198,SUMIFS(Data[value],Data[airport],$B$4,Data[Lookup3],$C$4,Data[category],$B198,Data[sub_category],$C198,Data[description],$D198,Data[disc_yr],F$6,Data[fcast_yr],F$6))</f>
        <v>n/a</v>
      </c>
      <c r="G198" s="24" t="str">
        <f>IF($B198="n/a",$B198,SUMIFS(Data[value],Data[airport],$B$4,Data[Lookup3],$C$4,Data[category],$B198,Data[sub_category],$C198,Data[description],$D198,Data[disc_yr],G$6,Data[fcast_yr],G$6))</f>
        <v>n/a</v>
      </c>
      <c r="H198" s="24" t="str">
        <f>IF($B198="n/a",$B198,SUMIFS(Data[value],Data[airport],$B$4,Data[Lookup3],$C$4,Data[category],$B198,Data[sub_category],$C198,Data[description],$D198,Data[disc_yr],H$6,Data[fcast_yr],H$6))</f>
        <v>n/a</v>
      </c>
      <c r="I198" s="24"/>
    </row>
    <row r="199" spans="1:9">
      <c r="A199" s="22">
        <v>193</v>
      </c>
      <c r="B199" s="23" t="str">
        <f>IFERROR(VLOOKUP($C$4&amp;" | "&amp;A199,SchedSectLookup!$A:$H,5,0),"n/a")</f>
        <v>n/a</v>
      </c>
      <c r="C199" s="23" t="str">
        <f>IFERROR(VLOOKUP($C$4&amp;" | "&amp;A199,SchedSectLookup!$A:$H,6,0),"n/a")</f>
        <v>n/a</v>
      </c>
      <c r="D199" s="23" t="str">
        <f>IFERROR(VLOOKUP($C$4&amp;" | "&amp;A199,SchedSectLookup!$A:$H,8,0),"n/a")</f>
        <v>n/a</v>
      </c>
      <c r="E199" s="23" t="str">
        <f>IFERROR(VLOOKUP($C$4&amp;" | "&amp;A199,SchedSectLookup!$A:$J,10,0),"n/a")</f>
        <v>n/a</v>
      </c>
      <c r="F199" s="24" t="str">
        <f>IF($B199="n/a",$B199,SUMIFS(Data[value],Data[airport],$B$4,Data[Lookup3],$C$4,Data[category],$B199,Data[sub_category],$C199,Data[description],$D199,Data[disc_yr],F$6,Data[fcast_yr],F$6))</f>
        <v>n/a</v>
      </c>
      <c r="G199" s="24" t="str">
        <f>IF($B199="n/a",$B199,SUMIFS(Data[value],Data[airport],$B$4,Data[Lookup3],$C$4,Data[category],$B199,Data[sub_category],$C199,Data[description],$D199,Data[disc_yr],G$6,Data[fcast_yr],G$6))</f>
        <v>n/a</v>
      </c>
      <c r="H199" s="24" t="str">
        <f>IF($B199="n/a",$B199,SUMIFS(Data[value],Data[airport],$B$4,Data[Lookup3],$C$4,Data[category],$B199,Data[sub_category],$C199,Data[description],$D199,Data[disc_yr],H$6,Data[fcast_yr],H$6))</f>
        <v>n/a</v>
      </c>
      <c r="I199" s="24"/>
    </row>
    <row r="200" spans="1:9">
      <c r="A200" s="22">
        <v>194</v>
      </c>
      <c r="B200" s="23" t="str">
        <f>IFERROR(VLOOKUP($C$4&amp;" | "&amp;A200,SchedSectLookup!$A:$H,5,0),"n/a")</f>
        <v>n/a</v>
      </c>
      <c r="C200" s="23" t="str">
        <f>IFERROR(VLOOKUP($C$4&amp;" | "&amp;A200,SchedSectLookup!$A:$H,6,0),"n/a")</f>
        <v>n/a</v>
      </c>
      <c r="D200" s="23" t="str">
        <f>IFERROR(VLOOKUP($C$4&amp;" | "&amp;A200,SchedSectLookup!$A:$H,8,0),"n/a")</f>
        <v>n/a</v>
      </c>
      <c r="E200" s="23" t="str">
        <f>IFERROR(VLOOKUP($C$4&amp;" | "&amp;A200,SchedSectLookup!$A:$J,10,0),"n/a")</f>
        <v>n/a</v>
      </c>
      <c r="F200" s="24" t="str">
        <f>IF($B200="n/a",$B200,SUMIFS(Data[value],Data[airport],$B$4,Data[Lookup3],$C$4,Data[category],$B200,Data[sub_category],$C200,Data[description],$D200,Data[disc_yr],F$6,Data[fcast_yr],F$6))</f>
        <v>n/a</v>
      </c>
      <c r="G200" s="24" t="str">
        <f>IF($B200="n/a",$B200,SUMIFS(Data[value],Data[airport],$B$4,Data[Lookup3],$C$4,Data[category],$B200,Data[sub_category],$C200,Data[description],$D200,Data[disc_yr],G$6,Data[fcast_yr],G$6))</f>
        <v>n/a</v>
      </c>
      <c r="H200" s="24" t="str">
        <f>IF($B200="n/a",$B200,SUMIFS(Data[value],Data[airport],$B$4,Data[Lookup3],$C$4,Data[category],$B200,Data[sub_category],$C200,Data[description],$D200,Data[disc_yr],H$6,Data[fcast_yr],H$6))</f>
        <v>n/a</v>
      </c>
      <c r="I200" s="24"/>
    </row>
    <row r="201" spans="1:9">
      <c r="A201" s="22">
        <v>195</v>
      </c>
      <c r="B201" s="23" t="str">
        <f>IFERROR(VLOOKUP($C$4&amp;" | "&amp;A201,SchedSectLookup!$A:$H,5,0),"n/a")</f>
        <v>n/a</v>
      </c>
      <c r="C201" s="23" t="str">
        <f>IFERROR(VLOOKUP($C$4&amp;" | "&amp;A201,SchedSectLookup!$A:$H,6,0),"n/a")</f>
        <v>n/a</v>
      </c>
      <c r="D201" s="23" t="str">
        <f>IFERROR(VLOOKUP($C$4&amp;" | "&amp;A201,SchedSectLookup!$A:$H,8,0),"n/a")</f>
        <v>n/a</v>
      </c>
      <c r="E201" s="23" t="str">
        <f>IFERROR(VLOOKUP($C$4&amp;" | "&amp;A201,SchedSectLookup!$A:$J,10,0),"n/a")</f>
        <v>n/a</v>
      </c>
      <c r="F201" s="24" t="str">
        <f>IF($B201="n/a",$B201,SUMIFS(Data[value],Data[airport],$B$4,Data[Lookup3],$C$4,Data[category],$B201,Data[sub_category],$C201,Data[description],$D201,Data[disc_yr],F$6,Data[fcast_yr],F$6))</f>
        <v>n/a</v>
      </c>
      <c r="G201" s="24" t="str">
        <f>IF($B201="n/a",$B201,SUMIFS(Data[value],Data[airport],$B$4,Data[Lookup3],$C$4,Data[category],$B201,Data[sub_category],$C201,Data[description],$D201,Data[disc_yr],G$6,Data[fcast_yr],G$6))</f>
        <v>n/a</v>
      </c>
      <c r="H201" s="24" t="str">
        <f>IF($B201="n/a",$B201,SUMIFS(Data[value],Data[airport],$B$4,Data[Lookup3],$C$4,Data[category],$B201,Data[sub_category],$C201,Data[description],$D201,Data[disc_yr],H$6,Data[fcast_yr],H$6))</f>
        <v>n/a</v>
      </c>
      <c r="I201" s="24"/>
    </row>
    <row r="202" spans="1:9">
      <c r="A202" s="22">
        <v>196</v>
      </c>
      <c r="B202" s="23" t="str">
        <f>IFERROR(VLOOKUP($C$4&amp;" | "&amp;A202,SchedSectLookup!$A:$H,5,0),"n/a")</f>
        <v>n/a</v>
      </c>
      <c r="C202" s="23" t="str">
        <f>IFERROR(VLOOKUP($C$4&amp;" | "&amp;A202,SchedSectLookup!$A:$H,6,0),"n/a")</f>
        <v>n/a</v>
      </c>
      <c r="D202" s="23" t="str">
        <f>IFERROR(VLOOKUP($C$4&amp;" | "&amp;A202,SchedSectLookup!$A:$H,8,0),"n/a")</f>
        <v>n/a</v>
      </c>
      <c r="E202" s="23" t="str">
        <f>IFERROR(VLOOKUP($C$4&amp;" | "&amp;A202,SchedSectLookup!$A:$J,10,0),"n/a")</f>
        <v>n/a</v>
      </c>
      <c r="F202" s="24" t="str">
        <f>IF($B202="n/a",$B202,SUMIFS(Data[value],Data[airport],$B$4,Data[Lookup3],$C$4,Data[category],$B202,Data[sub_category],$C202,Data[description],$D202,Data[disc_yr],F$6,Data[fcast_yr],F$6))</f>
        <v>n/a</v>
      </c>
      <c r="G202" s="24" t="str">
        <f>IF($B202="n/a",$B202,SUMIFS(Data[value],Data[airport],$B$4,Data[Lookup3],$C$4,Data[category],$B202,Data[sub_category],$C202,Data[description],$D202,Data[disc_yr],G$6,Data[fcast_yr],G$6))</f>
        <v>n/a</v>
      </c>
      <c r="H202" s="24" t="str">
        <f>IF($B202="n/a",$B202,SUMIFS(Data[value],Data[airport],$B$4,Data[Lookup3],$C$4,Data[category],$B202,Data[sub_category],$C202,Data[description],$D202,Data[disc_yr],H$6,Data[fcast_yr],H$6))</f>
        <v>n/a</v>
      </c>
      <c r="I202" s="24"/>
    </row>
    <row r="203" spans="1:9">
      <c r="A203" s="22">
        <v>197</v>
      </c>
      <c r="B203" s="23" t="str">
        <f>IFERROR(VLOOKUP($C$4&amp;" | "&amp;A203,SchedSectLookup!$A:$H,5,0),"n/a")</f>
        <v>n/a</v>
      </c>
      <c r="C203" s="23" t="str">
        <f>IFERROR(VLOOKUP($C$4&amp;" | "&amp;A203,SchedSectLookup!$A:$H,6,0),"n/a")</f>
        <v>n/a</v>
      </c>
      <c r="D203" s="23" t="str">
        <f>IFERROR(VLOOKUP($C$4&amp;" | "&amp;A203,SchedSectLookup!$A:$H,8,0),"n/a")</f>
        <v>n/a</v>
      </c>
      <c r="E203" s="23" t="str">
        <f>IFERROR(VLOOKUP($C$4&amp;" | "&amp;A203,SchedSectLookup!$A:$J,10,0),"n/a")</f>
        <v>n/a</v>
      </c>
      <c r="F203" s="24" t="str">
        <f>IF($B203="n/a",$B203,SUMIFS(Data[value],Data[airport],$B$4,Data[Lookup3],$C$4,Data[category],$B203,Data[sub_category],$C203,Data[description],$D203,Data[disc_yr],F$6,Data[fcast_yr],F$6))</f>
        <v>n/a</v>
      </c>
      <c r="G203" s="24" t="str">
        <f>IF($B203="n/a",$B203,SUMIFS(Data[value],Data[airport],$B$4,Data[Lookup3],$C$4,Data[category],$B203,Data[sub_category],$C203,Data[description],$D203,Data[disc_yr],G$6,Data[fcast_yr],G$6))</f>
        <v>n/a</v>
      </c>
      <c r="H203" s="24" t="str">
        <f>IF($B203="n/a",$B203,SUMIFS(Data[value],Data[airport],$B$4,Data[Lookup3],$C$4,Data[category],$B203,Data[sub_category],$C203,Data[description],$D203,Data[disc_yr],H$6,Data[fcast_yr],H$6))</f>
        <v>n/a</v>
      </c>
      <c r="I203" s="24"/>
    </row>
    <row r="204" spans="1:9">
      <c r="A204" s="22">
        <v>198</v>
      </c>
      <c r="B204" s="23" t="str">
        <f>IFERROR(VLOOKUP($C$4&amp;" | "&amp;A204,SchedSectLookup!$A:$H,5,0),"n/a")</f>
        <v>n/a</v>
      </c>
      <c r="C204" s="23" t="str">
        <f>IFERROR(VLOOKUP($C$4&amp;" | "&amp;A204,SchedSectLookup!$A:$H,6,0),"n/a")</f>
        <v>n/a</v>
      </c>
      <c r="D204" s="23" t="str">
        <f>IFERROR(VLOOKUP($C$4&amp;" | "&amp;A204,SchedSectLookup!$A:$H,8,0),"n/a")</f>
        <v>n/a</v>
      </c>
      <c r="E204" s="23" t="str">
        <f>IFERROR(VLOOKUP($C$4&amp;" | "&amp;A204,SchedSectLookup!$A:$J,10,0),"n/a")</f>
        <v>n/a</v>
      </c>
      <c r="F204" s="24" t="str">
        <f>IF($B204="n/a",$B204,SUMIFS(Data[value],Data[airport],$B$4,Data[Lookup3],$C$4,Data[category],$B204,Data[sub_category],$C204,Data[description],$D204,Data[disc_yr],F$6,Data[fcast_yr],F$6))</f>
        <v>n/a</v>
      </c>
      <c r="G204" s="24" t="str">
        <f>IF($B204="n/a",$B204,SUMIFS(Data[value],Data[airport],$B$4,Data[Lookup3],$C$4,Data[category],$B204,Data[sub_category],$C204,Data[description],$D204,Data[disc_yr],G$6,Data[fcast_yr],G$6))</f>
        <v>n/a</v>
      </c>
      <c r="H204" s="24" t="str">
        <f>IF($B204="n/a",$B204,SUMIFS(Data[value],Data[airport],$B$4,Data[Lookup3],$C$4,Data[category],$B204,Data[sub_category],$C204,Data[description],$D204,Data[disc_yr],H$6,Data[fcast_yr],H$6))</f>
        <v>n/a</v>
      </c>
      <c r="I204" s="24"/>
    </row>
    <row r="205" spans="1:9">
      <c r="A205" s="22">
        <v>199</v>
      </c>
      <c r="B205" s="23" t="str">
        <f>IFERROR(VLOOKUP($C$4&amp;" | "&amp;A205,SchedSectLookup!$A:$H,5,0),"n/a")</f>
        <v>n/a</v>
      </c>
      <c r="C205" s="23" t="str">
        <f>IFERROR(VLOOKUP($C$4&amp;" | "&amp;A205,SchedSectLookup!$A:$H,6,0),"n/a")</f>
        <v>n/a</v>
      </c>
      <c r="D205" s="23" t="str">
        <f>IFERROR(VLOOKUP($C$4&amp;" | "&amp;A205,SchedSectLookup!$A:$H,8,0),"n/a")</f>
        <v>n/a</v>
      </c>
      <c r="E205" s="23" t="str">
        <f>IFERROR(VLOOKUP($C$4&amp;" | "&amp;A205,SchedSectLookup!$A:$J,10,0),"n/a")</f>
        <v>n/a</v>
      </c>
      <c r="F205" s="24" t="str">
        <f>IF($B205="n/a",$B205,SUMIFS(Data[value],Data[airport],$B$4,Data[Lookup3],$C$4,Data[category],$B205,Data[sub_category],$C205,Data[description],$D205,Data[disc_yr],F$6,Data[fcast_yr],F$6))</f>
        <v>n/a</v>
      </c>
      <c r="G205" s="24" t="str">
        <f>IF($B205="n/a",$B205,SUMIFS(Data[value],Data[airport],$B$4,Data[Lookup3],$C$4,Data[category],$B205,Data[sub_category],$C205,Data[description],$D205,Data[disc_yr],G$6,Data[fcast_yr],G$6))</f>
        <v>n/a</v>
      </c>
      <c r="H205" s="24" t="str">
        <f>IF($B205="n/a",$B205,SUMIFS(Data[value],Data[airport],$B$4,Data[Lookup3],$C$4,Data[category],$B205,Data[sub_category],$C205,Data[description],$D205,Data[disc_yr],H$6,Data[fcast_yr],H$6))</f>
        <v>n/a</v>
      </c>
      <c r="I205" s="24"/>
    </row>
    <row r="206" spans="1:9">
      <c r="A206" s="22">
        <v>200</v>
      </c>
      <c r="B206" s="23" t="str">
        <f>IFERROR(VLOOKUP($C$4&amp;" | "&amp;A206,SchedSectLookup!$A:$H,5,0),"n/a")</f>
        <v>n/a</v>
      </c>
      <c r="C206" s="23" t="str">
        <f>IFERROR(VLOOKUP($C$4&amp;" | "&amp;A206,SchedSectLookup!$A:$H,6,0),"n/a")</f>
        <v>n/a</v>
      </c>
      <c r="D206" s="23" t="str">
        <f>IFERROR(VLOOKUP($C$4&amp;" | "&amp;A206,SchedSectLookup!$A:$H,8,0),"n/a")</f>
        <v>n/a</v>
      </c>
      <c r="E206" s="23" t="str">
        <f>IFERROR(VLOOKUP($C$4&amp;" | "&amp;A206,SchedSectLookup!$A:$J,10,0),"n/a")</f>
        <v>n/a</v>
      </c>
      <c r="F206" s="24" t="str">
        <f>IF($B206="n/a",$B206,SUMIFS(Data[value],Data[airport],$B$4,Data[Lookup3],$C$4,Data[category],$B206,Data[sub_category],$C206,Data[description],$D206,Data[disc_yr],F$6,Data[fcast_yr],F$6))</f>
        <v>n/a</v>
      </c>
      <c r="G206" s="24" t="str">
        <f>IF($B206="n/a",$B206,SUMIFS(Data[value],Data[airport],$B$4,Data[Lookup3],$C$4,Data[category],$B206,Data[sub_category],$C206,Data[description],$D206,Data[disc_yr],G$6,Data[fcast_yr],G$6))</f>
        <v>n/a</v>
      </c>
      <c r="H206" s="24" t="str">
        <f>IF($B206="n/a",$B206,SUMIFS(Data[value],Data[airport],$B$4,Data[Lookup3],$C$4,Data[category],$B206,Data[sub_category],$C206,Data[description],$D206,Data[disc_yr],H$6,Data[fcast_yr],H$6))</f>
        <v>n/a</v>
      </c>
      <c r="I206" s="24"/>
    </row>
    <row r="207" spans="1:9">
      <c r="A207" s="22">
        <v>201</v>
      </c>
      <c r="B207" s="23" t="str">
        <f>IFERROR(VLOOKUP($C$4&amp;" | "&amp;A207,SchedSectLookup!$A:$H,5,0),"n/a")</f>
        <v>n/a</v>
      </c>
      <c r="C207" s="23" t="str">
        <f>IFERROR(VLOOKUP($C$4&amp;" | "&amp;A207,SchedSectLookup!$A:$H,6,0),"n/a")</f>
        <v>n/a</v>
      </c>
      <c r="D207" s="23" t="str">
        <f>IFERROR(VLOOKUP($C$4&amp;" | "&amp;A207,SchedSectLookup!$A:$H,8,0),"n/a")</f>
        <v>n/a</v>
      </c>
      <c r="E207" s="23" t="str">
        <f>IFERROR(VLOOKUP($C$4&amp;" | "&amp;A207,SchedSectLookup!$A:$J,10,0),"n/a")</f>
        <v>n/a</v>
      </c>
      <c r="F207" s="24" t="str">
        <f>IF($B207="n/a",$B207,SUMIFS(Data[value],Data[airport],$B$4,Data[Lookup3],$C$4,Data[category],$B207,Data[sub_category],$C207,Data[description],$D207,Data[disc_yr],F$6,Data[fcast_yr],F$6))</f>
        <v>n/a</v>
      </c>
      <c r="G207" s="24" t="str">
        <f>IF($B207="n/a",$B207,SUMIFS(Data[value],Data[airport],$B$4,Data[Lookup3],$C$4,Data[category],$B207,Data[sub_category],$C207,Data[description],$D207,Data[disc_yr],G$6,Data[fcast_yr],G$6))</f>
        <v>n/a</v>
      </c>
      <c r="H207" s="24" t="str">
        <f>IF($B207="n/a",$B207,SUMIFS(Data[value],Data[airport],$B$4,Data[Lookup3],$C$4,Data[category],$B207,Data[sub_category],$C207,Data[description],$D207,Data[disc_yr],H$6,Data[fcast_yr],H$6))</f>
        <v>n/a</v>
      </c>
      <c r="I207" s="24"/>
    </row>
    <row r="208" spans="1:9">
      <c r="A208" s="22">
        <v>202</v>
      </c>
      <c r="B208" s="23" t="str">
        <f>IFERROR(VLOOKUP($C$4&amp;" | "&amp;A208,SchedSectLookup!$A:$H,5,0),"n/a")</f>
        <v>n/a</v>
      </c>
      <c r="C208" s="23" t="str">
        <f>IFERROR(VLOOKUP($C$4&amp;" | "&amp;A208,SchedSectLookup!$A:$H,6,0),"n/a")</f>
        <v>n/a</v>
      </c>
      <c r="D208" s="23" t="str">
        <f>IFERROR(VLOOKUP($C$4&amp;" | "&amp;A208,SchedSectLookup!$A:$H,8,0),"n/a")</f>
        <v>n/a</v>
      </c>
      <c r="E208" s="23" t="str">
        <f>IFERROR(VLOOKUP($C$4&amp;" | "&amp;A208,SchedSectLookup!$A:$J,10,0),"n/a")</f>
        <v>n/a</v>
      </c>
      <c r="F208" s="24" t="str">
        <f>IF($B208="n/a",$B208,SUMIFS(Data[value],Data[airport],$B$4,Data[Lookup3],$C$4,Data[category],$B208,Data[sub_category],$C208,Data[description],$D208,Data[disc_yr],F$6,Data[fcast_yr],F$6))</f>
        <v>n/a</v>
      </c>
      <c r="G208" s="24" t="str">
        <f>IF($B208="n/a",$B208,SUMIFS(Data[value],Data[airport],$B$4,Data[Lookup3],$C$4,Data[category],$B208,Data[sub_category],$C208,Data[description],$D208,Data[disc_yr],G$6,Data[fcast_yr],G$6))</f>
        <v>n/a</v>
      </c>
      <c r="H208" s="24" t="str">
        <f>IF($B208="n/a",$B208,SUMIFS(Data[value],Data[airport],$B$4,Data[Lookup3],$C$4,Data[category],$B208,Data[sub_category],$C208,Data[description],$D208,Data[disc_yr],H$6,Data[fcast_yr],H$6))</f>
        <v>n/a</v>
      </c>
      <c r="I208" s="24"/>
    </row>
    <row r="209" spans="1:9">
      <c r="A209" s="22">
        <v>203</v>
      </c>
      <c r="B209" s="23" t="str">
        <f>IFERROR(VLOOKUP($C$4&amp;" | "&amp;A209,SchedSectLookup!$A:$H,5,0),"n/a")</f>
        <v>n/a</v>
      </c>
      <c r="C209" s="23" t="str">
        <f>IFERROR(VLOOKUP($C$4&amp;" | "&amp;A209,SchedSectLookup!$A:$H,6,0),"n/a")</f>
        <v>n/a</v>
      </c>
      <c r="D209" s="23" t="str">
        <f>IFERROR(VLOOKUP($C$4&amp;" | "&amp;A209,SchedSectLookup!$A:$H,8,0),"n/a")</f>
        <v>n/a</v>
      </c>
      <c r="E209" s="23" t="str">
        <f>IFERROR(VLOOKUP($C$4&amp;" | "&amp;A209,SchedSectLookup!$A:$J,10,0),"n/a")</f>
        <v>n/a</v>
      </c>
      <c r="F209" s="24" t="str">
        <f>IF($B209="n/a",$B209,SUMIFS(Data[value],Data[airport],$B$4,Data[Lookup3],$C$4,Data[category],$B209,Data[sub_category],$C209,Data[description],$D209,Data[disc_yr],F$6,Data[fcast_yr],F$6))</f>
        <v>n/a</v>
      </c>
      <c r="G209" s="24" t="str">
        <f>IF($B209="n/a",$B209,SUMIFS(Data[value],Data[airport],$B$4,Data[Lookup3],$C$4,Data[category],$B209,Data[sub_category],$C209,Data[description],$D209,Data[disc_yr],G$6,Data[fcast_yr],G$6))</f>
        <v>n/a</v>
      </c>
      <c r="H209" s="24" t="str">
        <f>IF($B209="n/a",$B209,SUMIFS(Data[value],Data[airport],$B$4,Data[Lookup3],$C$4,Data[category],$B209,Data[sub_category],$C209,Data[description],$D209,Data[disc_yr],H$6,Data[fcast_yr],H$6))</f>
        <v>n/a</v>
      </c>
      <c r="I209" s="24"/>
    </row>
    <row r="210" spans="1:9">
      <c r="A210" s="22">
        <v>204</v>
      </c>
      <c r="B210" s="23" t="str">
        <f>IFERROR(VLOOKUP($C$4&amp;" | "&amp;A210,SchedSectLookup!$A:$H,5,0),"n/a")</f>
        <v>n/a</v>
      </c>
      <c r="C210" s="23" t="str">
        <f>IFERROR(VLOOKUP($C$4&amp;" | "&amp;A210,SchedSectLookup!$A:$H,6,0),"n/a")</f>
        <v>n/a</v>
      </c>
      <c r="D210" s="23" t="str">
        <f>IFERROR(VLOOKUP($C$4&amp;" | "&amp;A210,SchedSectLookup!$A:$H,8,0),"n/a")</f>
        <v>n/a</v>
      </c>
      <c r="E210" s="23" t="str">
        <f>IFERROR(VLOOKUP($C$4&amp;" | "&amp;A210,SchedSectLookup!$A:$J,10,0),"n/a")</f>
        <v>n/a</v>
      </c>
      <c r="F210" s="24" t="str">
        <f>IF($B210="n/a",$B210,SUMIFS(Data[value],Data[airport],$B$4,Data[Lookup3],$C$4,Data[category],$B210,Data[sub_category],$C210,Data[description],$D210,Data[disc_yr],F$6,Data[fcast_yr],F$6))</f>
        <v>n/a</v>
      </c>
      <c r="G210" s="24" t="str">
        <f>IF($B210="n/a",$B210,SUMIFS(Data[value],Data[airport],$B$4,Data[Lookup3],$C$4,Data[category],$B210,Data[sub_category],$C210,Data[description],$D210,Data[disc_yr],G$6,Data[fcast_yr],G$6))</f>
        <v>n/a</v>
      </c>
      <c r="H210" s="24" t="str">
        <f>IF($B210="n/a",$B210,SUMIFS(Data[value],Data[airport],$B$4,Data[Lookup3],$C$4,Data[category],$B210,Data[sub_category],$C210,Data[description],$D210,Data[disc_yr],H$6,Data[fcast_yr],H$6))</f>
        <v>n/a</v>
      </c>
      <c r="I210" s="24"/>
    </row>
    <row r="211" spans="1:9">
      <c r="A211" s="22">
        <v>205</v>
      </c>
      <c r="B211" s="23" t="str">
        <f>IFERROR(VLOOKUP($C$4&amp;" | "&amp;A211,SchedSectLookup!$A:$H,5,0),"n/a")</f>
        <v>n/a</v>
      </c>
      <c r="C211" s="23" t="str">
        <f>IFERROR(VLOOKUP($C$4&amp;" | "&amp;A211,SchedSectLookup!$A:$H,6,0),"n/a")</f>
        <v>n/a</v>
      </c>
      <c r="D211" s="23" t="str">
        <f>IFERROR(VLOOKUP($C$4&amp;" | "&amp;A211,SchedSectLookup!$A:$H,8,0),"n/a")</f>
        <v>n/a</v>
      </c>
      <c r="E211" s="23" t="str">
        <f>IFERROR(VLOOKUP($C$4&amp;" | "&amp;A211,SchedSectLookup!$A:$J,10,0),"n/a")</f>
        <v>n/a</v>
      </c>
      <c r="F211" s="24" t="str">
        <f>IF($B211="n/a",$B211,SUMIFS(Data[value],Data[airport],$B$4,Data[Lookup3],$C$4,Data[category],$B211,Data[sub_category],$C211,Data[description],$D211,Data[disc_yr],F$6,Data[fcast_yr],F$6))</f>
        <v>n/a</v>
      </c>
      <c r="G211" s="24" t="str">
        <f>IF($B211="n/a",$B211,SUMIFS(Data[value],Data[airport],$B$4,Data[Lookup3],$C$4,Data[category],$B211,Data[sub_category],$C211,Data[description],$D211,Data[disc_yr],G$6,Data[fcast_yr],G$6))</f>
        <v>n/a</v>
      </c>
      <c r="H211" s="24" t="str">
        <f>IF($B211="n/a",$B211,SUMIFS(Data[value],Data[airport],$B$4,Data[Lookup3],$C$4,Data[category],$B211,Data[sub_category],$C211,Data[description],$D211,Data[disc_yr],H$6,Data[fcast_yr],H$6))</f>
        <v>n/a</v>
      </c>
      <c r="I211" s="24"/>
    </row>
    <row r="212" spans="1:9">
      <c r="A212" s="22">
        <v>206</v>
      </c>
      <c r="B212" s="23" t="str">
        <f>IFERROR(VLOOKUP($C$4&amp;" | "&amp;A212,SchedSectLookup!$A:$H,5,0),"n/a")</f>
        <v>n/a</v>
      </c>
      <c r="C212" s="23" t="str">
        <f>IFERROR(VLOOKUP($C$4&amp;" | "&amp;A212,SchedSectLookup!$A:$H,6,0),"n/a")</f>
        <v>n/a</v>
      </c>
      <c r="D212" s="23" t="str">
        <f>IFERROR(VLOOKUP($C$4&amp;" | "&amp;A212,SchedSectLookup!$A:$H,8,0),"n/a")</f>
        <v>n/a</v>
      </c>
      <c r="E212" s="23" t="str">
        <f>IFERROR(VLOOKUP($C$4&amp;" | "&amp;A212,SchedSectLookup!$A:$J,10,0),"n/a")</f>
        <v>n/a</v>
      </c>
      <c r="F212" s="24" t="str">
        <f>IF($B212="n/a",$B212,SUMIFS(Data[value],Data[airport],$B$4,Data[Lookup3],$C$4,Data[category],$B212,Data[sub_category],$C212,Data[description],$D212,Data[disc_yr],F$6,Data[fcast_yr],F$6))</f>
        <v>n/a</v>
      </c>
      <c r="G212" s="24" t="str">
        <f>IF($B212="n/a",$B212,SUMIFS(Data[value],Data[airport],$B$4,Data[Lookup3],$C$4,Data[category],$B212,Data[sub_category],$C212,Data[description],$D212,Data[disc_yr],G$6,Data[fcast_yr],G$6))</f>
        <v>n/a</v>
      </c>
      <c r="H212" s="24" t="str">
        <f>IF($B212="n/a",$B212,SUMIFS(Data[value],Data[airport],$B$4,Data[Lookup3],$C$4,Data[category],$B212,Data[sub_category],$C212,Data[description],$D212,Data[disc_yr],H$6,Data[fcast_yr],H$6))</f>
        <v>n/a</v>
      </c>
      <c r="I212" s="24"/>
    </row>
    <row r="213" spans="1:9">
      <c r="A213" s="22">
        <v>207</v>
      </c>
      <c r="B213" s="23" t="str">
        <f>IFERROR(VLOOKUP($C$4&amp;" | "&amp;A213,SchedSectLookup!$A:$H,5,0),"n/a")</f>
        <v>n/a</v>
      </c>
      <c r="C213" s="23" t="str">
        <f>IFERROR(VLOOKUP($C$4&amp;" | "&amp;A213,SchedSectLookup!$A:$H,6,0),"n/a")</f>
        <v>n/a</v>
      </c>
      <c r="D213" s="23" t="str">
        <f>IFERROR(VLOOKUP($C$4&amp;" | "&amp;A213,SchedSectLookup!$A:$H,8,0),"n/a")</f>
        <v>n/a</v>
      </c>
      <c r="E213" s="23" t="str">
        <f>IFERROR(VLOOKUP($C$4&amp;" | "&amp;A213,SchedSectLookup!$A:$J,10,0),"n/a")</f>
        <v>n/a</v>
      </c>
      <c r="F213" s="24" t="str">
        <f>IF($B213="n/a",$B213,SUMIFS(Data[value],Data[airport],$B$4,Data[Lookup3],$C$4,Data[category],$B213,Data[sub_category],$C213,Data[description],$D213,Data[disc_yr],F$6,Data[fcast_yr],F$6))</f>
        <v>n/a</v>
      </c>
      <c r="G213" s="24" t="str">
        <f>IF($B213="n/a",$B213,SUMIFS(Data[value],Data[airport],$B$4,Data[Lookup3],$C$4,Data[category],$B213,Data[sub_category],$C213,Data[description],$D213,Data[disc_yr],G$6,Data[fcast_yr],G$6))</f>
        <v>n/a</v>
      </c>
      <c r="H213" s="24" t="str">
        <f>IF($B213="n/a",$B213,SUMIFS(Data[value],Data[airport],$B$4,Data[Lookup3],$C$4,Data[category],$B213,Data[sub_category],$C213,Data[description],$D213,Data[disc_yr],H$6,Data[fcast_yr],H$6))</f>
        <v>n/a</v>
      </c>
      <c r="I213" s="24"/>
    </row>
    <row r="214" spans="1:9">
      <c r="A214" s="22">
        <v>208</v>
      </c>
      <c r="B214" s="23" t="str">
        <f>IFERROR(VLOOKUP($C$4&amp;" | "&amp;A214,SchedSectLookup!$A:$H,5,0),"n/a")</f>
        <v>n/a</v>
      </c>
      <c r="C214" s="23" t="str">
        <f>IFERROR(VLOOKUP($C$4&amp;" | "&amp;A214,SchedSectLookup!$A:$H,6,0),"n/a")</f>
        <v>n/a</v>
      </c>
      <c r="D214" s="23" t="str">
        <f>IFERROR(VLOOKUP($C$4&amp;" | "&amp;A214,SchedSectLookup!$A:$H,8,0),"n/a")</f>
        <v>n/a</v>
      </c>
      <c r="E214" s="23" t="str">
        <f>IFERROR(VLOOKUP($C$4&amp;" | "&amp;A214,SchedSectLookup!$A:$J,10,0),"n/a")</f>
        <v>n/a</v>
      </c>
      <c r="F214" s="24" t="str">
        <f>IF($B214="n/a",$B214,SUMIFS(Data[value],Data[airport],$B$4,Data[Lookup3],$C$4,Data[category],$B214,Data[sub_category],$C214,Data[description],$D214,Data[disc_yr],F$6,Data[fcast_yr],F$6))</f>
        <v>n/a</v>
      </c>
      <c r="G214" s="24" t="str">
        <f>IF($B214="n/a",$B214,SUMIFS(Data[value],Data[airport],$B$4,Data[Lookup3],$C$4,Data[category],$B214,Data[sub_category],$C214,Data[description],$D214,Data[disc_yr],G$6,Data[fcast_yr],G$6))</f>
        <v>n/a</v>
      </c>
      <c r="H214" s="24" t="str">
        <f>IF($B214="n/a",$B214,SUMIFS(Data[value],Data[airport],$B$4,Data[Lookup3],$C$4,Data[category],$B214,Data[sub_category],$C214,Data[description],$D214,Data[disc_yr],H$6,Data[fcast_yr],H$6))</f>
        <v>n/a</v>
      </c>
      <c r="I214" s="24"/>
    </row>
    <row r="215" spans="1:9">
      <c r="A215" s="22">
        <v>209</v>
      </c>
      <c r="B215" s="23" t="str">
        <f>IFERROR(VLOOKUP($C$4&amp;" | "&amp;A215,SchedSectLookup!$A:$H,5,0),"n/a")</f>
        <v>n/a</v>
      </c>
      <c r="C215" s="23" t="str">
        <f>IFERROR(VLOOKUP($C$4&amp;" | "&amp;A215,SchedSectLookup!$A:$H,6,0),"n/a")</f>
        <v>n/a</v>
      </c>
      <c r="D215" s="23" t="str">
        <f>IFERROR(VLOOKUP($C$4&amp;" | "&amp;A215,SchedSectLookup!$A:$H,8,0),"n/a")</f>
        <v>n/a</v>
      </c>
      <c r="E215" s="23" t="str">
        <f>IFERROR(VLOOKUP($C$4&amp;" | "&amp;A215,SchedSectLookup!$A:$J,10,0),"n/a")</f>
        <v>n/a</v>
      </c>
      <c r="F215" s="24" t="str">
        <f>IF($B215="n/a",$B215,SUMIFS(Data[value],Data[airport],$B$4,Data[Lookup3],$C$4,Data[category],$B215,Data[sub_category],$C215,Data[description],$D215,Data[disc_yr],F$6,Data[fcast_yr],F$6))</f>
        <v>n/a</v>
      </c>
      <c r="G215" s="24" t="str">
        <f>IF($B215="n/a",$B215,SUMIFS(Data[value],Data[airport],$B$4,Data[Lookup3],$C$4,Data[category],$B215,Data[sub_category],$C215,Data[description],$D215,Data[disc_yr],G$6,Data[fcast_yr],G$6))</f>
        <v>n/a</v>
      </c>
      <c r="H215" s="24" t="str">
        <f>IF($B215="n/a",$B215,SUMIFS(Data[value],Data[airport],$B$4,Data[Lookup3],$C$4,Data[category],$B215,Data[sub_category],$C215,Data[description],$D215,Data[disc_yr],H$6,Data[fcast_yr],H$6))</f>
        <v>n/a</v>
      </c>
      <c r="I215" s="24"/>
    </row>
    <row r="216" spans="1:9">
      <c r="A216" s="22">
        <v>210</v>
      </c>
      <c r="B216" s="23" t="str">
        <f>IFERROR(VLOOKUP($C$4&amp;" | "&amp;A216,SchedSectLookup!$A:$H,5,0),"n/a")</f>
        <v>n/a</v>
      </c>
      <c r="C216" s="23" t="str">
        <f>IFERROR(VLOOKUP($C$4&amp;" | "&amp;A216,SchedSectLookup!$A:$H,6,0),"n/a")</f>
        <v>n/a</v>
      </c>
      <c r="D216" s="23" t="str">
        <f>IFERROR(VLOOKUP($C$4&amp;" | "&amp;A216,SchedSectLookup!$A:$H,8,0),"n/a")</f>
        <v>n/a</v>
      </c>
      <c r="E216" s="23" t="str">
        <f>IFERROR(VLOOKUP($C$4&amp;" | "&amp;A216,SchedSectLookup!$A:$J,10,0),"n/a")</f>
        <v>n/a</v>
      </c>
      <c r="F216" s="24" t="str">
        <f>IF($B216="n/a",$B216,SUMIFS(Data[value],Data[airport],$B$4,Data[Lookup3],$C$4,Data[category],$B216,Data[sub_category],$C216,Data[description],$D216,Data[disc_yr],F$6,Data[fcast_yr],F$6))</f>
        <v>n/a</v>
      </c>
      <c r="G216" s="24" t="str">
        <f>IF($B216="n/a",$B216,SUMIFS(Data[value],Data[airport],$B$4,Data[Lookup3],$C$4,Data[category],$B216,Data[sub_category],$C216,Data[description],$D216,Data[disc_yr],G$6,Data[fcast_yr],G$6))</f>
        <v>n/a</v>
      </c>
      <c r="H216" s="24" t="str">
        <f>IF($B216="n/a",$B216,SUMIFS(Data[value],Data[airport],$B$4,Data[Lookup3],$C$4,Data[category],$B216,Data[sub_category],$C216,Data[description],$D216,Data[disc_yr],H$6,Data[fcast_yr],H$6))</f>
        <v>n/a</v>
      </c>
      <c r="I216" s="24"/>
    </row>
    <row r="217" spans="1:9">
      <c r="A217" s="22">
        <v>211</v>
      </c>
      <c r="B217" s="23" t="str">
        <f>IFERROR(VLOOKUP($C$4&amp;" | "&amp;A217,SchedSectLookup!$A:$H,5,0),"n/a")</f>
        <v>n/a</v>
      </c>
      <c r="C217" s="23" t="str">
        <f>IFERROR(VLOOKUP($C$4&amp;" | "&amp;A217,SchedSectLookup!$A:$H,6,0),"n/a")</f>
        <v>n/a</v>
      </c>
      <c r="D217" s="23" t="str">
        <f>IFERROR(VLOOKUP($C$4&amp;" | "&amp;A217,SchedSectLookup!$A:$H,8,0),"n/a")</f>
        <v>n/a</v>
      </c>
      <c r="E217" s="23" t="str">
        <f>IFERROR(VLOOKUP($C$4&amp;" | "&amp;A217,SchedSectLookup!$A:$J,10,0),"n/a")</f>
        <v>n/a</v>
      </c>
      <c r="F217" s="24" t="str">
        <f>IF($B217="n/a",$B217,SUMIFS(Data[value],Data[airport],$B$4,Data[Lookup3],$C$4,Data[category],$B217,Data[sub_category],$C217,Data[description],$D217,Data[disc_yr],F$6,Data[fcast_yr],F$6))</f>
        <v>n/a</v>
      </c>
      <c r="G217" s="24" t="str">
        <f>IF($B217="n/a",$B217,SUMIFS(Data[value],Data[airport],$B$4,Data[Lookup3],$C$4,Data[category],$B217,Data[sub_category],$C217,Data[description],$D217,Data[disc_yr],G$6,Data[fcast_yr],G$6))</f>
        <v>n/a</v>
      </c>
      <c r="H217" s="24" t="str">
        <f>IF($B217="n/a",$B217,SUMIFS(Data[value],Data[airport],$B$4,Data[Lookup3],$C$4,Data[category],$B217,Data[sub_category],$C217,Data[description],$D217,Data[disc_yr],H$6,Data[fcast_yr],H$6))</f>
        <v>n/a</v>
      </c>
      <c r="I217" s="24"/>
    </row>
    <row r="218" spans="1:9">
      <c r="A218" s="22">
        <v>212</v>
      </c>
      <c r="B218" s="23" t="str">
        <f>IFERROR(VLOOKUP($C$4&amp;" | "&amp;A218,SchedSectLookup!$A:$H,5,0),"n/a")</f>
        <v>n/a</v>
      </c>
      <c r="C218" s="23" t="str">
        <f>IFERROR(VLOOKUP($C$4&amp;" | "&amp;A218,SchedSectLookup!$A:$H,6,0),"n/a")</f>
        <v>n/a</v>
      </c>
      <c r="D218" s="23" t="str">
        <f>IFERROR(VLOOKUP($C$4&amp;" | "&amp;A218,SchedSectLookup!$A:$H,8,0),"n/a")</f>
        <v>n/a</v>
      </c>
      <c r="E218" s="23" t="str">
        <f>IFERROR(VLOOKUP($C$4&amp;" | "&amp;A218,SchedSectLookup!$A:$J,10,0),"n/a")</f>
        <v>n/a</v>
      </c>
      <c r="F218" s="24" t="str">
        <f>IF($B218="n/a",$B218,SUMIFS(Data[value],Data[airport],$B$4,Data[Lookup3],$C$4,Data[category],$B218,Data[sub_category],$C218,Data[description],$D218,Data[disc_yr],F$6,Data[fcast_yr],F$6))</f>
        <v>n/a</v>
      </c>
      <c r="G218" s="24" t="str">
        <f>IF($B218="n/a",$B218,SUMIFS(Data[value],Data[airport],$B$4,Data[Lookup3],$C$4,Data[category],$B218,Data[sub_category],$C218,Data[description],$D218,Data[disc_yr],G$6,Data[fcast_yr],G$6))</f>
        <v>n/a</v>
      </c>
      <c r="H218" s="24" t="str">
        <f>IF($B218="n/a",$B218,SUMIFS(Data[value],Data[airport],$B$4,Data[Lookup3],$C$4,Data[category],$B218,Data[sub_category],$C218,Data[description],$D218,Data[disc_yr],H$6,Data[fcast_yr],H$6))</f>
        <v>n/a</v>
      </c>
      <c r="I218" s="24"/>
    </row>
    <row r="219" spans="1:9">
      <c r="A219" s="22">
        <v>213</v>
      </c>
      <c r="B219" s="23" t="str">
        <f>IFERROR(VLOOKUP($C$4&amp;" | "&amp;A219,SchedSectLookup!$A:$H,5,0),"n/a")</f>
        <v>n/a</v>
      </c>
      <c r="C219" s="23" t="str">
        <f>IFERROR(VLOOKUP($C$4&amp;" | "&amp;A219,SchedSectLookup!$A:$H,6,0),"n/a")</f>
        <v>n/a</v>
      </c>
      <c r="D219" s="23" t="str">
        <f>IFERROR(VLOOKUP($C$4&amp;" | "&amp;A219,SchedSectLookup!$A:$H,8,0),"n/a")</f>
        <v>n/a</v>
      </c>
      <c r="E219" s="23" t="str">
        <f>IFERROR(VLOOKUP($C$4&amp;" | "&amp;A219,SchedSectLookup!$A:$J,10,0),"n/a")</f>
        <v>n/a</v>
      </c>
      <c r="F219" s="24" t="str">
        <f>IF($B219="n/a",$B219,SUMIFS(Data[value],Data[airport],$B$4,Data[Lookup3],$C$4,Data[category],$B219,Data[sub_category],$C219,Data[description],$D219,Data[disc_yr],F$6,Data[fcast_yr],F$6))</f>
        <v>n/a</v>
      </c>
      <c r="G219" s="24" t="str">
        <f>IF($B219="n/a",$B219,SUMIFS(Data[value],Data[airport],$B$4,Data[Lookup3],$C$4,Data[category],$B219,Data[sub_category],$C219,Data[description],$D219,Data[disc_yr],G$6,Data[fcast_yr],G$6))</f>
        <v>n/a</v>
      </c>
      <c r="H219" s="24" t="str">
        <f>IF($B219="n/a",$B219,SUMIFS(Data[value],Data[airport],$B$4,Data[Lookup3],$C$4,Data[category],$B219,Data[sub_category],$C219,Data[description],$D219,Data[disc_yr],H$6,Data[fcast_yr],H$6))</f>
        <v>n/a</v>
      </c>
      <c r="I219" s="24"/>
    </row>
    <row r="220" spans="1:9">
      <c r="A220" s="22">
        <v>214</v>
      </c>
      <c r="B220" s="23" t="str">
        <f>IFERROR(VLOOKUP($C$4&amp;" | "&amp;A220,SchedSectLookup!$A:$H,5,0),"n/a")</f>
        <v>n/a</v>
      </c>
      <c r="C220" s="23" t="str">
        <f>IFERROR(VLOOKUP($C$4&amp;" | "&amp;A220,SchedSectLookup!$A:$H,6,0),"n/a")</f>
        <v>n/a</v>
      </c>
      <c r="D220" s="23" t="str">
        <f>IFERROR(VLOOKUP($C$4&amp;" | "&amp;A220,SchedSectLookup!$A:$H,8,0),"n/a")</f>
        <v>n/a</v>
      </c>
      <c r="E220" s="23" t="str">
        <f>IFERROR(VLOOKUP($C$4&amp;" | "&amp;A220,SchedSectLookup!$A:$J,10,0),"n/a")</f>
        <v>n/a</v>
      </c>
      <c r="F220" s="24" t="str">
        <f>IF($B220="n/a",$B220,SUMIFS(Data[value],Data[airport],$B$4,Data[Lookup3],$C$4,Data[category],$B220,Data[sub_category],$C220,Data[description],$D220,Data[disc_yr],F$6,Data[fcast_yr],F$6))</f>
        <v>n/a</v>
      </c>
      <c r="G220" s="24" t="str">
        <f>IF($B220="n/a",$B220,SUMIFS(Data[value],Data[airport],$B$4,Data[Lookup3],$C$4,Data[category],$B220,Data[sub_category],$C220,Data[description],$D220,Data[disc_yr],G$6,Data[fcast_yr],G$6))</f>
        <v>n/a</v>
      </c>
      <c r="H220" s="24" t="str">
        <f>IF($B220="n/a",$B220,SUMIFS(Data[value],Data[airport],$B$4,Data[Lookup3],$C$4,Data[category],$B220,Data[sub_category],$C220,Data[description],$D220,Data[disc_yr],H$6,Data[fcast_yr],H$6))</f>
        <v>n/a</v>
      </c>
      <c r="I220" s="24"/>
    </row>
    <row r="221" spans="1:9">
      <c r="A221" s="22">
        <v>215</v>
      </c>
      <c r="B221" s="23" t="str">
        <f>IFERROR(VLOOKUP($C$4&amp;" | "&amp;A221,SchedSectLookup!$A:$H,5,0),"n/a")</f>
        <v>n/a</v>
      </c>
      <c r="C221" s="23" t="str">
        <f>IFERROR(VLOOKUP($C$4&amp;" | "&amp;A221,SchedSectLookup!$A:$H,6,0),"n/a")</f>
        <v>n/a</v>
      </c>
      <c r="D221" s="23" t="str">
        <f>IFERROR(VLOOKUP($C$4&amp;" | "&amp;A221,SchedSectLookup!$A:$H,8,0),"n/a")</f>
        <v>n/a</v>
      </c>
      <c r="E221" s="23" t="str">
        <f>IFERROR(VLOOKUP($C$4&amp;" | "&amp;A221,SchedSectLookup!$A:$J,10,0),"n/a")</f>
        <v>n/a</v>
      </c>
      <c r="F221" s="24" t="str">
        <f>IF($B221="n/a",$B221,SUMIFS(Data[value],Data[airport],$B$4,Data[Lookup3],$C$4,Data[category],$B221,Data[sub_category],$C221,Data[description],$D221,Data[disc_yr],F$6,Data[fcast_yr],F$6))</f>
        <v>n/a</v>
      </c>
      <c r="G221" s="24" t="str">
        <f>IF($B221="n/a",$B221,SUMIFS(Data[value],Data[airport],$B$4,Data[Lookup3],$C$4,Data[category],$B221,Data[sub_category],$C221,Data[description],$D221,Data[disc_yr],G$6,Data[fcast_yr],G$6))</f>
        <v>n/a</v>
      </c>
      <c r="H221" s="24" t="str">
        <f>IF($B221="n/a",$B221,SUMIFS(Data[value],Data[airport],$B$4,Data[Lookup3],$C$4,Data[category],$B221,Data[sub_category],$C221,Data[description],$D221,Data[disc_yr],H$6,Data[fcast_yr],H$6))</f>
        <v>n/a</v>
      </c>
      <c r="I221" s="24"/>
    </row>
    <row r="222" spans="1:9">
      <c r="A222" s="22">
        <v>216</v>
      </c>
      <c r="B222" s="23" t="str">
        <f>IFERROR(VLOOKUP($C$4&amp;" | "&amp;A222,SchedSectLookup!$A:$H,5,0),"n/a")</f>
        <v>n/a</v>
      </c>
      <c r="C222" s="23" t="str">
        <f>IFERROR(VLOOKUP($C$4&amp;" | "&amp;A222,SchedSectLookup!$A:$H,6,0),"n/a")</f>
        <v>n/a</v>
      </c>
      <c r="D222" s="23" t="str">
        <f>IFERROR(VLOOKUP($C$4&amp;" | "&amp;A222,SchedSectLookup!$A:$H,8,0),"n/a")</f>
        <v>n/a</v>
      </c>
      <c r="E222" s="23" t="str">
        <f>IFERROR(VLOOKUP($C$4&amp;" | "&amp;A222,SchedSectLookup!$A:$J,10,0),"n/a")</f>
        <v>n/a</v>
      </c>
      <c r="F222" s="24" t="str">
        <f>IF($B222="n/a",$B222,SUMIFS(Data[value],Data[airport],$B$4,Data[Lookup3],$C$4,Data[category],$B222,Data[sub_category],$C222,Data[description],$D222,Data[disc_yr],F$6,Data[fcast_yr],F$6))</f>
        <v>n/a</v>
      </c>
      <c r="G222" s="24" t="str">
        <f>IF($B222="n/a",$B222,SUMIFS(Data[value],Data[airport],$B$4,Data[Lookup3],$C$4,Data[category],$B222,Data[sub_category],$C222,Data[description],$D222,Data[disc_yr],G$6,Data[fcast_yr],G$6))</f>
        <v>n/a</v>
      </c>
      <c r="H222" s="24" t="str">
        <f>IF($B222="n/a",$B222,SUMIFS(Data[value],Data[airport],$B$4,Data[Lookup3],$C$4,Data[category],$B222,Data[sub_category],$C222,Data[description],$D222,Data[disc_yr],H$6,Data[fcast_yr],H$6))</f>
        <v>n/a</v>
      </c>
      <c r="I222" s="24"/>
    </row>
    <row r="223" spans="1:9">
      <c r="A223" s="22">
        <v>217</v>
      </c>
      <c r="B223" s="23" t="str">
        <f>IFERROR(VLOOKUP($C$4&amp;" | "&amp;A223,SchedSectLookup!$A:$H,5,0),"n/a")</f>
        <v>n/a</v>
      </c>
      <c r="C223" s="23" t="str">
        <f>IFERROR(VLOOKUP($C$4&amp;" | "&amp;A223,SchedSectLookup!$A:$H,6,0),"n/a")</f>
        <v>n/a</v>
      </c>
      <c r="D223" s="23" t="str">
        <f>IFERROR(VLOOKUP($C$4&amp;" | "&amp;A223,SchedSectLookup!$A:$H,8,0),"n/a")</f>
        <v>n/a</v>
      </c>
      <c r="E223" s="23" t="str">
        <f>IFERROR(VLOOKUP($C$4&amp;" | "&amp;A223,SchedSectLookup!$A:$J,10,0),"n/a")</f>
        <v>n/a</v>
      </c>
      <c r="F223" s="24" t="str">
        <f>IF($B223="n/a",$B223,SUMIFS(Data[value],Data[airport],$B$4,Data[Lookup3],$C$4,Data[category],$B223,Data[sub_category],$C223,Data[description],$D223,Data[disc_yr],F$6,Data[fcast_yr],F$6))</f>
        <v>n/a</v>
      </c>
      <c r="G223" s="24" t="str">
        <f>IF($B223="n/a",$B223,SUMIFS(Data[value],Data[airport],$B$4,Data[Lookup3],$C$4,Data[category],$B223,Data[sub_category],$C223,Data[description],$D223,Data[disc_yr],G$6,Data[fcast_yr],G$6))</f>
        <v>n/a</v>
      </c>
      <c r="H223" s="24" t="str">
        <f>IF($B223="n/a",$B223,SUMIFS(Data[value],Data[airport],$B$4,Data[Lookup3],$C$4,Data[category],$B223,Data[sub_category],$C223,Data[description],$D223,Data[disc_yr],H$6,Data[fcast_yr],H$6))</f>
        <v>n/a</v>
      </c>
      <c r="I223" s="24"/>
    </row>
    <row r="224" spans="1:9">
      <c r="A224" s="22">
        <v>218</v>
      </c>
      <c r="B224" s="23" t="str">
        <f>IFERROR(VLOOKUP($C$4&amp;" | "&amp;A224,SchedSectLookup!$A:$H,5,0),"n/a")</f>
        <v>n/a</v>
      </c>
      <c r="C224" s="23" t="str">
        <f>IFERROR(VLOOKUP($C$4&amp;" | "&amp;A224,SchedSectLookup!$A:$H,6,0),"n/a")</f>
        <v>n/a</v>
      </c>
      <c r="D224" s="23" t="str">
        <f>IFERROR(VLOOKUP($C$4&amp;" | "&amp;A224,SchedSectLookup!$A:$H,8,0),"n/a")</f>
        <v>n/a</v>
      </c>
      <c r="E224" s="23" t="str">
        <f>IFERROR(VLOOKUP($C$4&amp;" | "&amp;A224,SchedSectLookup!$A:$J,10,0),"n/a")</f>
        <v>n/a</v>
      </c>
      <c r="F224" s="24" t="str">
        <f>IF($B224="n/a",$B224,SUMIFS(Data[value],Data[airport],$B$4,Data[Lookup3],$C$4,Data[category],$B224,Data[sub_category],$C224,Data[description],$D224,Data[disc_yr],F$6,Data[fcast_yr],F$6))</f>
        <v>n/a</v>
      </c>
      <c r="G224" s="24" t="str">
        <f>IF($B224="n/a",$B224,SUMIFS(Data[value],Data[airport],$B$4,Data[Lookup3],$C$4,Data[category],$B224,Data[sub_category],$C224,Data[description],$D224,Data[disc_yr],G$6,Data[fcast_yr],G$6))</f>
        <v>n/a</v>
      </c>
      <c r="H224" s="24" t="str">
        <f>IF($B224="n/a",$B224,SUMIFS(Data[value],Data[airport],$B$4,Data[Lookup3],$C$4,Data[category],$B224,Data[sub_category],$C224,Data[description],$D224,Data[disc_yr],H$6,Data[fcast_yr],H$6))</f>
        <v>n/a</v>
      </c>
      <c r="I224" s="24"/>
    </row>
    <row r="225" spans="1:9">
      <c r="A225" s="22">
        <v>219</v>
      </c>
      <c r="B225" s="23" t="str">
        <f>IFERROR(VLOOKUP($C$4&amp;" | "&amp;A225,SchedSectLookup!$A:$H,5,0),"n/a")</f>
        <v>n/a</v>
      </c>
      <c r="C225" s="23" t="str">
        <f>IFERROR(VLOOKUP($C$4&amp;" | "&amp;A225,SchedSectLookup!$A:$H,6,0),"n/a")</f>
        <v>n/a</v>
      </c>
      <c r="D225" s="23" t="str">
        <f>IFERROR(VLOOKUP($C$4&amp;" | "&amp;A225,SchedSectLookup!$A:$H,8,0),"n/a")</f>
        <v>n/a</v>
      </c>
      <c r="E225" s="23" t="str">
        <f>IFERROR(VLOOKUP($C$4&amp;" | "&amp;A225,SchedSectLookup!$A:$J,10,0),"n/a")</f>
        <v>n/a</v>
      </c>
      <c r="F225" s="24" t="str">
        <f>IF($B225="n/a",$B225,SUMIFS(Data[value],Data[airport],$B$4,Data[Lookup3],$C$4,Data[category],$B225,Data[sub_category],$C225,Data[description],$D225,Data[disc_yr],F$6,Data[fcast_yr],F$6))</f>
        <v>n/a</v>
      </c>
      <c r="G225" s="24" t="str">
        <f>IF($B225="n/a",$B225,SUMIFS(Data[value],Data[airport],$B$4,Data[Lookup3],$C$4,Data[category],$B225,Data[sub_category],$C225,Data[description],$D225,Data[disc_yr],G$6,Data[fcast_yr],G$6))</f>
        <v>n/a</v>
      </c>
      <c r="H225" s="24" t="str">
        <f>IF($B225="n/a",$B225,SUMIFS(Data[value],Data[airport],$B$4,Data[Lookup3],$C$4,Data[category],$B225,Data[sub_category],$C225,Data[description],$D225,Data[disc_yr],H$6,Data[fcast_yr],H$6))</f>
        <v>n/a</v>
      </c>
      <c r="I225" s="24"/>
    </row>
    <row r="226" spans="1:9">
      <c r="A226" s="22">
        <v>220</v>
      </c>
      <c r="B226" s="23" t="str">
        <f>IFERROR(VLOOKUP($C$4&amp;" | "&amp;A226,SchedSectLookup!$A:$H,5,0),"n/a")</f>
        <v>n/a</v>
      </c>
      <c r="C226" s="23" t="str">
        <f>IFERROR(VLOOKUP($C$4&amp;" | "&amp;A226,SchedSectLookup!$A:$H,6,0),"n/a")</f>
        <v>n/a</v>
      </c>
      <c r="D226" s="23" t="str">
        <f>IFERROR(VLOOKUP($C$4&amp;" | "&amp;A226,SchedSectLookup!$A:$H,8,0),"n/a")</f>
        <v>n/a</v>
      </c>
      <c r="E226" s="23" t="str">
        <f>IFERROR(VLOOKUP($C$4&amp;" | "&amp;A226,SchedSectLookup!$A:$J,10,0),"n/a")</f>
        <v>n/a</v>
      </c>
      <c r="F226" s="24" t="str">
        <f>IF($B226="n/a",$B226,SUMIFS(Data[value],Data[airport],$B$4,Data[Lookup3],$C$4,Data[category],$B226,Data[sub_category],$C226,Data[description],$D226,Data[disc_yr],F$6,Data[fcast_yr],F$6))</f>
        <v>n/a</v>
      </c>
      <c r="G226" s="24" t="str">
        <f>IF($B226="n/a",$B226,SUMIFS(Data[value],Data[airport],$B$4,Data[Lookup3],$C$4,Data[category],$B226,Data[sub_category],$C226,Data[description],$D226,Data[disc_yr],G$6,Data[fcast_yr],G$6))</f>
        <v>n/a</v>
      </c>
      <c r="H226" s="24" t="str">
        <f>IF($B226="n/a",$B226,SUMIFS(Data[value],Data[airport],$B$4,Data[Lookup3],$C$4,Data[category],$B226,Data[sub_category],$C226,Data[description],$D226,Data[disc_yr],H$6,Data[fcast_yr],H$6))</f>
        <v>n/a</v>
      </c>
      <c r="I226" s="24"/>
    </row>
    <row r="227" spans="1:9">
      <c r="A227" s="22">
        <v>221</v>
      </c>
      <c r="B227" s="23" t="str">
        <f>IFERROR(VLOOKUP($C$4&amp;" | "&amp;A227,SchedSectLookup!$A:$H,5,0),"n/a")</f>
        <v>n/a</v>
      </c>
      <c r="C227" s="23" t="str">
        <f>IFERROR(VLOOKUP($C$4&amp;" | "&amp;A227,SchedSectLookup!$A:$H,6,0),"n/a")</f>
        <v>n/a</v>
      </c>
      <c r="D227" s="23" t="str">
        <f>IFERROR(VLOOKUP($C$4&amp;" | "&amp;A227,SchedSectLookup!$A:$H,8,0),"n/a")</f>
        <v>n/a</v>
      </c>
      <c r="E227" s="23" t="str">
        <f>IFERROR(VLOOKUP($C$4&amp;" | "&amp;A227,SchedSectLookup!$A:$J,10,0),"n/a")</f>
        <v>n/a</v>
      </c>
      <c r="F227" s="24" t="str">
        <f>IF($B227="n/a",$B227,SUMIFS(Data[value],Data[airport],$B$4,Data[Lookup3],$C$4,Data[category],$B227,Data[sub_category],$C227,Data[description],$D227,Data[disc_yr],F$6,Data[fcast_yr],F$6))</f>
        <v>n/a</v>
      </c>
      <c r="G227" s="24" t="str">
        <f>IF($B227="n/a",$B227,SUMIFS(Data[value],Data[airport],$B$4,Data[Lookup3],$C$4,Data[category],$B227,Data[sub_category],$C227,Data[description],$D227,Data[disc_yr],G$6,Data[fcast_yr],G$6))</f>
        <v>n/a</v>
      </c>
      <c r="H227" s="24" t="str">
        <f>IF($B227="n/a",$B227,SUMIFS(Data[value],Data[airport],$B$4,Data[Lookup3],$C$4,Data[category],$B227,Data[sub_category],$C227,Data[description],$D227,Data[disc_yr],H$6,Data[fcast_yr],H$6))</f>
        <v>n/a</v>
      </c>
      <c r="I227" s="24"/>
    </row>
    <row r="228" spans="1:9">
      <c r="A228" s="22">
        <v>222</v>
      </c>
      <c r="B228" s="23" t="str">
        <f>IFERROR(VLOOKUP($C$4&amp;" | "&amp;A228,SchedSectLookup!$A:$H,5,0),"n/a")</f>
        <v>n/a</v>
      </c>
      <c r="C228" s="23" t="str">
        <f>IFERROR(VLOOKUP($C$4&amp;" | "&amp;A228,SchedSectLookup!$A:$H,6,0),"n/a")</f>
        <v>n/a</v>
      </c>
      <c r="D228" s="23" t="str">
        <f>IFERROR(VLOOKUP($C$4&amp;" | "&amp;A228,SchedSectLookup!$A:$H,8,0),"n/a")</f>
        <v>n/a</v>
      </c>
      <c r="E228" s="23" t="str">
        <f>IFERROR(VLOOKUP($C$4&amp;" | "&amp;A228,SchedSectLookup!$A:$J,10,0),"n/a")</f>
        <v>n/a</v>
      </c>
      <c r="F228" s="24" t="str">
        <f>IF($B228="n/a",$B228,SUMIFS(Data[value],Data[airport],$B$4,Data[Lookup3],$C$4,Data[category],$B228,Data[sub_category],$C228,Data[description],$D228,Data[disc_yr],F$6,Data[fcast_yr],F$6))</f>
        <v>n/a</v>
      </c>
      <c r="G228" s="24" t="str">
        <f>IF($B228="n/a",$B228,SUMIFS(Data[value],Data[airport],$B$4,Data[Lookup3],$C$4,Data[category],$B228,Data[sub_category],$C228,Data[description],$D228,Data[disc_yr],G$6,Data[fcast_yr],G$6))</f>
        <v>n/a</v>
      </c>
      <c r="H228" s="24" t="str">
        <f>IF($B228="n/a",$B228,SUMIFS(Data[value],Data[airport],$B$4,Data[Lookup3],$C$4,Data[category],$B228,Data[sub_category],$C228,Data[description],$D228,Data[disc_yr],H$6,Data[fcast_yr],H$6))</f>
        <v>n/a</v>
      </c>
      <c r="I228" s="24"/>
    </row>
    <row r="229" spans="1:9">
      <c r="A229" s="22">
        <v>223</v>
      </c>
      <c r="B229" s="23" t="str">
        <f>IFERROR(VLOOKUP($C$4&amp;" | "&amp;A229,SchedSectLookup!$A:$H,5,0),"n/a")</f>
        <v>n/a</v>
      </c>
      <c r="C229" s="23" t="str">
        <f>IFERROR(VLOOKUP($C$4&amp;" | "&amp;A229,SchedSectLookup!$A:$H,6,0),"n/a")</f>
        <v>n/a</v>
      </c>
      <c r="D229" s="23" t="str">
        <f>IFERROR(VLOOKUP($C$4&amp;" | "&amp;A229,SchedSectLookup!$A:$H,8,0),"n/a")</f>
        <v>n/a</v>
      </c>
      <c r="E229" s="23" t="str">
        <f>IFERROR(VLOOKUP($C$4&amp;" | "&amp;A229,SchedSectLookup!$A:$J,10,0),"n/a")</f>
        <v>n/a</v>
      </c>
      <c r="F229" s="24" t="str">
        <f>IF($B229="n/a",$B229,SUMIFS(Data[value],Data[airport],$B$4,Data[Lookup3],$C$4,Data[category],$B229,Data[sub_category],$C229,Data[description],$D229,Data[disc_yr],F$6,Data[fcast_yr],F$6))</f>
        <v>n/a</v>
      </c>
      <c r="G229" s="24" t="str">
        <f>IF($B229="n/a",$B229,SUMIFS(Data[value],Data[airport],$B$4,Data[Lookup3],$C$4,Data[category],$B229,Data[sub_category],$C229,Data[description],$D229,Data[disc_yr],G$6,Data[fcast_yr],G$6))</f>
        <v>n/a</v>
      </c>
      <c r="H229" s="24" t="str">
        <f>IF($B229="n/a",$B229,SUMIFS(Data[value],Data[airport],$B$4,Data[Lookup3],$C$4,Data[category],$B229,Data[sub_category],$C229,Data[description],$D229,Data[disc_yr],H$6,Data[fcast_yr],H$6))</f>
        <v>n/a</v>
      </c>
      <c r="I229" s="24"/>
    </row>
    <row r="230" spans="1:9">
      <c r="A230" s="22">
        <v>224</v>
      </c>
      <c r="B230" s="23" t="str">
        <f>IFERROR(VLOOKUP($C$4&amp;" | "&amp;A230,SchedSectLookup!$A:$H,5,0),"n/a")</f>
        <v>n/a</v>
      </c>
      <c r="C230" s="23" t="str">
        <f>IFERROR(VLOOKUP($C$4&amp;" | "&amp;A230,SchedSectLookup!$A:$H,6,0),"n/a")</f>
        <v>n/a</v>
      </c>
      <c r="D230" s="23" t="str">
        <f>IFERROR(VLOOKUP($C$4&amp;" | "&amp;A230,SchedSectLookup!$A:$H,8,0),"n/a")</f>
        <v>n/a</v>
      </c>
      <c r="E230" s="23" t="str">
        <f>IFERROR(VLOOKUP($C$4&amp;" | "&amp;A230,SchedSectLookup!$A:$J,10,0),"n/a")</f>
        <v>n/a</v>
      </c>
      <c r="F230" s="24" t="str">
        <f>IF($B230="n/a",$B230,SUMIFS(Data[value],Data[airport],$B$4,Data[Lookup3],$C$4,Data[category],$B230,Data[sub_category],$C230,Data[description],$D230,Data[disc_yr],F$6,Data[fcast_yr],F$6))</f>
        <v>n/a</v>
      </c>
      <c r="G230" s="24" t="str">
        <f>IF($B230="n/a",$B230,SUMIFS(Data[value],Data[airport],$B$4,Data[Lookup3],$C$4,Data[category],$B230,Data[sub_category],$C230,Data[description],$D230,Data[disc_yr],G$6,Data[fcast_yr],G$6))</f>
        <v>n/a</v>
      </c>
      <c r="H230" s="24" t="str">
        <f>IF($B230="n/a",$B230,SUMIFS(Data[value],Data[airport],$B$4,Data[Lookup3],$C$4,Data[category],$B230,Data[sub_category],$C230,Data[description],$D230,Data[disc_yr],H$6,Data[fcast_yr],H$6))</f>
        <v>n/a</v>
      </c>
      <c r="I230" s="24"/>
    </row>
    <row r="231" spans="1:9">
      <c r="A231" s="22">
        <v>225</v>
      </c>
      <c r="B231" s="23" t="str">
        <f>IFERROR(VLOOKUP($C$4&amp;" | "&amp;A231,SchedSectLookup!$A:$H,5,0),"n/a")</f>
        <v>n/a</v>
      </c>
      <c r="C231" s="23" t="str">
        <f>IFERROR(VLOOKUP($C$4&amp;" | "&amp;A231,SchedSectLookup!$A:$H,6,0),"n/a")</f>
        <v>n/a</v>
      </c>
      <c r="D231" s="23" t="str">
        <f>IFERROR(VLOOKUP($C$4&amp;" | "&amp;A231,SchedSectLookup!$A:$H,8,0),"n/a")</f>
        <v>n/a</v>
      </c>
      <c r="E231" s="23" t="str">
        <f>IFERROR(VLOOKUP($C$4&amp;" | "&amp;A231,SchedSectLookup!$A:$J,10,0),"n/a")</f>
        <v>n/a</v>
      </c>
      <c r="F231" s="24" t="str">
        <f>IF($B231="n/a",$B231,SUMIFS(Data[value],Data[airport],$B$4,Data[Lookup3],$C$4,Data[category],$B231,Data[sub_category],$C231,Data[description],$D231,Data[disc_yr],F$6,Data[fcast_yr],F$6))</f>
        <v>n/a</v>
      </c>
      <c r="G231" s="24" t="str">
        <f>IF($B231="n/a",$B231,SUMIFS(Data[value],Data[airport],$B$4,Data[Lookup3],$C$4,Data[category],$B231,Data[sub_category],$C231,Data[description],$D231,Data[disc_yr],G$6,Data[fcast_yr],G$6))</f>
        <v>n/a</v>
      </c>
      <c r="H231" s="24" t="str">
        <f>IF($B231="n/a",$B231,SUMIFS(Data[value],Data[airport],$B$4,Data[Lookup3],$C$4,Data[category],$B231,Data[sub_category],$C231,Data[description],$D231,Data[disc_yr],H$6,Data[fcast_yr],H$6))</f>
        <v>n/a</v>
      </c>
      <c r="I231" s="24"/>
    </row>
    <row r="232" spans="1:9">
      <c r="A232" s="22">
        <v>226</v>
      </c>
      <c r="B232" s="23" t="str">
        <f>IFERROR(VLOOKUP($C$4&amp;" | "&amp;A232,SchedSectLookup!$A:$H,5,0),"n/a")</f>
        <v>n/a</v>
      </c>
      <c r="C232" s="23" t="str">
        <f>IFERROR(VLOOKUP($C$4&amp;" | "&amp;A232,SchedSectLookup!$A:$H,6,0),"n/a")</f>
        <v>n/a</v>
      </c>
      <c r="D232" s="23" t="str">
        <f>IFERROR(VLOOKUP($C$4&amp;" | "&amp;A232,SchedSectLookup!$A:$H,8,0),"n/a")</f>
        <v>n/a</v>
      </c>
      <c r="E232" s="23" t="str">
        <f>IFERROR(VLOOKUP($C$4&amp;" | "&amp;A232,SchedSectLookup!$A:$J,10,0),"n/a")</f>
        <v>n/a</v>
      </c>
      <c r="F232" s="24" t="str">
        <f>IF($B232="n/a",$B232,SUMIFS(Data[value],Data[airport],$B$4,Data[Lookup3],$C$4,Data[category],$B232,Data[sub_category],$C232,Data[description],$D232,Data[disc_yr],F$6,Data[fcast_yr],F$6))</f>
        <v>n/a</v>
      </c>
      <c r="G232" s="24" t="str">
        <f>IF($B232="n/a",$B232,SUMIFS(Data[value],Data[airport],$B$4,Data[Lookup3],$C$4,Data[category],$B232,Data[sub_category],$C232,Data[description],$D232,Data[disc_yr],G$6,Data[fcast_yr],G$6))</f>
        <v>n/a</v>
      </c>
      <c r="H232" s="24" t="str">
        <f>IF($B232="n/a",$B232,SUMIFS(Data[value],Data[airport],$B$4,Data[Lookup3],$C$4,Data[category],$B232,Data[sub_category],$C232,Data[description],$D232,Data[disc_yr],H$6,Data[fcast_yr],H$6))</f>
        <v>n/a</v>
      </c>
      <c r="I232" s="24"/>
    </row>
    <row r="233" spans="1:9">
      <c r="A233" s="22">
        <v>227</v>
      </c>
      <c r="B233" s="23" t="str">
        <f>IFERROR(VLOOKUP($C$4&amp;" | "&amp;A233,SchedSectLookup!$A:$H,5,0),"n/a")</f>
        <v>n/a</v>
      </c>
      <c r="C233" s="23" t="str">
        <f>IFERROR(VLOOKUP($C$4&amp;" | "&amp;A233,SchedSectLookup!$A:$H,6,0),"n/a")</f>
        <v>n/a</v>
      </c>
      <c r="D233" s="23" t="str">
        <f>IFERROR(VLOOKUP($C$4&amp;" | "&amp;A233,SchedSectLookup!$A:$H,8,0),"n/a")</f>
        <v>n/a</v>
      </c>
      <c r="E233" s="23" t="str">
        <f>IFERROR(VLOOKUP($C$4&amp;" | "&amp;A233,SchedSectLookup!$A:$J,10,0),"n/a")</f>
        <v>n/a</v>
      </c>
      <c r="F233" s="24" t="str">
        <f>IF($B233="n/a",$B233,SUMIFS(Data[value],Data[airport],$B$4,Data[Lookup3],$C$4,Data[category],$B233,Data[sub_category],$C233,Data[description],$D233,Data[disc_yr],F$6,Data[fcast_yr],F$6))</f>
        <v>n/a</v>
      </c>
      <c r="G233" s="24" t="str">
        <f>IF($B233="n/a",$B233,SUMIFS(Data[value],Data[airport],$B$4,Data[Lookup3],$C$4,Data[category],$B233,Data[sub_category],$C233,Data[description],$D233,Data[disc_yr],G$6,Data[fcast_yr],G$6))</f>
        <v>n/a</v>
      </c>
      <c r="H233" s="24" t="str">
        <f>IF($B233="n/a",$B233,SUMIFS(Data[value],Data[airport],$B$4,Data[Lookup3],$C$4,Data[category],$B233,Data[sub_category],$C233,Data[description],$D233,Data[disc_yr],H$6,Data[fcast_yr],H$6))</f>
        <v>n/a</v>
      </c>
      <c r="I233" s="24"/>
    </row>
    <row r="234" spans="1:9">
      <c r="A234" s="22">
        <v>228</v>
      </c>
      <c r="B234" s="23" t="str">
        <f>IFERROR(VLOOKUP($C$4&amp;" | "&amp;A234,SchedSectLookup!$A:$H,5,0),"n/a")</f>
        <v>n/a</v>
      </c>
      <c r="C234" s="23" t="str">
        <f>IFERROR(VLOOKUP($C$4&amp;" | "&amp;A234,SchedSectLookup!$A:$H,6,0),"n/a")</f>
        <v>n/a</v>
      </c>
      <c r="D234" s="23" t="str">
        <f>IFERROR(VLOOKUP($C$4&amp;" | "&amp;A234,SchedSectLookup!$A:$H,8,0),"n/a")</f>
        <v>n/a</v>
      </c>
      <c r="E234" s="23" t="str">
        <f>IFERROR(VLOOKUP($C$4&amp;" | "&amp;A234,SchedSectLookup!$A:$J,10,0),"n/a")</f>
        <v>n/a</v>
      </c>
      <c r="F234" s="24" t="str">
        <f>IF($B234="n/a",$B234,SUMIFS(Data[value],Data[airport],$B$4,Data[Lookup3],$C$4,Data[category],$B234,Data[sub_category],$C234,Data[description],$D234,Data[disc_yr],F$6,Data[fcast_yr],F$6))</f>
        <v>n/a</v>
      </c>
      <c r="G234" s="24" t="str">
        <f>IF($B234="n/a",$B234,SUMIFS(Data[value],Data[airport],$B$4,Data[Lookup3],$C$4,Data[category],$B234,Data[sub_category],$C234,Data[description],$D234,Data[disc_yr],G$6,Data[fcast_yr],G$6))</f>
        <v>n/a</v>
      </c>
      <c r="H234" s="24" t="str">
        <f>IF($B234="n/a",$B234,SUMIFS(Data[value],Data[airport],$B$4,Data[Lookup3],$C$4,Data[category],$B234,Data[sub_category],$C234,Data[description],$D234,Data[disc_yr],H$6,Data[fcast_yr],H$6))</f>
        <v>n/a</v>
      </c>
      <c r="I234" s="24"/>
    </row>
    <row r="235" spans="1:9">
      <c r="A235" s="22">
        <v>229</v>
      </c>
      <c r="B235" s="23" t="str">
        <f>IFERROR(VLOOKUP($C$4&amp;" | "&amp;A235,SchedSectLookup!$A:$H,5,0),"n/a")</f>
        <v>n/a</v>
      </c>
      <c r="C235" s="23" t="str">
        <f>IFERROR(VLOOKUP($C$4&amp;" | "&amp;A235,SchedSectLookup!$A:$H,6,0),"n/a")</f>
        <v>n/a</v>
      </c>
      <c r="D235" s="23" t="str">
        <f>IFERROR(VLOOKUP($C$4&amp;" | "&amp;A235,SchedSectLookup!$A:$H,8,0),"n/a")</f>
        <v>n/a</v>
      </c>
      <c r="E235" s="23" t="str">
        <f>IFERROR(VLOOKUP($C$4&amp;" | "&amp;A235,SchedSectLookup!$A:$J,10,0),"n/a")</f>
        <v>n/a</v>
      </c>
      <c r="F235" s="24" t="str">
        <f>IF($B235="n/a",$B235,SUMIFS(Data[value],Data[airport],$B$4,Data[Lookup3],$C$4,Data[category],$B235,Data[sub_category],$C235,Data[description],$D235,Data[disc_yr],F$6,Data[fcast_yr],F$6))</f>
        <v>n/a</v>
      </c>
      <c r="G235" s="24" t="str">
        <f>IF($B235="n/a",$B235,SUMIFS(Data[value],Data[airport],$B$4,Data[Lookup3],$C$4,Data[category],$B235,Data[sub_category],$C235,Data[description],$D235,Data[disc_yr],G$6,Data[fcast_yr],G$6))</f>
        <v>n/a</v>
      </c>
      <c r="H235" s="24" t="str">
        <f>IF($B235="n/a",$B235,SUMIFS(Data[value],Data[airport],$B$4,Data[Lookup3],$C$4,Data[category],$B235,Data[sub_category],$C235,Data[description],$D235,Data[disc_yr],H$6,Data[fcast_yr],H$6))</f>
        <v>n/a</v>
      </c>
      <c r="I235" s="24"/>
    </row>
    <row r="236" spans="1:9">
      <c r="A236" s="22">
        <v>230</v>
      </c>
      <c r="B236" s="23" t="str">
        <f>IFERROR(VLOOKUP($C$4&amp;" | "&amp;A236,SchedSectLookup!$A:$H,5,0),"n/a")</f>
        <v>n/a</v>
      </c>
      <c r="C236" s="23" t="str">
        <f>IFERROR(VLOOKUP($C$4&amp;" | "&amp;A236,SchedSectLookup!$A:$H,6,0),"n/a")</f>
        <v>n/a</v>
      </c>
      <c r="D236" s="23" t="str">
        <f>IFERROR(VLOOKUP($C$4&amp;" | "&amp;A236,SchedSectLookup!$A:$H,8,0),"n/a")</f>
        <v>n/a</v>
      </c>
      <c r="E236" s="23" t="str">
        <f>IFERROR(VLOOKUP($C$4&amp;" | "&amp;A236,SchedSectLookup!$A:$J,10,0),"n/a")</f>
        <v>n/a</v>
      </c>
      <c r="F236" s="24" t="str">
        <f>IF($B236="n/a",$B236,SUMIFS(Data[value],Data[airport],$B$4,Data[Lookup3],$C$4,Data[category],$B236,Data[sub_category],$C236,Data[description],$D236,Data[disc_yr],F$6,Data[fcast_yr],F$6))</f>
        <v>n/a</v>
      </c>
      <c r="G236" s="24" t="str">
        <f>IF($B236="n/a",$B236,SUMIFS(Data[value],Data[airport],$B$4,Data[Lookup3],$C$4,Data[category],$B236,Data[sub_category],$C236,Data[description],$D236,Data[disc_yr],G$6,Data[fcast_yr],G$6))</f>
        <v>n/a</v>
      </c>
      <c r="H236" s="24" t="str">
        <f>IF($B236="n/a",$B236,SUMIFS(Data[value],Data[airport],$B$4,Data[Lookup3],$C$4,Data[category],$B236,Data[sub_category],$C236,Data[description],$D236,Data[disc_yr],H$6,Data[fcast_yr],H$6))</f>
        <v>n/a</v>
      </c>
      <c r="I236" s="24"/>
    </row>
    <row r="237" spans="1:9">
      <c r="A237" s="22">
        <v>231</v>
      </c>
      <c r="B237" s="23" t="str">
        <f>IFERROR(VLOOKUP($C$4&amp;" | "&amp;A237,SchedSectLookup!$A:$H,5,0),"n/a")</f>
        <v>n/a</v>
      </c>
      <c r="C237" s="23" t="str">
        <f>IFERROR(VLOOKUP($C$4&amp;" | "&amp;A237,SchedSectLookup!$A:$H,6,0),"n/a")</f>
        <v>n/a</v>
      </c>
      <c r="D237" s="23" t="str">
        <f>IFERROR(VLOOKUP($C$4&amp;" | "&amp;A237,SchedSectLookup!$A:$H,8,0),"n/a")</f>
        <v>n/a</v>
      </c>
      <c r="E237" s="23" t="str">
        <f>IFERROR(VLOOKUP($C$4&amp;" | "&amp;A237,SchedSectLookup!$A:$J,10,0),"n/a")</f>
        <v>n/a</v>
      </c>
      <c r="F237" s="24" t="str">
        <f>IF($B237="n/a",$B237,SUMIFS(Data[value],Data[airport],$B$4,Data[Lookup3],$C$4,Data[category],$B237,Data[sub_category],$C237,Data[description],$D237,Data[disc_yr],F$6,Data[fcast_yr],F$6))</f>
        <v>n/a</v>
      </c>
      <c r="G237" s="24" t="str">
        <f>IF($B237="n/a",$B237,SUMIFS(Data[value],Data[airport],$B$4,Data[Lookup3],$C$4,Data[category],$B237,Data[sub_category],$C237,Data[description],$D237,Data[disc_yr],G$6,Data[fcast_yr],G$6))</f>
        <v>n/a</v>
      </c>
      <c r="H237" s="24" t="str">
        <f>IF($B237="n/a",$B237,SUMIFS(Data[value],Data[airport],$B$4,Data[Lookup3],$C$4,Data[category],$B237,Data[sub_category],$C237,Data[description],$D237,Data[disc_yr],H$6,Data[fcast_yr],H$6))</f>
        <v>n/a</v>
      </c>
      <c r="I237" s="24"/>
    </row>
    <row r="238" spans="1:9">
      <c r="A238" s="22">
        <v>232</v>
      </c>
      <c r="B238" s="23" t="str">
        <f>IFERROR(VLOOKUP($C$4&amp;" | "&amp;A238,SchedSectLookup!$A:$H,5,0),"n/a")</f>
        <v>n/a</v>
      </c>
      <c r="C238" s="23" t="str">
        <f>IFERROR(VLOOKUP($C$4&amp;" | "&amp;A238,SchedSectLookup!$A:$H,6,0),"n/a")</f>
        <v>n/a</v>
      </c>
      <c r="D238" s="23" t="str">
        <f>IFERROR(VLOOKUP($C$4&amp;" | "&amp;A238,SchedSectLookup!$A:$H,8,0),"n/a")</f>
        <v>n/a</v>
      </c>
      <c r="E238" s="23" t="str">
        <f>IFERROR(VLOOKUP($C$4&amp;" | "&amp;A238,SchedSectLookup!$A:$J,10,0),"n/a")</f>
        <v>n/a</v>
      </c>
      <c r="F238" s="24" t="str">
        <f>IF($B238="n/a",$B238,SUMIFS(Data[value],Data[airport],$B$4,Data[Lookup3],$C$4,Data[category],$B238,Data[sub_category],$C238,Data[description],$D238,Data[disc_yr],F$6,Data[fcast_yr],F$6))</f>
        <v>n/a</v>
      </c>
      <c r="G238" s="24" t="str">
        <f>IF($B238="n/a",$B238,SUMIFS(Data[value],Data[airport],$B$4,Data[Lookup3],$C$4,Data[category],$B238,Data[sub_category],$C238,Data[description],$D238,Data[disc_yr],G$6,Data[fcast_yr],G$6))</f>
        <v>n/a</v>
      </c>
      <c r="H238" s="24" t="str">
        <f>IF($B238="n/a",$B238,SUMIFS(Data[value],Data[airport],$B$4,Data[Lookup3],$C$4,Data[category],$B238,Data[sub_category],$C238,Data[description],$D238,Data[disc_yr],H$6,Data[fcast_yr],H$6))</f>
        <v>n/a</v>
      </c>
      <c r="I238" s="24"/>
    </row>
    <row r="239" spans="1:9">
      <c r="A239" s="22">
        <v>233</v>
      </c>
      <c r="B239" s="23" t="str">
        <f>IFERROR(VLOOKUP($C$4&amp;" | "&amp;A239,SchedSectLookup!$A:$H,5,0),"n/a")</f>
        <v>n/a</v>
      </c>
      <c r="C239" s="23" t="str">
        <f>IFERROR(VLOOKUP($C$4&amp;" | "&amp;A239,SchedSectLookup!$A:$H,6,0),"n/a")</f>
        <v>n/a</v>
      </c>
      <c r="D239" s="23" t="str">
        <f>IFERROR(VLOOKUP($C$4&amp;" | "&amp;A239,SchedSectLookup!$A:$H,8,0),"n/a")</f>
        <v>n/a</v>
      </c>
      <c r="E239" s="23" t="str">
        <f>IFERROR(VLOOKUP($C$4&amp;" | "&amp;A239,SchedSectLookup!$A:$J,10,0),"n/a")</f>
        <v>n/a</v>
      </c>
      <c r="F239" s="24" t="str">
        <f>IF($B239="n/a",$B239,SUMIFS(Data[value],Data[airport],$B$4,Data[Lookup3],$C$4,Data[category],$B239,Data[sub_category],$C239,Data[description],$D239,Data[disc_yr],F$6,Data[fcast_yr],F$6))</f>
        <v>n/a</v>
      </c>
      <c r="G239" s="24" t="str">
        <f>IF($B239="n/a",$B239,SUMIFS(Data[value],Data[airport],$B$4,Data[Lookup3],$C$4,Data[category],$B239,Data[sub_category],$C239,Data[description],$D239,Data[disc_yr],G$6,Data[fcast_yr],G$6))</f>
        <v>n/a</v>
      </c>
      <c r="H239" s="24" t="str">
        <f>IF($B239="n/a",$B239,SUMIFS(Data[value],Data[airport],$B$4,Data[Lookup3],$C$4,Data[category],$B239,Data[sub_category],$C239,Data[description],$D239,Data[disc_yr],H$6,Data[fcast_yr],H$6))</f>
        <v>n/a</v>
      </c>
      <c r="I239" s="24"/>
    </row>
    <row r="240" spans="1:9">
      <c r="A240" s="22">
        <v>234</v>
      </c>
      <c r="B240" s="23" t="str">
        <f>IFERROR(VLOOKUP($C$4&amp;" | "&amp;A240,SchedSectLookup!$A:$H,5,0),"n/a")</f>
        <v>n/a</v>
      </c>
      <c r="C240" s="23" t="str">
        <f>IFERROR(VLOOKUP($C$4&amp;" | "&amp;A240,SchedSectLookup!$A:$H,6,0),"n/a")</f>
        <v>n/a</v>
      </c>
      <c r="D240" s="23" t="str">
        <f>IFERROR(VLOOKUP($C$4&amp;" | "&amp;A240,SchedSectLookup!$A:$H,8,0),"n/a")</f>
        <v>n/a</v>
      </c>
      <c r="E240" s="23" t="str">
        <f>IFERROR(VLOOKUP($C$4&amp;" | "&amp;A240,SchedSectLookup!$A:$J,10,0),"n/a")</f>
        <v>n/a</v>
      </c>
      <c r="F240" s="24" t="str">
        <f>IF($B240="n/a",$B240,SUMIFS(Data[value],Data[airport],$B$4,Data[Lookup3],$C$4,Data[category],$B240,Data[sub_category],$C240,Data[description],$D240,Data[disc_yr],F$6,Data[fcast_yr],F$6))</f>
        <v>n/a</v>
      </c>
      <c r="G240" s="24" t="str">
        <f>IF($B240="n/a",$B240,SUMIFS(Data[value],Data[airport],$B$4,Data[Lookup3],$C$4,Data[category],$B240,Data[sub_category],$C240,Data[description],$D240,Data[disc_yr],G$6,Data[fcast_yr],G$6))</f>
        <v>n/a</v>
      </c>
      <c r="H240" s="24" t="str">
        <f>IF($B240="n/a",$B240,SUMIFS(Data[value],Data[airport],$B$4,Data[Lookup3],$C$4,Data[category],$B240,Data[sub_category],$C240,Data[description],$D240,Data[disc_yr],H$6,Data[fcast_yr],H$6))</f>
        <v>n/a</v>
      </c>
      <c r="I240" s="24"/>
    </row>
    <row r="241" spans="1:9">
      <c r="A241" s="22">
        <v>235</v>
      </c>
      <c r="B241" s="23" t="str">
        <f>IFERROR(VLOOKUP($C$4&amp;" | "&amp;A241,SchedSectLookup!$A:$H,5,0),"n/a")</f>
        <v>n/a</v>
      </c>
      <c r="C241" s="23" t="str">
        <f>IFERROR(VLOOKUP($C$4&amp;" | "&amp;A241,SchedSectLookup!$A:$H,6,0),"n/a")</f>
        <v>n/a</v>
      </c>
      <c r="D241" s="23" t="str">
        <f>IFERROR(VLOOKUP($C$4&amp;" | "&amp;A241,SchedSectLookup!$A:$H,8,0),"n/a")</f>
        <v>n/a</v>
      </c>
      <c r="E241" s="23" t="str">
        <f>IFERROR(VLOOKUP($C$4&amp;" | "&amp;A241,SchedSectLookup!$A:$J,10,0),"n/a")</f>
        <v>n/a</v>
      </c>
      <c r="F241" s="24" t="str">
        <f>IF($B241="n/a",$B241,SUMIFS(Data[value],Data[airport],$B$4,Data[Lookup3],$C$4,Data[category],$B241,Data[sub_category],$C241,Data[description],$D241,Data[disc_yr],F$6,Data[fcast_yr],F$6))</f>
        <v>n/a</v>
      </c>
      <c r="G241" s="24" t="str">
        <f>IF($B241="n/a",$B241,SUMIFS(Data[value],Data[airport],$B$4,Data[Lookup3],$C$4,Data[category],$B241,Data[sub_category],$C241,Data[description],$D241,Data[disc_yr],G$6,Data[fcast_yr],G$6))</f>
        <v>n/a</v>
      </c>
      <c r="H241" s="24" t="str">
        <f>IF($B241="n/a",$B241,SUMIFS(Data[value],Data[airport],$B$4,Data[Lookup3],$C$4,Data[category],$B241,Data[sub_category],$C241,Data[description],$D241,Data[disc_yr],H$6,Data[fcast_yr],H$6))</f>
        <v>n/a</v>
      </c>
      <c r="I241" s="24"/>
    </row>
  </sheetData>
  <sheetProtection sheet="1" objects="1" scenarios="1"/>
  <mergeCells count="2">
    <mergeCell ref="C4:H4"/>
    <mergeCell ref="C3:H3"/>
  </mergeCells>
  <dataValidations count="2">
    <dataValidation type="list" allowBlank="1" showInputMessage="1" showErrorMessage="1" sqref="B4">
      <formula1>"AIAL, WIAL, CIAL"</formula1>
    </dataValidation>
    <dataValidation type="list" allowBlank="1" showInputMessage="1" showErrorMessage="1" sqref="C4">
      <formula1>SchedSectListHistoric</formula1>
    </dataValidation>
  </dataValidations>
  <pageMargins left="0.7" right="0.7" top="0.75" bottom="0.75" header="0.3" footer="0.3"/>
  <pageSetup paperSize="9" scale="3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0"/>
  <sheetViews>
    <sheetView view="pageBreakPreview" zoomScaleNormal="100" zoomScaleSheetLayoutView="100" workbookViewId="0"/>
  </sheetViews>
  <sheetFormatPr defaultRowHeight="15"/>
  <cols>
    <col min="1" max="1" width="16" style="14" bestFit="1" customWidth="1"/>
    <col min="2" max="11" width="15.42578125" style="14" customWidth="1"/>
    <col min="12" max="12" width="2.85546875" style="14" customWidth="1"/>
    <col min="13" max="16384" width="9.140625" style="14"/>
  </cols>
  <sheetData>
    <row r="1" spans="1:1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s="17" customFormat="1">
      <c r="A2" s="26" t="s">
        <v>358</v>
      </c>
      <c r="B2" s="53" t="s">
        <v>7258</v>
      </c>
      <c r="C2" s="54"/>
      <c r="D2" s="54"/>
      <c r="E2" s="54"/>
      <c r="F2" s="54"/>
      <c r="G2" s="54"/>
      <c r="H2" s="54"/>
      <c r="I2" s="54"/>
      <c r="J2" s="54"/>
      <c r="K2" s="55"/>
      <c r="L2" s="27"/>
    </row>
    <row r="3" spans="1:12" s="31" customFormat="1">
      <c r="A3" s="28" t="s">
        <v>359</v>
      </c>
      <c r="B3" s="29">
        <v>2008</v>
      </c>
      <c r="C3" s="29">
        <v>2009</v>
      </c>
      <c r="D3" s="29">
        <v>2010</v>
      </c>
      <c r="E3" s="29">
        <v>2011</v>
      </c>
      <c r="F3" s="29">
        <v>2012</v>
      </c>
      <c r="G3" s="29">
        <v>2013</v>
      </c>
      <c r="H3" s="29">
        <v>2014</v>
      </c>
      <c r="I3" s="29">
        <v>2015</v>
      </c>
      <c r="J3" s="29">
        <v>2016</v>
      </c>
      <c r="K3" s="29">
        <v>2017</v>
      </c>
      <c r="L3" s="30"/>
    </row>
    <row r="4" spans="1:12" s="31" customFormat="1">
      <c r="A4" s="28" t="s">
        <v>410</v>
      </c>
      <c r="B4" s="56" t="str">
        <f>VLOOKUP(B$2,SchedSectLookup!I:J,2,0)</f>
        <v>$000s</v>
      </c>
      <c r="C4" s="56"/>
      <c r="D4" s="56"/>
      <c r="E4" s="56"/>
      <c r="F4" s="56"/>
      <c r="G4" s="56"/>
      <c r="H4" s="56"/>
      <c r="I4" s="56"/>
      <c r="J4" s="56"/>
      <c r="K4" s="56"/>
      <c r="L4" s="32"/>
    </row>
    <row r="5" spans="1:12">
      <c r="A5" s="33" t="s">
        <v>353</v>
      </c>
      <c r="B5" s="34">
        <f>SUMIFS(Data[value],Data[airport],$A5,Data[Lookup2],$B$2,Data[disc_yr],IF(B$3&lt;2013,2007,2012),Data[fcast_yr],B$3)</f>
        <v>121234.668347126</v>
      </c>
      <c r="C5" s="34">
        <f>SUMIFS(Data[value],Data[airport],$A5,Data[Lookup2],$B$2,Data[disc_yr],IF(C$3&lt;2013,2007,2012),Data[fcast_yr],C$3)</f>
        <v>48353.035162071792</v>
      </c>
      <c r="D5" s="34">
        <f>SUMIFS(Data[value],Data[airport],$A5,Data[Lookup2],$B$2,Data[disc_yr],IF(D$3&lt;2013,2007,2012),Data[fcast_yr],D$3)</f>
        <v>30904.444992068689</v>
      </c>
      <c r="E5" s="34">
        <f>SUMIFS(Data[value],Data[airport],$A5,Data[Lookup2],$B$2,Data[disc_yr],IF(E$3&lt;2013,2007,2012),Data[fcast_yr],E$3)</f>
        <v>30634.763374467559</v>
      </c>
      <c r="F5" s="34">
        <f>SUMIFS(Data[value],Data[airport],$A5,Data[Lookup2],$B$2,Data[disc_yr],IF(F$3&lt;2013,2007,2012),Data[fcast_yr],F$3)</f>
        <v>24152.874293823708</v>
      </c>
      <c r="G5" s="34">
        <f>SUMIFS(Data[value],Data[airport],$A5,Data[Lookup2],$B$2,Data[disc_yr],IF(G$3&lt;2013,2007,2012),Data[fcast_yr],G$3)</f>
        <v>65584.320543447335</v>
      </c>
      <c r="H5" s="34">
        <f>SUMIFS(Data[value],Data[airport],$A5,Data[Lookup2],$B$2,Data[disc_yr],IF(H$3&lt;2013,2007,2012),Data[fcast_yr],H$3)</f>
        <v>82773.218559325032</v>
      </c>
      <c r="I5" s="34">
        <f>SUMIFS(Data[value],Data[airport],$A5,Data[Lookup2],$B$2,Data[disc_yr],IF(I$3&lt;2013,2007,2012),Data[fcast_yr],I$3)</f>
        <v>56379.342826205873</v>
      </c>
      <c r="J5" s="34">
        <f>SUMIFS(Data[value],Data[airport],$A5,Data[Lookup2],$B$2,Data[disc_yr],IF(J$3&lt;2013,2007,2012),Data[fcast_yr],J$3)</f>
        <v>36892.514857411952</v>
      </c>
      <c r="K5" s="34">
        <f>SUMIFS(Data[value],Data[airport],$A5,Data[Lookup2],$B$2,Data[disc_yr],IF(K$3&lt;2013,2007,2012),Data[fcast_yr],K$3)</f>
        <v>48120.042981764833</v>
      </c>
      <c r="L5" s="35"/>
    </row>
    <row r="6" spans="1:12">
      <c r="A6" s="33" t="s">
        <v>103</v>
      </c>
      <c r="B6" s="34">
        <f>SUMIFS(Data[value],Data[airport],$A6,Data[Lookup2],$B$2,Data[disc_yr],IF(B$3&lt;2013,2007,2012),Data[fcast_yr],B$3)</f>
        <v>30993.893554353999</v>
      </c>
      <c r="C6" s="34">
        <f>SUMIFS(Data[value],Data[airport],$A6,Data[Lookup2],$B$2,Data[disc_yr],IF(C$3&lt;2013,2007,2012),Data[fcast_yr],C$3)</f>
        <v>22659.53290409789</v>
      </c>
      <c r="D6" s="34">
        <f>SUMIFS(Data[value],Data[airport],$A6,Data[Lookup2],$B$2,Data[disc_yr],IF(D$3&lt;2013,2007,2012),Data[fcast_yr],D$3)</f>
        <v>11013.469875000001</v>
      </c>
      <c r="E6" s="34">
        <f>SUMIFS(Data[value],Data[airport],$A6,Data[Lookup2],$B$2,Data[disc_yr],IF(E$3&lt;2013,2007,2012),Data[fcast_yr],E$3)</f>
        <v>6342.7338335937502</v>
      </c>
      <c r="F6" s="34">
        <f>SUMIFS(Data[value],Data[airport],$A6,Data[Lookup2],$B$2,Data[disc_yr],IF(F$3&lt;2013,2007,2012),Data[fcast_yr],F$3)</f>
        <v>3278.5909899121089</v>
      </c>
      <c r="G6" s="34">
        <f>SUMIFS(Data[value],Data[airport],$A6,Data[Lookup2],$B$2,Data[disc_yr],IF(G$3&lt;2013,2007,2012),Data[fcast_yr],G$3)</f>
        <v>22519.101443333329</v>
      </c>
      <c r="H6" s="34">
        <f>SUMIFS(Data[value],Data[airport],$A6,Data[Lookup2],$B$2,Data[disc_yr],IF(H$3&lt;2013,2007,2012),Data[fcast_yr],H$3)</f>
        <v>25450.675884812499</v>
      </c>
      <c r="I6" s="34">
        <f>SUMIFS(Data[value],Data[airport],$A6,Data[Lookup2],$B$2,Data[disc_yr],IF(I$3&lt;2013,2007,2012),Data[fcast_yr],I$3)</f>
        <v>13480.21746815625</v>
      </c>
      <c r="J6" s="34">
        <f>SUMIFS(Data[value],Data[airport],$A6,Data[Lookup2],$B$2,Data[disc_yr],IF(J$3&lt;2013,2007,2012),Data[fcast_yr],J$3)</f>
        <v>8293.6548951414043</v>
      </c>
      <c r="K6" s="34">
        <f>SUMIFS(Data[value],Data[airport],$A6,Data[Lookup2],$B$2,Data[disc_yr],IF(K$3&lt;2013,2007,2012),Data[fcast_yr],K$3)</f>
        <v>6936.3672832875909</v>
      </c>
      <c r="L6" s="35"/>
    </row>
    <row r="7" spans="1:12">
      <c r="A7" s="33" t="s">
        <v>354</v>
      </c>
      <c r="B7" s="34">
        <f>SUMIFS(Data[value],Data[airport],$A7,Data[Lookup2],$B$2,Data[disc_yr],IF(B$3&lt;2013,2007,2012),Data[fcast_yr],B$3)</f>
        <v>0</v>
      </c>
      <c r="C7" s="34">
        <f>SUMIFS(Data[value],Data[airport],$A7,Data[Lookup2],$B$2,Data[disc_yr],IF(C$3&lt;2013,2007,2012),Data[fcast_yr],C$3)</f>
        <v>0</v>
      </c>
      <c r="D7" s="34">
        <f>SUMIFS(Data[value],Data[airport],$A7,Data[Lookup2],$B$2,Data[disc_yr],IF(D$3&lt;2013,2007,2012),Data[fcast_yr],D$3)</f>
        <v>0</v>
      </c>
      <c r="E7" s="34">
        <f>SUMIFS(Data[value],Data[airport],$A7,Data[Lookup2],$B$2,Data[disc_yr],IF(E$3&lt;2013,2007,2012),Data[fcast_yr],E$3)</f>
        <v>0</v>
      </c>
      <c r="F7" s="34">
        <f>SUMIFS(Data[value],Data[airport],$A7,Data[Lookup2],$B$2,Data[disc_yr],IF(F$3&lt;2013,2007,2012),Data[fcast_yr],F$3)</f>
        <v>0</v>
      </c>
      <c r="G7" s="34">
        <f>SUMIFS(Data[value],Data[airport],$A7,Data[Lookup2],$B$2,Data[disc_yr],IF(G$3&lt;2013,2007,2012),Data[fcast_yr],G$3)</f>
        <v>33556.809338636049</v>
      </c>
      <c r="H7" s="34">
        <f>SUMIFS(Data[value],Data[airport],$A7,Data[Lookup2],$B$2,Data[disc_yr],IF(H$3&lt;2013,2007,2012),Data[fcast_yr],H$3)</f>
        <v>12136.857548550101</v>
      </c>
      <c r="I7" s="34">
        <f>SUMIFS(Data[value],Data[airport],$A7,Data[Lookup2],$B$2,Data[disc_yr],IF(I$3&lt;2013,2007,2012),Data[fcast_yr],I$3)</f>
        <v>7366.352864030453</v>
      </c>
      <c r="J7" s="34">
        <f>SUMIFS(Data[value],Data[airport],$A7,Data[Lookup2],$B$2,Data[disc_yr],IF(J$3&lt;2013,2007,2012),Data[fcast_yr],J$3)</f>
        <v>13330.8544074479</v>
      </c>
      <c r="K7" s="34">
        <f>SUMIFS(Data[value],Data[airport],$A7,Data[Lookup2],$B$2,Data[disc_yr],IF(K$3&lt;2013,2007,2012),Data[fcast_yr],K$3)</f>
        <v>9082.7629826317752</v>
      </c>
      <c r="L7" s="35"/>
    </row>
    <row r="8" spans="1:12">
      <c r="A8" s="15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12" s="17" customFormat="1">
      <c r="A9" s="26" t="s">
        <v>358</v>
      </c>
      <c r="B9" s="53" t="s">
        <v>7257</v>
      </c>
      <c r="C9" s="54"/>
      <c r="D9" s="54"/>
      <c r="E9" s="54"/>
      <c r="F9" s="54"/>
      <c r="G9" s="54"/>
      <c r="H9" s="54"/>
      <c r="I9" s="54"/>
      <c r="J9" s="54"/>
      <c r="K9" s="55"/>
      <c r="L9" s="27"/>
    </row>
    <row r="10" spans="1:12" s="31" customFormat="1">
      <c r="A10" s="28" t="s">
        <v>359</v>
      </c>
      <c r="B10" s="36"/>
      <c r="C10" s="36"/>
      <c r="D10" s="37"/>
      <c r="E10" s="38">
        <v>2011</v>
      </c>
      <c r="F10" s="38">
        <v>2012</v>
      </c>
      <c r="G10" s="38">
        <v>2013</v>
      </c>
      <c r="H10" s="30"/>
      <c r="I10" s="30"/>
      <c r="J10" s="30"/>
      <c r="K10" s="30"/>
      <c r="L10" s="30"/>
    </row>
    <row r="11" spans="1:12" s="31" customFormat="1">
      <c r="A11" s="28" t="s">
        <v>410</v>
      </c>
      <c r="B11" s="39"/>
      <c r="C11" s="39"/>
      <c r="D11" s="39"/>
      <c r="E11" s="52" t="str">
        <f>VLOOKUP(B$9,SchedSectLookup!I:J,2,0)</f>
        <v>$000s</v>
      </c>
      <c r="F11" s="52"/>
      <c r="G11" s="52"/>
      <c r="H11" s="39"/>
      <c r="I11" s="39"/>
      <c r="J11" s="39"/>
      <c r="K11" s="39"/>
      <c r="L11" s="39"/>
    </row>
    <row r="12" spans="1:12">
      <c r="A12" s="33" t="s">
        <v>353</v>
      </c>
      <c r="B12" s="36"/>
      <c r="C12" s="36"/>
      <c r="D12" s="37"/>
      <c r="E12" s="34">
        <f>SUMIFS(Data[value],Data[airport],$A12,Data[Lookup2],$B$9,Data[disc_yr],E$10,Data[fcast_yr],E$10)</f>
        <v>183026.35437913751</v>
      </c>
      <c r="F12" s="34">
        <f>SUMIFS(Data[value],Data[airport],$A12,Data[Lookup2],$B$9,Data[disc_yr],F$10,Data[fcast_yr],F$10)</f>
        <v>227606.10355278139</v>
      </c>
      <c r="G12" s="34">
        <f>SUMIFS(Data[value],Data[airport],$A12,Data[Lookup2],$B$9,Data[disc_yr],G$10,Data[fcast_yr],G$10)</f>
        <v>50702.941138878326</v>
      </c>
      <c r="H12" s="40"/>
      <c r="I12" s="40"/>
      <c r="J12" s="40"/>
      <c r="K12" s="40"/>
      <c r="L12" s="40"/>
    </row>
    <row r="13" spans="1:12">
      <c r="A13" s="33" t="s">
        <v>103</v>
      </c>
      <c r="B13" s="36"/>
      <c r="C13" s="36"/>
      <c r="D13" s="37"/>
      <c r="E13" s="34">
        <f>SUMIFS(Data[value],Data[airport],$A13,Data[Lookup2],$B$9,Data[disc_yr],E$10,Data[fcast_yr],E$10)</f>
        <v>96824.666361456853</v>
      </c>
      <c r="F13" s="34">
        <f>SUMIFS(Data[value],Data[airport],$A13,Data[Lookup2],$B$9,Data[disc_yr],F$10,Data[fcast_yr],F$10)</f>
        <v>113244.53100129181</v>
      </c>
      <c r="G13" s="34">
        <f>SUMIFS(Data[value],Data[airport],$A13,Data[Lookup2],$B$9,Data[disc_yr],G$10,Data[fcast_yr],G$10)</f>
        <v>8670</v>
      </c>
      <c r="H13" s="40"/>
      <c r="I13" s="40"/>
      <c r="J13" s="40"/>
      <c r="K13" s="40"/>
      <c r="L13" s="40"/>
    </row>
    <row r="14" spans="1:12">
      <c r="A14" s="33" t="s">
        <v>354</v>
      </c>
      <c r="B14" s="36"/>
      <c r="C14" s="36"/>
      <c r="D14" s="37"/>
      <c r="E14" s="34">
        <f>SUMIFS(Data[value],Data[airport],$A14,Data[Lookup2],$B$9,Data[disc_yr],E$10,Data[fcast_yr],E$10)</f>
        <v>129488</v>
      </c>
      <c r="F14" s="34">
        <f>SUMIFS(Data[value],Data[airport],$A14,Data[Lookup2],$B$9,Data[disc_yr],F$10,Data[fcast_yr],F$10)</f>
        <v>159889.32899767271</v>
      </c>
      <c r="G14" s="34">
        <f>SUMIFS(Data[value],Data[airport],$A14,Data[Lookup2],$B$9,Data[disc_yr],G$10,Data[fcast_yr],G$10)</f>
        <v>35686.082183695893</v>
      </c>
      <c r="H14" s="40"/>
      <c r="I14" s="40"/>
      <c r="J14" s="40"/>
      <c r="K14" s="40"/>
      <c r="L14" s="40"/>
    </row>
    <row r="15" spans="1:12">
      <c r="A15" s="15"/>
      <c r="B15" s="41"/>
      <c r="C15" s="41"/>
      <c r="D15" s="41"/>
      <c r="E15" s="13"/>
      <c r="F15" s="13"/>
      <c r="G15" s="13"/>
      <c r="H15" s="41"/>
      <c r="I15" s="41"/>
      <c r="J15" s="41"/>
      <c r="K15" s="41"/>
      <c r="L15" s="41"/>
    </row>
    <row r="16" spans="1:12">
      <c r="A16" s="33" t="s">
        <v>360</v>
      </c>
      <c r="B16" s="36"/>
      <c r="C16" s="36"/>
      <c r="D16" s="37"/>
      <c r="E16" s="34">
        <f>E5-E12</f>
        <v>-152391.59100466996</v>
      </c>
      <c r="F16" s="34">
        <f t="shared" ref="F16:G16" si="0">F5-F12</f>
        <v>-203453.2292589577</v>
      </c>
      <c r="G16" s="34">
        <f t="shared" si="0"/>
        <v>14881.379404569008</v>
      </c>
      <c r="H16" s="40"/>
      <c r="I16" s="40"/>
      <c r="J16" s="40"/>
      <c r="K16" s="40"/>
      <c r="L16" s="40"/>
    </row>
    <row r="17" spans="1:12">
      <c r="A17" s="33" t="s">
        <v>361</v>
      </c>
      <c r="B17" s="36"/>
      <c r="C17" s="36"/>
      <c r="D17" s="37"/>
      <c r="E17" s="34">
        <f t="shared" ref="E17:G18" si="1">E6-E13</f>
        <v>-90481.9325278631</v>
      </c>
      <c r="F17" s="34">
        <f t="shared" si="1"/>
        <v>-109965.9400113797</v>
      </c>
      <c r="G17" s="34">
        <f t="shared" si="1"/>
        <v>13849.101443333329</v>
      </c>
      <c r="H17" s="40"/>
      <c r="I17" s="40"/>
      <c r="J17" s="40"/>
      <c r="K17" s="40"/>
      <c r="L17" s="40"/>
    </row>
    <row r="18" spans="1:12">
      <c r="A18" s="33" t="s">
        <v>362</v>
      </c>
      <c r="B18" s="36"/>
      <c r="C18" s="36"/>
      <c r="D18" s="37"/>
      <c r="E18" s="34">
        <f t="shared" si="1"/>
        <v>-129488</v>
      </c>
      <c r="F18" s="34">
        <f t="shared" si="1"/>
        <v>-159889.32899767271</v>
      </c>
      <c r="G18" s="34">
        <f t="shared" si="1"/>
        <v>-2129.2728450598443</v>
      </c>
      <c r="H18" s="40"/>
      <c r="I18" s="40"/>
      <c r="J18" s="40"/>
      <c r="K18" s="40"/>
      <c r="L18" s="40"/>
    </row>
    <row r="19" spans="1:12">
      <c r="A19" s="13"/>
      <c r="B19" s="41"/>
      <c r="C19" s="41"/>
      <c r="D19" s="41"/>
      <c r="E19" s="13"/>
      <c r="F19" s="13"/>
      <c r="G19" s="13"/>
      <c r="H19" s="13"/>
      <c r="I19" s="13"/>
      <c r="J19" s="13"/>
      <c r="K19" s="13"/>
      <c r="L19" s="13"/>
    </row>
    <row r="20" spans="1:12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</row>
  </sheetData>
  <sheetProtection sheet="1" objects="1" scenarios="1"/>
  <mergeCells count="4">
    <mergeCell ref="E11:G11"/>
    <mergeCell ref="B2:K2"/>
    <mergeCell ref="B9:K9"/>
    <mergeCell ref="B4:K4"/>
  </mergeCells>
  <dataValidations count="2">
    <dataValidation type="list" allowBlank="1" showInputMessage="1" showErrorMessage="1" sqref="B2">
      <formula1>ItemListPSE</formula1>
    </dataValidation>
    <dataValidation type="list" allowBlank="1" showInputMessage="1" showErrorMessage="1" sqref="B9:K9">
      <formula1>ItemListHistoric</formula1>
    </dataValidation>
  </dataValidations>
  <pageMargins left="0.7" right="0.7" top="0.75" bottom="0.75" header="0.3" footer="0.3"/>
  <pageSetup paperSize="9" scale="4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9"/>
  <sheetViews>
    <sheetView view="pageBreakPreview" zoomScale="90" zoomScaleNormal="90" zoomScaleSheetLayoutView="90" workbookViewId="0"/>
  </sheetViews>
  <sheetFormatPr defaultRowHeight="15"/>
  <cols>
    <col min="1" max="1" width="15" style="14" bestFit="1" customWidth="1"/>
    <col min="2" max="11" width="13.5703125" style="14" customWidth="1"/>
    <col min="12" max="12" width="3" style="14" customWidth="1"/>
    <col min="13" max="16384" width="9.140625" style="14"/>
  </cols>
  <sheetData>
    <row r="1" spans="1:1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s="17" customFormat="1" ht="30" customHeight="1">
      <c r="A2" s="26" t="s">
        <v>358</v>
      </c>
      <c r="B2" s="53" t="s">
        <v>408</v>
      </c>
      <c r="C2" s="54"/>
      <c r="D2" s="54"/>
      <c r="E2" s="54"/>
      <c r="F2" s="54"/>
      <c r="G2" s="54"/>
      <c r="H2" s="54"/>
      <c r="I2" s="54"/>
      <c r="J2" s="54"/>
      <c r="K2" s="55"/>
      <c r="L2" s="15"/>
    </row>
    <row r="3" spans="1:12" s="31" customFormat="1">
      <c r="A3" s="28" t="s">
        <v>359</v>
      </c>
      <c r="B3" s="29">
        <v>2008</v>
      </c>
      <c r="C3" s="29">
        <v>2009</v>
      </c>
      <c r="D3" s="29">
        <v>2010</v>
      </c>
      <c r="E3" s="29">
        <v>2011</v>
      </c>
      <c r="F3" s="29">
        <v>2012</v>
      </c>
      <c r="G3" s="29">
        <v>2013</v>
      </c>
      <c r="H3" s="29">
        <v>2014</v>
      </c>
      <c r="I3" s="29">
        <v>2015</v>
      </c>
      <c r="J3" s="29">
        <v>2016</v>
      </c>
      <c r="K3" s="29">
        <v>2017</v>
      </c>
      <c r="L3" s="42"/>
    </row>
    <row r="4" spans="1:12" s="31" customFormat="1">
      <c r="A4" s="28" t="s">
        <v>410</v>
      </c>
      <c r="B4" s="56" t="str">
        <f>VLOOKUP(B$2,SchedSectLookup!I:J,2,0)</f>
        <v>$000s</v>
      </c>
      <c r="C4" s="56"/>
      <c r="D4" s="56"/>
      <c r="E4" s="56"/>
      <c r="F4" s="56"/>
      <c r="G4" s="56"/>
      <c r="H4" s="56"/>
      <c r="I4" s="56"/>
      <c r="J4" s="56"/>
      <c r="K4" s="56"/>
      <c r="L4" s="42"/>
    </row>
    <row r="5" spans="1:12">
      <c r="A5" s="33" t="s">
        <v>353</v>
      </c>
      <c r="B5" s="34">
        <f>SUMIFS(Data[value],Data[airport],$A5,Data[Lookup2],$B$2,Data[disc_yr],IF(B$3&lt;2013,2007,2012),Data[fcast_yr],B$3)</f>
        <v>48752.12094285003</v>
      </c>
      <c r="C5" s="34">
        <f>SUMIFS(Data[value],Data[airport],$A5,Data[Lookup2],$B$2,Data[disc_yr],IF(C$3&lt;2013,2007,2012),Data[fcast_yr],C$3)</f>
        <v>52532.085507445998</v>
      </c>
      <c r="D5" s="34">
        <f>SUMIFS(Data[value],Data[airport],$A5,Data[Lookup2],$B$2,Data[disc_yr],IF(D$3&lt;2013,2007,2012),Data[fcast_yr],D$3)</f>
        <v>54552.129212129577</v>
      </c>
      <c r="E5" s="34">
        <f>SUMIFS(Data[value],Data[airport],$A5,Data[Lookup2],$B$2,Data[disc_yr],IF(E$3&lt;2013,2007,2012),Data[fcast_yr],E$3)</f>
        <v>56937.826048440576</v>
      </c>
      <c r="F5" s="34">
        <f>SUMIFS(Data[value],Data[airport],$A5,Data[Lookup2],$B$2,Data[disc_yr],IF(F$3&lt;2013,2007,2012),Data[fcast_yr],F$3)</f>
        <v>58888.645933958047</v>
      </c>
      <c r="G5" s="34">
        <f>SUMIFS(Data[value],Data[airport],$A5,Data[Lookup2],$B$2,Data[disc_yr],IF(G$3&lt;2013,2007,2012),Data[fcast_yr],G$3)</f>
        <v>77368.607409508506</v>
      </c>
      <c r="H5" s="34">
        <f>SUMIFS(Data[value],Data[airport],$A5,Data[Lookup2],$B$2,Data[disc_yr],IF(H$3&lt;2013,2007,2012),Data[fcast_yr],H$3)</f>
        <v>79175.887298034853</v>
      </c>
      <c r="I5" s="34">
        <f>SUMIFS(Data[value],Data[airport],$A5,Data[Lookup2],$B$2,Data[disc_yr],IF(I$3&lt;2013,2007,2012),Data[fcast_yr],I$3)</f>
        <v>79554.400766880834</v>
      </c>
      <c r="J5" s="34">
        <f>SUMIFS(Data[value],Data[airport],$A5,Data[Lookup2],$B$2,Data[disc_yr],IF(J$3&lt;2013,2007,2012),Data[fcast_yr],J$3)</f>
        <v>82910.988229788214</v>
      </c>
      <c r="K5" s="34">
        <f>SUMIFS(Data[value],Data[airport],$A5,Data[Lookup2],$B$2,Data[disc_yr],IF(K$3&lt;2013,2007,2012),Data[fcast_yr],K$3)</f>
        <v>86741.231984491751</v>
      </c>
      <c r="L5" s="12"/>
    </row>
    <row r="6" spans="1:12">
      <c r="A6" s="33" t="s">
        <v>103</v>
      </c>
      <c r="B6" s="34">
        <f>SUMIFS(Data[value],Data[airport],$A6,Data[Lookup2],$B$2,Data[disc_yr],IF(B$3&lt;2013,2007,2012),Data[fcast_yr],B$3)</f>
        <v>10684.108743882751</v>
      </c>
      <c r="C6" s="34">
        <f>SUMIFS(Data[value],Data[airport],$A6,Data[Lookup2],$B$2,Data[disc_yr],IF(C$3&lt;2013,2007,2012),Data[fcast_yr],C$3)</f>
        <v>10816.07853901033</v>
      </c>
      <c r="D6" s="34">
        <f>SUMIFS(Data[value],Data[airport],$A6,Data[Lookup2],$B$2,Data[disc_yr],IF(D$3&lt;2013,2007,2012),Data[fcast_yr],D$3)</f>
        <v>10937.21537155873</v>
      </c>
      <c r="E6" s="34">
        <f>SUMIFS(Data[value],Data[airport],$A6,Data[Lookup2],$B$2,Data[disc_yr],IF(E$3&lt;2013,2007,2012),Data[fcast_yr],E$3)</f>
        <v>12153.336453047419</v>
      </c>
      <c r="F6" s="34">
        <f>SUMIFS(Data[value],Data[airport],$A6,Data[Lookup2],$B$2,Data[disc_yr],IF(F$3&lt;2013,2007,2012),Data[fcast_yr],F$3)</f>
        <v>13356.78929379454</v>
      </c>
      <c r="G6" s="34">
        <f>SUMIFS(Data[value],Data[airport],$A6,Data[Lookup2],$B$2,Data[disc_yr],IF(G$3&lt;2013,2007,2012),Data[fcast_yr],G$3)</f>
        <v>22887.350798626761</v>
      </c>
      <c r="H6" s="34">
        <f>SUMIFS(Data[value],Data[airport],$A6,Data[Lookup2],$B$2,Data[disc_yr],IF(H$3&lt;2013,2007,2012),Data[fcast_yr],H$3)</f>
        <v>17303.241500750912</v>
      </c>
      <c r="I6" s="34">
        <f>SUMIFS(Data[value],Data[airport],$A6,Data[Lookup2],$B$2,Data[disc_yr],IF(I$3&lt;2013,2007,2012),Data[fcast_yr],I$3)</f>
        <v>20047.704850383601</v>
      </c>
      <c r="J6" s="34">
        <f>SUMIFS(Data[value],Data[airport],$A6,Data[Lookup2],$B$2,Data[disc_yr],IF(J$3&lt;2013,2007,2012),Data[fcast_yr],J$3)</f>
        <v>20484.9042208793</v>
      </c>
      <c r="K6" s="34">
        <f>SUMIFS(Data[value],Data[airport],$A6,Data[Lookup2],$B$2,Data[disc_yr],IF(K$3&lt;2013,2007,2012),Data[fcast_yr],K$3)</f>
        <v>20869.080443454161</v>
      </c>
      <c r="L6" s="13"/>
    </row>
    <row r="7" spans="1:12">
      <c r="A7" s="33" t="s">
        <v>354</v>
      </c>
      <c r="B7" s="34">
        <f>SUMIFS(Data[value],Data[airport],$A7,Data[Lookup2],$B$2,Data[disc_yr],IF(B$3&lt;2013,2007,2012),Data[fcast_yr],B$3)</f>
        <v>0</v>
      </c>
      <c r="C7" s="34">
        <f>SUMIFS(Data[value],Data[airport],$A7,Data[Lookup2],$B$2,Data[disc_yr],IF(C$3&lt;2013,2007,2012),Data[fcast_yr],C$3)</f>
        <v>0</v>
      </c>
      <c r="D7" s="34">
        <f>SUMIFS(Data[value],Data[airport],$A7,Data[Lookup2],$B$2,Data[disc_yr],IF(D$3&lt;2013,2007,2012),Data[fcast_yr],D$3)</f>
        <v>0</v>
      </c>
      <c r="E7" s="34">
        <f>SUMIFS(Data[value],Data[airport],$A7,Data[Lookup2],$B$2,Data[disc_yr],IF(E$3&lt;2013,2007,2012),Data[fcast_yr],E$3)</f>
        <v>0</v>
      </c>
      <c r="F7" s="34">
        <f>SUMIFS(Data[value],Data[airport],$A7,Data[Lookup2],$B$2,Data[disc_yr],IF(F$3&lt;2013,2007,2012),Data[fcast_yr],F$3)</f>
        <v>0</v>
      </c>
      <c r="G7" s="34">
        <f>SUMIFS(Data[value],Data[airport],$A7,Data[Lookup2],$B$2,Data[disc_yr],IF(G$3&lt;2013,2007,2012),Data[fcast_yr],G$3)</f>
        <v>26858</v>
      </c>
      <c r="H7" s="34">
        <f>SUMIFS(Data[value],Data[airport],$A7,Data[Lookup2],$B$2,Data[disc_yr],IF(H$3&lt;2013,2007,2012),Data[fcast_yr],H$3)</f>
        <v>28703</v>
      </c>
      <c r="I7" s="34">
        <f>SUMIFS(Data[value],Data[airport],$A7,Data[Lookup2],$B$2,Data[disc_yr],IF(I$3&lt;2013,2007,2012),Data[fcast_yr],I$3)</f>
        <v>29274</v>
      </c>
      <c r="J7" s="34">
        <f>SUMIFS(Data[value],Data[airport],$A7,Data[Lookup2],$B$2,Data[disc_yr],IF(J$3&lt;2013,2007,2012),Data[fcast_yr],J$3)</f>
        <v>29976</v>
      </c>
      <c r="K7" s="34">
        <f>SUMIFS(Data[value],Data[airport],$A7,Data[Lookup2],$B$2,Data[disc_yr],IF(K$3&lt;2013,2007,2012),Data[fcast_yr],K$3)</f>
        <v>30623</v>
      </c>
      <c r="L7" s="13"/>
    </row>
    <row r="8" spans="1:12">
      <c r="A8" s="15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12" ht="30" customHeight="1">
      <c r="A9" s="26" t="s">
        <v>358</v>
      </c>
      <c r="B9" s="53" t="s">
        <v>4983</v>
      </c>
      <c r="C9" s="54"/>
      <c r="D9" s="54"/>
      <c r="E9" s="54"/>
      <c r="F9" s="54"/>
      <c r="G9" s="54"/>
      <c r="H9" s="54"/>
      <c r="I9" s="54"/>
      <c r="J9" s="54"/>
      <c r="K9" s="55"/>
      <c r="L9" s="15"/>
    </row>
    <row r="10" spans="1:12">
      <c r="A10" s="28" t="s">
        <v>359</v>
      </c>
      <c r="B10" s="29">
        <v>2008</v>
      </c>
      <c r="C10" s="29">
        <v>2009</v>
      </c>
      <c r="D10" s="29">
        <v>2010</v>
      </c>
      <c r="E10" s="29">
        <v>2011</v>
      </c>
      <c r="F10" s="29">
        <v>2012</v>
      </c>
      <c r="G10" s="29">
        <v>2013</v>
      </c>
      <c r="H10" s="29">
        <v>2014</v>
      </c>
      <c r="I10" s="29">
        <v>2015</v>
      </c>
      <c r="J10" s="29">
        <v>2016</v>
      </c>
      <c r="K10" s="29">
        <v>2017</v>
      </c>
      <c r="L10" s="42"/>
    </row>
    <row r="11" spans="1:12">
      <c r="A11" s="28" t="s">
        <v>410</v>
      </c>
      <c r="B11" s="56" t="str">
        <f>VLOOKUP(B$9,SchedSectLookup!I:J,2,0)</f>
        <v>$000s</v>
      </c>
      <c r="C11" s="56"/>
      <c r="D11" s="56"/>
      <c r="E11" s="56"/>
      <c r="F11" s="56"/>
      <c r="G11" s="56"/>
      <c r="H11" s="56"/>
      <c r="I11" s="56"/>
      <c r="J11" s="56"/>
      <c r="K11" s="56"/>
      <c r="L11" s="42"/>
    </row>
    <row r="12" spans="1:12">
      <c r="A12" s="33" t="s">
        <v>353</v>
      </c>
      <c r="B12" s="34">
        <f>SUMIFS(Data[value],Data[airport],$A12,Data[Lookup2],$B$9,Data[disc_yr],IF(B$10&lt;2013,2007,2012),Data[fcast_yr],B$10)</f>
        <v>26410.45490023536</v>
      </c>
      <c r="C12" s="34">
        <f>SUMIFS(Data[value],Data[airport],$A12,Data[Lookup2],$B$9,Data[disc_yr],IF(C$10&lt;2013,2007,2012),Data[fcast_yr],C$10)</f>
        <v>24617.3877618187</v>
      </c>
      <c r="D12" s="34">
        <f>SUMIFS(Data[value],Data[airport],$A12,Data[Lookup2],$B$9,Data[disc_yr],IF(D$10&lt;2013,2007,2012),Data[fcast_yr],D$10)</f>
        <v>25594.005044356691</v>
      </c>
      <c r="E12" s="34">
        <f>SUMIFS(Data[value],Data[airport],$A12,Data[Lookup2],$B$9,Data[disc_yr],IF(E$10&lt;2013,2007,2012),Data[fcast_yr],E$10)</f>
        <v>28186.78096346281</v>
      </c>
      <c r="F12" s="34">
        <f>SUMIFS(Data[value],Data[airport],$A12,Data[Lookup2],$B$9,Data[disc_yr],IF(F$10&lt;2013,2007,2012),Data[fcast_yr],F$10)</f>
        <v>31158.844621444241</v>
      </c>
      <c r="G12" s="34">
        <f>SUMIFS(Data[value],Data[airport],$A12,Data[Lookup2],$B$9,Data[disc_yr],IF(G$10&lt;2013,2007,2012),Data[fcast_yr],G$10)</f>
        <v>33087.631276722117</v>
      </c>
      <c r="H12" s="34">
        <f>SUMIFS(Data[value],Data[airport],$A12,Data[Lookup2],$B$9,Data[disc_yr],IF(H$10&lt;2013,2007,2012),Data[fcast_yr],H$10)</f>
        <v>36911.976370225973</v>
      </c>
      <c r="I12" s="34">
        <f>SUMIFS(Data[value],Data[airport],$A12,Data[Lookup2],$B$9,Data[disc_yr],IF(I$10&lt;2013,2007,2012),Data[fcast_yr],I$10)</f>
        <v>38829.98704358736</v>
      </c>
      <c r="J12" s="34">
        <f>SUMIFS(Data[value],Data[airport],$A12,Data[Lookup2],$B$9,Data[disc_yr],IF(J$10&lt;2013,2007,2012),Data[fcast_yr],J$10)</f>
        <v>41439.152866965167</v>
      </c>
      <c r="K12" s="34">
        <f>SUMIFS(Data[value],Data[airport],$A12,Data[Lookup2],$B$9,Data[disc_yr],IF(K$10&lt;2013,2007,2012),Data[fcast_yr],K$10)</f>
        <v>43929.803703190519</v>
      </c>
      <c r="L12" s="12"/>
    </row>
    <row r="13" spans="1:12">
      <c r="A13" s="33" t="s">
        <v>103</v>
      </c>
      <c r="B13" s="34">
        <f>SUMIFS(Data[value],Data[airport],$A13,Data[Lookup2],$B$9,Data[disc_yr],IF(B$10&lt;2013,2007,2012),Data[fcast_yr],B$10)</f>
        <v>10134</v>
      </c>
      <c r="C13" s="34">
        <f>SUMIFS(Data[value],Data[airport],$A13,Data[Lookup2],$B$9,Data[disc_yr],IF(C$10&lt;2013,2007,2012),Data[fcast_yr],C$10)</f>
        <v>8838</v>
      </c>
      <c r="D13" s="34">
        <f>SUMIFS(Data[value],Data[airport],$A13,Data[Lookup2],$B$9,Data[disc_yr],IF(D$10&lt;2013,2007,2012),Data[fcast_yr],D$10)</f>
        <v>9203</v>
      </c>
      <c r="E13" s="34">
        <f>SUMIFS(Data[value],Data[airport],$A13,Data[Lookup2],$B$9,Data[disc_yr],IF(E$10&lt;2013,2007,2012),Data[fcast_yr],E$10)</f>
        <v>9909</v>
      </c>
      <c r="F13" s="34">
        <f>SUMIFS(Data[value],Data[airport],$A13,Data[Lookup2],$B$9,Data[disc_yr],IF(F$10&lt;2013,2007,2012),Data[fcast_yr],F$10)</f>
        <v>10729</v>
      </c>
      <c r="G13" s="34">
        <f>SUMIFS(Data[value],Data[airport],$A13,Data[Lookup2],$B$9,Data[disc_yr],IF(G$10&lt;2013,2007,2012),Data[fcast_yr],G$10)</f>
        <v>10478.355170146589</v>
      </c>
      <c r="H13" s="34">
        <f>SUMIFS(Data[value],Data[airport],$A13,Data[Lookup2],$B$9,Data[disc_yr],IF(H$10&lt;2013,2007,2012),Data[fcast_yr],H$10)</f>
        <v>12241.41698322085</v>
      </c>
      <c r="I13" s="34">
        <f>SUMIFS(Data[value],Data[airport],$A13,Data[Lookup2],$B$9,Data[disc_yr],IF(I$10&lt;2013,2007,2012),Data[fcast_yr],I$10)</f>
        <v>13430.266956978099</v>
      </c>
      <c r="J13" s="34">
        <f>SUMIFS(Data[value],Data[airport],$A13,Data[Lookup2],$B$9,Data[disc_yr],IF(J$10&lt;2013,2007,2012),Data[fcast_yr],J$10)</f>
        <v>15131.59923979702</v>
      </c>
      <c r="K13" s="34">
        <f>SUMIFS(Data[value],Data[airport],$A13,Data[Lookup2],$B$9,Data[disc_yr],IF(K$10&lt;2013,2007,2012),Data[fcast_yr],K$10)</f>
        <v>17078.77988232296</v>
      </c>
      <c r="L13" s="13"/>
    </row>
    <row r="14" spans="1:12">
      <c r="A14" s="33" t="s">
        <v>354</v>
      </c>
      <c r="B14" s="34">
        <f>SUMIFS(Data[value],Data[airport],$A14,Data[Lookup2],$B$9,Data[disc_yr],IF(B$10&lt;2013,2007,2012),Data[fcast_yr],B$10)</f>
        <v>0</v>
      </c>
      <c r="C14" s="34">
        <f>SUMIFS(Data[value],Data[airport],$A14,Data[Lookup2],$B$9,Data[disc_yr],IF(C$10&lt;2013,2007,2012),Data[fcast_yr],C$10)</f>
        <v>0</v>
      </c>
      <c r="D14" s="34">
        <f>SUMIFS(Data[value],Data[airport],$A14,Data[Lookup2],$B$9,Data[disc_yr],IF(D$10&lt;2013,2007,2012),Data[fcast_yr],D$10)</f>
        <v>0</v>
      </c>
      <c r="E14" s="34">
        <f>SUMIFS(Data[value],Data[airport],$A14,Data[Lookup2],$B$9,Data[disc_yr],IF(E$10&lt;2013,2007,2012),Data[fcast_yr],E$10)</f>
        <v>0</v>
      </c>
      <c r="F14" s="34">
        <f>SUMIFS(Data[value],Data[airport],$A14,Data[Lookup2],$B$9,Data[disc_yr],IF(F$10&lt;2013,2007,2012),Data[fcast_yr],F$10)</f>
        <v>0</v>
      </c>
      <c r="G14" s="34">
        <f>SUMIFS(Data[value],Data[airport],$A14,Data[Lookup2],$B$9,Data[disc_yr],IF(G$10&lt;2013,2007,2012),Data[fcast_yr],G$10)</f>
        <v>12414</v>
      </c>
      <c r="H14" s="34">
        <f>SUMIFS(Data[value],Data[airport],$A14,Data[Lookup2],$B$9,Data[disc_yr],IF(H$10&lt;2013,2007,2012),Data[fcast_yr],H$10)</f>
        <v>11963</v>
      </c>
      <c r="I14" s="34">
        <f>SUMIFS(Data[value],Data[airport],$A14,Data[Lookup2],$B$9,Data[disc_yr],IF(I$10&lt;2013,2007,2012),Data[fcast_yr],I$10)</f>
        <v>12033</v>
      </c>
      <c r="J14" s="34">
        <f>SUMIFS(Data[value],Data[airport],$A14,Data[Lookup2],$B$9,Data[disc_yr],IF(J$10&lt;2013,2007,2012),Data[fcast_yr],J$10)</f>
        <v>12177</v>
      </c>
      <c r="K14" s="34">
        <f>SUMIFS(Data[value],Data[airport],$A14,Data[Lookup2],$B$9,Data[disc_yr],IF(K$10&lt;2013,2007,2012),Data[fcast_yr],K$10)</f>
        <v>12085</v>
      </c>
      <c r="L14" s="13"/>
    </row>
    <row r="15" spans="1:12">
      <c r="A15" s="15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</row>
    <row r="16" spans="1:12" ht="30" customHeight="1">
      <c r="A16" s="26" t="s">
        <v>358</v>
      </c>
      <c r="B16" s="53" t="s">
        <v>356</v>
      </c>
      <c r="C16" s="54"/>
      <c r="D16" s="54"/>
      <c r="E16" s="54"/>
      <c r="F16" s="54"/>
      <c r="G16" s="54"/>
      <c r="H16" s="54"/>
      <c r="I16" s="54"/>
      <c r="J16" s="54"/>
      <c r="K16" s="55"/>
      <c r="L16" s="15"/>
    </row>
    <row r="17" spans="1:12">
      <c r="A17" s="28" t="s">
        <v>359</v>
      </c>
      <c r="B17" s="29">
        <v>2008</v>
      </c>
      <c r="C17" s="29">
        <v>2009</v>
      </c>
      <c r="D17" s="29">
        <v>2010</v>
      </c>
      <c r="E17" s="29">
        <v>2011</v>
      </c>
      <c r="F17" s="29">
        <v>2012</v>
      </c>
      <c r="G17" s="29">
        <v>2013</v>
      </c>
      <c r="H17" s="29">
        <v>2014</v>
      </c>
      <c r="I17" s="29">
        <v>2015</v>
      </c>
      <c r="J17" s="29">
        <v>2016</v>
      </c>
      <c r="K17" s="29">
        <v>2017</v>
      </c>
      <c r="L17" s="42"/>
    </row>
    <row r="18" spans="1:12">
      <c r="A18" s="28" t="s">
        <v>410</v>
      </c>
      <c r="B18" s="56" t="str">
        <f>VLOOKUP(B$16,SchedSectLookup!I:J,2,0)</f>
        <v>000s</v>
      </c>
      <c r="C18" s="56"/>
      <c r="D18" s="56"/>
      <c r="E18" s="56"/>
      <c r="F18" s="56"/>
      <c r="G18" s="56"/>
      <c r="H18" s="56"/>
      <c r="I18" s="56"/>
      <c r="J18" s="56"/>
      <c r="K18" s="56"/>
      <c r="L18" s="42"/>
    </row>
    <row r="19" spans="1:12">
      <c r="A19" s="33" t="s">
        <v>353</v>
      </c>
      <c r="B19" s="34">
        <f>SUMIFS(Data[value],Data[airport],$A19,Data[Lookup2],$B$16,Data[disc_yr],IF(B$17&lt;2013,2007,2012),Data[fcast_yr],B$17)</f>
        <v>0.41711720580188311</v>
      </c>
      <c r="C19" s="34">
        <f>SUMIFS(Data[value],Data[airport],$A19,Data[Lookup2],$B$16,Data[disc_yr],IF(C$17&lt;2013,2007,2012),Data[fcast_yr],C$17)</f>
        <v>0.43609994172641059</v>
      </c>
      <c r="D19" s="34">
        <f>SUMIFS(Data[value],Data[airport],$A19,Data[Lookup2],$B$16,Data[disc_yr],IF(D$17&lt;2013,2007,2012),Data[fcast_yr],D$17)</f>
        <v>0.45680451205003753</v>
      </c>
      <c r="E19" s="34">
        <f>SUMIFS(Data[value],Data[airport],$A19,Data[Lookup2],$B$16,Data[disc_yr],IF(E$17&lt;2013,2007,2012),Data[fcast_yr],E$17)</f>
        <v>0.48261278953300668</v>
      </c>
      <c r="F19" s="34">
        <f>SUMIFS(Data[value],Data[airport],$A19,Data[Lookup2],$B$16,Data[disc_yr],IF(F$17&lt;2013,2007,2012),Data[fcast_yr],F$17)</f>
        <v>0.50998148700790014</v>
      </c>
      <c r="G19" s="34">
        <f>SUMIFS(Data[value],Data[airport],$A19,Data[Lookup2],$B$16,Data[disc_yr],IF(G$17&lt;2013,2007,2012),Data[fcast_yr],G$17)</f>
        <v>489</v>
      </c>
      <c r="H19" s="34">
        <f>SUMIFS(Data[value],Data[airport],$A19,Data[Lookup2],$B$16,Data[disc_yr],IF(H$17&lt;2013,2007,2012),Data[fcast_yr],H$17)</f>
        <v>498</v>
      </c>
      <c r="I19" s="34">
        <f>SUMIFS(Data[value],Data[airport],$A19,Data[Lookup2],$B$16,Data[disc_yr],IF(I$17&lt;2013,2007,2012),Data[fcast_yr],I$17)</f>
        <v>507</v>
      </c>
      <c r="J19" s="34">
        <f>SUMIFS(Data[value],Data[airport],$A19,Data[Lookup2],$B$16,Data[disc_yr],IF(J$17&lt;2013,2007,2012),Data[fcast_yr],J$17)</f>
        <v>517</v>
      </c>
      <c r="K19" s="34">
        <f>SUMIFS(Data[value],Data[airport],$A19,Data[Lookup2],$B$16,Data[disc_yr],IF(K$17&lt;2013,2007,2012),Data[fcast_yr],K$17)</f>
        <v>526</v>
      </c>
      <c r="L19" s="12"/>
    </row>
    <row r="20" spans="1:12">
      <c r="A20" s="33" t="s">
        <v>103</v>
      </c>
      <c r="B20" s="34">
        <f>SUMIFS(Data[value],Data[airport],$A20,Data[Lookup2],$B$16,Data[disc_yr],IF(B$17&lt;2013,2007,2012),Data[fcast_yr],B$17)</f>
        <v>359.17093999999997</v>
      </c>
      <c r="C20" s="34">
        <f>SUMIFS(Data[value],Data[airport],$A20,Data[Lookup2],$B$16,Data[disc_yr],IF(C$17&lt;2013,2007,2012),Data[fcast_yr],C$17)</f>
        <v>362.6685094</v>
      </c>
      <c r="D20" s="34">
        <f>SUMIFS(Data[value],Data[airport],$A20,Data[Lookup2],$B$16,Data[disc_yr],IF(D$17&lt;2013,2007,2012),Data[fcast_yr],D$17)</f>
        <v>367.96732704099998</v>
      </c>
      <c r="E20" s="34">
        <f>SUMIFS(Data[value],Data[airport],$A20,Data[Lookup2],$B$16,Data[disc_yr],IF(E$17&lt;2013,2007,2012),Data[fcast_yr],E$17)</f>
        <v>373.34562694661503</v>
      </c>
      <c r="F20" s="34">
        <f>SUMIFS(Data[value],Data[airport],$A20,Data[Lookup2],$B$16,Data[disc_yr],IF(F$17&lt;2013,2007,2012),Data[fcast_yr],F$17)</f>
        <v>378.80460135081398</v>
      </c>
      <c r="G20" s="34">
        <f>SUMIFS(Data[value],Data[airport],$A20,Data[Lookup2],$B$16,Data[disc_yr],IF(G$17&lt;2013,2007,2012),Data[fcast_yr],G$17)</f>
        <v>396467.74612254748</v>
      </c>
      <c r="H20" s="34">
        <f>SUMIFS(Data[value],Data[airport],$A20,Data[Lookup2],$B$16,Data[disc_yr],IF(H$17&lt;2013,2007,2012),Data[fcast_yr],H$17)</f>
        <v>403317.71351351752</v>
      </c>
      <c r="I20" s="34">
        <f>SUMIFS(Data[value],Data[airport],$A20,Data[Lookup2],$B$16,Data[disc_yr],IF(I$17&lt;2013,2007,2012),Data[fcast_yr],I$17)</f>
        <v>410888.41295816778</v>
      </c>
      <c r="J20" s="34">
        <f>SUMIFS(Data[value],Data[airport],$A20,Data[Lookup2],$B$16,Data[disc_yr],IF(J$17&lt;2013,2007,2012),Data[fcast_yr],J$17)</f>
        <v>419311.93591515953</v>
      </c>
      <c r="K20" s="34">
        <f>SUMIFS(Data[value],Data[airport],$A20,Data[Lookup2],$B$16,Data[disc_yr],IF(K$17&lt;2013,2007,2012),Data[fcast_yr],K$17)</f>
        <v>429535.39953375771</v>
      </c>
      <c r="L20" s="13"/>
    </row>
    <row r="21" spans="1:12">
      <c r="A21" s="33" t="s">
        <v>354</v>
      </c>
      <c r="B21" s="34">
        <f>SUMIFS(Data[value],Data[airport],$A21,Data[Lookup2],$B$16,Data[disc_yr],IF(B$17&lt;2013,2007,2012),Data[fcast_yr],B$17)</f>
        <v>0</v>
      </c>
      <c r="C21" s="34">
        <f>SUMIFS(Data[value],Data[airport],$A21,Data[Lookup2],$B$16,Data[disc_yr],IF(C$17&lt;2013,2007,2012),Data[fcast_yr],C$17)</f>
        <v>0</v>
      </c>
      <c r="D21" s="34">
        <f>SUMIFS(Data[value],Data[airport],$A21,Data[Lookup2],$B$16,Data[disc_yr],IF(D$17&lt;2013,2007,2012),Data[fcast_yr],D$17)</f>
        <v>0</v>
      </c>
      <c r="E21" s="34">
        <f>SUMIFS(Data[value],Data[airport],$A21,Data[Lookup2],$B$16,Data[disc_yr],IF(E$17&lt;2013,2007,2012),Data[fcast_yr],E$17)</f>
        <v>0</v>
      </c>
      <c r="F21" s="34">
        <f>SUMIFS(Data[value],Data[airport],$A21,Data[Lookup2],$B$16,Data[disc_yr],IF(F$17&lt;2013,2007,2012),Data[fcast_yr],F$17)</f>
        <v>0</v>
      </c>
      <c r="G21" s="34">
        <f>SUMIFS(Data[value],Data[airport],$A21,Data[Lookup2],$B$16,Data[disc_yr],IF(G$17&lt;2013,2007,2012),Data[fcast_yr],G$17)</f>
        <v>410571</v>
      </c>
      <c r="H21" s="34">
        <f>SUMIFS(Data[value],Data[airport],$A21,Data[Lookup2],$B$16,Data[disc_yr],IF(H$17&lt;2013,2007,2012),Data[fcast_yr],H$17)</f>
        <v>436002</v>
      </c>
      <c r="I21" s="34">
        <f>SUMIFS(Data[value],Data[airport],$A21,Data[Lookup2],$B$16,Data[disc_yr],IF(I$17&lt;2013,2007,2012),Data[fcast_yr],I$17)</f>
        <v>436526</v>
      </c>
      <c r="J21" s="34">
        <f>SUMIFS(Data[value],Data[airport],$A21,Data[Lookup2],$B$16,Data[disc_yr],IF(J$17&lt;2013,2007,2012),Data[fcast_yr],J$17)</f>
        <v>439389</v>
      </c>
      <c r="K21" s="34">
        <f>SUMIFS(Data[value],Data[airport],$A21,Data[Lookup2],$B$16,Data[disc_yr],IF(K$17&lt;2013,2007,2012),Data[fcast_yr],K$17)</f>
        <v>443312</v>
      </c>
      <c r="L21" s="13"/>
    </row>
    <row r="22" spans="1:12">
      <c r="A22" s="15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</row>
    <row r="23" spans="1:12" ht="30" customHeight="1">
      <c r="A23" s="26" t="s">
        <v>358</v>
      </c>
      <c r="B23" s="53" t="s">
        <v>357</v>
      </c>
      <c r="C23" s="54"/>
      <c r="D23" s="54"/>
      <c r="E23" s="54"/>
      <c r="F23" s="54"/>
      <c r="G23" s="54"/>
      <c r="H23" s="54"/>
      <c r="I23" s="54"/>
      <c r="J23" s="54"/>
      <c r="K23" s="55"/>
      <c r="L23" s="15"/>
    </row>
    <row r="24" spans="1:12">
      <c r="A24" s="28" t="s">
        <v>359</v>
      </c>
      <c r="B24" s="29">
        <v>2008</v>
      </c>
      <c r="C24" s="29">
        <v>2009</v>
      </c>
      <c r="D24" s="29">
        <v>2010</v>
      </c>
      <c r="E24" s="29">
        <v>2011</v>
      </c>
      <c r="F24" s="29">
        <v>2012</v>
      </c>
      <c r="G24" s="29">
        <v>2013</v>
      </c>
      <c r="H24" s="29">
        <v>2014</v>
      </c>
      <c r="I24" s="29">
        <v>2015</v>
      </c>
      <c r="J24" s="29">
        <v>2016</v>
      </c>
      <c r="K24" s="29">
        <v>2017</v>
      </c>
      <c r="L24" s="42"/>
    </row>
    <row r="25" spans="1:12">
      <c r="A25" s="28" t="s">
        <v>410</v>
      </c>
      <c r="B25" s="56" t="str">
        <f>VLOOKUP(B$23,SchedSectLookup!I:J,2,0)</f>
        <v>000s</v>
      </c>
      <c r="C25" s="56"/>
      <c r="D25" s="56"/>
      <c r="E25" s="56"/>
      <c r="F25" s="56"/>
      <c r="G25" s="56"/>
      <c r="H25" s="56"/>
      <c r="I25" s="56"/>
      <c r="J25" s="56"/>
      <c r="K25" s="56"/>
      <c r="L25" s="42"/>
    </row>
    <row r="26" spans="1:12">
      <c r="A26" s="33" t="s">
        <v>353</v>
      </c>
      <c r="B26" s="34">
        <f>SUMIFS(Data[value],Data[airport],$A26,Data[Lookup2],$B$23,Data[disc_yr],IF(B$24&lt;2013,2007,2012),Data[fcast_yr],B$24)</f>
        <v>9.0208220479519007E-3</v>
      </c>
      <c r="C26" s="34">
        <f>SUMIFS(Data[value],Data[airport],$A26,Data[Lookup2],$B$23,Data[disc_yr],IF(C$24&lt;2013,2007,2012),Data[fcast_yr],C$24)</f>
        <v>9.3633194890042001E-3</v>
      </c>
      <c r="D26" s="34">
        <f>SUMIFS(Data[value],Data[airport],$A26,Data[Lookup2],$B$23,Data[disc_yr],IF(D$24&lt;2013,2007,2012),Data[fcast_yr],D$24)</f>
        <v>9.7313476588523993E-3</v>
      </c>
      <c r="E26" s="34">
        <f>SUMIFS(Data[value],Data[airport],$A26,Data[Lookup2],$B$23,Data[disc_yr],IF(E$24&lt;2013,2007,2012),Data[fcast_yr],E$24)</f>
        <v>1.0179851728412501E-2</v>
      </c>
      <c r="F26" s="34">
        <f>SUMIFS(Data[value],Data[airport],$A26,Data[Lookup2],$B$23,Data[disc_yr],IF(F$24&lt;2013,2007,2012),Data[fcast_yr],F$24)</f>
        <v>1.07345180970446E-2</v>
      </c>
      <c r="G26" s="34">
        <f>SUMIFS(Data[value],Data[airport],$A26,Data[Lookup2],$B$23,Data[disc_yr],IF(G$24&lt;2013,2007,2012),Data[fcast_yr],G$24)</f>
        <v>3.2</v>
      </c>
      <c r="H26" s="34">
        <f>SUMIFS(Data[value],Data[airport],$A26,Data[Lookup2],$B$23,Data[disc_yr],IF(H$24&lt;2013,2007,2012),Data[fcast_yr],H$24)</f>
        <v>3.2</v>
      </c>
      <c r="I26" s="34">
        <f>SUMIFS(Data[value],Data[airport],$A26,Data[Lookup2],$B$23,Data[disc_yr],IF(I$24&lt;2013,2007,2012),Data[fcast_yr],I$24)</f>
        <v>3.2</v>
      </c>
      <c r="J26" s="34">
        <f>SUMIFS(Data[value],Data[airport],$A26,Data[Lookup2],$B$23,Data[disc_yr],IF(J$24&lt;2013,2007,2012),Data[fcast_yr],J$24)</f>
        <v>3.3</v>
      </c>
      <c r="K26" s="34">
        <f>SUMIFS(Data[value],Data[airport],$A26,Data[Lookup2],$B$23,Data[disc_yr],IF(K$24&lt;2013,2007,2012),Data[fcast_yr],K$24)</f>
        <v>3.3</v>
      </c>
      <c r="L26" s="12"/>
    </row>
    <row r="27" spans="1:12">
      <c r="A27" s="33" t="s">
        <v>103</v>
      </c>
      <c r="B27" s="34">
        <f>SUMIFS(Data[value],Data[airport],$A27,Data[Lookup2],$B$23,Data[disc_yr],IF(B$24&lt;2013,2007,2012),Data[fcast_yr],B$24)</f>
        <v>7.1999999999999993</v>
      </c>
      <c r="C27" s="34">
        <f>SUMIFS(Data[value],Data[airport],$A27,Data[Lookup2],$B$23,Data[disc_yr],IF(C$24&lt;2013,2007,2012),Data[fcast_yr],C$24)</f>
        <v>7.1999999999999993</v>
      </c>
      <c r="D27" s="34">
        <f>SUMIFS(Data[value],Data[airport],$A27,Data[Lookup2],$B$23,Data[disc_yr],IF(D$24&lt;2013,2007,2012),Data[fcast_yr],D$24)</f>
        <v>7.1999999999999993</v>
      </c>
      <c r="E27" s="34">
        <f>SUMIFS(Data[value],Data[airport],$A27,Data[Lookup2],$B$23,Data[disc_yr],IF(E$24&lt;2013,2007,2012),Data[fcast_yr],E$24)</f>
        <v>7.1999999999999993</v>
      </c>
      <c r="F27" s="34">
        <f>SUMIFS(Data[value],Data[airport],$A27,Data[Lookup2],$B$23,Data[disc_yr],IF(F$24&lt;2013,2007,2012),Data[fcast_yr],F$24)</f>
        <v>7.1999999999999993</v>
      </c>
      <c r="G27" s="34">
        <f>SUMIFS(Data[value],Data[airport],$A27,Data[Lookup2],$B$23,Data[disc_yr],IF(G$24&lt;2013,2007,2012),Data[fcast_yr],G$24)</f>
        <v>9738.756043998681</v>
      </c>
      <c r="H27" s="34">
        <f>SUMIFS(Data[value],Data[airport],$A27,Data[Lookup2],$B$23,Data[disc_yr],IF(H$24&lt;2013,2007,2012),Data[fcast_yr],H$24)</f>
        <v>9766.9400534597171</v>
      </c>
      <c r="I27" s="34">
        <f>SUMIFS(Data[value],Data[airport],$A27,Data[Lookup2],$B$23,Data[disc_yr],IF(I$24&lt;2013,2007,2012),Data[fcast_yr],I$24)</f>
        <v>9798.089495872533</v>
      </c>
      <c r="J27" s="34">
        <f>SUMIFS(Data[value],Data[airport],$A27,Data[Lookup2],$B$23,Data[disc_yr],IF(J$24&lt;2013,2007,2012),Data[fcast_yr],J$24)</f>
        <v>9832.7478580463558</v>
      </c>
      <c r="K27" s="34">
        <f>SUMIFS(Data[value],Data[airport],$A27,Data[Lookup2],$B$23,Data[disc_yr],IF(K$24&lt;2013,2007,2012),Data[fcast_yr],K$24)</f>
        <v>9874.8120284146662</v>
      </c>
      <c r="L27" s="13"/>
    </row>
    <row r="28" spans="1:12">
      <c r="A28" s="33" t="s">
        <v>354</v>
      </c>
      <c r="B28" s="34">
        <f>SUMIFS(Data[value],Data[airport],$A28,Data[Lookup2],$B$23,Data[disc_yr],IF(B$24&lt;2013,2007,2012),Data[fcast_yr],B$24)</f>
        <v>0</v>
      </c>
      <c r="C28" s="34">
        <f>SUMIFS(Data[value],Data[airport],$A28,Data[Lookup2],$B$23,Data[disc_yr],IF(C$24&lt;2013,2007,2012),Data[fcast_yr],C$24)</f>
        <v>0</v>
      </c>
      <c r="D28" s="34">
        <f>SUMIFS(Data[value],Data[airport],$A28,Data[Lookup2],$B$23,Data[disc_yr],IF(D$24&lt;2013,2007,2012),Data[fcast_yr],D$24)</f>
        <v>0</v>
      </c>
      <c r="E28" s="34">
        <f>SUMIFS(Data[value],Data[airport],$A28,Data[Lookup2],$B$23,Data[disc_yr],IF(E$24&lt;2013,2007,2012),Data[fcast_yr],E$24)</f>
        <v>0</v>
      </c>
      <c r="F28" s="34">
        <f>SUMIFS(Data[value],Data[airport],$A28,Data[Lookup2],$B$23,Data[disc_yr],IF(F$24&lt;2013,2007,2012),Data[fcast_yr],F$24)</f>
        <v>0</v>
      </c>
      <c r="G28" s="34">
        <f>SUMIFS(Data[value],Data[airport],$A28,Data[Lookup2],$B$23,Data[disc_yr],IF(G$24&lt;2013,2007,2012),Data[fcast_yr],G$24)</f>
        <v>182924</v>
      </c>
      <c r="H28" s="34">
        <f>SUMIFS(Data[value],Data[airport],$A28,Data[Lookup2],$B$23,Data[disc_yr],IF(H$24&lt;2013,2007,2012),Data[fcast_yr],H$24)</f>
        <v>182924</v>
      </c>
      <c r="I28" s="34">
        <f>SUMIFS(Data[value],Data[airport],$A28,Data[Lookup2],$B$23,Data[disc_yr],IF(I$24&lt;2013,2007,2012),Data[fcast_yr],I$24)</f>
        <v>182924</v>
      </c>
      <c r="J28" s="34">
        <f>SUMIFS(Data[value],Data[airport],$A28,Data[Lookup2],$B$23,Data[disc_yr],IF(J$24&lt;2013,2007,2012),Data[fcast_yr],J$24)</f>
        <v>182924</v>
      </c>
      <c r="K28" s="34">
        <f>SUMIFS(Data[value],Data[airport],$A28,Data[Lookup2],$B$23,Data[disc_yr],IF(K$24&lt;2013,2007,2012),Data[fcast_yr],K$24)</f>
        <v>182924</v>
      </c>
      <c r="L28" s="13"/>
    </row>
    <row r="29" spans="1:12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</row>
  </sheetData>
  <sheetProtection sheet="1" objects="1" scenarios="1"/>
  <mergeCells count="8">
    <mergeCell ref="B18:K18"/>
    <mergeCell ref="B23:K23"/>
    <mergeCell ref="B25:K25"/>
    <mergeCell ref="B2:K2"/>
    <mergeCell ref="B4:K4"/>
    <mergeCell ref="B9:K9"/>
    <mergeCell ref="B11:K11"/>
    <mergeCell ref="B16:K16"/>
  </mergeCells>
  <dataValidations count="1">
    <dataValidation type="list" allowBlank="1" showInputMessage="1" showErrorMessage="1" sqref="B2 B9 B16 B23">
      <formula1>ItemListPSE</formula1>
    </dataValidation>
  </dataValidations>
  <pageMargins left="0.7" right="0.7" top="0.75" bottom="0.75" header="0.3" footer="0.3"/>
  <pageSetup paperSize="9" scale="4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29"/>
  <sheetViews>
    <sheetView view="pageBreakPreview" zoomScale="90" zoomScaleNormal="90" zoomScaleSheetLayoutView="90" workbookViewId="0"/>
  </sheetViews>
  <sheetFormatPr defaultRowHeight="15"/>
  <cols>
    <col min="1" max="1" width="15" style="14" bestFit="1" customWidth="1"/>
    <col min="2" max="4" width="33.42578125" style="14" customWidth="1"/>
    <col min="5" max="5" width="3" style="14" customWidth="1"/>
    <col min="6" max="16384" width="9.140625" style="14"/>
  </cols>
  <sheetData>
    <row r="1" spans="1:5">
      <c r="A1" s="13"/>
      <c r="B1" s="13"/>
      <c r="C1" s="13"/>
      <c r="D1" s="13"/>
      <c r="E1" s="13"/>
    </row>
    <row r="2" spans="1:5" s="17" customFormat="1" ht="30" customHeight="1">
      <c r="A2" s="26" t="s">
        <v>358</v>
      </c>
      <c r="B2" s="53" t="s">
        <v>7259</v>
      </c>
      <c r="C2" s="54"/>
      <c r="D2" s="55"/>
      <c r="E2" s="15"/>
    </row>
    <row r="3" spans="1:5" s="31" customFormat="1">
      <c r="A3" s="28" t="s">
        <v>359</v>
      </c>
      <c r="B3" s="29">
        <v>2011</v>
      </c>
      <c r="C3" s="29">
        <v>2012</v>
      </c>
      <c r="D3" s="29">
        <v>2013</v>
      </c>
      <c r="E3" s="42"/>
    </row>
    <row r="4" spans="1:5" s="31" customFormat="1">
      <c r="A4" s="28" t="s">
        <v>410</v>
      </c>
      <c r="B4" s="56" t="str">
        <f>VLOOKUP(B$2,SchedSectLookup!I:J,2,0)</f>
        <v>$ per passenger</v>
      </c>
      <c r="C4" s="56"/>
      <c r="D4" s="56"/>
      <c r="E4" s="42"/>
    </row>
    <row r="5" spans="1:5">
      <c r="A5" s="33" t="s">
        <v>353</v>
      </c>
      <c r="B5" s="34">
        <f>SUMIFS(Data[value],Data[airport],$A5,Data[Lookup2],$B$2,Data[disc_yr],B$3,Data[fcast_yr],B$3)</f>
        <v>20.71692834117086</v>
      </c>
      <c r="C5" s="34">
        <f>SUMIFS(Data[value],Data[airport],$A5,Data[Lookup2],$B$2,Data[disc_yr],C$3,Data[fcast_yr],C$3)</f>
        <v>21.247897585376002</v>
      </c>
      <c r="D5" s="34">
        <f>SUMIFS(Data[value],Data[airport],$A5,Data[Lookup2],$B$2,Data[disc_yr],D$3,Data[fcast_yr],D$3)</f>
        <v>22.214622125118801</v>
      </c>
      <c r="E5" s="12"/>
    </row>
    <row r="6" spans="1:5">
      <c r="A6" s="33" t="s">
        <v>103</v>
      </c>
      <c r="B6" s="34">
        <f>SUMIFS(Data[value],Data[airport],$A6,Data[Lookup2],$B$2,Data[disc_yr],B$3,Data[fcast_yr],B$3)</f>
        <v>27.077366585229306</v>
      </c>
      <c r="C6" s="34">
        <f>SUMIFS(Data[value],Data[airport],$A6,Data[Lookup2],$B$2,Data[disc_yr],C$3,Data[fcast_yr],C$3)</f>
        <v>27.917876638954642</v>
      </c>
      <c r="D6" s="34">
        <f>SUMIFS(Data[value],Data[airport],$A6,Data[Lookup2],$B$2,Data[disc_yr],D$3,Data[fcast_yr],D$3)</f>
        <v>64.537152133663625</v>
      </c>
      <c r="E6" s="13"/>
    </row>
    <row r="7" spans="1:5">
      <c r="A7" s="33" t="s">
        <v>354</v>
      </c>
      <c r="B7" s="34">
        <f>SUMIFS(Data[value],Data[airport],$A7,Data[Lookup2],$B$2,Data[disc_yr],B$3,Data[fcast_yr],B$3)</f>
        <v>17.682478510435313</v>
      </c>
      <c r="C7" s="34">
        <f>SUMIFS(Data[value],Data[airport],$A7,Data[Lookup2],$B$2,Data[disc_yr],C$3,Data[fcast_yr],C$3)</f>
        <v>16.477840835834954</v>
      </c>
      <c r="D7" s="34">
        <f>SUMIFS(Data[value],Data[airport],$A7,Data[Lookup2],$B$2,Data[disc_yr],D$3,Data[fcast_yr],D$3)</f>
        <v>19.462251956060712</v>
      </c>
      <c r="E7" s="13"/>
    </row>
    <row r="8" spans="1:5">
      <c r="A8" s="13"/>
      <c r="B8" s="13"/>
      <c r="C8" s="13"/>
      <c r="D8" s="13"/>
      <c r="E8" s="13"/>
    </row>
    <row r="9" spans="1:5" ht="30" customHeight="1">
      <c r="A9" s="26" t="s">
        <v>358</v>
      </c>
      <c r="B9" s="53" t="s">
        <v>7260</v>
      </c>
      <c r="C9" s="54"/>
      <c r="D9" s="55"/>
      <c r="E9" s="15"/>
    </row>
    <row r="10" spans="1:5">
      <c r="A10" s="28" t="s">
        <v>359</v>
      </c>
      <c r="B10" s="29">
        <v>2011</v>
      </c>
      <c r="C10" s="29">
        <v>2012</v>
      </c>
      <c r="D10" s="29">
        <v>2013</v>
      </c>
      <c r="E10" s="42"/>
    </row>
    <row r="11" spans="1:5">
      <c r="A11" s="28" t="s">
        <v>410</v>
      </c>
      <c r="B11" s="56" t="str">
        <f>VLOOKUP(B$9,SchedSectLookup!I:J,2,0)</f>
        <v>Passenger satisfaction survey score</v>
      </c>
      <c r="C11" s="56"/>
      <c r="D11" s="56"/>
      <c r="E11" s="42"/>
    </row>
    <row r="12" spans="1:5">
      <c r="A12" s="33" t="s">
        <v>353</v>
      </c>
      <c r="B12" s="34">
        <f>SUMIFS(Data[value],Data[airport],$A12,Data[Lookup2],$B$9,Data[disc_yr],B$10,Data[fcast_yr],B$10)</f>
        <v>4.2733866959249998</v>
      </c>
      <c r="C12" s="34">
        <f>SUMIFS(Data[value],Data[airport],$A12,Data[Lookup2],$B$9,Data[disc_yr],C$10,Data[fcast_yr],C$10)</f>
        <v>4.2215797582561221</v>
      </c>
      <c r="D12" s="34">
        <f>SUMIFS(Data[value],Data[airport],$A12,Data[Lookup2],$B$9,Data[disc_yr],D$10,Data[fcast_yr],D$10)</f>
        <v>4.2122908068519216</v>
      </c>
      <c r="E12" s="12"/>
    </row>
    <row r="13" spans="1:5">
      <c r="A13" s="33" t="s">
        <v>103</v>
      </c>
      <c r="B13" s="34">
        <f>SUMIFS(Data[value],Data[airport],$A13,Data[Lookup2],$B$9,Data[disc_yr],B$10,Data[fcast_yr],B$10)</f>
        <v>4.2</v>
      </c>
      <c r="C13" s="34">
        <f>SUMIFS(Data[value],Data[airport],$A13,Data[Lookup2],$B$9,Data[disc_yr],C$10,Data[fcast_yr],C$10)</f>
        <v>4.2650000000000006</v>
      </c>
      <c r="D13" s="34">
        <f>SUMIFS(Data[value],Data[airport],$A13,Data[Lookup2],$B$9,Data[disc_yr],D$10,Data[fcast_yr],D$10)</f>
        <v>4.2374999999999998</v>
      </c>
      <c r="E13" s="13"/>
    </row>
    <row r="14" spans="1:5">
      <c r="A14" s="33" t="s">
        <v>354</v>
      </c>
      <c r="B14" s="34">
        <f>SUMIFS(Data[value],Data[airport],$A14,Data[Lookup2],$B$9,Data[disc_yr],B$10,Data[fcast_yr],B$10)</f>
        <v>4.2200000000000006</v>
      </c>
      <c r="C14" s="34">
        <f>SUMIFS(Data[value],Data[airport],$A14,Data[Lookup2],$B$9,Data[disc_yr],C$10,Data[fcast_yr],C$10)</f>
        <v>4.3040000000000003</v>
      </c>
      <c r="D14" s="34">
        <f>SUMIFS(Data[value],Data[airport],$A14,Data[Lookup2],$B$9,Data[disc_yr],D$10,Data[fcast_yr],D$10)</f>
        <v>4.3111730156838028</v>
      </c>
      <c r="E14" s="13"/>
    </row>
    <row r="15" spans="1:5">
      <c r="A15" s="13"/>
      <c r="B15" s="13"/>
      <c r="C15" s="13"/>
      <c r="D15" s="13"/>
      <c r="E15" s="13"/>
    </row>
    <row r="16" spans="1:5" ht="30" customHeight="1">
      <c r="A16" s="26" t="s">
        <v>358</v>
      </c>
      <c r="B16" s="53" t="s">
        <v>7262</v>
      </c>
      <c r="C16" s="54"/>
      <c r="D16" s="55"/>
      <c r="E16" s="15"/>
    </row>
    <row r="17" spans="1:5">
      <c r="A17" s="28" t="s">
        <v>359</v>
      </c>
      <c r="B17" s="29">
        <v>2011</v>
      </c>
      <c r="C17" s="29">
        <v>2012</v>
      </c>
      <c r="D17" s="29">
        <v>2013</v>
      </c>
      <c r="E17" s="42"/>
    </row>
    <row r="18" spans="1:5">
      <c r="A18" s="28" t="s">
        <v>410</v>
      </c>
      <c r="B18" s="56" t="str">
        <f>VLOOKUP(B$16,SchedSectLookup!I:J,2,0)</f>
        <v>Passenger satisfaction survey score</v>
      </c>
      <c r="C18" s="56"/>
      <c r="D18" s="56"/>
      <c r="E18" s="42"/>
    </row>
    <row r="19" spans="1:5">
      <c r="A19" s="33" t="s">
        <v>353</v>
      </c>
      <c r="B19" s="34">
        <f>SUMIFS(Data[value],Data[airport],$A19,Data[Lookup2],$B$16,Data[disc_yr],B$17,Data[fcast_yr],B$17)</f>
        <v>3.79775417895</v>
      </c>
      <c r="C19" s="34">
        <f>SUMIFS(Data[value],Data[airport],$A19,Data[Lookup2],$B$16,Data[disc_yr],C$17,Data[fcast_yr],C$17)</f>
        <v>3.7480876686565852</v>
      </c>
      <c r="D19" s="34">
        <f>SUMIFS(Data[value],Data[airport],$A19,Data[Lookup2],$B$16,Data[disc_yr],D$17,Data[fcast_yr],D$17)</f>
        <v>3.8192018516136699</v>
      </c>
      <c r="E19" s="12"/>
    </row>
    <row r="20" spans="1:5">
      <c r="A20" s="33" t="s">
        <v>103</v>
      </c>
      <c r="B20" s="34">
        <f>SUMIFS(Data[value],Data[airport],$A20,Data[Lookup2],$B$16,Data[disc_yr],B$17,Data[fcast_yr],B$17)</f>
        <v>3.915</v>
      </c>
      <c r="C20" s="34">
        <f>SUMIFS(Data[value],Data[airport],$A20,Data[Lookup2],$B$16,Data[disc_yr],C$17,Data[fcast_yr],C$17)</f>
        <v>3.9125000000000001</v>
      </c>
      <c r="D20" s="34">
        <f>SUMIFS(Data[value],Data[airport],$A20,Data[Lookup2],$B$16,Data[disc_yr],D$17,Data[fcast_yr],D$17)</f>
        <v>3.88</v>
      </c>
      <c r="E20" s="13"/>
    </row>
    <row r="21" spans="1:5">
      <c r="A21" s="33" t="s">
        <v>354</v>
      </c>
      <c r="B21" s="34">
        <f>SUMIFS(Data[value],Data[airport],$A21,Data[Lookup2],$B$16,Data[disc_yr],B$17,Data[fcast_yr],B$17)</f>
        <v>3.4525000000000001</v>
      </c>
      <c r="C21" s="34">
        <f>SUMIFS(Data[value],Data[airport],$A21,Data[Lookup2],$B$16,Data[disc_yr],C$17,Data[fcast_yr],C$17)</f>
        <v>4.0084999999999997</v>
      </c>
      <c r="D21" s="34">
        <f>SUMIFS(Data[value],Data[airport],$A21,Data[Lookup2],$B$16,Data[disc_yr],D$17,Data[fcast_yr],D$17)</f>
        <v>4.0980124200159516</v>
      </c>
      <c r="E21" s="13"/>
    </row>
    <row r="22" spans="1:5">
      <c r="A22" s="13"/>
      <c r="B22" s="13"/>
      <c r="C22" s="13"/>
      <c r="D22" s="13"/>
      <c r="E22" s="13"/>
    </row>
    <row r="23" spans="1:5" ht="30" customHeight="1">
      <c r="A23" s="26" t="s">
        <v>358</v>
      </c>
      <c r="B23" s="53" t="s">
        <v>7261</v>
      </c>
      <c r="C23" s="54"/>
      <c r="D23" s="55"/>
      <c r="E23" s="15"/>
    </row>
    <row r="24" spans="1:5">
      <c r="A24" s="28" t="s">
        <v>359</v>
      </c>
      <c r="B24" s="29">
        <v>2011</v>
      </c>
      <c r="C24" s="29">
        <v>2012</v>
      </c>
      <c r="D24" s="29">
        <v>2013</v>
      </c>
      <c r="E24" s="42"/>
    </row>
    <row r="25" spans="1:5">
      <c r="A25" s="28" t="s">
        <v>410</v>
      </c>
      <c r="B25" s="56" t="str">
        <f>VLOOKUP(B$23,SchedSectLookup!I:J,2,0)</f>
        <v>$000s</v>
      </c>
      <c r="C25" s="56"/>
      <c r="D25" s="56"/>
      <c r="E25" s="42"/>
    </row>
    <row r="26" spans="1:5">
      <c r="A26" s="33" t="s">
        <v>353</v>
      </c>
      <c r="B26" s="34">
        <f>SUMIFS(Data[value],Data[airport],$A26,Data[Lookup2],$B$23,Data[disc_yr],B$24,Data[fcast_yr],B$24)</f>
        <v>254843.71873129701</v>
      </c>
      <c r="C26" s="34">
        <f>SUMIFS(Data[value],Data[airport],$A26,Data[Lookup2],$B$23,Data[disc_yr],C$24,Data[fcast_yr],C$24)</f>
        <v>334511.71059489262</v>
      </c>
      <c r="D26" s="34">
        <f>SUMIFS(Data[value],Data[airport],$A26,Data[Lookup2],$B$23,Data[disc_yr],D$24,Data[fcast_yr],D$24)</f>
        <v>85364.517998746334</v>
      </c>
      <c r="E26" s="12"/>
    </row>
    <row r="27" spans="1:5">
      <c r="A27" s="33" t="s">
        <v>103</v>
      </c>
      <c r="B27" s="34">
        <f>SUMIFS(Data[value],Data[airport],$A27,Data[Lookup2],$B$23,Data[disc_yr],B$24,Data[fcast_yr],B$24)</f>
        <v>51851</v>
      </c>
      <c r="C27" s="34">
        <f>SUMIFS(Data[value],Data[airport],$A27,Data[Lookup2],$B$23,Data[disc_yr],C$24,Data[fcast_yr],C$24)</f>
        <v>67438.124834599992</v>
      </c>
      <c r="D27" s="34">
        <f>SUMIFS(Data[value],Data[airport],$A27,Data[Lookup2],$B$23,Data[disc_yr],D$24,Data[fcast_yr],D$24)</f>
        <v>19604.53237055369</v>
      </c>
      <c r="E27" s="13"/>
    </row>
    <row r="28" spans="1:5">
      <c r="A28" s="33" t="s">
        <v>354</v>
      </c>
      <c r="B28" s="34">
        <f>SUMIFS(Data[value],Data[airport],$A28,Data[Lookup2],$B$23,Data[disc_yr],B$24,Data[fcast_yr],B$24)</f>
        <v>68489</v>
      </c>
      <c r="C28" s="34">
        <f>SUMIFS(Data[value],Data[airport],$A28,Data[Lookup2],$B$23,Data[disc_yr],C$24,Data[fcast_yr],C$24)</f>
        <v>96804.089754302913</v>
      </c>
      <c r="D28" s="34">
        <f>SUMIFS(Data[value],Data[airport],$A28,Data[Lookup2],$B$23,Data[disc_yr],D$24,Data[fcast_yr],D$24)</f>
        <v>30461.400037845578</v>
      </c>
      <c r="E28" s="13"/>
    </row>
    <row r="29" spans="1:5">
      <c r="A29" s="13"/>
      <c r="B29" s="13"/>
      <c r="C29" s="13"/>
      <c r="D29" s="13"/>
      <c r="E29" s="13"/>
    </row>
  </sheetData>
  <sheetProtection sheet="1" objects="1" scenarios="1"/>
  <mergeCells count="8">
    <mergeCell ref="B23:D23"/>
    <mergeCell ref="B25:D25"/>
    <mergeCell ref="B2:D2"/>
    <mergeCell ref="B4:D4"/>
    <mergeCell ref="B9:D9"/>
    <mergeCell ref="B11:D11"/>
    <mergeCell ref="B16:D16"/>
    <mergeCell ref="B18:D18"/>
  </mergeCells>
  <dataValidations count="1">
    <dataValidation type="list" allowBlank="1" showInputMessage="1" showErrorMessage="1" sqref="B2:D2 B9:D9 B16:D16 B23:D23">
      <formula1>ItemListHistoric</formula1>
    </dataValidation>
  </dataValidations>
  <pageMargins left="0.7" right="0.7" top="0.75" bottom="0.75" header="0.3" footer="0.3"/>
  <pageSetup paperSize="9" scale="43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685"/>
  <sheetViews>
    <sheetView zoomScale="80" zoomScaleNormal="80" workbookViewId="0"/>
  </sheetViews>
  <sheetFormatPr defaultColWidth="6.140625" defaultRowHeight="15"/>
  <cols>
    <col min="1" max="1" width="9.140625" customWidth="1"/>
    <col min="2" max="2" width="9.42578125" customWidth="1"/>
    <col min="3" max="3" width="10.85546875" customWidth="1"/>
    <col min="4" max="4" width="9.42578125" customWidth="1"/>
    <col min="5" max="5" width="10.85546875" customWidth="1"/>
    <col min="6" max="6" width="40.28515625" customWidth="1"/>
    <col min="7" max="7" width="9.7109375" customWidth="1"/>
    <col min="8" max="8" width="33.28515625" customWidth="1"/>
    <col min="9" max="9" width="10.42578125" customWidth="1"/>
    <col min="10" max="11" width="8.140625" customWidth="1"/>
    <col min="12" max="12" width="13.7109375" bestFit="1" customWidth="1"/>
    <col min="13" max="14" width="50.7109375" style="9" customWidth="1"/>
  </cols>
  <sheetData>
    <row r="1" spans="1:14">
      <c r="A1" t="s">
        <v>0</v>
      </c>
      <c r="B1" t="s">
        <v>4</v>
      </c>
      <c r="C1" t="s">
        <v>5</v>
      </c>
      <c r="D1" t="s">
        <v>8</v>
      </c>
      <c r="E1" t="s">
        <v>100</v>
      </c>
      <c r="F1" t="s">
        <v>132</v>
      </c>
      <c r="G1" t="s">
        <v>16</v>
      </c>
      <c r="H1" t="s">
        <v>17</v>
      </c>
      <c r="I1" t="s">
        <v>89</v>
      </c>
      <c r="J1" t="s">
        <v>90</v>
      </c>
      <c r="K1" t="s">
        <v>436</v>
      </c>
      <c r="L1" t="s">
        <v>94</v>
      </c>
      <c r="M1" s="8" t="s">
        <v>396</v>
      </c>
      <c r="N1" s="8" t="s">
        <v>397</v>
      </c>
    </row>
    <row r="2" spans="1:14" hidden="1">
      <c r="A2" t="s">
        <v>1</v>
      </c>
      <c r="B2">
        <v>2013</v>
      </c>
      <c r="C2" t="s">
        <v>200</v>
      </c>
      <c r="D2" t="s">
        <v>81</v>
      </c>
      <c r="E2" t="s">
        <v>81</v>
      </c>
      <c r="F2" t="s">
        <v>81</v>
      </c>
      <c r="G2">
        <v>8</v>
      </c>
      <c r="H2" t="s">
        <v>220</v>
      </c>
      <c r="I2">
        <v>2013</v>
      </c>
      <c r="J2" t="s">
        <v>92</v>
      </c>
      <c r="K2" t="s">
        <v>437</v>
      </c>
      <c r="L2">
        <v>3292.2648168060718</v>
      </c>
      <c r="M2" s="9" t="str">
        <f>Data[[#This Row],[schedule]]&amp;" | "&amp;Data[[#This Row],[section]]</f>
        <v xml:space="preserve">SCHEDULE 17: REPORT ON PRICING STATISTICS | </v>
      </c>
      <c r="N2" s="9" t="str">
        <f t="shared" ref="N2:N65" si="0">SUBSTITUTE(SUBSTITUTE(SUBSTITUTE(C2&amp;" | "&amp;D2&amp;" | "&amp;E2&amp;" | "&amp;F2&amp;" | "&amp;H2," |  |  | "," | ")," |  |  | "," | ")," |  | "," | ")</f>
        <v>SCHEDULE 17: REPORT ON PRICING STATISTICS | Net operating charges from airfield activities relating to domestic flights of 3 tonnes or more but less than 30 tonnes MCTOW</v>
      </c>
    </row>
    <row r="3" spans="1:14" hidden="1">
      <c r="A3" t="s">
        <v>1</v>
      </c>
      <c r="B3">
        <v>2013</v>
      </c>
      <c r="C3" t="s">
        <v>200</v>
      </c>
      <c r="D3" t="s">
        <v>81</v>
      </c>
      <c r="E3" t="s">
        <v>81</v>
      </c>
      <c r="F3" t="s">
        <v>81</v>
      </c>
      <c r="G3">
        <v>9</v>
      </c>
      <c r="H3" t="s">
        <v>221</v>
      </c>
      <c r="I3">
        <v>2013</v>
      </c>
      <c r="J3" t="s">
        <v>92</v>
      </c>
      <c r="K3" t="s">
        <v>438</v>
      </c>
      <c r="L3">
        <v>20076.757615997849</v>
      </c>
      <c r="M3" s="9" t="str">
        <f>Data[[#This Row],[schedule]]&amp;" | "&amp;Data[[#This Row],[section]]</f>
        <v xml:space="preserve">SCHEDULE 17: REPORT ON PRICING STATISTICS | </v>
      </c>
      <c r="N3" s="9" t="str">
        <f t="shared" si="0"/>
        <v>SCHEDULE 17: REPORT ON PRICING STATISTICS | Net operating charges from airfield activities relating to domestic flights of 30 tonnes MCTOW or more</v>
      </c>
    </row>
    <row r="4" spans="1:14" hidden="1">
      <c r="A4" t="s">
        <v>1</v>
      </c>
      <c r="B4">
        <v>2013</v>
      </c>
      <c r="C4" t="s">
        <v>200</v>
      </c>
      <c r="D4" t="s">
        <v>81</v>
      </c>
      <c r="E4" t="s">
        <v>81</v>
      </c>
      <c r="F4" t="s">
        <v>81</v>
      </c>
      <c r="G4">
        <v>10</v>
      </c>
      <c r="H4" t="s">
        <v>222</v>
      </c>
      <c r="I4">
        <v>2013</v>
      </c>
      <c r="J4" t="s">
        <v>92</v>
      </c>
      <c r="K4" t="s">
        <v>439</v>
      </c>
      <c r="L4">
        <v>11098.73802857692</v>
      </c>
      <c r="M4" s="9" t="str">
        <f>Data[[#This Row],[schedule]]&amp;" | "&amp;Data[[#This Row],[section]]</f>
        <v xml:space="preserve">SCHEDULE 17: REPORT ON PRICING STATISTICS | </v>
      </c>
      <c r="N4" s="9" t="str">
        <f t="shared" si="0"/>
        <v>SCHEDULE 17: REPORT ON PRICING STATISTICS | Net operating charges from airfield activities relating to international flights</v>
      </c>
    </row>
    <row r="5" spans="1:14" hidden="1">
      <c r="A5" t="s">
        <v>1</v>
      </c>
      <c r="B5">
        <v>2013</v>
      </c>
      <c r="C5" t="s">
        <v>200</v>
      </c>
      <c r="D5" t="s">
        <v>81</v>
      </c>
      <c r="E5" t="s">
        <v>81</v>
      </c>
      <c r="F5" t="s">
        <v>81</v>
      </c>
      <c r="G5">
        <v>11</v>
      </c>
      <c r="H5" t="s">
        <v>223</v>
      </c>
      <c r="I5">
        <v>2013</v>
      </c>
      <c r="J5" t="s">
        <v>92</v>
      </c>
      <c r="K5" t="s">
        <v>440</v>
      </c>
      <c r="L5">
        <v>23713.972507463539</v>
      </c>
      <c r="M5" s="9" t="str">
        <f>Data[[#This Row],[schedule]]&amp;" | "&amp;Data[[#This Row],[section]]</f>
        <v xml:space="preserve">SCHEDULE 17: REPORT ON PRICING STATISTICS | </v>
      </c>
      <c r="N5" s="9" t="str">
        <f t="shared" si="0"/>
        <v>SCHEDULE 17: REPORT ON PRICING STATISTICS | Net operating charges from specified passenger terminal activities relating to domestic passengers</v>
      </c>
    </row>
    <row r="6" spans="1:14" hidden="1">
      <c r="A6" t="s">
        <v>1</v>
      </c>
      <c r="B6">
        <v>2013</v>
      </c>
      <c r="C6" t="s">
        <v>200</v>
      </c>
      <c r="D6" t="s">
        <v>81</v>
      </c>
      <c r="E6" t="s">
        <v>81</v>
      </c>
      <c r="F6" t="s">
        <v>81</v>
      </c>
      <c r="G6">
        <v>12</v>
      </c>
      <c r="H6" t="s">
        <v>224</v>
      </c>
      <c r="I6">
        <v>2013</v>
      </c>
      <c r="J6" t="s">
        <v>92</v>
      </c>
      <c r="K6" t="s">
        <v>441</v>
      </c>
      <c r="L6">
        <v>4047.4780890036182</v>
      </c>
      <c r="M6" s="9" t="str">
        <f>Data[[#This Row],[schedule]]&amp;" | "&amp;Data[[#This Row],[section]]</f>
        <v xml:space="preserve">SCHEDULE 17: REPORT ON PRICING STATISTICS | </v>
      </c>
      <c r="N6" s="9" t="str">
        <f t="shared" si="0"/>
        <v>SCHEDULE 17: REPORT ON PRICING STATISTICS | Net operating charges from specified passenger terminal activities relating to international passengers</v>
      </c>
    </row>
    <row r="7" spans="1:14" hidden="1">
      <c r="A7" t="s">
        <v>1</v>
      </c>
      <c r="B7">
        <v>2013</v>
      </c>
      <c r="C7" t="s">
        <v>200</v>
      </c>
      <c r="D7" t="s">
        <v>81</v>
      </c>
      <c r="E7" t="s">
        <v>81</v>
      </c>
      <c r="F7" t="s">
        <v>81</v>
      </c>
      <c r="G7">
        <v>15</v>
      </c>
      <c r="H7" t="s">
        <v>225</v>
      </c>
      <c r="I7">
        <v>2013</v>
      </c>
      <c r="J7" t="s">
        <v>303</v>
      </c>
      <c r="K7" t="s">
        <v>442</v>
      </c>
      <c r="L7">
        <v>1549817</v>
      </c>
      <c r="M7" s="9" t="str">
        <f>Data[[#This Row],[schedule]]&amp;" | "&amp;Data[[#This Row],[section]]</f>
        <v xml:space="preserve">SCHEDULE 17: REPORT ON PRICING STATISTICS | </v>
      </c>
      <c r="N7" s="9" t="str">
        <f t="shared" si="0"/>
        <v>SCHEDULE 17: REPORT ON PRICING STATISTICS | Number of domestic passengers on flights of 3 tonnes or more but less than 30 tonnes MCTOW</v>
      </c>
    </row>
    <row r="8" spans="1:14" hidden="1">
      <c r="A8" t="s">
        <v>1</v>
      </c>
      <c r="B8">
        <v>2013</v>
      </c>
      <c r="C8" t="s">
        <v>200</v>
      </c>
      <c r="D8" t="s">
        <v>81</v>
      </c>
      <c r="E8" t="s">
        <v>81</v>
      </c>
      <c r="F8" t="s">
        <v>81</v>
      </c>
      <c r="G8">
        <v>16</v>
      </c>
      <c r="H8" t="s">
        <v>226</v>
      </c>
      <c r="I8">
        <v>2013</v>
      </c>
      <c r="J8" t="s">
        <v>303</v>
      </c>
      <c r="K8" t="s">
        <v>443</v>
      </c>
      <c r="L8">
        <v>3092613</v>
      </c>
      <c r="M8" s="9" t="str">
        <f>Data[[#This Row],[schedule]]&amp;" | "&amp;Data[[#This Row],[section]]</f>
        <v xml:space="preserve">SCHEDULE 17: REPORT ON PRICING STATISTICS | </v>
      </c>
      <c r="N8" s="9" t="str">
        <f t="shared" si="0"/>
        <v>SCHEDULE 17: REPORT ON PRICING STATISTICS | Number of domestic passengers on flights of 30 tonnes MCTOW or more</v>
      </c>
    </row>
    <row r="9" spans="1:14" hidden="1">
      <c r="A9" t="s">
        <v>1</v>
      </c>
      <c r="B9">
        <v>2013</v>
      </c>
      <c r="C9" t="s">
        <v>200</v>
      </c>
      <c r="D9" t="s">
        <v>81</v>
      </c>
      <c r="E9" t="s">
        <v>81</v>
      </c>
      <c r="F9" t="s">
        <v>81</v>
      </c>
      <c r="G9">
        <v>17</v>
      </c>
      <c r="H9" t="s">
        <v>227</v>
      </c>
      <c r="I9">
        <v>2013</v>
      </c>
      <c r="J9" t="s">
        <v>303</v>
      </c>
      <c r="K9" t="s">
        <v>444</v>
      </c>
      <c r="L9">
        <v>726742</v>
      </c>
      <c r="M9" s="9" t="str">
        <f>Data[[#This Row],[schedule]]&amp;" | "&amp;Data[[#This Row],[section]]</f>
        <v xml:space="preserve">SCHEDULE 17: REPORT ON PRICING STATISTICS | </v>
      </c>
      <c r="N9" s="9" t="str">
        <f t="shared" si="0"/>
        <v xml:space="preserve">SCHEDULE 17: REPORT ON PRICING STATISTICS | Number of international passengers </v>
      </c>
    </row>
    <row r="10" spans="1:14" hidden="1">
      <c r="A10" t="s">
        <v>1</v>
      </c>
      <c r="B10">
        <v>2013</v>
      </c>
      <c r="C10" t="s">
        <v>200</v>
      </c>
      <c r="D10" t="s">
        <v>81</v>
      </c>
      <c r="E10" t="s">
        <v>81</v>
      </c>
      <c r="F10" t="s">
        <v>81</v>
      </c>
      <c r="G10">
        <v>20</v>
      </c>
      <c r="H10" t="s">
        <v>228</v>
      </c>
      <c r="I10">
        <v>2013</v>
      </c>
      <c r="J10" t="s">
        <v>304</v>
      </c>
      <c r="K10" t="s">
        <v>445</v>
      </c>
      <c r="L10">
        <v>381520.15760000009</v>
      </c>
      <c r="M10" s="9" t="str">
        <f>Data[[#This Row],[schedule]]&amp;" | "&amp;Data[[#This Row],[section]]</f>
        <v xml:space="preserve">SCHEDULE 17: REPORT ON PRICING STATISTICS | </v>
      </c>
      <c r="N10" s="9" t="str">
        <f t="shared" si="0"/>
        <v>SCHEDULE 17: REPORT ON PRICING STATISTICS | Total MCTOW of domestic flights of 3 tonnes or more but less than 30 tonnes MCTOW</v>
      </c>
    </row>
    <row r="11" spans="1:14" hidden="1">
      <c r="A11" t="s">
        <v>1</v>
      </c>
      <c r="B11">
        <v>2013</v>
      </c>
      <c r="C11" t="s">
        <v>200</v>
      </c>
      <c r="D11" t="s">
        <v>81</v>
      </c>
      <c r="E11" t="s">
        <v>81</v>
      </c>
      <c r="F11" t="s">
        <v>81</v>
      </c>
      <c r="G11">
        <v>21</v>
      </c>
      <c r="H11" t="s">
        <v>229</v>
      </c>
      <c r="I11">
        <v>2013</v>
      </c>
      <c r="J11" t="s">
        <v>304</v>
      </c>
      <c r="K11" t="s">
        <v>446</v>
      </c>
      <c r="L11">
        <v>870634.60902097891</v>
      </c>
      <c r="M11" s="9" t="str">
        <f>Data[[#This Row],[schedule]]&amp;" | "&amp;Data[[#This Row],[section]]</f>
        <v xml:space="preserve">SCHEDULE 17: REPORT ON PRICING STATISTICS | </v>
      </c>
      <c r="N11" s="9" t="str">
        <f t="shared" si="0"/>
        <v>SCHEDULE 17: REPORT ON PRICING STATISTICS | Total MCTOW of domestic flights of 30 tonnes MCTOW or more</v>
      </c>
    </row>
    <row r="12" spans="1:14" hidden="1">
      <c r="A12" t="s">
        <v>1</v>
      </c>
      <c r="B12">
        <v>2013</v>
      </c>
      <c r="C12" t="s">
        <v>200</v>
      </c>
      <c r="D12" t="s">
        <v>81</v>
      </c>
      <c r="E12" t="s">
        <v>81</v>
      </c>
      <c r="F12" t="s">
        <v>81</v>
      </c>
      <c r="G12">
        <v>22</v>
      </c>
      <c r="H12" t="s">
        <v>230</v>
      </c>
      <c r="I12">
        <v>2013</v>
      </c>
      <c r="J12" t="s">
        <v>304</v>
      </c>
      <c r="K12" t="s">
        <v>447</v>
      </c>
      <c r="L12">
        <v>225285.36199999999</v>
      </c>
      <c r="M12" s="9" t="str">
        <f>Data[[#This Row],[schedule]]&amp;" | "&amp;Data[[#This Row],[section]]</f>
        <v xml:space="preserve">SCHEDULE 17: REPORT ON PRICING STATISTICS | </v>
      </c>
      <c r="N12" s="9" t="str">
        <f t="shared" si="0"/>
        <v xml:space="preserve">SCHEDULE 17: REPORT ON PRICING STATISTICS | Total MCTOW of international flights </v>
      </c>
    </row>
    <row r="13" spans="1:14" hidden="1">
      <c r="A13" t="s">
        <v>1</v>
      </c>
      <c r="B13">
        <v>2013</v>
      </c>
      <c r="C13" t="s">
        <v>200</v>
      </c>
      <c r="D13" t="s">
        <v>81</v>
      </c>
      <c r="E13" t="s">
        <v>81</v>
      </c>
      <c r="F13" t="s">
        <v>81</v>
      </c>
      <c r="G13">
        <v>25</v>
      </c>
      <c r="H13" t="s">
        <v>231</v>
      </c>
      <c r="I13">
        <v>2013</v>
      </c>
      <c r="J13" t="s">
        <v>305</v>
      </c>
      <c r="K13" t="s">
        <v>448</v>
      </c>
      <c r="L13">
        <v>2.1242926208746402</v>
      </c>
      <c r="M13" s="9" t="str">
        <f>Data[[#This Row],[schedule]]&amp;" | "&amp;Data[[#This Row],[section]]</f>
        <v xml:space="preserve">SCHEDULE 17: REPORT ON PRICING STATISTICS | </v>
      </c>
      <c r="N13" s="9" t="str">
        <f t="shared" si="0"/>
        <v>SCHEDULE 17: REPORT ON PRICING STATISTICS | Average charge from airfield activities relating to domestic flights of 3 tonnes or more but less than 30 tonnes MCTOW</v>
      </c>
    </row>
    <row r="14" spans="1:14" hidden="1">
      <c r="A14" t="s">
        <v>1</v>
      </c>
      <c r="B14">
        <v>2013</v>
      </c>
      <c r="C14" t="s">
        <v>200</v>
      </c>
      <c r="D14" t="s">
        <v>81</v>
      </c>
      <c r="E14" t="s">
        <v>81</v>
      </c>
      <c r="F14" t="s">
        <v>81</v>
      </c>
      <c r="G14">
        <v>25</v>
      </c>
      <c r="H14" t="s">
        <v>231</v>
      </c>
      <c r="I14">
        <v>2013</v>
      </c>
      <c r="J14" t="s">
        <v>306</v>
      </c>
      <c r="K14" t="s">
        <v>449</v>
      </c>
      <c r="L14">
        <v>8.6293338666991364</v>
      </c>
      <c r="M14" s="9" t="str">
        <f>Data[[#This Row],[schedule]]&amp;" | "&amp;Data[[#This Row],[section]]</f>
        <v xml:space="preserve">SCHEDULE 17: REPORT ON PRICING STATISTICS | </v>
      </c>
      <c r="N14" s="9" t="str">
        <f t="shared" si="0"/>
        <v>SCHEDULE 17: REPORT ON PRICING STATISTICS | Average charge from airfield activities relating to domestic flights of 3 tonnes or more but less than 30 tonnes MCTOW</v>
      </c>
    </row>
    <row r="15" spans="1:14" hidden="1">
      <c r="A15" t="s">
        <v>1</v>
      </c>
      <c r="B15">
        <v>2013</v>
      </c>
      <c r="C15" t="s">
        <v>200</v>
      </c>
      <c r="D15" t="s">
        <v>81</v>
      </c>
      <c r="E15" t="s">
        <v>81</v>
      </c>
      <c r="F15" t="s">
        <v>81</v>
      </c>
      <c r="G15">
        <v>26</v>
      </c>
      <c r="H15" t="s">
        <v>232</v>
      </c>
      <c r="I15">
        <v>2013</v>
      </c>
      <c r="J15" t="s">
        <v>305</v>
      </c>
      <c r="K15" t="s">
        <v>450</v>
      </c>
      <c r="L15">
        <v>6.4918428578027214</v>
      </c>
      <c r="M15" s="9" t="str">
        <f>Data[[#This Row],[schedule]]&amp;" | "&amp;Data[[#This Row],[section]]</f>
        <v xml:space="preserve">SCHEDULE 17: REPORT ON PRICING STATISTICS | </v>
      </c>
      <c r="N15" s="9" t="str">
        <f t="shared" si="0"/>
        <v>SCHEDULE 17: REPORT ON PRICING STATISTICS | Average charge from airfield activities relating to domestic flights of 30 tonnes MCTOW or more</v>
      </c>
    </row>
    <row r="16" spans="1:14" hidden="1">
      <c r="A16" t="s">
        <v>1</v>
      </c>
      <c r="B16">
        <v>2013</v>
      </c>
      <c r="C16" t="s">
        <v>200</v>
      </c>
      <c r="D16" t="s">
        <v>81</v>
      </c>
      <c r="E16" t="s">
        <v>81</v>
      </c>
      <c r="F16" t="s">
        <v>81</v>
      </c>
      <c r="G16">
        <v>26</v>
      </c>
      <c r="H16" t="s">
        <v>232</v>
      </c>
      <c r="I16">
        <v>2013</v>
      </c>
      <c r="J16" t="s">
        <v>306</v>
      </c>
      <c r="K16" t="s">
        <v>451</v>
      </c>
      <c r="L16">
        <v>23.059912169783821</v>
      </c>
      <c r="M16" s="9" t="str">
        <f>Data[[#This Row],[schedule]]&amp;" | "&amp;Data[[#This Row],[section]]</f>
        <v xml:space="preserve">SCHEDULE 17: REPORT ON PRICING STATISTICS | </v>
      </c>
      <c r="N16" s="9" t="str">
        <f t="shared" si="0"/>
        <v>SCHEDULE 17: REPORT ON PRICING STATISTICS | Average charge from airfield activities relating to domestic flights of 30 tonnes MCTOW or more</v>
      </c>
    </row>
    <row r="17" spans="1:14" hidden="1">
      <c r="A17" t="s">
        <v>1</v>
      </c>
      <c r="B17">
        <v>2013</v>
      </c>
      <c r="C17" t="s">
        <v>200</v>
      </c>
      <c r="D17" t="s">
        <v>81</v>
      </c>
      <c r="E17" t="s">
        <v>81</v>
      </c>
      <c r="F17" t="s">
        <v>81</v>
      </c>
      <c r="G17">
        <v>27</v>
      </c>
      <c r="H17" t="s">
        <v>233</v>
      </c>
      <c r="I17">
        <v>2013</v>
      </c>
      <c r="J17" t="s">
        <v>305</v>
      </c>
      <c r="K17" t="s">
        <v>452</v>
      </c>
      <c r="L17">
        <v>15.271909465225519</v>
      </c>
      <c r="M17" s="9" t="str">
        <f>Data[[#This Row],[schedule]]&amp;" | "&amp;Data[[#This Row],[section]]</f>
        <v xml:space="preserve">SCHEDULE 17: REPORT ON PRICING STATISTICS | </v>
      </c>
      <c r="N17" s="9" t="str">
        <f t="shared" si="0"/>
        <v>SCHEDULE 17: REPORT ON PRICING STATISTICS | Average charge from airfield activities relating to international flights</v>
      </c>
    </row>
    <row r="18" spans="1:14" hidden="1">
      <c r="A18" t="s">
        <v>1</v>
      </c>
      <c r="B18">
        <v>2013</v>
      </c>
      <c r="C18" t="s">
        <v>200</v>
      </c>
      <c r="D18" t="s">
        <v>81</v>
      </c>
      <c r="E18" t="s">
        <v>81</v>
      </c>
      <c r="F18" t="s">
        <v>81</v>
      </c>
      <c r="G18">
        <v>27</v>
      </c>
      <c r="H18" t="s">
        <v>233</v>
      </c>
      <c r="I18">
        <v>2013</v>
      </c>
      <c r="J18" t="s">
        <v>306</v>
      </c>
      <c r="K18" t="s">
        <v>453</v>
      </c>
      <c r="L18">
        <v>49.265242668438113</v>
      </c>
      <c r="M18" s="9" t="str">
        <f>Data[[#This Row],[schedule]]&amp;" | "&amp;Data[[#This Row],[section]]</f>
        <v xml:space="preserve">SCHEDULE 17: REPORT ON PRICING STATISTICS | </v>
      </c>
      <c r="N18" s="9" t="str">
        <f t="shared" si="0"/>
        <v>SCHEDULE 17: REPORT ON PRICING STATISTICS | Average charge from airfield activities relating to international flights</v>
      </c>
    </row>
    <row r="19" spans="1:14" hidden="1">
      <c r="A19" t="s">
        <v>1</v>
      </c>
      <c r="B19">
        <v>2013</v>
      </c>
      <c r="C19" t="s">
        <v>200</v>
      </c>
      <c r="D19" t="s">
        <v>81</v>
      </c>
      <c r="E19" t="s">
        <v>81</v>
      </c>
      <c r="F19" t="s">
        <v>81</v>
      </c>
      <c r="G19">
        <v>29</v>
      </c>
      <c r="H19" t="s">
        <v>234</v>
      </c>
      <c r="I19">
        <v>2013</v>
      </c>
      <c r="J19" t="s">
        <v>307</v>
      </c>
      <c r="K19" t="s">
        <v>454</v>
      </c>
      <c r="L19">
        <v>5.1080947924822864</v>
      </c>
      <c r="M19" s="9" t="str">
        <f>Data[[#This Row],[schedule]]&amp;" | "&amp;Data[[#This Row],[section]]</f>
        <v xml:space="preserve">SCHEDULE 17: REPORT ON PRICING STATISTICS | </v>
      </c>
      <c r="N19" s="9" t="str">
        <f t="shared" si="0"/>
        <v>SCHEDULE 17: REPORT ON PRICING STATISTICS | Average charge from specified passenger terminal activities</v>
      </c>
    </row>
    <row r="20" spans="1:14" hidden="1">
      <c r="A20" t="s">
        <v>1</v>
      </c>
      <c r="B20">
        <v>2013</v>
      </c>
      <c r="C20" t="s">
        <v>200</v>
      </c>
      <c r="D20" t="s">
        <v>81</v>
      </c>
      <c r="E20" t="s">
        <v>81</v>
      </c>
      <c r="F20" t="s">
        <v>81</v>
      </c>
      <c r="G20">
        <v>29</v>
      </c>
      <c r="H20" t="s">
        <v>234</v>
      </c>
      <c r="I20">
        <v>2013</v>
      </c>
      <c r="J20" t="s">
        <v>308</v>
      </c>
      <c r="K20" t="s">
        <v>455</v>
      </c>
      <c r="L20">
        <v>5.5693466030635612</v>
      </c>
      <c r="M20" s="9" t="str">
        <f>Data[[#This Row],[schedule]]&amp;" | "&amp;Data[[#This Row],[section]]</f>
        <v xml:space="preserve">SCHEDULE 17: REPORT ON PRICING STATISTICS | </v>
      </c>
      <c r="N20" s="9" t="str">
        <f t="shared" si="0"/>
        <v>SCHEDULE 17: REPORT ON PRICING STATISTICS | Average charge from specified passenger terminal activities</v>
      </c>
    </row>
    <row r="21" spans="1:14" hidden="1">
      <c r="A21" t="s">
        <v>1</v>
      </c>
      <c r="B21">
        <v>2013</v>
      </c>
      <c r="C21" t="s">
        <v>200</v>
      </c>
      <c r="D21" t="s">
        <v>81</v>
      </c>
      <c r="E21" t="s">
        <v>81</v>
      </c>
      <c r="F21" t="s">
        <v>81</v>
      </c>
      <c r="G21">
        <v>31</v>
      </c>
      <c r="H21" t="s">
        <v>235</v>
      </c>
      <c r="I21">
        <v>2013</v>
      </c>
      <c r="J21" t="s">
        <v>307</v>
      </c>
      <c r="K21" t="s">
        <v>456</v>
      </c>
      <c r="L21">
        <v>10.14188580985981</v>
      </c>
      <c r="M21" s="9" t="str">
        <f>Data[[#This Row],[schedule]]&amp;" | "&amp;Data[[#This Row],[section]]</f>
        <v xml:space="preserve">SCHEDULE 17: REPORT ON PRICING STATISTICS | </v>
      </c>
      <c r="N21" s="9" t="str">
        <f t="shared" si="0"/>
        <v>SCHEDULE 17: REPORT ON PRICING STATISTICS | Average charge from airfield activities and specified passenger terminal activities</v>
      </c>
    </row>
    <row r="22" spans="1:14" hidden="1">
      <c r="A22" t="s">
        <v>1</v>
      </c>
      <c r="B22">
        <v>2013</v>
      </c>
      <c r="C22" t="s">
        <v>200</v>
      </c>
      <c r="D22" t="s">
        <v>81</v>
      </c>
      <c r="E22" t="s">
        <v>81</v>
      </c>
      <c r="F22" t="s">
        <v>81</v>
      </c>
      <c r="G22">
        <v>31</v>
      </c>
      <c r="H22" t="s">
        <v>235</v>
      </c>
      <c r="I22">
        <v>2013</v>
      </c>
      <c r="J22" t="s">
        <v>308</v>
      </c>
      <c r="K22" t="s">
        <v>457</v>
      </c>
      <c r="L22">
        <v>20.841256068289081</v>
      </c>
      <c r="M22" s="9" t="str">
        <f>Data[[#This Row],[schedule]]&amp;" | "&amp;Data[[#This Row],[section]]</f>
        <v xml:space="preserve">SCHEDULE 17: REPORT ON PRICING STATISTICS | </v>
      </c>
      <c r="N22" s="9" t="str">
        <f t="shared" si="0"/>
        <v>SCHEDULE 17: REPORT ON PRICING STATISTICS | Average charge from airfield activities and specified passenger terminal activities</v>
      </c>
    </row>
    <row r="23" spans="1:14">
      <c r="A23" t="s">
        <v>1</v>
      </c>
      <c r="B23">
        <v>2013</v>
      </c>
      <c r="C23" t="s">
        <v>4984</v>
      </c>
      <c r="D23" t="s">
        <v>4985</v>
      </c>
      <c r="E23" t="s">
        <v>81</v>
      </c>
      <c r="F23" t="s">
        <v>4986</v>
      </c>
      <c r="G23">
        <v>10</v>
      </c>
      <c r="H23" t="s">
        <v>4987</v>
      </c>
      <c r="I23">
        <v>2013</v>
      </c>
      <c r="J23" t="s">
        <v>4988</v>
      </c>
      <c r="K23" t="s">
        <v>4989</v>
      </c>
      <c r="L23">
        <v>1093</v>
      </c>
      <c r="M23" s="9" t="str">
        <f>Data[[#This Row],[schedule]]&amp;" | "&amp;Data[[#This Row],[section]]</f>
        <v>SCHEDULE 16: REPORT ON ASSOCIATED STATISTICS | 16a: Aircraft statistics: (i) International air passenger services</v>
      </c>
      <c r="N23" s="9" t="str">
        <f t="shared" si="0"/>
        <v>SCHEDULE 16: REPORT ON ASSOCIATED STATISTICS | 16a: Aircraft statistics: (i) International air passenger services | Total number of landings | Aircraft type: Airbus A320</v>
      </c>
    </row>
    <row r="24" spans="1:14">
      <c r="A24" t="s">
        <v>1</v>
      </c>
      <c r="B24">
        <v>2013</v>
      </c>
      <c r="C24" t="s">
        <v>4984</v>
      </c>
      <c r="D24" t="s">
        <v>4985</v>
      </c>
      <c r="E24" t="s">
        <v>81</v>
      </c>
      <c r="F24" t="s">
        <v>4990</v>
      </c>
      <c r="G24">
        <v>10</v>
      </c>
      <c r="H24" t="s">
        <v>4987</v>
      </c>
      <c r="I24">
        <v>2013</v>
      </c>
      <c r="J24" t="s">
        <v>304</v>
      </c>
      <c r="K24" t="s">
        <v>4991</v>
      </c>
      <c r="L24">
        <v>84161</v>
      </c>
      <c r="M24" s="9" t="str">
        <f>Data[[#This Row],[schedule]]&amp;" | "&amp;Data[[#This Row],[section]]</f>
        <v>SCHEDULE 16: REPORT ON ASSOCIATED STATISTICS | 16a: Aircraft statistics: (i) International air passenger services</v>
      </c>
      <c r="N24" s="9" t="str">
        <f t="shared" si="0"/>
        <v>SCHEDULE 16: REPORT ON ASSOCIATED STATISTICS | 16a: Aircraft statistics: (i) International air passenger services | Total MCTOW | Aircraft type: Airbus A320</v>
      </c>
    </row>
    <row r="25" spans="1:14">
      <c r="A25" t="s">
        <v>1</v>
      </c>
      <c r="B25">
        <v>2013</v>
      </c>
      <c r="C25" t="s">
        <v>4984</v>
      </c>
      <c r="D25" t="s">
        <v>4985</v>
      </c>
      <c r="E25" t="s">
        <v>81</v>
      </c>
      <c r="F25" t="s">
        <v>4986</v>
      </c>
      <c r="G25">
        <v>11</v>
      </c>
      <c r="H25" t="s">
        <v>4992</v>
      </c>
      <c r="I25">
        <v>2013</v>
      </c>
      <c r="J25" t="s">
        <v>4988</v>
      </c>
      <c r="K25" t="s">
        <v>4993</v>
      </c>
      <c r="L25">
        <v>1786</v>
      </c>
      <c r="M25" s="9" t="str">
        <f>Data[[#This Row],[schedule]]&amp;" | "&amp;Data[[#This Row],[section]]</f>
        <v>SCHEDULE 16: REPORT ON ASSOCIATED STATISTICS | 16a: Aircraft statistics: (i) International air passenger services</v>
      </c>
      <c r="N25" s="9" t="str">
        <f t="shared" si="0"/>
        <v>SCHEDULE 16: REPORT ON ASSOCIATED STATISTICS | 16a: Aircraft statistics: (i) International air passenger services | Total number of landings | Aircraft type: Boeing 737-800</v>
      </c>
    </row>
    <row r="26" spans="1:14">
      <c r="A26" t="s">
        <v>1</v>
      </c>
      <c r="B26">
        <v>2013</v>
      </c>
      <c r="C26" t="s">
        <v>4984</v>
      </c>
      <c r="D26" t="s">
        <v>4985</v>
      </c>
      <c r="E26" t="s">
        <v>81</v>
      </c>
      <c r="F26" t="s">
        <v>4990</v>
      </c>
      <c r="G26">
        <v>11</v>
      </c>
      <c r="H26" t="s">
        <v>4992</v>
      </c>
      <c r="I26">
        <v>2013</v>
      </c>
      <c r="J26" t="s">
        <v>304</v>
      </c>
      <c r="K26" t="s">
        <v>4994</v>
      </c>
      <c r="L26">
        <v>141124.36199999999</v>
      </c>
      <c r="M26" s="9" t="str">
        <f>Data[[#This Row],[schedule]]&amp;" | "&amp;Data[[#This Row],[section]]</f>
        <v>SCHEDULE 16: REPORT ON ASSOCIATED STATISTICS | 16a: Aircraft statistics: (i) International air passenger services</v>
      </c>
      <c r="N26" s="9" t="str">
        <f t="shared" si="0"/>
        <v>SCHEDULE 16: REPORT ON ASSOCIATED STATISTICS | 16a: Aircraft statistics: (i) International air passenger services | Total MCTOW | Aircraft type: Boeing 737-800</v>
      </c>
    </row>
    <row r="27" spans="1:14">
      <c r="A27" t="s">
        <v>1</v>
      </c>
      <c r="B27">
        <v>2013</v>
      </c>
      <c r="C27" t="s">
        <v>4984</v>
      </c>
      <c r="D27" t="s">
        <v>4985</v>
      </c>
      <c r="E27" t="s">
        <v>81</v>
      </c>
      <c r="F27" t="s">
        <v>4986</v>
      </c>
      <c r="G27">
        <v>53</v>
      </c>
      <c r="H27" t="s">
        <v>60</v>
      </c>
      <c r="I27">
        <v>2013</v>
      </c>
      <c r="J27" t="s">
        <v>4988</v>
      </c>
      <c r="K27" t="s">
        <v>4995</v>
      </c>
      <c r="L27">
        <v>2879</v>
      </c>
      <c r="M27" s="9" t="str">
        <f>Data[[#This Row],[schedule]]&amp;" | "&amp;Data[[#This Row],[section]]</f>
        <v>SCHEDULE 16: REPORT ON ASSOCIATED STATISTICS | 16a: Aircraft statistics: (i) International air passenger services</v>
      </c>
      <c r="N27" s="9" t="str">
        <f t="shared" si="0"/>
        <v>SCHEDULE 16: REPORT ON ASSOCIATED STATISTICS | 16a: Aircraft statistics: (i) International air passenger services | Total number of landings | Total</v>
      </c>
    </row>
    <row r="28" spans="1:14">
      <c r="A28" t="s">
        <v>1</v>
      </c>
      <c r="B28">
        <v>2013</v>
      </c>
      <c r="C28" t="s">
        <v>4984</v>
      </c>
      <c r="D28" t="s">
        <v>4985</v>
      </c>
      <c r="E28" t="s">
        <v>81</v>
      </c>
      <c r="F28" t="s">
        <v>4990</v>
      </c>
      <c r="G28">
        <v>53</v>
      </c>
      <c r="H28" t="s">
        <v>60</v>
      </c>
      <c r="I28">
        <v>2013</v>
      </c>
      <c r="J28" t="s">
        <v>304</v>
      </c>
      <c r="K28" t="s">
        <v>447</v>
      </c>
      <c r="L28">
        <v>225285.36199999999</v>
      </c>
      <c r="M28" s="9" t="str">
        <f>Data[[#This Row],[schedule]]&amp;" | "&amp;Data[[#This Row],[section]]</f>
        <v>SCHEDULE 16: REPORT ON ASSOCIATED STATISTICS | 16a: Aircraft statistics: (i) International air passenger services</v>
      </c>
      <c r="N28" s="9" t="str">
        <f t="shared" si="0"/>
        <v>SCHEDULE 16: REPORT ON ASSOCIATED STATISTICS | 16a: Aircraft statistics: (i) International air passenger services | Total MCTOW | Total</v>
      </c>
    </row>
    <row r="29" spans="1:14">
      <c r="A29" t="s">
        <v>1</v>
      </c>
      <c r="B29">
        <v>2013</v>
      </c>
      <c r="C29" t="s">
        <v>4984</v>
      </c>
      <c r="D29" t="s">
        <v>4996</v>
      </c>
      <c r="E29" t="s">
        <v>81</v>
      </c>
      <c r="F29" t="s">
        <v>4986</v>
      </c>
      <c r="G29">
        <v>64</v>
      </c>
      <c r="H29" t="s">
        <v>4987</v>
      </c>
      <c r="I29">
        <v>2013</v>
      </c>
      <c r="J29" t="s">
        <v>4988</v>
      </c>
      <c r="K29" t="s">
        <v>4997</v>
      </c>
      <c r="L29">
        <v>5760</v>
      </c>
      <c r="M2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29" s="9" t="str">
        <f t="shared" si="0"/>
        <v>SCHEDULE 16: REPORT ON ASSOCIATED STATISTICS | 16a: Aircraft statistics: (ii) Domestic air passenger services: (1) Aircraft 30 tonnes MCTOW or more | Total number of landings | Aircraft type: Airbus A320</v>
      </c>
    </row>
    <row r="30" spans="1:14">
      <c r="A30" t="s">
        <v>1</v>
      </c>
      <c r="B30">
        <v>2013</v>
      </c>
      <c r="C30" t="s">
        <v>4984</v>
      </c>
      <c r="D30" t="s">
        <v>4996</v>
      </c>
      <c r="E30" t="s">
        <v>81</v>
      </c>
      <c r="F30" t="s">
        <v>4990</v>
      </c>
      <c r="G30">
        <v>64</v>
      </c>
      <c r="H30" t="s">
        <v>4987</v>
      </c>
      <c r="I30">
        <v>2013</v>
      </c>
      <c r="J30" t="s">
        <v>304</v>
      </c>
      <c r="K30" t="s">
        <v>4998</v>
      </c>
      <c r="L30">
        <v>434879.76663636358</v>
      </c>
      <c r="M3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0" s="9" t="str">
        <f t="shared" si="0"/>
        <v>SCHEDULE 16: REPORT ON ASSOCIATED STATISTICS | 16a: Aircraft statistics: (ii) Domestic air passenger services: (1) Aircraft 30 tonnes MCTOW or more | Total MCTOW | Aircraft type: Airbus A320</v>
      </c>
    </row>
    <row r="31" spans="1:14">
      <c r="A31" t="s">
        <v>1</v>
      </c>
      <c r="B31">
        <v>2013</v>
      </c>
      <c r="C31" t="s">
        <v>4984</v>
      </c>
      <c r="D31" t="s">
        <v>4996</v>
      </c>
      <c r="E31" t="s">
        <v>81</v>
      </c>
      <c r="F31" t="s">
        <v>4986</v>
      </c>
      <c r="G31">
        <v>65</v>
      </c>
      <c r="H31" t="s">
        <v>4999</v>
      </c>
      <c r="I31">
        <v>2013</v>
      </c>
      <c r="J31" t="s">
        <v>4988</v>
      </c>
      <c r="K31" t="s">
        <v>5000</v>
      </c>
      <c r="L31">
        <v>7000</v>
      </c>
      <c r="M3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1" s="9" t="str">
        <f t="shared" si="0"/>
        <v>SCHEDULE 16: REPORT ON ASSOCIATED STATISTICS | 16a: Aircraft statistics: (ii) Domestic air passenger services: (1) Aircraft 30 tonnes MCTOW or more | Total number of landings | Aircraft type: Boeing 737-300</v>
      </c>
    </row>
    <row r="32" spans="1:14">
      <c r="A32" t="s">
        <v>1</v>
      </c>
      <c r="B32">
        <v>2013</v>
      </c>
      <c r="C32" t="s">
        <v>4984</v>
      </c>
      <c r="D32" t="s">
        <v>4996</v>
      </c>
      <c r="E32" t="s">
        <v>81</v>
      </c>
      <c r="F32" t="s">
        <v>4990</v>
      </c>
      <c r="G32">
        <v>65</v>
      </c>
      <c r="H32" t="s">
        <v>4999</v>
      </c>
      <c r="I32">
        <v>2013</v>
      </c>
      <c r="J32" t="s">
        <v>304</v>
      </c>
      <c r="K32" t="s">
        <v>5001</v>
      </c>
      <c r="L32">
        <v>434512.61538461538</v>
      </c>
      <c r="M3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2" s="9" t="str">
        <f t="shared" si="0"/>
        <v>SCHEDULE 16: REPORT ON ASSOCIATED STATISTICS | 16a: Aircraft statistics: (ii) Domestic air passenger services: (1) Aircraft 30 tonnes MCTOW or more | Total MCTOW | Aircraft type: Boeing 737-300</v>
      </c>
    </row>
    <row r="33" spans="1:14">
      <c r="A33" t="s">
        <v>1</v>
      </c>
      <c r="B33">
        <v>2013</v>
      </c>
      <c r="C33" t="s">
        <v>4984</v>
      </c>
      <c r="D33" t="s">
        <v>4996</v>
      </c>
      <c r="E33" t="s">
        <v>81</v>
      </c>
      <c r="F33" t="s">
        <v>4986</v>
      </c>
      <c r="G33">
        <v>66</v>
      </c>
      <c r="H33" t="s">
        <v>4992</v>
      </c>
      <c r="I33">
        <v>2013</v>
      </c>
      <c r="J33" t="s">
        <v>4988</v>
      </c>
      <c r="K33" t="s">
        <v>5002</v>
      </c>
      <c r="L33">
        <v>7</v>
      </c>
      <c r="M3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3" s="9" t="str">
        <f t="shared" si="0"/>
        <v>SCHEDULE 16: REPORT ON ASSOCIATED STATISTICS | 16a: Aircraft statistics: (ii) Domestic air passenger services: (1) Aircraft 30 tonnes MCTOW or more | Total number of landings | Aircraft type: Boeing 737-800</v>
      </c>
    </row>
    <row r="34" spans="1:14">
      <c r="A34" t="s">
        <v>1</v>
      </c>
      <c r="B34">
        <v>2013</v>
      </c>
      <c r="C34" t="s">
        <v>4984</v>
      </c>
      <c r="D34" t="s">
        <v>4996</v>
      </c>
      <c r="E34" t="s">
        <v>81</v>
      </c>
      <c r="F34" t="s">
        <v>4990</v>
      </c>
      <c r="G34">
        <v>66</v>
      </c>
      <c r="H34" t="s">
        <v>4992</v>
      </c>
      <c r="I34">
        <v>2013</v>
      </c>
      <c r="J34" t="s">
        <v>304</v>
      </c>
      <c r="K34" t="s">
        <v>5003</v>
      </c>
      <c r="L34">
        <v>553.11900000000003</v>
      </c>
      <c r="M3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4" s="9" t="str">
        <f t="shared" si="0"/>
        <v>SCHEDULE 16: REPORT ON ASSOCIATED STATISTICS | 16a: Aircraft statistics: (ii) Domestic air passenger services: (1) Aircraft 30 tonnes MCTOW or more | Total MCTOW | Aircraft type: Boeing 737-800</v>
      </c>
    </row>
    <row r="35" spans="1:14">
      <c r="A35" t="s">
        <v>1</v>
      </c>
      <c r="B35">
        <v>2013</v>
      </c>
      <c r="C35" t="s">
        <v>4984</v>
      </c>
      <c r="D35" t="s">
        <v>4996</v>
      </c>
      <c r="E35" t="s">
        <v>81</v>
      </c>
      <c r="F35" t="s">
        <v>4986</v>
      </c>
      <c r="G35">
        <v>67</v>
      </c>
      <c r="H35" t="s">
        <v>5004</v>
      </c>
      <c r="I35">
        <v>2013</v>
      </c>
      <c r="J35" t="s">
        <v>4988</v>
      </c>
      <c r="K35" t="s">
        <v>1308</v>
      </c>
      <c r="L35">
        <v>2</v>
      </c>
      <c r="M3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5" s="9" t="str">
        <f t="shared" si="0"/>
        <v>SCHEDULE 16: REPORT ON ASSOCIATED STATISTICS | 16a: Aircraft statistics: (ii) Domestic air passenger services: (1) Aircraft 30 tonnes MCTOW or more | Total number of landings | Aircraft type: Boeing 777-300</v>
      </c>
    </row>
    <row r="36" spans="1:14">
      <c r="A36" t="s">
        <v>1</v>
      </c>
      <c r="B36">
        <v>2013</v>
      </c>
      <c r="C36" t="s">
        <v>4984</v>
      </c>
      <c r="D36" t="s">
        <v>4996</v>
      </c>
      <c r="E36" t="s">
        <v>81</v>
      </c>
      <c r="F36" t="s">
        <v>4990</v>
      </c>
      <c r="G36">
        <v>67</v>
      </c>
      <c r="H36" t="s">
        <v>5004</v>
      </c>
      <c r="I36">
        <v>2013</v>
      </c>
      <c r="J36" t="s">
        <v>304</v>
      </c>
      <c r="K36" t="s">
        <v>5005</v>
      </c>
      <c r="L36">
        <v>689.10799999999995</v>
      </c>
      <c r="M3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6" s="9" t="str">
        <f t="shared" si="0"/>
        <v>SCHEDULE 16: REPORT ON ASSOCIATED STATISTICS | 16a: Aircraft statistics: (ii) Domestic air passenger services: (1) Aircraft 30 tonnes MCTOW or more | Total MCTOW | Aircraft type: Boeing 777-300</v>
      </c>
    </row>
    <row r="37" spans="1:14">
      <c r="A37" t="s">
        <v>1</v>
      </c>
      <c r="B37">
        <v>2013</v>
      </c>
      <c r="C37" t="s">
        <v>4984</v>
      </c>
      <c r="D37" t="s">
        <v>4996</v>
      </c>
      <c r="E37" t="s">
        <v>81</v>
      </c>
      <c r="F37" t="s">
        <v>4986</v>
      </c>
      <c r="G37">
        <v>88</v>
      </c>
      <c r="H37" t="s">
        <v>60</v>
      </c>
      <c r="I37">
        <v>2013</v>
      </c>
      <c r="J37" t="s">
        <v>4988</v>
      </c>
      <c r="K37" t="s">
        <v>5006</v>
      </c>
      <c r="L37">
        <v>12769</v>
      </c>
      <c r="M3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7" s="9" t="str">
        <f t="shared" si="0"/>
        <v>SCHEDULE 16: REPORT ON ASSOCIATED STATISTICS | 16a: Aircraft statistics: (ii) Domestic air passenger services: (1) Aircraft 30 tonnes MCTOW or more | Total number of landings | Total</v>
      </c>
    </row>
    <row r="38" spans="1:14">
      <c r="A38" t="s">
        <v>1</v>
      </c>
      <c r="B38">
        <v>2013</v>
      </c>
      <c r="C38" t="s">
        <v>4984</v>
      </c>
      <c r="D38" t="s">
        <v>4996</v>
      </c>
      <c r="E38" t="s">
        <v>81</v>
      </c>
      <c r="F38" t="s">
        <v>4990</v>
      </c>
      <c r="G38">
        <v>88</v>
      </c>
      <c r="H38" t="s">
        <v>60</v>
      </c>
      <c r="I38">
        <v>2013</v>
      </c>
      <c r="J38" t="s">
        <v>304</v>
      </c>
      <c r="K38" t="s">
        <v>446</v>
      </c>
      <c r="L38">
        <v>870634.60902097891</v>
      </c>
      <c r="M3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" s="9" t="str">
        <f t="shared" si="0"/>
        <v>SCHEDULE 16: REPORT ON ASSOCIATED STATISTICS | 16a: Aircraft statistics: (ii) Domestic air passenger services: (1) Aircraft 30 tonnes MCTOW or more | Total MCTOW | Total</v>
      </c>
    </row>
    <row r="39" spans="1:14">
      <c r="A39" t="s">
        <v>1</v>
      </c>
      <c r="B39">
        <v>2013</v>
      </c>
      <c r="C39" t="s">
        <v>4984</v>
      </c>
      <c r="D39" t="s">
        <v>5007</v>
      </c>
      <c r="E39" t="s">
        <v>81</v>
      </c>
      <c r="F39" t="s">
        <v>4986</v>
      </c>
      <c r="G39">
        <v>91</v>
      </c>
      <c r="H39" t="s">
        <v>5008</v>
      </c>
      <c r="I39">
        <v>2013</v>
      </c>
      <c r="J39" t="s">
        <v>4988</v>
      </c>
      <c r="K39" t="s">
        <v>5009</v>
      </c>
      <c r="L39">
        <v>3783</v>
      </c>
      <c r="M3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9" s="9" t="str">
        <f t="shared" si="0"/>
        <v>SCHEDULE 16: REPORT ON ASSOCIATED STATISTICS | 16a: Aircraft statistics: (ii) Domestic air passenger services: (2) Aircraft 3 tonnes or more but less than 30 tonnes MCTOW | Total number of landings | Aircraft type: Aerospatiale AT72</v>
      </c>
    </row>
    <row r="40" spans="1:14">
      <c r="A40" t="s">
        <v>1</v>
      </c>
      <c r="B40">
        <v>2013</v>
      </c>
      <c r="C40" t="s">
        <v>4984</v>
      </c>
      <c r="D40" t="s">
        <v>5007</v>
      </c>
      <c r="E40" t="s">
        <v>81</v>
      </c>
      <c r="F40" t="s">
        <v>4990</v>
      </c>
      <c r="G40">
        <v>91</v>
      </c>
      <c r="H40" t="s">
        <v>5008</v>
      </c>
      <c r="I40">
        <v>2013</v>
      </c>
      <c r="J40" t="s">
        <v>304</v>
      </c>
      <c r="K40" t="s">
        <v>5010</v>
      </c>
      <c r="L40">
        <v>83226</v>
      </c>
      <c r="M4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0" s="9" t="str">
        <f t="shared" si="0"/>
        <v>SCHEDULE 16: REPORT ON ASSOCIATED STATISTICS | 16a: Aircraft statistics: (ii) Domestic air passenger services: (2) Aircraft 3 tonnes or more but less than 30 tonnes MCTOW | Total MCTOW | Aircraft type: Aerospatiale AT72</v>
      </c>
    </row>
    <row r="41" spans="1:14">
      <c r="A41" t="s">
        <v>1</v>
      </c>
      <c r="B41">
        <v>2013</v>
      </c>
      <c r="C41" t="s">
        <v>4984</v>
      </c>
      <c r="D41" t="s">
        <v>5007</v>
      </c>
      <c r="E41" t="s">
        <v>81</v>
      </c>
      <c r="F41" t="s">
        <v>4986</v>
      </c>
      <c r="G41">
        <v>92</v>
      </c>
      <c r="H41" t="s">
        <v>5011</v>
      </c>
      <c r="I41">
        <v>2013</v>
      </c>
      <c r="J41" t="s">
        <v>4988</v>
      </c>
      <c r="K41" t="s">
        <v>5012</v>
      </c>
      <c r="L41">
        <v>4180</v>
      </c>
      <c r="M4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1" s="9" t="str">
        <f t="shared" si="0"/>
        <v>SCHEDULE 16: REPORT ON ASSOCIATED STATISTICS | 16a: Aircraft statistics: (ii) Domestic air passenger services: (2) Aircraft 3 tonnes or more but less than 30 tonnes MCTOW | Total number of landings | Aircraft type: Cessna 208</v>
      </c>
    </row>
    <row r="42" spans="1:14">
      <c r="A42" t="s">
        <v>1</v>
      </c>
      <c r="B42">
        <v>2013</v>
      </c>
      <c r="C42" t="s">
        <v>4984</v>
      </c>
      <c r="D42" t="s">
        <v>5007</v>
      </c>
      <c r="E42" t="s">
        <v>81</v>
      </c>
      <c r="F42" t="s">
        <v>4990</v>
      </c>
      <c r="G42">
        <v>92</v>
      </c>
      <c r="H42" t="s">
        <v>5011</v>
      </c>
      <c r="I42">
        <v>2013</v>
      </c>
      <c r="J42" t="s">
        <v>304</v>
      </c>
      <c r="K42" t="s">
        <v>5013</v>
      </c>
      <c r="L42">
        <v>15843.8346</v>
      </c>
      <c r="M4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2" s="9" t="str">
        <f t="shared" si="0"/>
        <v>SCHEDULE 16: REPORT ON ASSOCIATED STATISTICS | 16a: Aircraft statistics: (ii) Domestic air passenger services: (2) Aircraft 3 tonnes or more but less than 30 tonnes MCTOW | Total MCTOW | Aircraft type: Cessna 208</v>
      </c>
    </row>
    <row r="43" spans="1:14">
      <c r="A43" t="s">
        <v>1</v>
      </c>
      <c r="B43">
        <v>2013</v>
      </c>
      <c r="C43" t="s">
        <v>4984</v>
      </c>
      <c r="D43" t="s">
        <v>5007</v>
      </c>
      <c r="E43" t="s">
        <v>81</v>
      </c>
      <c r="F43" t="s">
        <v>4986</v>
      </c>
      <c r="G43">
        <v>93</v>
      </c>
      <c r="H43" t="s">
        <v>5014</v>
      </c>
      <c r="I43">
        <v>2013</v>
      </c>
      <c r="J43" t="s">
        <v>4988</v>
      </c>
      <c r="K43" t="s">
        <v>5015</v>
      </c>
      <c r="L43">
        <v>189</v>
      </c>
      <c r="M4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3" s="9" t="str">
        <f t="shared" si="0"/>
        <v>SCHEDULE 16: REPORT ON ASSOCIATED STATISTICS | 16a: Aircraft statistics: (ii) Domestic air passenger services: (2) Aircraft 3 tonnes or more but less than 30 tonnes MCTOW | Total number of landings | Aircraft type: Convair 580 CIB</v>
      </c>
    </row>
    <row r="44" spans="1:14">
      <c r="A44" t="s">
        <v>1</v>
      </c>
      <c r="B44">
        <v>2013</v>
      </c>
      <c r="C44" t="s">
        <v>4984</v>
      </c>
      <c r="D44" t="s">
        <v>5007</v>
      </c>
      <c r="E44" t="s">
        <v>81</v>
      </c>
      <c r="F44" t="s">
        <v>4990</v>
      </c>
      <c r="G44">
        <v>93</v>
      </c>
      <c r="H44" t="s">
        <v>5014</v>
      </c>
      <c r="I44">
        <v>2013</v>
      </c>
      <c r="J44" t="s">
        <v>304</v>
      </c>
      <c r="K44" t="s">
        <v>5016</v>
      </c>
      <c r="L44">
        <v>4560.759</v>
      </c>
      <c r="M4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4" s="9" t="str">
        <f t="shared" si="0"/>
        <v>SCHEDULE 16: REPORT ON ASSOCIATED STATISTICS | 16a: Aircraft statistics: (ii) Domestic air passenger services: (2) Aircraft 3 tonnes or more but less than 30 tonnes MCTOW | Total MCTOW | Aircraft type: Convair 580 CIB</v>
      </c>
    </row>
    <row r="45" spans="1:14">
      <c r="A45" t="s">
        <v>1</v>
      </c>
      <c r="B45">
        <v>2013</v>
      </c>
      <c r="C45" t="s">
        <v>4984</v>
      </c>
      <c r="D45" t="s">
        <v>5007</v>
      </c>
      <c r="E45" t="s">
        <v>81</v>
      </c>
      <c r="F45" t="s">
        <v>4986</v>
      </c>
      <c r="G45">
        <v>94</v>
      </c>
      <c r="H45" t="s">
        <v>5017</v>
      </c>
      <c r="I45">
        <v>2013</v>
      </c>
      <c r="J45" t="s">
        <v>4988</v>
      </c>
      <c r="K45" t="s">
        <v>5018</v>
      </c>
      <c r="L45">
        <v>11008</v>
      </c>
      <c r="M4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5" s="9" t="str">
        <f t="shared" si="0"/>
        <v>SCHEDULE 16: REPORT ON ASSOCIATED STATISTICS | 16a: Aircraft statistics: (ii) Domestic air passenger services: (2) Aircraft 3 tonnes or more but less than 30 tonnes MCTOW | Total number of landings | Aircraft type: Bombardier Q300</v>
      </c>
    </row>
    <row r="46" spans="1:14">
      <c r="A46" t="s">
        <v>1</v>
      </c>
      <c r="B46">
        <v>2013</v>
      </c>
      <c r="C46" t="s">
        <v>4984</v>
      </c>
      <c r="D46" t="s">
        <v>5007</v>
      </c>
      <c r="E46" t="s">
        <v>81</v>
      </c>
      <c r="F46" t="s">
        <v>4990</v>
      </c>
      <c r="G46">
        <v>94</v>
      </c>
      <c r="H46" t="s">
        <v>5017</v>
      </c>
      <c r="I46">
        <v>2013</v>
      </c>
      <c r="J46" t="s">
        <v>304</v>
      </c>
      <c r="K46" t="s">
        <v>5019</v>
      </c>
      <c r="L46">
        <v>214700.03200000001</v>
      </c>
      <c r="M4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6" s="9" t="str">
        <f t="shared" si="0"/>
        <v>SCHEDULE 16: REPORT ON ASSOCIATED STATISTICS | 16a: Aircraft statistics: (ii) Domestic air passenger services: (2) Aircraft 3 tonnes or more but less than 30 tonnes MCTOW | Total MCTOW | Aircraft type: Bombardier Q300</v>
      </c>
    </row>
    <row r="47" spans="1:14">
      <c r="A47" t="s">
        <v>1</v>
      </c>
      <c r="B47">
        <v>2013</v>
      </c>
      <c r="C47" t="s">
        <v>4984</v>
      </c>
      <c r="D47" t="s">
        <v>5007</v>
      </c>
      <c r="E47" t="s">
        <v>81</v>
      </c>
      <c r="F47" t="s">
        <v>4986</v>
      </c>
      <c r="G47">
        <v>95</v>
      </c>
      <c r="H47" t="s">
        <v>5020</v>
      </c>
      <c r="I47">
        <v>2013</v>
      </c>
      <c r="J47" t="s">
        <v>4988</v>
      </c>
      <c r="K47" t="s">
        <v>5021</v>
      </c>
      <c r="L47">
        <v>34</v>
      </c>
      <c r="M4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7" s="9" t="str">
        <f t="shared" si="0"/>
        <v>SCHEDULE 16: REPORT ON ASSOCIATED STATISTICS | 16a: Aircraft statistics: (ii) Domestic air passenger services: (2) Aircraft 3 tonnes or more but less than 30 tonnes MCTOW | Total number of landings | Aircraft type: Cessna F406</v>
      </c>
    </row>
    <row r="48" spans="1:14">
      <c r="A48" t="s">
        <v>1</v>
      </c>
      <c r="B48">
        <v>2013</v>
      </c>
      <c r="C48" t="s">
        <v>4984</v>
      </c>
      <c r="D48" t="s">
        <v>5007</v>
      </c>
      <c r="E48" t="s">
        <v>81</v>
      </c>
      <c r="F48" t="s">
        <v>4990</v>
      </c>
      <c r="G48">
        <v>95</v>
      </c>
      <c r="H48" t="s">
        <v>5020</v>
      </c>
      <c r="I48">
        <v>2013</v>
      </c>
      <c r="J48" t="s">
        <v>304</v>
      </c>
      <c r="K48" t="s">
        <v>5022</v>
      </c>
      <c r="L48">
        <v>144.33000000000001</v>
      </c>
      <c r="M4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" s="9" t="str">
        <f t="shared" si="0"/>
        <v>SCHEDULE 16: REPORT ON ASSOCIATED STATISTICS | 16a: Aircraft statistics: (ii) Domestic air passenger services: (2) Aircraft 3 tonnes or more but less than 30 tonnes MCTOW | Total MCTOW | Aircraft type: Cessna F406</v>
      </c>
    </row>
    <row r="49" spans="1:14">
      <c r="A49" t="s">
        <v>1</v>
      </c>
      <c r="B49">
        <v>2013</v>
      </c>
      <c r="C49" t="s">
        <v>4984</v>
      </c>
      <c r="D49" t="s">
        <v>5007</v>
      </c>
      <c r="E49" t="s">
        <v>81</v>
      </c>
      <c r="F49" t="s">
        <v>4986</v>
      </c>
      <c r="G49">
        <v>96</v>
      </c>
      <c r="H49" t="s">
        <v>5023</v>
      </c>
      <c r="I49">
        <v>2013</v>
      </c>
      <c r="J49" t="s">
        <v>4988</v>
      </c>
      <c r="K49" t="s">
        <v>5024</v>
      </c>
      <c r="L49">
        <v>7957</v>
      </c>
      <c r="M4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9" s="9" t="str">
        <f t="shared" si="0"/>
        <v>SCHEDULE 16: REPORT ON ASSOCIATED STATISTICS | 16a: Aircraft statistics: (ii) Domestic air passenger services: (2) Aircraft 3 tonnes or more but less than 30 tonnes MCTOW | Total number of landings | Aircraft type: Beechcraft 1900D</v>
      </c>
    </row>
    <row r="50" spans="1:14">
      <c r="A50" t="s">
        <v>1</v>
      </c>
      <c r="B50">
        <v>2013</v>
      </c>
      <c r="C50" t="s">
        <v>4984</v>
      </c>
      <c r="D50" t="s">
        <v>5007</v>
      </c>
      <c r="E50" t="s">
        <v>81</v>
      </c>
      <c r="F50" t="s">
        <v>4990</v>
      </c>
      <c r="G50">
        <v>96</v>
      </c>
      <c r="H50" t="s">
        <v>5023</v>
      </c>
      <c r="I50">
        <v>2013</v>
      </c>
      <c r="J50" t="s">
        <v>304</v>
      </c>
      <c r="K50" t="s">
        <v>5025</v>
      </c>
      <c r="L50">
        <v>61786.105000000003</v>
      </c>
      <c r="M5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0" s="9" t="str">
        <f t="shared" si="0"/>
        <v>SCHEDULE 16: REPORT ON ASSOCIATED STATISTICS | 16a: Aircraft statistics: (ii) Domestic air passenger services: (2) Aircraft 3 tonnes or more but less than 30 tonnes MCTOW | Total MCTOW | Aircraft type: Beechcraft 1900D</v>
      </c>
    </row>
    <row r="51" spans="1:14">
      <c r="A51" t="s">
        <v>1</v>
      </c>
      <c r="B51">
        <v>2013</v>
      </c>
      <c r="C51" t="s">
        <v>4984</v>
      </c>
      <c r="D51" t="s">
        <v>5007</v>
      </c>
      <c r="E51" t="s">
        <v>81</v>
      </c>
      <c r="F51" t="s">
        <v>4986</v>
      </c>
      <c r="G51">
        <v>97</v>
      </c>
      <c r="H51" t="s">
        <v>5026</v>
      </c>
      <c r="I51">
        <v>2013</v>
      </c>
      <c r="J51" t="s">
        <v>4988</v>
      </c>
      <c r="K51" t="s">
        <v>5027</v>
      </c>
      <c r="L51">
        <v>109</v>
      </c>
      <c r="M5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1" s="9" t="str">
        <f t="shared" si="0"/>
        <v>SCHEDULE 16: REPORT ON ASSOCIATED STATISTICS | 16a: Aircraft statistics: (ii) Domestic air passenger services: (2) Aircraft 3 tonnes or more but less than 30 tonnes MCTOW | Total number of landings | Aircraft type: Piper PA-31</v>
      </c>
    </row>
    <row r="52" spans="1:14">
      <c r="A52" t="s">
        <v>1</v>
      </c>
      <c r="B52">
        <v>2013</v>
      </c>
      <c r="C52" t="s">
        <v>4984</v>
      </c>
      <c r="D52" t="s">
        <v>5007</v>
      </c>
      <c r="E52" t="s">
        <v>81</v>
      </c>
      <c r="F52" t="s">
        <v>4990</v>
      </c>
      <c r="G52">
        <v>97</v>
      </c>
      <c r="H52" t="s">
        <v>5026</v>
      </c>
      <c r="I52">
        <v>2013</v>
      </c>
      <c r="J52" t="s">
        <v>304</v>
      </c>
      <c r="K52" t="s">
        <v>5028</v>
      </c>
      <c r="L52">
        <v>346.07499999999999</v>
      </c>
      <c r="M5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2" s="9" t="str">
        <f t="shared" si="0"/>
        <v>SCHEDULE 16: REPORT ON ASSOCIATED STATISTICS | 16a: Aircraft statistics: (ii) Domestic air passenger services: (2) Aircraft 3 tonnes or more but less than 30 tonnes MCTOW | Total MCTOW | Aircraft type: Piper PA-31</v>
      </c>
    </row>
    <row r="53" spans="1:14">
      <c r="A53" t="s">
        <v>1</v>
      </c>
      <c r="B53">
        <v>2013</v>
      </c>
      <c r="C53" t="s">
        <v>4984</v>
      </c>
      <c r="D53" t="s">
        <v>5007</v>
      </c>
      <c r="E53" t="s">
        <v>81</v>
      </c>
      <c r="F53" t="s">
        <v>4986</v>
      </c>
      <c r="G53">
        <v>98</v>
      </c>
      <c r="H53" t="s">
        <v>5029</v>
      </c>
      <c r="I53">
        <v>2013</v>
      </c>
      <c r="J53" t="s">
        <v>4988</v>
      </c>
      <c r="K53" t="s">
        <v>1308</v>
      </c>
      <c r="L53">
        <v>2</v>
      </c>
      <c r="M5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3" s="9" t="str">
        <f t="shared" si="0"/>
        <v>SCHEDULE 16: REPORT ON ASSOCIATED STATISTICS | 16a: Aircraft statistics: (ii) Domestic air passenger services: (2) Aircraft 3 tonnes or more but less than 30 tonnes MCTOW | Total number of landings | Aircraft type: Fairchild Metro 4B</v>
      </c>
    </row>
    <row r="54" spans="1:14">
      <c r="A54" t="s">
        <v>1</v>
      </c>
      <c r="B54">
        <v>2013</v>
      </c>
      <c r="C54" t="s">
        <v>4984</v>
      </c>
      <c r="D54" t="s">
        <v>5007</v>
      </c>
      <c r="E54" t="s">
        <v>81</v>
      </c>
      <c r="F54" t="s">
        <v>4990</v>
      </c>
      <c r="G54">
        <v>98</v>
      </c>
      <c r="H54" t="s">
        <v>5029</v>
      </c>
      <c r="I54">
        <v>2013</v>
      </c>
      <c r="J54" t="s">
        <v>304</v>
      </c>
      <c r="K54" t="s">
        <v>5030</v>
      </c>
      <c r="L54">
        <v>14.52</v>
      </c>
      <c r="M5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4" s="9" t="str">
        <f t="shared" si="0"/>
        <v>SCHEDULE 16: REPORT ON ASSOCIATED STATISTICS | 16a: Aircraft statistics: (ii) Domestic air passenger services: (2) Aircraft 3 tonnes or more but less than 30 tonnes MCTOW | Total MCTOW | Aircraft type: Fairchild Metro 4B</v>
      </c>
    </row>
    <row r="55" spans="1:14">
      <c r="A55" t="s">
        <v>1</v>
      </c>
      <c r="B55">
        <v>2013</v>
      </c>
      <c r="C55" t="s">
        <v>4984</v>
      </c>
      <c r="D55" t="s">
        <v>5007</v>
      </c>
      <c r="E55" t="s">
        <v>81</v>
      </c>
      <c r="F55" t="s">
        <v>4986</v>
      </c>
      <c r="G55">
        <v>99</v>
      </c>
      <c r="H55" t="s">
        <v>5031</v>
      </c>
      <c r="I55">
        <v>2013</v>
      </c>
      <c r="J55" t="s">
        <v>4988</v>
      </c>
      <c r="K55" t="s">
        <v>5032</v>
      </c>
      <c r="L55">
        <v>19</v>
      </c>
      <c r="M5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5" s="9" t="str">
        <f t="shared" si="0"/>
        <v>SCHEDULE 16: REPORT ON ASSOCIATED STATISTICS | 16a: Aircraft statistics: (ii) Domestic air passenger services: (2) Aircraft 3 tonnes or more but less than 30 tonnes MCTOW | Total number of landings | Aircraft type: Jetstream 31</v>
      </c>
    </row>
    <row r="56" spans="1:14">
      <c r="A56" t="s">
        <v>1</v>
      </c>
      <c r="B56">
        <v>2013</v>
      </c>
      <c r="C56" t="s">
        <v>4984</v>
      </c>
      <c r="D56" t="s">
        <v>5007</v>
      </c>
      <c r="E56" t="s">
        <v>81</v>
      </c>
      <c r="F56" t="s">
        <v>4990</v>
      </c>
      <c r="G56">
        <v>99</v>
      </c>
      <c r="H56" t="s">
        <v>5031</v>
      </c>
      <c r="I56">
        <v>2013</v>
      </c>
      <c r="J56" t="s">
        <v>304</v>
      </c>
      <c r="K56" t="s">
        <v>5033</v>
      </c>
      <c r="L56">
        <v>134.102</v>
      </c>
      <c r="M5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6" s="9" t="str">
        <f t="shared" si="0"/>
        <v>SCHEDULE 16: REPORT ON ASSOCIATED STATISTICS | 16a: Aircraft statistics: (ii) Domestic air passenger services: (2) Aircraft 3 tonnes or more but less than 30 tonnes MCTOW | Total MCTOW | Aircraft type: Jetstream 31</v>
      </c>
    </row>
    <row r="57" spans="1:14">
      <c r="A57" t="s">
        <v>1</v>
      </c>
      <c r="B57">
        <v>2013</v>
      </c>
      <c r="C57" t="s">
        <v>4984</v>
      </c>
      <c r="D57" t="s">
        <v>5007</v>
      </c>
      <c r="E57" t="s">
        <v>81</v>
      </c>
      <c r="F57" t="s">
        <v>4986</v>
      </c>
      <c r="G57">
        <v>100</v>
      </c>
      <c r="H57" t="s">
        <v>5034</v>
      </c>
      <c r="I57">
        <v>2013</v>
      </c>
      <c r="J57" t="s">
        <v>4988</v>
      </c>
      <c r="K57" t="s">
        <v>5035</v>
      </c>
      <c r="L57">
        <v>104</v>
      </c>
      <c r="M5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7" s="9" t="str">
        <f t="shared" si="0"/>
        <v>SCHEDULE 16: REPORT ON ASSOCIATED STATISTICS | 16a: Aircraft statistics: (ii) Domestic air passenger services: (2) Aircraft 3 tonnes or more but less than 30 tonnes MCTOW | Total number of landings | Aircraft type: Jetstream 32</v>
      </c>
    </row>
    <row r="58" spans="1:14">
      <c r="A58" t="s">
        <v>1</v>
      </c>
      <c r="B58">
        <v>2013</v>
      </c>
      <c r="C58" t="s">
        <v>4984</v>
      </c>
      <c r="D58" t="s">
        <v>5007</v>
      </c>
      <c r="E58" t="s">
        <v>81</v>
      </c>
      <c r="F58" t="s">
        <v>4990</v>
      </c>
      <c r="G58">
        <v>100</v>
      </c>
      <c r="H58" t="s">
        <v>5034</v>
      </c>
      <c r="I58">
        <v>2013</v>
      </c>
      <c r="J58" t="s">
        <v>304</v>
      </c>
      <c r="K58" t="s">
        <v>5036</v>
      </c>
      <c r="L58">
        <v>764.4</v>
      </c>
      <c r="M5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" s="9" t="str">
        <f t="shared" si="0"/>
        <v>SCHEDULE 16: REPORT ON ASSOCIATED STATISTICS | 16a: Aircraft statistics: (ii) Domestic air passenger services: (2) Aircraft 3 tonnes or more but less than 30 tonnes MCTOW | Total MCTOW | Aircraft type: Jetstream 32</v>
      </c>
    </row>
    <row r="59" spans="1:14">
      <c r="A59" t="s">
        <v>1</v>
      </c>
      <c r="B59">
        <v>2013</v>
      </c>
      <c r="C59" t="s">
        <v>4984</v>
      </c>
      <c r="D59" t="s">
        <v>5007</v>
      </c>
      <c r="E59" t="s">
        <v>81</v>
      </c>
      <c r="F59" t="s">
        <v>4986</v>
      </c>
      <c r="G59">
        <v>115</v>
      </c>
      <c r="H59" t="s">
        <v>60</v>
      </c>
      <c r="I59">
        <v>2013</v>
      </c>
      <c r="J59" t="s">
        <v>4988</v>
      </c>
      <c r="K59" t="s">
        <v>5037</v>
      </c>
      <c r="L59">
        <v>27385</v>
      </c>
      <c r="M5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" s="9" t="str">
        <f t="shared" si="0"/>
        <v>SCHEDULE 16: REPORT ON ASSOCIATED STATISTICS | 16a: Aircraft statistics: (ii) Domestic air passenger services: (2) Aircraft 3 tonnes or more but less than 30 tonnes MCTOW | Total number of landings | Total</v>
      </c>
    </row>
    <row r="60" spans="1:14">
      <c r="A60" t="s">
        <v>1</v>
      </c>
      <c r="B60">
        <v>2013</v>
      </c>
      <c r="C60" t="s">
        <v>4984</v>
      </c>
      <c r="D60" t="s">
        <v>5007</v>
      </c>
      <c r="E60" t="s">
        <v>81</v>
      </c>
      <c r="F60" t="s">
        <v>4990</v>
      </c>
      <c r="G60">
        <v>115</v>
      </c>
      <c r="H60" t="s">
        <v>60</v>
      </c>
      <c r="I60">
        <v>2013</v>
      </c>
      <c r="J60" t="s">
        <v>304</v>
      </c>
      <c r="K60" t="s">
        <v>445</v>
      </c>
      <c r="L60">
        <v>381520.15760000009</v>
      </c>
      <c r="M6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0" s="9" t="str">
        <f t="shared" si="0"/>
        <v>SCHEDULE 16: REPORT ON ASSOCIATED STATISTICS | 16a: Aircraft statistics: (ii) Domestic air passenger services: (2) Aircraft 3 tonnes or more but less than 30 tonnes MCTOW | Total MCTOW | Total</v>
      </c>
    </row>
    <row r="61" spans="1:14">
      <c r="A61" t="s">
        <v>1</v>
      </c>
      <c r="B61">
        <v>2013</v>
      </c>
      <c r="C61" t="s">
        <v>4984</v>
      </c>
      <c r="D61" t="s">
        <v>5038</v>
      </c>
      <c r="E61" t="s">
        <v>81</v>
      </c>
      <c r="F61" t="s">
        <v>4986</v>
      </c>
      <c r="G61">
        <v>125</v>
      </c>
      <c r="H61" t="s">
        <v>5039</v>
      </c>
      <c r="I61">
        <v>2013</v>
      </c>
      <c r="J61" t="s">
        <v>4988</v>
      </c>
      <c r="K61" t="s">
        <v>5040</v>
      </c>
      <c r="L61">
        <v>593</v>
      </c>
      <c r="M61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1" s="9" t="str">
        <f t="shared" si="0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62" spans="1:14">
      <c r="A62" t="s">
        <v>1</v>
      </c>
      <c r="B62">
        <v>2013</v>
      </c>
      <c r="C62" t="s">
        <v>4984</v>
      </c>
      <c r="D62" t="s">
        <v>5038</v>
      </c>
      <c r="E62" t="s">
        <v>81</v>
      </c>
      <c r="F62" t="s">
        <v>4990</v>
      </c>
      <c r="G62">
        <v>125</v>
      </c>
      <c r="H62" t="s">
        <v>5039</v>
      </c>
      <c r="I62">
        <v>2013</v>
      </c>
      <c r="J62" t="s">
        <v>304</v>
      </c>
      <c r="K62" t="s">
        <v>5041</v>
      </c>
      <c r="L62">
        <v>958.34</v>
      </c>
      <c r="M62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2" s="9" t="str">
        <f t="shared" si="0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63" spans="1:14">
      <c r="A63" t="s">
        <v>1</v>
      </c>
      <c r="B63">
        <v>2013</v>
      </c>
      <c r="C63" t="s">
        <v>4984</v>
      </c>
      <c r="D63" t="s">
        <v>5038</v>
      </c>
      <c r="E63" t="s">
        <v>81</v>
      </c>
      <c r="F63" t="s">
        <v>4986</v>
      </c>
      <c r="G63">
        <v>126</v>
      </c>
      <c r="H63" t="s">
        <v>5042</v>
      </c>
      <c r="I63">
        <v>2013</v>
      </c>
      <c r="J63" t="s">
        <v>4988</v>
      </c>
      <c r="K63" t="s">
        <v>5043</v>
      </c>
      <c r="L63">
        <v>629</v>
      </c>
      <c r="M63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3" s="9" t="str">
        <f t="shared" si="0"/>
        <v>SCHEDULE 16: REPORT ON ASSOCIATED STATISTICS | 16a: Aircraft statistics: (iii) Total number and MCTOW of landings of aircraft not included in (i) and (ii) | Total number of landings | Freight aircraft</v>
      </c>
    </row>
    <row r="64" spans="1:14">
      <c r="A64" t="s">
        <v>1</v>
      </c>
      <c r="B64">
        <v>2013</v>
      </c>
      <c r="C64" t="s">
        <v>4984</v>
      </c>
      <c r="D64" t="s">
        <v>5038</v>
      </c>
      <c r="E64" t="s">
        <v>81</v>
      </c>
      <c r="F64" t="s">
        <v>4990</v>
      </c>
      <c r="G64">
        <v>126</v>
      </c>
      <c r="H64" t="s">
        <v>5042</v>
      </c>
      <c r="I64">
        <v>2013</v>
      </c>
      <c r="J64" t="s">
        <v>304</v>
      </c>
      <c r="K64" t="s">
        <v>5044</v>
      </c>
      <c r="L64">
        <v>9430.06</v>
      </c>
      <c r="M64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4" s="9" t="str">
        <f t="shared" si="0"/>
        <v>SCHEDULE 16: REPORT ON ASSOCIATED STATISTICS | 16a: Aircraft statistics: (iii) Total number and MCTOW of landings of aircraft not included in (i) and (ii) | Total MCTOW | Freight aircraft</v>
      </c>
    </row>
    <row r="65" spans="1:14">
      <c r="A65" t="s">
        <v>1</v>
      </c>
      <c r="B65">
        <v>2013</v>
      </c>
      <c r="C65" t="s">
        <v>4984</v>
      </c>
      <c r="D65" t="s">
        <v>5038</v>
      </c>
      <c r="E65" t="s">
        <v>81</v>
      </c>
      <c r="F65" t="s">
        <v>4986</v>
      </c>
      <c r="G65">
        <v>127</v>
      </c>
      <c r="H65" t="s">
        <v>5045</v>
      </c>
      <c r="I65">
        <v>2013</v>
      </c>
      <c r="J65" t="s">
        <v>4988</v>
      </c>
      <c r="K65" t="s">
        <v>5046</v>
      </c>
      <c r="L65">
        <v>365</v>
      </c>
      <c r="M65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5" s="9" t="str">
        <f t="shared" si="0"/>
        <v>SCHEDULE 16: REPORT ON ASSOCIATED STATISTICS | 16a: Aircraft statistics: (iii) Total number and MCTOW of landings of aircraft not included in (i) and (ii) | Total number of landings | Military and diplomatic aircraft</v>
      </c>
    </row>
    <row r="66" spans="1:14">
      <c r="A66" t="s">
        <v>1</v>
      </c>
      <c r="B66">
        <v>2013</v>
      </c>
      <c r="C66" t="s">
        <v>4984</v>
      </c>
      <c r="D66" t="s">
        <v>5038</v>
      </c>
      <c r="E66" t="s">
        <v>81</v>
      </c>
      <c r="F66" t="s">
        <v>4990</v>
      </c>
      <c r="G66">
        <v>127</v>
      </c>
      <c r="H66" t="s">
        <v>5045</v>
      </c>
      <c r="I66">
        <v>2013</v>
      </c>
      <c r="J66" t="s">
        <v>304</v>
      </c>
      <c r="K66" t="s">
        <v>5047</v>
      </c>
      <c r="L66">
        <v>17239.43</v>
      </c>
      <c r="M6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6" s="9" t="str">
        <f t="shared" ref="N66:N129" si="1">SUBSTITUTE(SUBSTITUTE(SUBSTITUTE(C66&amp;" | "&amp;D66&amp;" | "&amp;E66&amp;" | "&amp;F66&amp;" | "&amp;H66," |  |  | "," | ")," |  |  | "," | ")," |  | "," | ")</f>
        <v>SCHEDULE 16: REPORT ON ASSOCIATED STATISTICS | 16a: Aircraft statistics: (iii) Total number and MCTOW of landings of aircraft not included in (i) and (ii) | Total MCTOW | Military and diplomatic aircraft</v>
      </c>
    </row>
    <row r="67" spans="1:14">
      <c r="A67" t="s">
        <v>1</v>
      </c>
      <c r="B67">
        <v>2013</v>
      </c>
      <c r="C67" t="s">
        <v>4984</v>
      </c>
      <c r="D67" t="s">
        <v>5038</v>
      </c>
      <c r="E67" t="s">
        <v>81</v>
      </c>
      <c r="F67" t="s">
        <v>4986</v>
      </c>
      <c r="G67">
        <v>128</v>
      </c>
      <c r="H67" t="s">
        <v>5048</v>
      </c>
      <c r="I67">
        <v>2013</v>
      </c>
      <c r="J67" t="s">
        <v>4988</v>
      </c>
      <c r="K67" t="s">
        <v>5049</v>
      </c>
      <c r="L67">
        <v>9115</v>
      </c>
      <c r="M6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7" s="9" t="str">
        <f t="shared" si="1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68" spans="1:14">
      <c r="A68" t="s">
        <v>1</v>
      </c>
      <c r="B68">
        <v>2013</v>
      </c>
      <c r="C68" t="s">
        <v>4984</v>
      </c>
      <c r="D68" t="s">
        <v>5038</v>
      </c>
      <c r="E68" t="s">
        <v>81</v>
      </c>
      <c r="F68" t="s">
        <v>4990</v>
      </c>
      <c r="G68">
        <v>128</v>
      </c>
      <c r="H68" t="s">
        <v>5048</v>
      </c>
      <c r="I68">
        <v>2013</v>
      </c>
      <c r="J68" t="s">
        <v>304</v>
      </c>
      <c r="K68" t="s">
        <v>5050</v>
      </c>
      <c r="L68">
        <v>37627.29</v>
      </c>
      <c r="M68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" s="9" t="str">
        <f t="shared" si="1"/>
        <v>SCHEDULE 16: REPORT ON ASSOCIATED STATISTICS | 16a: Aircraft statistics: (iii) Total number and MCTOW of landings of aircraft not included in (i) and (ii) | Total MCTOW | Other aircraft (including General Aviation)</v>
      </c>
    </row>
    <row r="69" spans="1:14">
      <c r="A69" t="s">
        <v>1</v>
      </c>
      <c r="B69">
        <v>2013</v>
      </c>
      <c r="C69" t="s">
        <v>4984</v>
      </c>
      <c r="D69" t="s">
        <v>5051</v>
      </c>
      <c r="E69" t="s">
        <v>81</v>
      </c>
      <c r="F69" t="s">
        <v>81</v>
      </c>
      <c r="G69">
        <v>131</v>
      </c>
      <c r="H69" t="s">
        <v>60</v>
      </c>
      <c r="I69">
        <v>2013</v>
      </c>
      <c r="J69" t="s">
        <v>4988</v>
      </c>
      <c r="K69" t="s">
        <v>81</v>
      </c>
      <c r="M69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69" s="9" t="str">
        <f t="shared" si="1"/>
        <v>SCHEDULE 16: REPORT ON ASSOCIATED STATISTICS | 16a: Aircraft statistics: (iv)  The total number and MCTOW of landings during the disclosure year | Total</v>
      </c>
    </row>
    <row r="70" spans="1:14">
      <c r="A70" t="s">
        <v>1</v>
      </c>
      <c r="B70">
        <v>2013</v>
      </c>
      <c r="C70" t="s">
        <v>4984</v>
      </c>
      <c r="D70" t="s">
        <v>5051</v>
      </c>
      <c r="E70" t="s">
        <v>81</v>
      </c>
      <c r="F70" t="s">
        <v>81</v>
      </c>
      <c r="G70">
        <v>131</v>
      </c>
      <c r="H70" t="s">
        <v>60</v>
      </c>
      <c r="I70">
        <v>2013</v>
      </c>
      <c r="J70" t="s">
        <v>4988</v>
      </c>
      <c r="K70" t="s">
        <v>81</v>
      </c>
      <c r="M70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70" s="9" t="str">
        <f t="shared" si="1"/>
        <v>SCHEDULE 16: REPORT ON ASSOCIATED STATISTICS | 16a: Aircraft statistics: (iv)  The total number and MCTOW of landings during the disclosure year | Total</v>
      </c>
    </row>
    <row r="71" spans="1:14">
      <c r="A71" t="s">
        <v>1</v>
      </c>
      <c r="B71">
        <v>2013</v>
      </c>
      <c r="C71" t="s">
        <v>4984</v>
      </c>
      <c r="D71" t="s">
        <v>5051</v>
      </c>
      <c r="E71" t="s">
        <v>81</v>
      </c>
      <c r="F71" t="s">
        <v>4986</v>
      </c>
      <c r="G71">
        <v>131</v>
      </c>
      <c r="H71" t="s">
        <v>60</v>
      </c>
      <c r="I71">
        <v>2013</v>
      </c>
      <c r="J71" t="s">
        <v>4988</v>
      </c>
      <c r="K71" t="s">
        <v>5052</v>
      </c>
      <c r="L71">
        <v>53735</v>
      </c>
      <c r="M71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71" s="9" t="str">
        <f t="shared" si="1"/>
        <v>SCHEDULE 16: REPORT ON ASSOCIATED STATISTICS | 16a: Aircraft statistics: (iv)  The total number and MCTOW of landings during the disclosure year | Total number of landings | Total</v>
      </c>
    </row>
    <row r="72" spans="1:14">
      <c r="A72" t="s">
        <v>1</v>
      </c>
      <c r="B72">
        <v>2013</v>
      </c>
      <c r="C72" t="s">
        <v>4984</v>
      </c>
      <c r="D72" t="s">
        <v>5051</v>
      </c>
      <c r="E72" t="s">
        <v>81</v>
      </c>
      <c r="F72" t="s">
        <v>4990</v>
      </c>
      <c r="G72">
        <v>131</v>
      </c>
      <c r="H72" t="s">
        <v>60</v>
      </c>
      <c r="I72">
        <v>2013</v>
      </c>
      <c r="J72" t="s">
        <v>304</v>
      </c>
      <c r="K72" t="s">
        <v>5053</v>
      </c>
      <c r="L72">
        <v>1542695.248620979</v>
      </c>
      <c r="M72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72" s="9" t="str">
        <f t="shared" si="1"/>
        <v>SCHEDULE 16: REPORT ON ASSOCIATED STATISTICS | 16a: Aircraft statistics: (iv)  The total number and MCTOW of landings during the disclosure year | Total MCTOW | Total</v>
      </c>
    </row>
    <row r="73" spans="1:14">
      <c r="A73" t="s">
        <v>1</v>
      </c>
      <c r="B73">
        <v>2013</v>
      </c>
      <c r="C73" t="s">
        <v>4984</v>
      </c>
      <c r="D73" t="s">
        <v>5054</v>
      </c>
      <c r="E73" t="s">
        <v>81</v>
      </c>
      <c r="F73" t="s">
        <v>5055</v>
      </c>
      <c r="G73">
        <v>135</v>
      </c>
      <c r="H73" t="s">
        <v>5056</v>
      </c>
      <c r="I73">
        <v>2013</v>
      </c>
      <c r="J73" t="s">
        <v>4988</v>
      </c>
      <c r="K73" t="s">
        <v>5057</v>
      </c>
      <c r="L73">
        <v>5761</v>
      </c>
      <c r="M73" s="9" t="str">
        <f>Data[[#This Row],[schedule]]&amp;" | "&amp;Data[[#This Row],[section]]</f>
        <v>SCHEDULE 16: REPORT ON ASSOCIATED STATISTICS | 16b: Terminal access</v>
      </c>
      <c r="N73" s="9" t="str">
        <f t="shared" si="1"/>
        <v>SCHEDULE 16: REPORT ON ASSOCIATED STATISTICS | 16b: Terminal access | Contact stand–airbridge | International air passenger service movements</v>
      </c>
    </row>
    <row r="74" spans="1:14">
      <c r="A74" t="s">
        <v>1</v>
      </c>
      <c r="B74">
        <v>2013</v>
      </c>
      <c r="C74" t="s">
        <v>4984</v>
      </c>
      <c r="D74" t="s">
        <v>5054</v>
      </c>
      <c r="E74" t="s">
        <v>81</v>
      </c>
      <c r="F74" t="s">
        <v>5058</v>
      </c>
      <c r="G74">
        <v>135</v>
      </c>
      <c r="H74" t="s">
        <v>5056</v>
      </c>
      <c r="I74">
        <v>2013</v>
      </c>
      <c r="J74" t="s">
        <v>4988</v>
      </c>
      <c r="K74" t="s">
        <v>458</v>
      </c>
      <c r="L74">
        <v>0</v>
      </c>
      <c r="M74" s="9" t="str">
        <f>Data[[#This Row],[schedule]]&amp;" | "&amp;Data[[#This Row],[section]]</f>
        <v>SCHEDULE 16: REPORT ON ASSOCIATED STATISTICS | 16b: Terminal access</v>
      </c>
      <c r="N74" s="9" t="str">
        <f t="shared" si="1"/>
        <v>SCHEDULE 16: REPORT ON ASSOCIATED STATISTICS | 16b: Terminal access | Contact stand–walking | International air passenger service movements</v>
      </c>
    </row>
    <row r="75" spans="1:14">
      <c r="A75" t="s">
        <v>1</v>
      </c>
      <c r="B75">
        <v>2013</v>
      </c>
      <c r="C75" t="s">
        <v>4984</v>
      </c>
      <c r="D75" t="s">
        <v>5054</v>
      </c>
      <c r="E75" t="s">
        <v>81</v>
      </c>
      <c r="F75" t="s">
        <v>5059</v>
      </c>
      <c r="G75">
        <v>135</v>
      </c>
      <c r="H75" t="s">
        <v>5056</v>
      </c>
      <c r="I75">
        <v>2013</v>
      </c>
      <c r="J75" t="s">
        <v>4988</v>
      </c>
      <c r="K75" t="s">
        <v>458</v>
      </c>
      <c r="L75">
        <v>0</v>
      </c>
      <c r="M75" s="9" t="str">
        <f>Data[[#This Row],[schedule]]&amp;" | "&amp;Data[[#This Row],[section]]</f>
        <v>SCHEDULE 16: REPORT ON ASSOCIATED STATISTICS | 16b: Terminal access</v>
      </c>
      <c r="N75" s="9" t="str">
        <f t="shared" si="1"/>
        <v>SCHEDULE 16: REPORT ON ASSOCIATED STATISTICS | 16b: Terminal access | Remote stand—bus | International air passenger service movements</v>
      </c>
    </row>
    <row r="76" spans="1:14">
      <c r="A76" t="s">
        <v>1</v>
      </c>
      <c r="B76">
        <v>2013</v>
      </c>
      <c r="C76" t="s">
        <v>4984</v>
      </c>
      <c r="D76" t="s">
        <v>5054</v>
      </c>
      <c r="E76" t="s">
        <v>81</v>
      </c>
      <c r="F76" t="s">
        <v>60</v>
      </c>
      <c r="G76">
        <v>135</v>
      </c>
      <c r="H76" t="s">
        <v>5056</v>
      </c>
      <c r="I76">
        <v>2013</v>
      </c>
      <c r="J76" t="s">
        <v>4988</v>
      </c>
      <c r="K76" t="s">
        <v>5057</v>
      </c>
      <c r="L76">
        <v>5761</v>
      </c>
      <c r="M76" s="9" t="str">
        <f>Data[[#This Row],[schedule]]&amp;" | "&amp;Data[[#This Row],[section]]</f>
        <v>SCHEDULE 16: REPORT ON ASSOCIATED STATISTICS | 16b: Terminal access</v>
      </c>
      <c r="N76" s="9" t="str">
        <f t="shared" si="1"/>
        <v>SCHEDULE 16: REPORT ON ASSOCIATED STATISTICS | 16b: Terminal access | Total | International air passenger service movements</v>
      </c>
    </row>
    <row r="77" spans="1:14">
      <c r="A77" t="s">
        <v>1</v>
      </c>
      <c r="B77">
        <v>2013</v>
      </c>
      <c r="C77" t="s">
        <v>4984</v>
      </c>
      <c r="D77" t="s">
        <v>5054</v>
      </c>
      <c r="E77" t="s">
        <v>81</v>
      </c>
      <c r="F77" t="s">
        <v>5055</v>
      </c>
      <c r="G77">
        <v>136</v>
      </c>
      <c r="H77" t="s">
        <v>5060</v>
      </c>
      <c r="I77">
        <v>2013</v>
      </c>
      <c r="J77" t="s">
        <v>4988</v>
      </c>
      <c r="K77" t="s">
        <v>5061</v>
      </c>
      <c r="L77">
        <v>25538</v>
      </c>
      <c r="M77" s="9" t="str">
        <f>Data[[#This Row],[schedule]]&amp;" | "&amp;Data[[#This Row],[section]]</f>
        <v>SCHEDULE 16: REPORT ON ASSOCIATED STATISTICS | 16b: Terminal access</v>
      </c>
      <c r="N77" s="9" t="str">
        <f t="shared" si="1"/>
        <v>SCHEDULE 16: REPORT ON ASSOCIATED STATISTICS | 16b: Terminal access | Contact stand–airbridge | Domestic jet air passenger service movements</v>
      </c>
    </row>
    <row r="78" spans="1:14">
      <c r="A78" t="s">
        <v>1</v>
      </c>
      <c r="B78">
        <v>2013</v>
      </c>
      <c r="C78" t="s">
        <v>4984</v>
      </c>
      <c r="D78" t="s">
        <v>5054</v>
      </c>
      <c r="E78" t="s">
        <v>81</v>
      </c>
      <c r="F78" t="s">
        <v>5058</v>
      </c>
      <c r="G78">
        <v>136</v>
      </c>
      <c r="H78" t="s">
        <v>5060</v>
      </c>
      <c r="I78">
        <v>2013</v>
      </c>
      <c r="J78" t="s">
        <v>4988</v>
      </c>
      <c r="K78" t="s">
        <v>458</v>
      </c>
      <c r="L78">
        <v>0</v>
      </c>
      <c r="M78" s="9" t="str">
        <f>Data[[#This Row],[schedule]]&amp;" | "&amp;Data[[#This Row],[section]]</f>
        <v>SCHEDULE 16: REPORT ON ASSOCIATED STATISTICS | 16b: Terminal access</v>
      </c>
      <c r="N78" s="9" t="str">
        <f t="shared" si="1"/>
        <v>SCHEDULE 16: REPORT ON ASSOCIATED STATISTICS | 16b: Terminal access | Contact stand–walking | Domestic jet air passenger service movements</v>
      </c>
    </row>
    <row r="79" spans="1:14">
      <c r="A79" t="s">
        <v>1</v>
      </c>
      <c r="B79">
        <v>2013</v>
      </c>
      <c r="C79" t="s">
        <v>4984</v>
      </c>
      <c r="D79" t="s">
        <v>5054</v>
      </c>
      <c r="E79" t="s">
        <v>81</v>
      </c>
      <c r="F79" t="s">
        <v>5059</v>
      </c>
      <c r="G79">
        <v>136</v>
      </c>
      <c r="H79" t="s">
        <v>5060</v>
      </c>
      <c r="I79">
        <v>2013</v>
      </c>
      <c r="J79" t="s">
        <v>4988</v>
      </c>
      <c r="K79" t="s">
        <v>458</v>
      </c>
      <c r="L79">
        <v>0</v>
      </c>
      <c r="M79" s="9" t="str">
        <f>Data[[#This Row],[schedule]]&amp;" | "&amp;Data[[#This Row],[section]]</f>
        <v>SCHEDULE 16: REPORT ON ASSOCIATED STATISTICS | 16b: Terminal access</v>
      </c>
      <c r="N79" s="9" t="str">
        <f t="shared" si="1"/>
        <v>SCHEDULE 16: REPORT ON ASSOCIATED STATISTICS | 16b: Terminal access | Remote stand—bus | Domestic jet air passenger service movements</v>
      </c>
    </row>
    <row r="80" spans="1:14">
      <c r="A80" t="s">
        <v>1</v>
      </c>
      <c r="B80">
        <v>2013</v>
      </c>
      <c r="C80" t="s">
        <v>4984</v>
      </c>
      <c r="D80" t="s">
        <v>5054</v>
      </c>
      <c r="E80" t="s">
        <v>81</v>
      </c>
      <c r="F80" t="s">
        <v>60</v>
      </c>
      <c r="G80">
        <v>136</v>
      </c>
      <c r="H80" t="s">
        <v>5060</v>
      </c>
      <c r="I80">
        <v>2013</v>
      </c>
      <c r="J80" t="s">
        <v>4988</v>
      </c>
      <c r="K80" t="s">
        <v>5061</v>
      </c>
      <c r="L80">
        <v>25538</v>
      </c>
      <c r="M80" s="9" t="str">
        <f>Data[[#This Row],[schedule]]&amp;" | "&amp;Data[[#This Row],[section]]</f>
        <v>SCHEDULE 16: REPORT ON ASSOCIATED STATISTICS | 16b: Terminal access</v>
      </c>
      <c r="N80" s="9" t="str">
        <f t="shared" si="1"/>
        <v>SCHEDULE 16: REPORT ON ASSOCIATED STATISTICS | 16b: Terminal access | Total | Domestic jet air passenger service movements</v>
      </c>
    </row>
    <row r="81" spans="1:14">
      <c r="A81" t="s">
        <v>1</v>
      </c>
      <c r="B81">
        <v>2013</v>
      </c>
      <c r="C81" t="s">
        <v>4984</v>
      </c>
      <c r="D81" t="s">
        <v>5062</v>
      </c>
      <c r="E81" t="s">
        <v>81</v>
      </c>
      <c r="F81" t="s">
        <v>5063</v>
      </c>
      <c r="G81">
        <v>141</v>
      </c>
      <c r="H81" t="s">
        <v>5064</v>
      </c>
      <c r="I81">
        <v>2013</v>
      </c>
      <c r="J81" t="s">
        <v>4988</v>
      </c>
      <c r="K81" t="s">
        <v>5065</v>
      </c>
      <c r="L81">
        <v>2319387</v>
      </c>
      <c r="M81" s="9" t="str">
        <f>Data[[#This Row],[schedule]]&amp;" | "&amp;Data[[#This Row],[section]]</f>
        <v>SCHEDULE 16: REPORT ON ASSOCIATED STATISTICS | 16c: Passenger statistics</v>
      </c>
      <c r="N81" s="9" t="str">
        <f t="shared" si="1"/>
        <v>SCHEDULE 16: REPORT ON ASSOCIATED STATISTICS | 16c: Passenger statistics | Domestic | Inbound passengers†</v>
      </c>
    </row>
    <row r="82" spans="1:14">
      <c r="A82" t="s">
        <v>1</v>
      </c>
      <c r="B82">
        <v>2013</v>
      </c>
      <c r="C82" t="s">
        <v>4984</v>
      </c>
      <c r="D82" t="s">
        <v>5062</v>
      </c>
      <c r="E82" t="s">
        <v>81</v>
      </c>
      <c r="F82" t="s">
        <v>5066</v>
      </c>
      <c r="G82">
        <v>141</v>
      </c>
      <c r="H82" t="s">
        <v>5064</v>
      </c>
      <c r="I82">
        <v>2013</v>
      </c>
      <c r="J82" t="s">
        <v>4988</v>
      </c>
      <c r="K82" t="s">
        <v>5067</v>
      </c>
      <c r="L82">
        <v>362793</v>
      </c>
      <c r="M82" s="9" t="str">
        <f>Data[[#This Row],[schedule]]&amp;" | "&amp;Data[[#This Row],[section]]</f>
        <v>SCHEDULE 16: REPORT ON ASSOCIATED STATISTICS | 16c: Passenger statistics</v>
      </c>
      <c r="N82" s="9" t="str">
        <f t="shared" si="1"/>
        <v>SCHEDULE 16: REPORT ON ASSOCIATED STATISTICS | 16c: Passenger statistics | International | Inbound passengers†</v>
      </c>
    </row>
    <row r="83" spans="1:14">
      <c r="A83" t="s">
        <v>1</v>
      </c>
      <c r="B83">
        <v>2013</v>
      </c>
      <c r="C83" t="s">
        <v>4984</v>
      </c>
      <c r="D83" t="s">
        <v>5062</v>
      </c>
      <c r="E83" t="s">
        <v>81</v>
      </c>
      <c r="F83" t="s">
        <v>60</v>
      </c>
      <c r="G83">
        <v>141</v>
      </c>
      <c r="H83" t="s">
        <v>5064</v>
      </c>
      <c r="I83">
        <v>2013</v>
      </c>
      <c r="J83" t="s">
        <v>4988</v>
      </c>
      <c r="K83" t="s">
        <v>5068</v>
      </c>
      <c r="L83">
        <v>2682180</v>
      </c>
      <c r="M83" s="9" t="str">
        <f>Data[[#This Row],[schedule]]&amp;" | "&amp;Data[[#This Row],[section]]</f>
        <v>SCHEDULE 16: REPORT ON ASSOCIATED STATISTICS | 16c: Passenger statistics</v>
      </c>
      <c r="N83" s="9" t="str">
        <f t="shared" si="1"/>
        <v>SCHEDULE 16: REPORT ON ASSOCIATED STATISTICS | 16c: Passenger statistics | Total | Inbound passengers†</v>
      </c>
    </row>
    <row r="84" spans="1:14">
      <c r="A84" t="s">
        <v>1</v>
      </c>
      <c r="B84">
        <v>2013</v>
      </c>
      <c r="C84" t="s">
        <v>4984</v>
      </c>
      <c r="D84" t="s">
        <v>5062</v>
      </c>
      <c r="E84" t="s">
        <v>81</v>
      </c>
      <c r="F84" t="s">
        <v>5063</v>
      </c>
      <c r="G84">
        <v>142</v>
      </c>
      <c r="H84" t="s">
        <v>5069</v>
      </c>
      <c r="I84">
        <v>2013</v>
      </c>
      <c r="J84" t="s">
        <v>4988</v>
      </c>
      <c r="K84" t="s">
        <v>5070</v>
      </c>
      <c r="L84">
        <v>2327493</v>
      </c>
      <c r="M84" s="9" t="str">
        <f>Data[[#This Row],[schedule]]&amp;" | "&amp;Data[[#This Row],[section]]</f>
        <v>SCHEDULE 16: REPORT ON ASSOCIATED STATISTICS | 16c: Passenger statistics</v>
      </c>
      <c r="N84" s="9" t="str">
        <f t="shared" si="1"/>
        <v>SCHEDULE 16: REPORT ON ASSOCIATED STATISTICS | 16c: Passenger statistics | Domestic | Outbound passengers†</v>
      </c>
    </row>
    <row r="85" spans="1:14">
      <c r="A85" t="s">
        <v>1</v>
      </c>
      <c r="B85">
        <v>2013</v>
      </c>
      <c r="C85" t="s">
        <v>4984</v>
      </c>
      <c r="D85" t="s">
        <v>5062</v>
      </c>
      <c r="E85" t="s">
        <v>81</v>
      </c>
      <c r="F85" t="s">
        <v>5066</v>
      </c>
      <c r="G85">
        <v>142</v>
      </c>
      <c r="H85" t="s">
        <v>5069</v>
      </c>
      <c r="I85">
        <v>2013</v>
      </c>
      <c r="J85" t="s">
        <v>4988</v>
      </c>
      <c r="K85" t="s">
        <v>5071</v>
      </c>
      <c r="L85">
        <v>363949</v>
      </c>
      <c r="M85" s="9" t="str">
        <f>Data[[#This Row],[schedule]]&amp;" | "&amp;Data[[#This Row],[section]]</f>
        <v>SCHEDULE 16: REPORT ON ASSOCIATED STATISTICS | 16c: Passenger statistics</v>
      </c>
      <c r="N85" s="9" t="str">
        <f t="shared" si="1"/>
        <v>SCHEDULE 16: REPORT ON ASSOCIATED STATISTICS | 16c: Passenger statistics | International | Outbound passengers†</v>
      </c>
    </row>
    <row r="86" spans="1:14">
      <c r="A86" t="s">
        <v>1</v>
      </c>
      <c r="B86">
        <v>2013</v>
      </c>
      <c r="C86" t="s">
        <v>4984</v>
      </c>
      <c r="D86" t="s">
        <v>5062</v>
      </c>
      <c r="E86" t="s">
        <v>81</v>
      </c>
      <c r="F86" t="s">
        <v>60</v>
      </c>
      <c r="G86">
        <v>142</v>
      </c>
      <c r="H86" t="s">
        <v>5069</v>
      </c>
      <c r="I86">
        <v>2013</v>
      </c>
      <c r="J86" t="s">
        <v>4988</v>
      </c>
      <c r="K86" t="s">
        <v>5072</v>
      </c>
      <c r="L86">
        <v>2691442</v>
      </c>
      <c r="M86" s="9" t="str">
        <f>Data[[#This Row],[schedule]]&amp;" | "&amp;Data[[#This Row],[section]]</f>
        <v>SCHEDULE 16: REPORT ON ASSOCIATED STATISTICS | 16c: Passenger statistics</v>
      </c>
      <c r="N86" s="9" t="str">
        <f t="shared" si="1"/>
        <v>SCHEDULE 16: REPORT ON ASSOCIATED STATISTICS | 16c: Passenger statistics | Total | Outbound passengers†</v>
      </c>
    </row>
    <row r="87" spans="1:14">
      <c r="A87" t="s">
        <v>1</v>
      </c>
      <c r="B87">
        <v>2013</v>
      </c>
      <c r="C87" t="s">
        <v>4984</v>
      </c>
      <c r="D87" t="s">
        <v>5062</v>
      </c>
      <c r="E87" t="s">
        <v>81</v>
      </c>
      <c r="F87" t="s">
        <v>5063</v>
      </c>
      <c r="G87">
        <v>143</v>
      </c>
      <c r="H87" t="s">
        <v>5073</v>
      </c>
      <c r="I87">
        <v>2013</v>
      </c>
      <c r="J87" t="s">
        <v>4988</v>
      </c>
      <c r="K87" t="s">
        <v>5074</v>
      </c>
      <c r="L87">
        <v>4646880</v>
      </c>
      <c r="M87" s="9" t="str">
        <f>Data[[#This Row],[schedule]]&amp;" | "&amp;Data[[#This Row],[section]]</f>
        <v>SCHEDULE 16: REPORT ON ASSOCIATED STATISTICS | 16c: Passenger statistics</v>
      </c>
      <c r="N87" s="9" t="str">
        <f t="shared" si="1"/>
        <v>SCHEDULE 16: REPORT ON ASSOCIATED STATISTICS | 16c: Passenger statistics | Domestic | Total (gross figure)</v>
      </c>
    </row>
    <row r="88" spans="1:14">
      <c r="A88" t="s">
        <v>1</v>
      </c>
      <c r="B88">
        <v>2013</v>
      </c>
      <c r="C88" t="s">
        <v>4984</v>
      </c>
      <c r="D88" t="s">
        <v>5062</v>
      </c>
      <c r="E88" t="s">
        <v>81</v>
      </c>
      <c r="F88" t="s">
        <v>5066</v>
      </c>
      <c r="G88">
        <v>143</v>
      </c>
      <c r="H88" t="s">
        <v>5073</v>
      </c>
      <c r="I88">
        <v>2013</v>
      </c>
      <c r="J88" t="s">
        <v>4988</v>
      </c>
      <c r="K88" t="s">
        <v>444</v>
      </c>
      <c r="L88">
        <v>726742</v>
      </c>
      <c r="M88" s="9" t="str">
        <f>Data[[#This Row],[schedule]]&amp;" | "&amp;Data[[#This Row],[section]]</f>
        <v>SCHEDULE 16: REPORT ON ASSOCIATED STATISTICS | 16c: Passenger statistics</v>
      </c>
      <c r="N88" s="9" t="str">
        <f t="shared" si="1"/>
        <v>SCHEDULE 16: REPORT ON ASSOCIATED STATISTICS | 16c: Passenger statistics | International | Total (gross figure)</v>
      </c>
    </row>
    <row r="89" spans="1:14">
      <c r="A89" t="s">
        <v>1</v>
      </c>
      <c r="B89">
        <v>2013</v>
      </c>
      <c r="C89" t="s">
        <v>4984</v>
      </c>
      <c r="D89" t="s">
        <v>5062</v>
      </c>
      <c r="E89" t="s">
        <v>81</v>
      </c>
      <c r="F89" t="s">
        <v>60</v>
      </c>
      <c r="G89">
        <v>143</v>
      </c>
      <c r="H89" t="s">
        <v>5073</v>
      </c>
      <c r="I89">
        <v>2013</v>
      </c>
      <c r="J89" t="s">
        <v>4988</v>
      </c>
      <c r="K89" t="s">
        <v>5075</v>
      </c>
      <c r="L89">
        <v>5373622</v>
      </c>
      <c r="M89" s="9" t="str">
        <f>Data[[#This Row],[schedule]]&amp;" | "&amp;Data[[#This Row],[section]]</f>
        <v>SCHEDULE 16: REPORT ON ASSOCIATED STATISTICS | 16c: Passenger statistics</v>
      </c>
      <c r="N89" s="9" t="str">
        <f t="shared" si="1"/>
        <v>SCHEDULE 16: REPORT ON ASSOCIATED STATISTICS | 16c: Passenger statistics | Total | Total (gross figure)</v>
      </c>
    </row>
    <row r="90" spans="1:14">
      <c r="A90" t="s">
        <v>1</v>
      </c>
      <c r="B90">
        <v>2013</v>
      </c>
      <c r="C90" t="s">
        <v>4984</v>
      </c>
      <c r="D90" t="s">
        <v>5062</v>
      </c>
      <c r="E90" t="s">
        <v>81</v>
      </c>
      <c r="F90" t="s">
        <v>5063</v>
      </c>
      <c r="G90">
        <v>145</v>
      </c>
      <c r="H90" t="s">
        <v>5076</v>
      </c>
      <c r="I90">
        <v>2013</v>
      </c>
      <c r="J90" t="s">
        <v>4988</v>
      </c>
      <c r="K90" t="s">
        <v>81</v>
      </c>
      <c r="M90" s="9" t="str">
        <f>Data[[#This Row],[schedule]]&amp;" | "&amp;Data[[#This Row],[section]]</f>
        <v>SCHEDULE 16: REPORT ON ASSOCIATED STATISTICS | 16c: Passenger statistics</v>
      </c>
      <c r="N90" s="9" t="str">
        <f t="shared" si="1"/>
        <v>SCHEDULE 16: REPORT ON ASSOCIATED STATISTICS | 16c: Passenger statistics | Domestic | less estimated number of transfer and transit passengers</v>
      </c>
    </row>
    <row r="91" spans="1:14">
      <c r="A91" t="s">
        <v>1</v>
      </c>
      <c r="B91">
        <v>2013</v>
      </c>
      <c r="C91" t="s">
        <v>4984</v>
      </c>
      <c r="D91" t="s">
        <v>5062</v>
      </c>
      <c r="E91" t="s">
        <v>81</v>
      </c>
      <c r="F91" t="s">
        <v>5066</v>
      </c>
      <c r="G91">
        <v>145</v>
      </c>
      <c r="H91" t="s">
        <v>5076</v>
      </c>
      <c r="I91">
        <v>2013</v>
      </c>
      <c r="J91" t="s">
        <v>4988</v>
      </c>
      <c r="K91" t="s">
        <v>458</v>
      </c>
      <c r="L91">
        <v>0</v>
      </c>
      <c r="M91" s="9" t="str">
        <f>Data[[#This Row],[schedule]]&amp;" | "&amp;Data[[#This Row],[section]]</f>
        <v>SCHEDULE 16: REPORT ON ASSOCIATED STATISTICS | 16c: Passenger statistics</v>
      </c>
      <c r="N91" s="9" t="str">
        <f t="shared" si="1"/>
        <v>SCHEDULE 16: REPORT ON ASSOCIATED STATISTICS | 16c: Passenger statistics | International | less estimated number of transfer and transit passengers</v>
      </c>
    </row>
    <row r="92" spans="1:14">
      <c r="A92" t="s">
        <v>1</v>
      </c>
      <c r="B92">
        <v>2013</v>
      </c>
      <c r="C92" t="s">
        <v>4984</v>
      </c>
      <c r="D92" t="s">
        <v>5062</v>
      </c>
      <c r="E92" t="s">
        <v>81</v>
      </c>
      <c r="F92" t="s">
        <v>60</v>
      </c>
      <c r="G92">
        <v>145</v>
      </c>
      <c r="H92" t="s">
        <v>5076</v>
      </c>
      <c r="I92">
        <v>2013</v>
      </c>
      <c r="J92" t="s">
        <v>4988</v>
      </c>
      <c r="K92" t="s">
        <v>458</v>
      </c>
      <c r="L92">
        <v>0</v>
      </c>
      <c r="M92" s="9" t="str">
        <f>Data[[#This Row],[schedule]]&amp;" | "&amp;Data[[#This Row],[section]]</f>
        <v>SCHEDULE 16: REPORT ON ASSOCIATED STATISTICS | 16c: Passenger statistics</v>
      </c>
      <c r="N92" s="9" t="str">
        <f t="shared" si="1"/>
        <v>SCHEDULE 16: REPORT ON ASSOCIATED STATISTICS | 16c: Passenger statistics | Total | less estimated number of transfer and transit passengers</v>
      </c>
    </row>
    <row r="93" spans="1:14">
      <c r="A93" t="s">
        <v>1</v>
      </c>
      <c r="B93">
        <v>2013</v>
      </c>
      <c r="C93" t="s">
        <v>4984</v>
      </c>
      <c r="D93" t="s">
        <v>5062</v>
      </c>
      <c r="E93" t="s">
        <v>81</v>
      </c>
      <c r="F93" t="s">
        <v>5063</v>
      </c>
      <c r="G93">
        <v>147</v>
      </c>
      <c r="H93" t="s">
        <v>5077</v>
      </c>
      <c r="I93">
        <v>2013</v>
      </c>
      <c r="J93" t="s">
        <v>4988</v>
      </c>
      <c r="K93" t="s">
        <v>81</v>
      </c>
      <c r="M93" s="9" t="str">
        <f>Data[[#This Row],[schedule]]&amp;" | "&amp;Data[[#This Row],[section]]</f>
        <v>SCHEDULE 16: REPORT ON ASSOCIATED STATISTICS | 16c: Passenger statistics</v>
      </c>
      <c r="N93" s="9" t="str">
        <f t="shared" si="1"/>
        <v>SCHEDULE 16: REPORT ON ASSOCIATED STATISTICS | 16c: Passenger statistics | Domestic | Total (net figure)</v>
      </c>
    </row>
    <row r="94" spans="1:14">
      <c r="A94" t="s">
        <v>1</v>
      </c>
      <c r="B94">
        <v>2013</v>
      </c>
      <c r="C94" t="s">
        <v>4984</v>
      </c>
      <c r="D94" t="s">
        <v>5062</v>
      </c>
      <c r="E94" t="s">
        <v>81</v>
      </c>
      <c r="F94" t="s">
        <v>5066</v>
      </c>
      <c r="G94">
        <v>147</v>
      </c>
      <c r="H94" t="s">
        <v>5077</v>
      </c>
      <c r="I94">
        <v>2013</v>
      </c>
      <c r="J94" t="s">
        <v>4988</v>
      </c>
      <c r="K94" t="s">
        <v>81</v>
      </c>
      <c r="M94" s="9" t="str">
        <f>Data[[#This Row],[schedule]]&amp;" | "&amp;Data[[#This Row],[section]]</f>
        <v>SCHEDULE 16: REPORT ON ASSOCIATED STATISTICS | 16c: Passenger statistics</v>
      </c>
      <c r="N94" s="9" t="str">
        <f t="shared" si="1"/>
        <v>SCHEDULE 16: REPORT ON ASSOCIATED STATISTICS | 16c: Passenger statistics | International | Total (net figure)</v>
      </c>
    </row>
    <row r="95" spans="1:14">
      <c r="A95" t="s">
        <v>1</v>
      </c>
      <c r="B95">
        <v>2013</v>
      </c>
      <c r="C95" t="s">
        <v>4984</v>
      </c>
      <c r="D95" t="s">
        <v>5062</v>
      </c>
      <c r="E95" t="s">
        <v>81</v>
      </c>
      <c r="F95" t="s">
        <v>60</v>
      </c>
      <c r="G95">
        <v>147</v>
      </c>
      <c r="H95" t="s">
        <v>5077</v>
      </c>
      <c r="I95">
        <v>2013</v>
      </c>
      <c r="J95" t="s">
        <v>4988</v>
      </c>
      <c r="K95" t="s">
        <v>5075</v>
      </c>
      <c r="L95">
        <v>5373622</v>
      </c>
      <c r="M95" s="9" t="str">
        <f>Data[[#This Row],[schedule]]&amp;" | "&amp;Data[[#This Row],[section]]</f>
        <v>SCHEDULE 16: REPORT ON ASSOCIATED STATISTICS | 16c: Passenger statistics</v>
      </c>
      <c r="N95" s="9" t="str">
        <f t="shared" si="1"/>
        <v>SCHEDULE 16: REPORT ON ASSOCIATED STATISTICS | 16c: Passenger statistics | Total | Total (net figure)</v>
      </c>
    </row>
    <row r="96" spans="1:14">
      <c r="A96" t="s">
        <v>1</v>
      </c>
      <c r="B96">
        <v>2013</v>
      </c>
      <c r="C96" t="s">
        <v>4984</v>
      </c>
      <c r="D96" t="s">
        <v>5078</v>
      </c>
      <c r="E96" t="s">
        <v>81</v>
      </c>
      <c r="F96" t="s">
        <v>320</v>
      </c>
      <c r="G96">
        <v>193</v>
      </c>
      <c r="H96" t="s">
        <v>5079</v>
      </c>
      <c r="I96">
        <v>2013</v>
      </c>
      <c r="J96" t="s">
        <v>5080</v>
      </c>
      <c r="K96" t="s">
        <v>5081</v>
      </c>
      <c r="L96">
        <v>25.808</v>
      </c>
      <c r="M96" s="9" t="str">
        <f>Data[[#This Row],[schedule]]&amp;" | "&amp;Data[[#This Row],[section]]</f>
        <v>SCHEDULE 16: REPORT ON ASSOCIATED STATISTICS | 16e: Human Resource Statistics</v>
      </c>
      <c r="N96" s="9" t="str">
        <f t="shared" si="1"/>
        <v>SCHEDULE 16: REPORT ON ASSOCIATED STATISTICS | 16e: Human Resource Statistics | Specified Terminal Activities | Number of full-time equivalent employees</v>
      </c>
    </row>
    <row r="97" spans="1:14">
      <c r="A97" t="s">
        <v>1</v>
      </c>
      <c r="B97">
        <v>2013</v>
      </c>
      <c r="C97" t="s">
        <v>4984</v>
      </c>
      <c r="D97" t="s">
        <v>5078</v>
      </c>
      <c r="E97" t="s">
        <v>81</v>
      </c>
      <c r="F97" t="s">
        <v>321</v>
      </c>
      <c r="G97">
        <v>193</v>
      </c>
      <c r="H97" t="s">
        <v>5079</v>
      </c>
      <c r="I97">
        <v>2013</v>
      </c>
      <c r="J97" t="s">
        <v>5080</v>
      </c>
      <c r="K97" t="s">
        <v>5082</v>
      </c>
      <c r="L97">
        <v>46.02086529680367</v>
      </c>
      <c r="M97" s="9" t="str">
        <f>Data[[#This Row],[schedule]]&amp;" | "&amp;Data[[#This Row],[section]]</f>
        <v>SCHEDULE 16: REPORT ON ASSOCIATED STATISTICS | 16e: Human Resource Statistics</v>
      </c>
      <c r="N97" s="9" t="str">
        <f t="shared" si="1"/>
        <v>SCHEDULE 16: REPORT ON ASSOCIATED STATISTICS | 16e: Human Resource Statistics | Airfield Activities | Number of full-time equivalent employees</v>
      </c>
    </row>
    <row r="98" spans="1:14">
      <c r="A98" t="s">
        <v>1</v>
      </c>
      <c r="B98">
        <v>2013</v>
      </c>
      <c r="C98" t="s">
        <v>4984</v>
      </c>
      <c r="D98" t="s">
        <v>5078</v>
      </c>
      <c r="E98" t="s">
        <v>81</v>
      </c>
      <c r="F98" t="s">
        <v>322</v>
      </c>
      <c r="G98">
        <v>193</v>
      </c>
      <c r="H98" t="s">
        <v>5079</v>
      </c>
      <c r="I98">
        <v>2013</v>
      </c>
      <c r="J98" t="s">
        <v>5080</v>
      </c>
      <c r="K98" t="s">
        <v>5083</v>
      </c>
      <c r="L98">
        <v>0.97159999999999991</v>
      </c>
      <c r="M98" s="9" t="str">
        <f>Data[[#This Row],[schedule]]&amp;" | "&amp;Data[[#This Row],[section]]</f>
        <v>SCHEDULE 16: REPORT ON ASSOCIATED STATISTICS | 16e: Human Resource Statistics</v>
      </c>
      <c r="N98" s="9" t="str">
        <f t="shared" si="1"/>
        <v>SCHEDULE 16: REPORT ON ASSOCIATED STATISTICS | 16e: Human Resource Statistics | Aircraft and Freight Activities | Number of full-time equivalent employees</v>
      </c>
    </row>
    <row r="99" spans="1:14">
      <c r="A99" t="s">
        <v>1</v>
      </c>
      <c r="B99">
        <v>2013</v>
      </c>
      <c r="C99" t="s">
        <v>4984</v>
      </c>
      <c r="D99" t="s">
        <v>5078</v>
      </c>
      <c r="E99" t="s">
        <v>81</v>
      </c>
      <c r="F99" t="s">
        <v>60</v>
      </c>
      <c r="G99">
        <v>193</v>
      </c>
      <c r="H99" t="s">
        <v>5079</v>
      </c>
      <c r="I99">
        <v>2013</v>
      </c>
      <c r="J99" t="s">
        <v>5080</v>
      </c>
      <c r="K99" t="s">
        <v>5084</v>
      </c>
      <c r="L99">
        <v>72.800465296803665</v>
      </c>
      <c r="M99" s="9" t="str">
        <f>Data[[#This Row],[schedule]]&amp;" | "&amp;Data[[#This Row],[section]]</f>
        <v>SCHEDULE 16: REPORT ON ASSOCIATED STATISTICS | 16e: Human Resource Statistics</v>
      </c>
      <c r="N99" s="9" t="str">
        <f t="shared" si="1"/>
        <v>SCHEDULE 16: REPORT ON ASSOCIATED STATISTICS | 16e: Human Resource Statistics | Total | Number of full-time equivalent employees</v>
      </c>
    </row>
    <row r="100" spans="1:14">
      <c r="A100" t="s">
        <v>1</v>
      </c>
      <c r="B100">
        <v>2013</v>
      </c>
      <c r="C100" t="s">
        <v>4984</v>
      </c>
      <c r="D100" t="s">
        <v>5078</v>
      </c>
      <c r="E100" t="s">
        <v>81</v>
      </c>
      <c r="F100" t="s">
        <v>60</v>
      </c>
      <c r="G100">
        <v>194</v>
      </c>
      <c r="H100" t="s">
        <v>5085</v>
      </c>
      <c r="I100">
        <v>2013</v>
      </c>
      <c r="J100" t="s">
        <v>5086</v>
      </c>
      <c r="K100" t="s">
        <v>5087</v>
      </c>
      <c r="L100">
        <v>5522.0456283777539</v>
      </c>
      <c r="M100" s="9" t="str">
        <f>Data[[#This Row],[schedule]]&amp;" | "&amp;Data[[#This Row],[section]]</f>
        <v>SCHEDULE 16: REPORT ON ASSOCIATED STATISTICS | 16e: Human Resource Statistics</v>
      </c>
      <c r="N100" s="9" t="str">
        <f t="shared" si="1"/>
        <v>SCHEDULE 16: REPORT ON ASSOCIATED STATISTICS | 16e: Human Resource Statistics | Total | Human resource costs ($000)</v>
      </c>
    </row>
    <row r="101" spans="1:14">
      <c r="A101" t="s">
        <v>1</v>
      </c>
      <c r="B101">
        <v>2013</v>
      </c>
      <c r="C101" t="s">
        <v>5088</v>
      </c>
      <c r="D101" t="s">
        <v>81</v>
      </c>
      <c r="E101" t="s">
        <v>81</v>
      </c>
      <c r="F101" t="s">
        <v>5089</v>
      </c>
      <c r="G101">
        <v>14</v>
      </c>
      <c r="H101" t="s">
        <v>5090</v>
      </c>
      <c r="I101">
        <v>2013</v>
      </c>
      <c r="J101" t="s">
        <v>5091</v>
      </c>
      <c r="K101" t="s">
        <v>5092</v>
      </c>
      <c r="L101">
        <v>4.26</v>
      </c>
      <c r="M101" s="9" t="str">
        <f>Data[[#This Row],[schedule]]&amp;" | "&amp;Data[[#This Row],[section]]</f>
        <v xml:space="preserve">SCHEDULE 14: REPORT ON PASSENGER SATISFACTION INDICATORS | </v>
      </c>
      <c r="N101" s="9" t="str">
        <f t="shared" si="1"/>
        <v>SCHEDULE 14: REPORT ON PASSENGER SATISFACTION INDICATORS | FY Q1 | Domestic terminal: Ease of finding your way through an airport</v>
      </c>
    </row>
    <row r="102" spans="1:14">
      <c r="A102" t="s">
        <v>1</v>
      </c>
      <c r="B102">
        <v>2013</v>
      </c>
      <c r="C102" t="s">
        <v>5088</v>
      </c>
      <c r="D102" t="s">
        <v>81</v>
      </c>
      <c r="E102" t="s">
        <v>81</v>
      </c>
      <c r="F102" t="s">
        <v>5093</v>
      </c>
      <c r="G102">
        <v>14</v>
      </c>
      <c r="H102" t="s">
        <v>5090</v>
      </c>
      <c r="I102">
        <v>2013</v>
      </c>
      <c r="J102" t="s">
        <v>5091</v>
      </c>
      <c r="K102" t="s">
        <v>5094</v>
      </c>
      <c r="L102">
        <v>4.0999999999999996</v>
      </c>
      <c r="M102" s="9" t="str">
        <f>Data[[#This Row],[schedule]]&amp;" | "&amp;Data[[#This Row],[section]]</f>
        <v xml:space="preserve">SCHEDULE 14: REPORT ON PASSENGER SATISFACTION INDICATORS | </v>
      </c>
      <c r="N102" s="9" t="str">
        <f t="shared" si="1"/>
        <v>SCHEDULE 14: REPORT ON PASSENGER SATISFACTION INDICATORS | FY Q2 | Domestic terminal: Ease of finding your way through an airport</v>
      </c>
    </row>
    <row r="103" spans="1:14">
      <c r="A103" t="s">
        <v>1</v>
      </c>
      <c r="B103">
        <v>2013</v>
      </c>
      <c r="C103" t="s">
        <v>5088</v>
      </c>
      <c r="D103" t="s">
        <v>81</v>
      </c>
      <c r="E103" t="s">
        <v>81</v>
      </c>
      <c r="F103" t="s">
        <v>5095</v>
      </c>
      <c r="G103">
        <v>14</v>
      </c>
      <c r="H103" t="s">
        <v>5090</v>
      </c>
      <c r="I103">
        <v>2013</v>
      </c>
      <c r="J103" t="s">
        <v>5091</v>
      </c>
      <c r="K103" t="s">
        <v>5096</v>
      </c>
      <c r="L103">
        <v>4.1900000000000004</v>
      </c>
      <c r="M103" s="9" t="str">
        <f>Data[[#This Row],[schedule]]&amp;" | "&amp;Data[[#This Row],[section]]</f>
        <v xml:space="preserve">SCHEDULE 14: REPORT ON PASSENGER SATISFACTION INDICATORS | </v>
      </c>
      <c r="N103" s="9" t="str">
        <f t="shared" si="1"/>
        <v>SCHEDULE 14: REPORT ON PASSENGER SATISFACTION INDICATORS | FY Q3 | Domestic terminal: Ease of finding your way through an airport</v>
      </c>
    </row>
    <row r="104" spans="1:14">
      <c r="A104" t="s">
        <v>1</v>
      </c>
      <c r="B104">
        <v>2013</v>
      </c>
      <c r="C104" t="s">
        <v>5088</v>
      </c>
      <c r="D104" t="s">
        <v>81</v>
      </c>
      <c r="E104" t="s">
        <v>81</v>
      </c>
      <c r="F104" t="s">
        <v>5097</v>
      </c>
      <c r="G104">
        <v>14</v>
      </c>
      <c r="H104" t="s">
        <v>5090</v>
      </c>
      <c r="I104">
        <v>2013</v>
      </c>
      <c r="J104" t="s">
        <v>5091</v>
      </c>
      <c r="K104" t="s">
        <v>5098</v>
      </c>
      <c r="L104">
        <v>4.1399999999999997</v>
      </c>
      <c r="M104" s="9" t="str">
        <f>Data[[#This Row],[schedule]]&amp;" | "&amp;Data[[#This Row],[section]]</f>
        <v xml:space="preserve">SCHEDULE 14: REPORT ON PASSENGER SATISFACTION INDICATORS | </v>
      </c>
      <c r="N104" s="9" t="str">
        <f t="shared" si="1"/>
        <v>SCHEDULE 14: REPORT ON PASSENGER SATISFACTION INDICATORS | FY Q4 | Domestic terminal: Ease of finding your way through an airport</v>
      </c>
    </row>
    <row r="105" spans="1:14">
      <c r="A105" t="s">
        <v>1</v>
      </c>
      <c r="B105">
        <v>2013</v>
      </c>
      <c r="C105" t="s">
        <v>5088</v>
      </c>
      <c r="D105" t="s">
        <v>81</v>
      </c>
      <c r="E105" t="s">
        <v>81</v>
      </c>
      <c r="F105" t="s">
        <v>5099</v>
      </c>
      <c r="G105">
        <v>14</v>
      </c>
      <c r="H105" t="s">
        <v>5090</v>
      </c>
      <c r="I105">
        <v>2013</v>
      </c>
      <c r="J105" t="s">
        <v>5091</v>
      </c>
      <c r="K105" t="s">
        <v>5100</v>
      </c>
      <c r="L105">
        <v>4.1725000000000003</v>
      </c>
      <c r="M105" s="9" t="str">
        <f>Data[[#This Row],[schedule]]&amp;" | "&amp;Data[[#This Row],[section]]</f>
        <v xml:space="preserve">SCHEDULE 14: REPORT ON PASSENGER SATISFACTION INDICATORS | </v>
      </c>
      <c r="N105" s="9" t="str">
        <f t="shared" si="1"/>
        <v>SCHEDULE 14: REPORT ON PASSENGER SATISFACTION INDICATORS | Annual average | Domestic terminal: Ease of finding your way through an airport</v>
      </c>
    </row>
    <row r="106" spans="1:14">
      <c r="A106" t="s">
        <v>1</v>
      </c>
      <c r="B106">
        <v>2013</v>
      </c>
      <c r="C106" t="s">
        <v>5088</v>
      </c>
      <c r="D106" t="s">
        <v>81</v>
      </c>
      <c r="E106" t="s">
        <v>81</v>
      </c>
      <c r="F106" t="s">
        <v>5089</v>
      </c>
      <c r="G106">
        <v>15</v>
      </c>
      <c r="H106" t="s">
        <v>5101</v>
      </c>
      <c r="I106">
        <v>2013</v>
      </c>
      <c r="J106" t="s">
        <v>5091</v>
      </c>
      <c r="K106" t="s">
        <v>5102</v>
      </c>
      <c r="L106">
        <v>4.28</v>
      </c>
      <c r="M106" s="9" t="str">
        <f>Data[[#This Row],[schedule]]&amp;" | "&amp;Data[[#This Row],[section]]</f>
        <v xml:space="preserve">SCHEDULE 14: REPORT ON PASSENGER SATISFACTION INDICATORS | </v>
      </c>
      <c r="N106" s="9" t="str">
        <f t="shared" si="1"/>
        <v>SCHEDULE 14: REPORT ON PASSENGER SATISFACTION INDICATORS | FY Q1 | Domestic terminal: Ease of making connections with other flights</v>
      </c>
    </row>
    <row r="107" spans="1:14">
      <c r="A107" t="s">
        <v>1</v>
      </c>
      <c r="B107">
        <v>2013</v>
      </c>
      <c r="C107" t="s">
        <v>5088</v>
      </c>
      <c r="D107" t="s">
        <v>81</v>
      </c>
      <c r="E107" t="s">
        <v>81</v>
      </c>
      <c r="F107" t="s">
        <v>5093</v>
      </c>
      <c r="G107">
        <v>15</v>
      </c>
      <c r="H107" t="s">
        <v>5101</v>
      </c>
      <c r="I107">
        <v>2013</v>
      </c>
      <c r="J107" t="s">
        <v>5091</v>
      </c>
      <c r="K107" t="s">
        <v>5103</v>
      </c>
      <c r="L107">
        <v>4.2300000000000004</v>
      </c>
      <c r="M107" s="9" t="str">
        <f>Data[[#This Row],[schedule]]&amp;" | "&amp;Data[[#This Row],[section]]</f>
        <v xml:space="preserve">SCHEDULE 14: REPORT ON PASSENGER SATISFACTION INDICATORS | </v>
      </c>
      <c r="N107" s="9" t="str">
        <f t="shared" si="1"/>
        <v>SCHEDULE 14: REPORT ON PASSENGER SATISFACTION INDICATORS | FY Q2 | Domestic terminal: Ease of making connections with other flights</v>
      </c>
    </row>
    <row r="108" spans="1:14">
      <c r="A108" t="s">
        <v>1</v>
      </c>
      <c r="B108">
        <v>2013</v>
      </c>
      <c r="C108" t="s">
        <v>5088</v>
      </c>
      <c r="D108" t="s">
        <v>81</v>
      </c>
      <c r="E108" t="s">
        <v>81</v>
      </c>
      <c r="F108" t="s">
        <v>5095</v>
      </c>
      <c r="G108">
        <v>15</v>
      </c>
      <c r="H108" t="s">
        <v>5101</v>
      </c>
      <c r="I108">
        <v>2013</v>
      </c>
      <c r="J108" t="s">
        <v>5091</v>
      </c>
      <c r="K108" t="s">
        <v>5104</v>
      </c>
      <c r="L108">
        <v>4.08</v>
      </c>
      <c r="M108" s="9" t="str">
        <f>Data[[#This Row],[schedule]]&amp;" | "&amp;Data[[#This Row],[section]]</f>
        <v xml:space="preserve">SCHEDULE 14: REPORT ON PASSENGER SATISFACTION INDICATORS | </v>
      </c>
      <c r="N108" s="9" t="str">
        <f t="shared" si="1"/>
        <v>SCHEDULE 14: REPORT ON PASSENGER SATISFACTION INDICATORS | FY Q3 | Domestic terminal: Ease of making connections with other flights</v>
      </c>
    </row>
    <row r="109" spans="1:14">
      <c r="A109" t="s">
        <v>1</v>
      </c>
      <c r="B109">
        <v>2013</v>
      </c>
      <c r="C109" t="s">
        <v>5088</v>
      </c>
      <c r="D109" t="s">
        <v>81</v>
      </c>
      <c r="E109" t="s">
        <v>81</v>
      </c>
      <c r="F109" t="s">
        <v>5097</v>
      </c>
      <c r="G109">
        <v>15</v>
      </c>
      <c r="H109" t="s">
        <v>5101</v>
      </c>
      <c r="I109">
        <v>2013</v>
      </c>
      <c r="J109" t="s">
        <v>5091</v>
      </c>
      <c r="K109" t="s">
        <v>5105</v>
      </c>
      <c r="L109">
        <v>4.3</v>
      </c>
      <c r="M109" s="9" t="str">
        <f>Data[[#This Row],[schedule]]&amp;" | "&amp;Data[[#This Row],[section]]</f>
        <v xml:space="preserve">SCHEDULE 14: REPORT ON PASSENGER SATISFACTION INDICATORS | </v>
      </c>
      <c r="N109" s="9" t="str">
        <f t="shared" si="1"/>
        <v>SCHEDULE 14: REPORT ON PASSENGER SATISFACTION INDICATORS | FY Q4 | Domestic terminal: Ease of making connections with other flights</v>
      </c>
    </row>
    <row r="110" spans="1:14">
      <c r="A110" t="s">
        <v>1</v>
      </c>
      <c r="B110">
        <v>2013</v>
      </c>
      <c r="C110" t="s">
        <v>5088</v>
      </c>
      <c r="D110" t="s">
        <v>81</v>
      </c>
      <c r="E110" t="s">
        <v>81</v>
      </c>
      <c r="F110" t="s">
        <v>5099</v>
      </c>
      <c r="G110">
        <v>15</v>
      </c>
      <c r="H110" t="s">
        <v>5101</v>
      </c>
      <c r="I110">
        <v>2013</v>
      </c>
      <c r="J110" t="s">
        <v>5091</v>
      </c>
      <c r="K110" t="s">
        <v>5106</v>
      </c>
      <c r="L110">
        <v>4.2225000000000001</v>
      </c>
      <c r="M110" s="9" t="str">
        <f>Data[[#This Row],[schedule]]&amp;" | "&amp;Data[[#This Row],[section]]</f>
        <v xml:space="preserve">SCHEDULE 14: REPORT ON PASSENGER SATISFACTION INDICATORS | </v>
      </c>
      <c r="N110" s="9" t="str">
        <f t="shared" si="1"/>
        <v>SCHEDULE 14: REPORT ON PASSENGER SATISFACTION INDICATORS | Annual average | Domestic terminal: Ease of making connections with other flights</v>
      </c>
    </row>
    <row r="111" spans="1:14">
      <c r="A111" t="s">
        <v>1</v>
      </c>
      <c r="B111">
        <v>2013</v>
      </c>
      <c r="C111" t="s">
        <v>5088</v>
      </c>
      <c r="D111" t="s">
        <v>81</v>
      </c>
      <c r="E111" t="s">
        <v>81</v>
      </c>
      <c r="F111" t="s">
        <v>5089</v>
      </c>
      <c r="G111">
        <v>16</v>
      </c>
      <c r="H111" t="s">
        <v>5107</v>
      </c>
      <c r="I111">
        <v>2013</v>
      </c>
      <c r="J111" t="s">
        <v>5091</v>
      </c>
      <c r="K111" t="s">
        <v>5108</v>
      </c>
      <c r="L111">
        <v>4.21</v>
      </c>
      <c r="M111" s="9" t="str">
        <f>Data[[#This Row],[schedule]]&amp;" | "&amp;Data[[#This Row],[section]]</f>
        <v xml:space="preserve">SCHEDULE 14: REPORT ON PASSENGER SATISFACTION INDICATORS | </v>
      </c>
      <c r="N111" s="9" t="str">
        <f t="shared" si="1"/>
        <v>SCHEDULE 14: REPORT ON PASSENGER SATISFACTION INDICATORS | FY Q1 | Domestic terminal: Flight information display screens</v>
      </c>
    </row>
    <row r="112" spans="1:14">
      <c r="A112" t="s">
        <v>1</v>
      </c>
      <c r="B112">
        <v>2013</v>
      </c>
      <c r="C112" t="s">
        <v>5088</v>
      </c>
      <c r="D112" t="s">
        <v>81</v>
      </c>
      <c r="E112" t="s">
        <v>81</v>
      </c>
      <c r="F112" t="s">
        <v>5093</v>
      </c>
      <c r="G112">
        <v>16</v>
      </c>
      <c r="H112" t="s">
        <v>5107</v>
      </c>
      <c r="I112">
        <v>2013</v>
      </c>
      <c r="J112" t="s">
        <v>5091</v>
      </c>
      <c r="K112" t="s">
        <v>2301</v>
      </c>
      <c r="L112">
        <v>4</v>
      </c>
      <c r="M112" s="9" t="str">
        <f>Data[[#This Row],[schedule]]&amp;" | "&amp;Data[[#This Row],[section]]</f>
        <v xml:space="preserve">SCHEDULE 14: REPORT ON PASSENGER SATISFACTION INDICATORS | </v>
      </c>
      <c r="N112" s="9" t="str">
        <f t="shared" si="1"/>
        <v>SCHEDULE 14: REPORT ON PASSENGER SATISFACTION INDICATORS | FY Q2 | Domestic terminal: Flight information display screens</v>
      </c>
    </row>
    <row r="113" spans="1:14">
      <c r="A113" t="s">
        <v>1</v>
      </c>
      <c r="B113">
        <v>2013</v>
      </c>
      <c r="C113" t="s">
        <v>5088</v>
      </c>
      <c r="D113" t="s">
        <v>81</v>
      </c>
      <c r="E113" t="s">
        <v>81</v>
      </c>
      <c r="F113" t="s">
        <v>5095</v>
      </c>
      <c r="G113">
        <v>16</v>
      </c>
      <c r="H113" t="s">
        <v>5107</v>
      </c>
      <c r="I113">
        <v>2013</v>
      </c>
      <c r="J113" t="s">
        <v>5091</v>
      </c>
      <c r="K113" t="s">
        <v>5109</v>
      </c>
      <c r="L113">
        <v>4.17</v>
      </c>
      <c r="M113" s="9" t="str">
        <f>Data[[#This Row],[schedule]]&amp;" | "&amp;Data[[#This Row],[section]]</f>
        <v xml:space="preserve">SCHEDULE 14: REPORT ON PASSENGER SATISFACTION INDICATORS | </v>
      </c>
      <c r="N113" s="9" t="str">
        <f t="shared" si="1"/>
        <v>SCHEDULE 14: REPORT ON PASSENGER SATISFACTION INDICATORS | FY Q3 | Domestic terminal: Flight information display screens</v>
      </c>
    </row>
    <row r="114" spans="1:14">
      <c r="A114" t="s">
        <v>1</v>
      </c>
      <c r="B114">
        <v>2013</v>
      </c>
      <c r="C114" t="s">
        <v>5088</v>
      </c>
      <c r="D114" t="s">
        <v>81</v>
      </c>
      <c r="E114" t="s">
        <v>81</v>
      </c>
      <c r="F114" t="s">
        <v>5097</v>
      </c>
      <c r="G114">
        <v>16</v>
      </c>
      <c r="H114" t="s">
        <v>5107</v>
      </c>
      <c r="I114">
        <v>2013</v>
      </c>
      <c r="J114" t="s">
        <v>5091</v>
      </c>
      <c r="K114" t="s">
        <v>5110</v>
      </c>
      <c r="L114">
        <v>4.0199999999999996</v>
      </c>
      <c r="M114" s="9" t="str">
        <f>Data[[#This Row],[schedule]]&amp;" | "&amp;Data[[#This Row],[section]]</f>
        <v xml:space="preserve">SCHEDULE 14: REPORT ON PASSENGER SATISFACTION INDICATORS | </v>
      </c>
      <c r="N114" s="9" t="str">
        <f t="shared" si="1"/>
        <v>SCHEDULE 14: REPORT ON PASSENGER SATISFACTION INDICATORS | FY Q4 | Domestic terminal: Flight information display screens</v>
      </c>
    </row>
    <row r="115" spans="1:14">
      <c r="A115" t="s">
        <v>1</v>
      </c>
      <c r="B115">
        <v>2013</v>
      </c>
      <c r="C115" t="s">
        <v>5088</v>
      </c>
      <c r="D115" t="s">
        <v>81</v>
      </c>
      <c r="E115" t="s">
        <v>81</v>
      </c>
      <c r="F115" t="s">
        <v>5099</v>
      </c>
      <c r="G115">
        <v>16</v>
      </c>
      <c r="H115" t="s">
        <v>5107</v>
      </c>
      <c r="I115">
        <v>2013</v>
      </c>
      <c r="J115" t="s">
        <v>5091</v>
      </c>
      <c r="K115" t="s">
        <v>5094</v>
      </c>
      <c r="L115">
        <v>4.0999999999999996</v>
      </c>
      <c r="M115" s="9" t="str">
        <f>Data[[#This Row],[schedule]]&amp;" | "&amp;Data[[#This Row],[section]]</f>
        <v xml:space="preserve">SCHEDULE 14: REPORT ON PASSENGER SATISFACTION INDICATORS | </v>
      </c>
      <c r="N115" s="9" t="str">
        <f t="shared" si="1"/>
        <v>SCHEDULE 14: REPORT ON PASSENGER SATISFACTION INDICATORS | Annual average | Domestic terminal: Flight information display screens</v>
      </c>
    </row>
    <row r="116" spans="1:14">
      <c r="A116" t="s">
        <v>1</v>
      </c>
      <c r="B116">
        <v>2013</v>
      </c>
      <c r="C116" t="s">
        <v>5088</v>
      </c>
      <c r="D116" t="s">
        <v>81</v>
      </c>
      <c r="E116" t="s">
        <v>81</v>
      </c>
      <c r="F116" t="s">
        <v>5089</v>
      </c>
      <c r="G116">
        <v>17</v>
      </c>
      <c r="H116" t="s">
        <v>5111</v>
      </c>
      <c r="I116">
        <v>2013</v>
      </c>
      <c r="J116" t="s">
        <v>5091</v>
      </c>
      <c r="K116" t="s">
        <v>5094</v>
      </c>
      <c r="L116">
        <v>4.0999999999999996</v>
      </c>
      <c r="M116" s="9" t="str">
        <f>Data[[#This Row],[schedule]]&amp;" | "&amp;Data[[#This Row],[section]]</f>
        <v xml:space="preserve">SCHEDULE 14: REPORT ON PASSENGER SATISFACTION INDICATORS | </v>
      </c>
      <c r="N116" s="9" t="str">
        <f t="shared" si="1"/>
        <v>SCHEDULE 14: REPORT ON PASSENGER SATISFACTION INDICATORS | FY Q1 | Domestic terminal: Walking distance within and/or between terminals</v>
      </c>
    </row>
    <row r="117" spans="1:14">
      <c r="A117" t="s">
        <v>1</v>
      </c>
      <c r="B117">
        <v>2013</v>
      </c>
      <c r="C117" t="s">
        <v>5088</v>
      </c>
      <c r="D117" t="s">
        <v>81</v>
      </c>
      <c r="E117" t="s">
        <v>81</v>
      </c>
      <c r="F117" t="s">
        <v>5093</v>
      </c>
      <c r="G117">
        <v>17</v>
      </c>
      <c r="H117" t="s">
        <v>5111</v>
      </c>
      <c r="I117">
        <v>2013</v>
      </c>
      <c r="J117" t="s">
        <v>5091</v>
      </c>
      <c r="K117" t="s">
        <v>5112</v>
      </c>
      <c r="L117">
        <v>3.69</v>
      </c>
      <c r="M117" s="9" t="str">
        <f>Data[[#This Row],[schedule]]&amp;" | "&amp;Data[[#This Row],[section]]</f>
        <v xml:space="preserve">SCHEDULE 14: REPORT ON PASSENGER SATISFACTION INDICATORS | </v>
      </c>
      <c r="N117" s="9" t="str">
        <f t="shared" si="1"/>
        <v>SCHEDULE 14: REPORT ON PASSENGER SATISFACTION INDICATORS | FY Q2 | Domestic terminal: Walking distance within and/or between terminals</v>
      </c>
    </row>
    <row r="118" spans="1:14">
      <c r="A118" t="s">
        <v>1</v>
      </c>
      <c r="B118">
        <v>2013</v>
      </c>
      <c r="C118" t="s">
        <v>5088</v>
      </c>
      <c r="D118" t="s">
        <v>81</v>
      </c>
      <c r="E118" t="s">
        <v>81</v>
      </c>
      <c r="F118" t="s">
        <v>5095</v>
      </c>
      <c r="G118">
        <v>17</v>
      </c>
      <c r="H118" t="s">
        <v>5111</v>
      </c>
      <c r="I118">
        <v>2013</v>
      </c>
      <c r="J118" t="s">
        <v>5091</v>
      </c>
      <c r="K118" t="s">
        <v>5113</v>
      </c>
      <c r="L118">
        <v>4.05</v>
      </c>
      <c r="M118" s="9" t="str">
        <f>Data[[#This Row],[schedule]]&amp;" | "&amp;Data[[#This Row],[section]]</f>
        <v xml:space="preserve">SCHEDULE 14: REPORT ON PASSENGER SATISFACTION INDICATORS | </v>
      </c>
      <c r="N118" s="9" t="str">
        <f t="shared" si="1"/>
        <v>SCHEDULE 14: REPORT ON PASSENGER SATISFACTION INDICATORS | FY Q3 | Domestic terminal: Walking distance within and/or between terminals</v>
      </c>
    </row>
    <row r="119" spans="1:14">
      <c r="A119" t="s">
        <v>1</v>
      </c>
      <c r="B119">
        <v>2013</v>
      </c>
      <c r="C119" t="s">
        <v>5088</v>
      </c>
      <c r="D119" t="s">
        <v>81</v>
      </c>
      <c r="E119" t="s">
        <v>81</v>
      </c>
      <c r="F119" t="s">
        <v>5097</v>
      </c>
      <c r="G119">
        <v>17</v>
      </c>
      <c r="H119" t="s">
        <v>5111</v>
      </c>
      <c r="I119">
        <v>2013</v>
      </c>
      <c r="J119" t="s">
        <v>5091</v>
      </c>
      <c r="K119" t="s">
        <v>5114</v>
      </c>
      <c r="L119">
        <v>3.99</v>
      </c>
      <c r="M119" s="9" t="str">
        <f>Data[[#This Row],[schedule]]&amp;" | "&amp;Data[[#This Row],[section]]</f>
        <v xml:space="preserve">SCHEDULE 14: REPORT ON PASSENGER SATISFACTION INDICATORS | </v>
      </c>
      <c r="N119" s="9" t="str">
        <f t="shared" si="1"/>
        <v>SCHEDULE 14: REPORT ON PASSENGER SATISFACTION INDICATORS | FY Q4 | Domestic terminal: Walking distance within and/or between terminals</v>
      </c>
    </row>
    <row r="120" spans="1:14">
      <c r="A120" t="s">
        <v>1</v>
      </c>
      <c r="B120">
        <v>2013</v>
      </c>
      <c r="C120" t="s">
        <v>5088</v>
      </c>
      <c r="D120" t="s">
        <v>81</v>
      </c>
      <c r="E120" t="s">
        <v>81</v>
      </c>
      <c r="F120" t="s">
        <v>5099</v>
      </c>
      <c r="G120">
        <v>17</v>
      </c>
      <c r="H120" t="s">
        <v>5111</v>
      </c>
      <c r="I120">
        <v>2013</v>
      </c>
      <c r="J120" t="s">
        <v>5091</v>
      </c>
      <c r="K120" t="s">
        <v>5115</v>
      </c>
      <c r="L120">
        <v>3.9575</v>
      </c>
      <c r="M120" s="9" t="str">
        <f>Data[[#This Row],[schedule]]&amp;" | "&amp;Data[[#This Row],[section]]</f>
        <v xml:space="preserve">SCHEDULE 14: REPORT ON PASSENGER SATISFACTION INDICATORS | </v>
      </c>
      <c r="N120" s="9" t="str">
        <f t="shared" si="1"/>
        <v>SCHEDULE 14: REPORT ON PASSENGER SATISFACTION INDICATORS | Annual average | Domestic terminal: Walking distance within and/or between terminals</v>
      </c>
    </row>
    <row r="121" spans="1:14">
      <c r="A121" t="s">
        <v>1</v>
      </c>
      <c r="B121">
        <v>2013</v>
      </c>
      <c r="C121" t="s">
        <v>5088</v>
      </c>
      <c r="D121" t="s">
        <v>81</v>
      </c>
      <c r="E121" t="s">
        <v>81</v>
      </c>
      <c r="F121" t="s">
        <v>5089</v>
      </c>
      <c r="G121">
        <v>18</v>
      </c>
      <c r="H121" t="s">
        <v>5116</v>
      </c>
      <c r="I121">
        <v>2013</v>
      </c>
      <c r="J121" t="s">
        <v>5091</v>
      </c>
      <c r="K121" t="s">
        <v>5117</v>
      </c>
      <c r="L121">
        <v>3.98</v>
      </c>
      <c r="M121" s="9" t="str">
        <f>Data[[#This Row],[schedule]]&amp;" | "&amp;Data[[#This Row],[section]]</f>
        <v xml:space="preserve">SCHEDULE 14: REPORT ON PASSENGER SATISFACTION INDICATORS | </v>
      </c>
      <c r="N121" s="9" t="str">
        <f t="shared" si="1"/>
        <v>SCHEDULE 14: REPORT ON PASSENGER SATISFACTION INDICATORS | FY Q1 | Domestic terminal: Availability of baggage carts/trolleys</v>
      </c>
    </row>
    <row r="122" spans="1:14">
      <c r="A122" t="s">
        <v>1</v>
      </c>
      <c r="B122">
        <v>2013</v>
      </c>
      <c r="C122" t="s">
        <v>5088</v>
      </c>
      <c r="D122" t="s">
        <v>81</v>
      </c>
      <c r="E122" t="s">
        <v>81</v>
      </c>
      <c r="F122" t="s">
        <v>5093</v>
      </c>
      <c r="G122">
        <v>18</v>
      </c>
      <c r="H122" t="s">
        <v>5116</v>
      </c>
      <c r="I122">
        <v>2013</v>
      </c>
      <c r="J122" t="s">
        <v>5091</v>
      </c>
      <c r="K122" t="s">
        <v>5118</v>
      </c>
      <c r="L122">
        <v>3.77</v>
      </c>
      <c r="M122" s="9" t="str">
        <f>Data[[#This Row],[schedule]]&amp;" | "&amp;Data[[#This Row],[section]]</f>
        <v xml:space="preserve">SCHEDULE 14: REPORT ON PASSENGER SATISFACTION INDICATORS | </v>
      </c>
      <c r="N122" s="9" t="str">
        <f t="shared" si="1"/>
        <v>SCHEDULE 14: REPORT ON PASSENGER SATISFACTION INDICATORS | FY Q2 | Domestic terminal: Availability of baggage carts/trolleys</v>
      </c>
    </row>
    <row r="123" spans="1:14">
      <c r="A123" t="s">
        <v>1</v>
      </c>
      <c r="B123">
        <v>2013</v>
      </c>
      <c r="C123" t="s">
        <v>5088</v>
      </c>
      <c r="D123" t="s">
        <v>81</v>
      </c>
      <c r="E123" t="s">
        <v>81</v>
      </c>
      <c r="F123" t="s">
        <v>5095</v>
      </c>
      <c r="G123">
        <v>18</v>
      </c>
      <c r="H123" t="s">
        <v>5116</v>
      </c>
      <c r="I123">
        <v>2013</v>
      </c>
      <c r="J123" t="s">
        <v>5091</v>
      </c>
      <c r="K123" t="s">
        <v>5119</v>
      </c>
      <c r="L123">
        <v>3.94</v>
      </c>
      <c r="M123" s="9" t="str">
        <f>Data[[#This Row],[schedule]]&amp;" | "&amp;Data[[#This Row],[section]]</f>
        <v xml:space="preserve">SCHEDULE 14: REPORT ON PASSENGER SATISFACTION INDICATORS | </v>
      </c>
      <c r="N123" s="9" t="str">
        <f t="shared" si="1"/>
        <v>SCHEDULE 14: REPORT ON PASSENGER SATISFACTION INDICATORS | FY Q3 | Domestic terminal: Availability of baggage carts/trolleys</v>
      </c>
    </row>
    <row r="124" spans="1:14">
      <c r="A124" t="s">
        <v>1</v>
      </c>
      <c r="B124">
        <v>2013</v>
      </c>
      <c r="C124" t="s">
        <v>5088</v>
      </c>
      <c r="D124" t="s">
        <v>81</v>
      </c>
      <c r="E124" t="s">
        <v>81</v>
      </c>
      <c r="F124" t="s">
        <v>5097</v>
      </c>
      <c r="G124">
        <v>18</v>
      </c>
      <c r="H124" t="s">
        <v>5116</v>
      </c>
      <c r="I124">
        <v>2013</v>
      </c>
      <c r="J124" t="s">
        <v>5091</v>
      </c>
      <c r="K124" t="s">
        <v>5120</v>
      </c>
      <c r="L124">
        <v>3.86</v>
      </c>
      <c r="M124" s="9" t="str">
        <f>Data[[#This Row],[schedule]]&amp;" | "&amp;Data[[#This Row],[section]]</f>
        <v xml:space="preserve">SCHEDULE 14: REPORT ON PASSENGER SATISFACTION INDICATORS | </v>
      </c>
      <c r="N124" s="9" t="str">
        <f t="shared" si="1"/>
        <v>SCHEDULE 14: REPORT ON PASSENGER SATISFACTION INDICATORS | FY Q4 | Domestic terminal: Availability of baggage carts/trolleys</v>
      </c>
    </row>
    <row r="125" spans="1:14">
      <c r="A125" t="s">
        <v>1</v>
      </c>
      <c r="B125">
        <v>2013</v>
      </c>
      <c r="C125" t="s">
        <v>5088</v>
      </c>
      <c r="D125" t="s">
        <v>81</v>
      </c>
      <c r="E125" t="s">
        <v>81</v>
      </c>
      <c r="F125" t="s">
        <v>5099</v>
      </c>
      <c r="G125">
        <v>18</v>
      </c>
      <c r="H125" t="s">
        <v>5116</v>
      </c>
      <c r="I125">
        <v>2013</v>
      </c>
      <c r="J125" t="s">
        <v>5091</v>
      </c>
      <c r="K125" t="s">
        <v>5121</v>
      </c>
      <c r="L125">
        <v>3.8875000000000002</v>
      </c>
      <c r="M125" s="9" t="str">
        <f>Data[[#This Row],[schedule]]&amp;" | "&amp;Data[[#This Row],[section]]</f>
        <v xml:space="preserve">SCHEDULE 14: REPORT ON PASSENGER SATISFACTION INDICATORS | </v>
      </c>
      <c r="N125" s="9" t="str">
        <f t="shared" si="1"/>
        <v>SCHEDULE 14: REPORT ON PASSENGER SATISFACTION INDICATORS | Annual average | Domestic terminal: Availability of baggage carts/trolleys</v>
      </c>
    </row>
    <row r="126" spans="1:14">
      <c r="A126" t="s">
        <v>1</v>
      </c>
      <c r="B126">
        <v>2013</v>
      </c>
      <c r="C126" t="s">
        <v>5088</v>
      </c>
      <c r="D126" t="s">
        <v>81</v>
      </c>
      <c r="E126" t="s">
        <v>81</v>
      </c>
      <c r="F126" t="s">
        <v>5089</v>
      </c>
      <c r="G126">
        <v>19</v>
      </c>
      <c r="H126" t="s">
        <v>5122</v>
      </c>
      <c r="I126">
        <v>2013</v>
      </c>
      <c r="J126" t="s">
        <v>5091</v>
      </c>
      <c r="K126" t="s">
        <v>5123</v>
      </c>
      <c r="L126">
        <v>4.29</v>
      </c>
      <c r="M126" s="9" t="str">
        <f>Data[[#This Row],[schedule]]&amp;" | "&amp;Data[[#This Row],[section]]</f>
        <v xml:space="preserve">SCHEDULE 14: REPORT ON PASSENGER SATISFACTION INDICATORS | </v>
      </c>
      <c r="N126" s="9" t="str">
        <f t="shared" si="1"/>
        <v>SCHEDULE 14: REPORT ON PASSENGER SATISFACTION INDICATORS | FY Q1 | Domestic terminal: Courtesy, helpfulness of airport staff (excluding check-in and security)</v>
      </c>
    </row>
    <row r="127" spans="1:14">
      <c r="A127" t="s">
        <v>1</v>
      </c>
      <c r="B127">
        <v>2013</v>
      </c>
      <c r="C127" t="s">
        <v>5088</v>
      </c>
      <c r="D127" t="s">
        <v>81</v>
      </c>
      <c r="E127" t="s">
        <v>81</v>
      </c>
      <c r="F127" t="s">
        <v>5093</v>
      </c>
      <c r="G127">
        <v>19</v>
      </c>
      <c r="H127" t="s">
        <v>5122</v>
      </c>
      <c r="I127">
        <v>2013</v>
      </c>
      <c r="J127" t="s">
        <v>5091</v>
      </c>
      <c r="K127" t="s">
        <v>5098</v>
      </c>
      <c r="L127">
        <v>4.1399999999999997</v>
      </c>
      <c r="M127" s="9" t="str">
        <f>Data[[#This Row],[schedule]]&amp;" | "&amp;Data[[#This Row],[section]]</f>
        <v xml:space="preserve">SCHEDULE 14: REPORT ON PASSENGER SATISFACTION INDICATORS | </v>
      </c>
      <c r="N127" s="9" t="str">
        <f t="shared" si="1"/>
        <v>SCHEDULE 14: REPORT ON PASSENGER SATISFACTION INDICATORS | FY Q2 | Domestic terminal: Courtesy, helpfulness of airport staff (excluding check-in and security)</v>
      </c>
    </row>
    <row r="128" spans="1:14">
      <c r="A128" t="s">
        <v>1</v>
      </c>
      <c r="B128">
        <v>2013</v>
      </c>
      <c r="C128" t="s">
        <v>5088</v>
      </c>
      <c r="D128" t="s">
        <v>81</v>
      </c>
      <c r="E128" t="s">
        <v>81</v>
      </c>
      <c r="F128" t="s">
        <v>5095</v>
      </c>
      <c r="G128">
        <v>19</v>
      </c>
      <c r="H128" t="s">
        <v>5122</v>
      </c>
      <c r="I128">
        <v>2013</v>
      </c>
      <c r="J128" t="s">
        <v>5091</v>
      </c>
      <c r="K128" t="s">
        <v>5103</v>
      </c>
      <c r="L128">
        <v>4.2300000000000004</v>
      </c>
      <c r="M128" s="9" t="str">
        <f>Data[[#This Row],[schedule]]&amp;" | "&amp;Data[[#This Row],[section]]</f>
        <v xml:space="preserve">SCHEDULE 14: REPORT ON PASSENGER SATISFACTION INDICATORS | </v>
      </c>
      <c r="N128" s="9" t="str">
        <f t="shared" si="1"/>
        <v>SCHEDULE 14: REPORT ON PASSENGER SATISFACTION INDICATORS | FY Q3 | Domestic terminal: Courtesy, helpfulness of airport staff (excluding check-in and security)</v>
      </c>
    </row>
    <row r="129" spans="1:14">
      <c r="A129" t="s">
        <v>1</v>
      </c>
      <c r="B129">
        <v>2013</v>
      </c>
      <c r="C129" t="s">
        <v>5088</v>
      </c>
      <c r="D129" t="s">
        <v>81</v>
      </c>
      <c r="E129" t="s">
        <v>81</v>
      </c>
      <c r="F129" t="s">
        <v>5097</v>
      </c>
      <c r="G129">
        <v>19</v>
      </c>
      <c r="H129" t="s">
        <v>5122</v>
      </c>
      <c r="I129">
        <v>2013</v>
      </c>
      <c r="J129" t="s">
        <v>5091</v>
      </c>
      <c r="K129" t="s">
        <v>5123</v>
      </c>
      <c r="L129">
        <v>4.29</v>
      </c>
      <c r="M129" s="9" t="str">
        <f>Data[[#This Row],[schedule]]&amp;" | "&amp;Data[[#This Row],[section]]</f>
        <v xml:space="preserve">SCHEDULE 14: REPORT ON PASSENGER SATISFACTION INDICATORS | </v>
      </c>
      <c r="N129" s="9" t="str">
        <f t="shared" si="1"/>
        <v>SCHEDULE 14: REPORT ON PASSENGER SATISFACTION INDICATORS | FY Q4 | Domestic terminal: Courtesy, helpfulness of airport staff (excluding check-in and security)</v>
      </c>
    </row>
    <row r="130" spans="1:14">
      <c r="A130" t="s">
        <v>1</v>
      </c>
      <c r="B130">
        <v>2013</v>
      </c>
      <c r="C130" t="s">
        <v>5088</v>
      </c>
      <c r="D130" t="s">
        <v>81</v>
      </c>
      <c r="E130" t="s">
        <v>81</v>
      </c>
      <c r="F130" t="s">
        <v>5099</v>
      </c>
      <c r="G130">
        <v>19</v>
      </c>
      <c r="H130" t="s">
        <v>5122</v>
      </c>
      <c r="I130">
        <v>2013</v>
      </c>
      <c r="J130" t="s">
        <v>5091</v>
      </c>
      <c r="K130" t="s">
        <v>5124</v>
      </c>
      <c r="L130">
        <v>4.2374999999999998</v>
      </c>
      <c r="M130" s="9" t="str">
        <f>Data[[#This Row],[schedule]]&amp;" | "&amp;Data[[#This Row],[section]]</f>
        <v xml:space="preserve">SCHEDULE 14: REPORT ON PASSENGER SATISFACTION INDICATORS | </v>
      </c>
      <c r="N130" s="9" t="str">
        <f t="shared" ref="N130:N193" si="2">SUBSTITUTE(SUBSTITUTE(SUBSTITUTE(C130&amp;" | "&amp;D130&amp;" | "&amp;E130&amp;" | "&amp;F130&amp;" | "&amp;H130," |  |  | "," | ")," |  |  | "," | ")," |  | "," | ")</f>
        <v>SCHEDULE 14: REPORT ON PASSENGER SATISFACTION INDICATORS | Annual average | Domestic terminal: Courtesy, helpfulness of airport staff (excluding check-in and security)</v>
      </c>
    </row>
    <row r="131" spans="1:14">
      <c r="A131" t="s">
        <v>1</v>
      </c>
      <c r="B131">
        <v>2013</v>
      </c>
      <c r="C131" t="s">
        <v>5088</v>
      </c>
      <c r="D131" t="s">
        <v>81</v>
      </c>
      <c r="E131" t="s">
        <v>81</v>
      </c>
      <c r="F131" t="s">
        <v>5089</v>
      </c>
      <c r="G131">
        <v>20</v>
      </c>
      <c r="H131" t="s">
        <v>5125</v>
      </c>
      <c r="I131">
        <v>2013</v>
      </c>
      <c r="J131" t="s">
        <v>5091</v>
      </c>
      <c r="K131" t="s">
        <v>5119</v>
      </c>
      <c r="L131">
        <v>3.94</v>
      </c>
      <c r="M131" s="9" t="str">
        <f>Data[[#This Row],[schedule]]&amp;" | "&amp;Data[[#This Row],[section]]</f>
        <v xml:space="preserve">SCHEDULE 14: REPORT ON PASSENGER SATISFACTION INDICATORS | </v>
      </c>
      <c r="N131" s="9" t="str">
        <f t="shared" si="2"/>
        <v>SCHEDULE 14: REPORT ON PASSENGER SATISFACTION INDICATORS | FY Q1 | Domestic terminal: Availability of washrooms/toilets</v>
      </c>
    </row>
    <row r="132" spans="1:14">
      <c r="A132" t="s">
        <v>1</v>
      </c>
      <c r="B132">
        <v>2013</v>
      </c>
      <c r="C132" t="s">
        <v>5088</v>
      </c>
      <c r="D132" t="s">
        <v>81</v>
      </c>
      <c r="E132" t="s">
        <v>81</v>
      </c>
      <c r="F132" t="s">
        <v>5093</v>
      </c>
      <c r="G132">
        <v>20</v>
      </c>
      <c r="H132" t="s">
        <v>5125</v>
      </c>
      <c r="I132">
        <v>2013</v>
      </c>
      <c r="J132" t="s">
        <v>5091</v>
      </c>
      <c r="K132" t="s">
        <v>5120</v>
      </c>
      <c r="L132">
        <v>3.86</v>
      </c>
      <c r="M132" s="9" t="str">
        <f>Data[[#This Row],[schedule]]&amp;" | "&amp;Data[[#This Row],[section]]</f>
        <v xml:space="preserve">SCHEDULE 14: REPORT ON PASSENGER SATISFACTION INDICATORS | </v>
      </c>
      <c r="N132" s="9" t="str">
        <f t="shared" si="2"/>
        <v>SCHEDULE 14: REPORT ON PASSENGER SATISFACTION INDICATORS | FY Q2 | Domestic terminal: Availability of washrooms/toilets</v>
      </c>
    </row>
    <row r="133" spans="1:14">
      <c r="A133" t="s">
        <v>1</v>
      </c>
      <c r="B133">
        <v>2013</v>
      </c>
      <c r="C133" t="s">
        <v>5088</v>
      </c>
      <c r="D133" t="s">
        <v>81</v>
      </c>
      <c r="E133" t="s">
        <v>81</v>
      </c>
      <c r="F133" t="s">
        <v>5095</v>
      </c>
      <c r="G133">
        <v>20</v>
      </c>
      <c r="H133" t="s">
        <v>5125</v>
      </c>
      <c r="I133">
        <v>2013</v>
      </c>
      <c r="J133" t="s">
        <v>5091</v>
      </c>
      <c r="K133" t="s">
        <v>5126</v>
      </c>
      <c r="L133">
        <v>3.48</v>
      </c>
      <c r="M133" s="9" t="str">
        <f>Data[[#This Row],[schedule]]&amp;" | "&amp;Data[[#This Row],[section]]</f>
        <v xml:space="preserve">SCHEDULE 14: REPORT ON PASSENGER SATISFACTION INDICATORS | </v>
      </c>
      <c r="N133" s="9" t="str">
        <f t="shared" si="2"/>
        <v>SCHEDULE 14: REPORT ON PASSENGER SATISFACTION INDICATORS | FY Q3 | Domestic terminal: Availability of washrooms/toilets</v>
      </c>
    </row>
    <row r="134" spans="1:14">
      <c r="A134" t="s">
        <v>1</v>
      </c>
      <c r="B134">
        <v>2013</v>
      </c>
      <c r="C134" t="s">
        <v>5088</v>
      </c>
      <c r="D134" t="s">
        <v>81</v>
      </c>
      <c r="E134" t="s">
        <v>81</v>
      </c>
      <c r="F134" t="s">
        <v>5097</v>
      </c>
      <c r="G134">
        <v>20</v>
      </c>
      <c r="H134" t="s">
        <v>5125</v>
      </c>
      <c r="I134">
        <v>2013</v>
      </c>
      <c r="J134" t="s">
        <v>5091</v>
      </c>
      <c r="K134" t="s">
        <v>5127</v>
      </c>
      <c r="L134">
        <v>3.49</v>
      </c>
      <c r="M134" s="9" t="str">
        <f>Data[[#This Row],[schedule]]&amp;" | "&amp;Data[[#This Row],[section]]</f>
        <v xml:space="preserve">SCHEDULE 14: REPORT ON PASSENGER SATISFACTION INDICATORS | </v>
      </c>
      <c r="N134" s="9" t="str">
        <f t="shared" si="2"/>
        <v>SCHEDULE 14: REPORT ON PASSENGER SATISFACTION INDICATORS | FY Q4 | Domestic terminal: Availability of washrooms/toilets</v>
      </c>
    </row>
    <row r="135" spans="1:14">
      <c r="A135" t="s">
        <v>1</v>
      </c>
      <c r="B135">
        <v>2013</v>
      </c>
      <c r="C135" t="s">
        <v>5088</v>
      </c>
      <c r="D135" t="s">
        <v>81</v>
      </c>
      <c r="E135" t="s">
        <v>81</v>
      </c>
      <c r="F135" t="s">
        <v>5099</v>
      </c>
      <c r="G135">
        <v>20</v>
      </c>
      <c r="H135" t="s">
        <v>5125</v>
      </c>
      <c r="I135">
        <v>2013</v>
      </c>
      <c r="J135" t="s">
        <v>5091</v>
      </c>
      <c r="K135" t="s">
        <v>5128</v>
      </c>
      <c r="L135">
        <v>3.6924999999999999</v>
      </c>
      <c r="M135" s="9" t="str">
        <f>Data[[#This Row],[schedule]]&amp;" | "&amp;Data[[#This Row],[section]]</f>
        <v xml:space="preserve">SCHEDULE 14: REPORT ON PASSENGER SATISFACTION INDICATORS | </v>
      </c>
      <c r="N135" s="9" t="str">
        <f t="shared" si="2"/>
        <v>SCHEDULE 14: REPORT ON PASSENGER SATISFACTION INDICATORS | Annual average | Domestic terminal: Availability of washrooms/toilets</v>
      </c>
    </row>
    <row r="136" spans="1:14">
      <c r="A136" t="s">
        <v>1</v>
      </c>
      <c r="B136">
        <v>2013</v>
      </c>
      <c r="C136" t="s">
        <v>5088</v>
      </c>
      <c r="D136" t="s">
        <v>81</v>
      </c>
      <c r="E136" t="s">
        <v>81</v>
      </c>
      <c r="F136" t="s">
        <v>5089</v>
      </c>
      <c r="G136">
        <v>21</v>
      </c>
      <c r="H136" t="s">
        <v>5129</v>
      </c>
      <c r="I136">
        <v>2013</v>
      </c>
      <c r="J136" t="s">
        <v>5091</v>
      </c>
      <c r="K136" t="s">
        <v>5130</v>
      </c>
      <c r="L136">
        <v>3.92</v>
      </c>
      <c r="M136" s="9" t="str">
        <f>Data[[#This Row],[schedule]]&amp;" | "&amp;Data[[#This Row],[section]]</f>
        <v xml:space="preserve">SCHEDULE 14: REPORT ON PASSENGER SATISFACTION INDICATORS | </v>
      </c>
      <c r="N136" s="9" t="str">
        <f t="shared" si="2"/>
        <v>SCHEDULE 14: REPORT ON PASSENGER SATISFACTION INDICATORS | FY Q1 | Domestic terminal: Cleanliness of washrooms/toilets</v>
      </c>
    </row>
    <row r="137" spans="1:14">
      <c r="A137" t="s">
        <v>1</v>
      </c>
      <c r="B137">
        <v>2013</v>
      </c>
      <c r="C137" t="s">
        <v>5088</v>
      </c>
      <c r="D137" t="s">
        <v>81</v>
      </c>
      <c r="E137" t="s">
        <v>81</v>
      </c>
      <c r="F137" t="s">
        <v>5093</v>
      </c>
      <c r="G137">
        <v>21</v>
      </c>
      <c r="H137" t="s">
        <v>5129</v>
      </c>
      <c r="I137">
        <v>2013</v>
      </c>
      <c r="J137" t="s">
        <v>5091</v>
      </c>
      <c r="K137" t="s">
        <v>5120</v>
      </c>
      <c r="L137">
        <v>3.86</v>
      </c>
      <c r="M137" s="9" t="str">
        <f>Data[[#This Row],[schedule]]&amp;" | "&amp;Data[[#This Row],[section]]</f>
        <v xml:space="preserve">SCHEDULE 14: REPORT ON PASSENGER SATISFACTION INDICATORS | </v>
      </c>
      <c r="N137" s="9" t="str">
        <f t="shared" si="2"/>
        <v>SCHEDULE 14: REPORT ON PASSENGER SATISFACTION INDICATORS | FY Q2 | Domestic terminal: Cleanliness of washrooms/toilets</v>
      </c>
    </row>
    <row r="138" spans="1:14">
      <c r="A138" t="s">
        <v>1</v>
      </c>
      <c r="B138">
        <v>2013</v>
      </c>
      <c r="C138" t="s">
        <v>5088</v>
      </c>
      <c r="D138" t="s">
        <v>81</v>
      </c>
      <c r="E138" t="s">
        <v>81</v>
      </c>
      <c r="F138" t="s">
        <v>5095</v>
      </c>
      <c r="G138">
        <v>21</v>
      </c>
      <c r="H138" t="s">
        <v>5129</v>
      </c>
      <c r="I138">
        <v>2013</v>
      </c>
      <c r="J138" t="s">
        <v>5091</v>
      </c>
      <c r="K138" t="s">
        <v>5131</v>
      </c>
      <c r="L138">
        <v>3.63</v>
      </c>
      <c r="M138" s="9" t="str">
        <f>Data[[#This Row],[schedule]]&amp;" | "&amp;Data[[#This Row],[section]]</f>
        <v xml:space="preserve">SCHEDULE 14: REPORT ON PASSENGER SATISFACTION INDICATORS | </v>
      </c>
      <c r="N138" s="9" t="str">
        <f t="shared" si="2"/>
        <v>SCHEDULE 14: REPORT ON PASSENGER SATISFACTION INDICATORS | FY Q3 | Domestic terminal: Cleanliness of washrooms/toilets</v>
      </c>
    </row>
    <row r="139" spans="1:14">
      <c r="A139" t="s">
        <v>1</v>
      </c>
      <c r="B139">
        <v>2013</v>
      </c>
      <c r="C139" t="s">
        <v>5088</v>
      </c>
      <c r="D139" t="s">
        <v>81</v>
      </c>
      <c r="E139" t="s">
        <v>81</v>
      </c>
      <c r="F139" t="s">
        <v>5097</v>
      </c>
      <c r="G139">
        <v>21</v>
      </c>
      <c r="H139" t="s">
        <v>5129</v>
      </c>
      <c r="I139">
        <v>2013</v>
      </c>
      <c r="J139" t="s">
        <v>5091</v>
      </c>
      <c r="K139" t="s">
        <v>5112</v>
      </c>
      <c r="L139">
        <v>3.69</v>
      </c>
      <c r="M139" s="9" t="str">
        <f>Data[[#This Row],[schedule]]&amp;" | "&amp;Data[[#This Row],[section]]</f>
        <v xml:space="preserve">SCHEDULE 14: REPORT ON PASSENGER SATISFACTION INDICATORS | </v>
      </c>
      <c r="N139" s="9" t="str">
        <f t="shared" si="2"/>
        <v>SCHEDULE 14: REPORT ON PASSENGER SATISFACTION INDICATORS | FY Q4 | Domestic terminal: Cleanliness of washrooms/toilets</v>
      </c>
    </row>
    <row r="140" spans="1:14">
      <c r="A140" t="s">
        <v>1</v>
      </c>
      <c r="B140">
        <v>2013</v>
      </c>
      <c r="C140" t="s">
        <v>5088</v>
      </c>
      <c r="D140" t="s">
        <v>81</v>
      </c>
      <c r="E140" t="s">
        <v>81</v>
      </c>
      <c r="F140" t="s">
        <v>5099</v>
      </c>
      <c r="G140">
        <v>21</v>
      </c>
      <c r="H140" t="s">
        <v>5129</v>
      </c>
      <c r="I140">
        <v>2013</v>
      </c>
      <c r="J140" t="s">
        <v>5091</v>
      </c>
      <c r="K140" t="s">
        <v>5132</v>
      </c>
      <c r="L140">
        <v>3.7749999999999999</v>
      </c>
      <c r="M140" s="9" t="str">
        <f>Data[[#This Row],[schedule]]&amp;" | "&amp;Data[[#This Row],[section]]</f>
        <v xml:space="preserve">SCHEDULE 14: REPORT ON PASSENGER SATISFACTION INDICATORS | </v>
      </c>
      <c r="N140" s="9" t="str">
        <f t="shared" si="2"/>
        <v>SCHEDULE 14: REPORT ON PASSENGER SATISFACTION INDICATORS | Annual average | Domestic terminal: Cleanliness of washrooms/toilets</v>
      </c>
    </row>
    <row r="141" spans="1:14">
      <c r="A141" t="s">
        <v>1</v>
      </c>
      <c r="B141">
        <v>2013</v>
      </c>
      <c r="C141" t="s">
        <v>5088</v>
      </c>
      <c r="D141" t="s">
        <v>81</v>
      </c>
      <c r="E141" t="s">
        <v>81</v>
      </c>
      <c r="F141" t="s">
        <v>5089</v>
      </c>
      <c r="G141">
        <v>22</v>
      </c>
      <c r="H141" t="s">
        <v>5133</v>
      </c>
      <c r="I141">
        <v>2013</v>
      </c>
      <c r="J141" t="s">
        <v>5091</v>
      </c>
      <c r="K141" t="s">
        <v>5134</v>
      </c>
      <c r="L141">
        <v>3.57</v>
      </c>
      <c r="M141" s="9" t="str">
        <f>Data[[#This Row],[schedule]]&amp;" | "&amp;Data[[#This Row],[section]]</f>
        <v xml:space="preserve">SCHEDULE 14: REPORT ON PASSENGER SATISFACTION INDICATORS | </v>
      </c>
      <c r="N141" s="9" t="str">
        <f t="shared" si="2"/>
        <v>SCHEDULE 14: REPORT ON PASSENGER SATISFACTION INDICATORS | FY Q1 | Domestic terminal: Comfort of waiting/gate areas</v>
      </c>
    </row>
    <row r="142" spans="1:14">
      <c r="A142" t="s">
        <v>1</v>
      </c>
      <c r="B142">
        <v>2013</v>
      </c>
      <c r="C142" t="s">
        <v>5088</v>
      </c>
      <c r="D142" t="s">
        <v>81</v>
      </c>
      <c r="E142" t="s">
        <v>81</v>
      </c>
      <c r="F142" t="s">
        <v>5093</v>
      </c>
      <c r="G142">
        <v>22</v>
      </c>
      <c r="H142" t="s">
        <v>5133</v>
      </c>
      <c r="I142">
        <v>2013</v>
      </c>
      <c r="J142" t="s">
        <v>5091</v>
      </c>
      <c r="K142" t="s">
        <v>5135</v>
      </c>
      <c r="L142">
        <v>3.32</v>
      </c>
      <c r="M142" s="9" t="str">
        <f>Data[[#This Row],[schedule]]&amp;" | "&amp;Data[[#This Row],[section]]</f>
        <v xml:space="preserve">SCHEDULE 14: REPORT ON PASSENGER SATISFACTION INDICATORS | </v>
      </c>
      <c r="N142" s="9" t="str">
        <f t="shared" si="2"/>
        <v>SCHEDULE 14: REPORT ON PASSENGER SATISFACTION INDICATORS | FY Q2 | Domestic terminal: Comfort of waiting/gate areas</v>
      </c>
    </row>
    <row r="143" spans="1:14">
      <c r="A143" t="s">
        <v>1</v>
      </c>
      <c r="B143">
        <v>2013</v>
      </c>
      <c r="C143" t="s">
        <v>5088</v>
      </c>
      <c r="D143" t="s">
        <v>81</v>
      </c>
      <c r="E143" t="s">
        <v>81</v>
      </c>
      <c r="F143" t="s">
        <v>5095</v>
      </c>
      <c r="G143">
        <v>22</v>
      </c>
      <c r="H143" t="s">
        <v>5133</v>
      </c>
      <c r="I143">
        <v>2013</v>
      </c>
      <c r="J143" t="s">
        <v>5091</v>
      </c>
      <c r="K143" t="s">
        <v>5136</v>
      </c>
      <c r="L143">
        <v>3.41</v>
      </c>
      <c r="M143" s="9" t="str">
        <f>Data[[#This Row],[schedule]]&amp;" | "&amp;Data[[#This Row],[section]]</f>
        <v xml:space="preserve">SCHEDULE 14: REPORT ON PASSENGER SATISFACTION INDICATORS | </v>
      </c>
      <c r="N143" s="9" t="str">
        <f t="shared" si="2"/>
        <v>SCHEDULE 14: REPORT ON PASSENGER SATISFACTION INDICATORS | FY Q3 | Domestic terminal: Comfort of waiting/gate areas</v>
      </c>
    </row>
    <row r="144" spans="1:14">
      <c r="A144" t="s">
        <v>1</v>
      </c>
      <c r="B144">
        <v>2013</v>
      </c>
      <c r="C144" t="s">
        <v>5088</v>
      </c>
      <c r="D144" t="s">
        <v>81</v>
      </c>
      <c r="E144" t="s">
        <v>81</v>
      </c>
      <c r="F144" t="s">
        <v>5097</v>
      </c>
      <c r="G144">
        <v>22</v>
      </c>
      <c r="H144" t="s">
        <v>5133</v>
      </c>
      <c r="I144">
        <v>2013</v>
      </c>
      <c r="J144" t="s">
        <v>5091</v>
      </c>
      <c r="K144" t="s">
        <v>5126</v>
      </c>
      <c r="L144">
        <v>3.48</v>
      </c>
      <c r="M144" s="9" t="str">
        <f>Data[[#This Row],[schedule]]&amp;" | "&amp;Data[[#This Row],[section]]</f>
        <v xml:space="preserve">SCHEDULE 14: REPORT ON PASSENGER SATISFACTION INDICATORS | </v>
      </c>
      <c r="N144" s="9" t="str">
        <f t="shared" si="2"/>
        <v>SCHEDULE 14: REPORT ON PASSENGER SATISFACTION INDICATORS | FY Q4 | Domestic terminal: Comfort of waiting/gate areas</v>
      </c>
    </row>
    <row r="145" spans="1:14">
      <c r="A145" t="s">
        <v>1</v>
      </c>
      <c r="B145">
        <v>2013</v>
      </c>
      <c r="C145" t="s">
        <v>5088</v>
      </c>
      <c r="D145" t="s">
        <v>81</v>
      </c>
      <c r="E145" t="s">
        <v>81</v>
      </c>
      <c r="F145" t="s">
        <v>5099</v>
      </c>
      <c r="G145">
        <v>22</v>
      </c>
      <c r="H145" t="s">
        <v>5133</v>
      </c>
      <c r="I145">
        <v>2013</v>
      </c>
      <c r="J145" t="s">
        <v>5091</v>
      </c>
      <c r="K145" t="s">
        <v>5137</v>
      </c>
      <c r="L145">
        <v>3.4449999999999998</v>
      </c>
      <c r="M145" s="9" t="str">
        <f>Data[[#This Row],[schedule]]&amp;" | "&amp;Data[[#This Row],[section]]</f>
        <v xml:space="preserve">SCHEDULE 14: REPORT ON PASSENGER SATISFACTION INDICATORS | </v>
      </c>
      <c r="N145" s="9" t="str">
        <f t="shared" si="2"/>
        <v>SCHEDULE 14: REPORT ON PASSENGER SATISFACTION INDICATORS | Annual average | Domestic terminal: Comfort of waiting/gate areas</v>
      </c>
    </row>
    <row r="146" spans="1:14">
      <c r="A146" t="s">
        <v>1</v>
      </c>
      <c r="B146">
        <v>2013</v>
      </c>
      <c r="C146" t="s">
        <v>5088</v>
      </c>
      <c r="D146" t="s">
        <v>81</v>
      </c>
      <c r="E146" t="s">
        <v>81</v>
      </c>
      <c r="F146" t="s">
        <v>5089</v>
      </c>
      <c r="G146">
        <v>23</v>
      </c>
      <c r="H146" t="s">
        <v>5138</v>
      </c>
      <c r="I146">
        <v>2013</v>
      </c>
      <c r="J146" t="s">
        <v>5091</v>
      </c>
      <c r="K146" t="s">
        <v>5139</v>
      </c>
      <c r="L146">
        <v>4.2</v>
      </c>
      <c r="M146" s="9" t="str">
        <f>Data[[#This Row],[schedule]]&amp;" | "&amp;Data[[#This Row],[section]]</f>
        <v xml:space="preserve">SCHEDULE 14: REPORT ON PASSENGER SATISFACTION INDICATORS | </v>
      </c>
      <c r="N146" s="9" t="str">
        <f t="shared" si="2"/>
        <v>SCHEDULE 14: REPORT ON PASSENGER SATISFACTION INDICATORS | FY Q1 | Domestic terminal: Cleanliness of airport terminal</v>
      </c>
    </row>
    <row r="147" spans="1:14">
      <c r="A147" t="s">
        <v>1</v>
      </c>
      <c r="B147">
        <v>2013</v>
      </c>
      <c r="C147" t="s">
        <v>5088</v>
      </c>
      <c r="D147" t="s">
        <v>81</v>
      </c>
      <c r="E147" t="s">
        <v>81</v>
      </c>
      <c r="F147" t="s">
        <v>5093</v>
      </c>
      <c r="G147">
        <v>23</v>
      </c>
      <c r="H147" t="s">
        <v>5138</v>
      </c>
      <c r="I147">
        <v>2013</v>
      </c>
      <c r="J147" t="s">
        <v>5091</v>
      </c>
      <c r="K147" t="s">
        <v>5104</v>
      </c>
      <c r="L147">
        <v>4.08</v>
      </c>
      <c r="M147" s="9" t="str">
        <f>Data[[#This Row],[schedule]]&amp;" | "&amp;Data[[#This Row],[section]]</f>
        <v xml:space="preserve">SCHEDULE 14: REPORT ON PASSENGER SATISFACTION INDICATORS | </v>
      </c>
      <c r="N147" s="9" t="str">
        <f t="shared" si="2"/>
        <v>SCHEDULE 14: REPORT ON PASSENGER SATISFACTION INDICATORS | FY Q2 | Domestic terminal: Cleanliness of airport terminal</v>
      </c>
    </row>
    <row r="148" spans="1:14">
      <c r="A148" t="s">
        <v>1</v>
      </c>
      <c r="B148">
        <v>2013</v>
      </c>
      <c r="C148" t="s">
        <v>5088</v>
      </c>
      <c r="D148" t="s">
        <v>81</v>
      </c>
      <c r="E148" t="s">
        <v>81</v>
      </c>
      <c r="F148" t="s">
        <v>5095</v>
      </c>
      <c r="G148">
        <v>23</v>
      </c>
      <c r="H148" t="s">
        <v>5138</v>
      </c>
      <c r="I148">
        <v>2013</v>
      </c>
      <c r="J148" t="s">
        <v>5091</v>
      </c>
      <c r="K148" t="s">
        <v>5140</v>
      </c>
      <c r="L148">
        <v>4.03</v>
      </c>
      <c r="M148" s="9" t="str">
        <f>Data[[#This Row],[schedule]]&amp;" | "&amp;Data[[#This Row],[section]]</f>
        <v xml:space="preserve">SCHEDULE 14: REPORT ON PASSENGER SATISFACTION INDICATORS | </v>
      </c>
      <c r="N148" s="9" t="str">
        <f t="shared" si="2"/>
        <v>SCHEDULE 14: REPORT ON PASSENGER SATISFACTION INDICATORS | FY Q3 | Domestic terminal: Cleanliness of airport terminal</v>
      </c>
    </row>
    <row r="149" spans="1:14">
      <c r="A149" t="s">
        <v>1</v>
      </c>
      <c r="B149">
        <v>2013</v>
      </c>
      <c r="C149" t="s">
        <v>5088</v>
      </c>
      <c r="D149" t="s">
        <v>81</v>
      </c>
      <c r="E149" t="s">
        <v>81</v>
      </c>
      <c r="F149" t="s">
        <v>5097</v>
      </c>
      <c r="G149">
        <v>23</v>
      </c>
      <c r="H149" t="s">
        <v>5138</v>
      </c>
      <c r="I149">
        <v>2013</v>
      </c>
      <c r="J149" t="s">
        <v>5091</v>
      </c>
      <c r="K149" t="s">
        <v>5141</v>
      </c>
      <c r="L149">
        <v>4.13</v>
      </c>
      <c r="M149" s="9" t="str">
        <f>Data[[#This Row],[schedule]]&amp;" | "&amp;Data[[#This Row],[section]]</f>
        <v xml:space="preserve">SCHEDULE 14: REPORT ON PASSENGER SATISFACTION INDICATORS | </v>
      </c>
      <c r="N149" s="9" t="str">
        <f t="shared" si="2"/>
        <v>SCHEDULE 14: REPORT ON PASSENGER SATISFACTION INDICATORS | FY Q4 | Domestic terminal: Cleanliness of airport terminal</v>
      </c>
    </row>
    <row r="150" spans="1:14">
      <c r="A150" t="s">
        <v>1</v>
      </c>
      <c r="B150">
        <v>2013</v>
      </c>
      <c r="C150" t="s">
        <v>5088</v>
      </c>
      <c r="D150" t="s">
        <v>81</v>
      </c>
      <c r="E150" t="s">
        <v>81</v>
      </c>
      <c r="F150" t="s">
        <v>5099</v>
      </c>
      <c r="G150">
        <v>23</v>
      </c>
      <c r="H150" t="s">
        <v>5138</v>
      </c>
      <c r="I150">
        <v>2013</v>
      </c>
      <c r="J150" t="s">
        <v>5091</v>
      </c>
      <c r="K150" t="s">
        <v>5142</v>
      </c>
      <c r="L150">
        <v>4.1100000000000003</v>
      </c>
      <c r="M150" s="9" t="str">
        <f>Data[[#This Row],[schedule]]&amp;" | "&amp;Data[[#This Row],[section]]</f>
        <v xml:space="preserve">SCHEDULE 14: REPORT ON PASSENGER SATISFACTION INDICATORS | </v>
      </c>
      <c r="N150" s="9" t="str">
        <f t="shared" si="2"/>
        <v>SCHEDULE 14: REPORT ON PASSENGER SATISFACTION INDICATORS | Annual average | Domestic terminal: Cleanliness of airport terminal</v>
      </c>
    </row>
    <row r="151" spans="1:14">
      <c r="A151" t="s">
        <v>1</v>
      </c>
      <c r="B151">
        <v>2013</v>
      </c>
      <c r="C151" t="s">
        <v>5088</v>
      </c>
      <c r="D151" t="s">
        <v>81</v>
      </c>
      <c r="E151" t="s">
        <v>81</v>
      </c>
      <c r="F151" t="s">
        <v>5089</v>
      </c>
      <c r="G151">
        <v>24</v>
      </c>
      <c r="H151" t="s">
        <v>5143</v>
      </c>
      <c r="I151">
        <v>2013</v>
      </c>
      <c r="J151" t="s">
        <v>5091</v>
      </c>
      <c r="K151" t="s">
        <v>5144</v>
      </c>
      <c r="L151">
        <v>3.96</v>
      </c>
      <c r="M151" s="9" t="str">
        <f>Data[[#This Row],[schedule]]&amp;" | "&amp;Data[[#This Row],[section]]</f>
        <v xml:space="preserve">SCHEDULE 14: REPORT ON PASSENGER SATISFACTION INDICATORS | </v>
      </c>
      <c r="N151" s="9" t="str">
        <f t="shared" si="2"/>
        <v>SCHEDULE 14: REPORT ON PASSENGER SATISFACTION INDICATORS | FY Q1 | Domestic terminal: Ambience of the airport</v>
      </c>
    </row>
    <row r="152" spans="1:14">
      <c r="A152" t="s">
        <v>1</v>
      </c>
      <c r="B152">
        <v>2013</v>
      </c>
      <c r="C152" t="s">
        <v>5088</v>
      </c>
      <c r="D152" t="s">
        <v>81</v>
      </c>
      <c r="E152" t="s">
        <v>81</v>
      </c>
      <c r="F152" t="s">
        <v>5093</v>
      </c>
      <c r="G152">
        <v>24</v>
      </c>
      <c r="H152" t="s">
        <v>5143</v>
      </c>
      <c r="I152">
        <v>2013</v>
      </c>
      <c r="J152" t="s">
        <v>5091</v>
      </c>
      <c r="K152" t="s">
        <v>5145</v>
      </c>
      <c r="L152">
        <v>3.76</v>
      </c>
      <c r="M152" s="9" t="str">
        <f>Data[[#This Row],[schedule]]&amp;" | "&amp;Data[[#This Row],[section]]</f>
        <v xml:space="preserve">SCHEDULE 14: REPORT ON PASSENGER SATISFACTION INDICATORS | </v>
      </c>
      <c r="N152" s="9" t="str">
        <f t="shared" si="2"/>
        <v>SCHEDULE 14: REPORT ON PASSENGER SATISFACTION INDICATORS | FY Q2 | Domestic terminal: Ambience of the airport</v>
      </c>
    </row>
    <row r="153" spans="1:14">
      <c r="A153" t="s">
        <v>1</v>
      </c>
      <c r="B153">
        <v>2013</v>
      </c>
      <c r="C153" t="s">
        <v>5088</v>
      </c>
      <c r="D153" t="s">
        <v>81</v>
      </c>
      <c r="E153" t="s">
        <v>81</v>
      </c>
      <c r="F153" t="s">
        <v>5095</v>
      </c>
      <c r="G153">
        <v>24</v>
      </c>
      <c r="H153" t="s">
        <v>5143</v>
      </c>
      <c r="I153">
        <v>2013</v>
      </c>
      <c r="J153" t="s">
        <v>5091</v>
      </c>
      <c r="K153" t="s">
        <v>5146</v>
      </c>
      <c r="L153">
        <v>3.87</v>
      </c>
      <c r="M153" s="9" t="str">
        <f>Data[[#This Row],[schedule]]&amp;" | "&amp;Data[[#This Row],[section]]</f>
        <v xml:space="preserve">SCHEDULE 14: REPORT ON PASSENGER SATISFACTION INDICATORS | </v>
      </c>
      <c r="N153" s="9" t="str">
        <f t="shared" si="2"/>
        <v>SCHEDULE 14: REPORT ON PASSENGER SATISFACTION INDICATORS | FY Q3 | Domestic terminal: Ambience of the airport</v>
      </c>
    </row>
    <row r="154" spans="1:14">
      <c r="A154" t="s">
        <v>1</v>
      </c>
      <c r="B154">
        <v>2013</v>
      </c>
      <c r="C154" t="s">
        <v>5088</v>
      </c>
      <c r="D154" t="s">
        <v>81</v>
      </c>
      <c r="E154" t="s">
        <v>81</v>
      </c>
      <c r="F154" t="s">
        <v>5097</v>
      </c>
      <c r="G154">
        <v>24</v>
      </c>
      <c r="H154" t="s">
        <v>5143</v>
      </c>
      <c r="I154">
        <v>2013</v>
      </c>
      <c r="J154" t="s">
        <v>5091</v>
      </c>
      <c r="K154" t="s">
        <v>5147</v>
      </c>
      <c r="L154">
        <v>3.93</v>
      </c>
      <c r="M154" s="9" t="str">
        <f>Data[[#This Row],[schedule]]&amp;" | "&amp;Data[[#This Row],[section]]</f>
        <v xml:space="preserve">SCHEDULE 14: REPORT ON PASSENGER SATISFACTION INDICATORS | </v>
      </c>
      <c r="N154" s="9" t="str">
        <f t="shared" si="2"/>
        <v>SCHEDULE 14: REPORT ON PASSENGER SATISFACTION INDICATORS | FY Q4 | Domestic terminal: Ambience of the airport</v>
      </c>
    </row>
    <row r="155" spans="1:14">
      <c r="A155" t="s">
        <v>1</v>
      </c>
      <c r="B155">
        <v>2013</v>
      </c>
      <c r="C155" t="s">
        <v>5088</v>
      </c>
      <c r="D155" t="s">
        <v>81</v>
      </c>
      <c r="E155" t="s">
        <v>81</v>
      </c>
      <c r="F155" t="s">
        <v>5099</v>
      </c>
      <c r="G155">
        <v>24</v>
      </c>
      <c r="H155" t="s">
        <v>5143</v>
      </c>
      <c r="I155">
        <v>2013</v>
      </c>
      <c r="J155" t="s">
        <v>5091</v>
      </c>
      <c r="K155" t="s">
        <v>5148</v>
      </c>
      <c r="L155">
        <v>3.88</v>
      </c>
      <c r="M155" s="9" t="str">
        <f>Data[[#This Row],[schedule]]&amp;" | "&amp;Data[[#This Row],[section]]</f>
        <v xml:space="preserve">SCHEDULE 14: REPORT ON PASSENGER SATISFACTION INDICATORS | </v>
      </c>
      <c r="N155" s="9" t="str">
        <f t="shared" si="2"/>
        <v>SCHEDULE 14: REPORT ON PASSENGER SATISFACTION INDICATORS | Annual average | Domestic terminal: Ambience of the airport</v>
      </c>
    </row>
    <row r="156" spans="1:14">
      <c r="A156" t="s">
        <v>1</v>
      </c>
      <c r="B156">
        <v>2013</v>
      </c>
      <c r="C156" t="s">
        <v>5088</v>
      </c>
      <c r="D156" t="s">
        <v>81</v>
      </c>
      <c r="E156" t="s">
        <v>81</v>
      </c>
      <c r="F156" t="s">
        <v>5089</v>
      </c>
      <c r="G156">
        <v>25</v>
      </c>
      <c r="H156" t="s">
        <v>5149</v>
      </c>
      <c r="I156">
        <v>2013</v>
      </c>
      <c r="J156" t="s">
        <v>5091</v>
      </c>
      <c r="K156" t="s">
        <v>5102</v>
      </c>
      <c r="L156">
        <v>4.28</v>
      </c>
      <c r="M156" s="9" t="str">
        <f>Data[[#This Row],[schedule]]&amp;" | "&amp;Data[[#This Row],[section]]</f>
        <v xml:space="preserve">SCHEDULE 14: REPORT ON PASSENGER SATISFACTION INDICATORS | </v>
      </c>
      <c r="N156" s="9" t="str">
        <f t="shared" si="2"/>
        <v>SCHEDULE 14: REPORT ON PASSENGER SATISFACTION INDICATORS | FY Q1 | Domestic terminal: Security inspection waiting time</v>
      </c>
    </row>
    <row r="157" spans="1:14">
      <c r="A157" t="s">
        <v>1</v>
      </c>
      <c r="B157">
        <v>2013</v>
      </c>
      <c r="C157" t="s">
        <v>5088</v>
      </c>
      <c r="D157" t="s">
        <v>81</v>
      </c>
      <c r="E157" t="s">
        <v>81</v>
      </c>
      <c r="F157" t="s">
        <v>5093</v>
      </c>
      <c r="G157">
        <v>25</v>
      </c>
      <c r="H157" t="s">
        <v>5149</v>
      </c>
      <c r="I157">
        <v>2013</v>
      </c>
      <c r="J157" t="s">
        <v>5091</v>
      </c>
      <c r="K157" t="s">
        <v>5150</v>
      </c>
      <c r="L157">
        <v>3.97</v>
      </c>
      <c r="M157" s="9" t="str">
        <f>Data[[#This Row],[schedule]]&amp;" | "&amp;Data[[#This Row],[section]]</f>
        <v xml:space="preserve">SCHEDULE 14: REPORT ON PASSENGER SATISFACTION INDICATORS | </v>
      </c>
      <c r="N157" s="9" t="str">
        <f t="shared" si="2"/>
        <v>SCHEDULE 14: REPORT ON PASSENGER SATISFACTION INDICATORS | FY Q2 | Domestic terminal: Security inspection waiting time</v>
      </c>
    </row>
    <row r="158" spans="1:14">
      <c r="A158" t="s">
        <v>1</v>
      </c>
      <c r="B158">
        <v>2013</v>
      </c>
      <c r="C158" t="s">
        <v>5088</v>
      </c>
      <c r="D158" t="s">
        <v>81</v>
      </c>
      <c r="E158" t="s">
        <v>81</v>
      </c>
      <c r="F158" t="s">
        <v>5095</v>
      </c>
      <c r="G158">
        <v>25</v>
      </c>
      <c r="H158" t="s">
        <v>5149</v>
      </c>
      <c r="I158">
        <v>2013</v>
      </c>
      <c r="J158" t="s">
        <v>5091</v>
      </c>
      <c r="K158" t="s">
        <v>5103</v>
      </c>
      <c r="L158">
        <v>4.2300000000000004</v>
      </c>
      <c r="M158" s="9" t="str">
        <f>Data[[#This Row],[schedule]]&amp;" | "&amp;Data[[#This Row],[section]]</f>
        <v xml:space="preserve">SCHEDULE 14: REPORT ON PASSENGER SATISFACTION INDICATORS | </v>
      </c>
      <c r="N158" s="9" t="str">
        <f t="shared" si="2"/>
        <v>SCHEDULE 14: REPORT ON PASSENGER SATISFACTION INDICATORS | FY Q3 | Domestic terminal: Security inspection waiting time</v>
      </c>
    </row>
    <row r="159" spans="1:14">
      <c r="A159" t="s">
        <v>1</v>
      </c>
      <c r="B159">
        <v>2013</v>
      </c>
      <c r="C159" t="s">
        <v>5088</v>
      </c>
      <c r="D159" t="s">
        <v>81</v>
      </c>
      <c r="E159" t="s">
        <v>81</v>
      </c>
      <c r="F159" t="s">
        <v>5097</v>
      </c>
      <c r="G159">
        <v>25</v>
      </c>
      <c r="H159" t="s">
        <v>5149</v>
      </c>
      <c r="I159">
        <v>2013</v>
      </c>
      <c r="J159" t="s">
        <v>5091</v>
      </c>
      <c r="K159" t="s">
        <v>5151</v>
      </c>
      <c r="L159">
        <v>4.32</v>
      </c>
      <c r="M159" s="9" t="str">
        <f>Data[[#This Row],[schedule]]&amp;" | "&amp;Data[[#This Row],[section]]</f>
        <v xml:space="preserve">SCHEDULE 14: REPORT ON PASSENGER SATISFACTION INDICATORS | </v>
      </c>
      <c r="N159" s="9" t="str">
        <f t="shared" si="2"/>
        <v>SCHEDULE 14: REPORT ON PASSENGER SATISFACTION INDICATORS | FY Q4 | Domestic terminal: Security inspection waiting time</v>
      </c>
    </row>
    <row r="160" spans="1:14">
      <c r="A160" t="s">
        <v>1</v>
      </c>
      <c r="B160">
        <v>2013</v>
      </c>
      <c r="C160" t="s">
        <v>5088</v>
      </c>
      <c r="D160" t="s">
        <v>81</v>
      </c>
      <c r="E160" t="s">
        <v>81</v>
      </c>
      <c r="F160" t="s">
        <v>5099</v>
      </c>
      <c r="G160">
        <v>25</v>
      </c>
      <c r="H160" t="s">
        <v>5149</v>
      </c>
      <c r="I160">
        <v>2013</v>
      </c>
      <c r="J160" t="s">
        <v>5091</v>
      </c>
      <c r="K160" t="s">
        <v>5139</v>
      </c>
      <c r="L160">
        <v>4.2</v>
      </c>
      <c r="M160" s="9" t="str">
        <f>Data[[#This Row],[schedule]]&amp;" | "&amp;Data[[#This Row],[section]]</f>
        <v xml:space="preserve">SCHEDULE 14: REPORT ON PASSENGER SATISFACTION INDICATORS | </v>
      </c>
      <c r="N160" s="9" t="str">
        <f t="shared" si="2"/>
        <v>SCHEDULE 14: REPORT ON PASSENGER SATISFACTION INDICATORS | Annual average | Domestic terminal: Security inspection waiting time</v>
      </c>
    </row>
    <row r="161" spans="1:14">
      <c r="A161" t="s">
        <v>1</v>
      </c>
      <c r="B161">
        <v>2013</v>
      </c>
      <c r="C161" t="s">
        <v>5088</v>
      </c>
      <c r="D161" t="s">
        <v>81</v>
      </c>
      <c r="E161" t="s">
        <v>81</v>
      </c>
      <c r="F161" t="s">
        <v>5089</v>
      </c>
      <c r="G161">
        <v>26</v>
      </c>
      <c r="H161" t="s">
        <v>5152</v>
      </c>
      <c r="I161">
        <v>2013</v>
      </c>
      <c r="J161" t="s">
        <v>5091</v>
      </c>
      <c r="K161" t="s">
        <v>5153</v>
      </c>
      <c r="L161">
        <v>4.43</v>
      </c>
      <c r="M161" s="9" t="str">
        <f>Data[[#This Row],[schedule]]&amp;" | "&amp;Data[[#This Row],[section]]</f>
        <v xml:space="preserve">SCHEDULE 14: REPORT ON PASSENGER SATISFACTION INDICATORS | </v>
      </c>
      <c r="N161" s="9" t="str">
        <f t="shared" si="2"/>
        <v>SCHEDULE 14: REPORT ON PASSENGER SATISFACTION INDICATORS | FY Q1 | Domestic terminal: Check-in waiting time</v>
      </c>
    </row>
    <row r="162" spans="1:14">
      <c r="A162" t="s">
        <v>1</v>
      </c>
      <c r="B162">
        <v>2013</v>
      </c>
      <c r="C162" t="s">
        <v>5088</v>
      </c>
      <c r="D162" t="s">
        <v>81</v>
      </c>
      <c r="E162" t="s">
        <v>81</v>
      </c>
      <c r="F162" t="s">
        <v>5093</v>
      </c>
      <c r="G162">
        <v>26</v>
      </c>
      <c r="H162" t="s">
        <v>5152</v>
      </c>
      <c r="I162">
        <v>2013</v>
      </c>
      <c r="J162" t="s">
        <v>5091</v>
      </c>
      <c r="K162" t="s">
        <v>5154</v>
      </c>
      <c r="L162">
        <v>4.12</v>
      </c>
      <c r="M162" s="9" t="str">
        <f>Data[[#This Row],[schedule]]&amp;" | "&amp;Data[[#This Row],[section]]</f>
        <v xml:space="preserve">SCHEDULE 14: REPORT ON PASSENGER SATISFACTION INDICATORS | </v>
      </c>
      <c r="N162" s="9" t="str">
        <f t="shared" si="2"/>
        <v>SCHEDULE 14: REPORT ON PASSENGER SATISFACTION INDICATORS | FY Q2 | Domestic terminal: Check-in waiting time</v>
      </c>
    </row>
    <row r="163" spans="1:14">
      <c r="A163" t="s">
        <v>1</v>
      </c>
      <c r="B163">
        <v>2013</v>
      </c>
      <c r="C163" t="s">
        <v>5088</v>
      </c>
      <c r="D163" t="s">
        <v>81</v>
      </c>
      <c r="E163" t="s">
        <v>81</v>
      </c>
      <c r="F163" t="s">
        <v>5095</v>
      </c>
      <c r="G163">
        <v>26</v>
      </c>
      <c r="H163" t="s">
        <v>5152</v>
      </c>
      <c r="I163">
        <v>2013</v>
      </c>
      <c r="J163" t="s">
        <v>5091</v>
      </c>
      <c r="K163" t="s">
        <v>5155</v>
      </c>
      <c r="L163">
        <v>4.4000000000000004</v>
      </c>
      <c r="M163" s="9" t="str">
        <f>Data[[#This Row],[schedule]]&amp;" | "&amp;Data[[#This Row],[section]]</f>
        <v xml:space="preserve">SCHEDULE 14: REPORT ON PASSENGER SATISFACTION INDICATORS | </v>
      </c>
      <c r="N163" s="9" t="str">
        <f t="shared" si="2"/>
        <v>SCHEDULE 14: REPORT ON PASSENGER SATISFACTION INDICATORS | FY Q3 | Domestic terminal: Check-in waiting time</v>
      </c>
    </row>
    <row r="164" spans="1:14">
      <c r="A164" t="s">
        <v>1</v>
      </c>
      <c r="B164">
        <v>2013</v>
      </c>
      <c r="C164" t="s">
        <v>5088</v>
      </c>
      <c r="D164" t="s">
        <v>81</v>
      </c>
      <c r="E164" t="s">
        <v>81</v>
      </c>
      <c r="F164" t="s">
        <v>5097</v>
      </c>
      <c r="G164">
        <v>26</v>
      </c>
      <c r="H164" t="s">
        <v>5152</v>
      </c>
      <c r="I164">
        <v>2013</v>
      </c>
      <c r="J164" t="s">
        <v>5091</v>
      </c>
      <c r="K164" t="s">
        <v>5156</v>
      </c>
      <c r="L164">
        <v>4.4800000000000004</v>
      </c>
      <c r="M164" s="9" t="str">
        <f>Data[[#This Row],[schedule]]&amp;" | "&amp;Data[[#This Row],[section]]</f>
        <v xml:space="preserve">SCHEDULE 14: REPORT ON PASSENGER SATISFACTION INDICATORS | </v>
      </c>
      <c r="N164" s="9" t="str">
        <f t="shared" si="2"/>
        <v>SCHEDULE 14: REPORT ON PASSENGER SATISFACTION INDICATORS | FY Q4 | Domestic terminal: Check-in waiting time</v>
      </c>
    </row>
    <row r="165" spans="1:14">
      <c r="A165" t="s">
        <v>1</v>
      </c>
      <c r="B165">
        <v>2013</v>
      </c>
      <c r="C165" t="s">
        <v>5088</v>
      </c>
      <c r="D165" t="s">
        <v>81</v>
      </c>
      <c r="E165" t="s">
        <v>81</v>
      </c>
      <c r="F165" t="s">
        <v>5099</v>
      </c>
      <c r="G165">
        <v>26</v>
      </c>
      <c r="H165" t="s">
        <v>5152</v>
      </c>
      <c r="I165">
        <v>2013</v>
      </c>
      <c r="J165" t="s">
        <v>5091</v>
      </c>
      <c r="K165" t="s">
        <v>5157</v>
      </c>
      <c r="L165">
        <v>4.3574999999999999</v>
      </c>
      <c r="M165" s="9" t="str">
        <f>Data[[#This Row],[schedule]]&amp;" | "&amp;Data[[#This Row],[section]]</f>
        <v xml:space="preserve">SCHEDULE 14: REPORT ON PASSENGER SATISFACTION INDICATORS | </v>
      </c>
      <c r="N165" s="9" t="str">
        <f t="shared" si="2"/>
        <v>SCHEDULE 14: REPORT ON PASSENGER SATISFACTION INDICATORS | Annual average | Domestic terminal: Check-in waiting time</v>
      </c>
    </row>
    <row r="166" spans="1:14">
      <c r="A166" t="s">
        <v>1</v>
      </c>
      <c r="B166">
        <v>2013</v>
      </c>
      <c r="C166" t="s">
        <v>5088</v>
      </c>
      <c r="D166" t="s">
        <v>81</v>
      </c>
      <c r="E166" t="s">
        <v>81</v>
      </c>
      <c r="F166" t="s">
        <v>5089</v>
      </c>
      <c r="G166">
        <v>27</v>
      </c>
      <c r="H166" t="s">
        <v>5158</v>
      </c>
      <c r="I166">
        <v>2013</v>
      </c>
      <c r="J166" t="s">
        <v>5091</v>
      </c>
      <c r="K166" t="s">
        <v>5123</v>
      </c>
      <c r="L166">
        <v>4.29</v>
      </c>
      <c r="M166" s="9" t="str">
        <f>Data[[#This Row],[schedule]]&amp;" | "&amp;Data[[#This Row],[section]]</f>
        <v xml:space="preserve">SCHEDULE 14: REPORT ON PASSENGER SATISFACTION INDICATORS | </v>
      </c>
      <c r="N166" s="9" t="str">
        <f t="shared" si="2"/>
        <v>SCHEDULE 14: REPORT ON PASSENGER SATISFACTION INDICATORS | FY Q1 | Domestic terminal: Feeling of being safe and secure</v>
      </c>
    </row>
    <row r="167" spans="1:14">
      <c r="A167" t="s">
        <v>1</v>
      </c>
      <c r="B167">
        <v>2013</v>
      </c>
      <c r="C167" t="s">
        <v>5088</v>
      </c>
      <c r="D167" t="s">
        <v>81</v>
      </c>
      <c r="E167" t="s">
        <v>81</v>
      </c>
      <c r="F167" t="s">
        <v>5093</v>
      </c>
      <c r="G167">
        <v>27</v>
      </c>
      <c r="H167" t="s">
        <v>5158</v>
      </c>
      <c r="I167">
        <v>2013</v>
      </c>
      <c r="J167" t="s">
        <v>5091</v>
      </c>
      <c r="K167" t="s">
        <v>5139</v>
      </c>
      <c r="L167">
        <v>4.2</v>
      </c>
      <c r="M167" s="9" t="str">
        <f>Data[[#This Row],[schedule]]&amp;" | "&amp;Data[[#This Row],[section]]</f>
        <v xml:space="preserve">SCHEDULE 14: REPORT ON PASSENGER SATISFACTION INDICATORS | </v>
      </c>
      <c r="N167" s="9" t="str">
        <f t="shared" si="2"/>
        <v>SCHEDULE 14: REPORT ON PASSENGER SATISFACTION INDICATORS | FY Q2 | Domestic terminal: Feeling of being safe and secure</v>
      </c>
    </row>
    <row r="168" spans="1:14">
      <c r="A168" t="s">
        <v>1</v>
      </c>
      <c r="B168">
        <v>2013</v>
      </c>
      <c r="C168" t="s">
        <v>5088</v>
      </c>
      <c r="D168" t="s">
        <v>81</v>
      </c>
      <c r="E168" t="s">
        <v>81</v>
      </c>
      <c r="F168" t="s">
        <v>5095</v>
      </c>
      <c r="G168">
        <v>27</v>
      </c>
      <c r="H168" t="s">
        <v>5158</v>
      </c>
      <c r="I168">
        <v>2013</v>
      </c>
      <c r="J168" t="s">
        <v>5091</v>
      </c>
      <c r="K168" t="s">
        <v>5102</v>
      </c>
      <c r="L168">
        <v>4.28</v>
      </c>
      <c r="M168" s="9" t="str">
        <f>Data[[#This Row],[schedule]]&amp;" | "&amp;Data[[#This Row],[section]]</f>
        <v xml:space="preserve">SCHEDULE 14: REPORT ON PASSENGER SATISFACTION INDICATORS | </v>
      </c>
      <c r="N168" s="9" t="str">
        <f t="shared" si="2"/>
        <v>SCHEDULE 14: REPORT ON PASSENGER SATISFACTION INDICATORS | FY Q3 | Domestic terminal: Feeling of being safe and secure</v>
      </c>
    </row>
    <row r="169" spans="1:14">
      <c r="A169" t="s">
        <v>1</v>
      </c>
      <c r="B169">
        <v>2013</v>
      </c>
      <c r="C169" t="s">
        <v>5088</v>
      </c>
      <c r="D169" t="s">
        <v>81</v>
      </c>
      <c r="E169" t="s">
        <v>81</v>
      </c>
      <c r="F169" t="s">
        <v>5097</v>
      </c>
      <c r="G169">
        <v>27</v>
      </c>
      <c r="H169" t="s">
        <v>5158</v>
      </c>
      <c r="I169">
        <v>2013</v>
      </c>
      <c r="J169" t="s">
        <v>5091</v>
      </c>
      <c r="K169" t="s">
        <v>5151</v>
      </c>
      <c r="L169">
        <v>4.32</v>
      </c>
      <c r="M169" s="9" t="str">
        <f>Data[[#This Row],[schedule]]&amp;" | "&amp;Data[[#This Row],[section]]</f>
        <v xml:space="preserve">SCHEDULE 14: REPORT ON PASSENGER SATISFACTION INDICATORS | </v>
      </c>
      <c r="N169" s="9" t="str">
        <f t="shared" si="2"/>
        <v>SCHEDULE 14: REPORT ON PASSENGER SATISFACTION INDICATORS | FY Q4 | Domestic terminal: Feeling of being safe and secure</v>
      </c>
    </row>
    <row r="170" spans="1:14">
      <c r="A170" t="s">
        <v>1</v>
      </c>
      <c r="B170">
        <v>2013</v>
      </c>
      <c r="C170" t="s">
        <v>5088</v>
      </c>
      <c r="D170" t="s">
        <v>81</v>
      </c>
      <c r="E170" t="s">
        <v>81</v>
      </c>
      <c r="F170" t="s">
        <v>5099</v>
      </c>
      <c r="G170">
        <v>27</v>
      </c>
      <c r="H170" t="s">
        <v>5158</v>
      </c>
      <c r="I170">
        <v>2013</v>
      </c>
      <c r="J170" t="s">
        <v>5091</v>
      </c>
      <c r="K170" t="s">
        <v>5159</v>
      </c>
      <c r="L170">
        <v>4.2725</v>
      </c>
      <c r="M170" s="9" t="str">
        <f>Data[[#This Row],[schedule]]&amp;" | "&amp;Data[[#This Row],[section]]</f>
        <v xml:space="preserve">SCHEDULE 14: REPORT ON PASSENGER SATISFACTION INDICATORS | </v>
      </c>
      <c r="N170" s="9" t="str">
        <f t="shared" si="2"/>
        <v>SCHEDULE 14: REPORT ON PASSENGER SATISFACTION INDICATORS | Annual average | Domestic terminal: Feeling of being safe and secure</v>
      </c>
    </row>
    <row r="171" spans="1:14">
      <c r="A171" t="s">
        <v>1</v>
      </c>
      <c r="B171">
        <v>2013</v>
      </c>
      <c r="C171" t="s">
        <v>5088</v>
      </c>
      <c r="D171" t="s">
        <v>81</v>
      </c>
      <c r="E171" t="s">
        <v>81</v>
      </c>
      <c r="F171" t="s">
        <v>5089</v>
      </c>
      <c r="G171">
        <v>28</v>
      </c>
      <c r="H171" t="s">
        <v>5160</v>
      </c>
      <c r="I171">
        <v>2013</v>
      </c>
      <c r="J171" t="s">
        <v>5091</v>
      </c>
      <c r="K171" t="s">
        <v>5161</v>
      </c>
      <c r="L171">
        <v>4.1221428571428573</v>
      </c>
      <c r="M171" s="9" t="str">
        <f>Data[[#This Row],[schedule]]&amp;" | "&amp;Data[[#This Row],[section]]</f>
        <v xml:space="preserve">SCHEDULE 14: REPORT ON PASSENGER SATISFACTION INDICATORS | </v>
      </c>
      <c r="N171" s="9" t="str">
        <f t="shared" si="2"/>
        <v>SCHEDULE 14: REPORT ON PASSENGER SATISFACTION INDICATORS | FY Q1 | Domestic terminal: Average survey score</v>
      </c>
    </row>
    <row r="172" spans="1:14">
      <c r="A172" t="s">
        <v>1</v>
      </c>
      <c r="B172">
        <v>2013</v>
      </c>
      <c r="C172" t="s">
        <v>5088</v>
      </c>
      <c r="D172" t="s">
        <v>81</v>
      </c>
      <c r="E172" t="s">
        <v>81</v>
      </c>
      <c r="F172" t="s">
        <v>5093</v>
      </c>
      <c r="G172">
        <v>28</v>
      </c>
      <c r="H172" t="s">
        <v>5160</v>
      </c>
      <c r="I172">
        <v>2013</v>
      </c>
      <c r="J172" t="s">
        <v>5091</v>
      </c>
      <c r="K172" t="s">
        <v>5162</v>
      </c>
      <c r="L172">
        <v>3.9357142857142859</v>
      </c>
      <c r="M172" s="9" t="str">
        <f>Data[[#This Row],[schedule]]&amp;" | "&amp;Data[[#This Row],[section]]</f>
        <v xml:space="preserve">SCHEDULE 14: REPORT ON PASSENGER SATISFACTION INDICATORS | </v>
      </c>
      <c r="N172" s="9" t="str">
        <f t="shared" si="2"/>
        <v>SCHEDULE 14: REPORT ON PASSENGER SATISFACTION INDICATORS | FY Q2 | Domestic terminal: Average survey score</v>
      </c>
    </row>
    <row r="173" spans="1:14">
      <c r="A173" t="s">
        <v>1</v>
      </c>
      <c r="B173">
        <v>2013</v>
      </c>
      <c r="C173" t="s">
        <v>5088</v>
      </c>
      <c r="D173" t="s">
        <v>81</v>
      </c>
      <c r="E173" t="s">
        <v>81</v>
      </c>
      <c r="F173" t="s">
        <v>5095</v>
      </c>
      <c r="G173">
        <v>28</v>
      </c>
      <c r="H173" t="s">
        <v>5160</v>
      </c>
      <c r="I173">
        <v>2013</v>
      </c>
      <c r="J173" t="s">
        <v>5091</v>
      </c>
      <c r="K173" t="s">
        <v>5163</v>
      </c>
      <c r="L173">
        <v>3.999285714285715</v>
      </c>
      <c r="M173" s="9" t="str">
        <f>Data[[#This Row],[schedule]]&amp;" | "&amp;Data[[#This Row],[section]]</f>
        <v xml:space="preserve">SCHEDULE 14: REPORT ON PASSENGER SATISFACTION INDICATORS | </v>
      </c>
      <c r="N173" s="9" t="str">
        <f t="shared" si="2"/>
        <v>SCHEDULE 14: REPORT ON PASSENGER SATISFACTION INDICATORS | FY Q3 | Domestic terminal: Average survey score</v>
      </c>
    </row>
    <row r="174" spans="1:14">
      <c r="A174" t="s">
        <v>1</v>
      </c>
      <c r="B174">
        <v>2013</v>
      </c>
      <c r="C174" t="s">
        <v>5088</v>
      </c>
      <c r="D174" t="s">
        <v>81</v>
      </c>
      <c r="E174" t="s">
        <v>81</v>
      </c>
      <c r="F174" t="s">
        <v>5097</v>
      </c>
      <c r="G174">
        <v>28</v>
      </c>
      <c r="H174" t="s">
        <v>5160</v>
      </c>
      <c r="I174">
        <v>2013</v>
      </c>
      <c r="J174" t="s">
        <v>5091</v>
      </c>
      <c r="K174" t="s">
        <v>5164</v>
      </c>
      <c r="L174">
        <v>4.031428571428572</v>
      </c>
      <c r="M174" s="9" t="str">
        <f>Data[[#This Row],[schedule]]&amp;" | "&amp;Data[[#This Row],[section]]</f>
        <v xml:space="preserve">SCHEDULE 14: REPORT ON PASSENGER SATISFACTION INDICATORS | </v>
      </c>
      <c r="N174" s="9" t="str">
        <f t="shared" si="2"/>
        <v>SCHEDULE 14: REPORT ON PASSENGER SATISFACTION INDICATORS | FY Q4 | Domestic terminal: Average survey score</v>
      </c>
    </row>
    <row r="175" spans="1:14">
      <c r="A175" t="s">
        <v>1</v>
      </c>
      <c r="B175">
        <v>2013</v>
      </c>
      <c r="C175" t="s">
        <v>5088</v>
      </c>
      <c r="D175" t="s">
        <v>81</v>
      </c>
      <c r="E175" t="s">
        <v>81</v>
      </c>
      <c r="F175" t="s">
        <v>5099</v>
      </c>
      <c r="G175">
        <v>28</v>
      </c>
      <c r="H175" t="s">
        <v>5160</v>
      </c>
      <c r="I175">
        <v>2013</v>
      </c>
      <c r="J175" t="s">
        <v>5091</v>
      </c>
      <c r="K175" t="s">
        <v>5165</v>
      </c>
      <c r="L175">
        <v>4.0221428571428577</v>
      </c>
      <c r="M175" s="9" t="str">
        <f>Data[[#This Row],[schedule]]&amp;" | "&amp;Data[[#This Row],[section]]</f>
        <v xml:space="preserve">SCHEDULE 14: REPORT ON PASSENGER SATISFACTION INDICATORS | </v>
      </c>
      <c r="N175" s="9" t="str">
        <f t="shared" si="2"/>
        <v>SCHEDULE 14: REPORT ON PASSENGER SATISFACTION INDICATORS | Annual average | Domestic terminal: Average survey score</v>
      </c>
    </row>
    <row r="176" spans="1:14">
      <c r="A176" t="s">
        <v>1</v>
      </c>
      <c r="B176">
        <v>2013</v>
      </c>
      <c r="C176" t="s">
        <v>5088</v>
      </c>
      <c r="D176" t="s">
        <v>81</v>
      </c>
      <c r="E176" t="s">
        <v>81</v>
      </c>
      <c r="F176" t="s">
        <v>5089</v>
      </c>
      <c r="G176">
        <v>31</v>
      </c>
      <c r="H176" t="s">
        <v>5166</v>
      </c>
      <c r="I176">
        <v>2013</v>
      </c>
      <c r="J176" t="s">
        <v>5091</v>
      </c>
      <c r="K176" t="s">
        <v>5167</v>
      </c>
      <c r="L176">
        <v>4.18</v>
      </c>
      <c r="M176" s="9" t="str">
        <f>Data[[#This Row],[schedule]]&amp;" | "&amp;Data[[#This Row],[section]]</f>
        <v xml:space="preserve">SCHEDULE 14: REPORT ON PASSENGER SATISFACTION INDICATORS | </v>
      </c>
      <c r="N176" s="9" t="str">
        <f t="shared" si="2"/>
        <v>SCHEDULE 14: REPORT ON PASSENGER SATISFACTION INDICATORS | FY Q1 | International terminal: Ease of finding your way through an airport</v>
      </c>
    </row>
    <row r="177" spans="1:14">
      <c r="A177" t="s">
        <v>1</v>
      </c>
      <c r="B177">
        <v>2013</v>
      </c>
      <c r="C177" t="s">
        <v>5088</v>
      </c>
      <c r="D177" t="s">
        <v>81</v>
      </c>
      <c r="E177" t="s">
        <v>81</v>
      </c>
      <c r="F177" t="s">
        <v>5093</v>
      </c>
      <c r="G177">
        <v>31</v>
      </c>
      <c r="H177" t="s">
        <v>5166</v>
      </c>
      <c r="I177">
        <v>2013</v>
      </c>
      <c r="J177" t="s">
        <v>5091</v>
      </c>
      <c r="K177" t="s">
        <v>5168</v>
      </c>
      <c r="L177">
        <v>3.91</v>
      </c>
      <c r="M177" s="9" t="str">
        <f>Data[[#This Row],[schedule]]&amp;" | "&amp;Data[[#This Row],[section]]</f>
        <v xml:space="preserve">SCHEDULE 14: REPORT ON PASSENGER SATISFACTION INDICATORS | </v>
      </c>
      <c r="N177" s="9" t="str">
        <f t="shared" si="2"/>
        <v>SCHEDULE 14: REPORT ON PASSENGER SATISFACTION INDICATORS | FY Q2 | International terminal: Ease of finding your way through an airport</v>
      </c>
    </row>
    <row r="178" spans="1:14">
      <c r="A178" t="s">
        <v>1</v>
      </c>
      <c r="B178">
        <v>2013</v>
      </c>
      <c r="C178" t="s">
        <v>5088</v>
      </c>
      <c r="D178" t="s">
        <v>81</v>
      </c>
      <c r="E178" t="s">
        <v>81</v>
      </c>
      <c r="F178" t="s">
        <v>5095</v>
      </c>
      <c r="G178">
        <v>31</v>
      </c>
      <c r="H178" t="s">
        <v>5166</v>
      </c>
      <c r="I178">
        <v>2013</v>
      </c>
      <c r="J178" t="s">
        <v>5091</v>
      </c>
      <c r="K178" t="s">
        <v>5169</v>
      </c>
      <c r="L178">
        <v>4.2699999999999996</v>
      </c>
      <c r="M178" s="9" t="str">
        <f>Data[[#This Row],[schedule]]&amp;" | "&amp;Data[[#This Row],[section]]</f>
        <v xml:space="preserve">SCHEDULE 14: REPORT ON PASSENGER SATISFACTION INDICATORS | </v>
      </c>
      <c r="N178" s="9" t="str">
        <f t="shared" si="2"/>
        <v>SCHEDULE 14: REPORT ON PASSENGER SATISFACTION INDICATORS | FY Q3 | International terminal: Ease of finding your way through an airport</v>
      </c>
    </row>
    <row r="179" spans="1:14">
      <c r="A179" t="s">
        <v>1</v>
      </c>
      <c r="B179">
        <v>2013</v>
      </c>
      <c r="C179" t="s">
        <v>5088</v>
      </c>
      <c r="D179" t="s">
        <v>81</v>
      </c>
      <c r="E179" t="s">
        <v>81</v>
      </c>
      <c r="F179" t="s">
        <v>5097</v>
      </c>
      <c r="G179">
        <v>31</v>
      </c>
      <c r="H179" t="s">
        <v>5166</v>
      </c>
      <c r="I179">
        <v>2013</v>
      </c>
      <c r="J179" t="s">
        <v>5091</v>
      </c>
      <c r="K179" t="s">
        <v>5130</v>
      </c>
      <c r="L179">
        <v>3.92</v>
      </c>
      <c r="M179" s="9" t="str">
        <f>Data[[#This Row],[schedule]]&amp;" | "&amp;Data[[#This Row],[section]]</f>
        <v xml:space="preserve">SCHEDULE 14: REPORT ON PASSENGER SATISFACTION INDICATORS | </v>
      </c>
      <c r="N179" s="9" t="str">
        <f t="shared" si="2"/>
        <v>SCHEDULE 14: REPORT ON PASSENGER SATISFACTION INDICATORS | FY Q4 | International terminal: Ease of finding your way through an airport</v>
      </c>
    </row>
    <row r="180" spans="1:14">
      <c r="A180" t="s">
        <v>1</v>
      </c>
      <c r="B180">
        <v>2013</v>
      </c>
      <c r="C180" t="s">
        <v>5088</v>
      </c>
      <c r="D180" t="s">
        <v>81</v>
      </c>
      <c r="E180" t="s">
        <v>81</v>
      </c>
      <c r="F180" t="s">
        <v>5099</v>
      </c>
      <c r="G180">
        <v>31</v>
      </c>
      <c r="H180" t="s">
        <v>5166</v>
      </c>
      <c r="I180">
        <v>2013</v>
      </c>
      <c r="J180" t="s">
        <v>5091</v>
      </c>
      <c r="K180" t="s">
        <v>5170</v>
      </c>
      <c r="L180">
        <v>4.07</v>
      </c>
      <c r="M180" s="9" t="str">
        <f>Data[[#This Row],[schedule]]&amp;" | "&amp;Data[[#This Row],[section]]</f>
        <v xml:space="preserve">SCHEDULE 14: REPORT ON PASSENGER SATISFACTION INDICATORS | </v>
      </c>
      <c r="N180" s="9" t="str">
        <f t="shared" si="2"/>
        <v>SCHEDULE 14: REPORT ON PASSENGER SATISFACTION INDICATORS | Annual average | International terminal: Ease of finding your way through an airport</v>
      </c>
    </row>
    <row r="181" spans="1:14">
      <c r="A181" t="s">
        <v>1</v>
      </c>
      <c r="B181">
        <v>2013</v>
      </c>
      <c r="C181" t="s">
        <v>5088</v>
      </c>
      <c r="D181" t="s">
        <v>81</v>
      </c>
      <c r="E181" t="s">
        <v>81</v>
      </c>
      <c r="F181" t="s">
        <v>5089</v>
      </c>
      <c r="G181">
        <v>32</v>
      </c>
      <c r="H181" t="s">
        <v>5171</v>
      </c>
      <c r="I181">
        <v>2013</v>
      </c>
      <c r="J181" t="s">
        <v>5091</v>
      </c>
      <c r="K181" t="s">
        <v>2301</v>
      </c>
      <c r="L181">
        <v>4</v>
      </c>
      <c r="M181" s="9" t="str">
        <f>Data[[#This Row],[schedule]]&amp;" | "&amp;Data[[#This Row],[section]]</f>
        <v xml:space="preserve">SCHEDULE 14: REPORT ON PASSENGER SATISFACTION INDICATORS | </v>
      </c>
      <c r="N181" s="9" t="str">
        <f t="shared" si="2"/>
        <v>SCHEDULE 14: REPORT ON PASSENGER SATISFACTION INDICATORS | FY Q1 | International terminal: Ease of making connections with other flights</v>
      </c>
    </row>
    <row r="182" spans="1:14">
      <c r="A182" t="s">
        <v>1</v>
      </c>
      <c r="B182">
        <v>2013</v>
      </c>
      <c r="C182" t="s">
        <v>5088</v>
      </c>
      <c r="D182" t="s">
        <v>81</v>
      </c>
      <c r="E182" t="s">
        <v>81</v>
      </c>
      <c r="F182" t="s">
        <v>5093</v>
      </c>
      <c r="G182">
        <v>32</v>
      </c>
      <c r="H182" t="s">
        <v>5171</v>
      </c>
      <c r="I182">
        <v>2013</v>
      </c>
      <c r="J182" t="s">
        <v>5091</v>
      </c>
      <c r="K182" t="s">
        <v>5104</v>
      </c>
      <c r="L182">
        <v>4.08</v>
      </c>
      <c r="M182" s="9" t="str">
        <f>Data[[#This Row],[schedule]]&amp;" | "&amp;Data[[#This Row],[section]]</f>
        <v xml:space="preserve">SCHEDULE 14: REPORT ON PASSENGER SATISFACTION INDICATORS | </v>
      </c>
      <c r="N182" s="9" t="str">
        <f t="shared" si="2"/>
        <v>SCHEDULE 14: REPORT ON PASSENGER SATISFACTION INDICATORS | FY Q2 | International terminal: Ease of making connections with other flights</v>
      </c>
    </row>
    <row r="183" spans="1:14">
      <c r="A183" t="s">
        <v>1</v>
      </c>
      <c r="B183">
        <v>2013</v>
      </c>
      <c r="C183" t="s">
        <v>5088</v>
      </c>
      <c r="D183" t="s">
        <v>81</v>
      </c>
      <c r="E183" t="s">
        <v>81</v>
      </c>
      <c r="F183" t="s">
        <v>5095</v>
      </c>
      <c r="G183">
        <v>32</v>
      </c>
      <c r="H183" t="s">
        <v>5171</v>
      </c>
      <c r="I183">
        <v>2013</v>
      </c>
      <c r="J183" t="s">
        <v>5091</v>
      </c>
      <c r="K183" t="s">
        <v>1350</v>
      </c>
      <c r="M183" s="9" t="str">
        <f>Data[[#This Row],[schedule]]&amp;" | "&amp;Data[[#This Row],[section]]</f>
        <v xml:space="preserve">SCHEDULE 14: REPORT ON PASSENGER SATISFACTION INDICATORS | </v>
      </c>
      <c r="N183" s="9" t="str">
        <f t="shared" si="2"/>
        <v>SCHEDULE 14: REPORT ON PASSENGER SATISFACTION INDICATORS | FY Q3 | International terminal: Ease of making connections with other flights</v>
      </c>
    </row>
    <row r="184" spans="1:14">
      <c r="A184" t="s">
        <v>1</v>
      </c>
      <c r="B184">
        <v>2013</v>
      </c>
      <c r="C184" t="s">
        <v>5088</v>
      </c>
      <c r="D184" t="s">
        <v>81</v>
      </c>
      <c r="E184" t="s">
        <v>81</v>
      </c>
      <c r="F184" t="s">
        <v>5097</v>
      </c>
      <c r="G184">
        <v>32</v>
      </c>
      <c r="H184" t="s">
        <v>5171</v>
      </c>
      <c r="I184">
        <v>2013</v>
      </c>
      <c r="J184" t="s">
        <v>5091</v>
      </c>
      <c r="K184" t="s">
        <v>1350</v>
      </c>
      <c r="M184" s="9" t="str">
        <f>Data[[#This Row],[schedule]]&amp;" | "&amp;Data[[#This Row],[section]]</f>
        <v xml:space="preserve">SCHEDULE 14: REPORT ON PASSENGER SATISFACTION INDICATORS | </v>
      </c>
      <c r="N184" s="9" t="str">
        <f t="shared" si="2"/>
        <v>SCHEDULE 14: REPORT ON PASSENGER SATISFACTION INDICATORS | FY Q4 | International terminal: Ease of making connections with other flights</v>
      </c>
    </row>
    <row r="185" spans="1:14">
      <c r="A185" t="s">
        <v>1</v>
      </c>
      <c r="B185">
        <v>2013</v>
      </c>
      <c r="C185" t="s">
        <v>5088</v>
      </c>
      <c r="D185" t="s">
        <v>81</v>
      </c>
      <c r="E185" t="s">
        <v>81</v>
      </c>
      <c r="F185" t="s">
        <v>5099</v>
      </c>
      <c r="G185">
        <v>32</v>
      </c>
      <c r="H185" t="s">
        <v>5171</v>
      </c>
      <c r="I185">
        <v>2013</v>
      </c>
      <c r="J185" t="s">
        <v>5091</v>
      </c>
      <c r="K185" t="s">
        <v>5172</v>
      </c>
      <c r="L185">
        <v>4.04</v>
      </c>
      <c r="M185" s="9" t="str">
        <f>Data[[#This Row],[schedule]]&amp;" | "&amp;Data[[#This Row],[section]]</f>
        <v xml:space="preserve">SCHEDULE 14: REPORT ON PASSENGER SATISFACTION INDICATORS | </v>
      </c>
      <c r="N185" s="9" t="str">
        <f t="shared" si="2"/>
        <v>SCHEDULE 14: REPORT ON PASSENGER SATISFACTION INDICATORS | Annual average | International terminal: Ease of making connections with other flights</v>
      </c>
    </row>
    <row r="186" spans="1:14">
      <c r="A186" t="s">
        <v>1</v>
      </c>
      <c r="B186">
        <v>2013</v>
      </c>
      <c r="C186" t="s">
        <v>5088</v>
      </c>
      <c r="D186" t="s">
        <v>81</v>
      </c>
      <c r="E186" t="s">
        <v>81</v>
      </c>
      <c r="F186" t="s">
        <v>5089</v>
      </c>
      <c r="G186">
        <v>33</v>
      </c>
      <c r="H186" t="s">
        <v>5173</v>
      </c>
      <c r="I186">
        <v>2013</v>
      </c>
      <c r="J186" t="s">
        <v>5091</v>
      </c>
      <c r="K186" t="s">
        <v>5144</v>
      </c>
      <c r="L186">
        <v>3.96</v>
      </c>
      <c r="M186" s="9" t="str">
        <f>Data[[#This Row],[schedule]]&amp;" | "&amp;Data[[#This Row],[section]]</f>
        <v xml:space="preserve">SCHEDULE 14: REPORT ON PASSENGER SATISFACTION INDICATORS | </v>
      </c>
      <c r="N186" s="9" t="str">
        <f t="shared" si="2"/>
        <v>SCHEDULE 14: REPORT ON PASSENGER SATISFACTION INDICATORS | FY Q1 | International terminal: Flight information display screens</v>
      </c>
    </row>
    <row r="187" spans="1:14">
      <c r="A187" t="s">
        <v>1</v>
      </c>
      <c r="B187">
        <v>2013</v>
      </c>
      <c r="C187" t="s">
        <v>5088</v>
      </c>
      <c r="D187" t="s">
        <v>81</v>
      </c>
      <c r="E187" t="s">
        <v>81</v>
      </c>
      <c r="F187" t="s">
        <v>5093</v>
      </c>
      <c r="G187">
        <v>33</v>
      </c>
      <c r="H187" t="s">
        <v>5173</v>
      </c>
      <c r="I187">
        <v>2013</v>
      </c>
      <c r="J187" t="s">
        <v>5091</v>
      </c>
      <c r="K187" t="s">
        <v>5174</v>
      </c>
      <c r="L187">
        <v>3.8</v>
      </c>
      <c r="M187" s="9" t="str">
        <f>Data[[#This Row],[schedule]]&amp;" | "&amp;Data[[#This Row],[section]]</f>
        <v xml:space="preserve">SCHEDULE 14: REPORT ON PASSENGER SATISFACTION INDICATORS | </v>
      </c>
      <c r="N187" s="9" t="str">
        <f t="shared" si="2"/>
        <v>SCHEDULE 14: REPORT ON PASSENGER SATISFACTION INDICATORS | FY Q2 | International terminal: Flight information display screens</v>
      </c>
    </row>
    <row r="188" spans="1:14">
      <c r="A188" t="s">
        <v>1</v>
      </c>
      <c r="B188">
        <v>2013</v>
      </c>
      <c r="C188" t="s">
        <v>5088</v>
      </c>
      <c r="D188" t="s">
        <v>81</v>
      </c>
      <c r="E188" t="s">
        <v>81</v>
      </c>
      <c r="F188" t="s">
        <v>5095</v>
      </c>
      <c r="G188">
        <v>33</v>
      </c>
      <c r="H188" t="s">
        <v>5173</v>
      </c>
      <c r="I188">
        <v>2013</v>
      </c>
      <c r="J188" t="s">
        <v>5091</v>
      </c>
      <c r="K188" t="s">
        <v>5167</v>
      </c>
      <c r="L188">
        <v>4.18</v>
      </c>
      <c r="M188" s="9" t="str">
        <f>Data[[#This Row],[schedule]]&amp;" | "&amp;Data[[#This Row],[section]]</f>
        <v xml:space="preserve">SCHEDULE 14: REPORT ON PASSENGER SATISFACTION INDICATORS | </v>
      </c>
      <c r="N188" s="9" t="str">
        <f t="shared" si="2"/>
        <v>SCHEDULE 14: REPORT ON PASSENGER SATISFACTION INDICATORS | FY Q3 | International terminal: Flight information display screens</v>
      </c>
    </row>
    <row r="189" spans="1:14">
      <c r="A189" t="s">
        <v>1</v>
      </c>
      <c r="B189">
        <v>2013</v>
      </c>
      <c r="C189" t="s">
        <v>5088</v>
      </c>
      <c r="D189" t="s">
        <v>81</v>
      </c>
      <c r="E189" t="s">
        <v>81</v>
      </c>
      <c r="F189" t="s">
        <v>5097</v>
      </c>
      <c r="G189">
        <v>33</v>
      </c>
      <c r="H189" t="s">
        <v>5173</v>
      </c>
      <c r="I189">
        <v>2013</v>
      </c>
      <c r="J189" t="s">
        <v>5091</v>
      </c>
      <c r="K189" t="s">
        <v>5117</v>
      </c>
      <c r="L189">
        <v>3.98</v>
      </c>
      <c r="M189" s="9" t="str">
        <f>Data[[#This Row],[schedule]]&amp;" | "&amp;Data[[#This Row],[section]]</f>
        <v xml:space="preserve">SCHEDULE 14: REPORT ON PASSENGER SATISFACTION INDICATORS | </v>
      </c>
      <c r="N189" s="9" t="str">
        <f t="shared" si="2"/>
        <v>SCHEDULE 14: REPORT ON PASSENGER SATISFACTION INDICATORS | FY Q4 | International terminal: Flight information display screens</v>
      </c>
    </row>
    <row r="190" spans="1:14">
      <c r="A190" t="s">
        <v>1</v>
      </c>
      <c r="B190">
        <v>2013</v>
      </c>
      <c r="C190" t="s">
        <v>5088</v>
      </c>
      <c r="D190" t="s">
        <v>81</v>
      </c>
      <c r="E190" t="s">
        <v>81</v>
      </c>
      <c r="F190" t="s">
        <v>5099</v>
      </c>
      <c r="G190">
        <v>33</v>
      </c>
      <c r="H190" t="s">
        <v>5173</v>
      </c>
      <c r="I190">
        <v>2013</v>
      </c>
      <c r="J190" t="s">
        <v>5091</v>
      </c>
      <c r="K190" t="s">
        <v>5117</v>
      </c>
      <c r="L190">
        <v>3.98</v>
      </c>
      <c r="M190" s="9" t="str">
        <f>Data[[#This Row],[schedule]]&amp;" | "&amp;Data[[#This Row],[section]]</f>
        <v xml:space="preserve">SCHEDULE 14: REPORT ON PASSENGER SATISFACTION INDICATORS | </v>
      </c>
      <c r="N190" s="9" t="str">
        <f t="shared" si="2"/>
        <v>SCHEDULE 14: REPORT ON PASSENGER SATISFACTION INDICATORS | Annual average | International terminal: Flight information display screens</v>
      </c>
    </row>
    <row r="191" spans="1:14">
      <c r="A191" t="s">
        <v>1</v>
      </c>
      <c r="B191">
        <v>2013</v>
      </c>
      <c r="C191" t="s">
        <v>5088</v>
      </c>
      <c r="D191" t="s">
        <v>81</v>
      </c>
      <c r="E191" t="s">
        <v>81</v>
      </c>
      <c r="F191" t="s">
        <v>5089</v>
      </c>
      <c r="G191">
        <v>34</v>
      </c>
      <c r="H191" t="s">
        <v>5175</v>
      </c>
      <c r="I191">
        <v>2013</v>
      </c>
      <c r="J191" t="s">
        <v>5091</v>
      </c>
      <c r="K191" t="s">
        <v>5176</v>
      </c>
      <c r="L191">
        <v>4.25</v>
      </c>
      <c r="M191" s="9" t="str">
        <f>Data[[#This Row],[schedule]]&amp;" | "&amp;Data[[#This Row],[section]]</f>
        <v xml:space="preserve">SCHEDULE 14: REPORT ON PASSENGER SATISFACTION INDICATORS | </v>
      </c>
      <c r="N191" s="9" t="str">
        <f t="shared" si="2"/>
        <v>SCHEDULE 14: REPORT ON PASSENGER SATISFACTION INDICATORS | FY Q1 | International terminal: Walking distance within and/or between terminals</v>
      </c>
    </row>
    <row r="192" spans="1:14">
      <c r="A192" t="s">
        <v>1</v>
      </c>
      <c r="B192">
        <v>2013</v>
      </c>
      <c r="C192" t="s">
        <v>5088</v>
      </c>
      <c r="D192" t="s">
        <v>81</v>
      </c>
      <c r="E192" t="s">
        <v>81</v>
      </c>
      <c r="F192" t="s">
        <v>5093</v>
      </c>
      <c r="G192">
        <v>34</v>
      </c>
      <c r="H192" t="s">
        <v>5175</v>
      </c>
      <c r="I192">
        <v>2013</v>
      </c>
      <c r="J192" t="s">
        <v>5091</v>
      </c>
      <c r="K192" t="s">
        <v>5177</v>
      </c>
      <c r="L192">
        <v>3.83</v>
      </c>
      <c r="M192" s="9" t="str">
        <f>Data[[#This Row],[schedule]]&amp;" | "&amp;Data[[#This Row],[section]]</f>
        <v xml:space="preserve">SCHEDULE 14: REPORT ON PASSENGER SATISFACTION INDICATORS | </v>
      </c>
      <c r="N192" s="9" t="str">
        <f t="shared" si="2"/>
        <v>SCHEDULE 14: REPORT ON PASSENGER SATISFACTION INDICATORS | FY Q2 | International terminal: Walking distance within and/or between terminals</v>
      </c>
    </row>
    <row r="193" spans="1:14">
      <c r="A193" t="s">
        <v>1</v>
      </c>
      <c r="B193">
        <v>2013</v>
      </c>
      <c r="C193" t="s">
        <v>5088</v>
      </c>
      <c r="D193" t="s">
        <v>81</v>
      </c>
      <c r="E193" t="s">
        <v>81</v>
      </c>
      <c r="F193" t="s">
        <v>5095</v>
      </c>
      <c r="G193">
        <v>34</v>
      </c>
      <c r="H193" t="s">
        <v>5175</v>
      </c>
      <c r="I193">
        <v>2013</v>
      </c>
      <c r="J193" t="s">
        <v>5091</v>
      </c>
      <c r="K193" t="s">
        <v>5092</v>
      </c>
      <c r="L193">
        <v>4.26</v>
      </c>
      <c r="M193" s="9" t="str">
        <f>Data[[#This Row],[schedule]]&amp;" | "&amp;Data[[#This Row],[section]]</f>
        <v xml:space="preserve">SCHEDULE 14: REPORT ON PASSENGER SATISFACTION INDICATORS | </v>
      </c>
      <c r="N193" s="9" t="str">
        <f t="shared" si="2"/>
        <v>SCHEDULE 14: REPORT ON PASSENGER SATISFACTION INDICATORS | FY Q3 | International terminal: Walking distance within and/or between terminals</v>
      </c>
    </row>
    <row r="194" spans="1:14">
      <c r="A194" t="s">
        <v>1</v>
      </c>
      <c r="B194">
        <v>2013</v>
      </c>
      <c r="C194" t="s">
        <v>5088</v>
      </c>
      <c r="D194" t="s">
        <v>81</v>
      </c>
      <c r="E194" t="s">
        <v>81</v>
      </c>
      <c r="F194" t="s">
        <v>5097</v>
      </c>
      <c r="G194">
        <v>34</v>
      </c>
      <c r="H194" t="s">
        <v>5175</v>
      </c>
      <c r="I194">
        <v>2013</v>
      </c>
      <c r="J194" t="s">
        <v>5091</v>
      </c>
      <c r="K194" t="s">
        <v>5167</v>
      </c>
      <c r="L194">
        <v>4.18</v>
      </c>
      <c r="M194" s="9" t="str">
        <f>Data[[#This Row],[schedule]]&amp;" | "&amp;Data[[#This Row],[section]]</f>
        <v xml:space="preserve">SCHEDULE 14: REPORT ON PASSENGER SATISFACTION INDICATORS | </v>
      </c>
      <c r="N194" s="9" t="str">
        <f t="shared" ref="N194:N257" si="3">SUBSTITUTE(SUBSTITUTE(SUBSTITUTE(C194&amp;" | "&amp;D194&amp;" | "&amp;E194&amp;" | "&amp;F194&amp;" | "&amp;H194," |  |  | "," | ")," |  |  | "," | ")," |  | "," | ")</f>
        <v>SCHEDULE 14: REPORT ON PASSENGER SATISFACTION INDICATORS | FY Q4 | International terminal: Walking distance within and/or between terminals</v>
      </c>
    </row>
    <row r="195" spans="1:14">
      <c r="A195" t="s">
        <v>1</v>
      </c>
      <c r="B195">
        <v>2013</v>
      </c>
      <c r="C195" t="s">
        <v>5088</v>
      </c>
      <c r="D195" t="s">
        <v>81</v>
      </c>
      <c r="E195" t="s">
        <v>81</v>
      </c>
      <c r="F195" t="s">
        <v>5099</v>
      </c>
      <c r="G195">
        <v>34</v>
      </c>
      <c r="H195" t="s">
        <v>5175</v>
      </c>
      <c r="I195">
        <v>2013</v>
      </c>
      <c r="J195" t="s">
        <v>5091</v>
      </c>
      <c r="K195" t="s">
        <v>5141</v>
      </c>
      <c r="L195">
        <v>4.13</v>
      </c>
      <c r="M195" s="9" t="str">
        <f>Data[[#This Row],[schedule]]&amp;" | "&amp;Data[[#This Row],[section]]</f>
        <v xml:space="preserve">SCHEDULE 14: REPORT ON PASSENGER SATISFACTION INDICATORS | </v>
      </c>
      <c r="N195" s="9" t="str">
        <f t="shared" si="3"/>
        <v>SCHEDULE 14: REPORT ON PASSENGER SATISFACTION INDICATORS | Annual average | International terminal: Walking distance within and/or between terminals</v>
      </c>
    </row>
    <row r="196" spans="1:14">
      <c r="A196" t="s">
        <v>1</v>
      </c>
      <c r="B196">
        <v>2013</v>
      </c>
      <c r="C196" t="s">
        <v>5088</v>
      </c>
      <c r="D196" t="s">
        <v>81</v>
      </c>
      <c r="E196" t="s">
        <v>81</v>
      </c>
      <c r="F196" t="s">
        <v>5089</v>
      </c>
      <c r="G196">
        <v>35</v>
      </c>
      <c r="H196" t="s">
        <v>5178</v>
      </c>
      <c r="I196">
        <v>2013</v>
      </c>
      <c r="J196" t="s">
        <v>5091</v>
      </c>
      <c r="K196" t="s">
        <v>5179</v>
      </c>
      <c r="L196">
        <v>4.09</v>
      </c>
      <c r="M196" s="9" t="str">
        <f>Data[[#This Row],[schedule]]&amp;" | "&amp;Data[[#This Row],[section]]</f>
        <v xml:space="preserve">SCHEDULE 14: REPORT ON PASSENGER SATISFACTION INDICATORS | </v>
      </c>
      <c r="N196" s="9" t="str">
        <f t="shared" si="3"/>
        <v>SCHEDULE 14: REPORT ON PASSENGER SATISFACTION INDICATORS | FY Q1 | International terminal: Availability of baggage carts/trolleys</v>
      </c>
    </row>
    <row r="197" spans="1:14">
      <c r="A197" t="s">
        <v>1</v>
      </c>
      <c r="B197">
        <v>2013</v>
      </c>
      <c r="C197" t="s">
        <v>5088</v>
      </c>
      <c r="D197" t="s">
        <v>81</v>
      </c>
      <c r="E197" t="s">
        <v>81</v>
      </c>
      <c r="F197" t="s">
        <v>5093</v>
      </c>
      <c r="G197">
        <v>35</v>
      </c>
      <c r="H197" t="s">
        <v>5178</v>
      </c>
      <c r="I197">
        <v>2013</v>
      </c>
      <c r="J197" t="s">
        <v>5091</v>
      </c>
      <c r="K197" t="s">
        <v>2301</v>
      </c>
      <c r="L197">
        <v>4</v>
      </c>
      <c r="M197" s="9" t="str">
        <f>Data[[#This Row],[schedule]]&amp;" | "&amp;Data[[#This Row],[section]]</f>
        <v xml:space="preserve">SCHEDULE 14: REPORT ON PASSENGER SATISFACTION INDICATORS | </v>
      </c>
      <c r="N197" s="9" t="str">
        <f t="shared" si="3"/>
        <v>SCHEDULE 14: REPORT ON PASSENGER SATISFACTION INDICATORS | FY Q2 | International terminal: Availability of baggage carts/trolleys</v>
      </c>
    </row>
    <row r="198" spans="1:14">
      <c r="A198" t="s">
        <v>1</v>
      </c>
      <c r="B198">
        <v>2013</v>
      </c>
      <c r="C198" t="s">
        <v>5088</v>
      </c>
      <c r="D198" t="s">
        <v>81</v>
      </c>
      <c r="E198" t="s">
        <v>81</v>
      </c>
      <c r="F198" t="s">
        <v>5095</v>
      </c>
      <c r="G198">
        <v>35</v>
      </c>
      <c r="H198" t="s">
        <v>5178</v>
      </c>
      <c r="I198">
        <v>2013</v>
      </c>
      <c r="J198" t="s">
        <v>5091</v>
      </c>
      <c r="K198" t="s">
        <v>5130</v>
      </c>
      <c r="L198">
        <v>3.92</v>
      </c>
      <c r="M198" s="9" t="str">
        <f>Data[[#This Row],[schedule]]&amp;" | "&amp;Data[[#This Row],[section]]</f>
        <v xml:space="preserve">SCHEDULE 14: REPORT ON PASSENGER SATISFACTION INDICATORS | </v>
      </c>
      <c r="N198" s="9" t="str">
        <f t="shared" si="3"/>
        <v>SCHEDULE 14: REPORT ON PASSENGER SATISFACTION INDICATORS | FY Q3 | International terminal: Availability of baggage carts/trolleys</v>
      </c>
    </row>
    <row r="199" spans="1:14">
      <c r="A199" t="s">
        <v>1</v>
      </c>
      <c r="B199">
        <v>2013</v>
      </c>
      <c r="C199" t="s">
        <v>5088</v>
      </c>
      <c r="D199" t="s">
        <v>81</v>
      </c>
      <c r="E199" t="s">
        <v>81</v>
      </c>
      <c r="F199" t="s">
        <v>5097</v>
      </c>
      <c r="G199">
        <v>35</v>
      </c>
      <c r="H199" t="s">
        <v>5178</v>
      </c>
      <c r="I199">
        <v>2013</v>
      </c>
      <c r="J199" t="s">
        <v>5091</v>
      </c>
      <c r="K199" t="s">
        <v>5180</v>
      </c>
      <c r="L199">
        <v>3.79</v>
      </c>
      <c r="M199" s="9" t="str">
        <f>Data[[#This Row],[schedule]]&amp;" | "&amp;Data[[#This Row],[section]]</f>
        <v xml:space="preserve">SCHEDULE 14: REPORT ON PASSENGER SATISFACTION INDICATORS | </v>
      </c>
      <c r="N199" s="9" t="str">
        <f t="shared" si="3"/>
        <v>SCHEDULE 14: REPORT ON PASSENGER SATISFACTION INDICATORS | FY Q4 | International terminal: Availability of baggage carts/trolleys</v>
      </c>
    </row>
    <row r="200" spans="1:14">
      <c r="A200" t="s">
        <v>1</v>
      </c>
      <c r="B200">
        <v>2013</v>
      </c>
      <c r="C200" t="s">
        <v>5088</v>
      </c>
      <c r="D200" t="s">
        <v>81</v>
      </c>
      <c r="E200" t="s">
        <v>81</v>
      </c>
      <c r="F200" t="s">
        <v>5099</v>
      </c>
      <c r="G200">
        <v>35</v>
      </c>
      <c r="H200" t="s">
        <v>5178</v>
      </c>
      <c r="I200">
        <v>2013</v>
      </c>
      <c r="J200" t="s">
        <v>5091</v>
      </c>
      <c r="K200" t="s">
        <v>5181</v>
      </c>
      <c r="L200">
        <v>3.95</v>
      </c>
      <c r="M200" s="9" t="str">
        <f>Data[[#This Row],[schedule]]&amp;" | "&amp;Data[[#This Row],[section]]</f>
        <v xml:space="preserve">SCHEDULE 14: REPORT ON PASSENGER SATISFACTION INDICATORS | </v>
      </c>
      <c r="N200" s="9" t="str">
        <f t="shared" si="3"/>
        <v>SCHEDULE 14: REPORT ON PASSENGER SATISFACTION INDICATORS | Annual average | International terminal: Availability of baggage carts/trolleys</v>
      </c>
    </row>
    <row r="201" spans="1:14">
      <c r="A201" t="s">
        <v>1</v>
      </c>
      <c r="B201">
        <v>2013</v>
      </c>
      <c r="C201" t="s">
        <v>5088</v>
      </c>
      <c r="D201" t="s">
        <v>81</v>
      </c>
      <c r="E201" t="s">
        <v>81</v>
      </c>
      <c r="F201" t="s">
        <v>5089</v>
      </c>
      <c r="G201">
        <v>36</v>
      </c>
      <c r="H201" t="s">
        <v>5182</v>
      </c>
      <c r="I201">
        <v>2013</v>
      </c>
      <c r="J201" t="s">
        <v>5091</v>
      </c>
      <c r="K201" t="s">
        <v>5183</v>
      </c>
      <c r="L201">
        <v>4.45</v>
      </c>
      <c r="M201" s="9" t="str">
        <f>Data[[#This Row],[schedule]]&amp;" | "&amp;Data[[#This Row],[section]]</f>
        <v xml:space="preserve">SCHEDULE 14: REPORT ON PASSENGER SATISFACTION INDICATORS | </v>
      </c>
      <c r="N201" s="9" t="str">
        <f t="shared" si="3"/>
        <v>SCHEDULE 14: REPORT ON PASSENGER SATISFACTION INDICATORS | FY Q1 | International terminal: Courtesy, helpfulness of airport staff (excluding check-in and security)</v>
      </c>
    </row>
    <row r="202" spans="1:14">
      <c r="A202" t="s">
        <v>1</v>
      </c>
      <c r="B202">
        <v>2013</v>
      </c>
      <c r="C202" t="s">
        <v>5088</v>
      </c>
      <c r="D202" t="s">
        <v>81</v>
      </c>
      <c r="E202" t="s">
        <v>81</v>
      </c>
      <c r="F202" t="s">
        <v>5093</v>
      </c>
      <c r="G202">
        <v>36</v>
      </c>
      <c r="H202" t="s">
        <v>5182</v>
      </c>
      <c r="I202">
        <v>2013</v>
      </c>
      <c r="J202" t="s">
        <v>5091</v>
      </c>
      <c r="K202" t="s">
        <v>5184</v>
      </c>
      <c r="L202">
        <v>4.0599999999999996</v>
      </c>
      <c r="M202" s="9" t="str">
        <f>Data[[#This Row],[schedule]]&amp;" | "&amp;Data[[#This Row],[section]]</f>
        <v xml:space="preserve">SCHEDULE 14: REPORT ON PASSENGER SATISFACTION INDICATORS | </v>
      </c>
      <c r="N202" s="9" t="str">
        <f t="shared" si="3"/>
        <v>SCHEDULE 14: REPORT ON PASSENGER SATISFACTION INDICATORS | FY Q2 | International terminal: Courtesy, helpfulness of airport staff (excluding check-in and security)</v>
      </c>
    </row>
    <row r="203" spans="1:14">
      <c r="A203" t="s">
        <v>1</v>
      </c>
      <c r="B203">
        <v>2013</v>
      </c>
      <c r="C203" t="s">
        <v>5088</v>
      </c>
      <c r="D203" t="s">
        <v>81</v>
      </c>
      <c r="E203" t="s">
        <v>81</v>
      </c>
      <c r="F203" t="s">
        <v>5095</v>
      </c>
      <c r="G203">
        <v>36</v>
      </c>
      <c r="H203" t="s">
        <v>5182</v>
      </c>
      <c r="I203">
        <v>2013</v>
      </c>
      <c r="J203" t="s">
        <v>5091</v>
      </c>
      <c r="K203" t="s">
        <v>5183</v>
      </c>
      <c r="L203">
        <v>4.45</v>
      </c>
      <c r="M203" s="9" t="str">
        <f>Data[[#This Row],[schedule]]&amp;" | "&amp;Data[[#This Row],[section]]</f>
        <v xml:space="preserve">SCHEDULE 14: REPORT ON PASSENGER SATISFACTION INDICATORS | </v>
      </c>
      <c r="N203" s="9" t="str">
        <f t="shared" si="3"/>
        <v>SCHEDULE 14: REPORT ON PASSENGER SATISFACTION INDICATORS | FY Q3 | International terminal: Courtesy, helpfulness of airport staff (excluding check-in and security)</v>
      </c>
    </row>
    <row r="204" spans="1:14">
      <c r="A204" t="s">
        <v>1</v>
      </c>
      <c r="B204">
        <v>2013</v>
      </c>
      <c r="C204" t="s">
        <v>5088</v>
      </c>
      <c r="D204" t="s">
        <v>81</v>
      </c>
      <c r="E204" t="s">
        <v>81</v>
      </c>
      <c r="F204" t="s">
        <v>5097</v>
      </c>
      <c r="G204">
        <v>36</v>
      </c>
      <c r="H204" t="s">
        <v>5182</v>
      </c>
      <c r="I204">
        <v>2013</v>
      </c>
      <c r="J204" t="s">
        <v>5091</v>
      </c>
      <c r="K204" t="s">
        <v>5184</v>
      </c>
      <c r="L204">
        <v>4.0599999999999996</v>
      </c>
      <c r="M204" s="9" t="str">
        <f>Data[[#This Row],[schedule]]&amp;" | "&amp;Data[[#This Row],[section]]</f>
        <v xml:space="preserve">SCHEDULE 14: REPORT ON PASSENGER SATISFACTION INDICATORS | </v>
      </c>
      <c r="N204" s="9" t="str">
        <f t="shared" si="3"/>
        <v>SCHEDULE 14: REPORT ON PASSENGER SATISFACTION INDICATORS | FY Q4 | International terminal: Courtesy, helpfulness of airport staff (excluding check-in and security)</v>
      </c>
    </row>
    <row r="205" spans="1:14">
      <c r="A205" t="s">
        <v>1</v>
      </c>
      <c r="B205">
        <v>2013</v>
      </c>
      <c r="C205" t="s">
        <v>5088</v>
      </c>
      <c r="D205" t="s">
        <v>81</v>
      </c>
      <c r="E205" t="s">
        <v>81</v>
      </c>
      <c r="F205" t="s">
        <v>5099</v>
      </c>
      <c r="G205">
        <v>36</v>
      </c>
      <c r="H205" t="s">
        <v>5182</v>
      </c>
      <c r="I205">
        <v>2013</v>
      </c>
      <c r="J205" t="s">
        <v>5091</v>
      </c>
      <c r="K205" t="s">
        <v>5185</v>
      </c>
      <c r="L205">
        <v>4.2549999999999999</v>
      </c>
      <c r="M205" s="9" t="str">
        <f>Data[[#This Row],[schedule]]&amp;" | "&amp;Data[[#This Row],[section]]</f>
        <v xml:space="preserve">SCHEDULE 14: REPORT ON PASSENGER SATISFACTION INDICATORS | </v>
      </c>
      <c r="N205" s="9" t="str">
        <f t="shared" si="3"/>
        <v>SCHEDULE 14: REPORT ON PASSENGER SATISFACTION INDICATORS | Annual average | International terminal: Courtesy, helpfulness of airport staff (excluding check-in and security)</v>
      </c>
    </row>
    <row r="206" spans="1:14">
      <c r="A206" t="s">
        <v>1</v>
      </c>
      <c r="B206">
        <v>2013</v>
      </c>
      <c r="C206" t="s">
        <v>5088</v>
      </c>
      <c r="D206" t="s">
        <v>81</v>
      </c>
      <c r="E206" t="s">
        <v>81</v>
      </c>
      <c r="F206" t="s">
        <v>5089</v>
      </c>
      <c r="G206">
        <v>37</v>
      </c>
      <c r="H206" t="s">
        <v>5186</v>
      </c>
      <c r="I206">
        <v>2013</v>
      </c>
      <c r="J206" t="s">
        <v>5091</v>
      </c>
      <c r="K206" t="s">
        <v>5096</v>
      </c>
      <c r="L206">
        <v>4.1900000000000004</v>
      </c>
      <c r="M206" s="9" t="str">
        <f>Data[[#This Row],[schedule]]&amp;" | "&amp;Data[[#This Row],[section]]</f>
        <v xml:space="preserve">SCHEDULE 14: REPORT ON PASSENGER SATISFACTION INDICATORS | </v>
      </c>
      <c r="N206" s="9" t="str">
        <f t="shared" si="3"/>
        <v>SCHEDULE 14: REPORT ON PASSENGER SATISFACTION INDICATORS | FY Q1 | International terminal: Availability of washrooms/toilets</v>
      </c>
    </row>
    <row r="207" spans="1:14">
      <c r="A207" t="s">
        <v>1</v>
      </c>
      <c r="B207">
        <v>2013</v>
      </c>
      <c r="C207" t="s">
        <v>5088</v>
      </c>
      <c r="D207" t="s">
        <v>81</v>
      </c>
      <c r="E207" t="s">
        <v>81</v>
      </c>
      <c r="F207" t="s">
        <v>5093</v>
      </c>
      <c r="G207">
        <v>37</v>
      </c>
      <c r="H207" t="s">
        <v>5186</v>
      </c>
      <c r="I207">
        <v>2013</v>
      </c>
      <c r="J207" t="s">
        <v>5091</v>
      </c>
      <c r="K207" t="s">
        <v>5187</v>
      </c>
      <c r="L207">
        <v>3.82</v>
      </c>
      <c r="M207" s="9" t="str">
        <f>Data[[#This Row],[schedule]]&amp;" | "&amp;Data[[#This Row],[section]]</f>
        <v xml:space="preserve">SCHEDULE 14: REPORT ON PASSENGER SATISFACTION INDICATORS | </v>
      </c>
      <c r="N207" s="9" t="str">
        <f t="shared" si="3"/>
        <v>SCHEDULE 14: REPORT ON PASSENGER SATISFACTION INDICATORS | FY Q2 | International terminal: Availability of washrooms/toilets</v>
      </c>
    </row>
    <row r="208" spans="1:14">
      <c r="A208" t="s">
        <v>1</v>
      </c>
      <c r="B208">
        <v>2013</v>
      </c>
      <c r="C208" t="s">
        <v>5088</v>
      </c>
      <c r="D208" t="s">
        <v>81</v>
      </c>
      <c r="E208" t="s">
        <v>81</v>
      </c>
      <c r="F208" t="s">
        <v>5095</v>
      </c>
      <c r="G208">
        <v>37</v>
      </c>
      <c r="H208" t="s">
        <v>5186</v>
      </c>
      <c r="I208">
        <v>2013</v>
      </c>
      <c r="J208" t="s">
        <v>5091</v>
      </c>
      <c r="K208" t="s">
        <v>5110</v>
      </c>
      <c r="L208">
        <v>4.0199999999999996</v>
      </c>
      <c r="M208" s="9" t="str">
        <f>Data[[#This Row],[schedule]]&amp;" | "&amp;Data[[#This Row],[section]]</f>
        <v xml:space="preserve">SCHEDULE 14: REPORT ON PASSENGER SATISFACTION INDICATORS | </v>
      </c>
      <c r="N208" s="9" t="str">
        <f t="shared" si="3"/>
        <v>SCHEDULE 14: REPORT ON PASSENGER SATISFACTION INDICATORS | FY Q3 | International terminal: Availability of washrooms/toilets</v>
      </c>
    </row>
    <row r="209" spans="1:14">
      <c r="A209" t="s">
        <v>1</v>
      </c>
      <c r="B209">
        <v>2013</v>
      </c>
      <c r="C209" t="s">
        <v>5088</v>
      </c>
      <c r="D209" t="s">
        <v>81</v>
      </c>
      <c r="E209" t="s">
        <v>81</v>
      </c>
      <c r="F209" t="s">
        <v>5097</v>
      </c>
      <c r="G209">
        <v>37</v>
      </c>
      <c r="H209" t="s">
        <v>5186</v>
      </c>
      <c r="I209">
        <v>2013</v>
      </c>
      <c r="J209" t="s">
        <v>5091</v>
      </c>
      <c r="K209" t="s">
        <v>5131</v>
      </c>
      <c r="L209">
        <v>3.63</v>
      </c>
      <c r="M209" s="9" t="str">
        <f>Data[[#This Row],[schedule]]&amp;" | "&amp;Data[[#This Row],[section]]</f>
        <v xml:space="preserve">SCHEDULE 14: REPORT ON PASSENGER SATISFACTION INDICATORS | </v>
      </c>
      <c r="N209" s="9" t="str">
        <f t="shared" si="3"/>
        <v>SCHEDULE 14: REPORT ON PASSENGER SATISFACTION INDICATORS | FY Q4 | International terminal: Availability of washrooms/toilets</v>
      </c>
    </row>
    <row r="210" spans="1:14">
      <c r="A210" t="s">
        <v>1</v>
      </c>
      <c r="B210">
        <v>2013</v>
      </c>
      <c r="C210" t="s">
        <v>5088</v>
      </c>
      <c r="D210" t="s">
        <v>81</v>
      </c>
      <c r="E210" t="s">
        <v>81</v>
      </c>
      <c r="F210" t="s">
        <v>5099</v>
      </c>
      <c r="G210">
        <v>37</v>
      </c>
      <c r="H210" t="s">
        <v>5186</v>
      </c>
      <c r="I210">
        <v>2013</v>
      </c>
      <c r="J210" t="s">
        <v>5091</v>
      </c>
      <c r="K210" t="s">
        <v>5188</v>
      </c>
      <c r="L210">
        <v>3.915</v>
      </c>
      <c r="M210" s="9" t="str">
        <f>Data[[#This Row],[schedule]]&amp;" | "&amp;Data[[#This Row],[section]]</f>
        <v xml:space="preserve">SCHEDULE 14: REPORT ON PASSENGER SATISFACTION INDICATORS | </v>
      </c>
      <c r="N210" s="9" t="str">
        <f t="shared" si="3"/>
        <v>SCHEDULE 14: REPORT ON PASSENGER SATISFACTION INDICATORS | Annual average | International terminal: Availability of washrooms/toilets</v>
      </c>
    </row>
    <row r="211" spans="1:14">
      <c r="A211" t="s">
        <v>1</v>
      </c>
      <c r="B211">
        <v>2013</v>
      </c>
      <c r="C211" t="s">
        <v>5088</v>
      </c>
      <c r="D211" t="s">
        <v>81</v>
      </c>
      <c r="E211" t="s">
        <v>81</v>
      </c>
      <c r="F211" t="s">
        <v>5089</v>
      </c>
      <c r="G211">
        <v>38</v>
      </c>
      <c r="H211" t="s">
        <v>5189</v>
      </c>
      <c r="I211">
        <v>2013</v>
      </c>
      <c r="J211" t="s">
        <v>5091</v>
      </c>
      <c r="K211" t="s">
        <v>5141</v>
      </c>
      <c r="L211">
        <v>4.13</v>
      </c>
      <c r="M211" s="9" t="str">
        <f>Data[[#This Row],[schedule]]&amp;" | "&amp;Data[[#This Row],[section]]</f>
        <v xml:space="preserve">SCHEDULE 14: REPORT ON PASSENGER SATISFACTION INDICATORS | </v>
      </c>
      <c r="N211" s="9" t="str">
        <f t="shared" si="3"/>
        <v>SCHEDULE 14: REPORT ON PASSENGER SATISFACTION INDICATORS | FY Q1 | International terminal: Cleanliness of washrooms/toilets</v>
      </c>
    </row>
    <row r="212" spans="1:14">
      <c r="A212" t="s">
        <v>1</v>
      </c>
      <c r="B212">
        <v>2013</v>
      </c>
      <c r="C212" t="s">
        <v>5088</v>
      </c>
      <c r="D212" t="s">
        <v>81</v>
      </c>
      <c r="E212" t="s">
        <v>81</v>
      </c>
      <c r="F212" t="s">
        <v>5093</v>
      </c>
      <c r="G212">
        <v>38</v>
      </c>
      <c r="H212" t="s">
        <v>5189</v>
      </c>
      <c r="I212">
        <v>2013</v>
      </c>
      <c r="J212" t="s">
        <v>5091</v>
      </c>
      <c r="K212" t="s">
        <v>5120</v>
      </c>
      <c r="L212">
        <v>3.86</v>
      </c>
      <c r="M212" s="9" t="str">
        <f>Data[[#This Row],[schedule]]&amp;" | "&amp;Data[[#This Row],[section]]</f>
        <v xml:space="preserve">SCHEDULE 14: REPORT ON PASSENGER SATISFACTION INDICATORS | </v>
      </c>
      <c r="N212" s="9" t="str">
        <f t="shared" si="3"/>
        <v>SCHEDULE 14: REPORT ON PASSENGER SATISFACTION INDICATORS | FY Q2 | International terminal: Cleanliness of washrooms/toilets</v>
      </c>
    </row>
    <row r="213" spans="1:14">
      <c r="A213" t="s">
        <v>1</v>
      </c>
      <c r="B213">
        <v>2013</v>
      </c>
      <c r="C213" t="s">
        <v>5088</v>
      </c>
      <c r="D213" t="s">
        <v>81</v>
      </c>
      <c r="E213" t="s">
        <v>81</v>
      </c>
      <c r="F213" t="s">
        <v>5095</v>
      </c>
      <c r="G213">
        <v>38</v>
      </c>
      <c r="H213" t="s">
        <v>5189</v>
      </c>
      <c r="I213">
        <v>2013</v>
      </c>
      <c r="J213" t="s">
        <v>5091</v>
      </c>
      <c r="K213" t="s">
        <v>5113</v>
      </c>
      <c r="L213">
        <v>4.05</v>
      </c>
      <c r="M213" s="9" t="str">
        <f>Data[[#This Row],[schedule]]&amp;" | "&amp;Data[[#This Row],[section]]</f>
        <v xml:space="preserve">SCHEDULE 14: REPORT ON PASSENGER SATISFACTION INDICATORS | </v>
      </c>
      <c r="N213" s="9" t="str">
        <f t="shared" si="3"/>
        <v>SCHEDULE 14: REPORT ON PASSENGER SATISFACTION INDICATORS | FY Q3 | International terminal: Cleanliness of washrooms/toilets</v>
      </c>
    </row>
    <row r="214" spans="1:14">
      <c r="A214" t="s">
        <v>1</v>
      </c>
      <c r="B214">
        <v>2013</v>
      </c>
      <c r="C214" t="s">
        <v>5088</v>
      </c>
      <c r="D214" t="s">
        <v>81</v>
      </c>
      <c r="E214" t="s">
        <v>81</v>
      </c>
      <c r="F214" t="s">
        <v>5097</v>
      </c>
      <c r="G214">
        <v>38</v>
      </c>
      <c r="H214" t="s">
        <v>5189</v>
      </c>
      <c r="I214">
        <v>2013</v>
      </c>
      <c r="J214" t="s">
        <v>5091</v>
      </c>
      <c r="K214" t="s">
        <v>5145</v>
      </c>
      <c r="L214">
        <v>3.76</v>
      </c>
      <c r="M214" s="9" t="str">
        <f>Data[[#This Row],[schedule]]&amp;" | "&amp;Data[[#This Row],[section]]</f>
        <v xml:space="preserve">SCHEDULE 14: REPORT ON PASSENGER SATISFACTION INDICATORS | </v>
      </c>
      <c r="N214" s="9" t="str">
        <f t="shared" si="3"/>
        <v>SCHEDULE 14: REPORT ON PASSENGER SATISFACTION INDICATORS | FY Q4 | International terminal: Cleanliness of washrooms/toilets</v>
      </c>
    </row>
    <row r="215" spans="1:14">
      <c r="A215" t="s">
        <v>1</v>
      </c>
      <c r="B215">
        <v>2013</v>
      </c>
      <c r="C215" t="s">
        <v>5088</v>
      </c>
      <c r="D215" t="s">
        <v>81</v>
      </c>
      <c r="E215" t="s">
        <v>81</v>
      </c>
      <c r="F215" t="s">
        <v>5099</v>
      </c>
      <c r="G215">
        <v>38</v>
      </c>
      <c r="H215" t="s">
        <v>5189</v>
      </c>
      <c r="I215">
        <v>2013</v>
      </c>
      <c r="J215" t="s">
        <v>5091</v>
      </c>
      <c r="K215" t="s">
        <v>5181</v>
      </c>
      <c r="L215">
        <v>3.95</v>
      </c>
      <c r="M215" s="9" t="str">
        <f>Data[[#This Row],[schedule]]&amp;" | "&amp;Data[[#This Row],[section]]</f>
        <v xml:space="preserve">SCHEDULE 14: REPORT ON PASSENGER SATISFACTION INDICATORS | </v>
      </c>
      <c r="N215" s="9" t="str">
        <f t="shared" si="3"/>
        <v>SCHEDULE 14: REPORT ON PASSENGER SATISFACTION INDICATORS | Annual average | International terminal: Cleanliness of washrooms/toilets</v>
      </c>
    </row>
    <row r="216" spans="1:14">
      <c r="A216" t="s">
        <v>1</v>
      </c>
      <c r="B216">
        <v>2013</v>
      </c>
      <c r="C216" t="s">
        <v>5088</v>
      </c>
      <c r="D216" t="s">
        <v>81</v>
      </c>
      <c r="E216" t="s">
        <v>81</v>
      </c>
      <c r="F216" t="s">
        <v>5089</v>
      </c>
      <c r="G216">
        <v>39</v>
      </c>
      <c r="H216" t="s">
        <v>5190</v>
      </c>
      <c r="I216">
        <v>2013</v>
      </c>
      <c r="J216" t="s">
        <v>5091</v>
      </c>
      <c r="K216" t="s">
        <v>5148</v>
      </c>
      <c r="L216">
        <v>3.88</v>
      </c>
      <c r="M216" s="9" t="str">
        <f>Data[[#This Row],[schedule]]&amp;" | "&amp;Data[[#This Row],[section]]</f>
        <v xml:space="preserve">SCHEDULE 14: REPORT ON PASSENGER SATISFACTION INDICATORS | </v>
      </c>
      <c r="N216" s="9" t="str">
        <f t="shared" si="3"/>
        <v>SCHEDULE 14: REPORT ON PASSENGER SATISFACTION INDICATORS | FY Q1 | International terminal: Comfort of waiting/gate areas</v>
      </c>
    </row>
    <row r="217" spans="1:14">
      <c r="A217" t="s">
        <v>1</v>
      </c>
      <c r="B217">
        <v>2013</v>
      </c>
      <c r="C217" t="s">
        <v>5088</v>
      </c>
      <c r="D217" t="s">
        <v>81</v>
      </c>
      <c r="E217" t="s">
        <v>81</v>
      </c>
      <c r="F217" t="s">
        <v>5093</v>
      </c>
      <c r="G217">
        <v>39</v>
      </c>
      <c r="H217" t="s">
        <v>5190</v>
      </c>
      <c r="I217">
        <v>2013</v>
      </c>
      <c r="J217" t="s">
        <v>5091</v>
      </c>
      <c r="K217" t="s">
        <v>5191</v>
      </c>
      <c r="L217">
        <v>3.64</v>
      </c>
      <c r="M217" s="9" t="str">
        <f>Data[[#This Row],[schedule]]&amp;" | "&amp;Data[[#This Row],[section]]</f>
        <v xml:space="preserve">SCHEDULE 14: REPORT ON PASSENGER SATISFACTION INDICATORS | </v>
      </c>
      <c r="N217" s="9" t="str">
        <f t="shared" si="3"/>
        <v>SCHEDULE 14: REPORT ON PASSENGER SATISFACTION INDICATORS | FY Q2 | International terminal: Comfort of waiting/gate areas</v>
      </c>
    </row>
    <row r="218" spans="1:14">
      <c r="A218" t="s">
        <v>1</v>
      </c>
      <c r="B218">
        <v>2013</v>
      </c>
      <c r="C218" t="s">
        <v>5088</v>
      </c>
      <c r="D218" t="s">
        <v>81</v>
      </c>
      <c r="E218" t="s">
        <v>81</v>
      </c>
      <c r="F218" t="s">
        <v>5095</v>
      </c>
      <c r="G218">
        <v>39</v>
      </c>
      <c r="H218" t="s">
        <v>5190</v>
      </c>
      <c r="I218">
        <v>2013</v>
      </c>
      <c r="J218" t="s">
        <v>5091</v>
      </c>
      <c r="K218" t="s">
        <v>5144</v>
      </c>
      <c r="L218">
        <v>3.96</v>
      </c>
      <c r="M218" s="9" t="str">
        <f>Data[[#This Row],[schedule]]&amp;" | "&amp;Data[[#This Row],[section]]</f>
        <v xml:space="preserve">SCHEDULE 14: REPORT ON PASSENGER SATISFACTION INDICATORS | </v>
      </c>
      <c r="N218" s="9" t="str">
        <f t="shared" si="3"/>
        <v>SCHEDULE 14: REPORT ON PASSENGER SATISFACTION INDICATORS | FY Q3 | International terminal: Comfort of waiting/gate areas</v>
      </c>
    </row>
    <row r="219" spans="1:14">
      <c r="A219" t="s">
        <v>1</v>
      </c>
      <c r="B219">
        <v>2013</v>
      </c>
      <c r="C219" t="s">
        <v>5088</v>
      </c>
      <c r="D219" t="s">
        <v>81</v>
      </c>
      <c r="E219" t="s">
        <v>81</v>
      </c>
      <c r="F219" t="s">
        <v>5097</v>
      </c>
      <c r="G219">
        <v>39</v>
      </c>
      <c r="H219" t="s">
        <v>5190</v>
      </c>
      <c r="I219">
        <v>2013</v>
      </c>
      <c r="J219" t="s">
        <v>5091</v>
      </c>
      <c r="K219" t="s">
        <v>5112</v>
      </c>
      <c r="L219">
        <v>3.69</v>
      </c>
      <c r="M219" s="9" t="str">
        <f>Data[[#This Row],[schedule]]&amp;" | "&amp;Data[[#This Row],[section]]</f>
        <v xml:space="preserve">SCHEDULE 14: REPORT ON PASSENGER SATISFACTION INDICATORS | </v>
      </c>
      <c r="N219" s="9" t="str">
        <f t="shared" si="3"/>
        <v>SCHEDULE 14: REPORT ON PASSENGER SATISFACTION INDICATORS | FY Q4 | International terminal: Comfort of waiting/gate areas</v>
      </c>
    </row>
    <row r="220" spans="1:14">
      <c r="A220" t="s">
        <v>1</v>
      </c>
      <c r="B220">
        <v>2013</v>
      </c>
      <c r="C220" t="s">
        <v>5088</v>
      </c>
      <c r="D220" t="s">
        <v>81</v>
      </c>
      <c r="E220" t="s">
        <v>81</v>
      </c>
      <c r="F220" t="s">
        <v>5099</v>
      </c>
      <c r="G220">
        <v>39</v>
      </c>
      <c r="H220" t="s">
        <v>5190</v>
      </c>
      <c r="I220">
        <v>2013</v>
      </c>
      <c r="J220" t="s">
        <v>5091</v>
      </c>
      <c r="K220" t="s">
        <v>5192</v>
      </c>
      <c r="L220">
        <v>3.7925</v>
      </c>
      <c r="M220" s="9" t="str">
        <f>Data[[#This Row],[schedule]]&amp;" | "&amp;Data[[#This Row],[section]]</f>
        <v xml:space="preserve">SCHEDULE 14: REPORT ON PASSENGER SATISFACTION INDICATORS | </v>
      </c>
      <c r="N220" s="9" t="str">
        <f t="shared" si="3"/>
        <v>SCHEDULE 14: REPORT ON PASSENGER SATISFACTION INDICATORS | Annual average | International terminal: Comfort of waiting/gate areas</v>
      </c>
    </row>
    <row r="221" spans="1:14">
      <c r="A221" t="s">
        <v>1</v>
      </c>
      <c r="B221">
        <v>2013</v>
      </c>
      <c r="C221" t="s">
        <v>5088</v>
      </c>
      <c r="D221" t="s">
        <v>81</v>
      </c>
      <c r="E221" t="s">
        <v>81</v>
      </c>
      <c r="F221" t="s">
        <v>5089</v>
      </c>
      <c r="G221">
        <v>40</v>
      </c>
      <c r="H221" t="s">
        <v>5193</v>
      </c>
      <c r="I221">
        <v>2013</v>
      </c>
      <c r="J221" t="s">
        <v>5091</v>
      </c>
      <c r="K221" t="s">
        <v>5155</v>
      </c>
      <c r="L221">
        <v>4.4000000000000004</v>
      </c>
      <c r="M221" s="9" t="str">
        <f>Data[[#This Row],[schedule]]&amp;" | "&amp;Data[[#This Row],[section]]</f>
        <v xml:space="preserve">SCHEDULE 14: REPORT ON PASSENGER SATISFACTION INDICATORS | </v>
      </c>
      <c r="N221" s="9" t="str">
        <f t="shared" si="3"/>
        <v>SCHEDULE 14: REPORT ON PASSENGER SATISFACTION INDICATORS | FY Q1 | International terminal: Cleanliness of airport terminal</v>
      </c>
    </row>
    <row r="222" spans="1:14">
      <c r="A222" t="s">
        <v>1</v>
      </c>
      <c r="B222">
        <v>2013</v>
      </c>
      <c r="C222" t="s">
        <v>5088</v>
      </c>
      <c r="D222" t="s">
        <v>81</v>
      </c>
      <c r="E222" t="s">
        <v>81</v>
      </c>
      <c r="F222" t="s">
        <v>5093</v>
      </c>
      <c r="G222">
        <v>40</v>
      </c>
      <c r="H222" t="s">
        <v>5193</v>
      </c>
      <c r="I222">
        <v>2013</v>
      </c>
      <c r="J222" t="s">
        <v>5091</v>
      </c>
      <c r="K222" t="s">
        <v>5139</v>
      </c>
      <c r="L222">
        <v>4.2</v>
      </c>
      <c r="M222" s="9" t="str">
        <f>Data[[#This Row],[schedule]]&amp;" | "&amp;Data[[#This Row],[section]]</f>
        <v xml:space="preserve">SCHEDULE 14: REPORT ON PASSENGER SATISFACTION INDICATORS | </v>
      </c>
      <c r="N222" s="9" t="str">
        <f t="shared" si="3"/>
        <v>SCHEDULE 14: REPORT ON PASSENGER SATISFACTION INDICATORS | FY Q2 | International terminal: Cleanliness of airport terminal</v>
      </c>
    </row>
    <row r="223" spans="1:14">
      <c r="A223" t="s">
        <v>1</v>
      </c>
      <c r="B223">
        <v>2013</v>
      </c>
      <c r="C223" t="s">
        <v>5088</v>
      </c>
      <c r="D223" t="s">
        <v>81</v>
      </c>
      <c r="E223" t="s">
        <v>81</v>
      </c>
      <c r="F223" t="s">
        <v>5095</v>
      </c>
      <c r="G223">
        <v>40</v>
      </c>
      <c r="H223" t="s">
        <v>5193</v>
      </c>
      <c r="I223">
        <v>2013</v>
      </c>
      <c r="J223" t="s">
        <v>5091</v>
      </c>
      <c r="K223" t="s">
        <v>5194</v>
      </c>
      <c r="L223">
        <v>4.42</v>
      </c>
      <c r="M223" s="9" t="str">
        <f>Data[[#This Row],[schedule]]&amp;" | "&amp;Data[[#This Row],[section]]</f>
        <v xml:space="preserve">SCHEDULE 14: REPORT ON PASSENGER SATISFACTION INDICATORS | </v>
      </c>
      <c r="N223" s="9" t="str">
        <f t="shared" si="3"/>
        <v>SCHEDULE 14: REPORT ON PASSENGER SATISFACTION INDICATORS | FY Q3 | International terminal: Cleanliness of airport terminal</v>
      </c>
    </row>
    <row r="224" spans="1:14">
      <c r="A224" t="s">
        <v>1</v>
      </c>
      <c r="B224">
        <v>2013</v>
      </c>
      <c r="C224" t="s">
        <v>5088</v>
      </c>
      <c r="D224" t="s">
        <v>81</v>
      </c>
      <c r="E224" t="s">
        <v>81</v>
      </c>
      <c r="F224" t="s">
        <v>5097</v>
      </c>
      <c r="G224">
        <v>40</v>
      </c>
      <c r="H224" t="s">
        <v>5193</v>
      </c>
      <c r="I224">
        <v>2013</v>
      </c>
      <c r="J224" t="s">
        <v>5091</v>
      </c>
      <c r="K224" t="s">
        <v>5108</v>
      </c>
      <c r="L224">
        <v>4.21</v>
      </c>
      <c r="M224" s="9" t="str">
        <f>Data[[#This Row],[schedule]]&amp;" | "&amp;Data[[#This Row],[section]]</f>
        <v xml:space="preserve">SCHEDULE 14: REPORT ON PASSENGER SATISFACTION INDICATORS | </v>
      </c>
      <c r="N224" s="9" t="str">
        <f t="shared" si="3"/>
        <v>SCHEDULE 14: REPORT ON PASSENGER SATISFACTION INDICATORS | FY Q4 | International terminal: Cleanliness of airport terminal</v>
      </c>
    </row>
    <row r="225" spans="1:14">
      <c r="A225" t="s">
        <v>1</v>
      </c>
      <c r="B225">
        <v>2013</v>
      </c>
      <c r="C225" t="s">
        <v>5088</v>
      </c>
      <c r="D225" t="s">
        <v>81</v>
      </c>
      <c r="E225" t="s">
        <v>81</v>
      </c>
      <c r="F225" t="s">
        <v>5099</v>
      </c>
      <c r="G225">
        <v>40</v>
      </c>
      <c r="H225" t="s">
        <v>5193</v>
      </c>
      <c r="I225">
        <v>2013</v>
      </c>
      <c r="J225" t="s">
        <v>5091</v>
      </c>
      <c r="K225" t="s">
        <v>5195</v>
      </c>
      <c r="L225">
        <v>4.3075000000000001</v>
      </c>
      <c r="M225" s="9" t="str">
        <f>Data[[#This Row],[schedule]]&amp;" | "&amp;Data[[#This Row],[section]]</f>
        <v xml:space="preserve">SCHEDULE 14: REPORT ON PASSENGER SATISFACTION INDICATORS | </v>
      </c>
      <c r="N225" s="9" t="str">
        <f t="shared" si="3"/>
        <v>SCHEDULE 14: REPORT ON PASSENGER SATISFACTION INDICATORS | Annual average | International terminal: Cleanliness of airport terminal</v>
      </c>
    </row>
    <row r="226" spans="1:14">
      <c r="A226" t="s">
        <v>1</v>
      </c>
      <c r="B226">
        <v>2013</v>
      </c>
      <c r="C226" t="s">
        <v>5088</v>
      </c>
      <c r="D226" t="s">
        <v>81</v>
      </c>
      <c r="E226" t="s">
        <v>81</v>
      </c>
      <c r="F226" t="s">
        <v>5089</v>
      </c>
      <c r="G226">
        <v>41</v>
      </c>
      <c r="H226" t="s">
        <v>5196</v>
      </c>
      <c r="I226">
        <v>2013</v>
      </c>
      <c r="J226" t="s">
        <v>5091</v>
      </c>
      <c r="K226" t="s">
        <v>5179</v>
      </c>
      <c r="L226">
        <v>4.09</v>
      </c>
      <c r="M226" s="9" t="str">
        <f>Data[[#This Row],[schedule]]&amp;" | "&amp;Data[[#This Row],[section]]</f>
        <v xml:space="preserve">SCHEDULE 14: REPORT ON PASSENGER SATISFACTION INDICATORS | </v>
      </c>
      <c r="N226" s="9" t="str">
        <f t="shared" si="3"/>
        <v>SCHEDULE 14: REPORT ON PASSENGER SATISFACTION INDICATORS | FY Q1 | International terminal: Ambience of the airport</v>
      </c>
    </row>
    <row r="227" spans="1:14">
      <c r="A227" t="s">
        <v>1</v>
      </c>
      <c r="B227">
        <v>2013</v>
      </c>
      <c r="C227" t="s">
        <v>5088</v>
      </c>
      <c r="D227" t="s">
        <v>81</v>
      </c>
      <c r="E227" t="s">
        <v>81</v>
      </c>
      <c r="F227" t="s">
        <v>5093</v>
      </c>
      <c r="G227">
        <v>41</v>
      </c>
      <c r="H227" t="s">
        <v>5196</v>
      </c>
      <c r="I227">
        <v>2013</v>
      </c>
      <c r="J227" t="s">
        <v>5091</v>
      </c>
      <c r="K227" t="s">
        <v>5147</v>
      </c>
      <c r="L227">
        <v>3.93</v>
      </c>
      <c r="M227" s="9" t="str">
        <f>Data[[#This Row],[schedule]]&amp;" | "&amp;Data[[#This Row],[section]]</f>
        <v xml:space="preserve">SCHEDULE 14: REPORT ON PASSENGER SATISFACTION INDICATORS | </v>
      </c>
      <c r="N227" s="9" t="str">
        <f t="shared" si="3"/>
        <v>SCHEDULE 14: REPORT ON PASSENGER SATISFACTION INDICATORS | FY Q2 | International terminal: Ambience of the airport</v>
      </c>
    </row>
    <row r="228" spans="1:14">
      <c r="A228" t="s">
        <v>1</v>
      </c>
      <c r="B228">
        <v>2013</v>
      </c>
      <c r="C228" t="s">
        <v>5088</v>
      </c>
      <c r="D228" t="s">
        <v>81</v>
      </c>
      <c r="E228" t="s">
        <v>81</v>
      </c>
      <c r="F228" t="s">
        <v>5095</v>
      </c>
      <c r="G228">
        <v>41</v>
      </c>
      <c r="H228" t="s">
        <v>5196</v>
      </c>
      <c r="I228">
        <v>2013</v>
      </c>
      <c r="J228" t="s">
        <v>5091</v>
      </c>
      <c r="K228" t="s">
        <v>5176</v>
      </c>
      <c r="L228">
        <v>4.25</v>
      </c>
      <c r="M228" s="9" t="str">
        <f>Data[[#This Row],[schedule]]&amp;" | "&amp;Data[[#This Row],[section]]</f>
        <v xml:space="preserve">SCHEDULE 14: REPORT ON PASSENGER SATISFACTION INDICATORS | </v>
      </c>
      <c r="N228" s="9" t="str">
        <f t="shared" si="3"/>
        <v>SCHEDULE 14: REPORT ON PASSENGER SATISFACTION INDICATORS | FY Q3 | International terminal: Ambience of the airport</v>
      </c>
    </row>
    <row r="229" spans="1:14">
      <c r="A229" t="s">
        <v>1</v>
      </c>
      <c r="B229">
        <v>2013</v>
      </c>
      <c r="C229" t="s">
        <v>5088</v>
      </c>
      <c r="D229" t="s">
        <v>81</v>
      </c>
      <c r="E229" t="s">
        <v>81</v>
      </c>
      <c r="F229" t="s">
        <v>5097</v>
      </c>
      <c r="G229">
        <v>41</v>
      </c>
      <c r="H229" t="s">
        <v>5196</v>
      </c>
      <c r="I229">
        <v>2013</v>
      </c>
      <c r="J229" t="s">
        <v>5091</v>
      </c>
      <c r="K229" t="s">
        <v>5144</v>
      </c>
      <c r="L229">
        <v>3.96</v>
      </c>
      <c r="M229" s="9" t="str">
        <f>Data[[#This Row],[schedule]]&amp;" | "&amp;Data[[#This Row],[section]]</f>
        <v xml:space="preserve">SCHEDULE 14: REPORT ON PASSENGER SATISFACTION INDICATORS | </v>
      </c>
      <c r="N229" s="9" t="str">
        <f t="shared" si="3"/>
        <v>SCHEDULE 14: REPORT ON PASSENGER SATISFACTION INDICATORS | FY Q4 | International terminal: Ambience of the airport</v>
      </c>
    </row>
    <row r="230" spans="1:14">
      <c r="A230" t="s">
        <v>1</v>
      </c>
      <c r="B230">
        <v>2013</v>
      </c>
      <c r="C230" t="s">
        <v>5088</v>
      </c>
      <c r="D230" t="s">
        <v>81</v>
      </c>
      <c r="E230" t="s">
        <v>81</v>
      </c>
      <c r="F230" t="s">
        <v>5099</v>
      </c>
      <c r="G230">
        <v>41</v>
      </c>
      <c r="H230" t="s">
        <v>5196</v>
      </c>
      <c r="I230">
        <v>2013</v>
      </c>
      <c r="J230" t="s">
        <v>5091</v>
      </c>
      <c r="K230" t="s">
        <v>5197</v>
      </c>
      <c r="L230">
        <v>4.0575000000000001</v>
      </c>
      <c r="M230" s="9" t="str">
        <f>Data[[#This Row],[schedule]]&amp;" | "&amp;Data[[#This Row],[section]]</f>
        <v xml:space="preserve">SCHEDULE 14: REPORT ON PASSENGER SATISFACTION INDICATORS | </v>
      </c>
      <c r="N230" s="9" t="str">
        <f t="shared" si="3"/>
        <v>SCHEDULE 14: REPORT ON PASSENGER SATISFACTION INDICATORS | Annual average | International terminal: Ambience of the airport</v>
      </c>
    </row>
    <row r="231" spans="1:14">
      <c r="A231" t="s">
        <v>1</v>
      </c>
      <c r="B231">
        <v>2013</v>
      </c>
      <c r="C231" t="s">
        <v>5088</v>
      </c>
      <c r="D231" t="s">
        <v>81</v>
      </c>
      <c r="E231" t="s">
        <v>81</v>
      </c>
      <c r="F231" t="s">
        <v>5089</v>
      </c>
      <c r="G231">
        <v>42</v>
      </c>
      <c r="H231" t="s">
        <v>5198</v>
      </c>
      <c r="I231">
        <v>2013</v>
      </c>
      <c r="J231" t="s">
        <v>5091</v>
      </c>
      <c r="K231" t="s">
        <v>5199</v>
      </c>
      <c r="L231">
        <v>4.4400000000000004</v>
      </c>
      <c r="M231" s="9" t="str">
        <f>Data[[#This Row],[schedule]]&amp;" | "&amp;Data[[#This Row],[section]]</f>
        <v xml:space="preserve">SCHEDULE 14: REPORT ON PASSENGER SATISFACTION INDICATORS | </v>
      </c>
      <c r="N231" s="9" t="str">
        <f t="shared" si="3"/>
        <v>SCHEDULE 14: REPORT ON PASSENGER SATISFACTION INDICATORS | FY Q1 | International terminal: Passport and visa inspection waiting time</v>
      </c>
    </row>
    <row r="232" spans="1:14">
      <c r="A232" t="s">
        <v>1</v>
      </c>
      <c r="B232">
        <v>2013</v>
      </c>
      <c r="C232" t="s">
        <v>5088</v>
      </c>
      <c r="D232" t="s">
        <v>81</v>
      </c>
      <c r="E232" t="s">
        <v>81</v>
      </c>
      <c r="F232" t="s">
        <v>5093</v>
      </c>
      <c r="G232">
        <v>42</v>
      </c>
      <c r="H232" t="s">
        <v>5198</v>
      </c>
      <c r="I232">
        <v>2013</v>
      </c>
      <c r="J232" t="s">
        <v>5091</v>
      </c>
      <c r="K232" t="s">
        <v>2301</v>
      </c>
      <c r="L232">
        <v>4</v>
      </c>
      <c r="M232" s="9" t="str">
        <f>Data[[#This Row],[schedule]]&amp;" | "&amp;Data[[#This Row],[section]]</f>
        <v xml:space="preserve">SCHEDULE 14: REPORT ON PASSENGER SATISFACTION INDICATORS | </v>
      </c>
      <c r="N232" s="9" t="str">
        <f t="shared" si="3"/>
        <v>SCHEDULE 14: REPORT ON PASSENGER SATISFACTION INDICATORS | FY Q2 | International terminal: Passport and visa inspection waiting time</v>
      </c>
    </row>
    <row r="233" spans="1:14">
      <c r="A233" t="s">
        <v>1</v>
      </c>
      <c r="B233">
        <v>2013</v>
      </c>
      <c r="C233" t="s">
        <v>5088</v>
      </c>
      <c r="D233" t="s">
        <v>81</v>
      </c>
      <c r="E233" t="s">
        <v>81</v>
      </c>
      <c r="F233" t="s">
        <v>5095</v>
      </c>
      <c r="G233">
        <v>42</v>
      </c>
      <c r="H233" t="s">
        <v>5198</v>
      </c>
      <c r="I233">
        <v>2013</v>
      </c>
      <c r="J233" t="s">
        <v>5091</v>
      </c>
      <c r="K233" t="s">
        <v>5200</v>
      </c>
      <c r="L233">
        <v>4.5199999999999996</v>
      </c>
      <c r="M233" s="9" t="str">
        <f>Data[[#This Row],[schedule]]&amp;" | "&amp;Data[[#This Row],[section]]</f>
        <v xml:space="preserve">SCHEDULE 14: REPORT ON PASSENGER SATISFACTION INDICATORS | </v>
      </c>
      <c r="N233" s="9" t="str">
        <f t="shared" si="3"/>
        <v>SCHEDULE 14: REPORT ON PASSENGER SATISFACTION INDICATORS | FY Q3 | International terminal: Passport and visa inspection waiting time</v>
      </c>
    </row>
    <row r="234" spans="1:14">
      <c r="A234" t="s">
        <v>1</v>
      </c>
      <c r="B234">
        <v>2013</v>
      </c>
      <c r="C234" t="s">
        <v>5088</v>
      </c>
      <c r="D234" t="s">
        <v>81</v>
      </c>
      <c r="E234" t="s">
        <v>81</v>
      </c>
      <c r="F234" t="s">
        <v>5097</v>
      </c>
      <c r="G234">
        <v>42</v>
      </c>
      <c r="H234" t="s">
        <v>5198</v>
      </c>
      <c r="I234">
        <v>2013</v>
      </c>
      <c r="J234" t="s">
        <v>5091</v>
      </c>
      <c r="K234" t="s">
        <v>5201</v>
      </c>
      <c r="L234">
        <v>4.1500000000000004</v>
      </c>
      <c r="M234" s="9" t="str">
        <f>Data[[#This Row],[schedule]]&amp;" | "&amp;Data[[#This Row],[section]]</f>
        <v xml:space="preserve">SCHEDULE 14: REPORT ON PASSENGER SATISFACTION INDICATORS | </v>
      </c>
      <c r="N234" s="9" t="str">
        <f t="shared" si="3"/>
        <v>SCHEDULE 14: REPORT ON PASSENGER SATISFACTION INDICATORS | FY Q4 | International terminal: Passport and visa inspection waiting time</v>
      </c>
    </row>
    <row r="235" spans="1:14">
      <c r="A235" t="s">
        <v>1</v>
      </c>
      <c r="B235">
        <v>2013</v>
      </c>
      <c r="C235" t="s">
        <v>5088</v>
      </c>
      <c r="D235" t="s">
        <v>81</v>
      </c>
      <c r="E235" t="s">
        <v>81</v>
      </c>
      <c r="F235" t="s">
        <v>5099</v>
      </c>
      <c r="G235">
        <v>42</v>
      </c>
      <c r="H235" t="s">
        <v>5198</v>
      </c>
      <c r="I235">
        <v>2013</v>
      </c>
      <c r="J235" t="s">
        <v>5091</v>
      </c>
      <c r="K235" t="s">
        <v>5202</v>
      </c>
      <c r="L235">
        <v>4.2774999999999999</v>
      </c>
      <c r="M235" s="9" t="str">
        <f>Data[[#This Row],[schedule]]&amp;" | "&amp;Data[[#This Row],[section]]</f>
        <v xml:space="preserve">SCHEDULE 14: REPORT ON PASSENGER SATISFACTION INDICATORS | </v>
      </c>
      <c r="N235" s="9" t="str">
        <f t="shared" si="3"/>
        <v>SCHEDULE 14: REPORT ON PASSENGER SATISFACTION INDICATORS | Annual average | International terminal: Passport and visa inspection waiting time</v>
      </c>
    </row>
    <row r="236" spans="1:14">
      <c r="A236" t="s">
        <v>1</v>
      </c>
      <c r="B236">
        <v>2013</v>
      </c>
      <c r="C236" t="s">
        <v>5088</v>
      </c>
      <c r="D236" t="s">
        <v>81</v>
      </c>
      <c r="E236" t="s">
        <v>81</v>
      </c>
      <c r="F236" t="s">
        <v>5089</v>
      </c>
      <c r="G236">
        <v>43</v>
      </c>
      <c r="H236" t="s">
        <v>5203</v>
      </c>
      <c r="I236">
        <v>2013</v>
      </c>
      <c r="J236" t="s">
        <v>5091</v>
      </c>
      <c r="K236" t="s">
        <v>5204</v>
      </c>
      <c r="L236">
        <v>4.5999999999999996</v>
      </c>
      <c r="M236" s="9" t="str">
        <f>Data[[#This Row],[schedule]]&amp;" | "&amp;Data[[#This Row],[section]]</f>
        <v xml:space="preserve">SCHEDULE 14: REPORT ON PASSENGER SATISFACTION INDICATORS | </v>
      </c>
      <c r="N236" s="9" t="str">
        <f t="shared" si="3"/>
        <v>SCHEDULE 14: REPORT ON PASSENGER SATISFACTION INDICATORS | FY Q1 | International terminal: Security inspection waiting time</v>
      </c>
    </row>
    <row r="237" spans="1:14">
      <c r="A237" t="s">
        <v>1</v>
      </c>
      <c r="B237">
        <v>2013</v>
      </c>
      <c r="C237" t="s">
        <v>5088</v>
      </c>
      <c r="D237" t="s">
        <v>81</v>
      </c>
      <c r="E237" t="s">
        <v>81</v>
      </c>
      <c r="F237" t="s">
        <v>5093</v>
      </c>
      <c r="G237">
        <v>43</v>
      </c>
      <c r="H237" t="s">
        <v>5203</v>
      </c>
      <c r="I237">
        <v>2013</v>
      </c>
      <c r="J237" t="s">
        <v>5091</v>
      </c>
      <c r="K237" t="s">
        <v>5205</v>
      </c>
      <c r="L237">
        <v>3.73</v>
      </c>
      <c r="M237" s="9" t="str">
        <f>Data[[#This Row],[schedule]]&amp;" | "&amp;Data[[#This Row],[section]]</f>
        <v xml:space="preserve">SCHEDULE 14: REPORT ON PASSENGER SATISFACTION INDICATORS | </v>
      </c>
      <c r="N237" s="9" t="str">
        <f t="shared" si="3"/>
        <v>SCHEDULE 14: REPORT ON PASSENGER SATISFACTION INDICATORS | FY Q2 | International terminal: Security inspection waiting time</v>
      </c>
    </row>
    <row r="238" spans="1:14">
      <c r="A238" t="s">
        <v>1</v>
      </c>
      <c r="B238">
        <v>2013</v>
      </c>
      <c r="C238" t="s">
        <v>5088</v>
      </c>
      <c r="D238" t="s">
        <v>81</v>
      </c>
      <c r="E238" t="s">
        <v>81</v>
      </c>
      <c r="F238" t="s">
        <v>5095</v>
      </c>
      <c r="G238">
        <v>43</v>
      </c>
      <c r="H238" t="s">
        <v>5203</v>
      </c>
      <c r="I238">
        <v>2013</v>
      </c>
      <c r="J238" t="s">
        <v>5091</v>
      </c>
      <c r="K238" t="s">
        <v>5200</v>
      </c>
      <c r="L238">
        <v>4.5199999999999996</v>
      </c>
      <c r="M238" s="9" t="str">
        <f>Data[[#This Row],[schedule]]&amp;" | "&amp;Data[[#This Row],[section]]</f>
        <v xml:space="preserve">SCHEDULE 14: REPORT ON PASSENGER SATISFACTION INDICATORS | </v>
      </c>
      <c r="N238" s="9" t="str">
        <f t="shared" si="3"/>
        <v>SCHEDULE 14: REPORT ON PASSENGER SATISFACTION INDICATORS | FY Q3 | International terminal: Security inspection waiting time</v>
      </c>
    </row>
    <row r="239" spans="1:14">
      <c r="A239" t="s">
        <v>1</v>
      </c>
      <c r="B239">
        <v>2013</v>
      </c>
      <c r="C239" t="s">
        <v>5088</v>
      </c>
      <c r="D239" t="s">
        <v>81</v>
      </c>
      <c r="E239" t="s">
        <v>81</v>
      </c>
      <c r="F239" t="s">
        <v>5097</v>
      </c>
      <c r="G239">
        <v>43</v>
      </c>
      <c r="H239" t="s">
        <v>5203</v>
      </c>
      <c r="I239">
        <v>2013</v>
      </c>
      <c r="J239" t="s">
        <v>5091</v>
      </c>
      <c r="K239" t="s">
        <v>5105</v>
      </c>
      <c r="L239">
        <v>4.3</v>
      </c>
      <c r="M239" s="9" t="str">
        <f>Data[[#This Row],[schedule]]&amp;" | "&amp;Data[[#This Row],[section]]</f>
        <v xml:space="preserve">SCHEDULE 14: REPORT ON PASSENGER SATISFACTION INDICATORS | </v>
      </c>
      <c r="N239" s="9" t="str">
        <f t="shared" si="3"/>
        <v>SCHEDULE 14: REPORT ON PASSENGER SATISFACTION INDICATORS | FY Q4 | International terminal: Security inspection waiting time</v>
      </c>
    </row>
    <row r="240" spans="1:14">
      <c r="A240" t="s">
        <v>1</v>
      </c>
      <c r="B240">
        <v>2013</v>
      </c>
      <c r="C240" t="s">
        <v>5088</v>
      </c>
      <c r="D240" t="s">
        <v>81</v>
      </c>
      <c r="E240" t="s">
        <v>81</v>
      </c>
      <c r="F240" t="s">
        <v>5099</v>
      </c>
      <c r="G240">
        <v>43</v>
      </c>
      <c r="H240" t="s">
        <v>5203</v>
      </c>
      <c r="I240">
        <v>2013</v>
      </c>
      <c r="J240" t="s">
        <v>5091</v>
      </c>
      <c r="K240" t="s">
        <v>5206</v>
      </c>
      <c r="L240">
        <v>4.2874999999999996</v>
      </c>
      <c r="M240" s="9" t="str">
        <f>Data[[#This Row],[schedule]]&amp;" | "&amp;Data[[#This Row],[section]]</f>
        <v xml:space="preserve">SCHEDULE 14: REPORT ON PASSENGER SATISFACTION INDICATORS | </v>
      </c>
      <c r="N240" s="9" t="str">
        <f t="shared" si="3"/>
        <v>SCHEDULE 14: REPORT ON PASSENGER SATISFACTION INDICATORS | Annual average | International terminal: Security inspection waiting time</v>
      </c>
    </row>
    <row r="241" spans="1:14">
      <c r="A241" t="s">
        <v>1</v>
      </c>
      <c r="B241">
        <v>2013</v>
      </c>
      <c r="C241" t="s">
        <v>5088</v>
      </c>
      <c r="D241" t="s">
        <v>81</v>
      </c>
      <c r="E241" t="s">
        <v>81</v>
      </c>
      <c r="F241" t="s">
        <v>5089</v>
      </c>
      <c r="G241">
        <v>44</v>
      </c>
      <c r="H241" t="s">
        <v>5207</v>
      </c>
      <c r="I241">
        <v>2013</v>
      </c>
      <c r="J241" t="s">
        <v>5091</v>
      </c>
      <c r="K241" t="s">
        <v>5208</v>
      </c>
      <c r="L241">
        <v>4.3899999999999997</v>
      </c>
      <c r="M241" s="9" t="str">
        <f>Data[[#This Row],[schedule]]&amp;" | "&amp;Data[[#This Row],[section]]</f>
        <v xml:space="preserve">SCHEDULE 14: REPORT ON PASSENGER SATISFACTION INDICATORS | </v>
      </c>
      <c r="N241" s="9" t="str">
        <f t="shared" si="3"/>
        <v>SCHEDULE 14: REPORT ON PASSENGER SATISFACTION INDICATORS | FY Q1 | International terminal: Check-in waiting time</v>
      </c>
    </row>
    <row r="242" spans="1:14">
      <c r="A242" t="s">
        <v>1</v>
      </c>
      <c r="B242">
        <v>2013</v>
      </c>
      <c r="C242" t="s">
        <v>5088</v>
      </c>
      <c r="D242" t="s">
        <v>81</v>
      </c>
      <c r="E242" t="s">
        <v>81</v>
      </c>
      <c r="F242" t="s">
        <v>5093</v>
      </c>
      <c r="G242">
        <v>44</v>
      </c>
      <c r="H242" t="s">
        <v>5207</v>
      </c>
      <c r="I242">
        <v>2013</v>
      </c>
      <c r="J242" t="s">
        <v>5091</v>
      </c>
      <c r="K242" t="s">
        <v>5145</v>
      </c>
      <c r="L242">
        <v>3.76</v>
      </c>
      <c r="M242" s="9" t="str">
        <f>Data[[#This Row],[schedule]]&amp;" | "&amp;Data[[#This Row],[section]]</f>
        <v xml:space="preserve">SCHEDULE 14: REPORT ON PASSENGER SATISFACTION INDICATORS | </v>
      </c>
      <c r="N242" s="9" t="str">
        <f t="shared" si="3"/>
        <v>SCHEDULE 14: REPORT ON PASSENGER SATISFACTION INDICATORS | FY Q2 | International terminal: Check-in waiting time</v>
      </c>
    </row>
    <row r="243" spans="1:14">
      <c r="A243" t="s">
        <v>1</v>
      </c>
      <c r="B243">
        <v>2013</v>
      </c>
      <c r="C243" t="s">
        <v>5088</v>
      </c>
      <c r="D243" t="s">
        <v>81</v>
      </c>
      <c r="E243" t="s">
        <v>81</v>
      </c>
      <c r="F243" t="s">
        <v>5095</v>
      </c>
      <c r="G243">
        <v>44</v>
      </c>
      <c r="H243" t="s">
        <v>5207</v>
      </c>
      <c r="I243">
        <v>2013</v>
      </c>
      <c r="J243" t="s">
        <v>5091</v>
      </c>
      <c r="K243" t="s">
        <v>5209</v>
      </c>
      <c r="L243">
        <v>4.38</v>
      </c>
      <c r="M243" s="9" t="str">
        <f>Data[[#This Row],[schedule]]&amp;" | "&amp;Data[[#This Row],[section]]</f>
        <v xml:space="preserve">SCHEDULE 14: REPORT ON PASSENGER SATISFACTION INDICATORS | </v>
      </c>
      <c r="N243" s="9" t="str">
        <f t="shared" si="3"/>
        <v>SCHEDULE 14: REPORT ON PASSENGER SATISFACTION INDICATORS | FY Q3 | International terminal: Check-in waiting time</v>
      </c>
    </row>
    <row r="244" spans="1:14">
      <c r="A244" t="s">
        <v>1</v>
      </c>
      <c r="B244">
        <v>2013</v>
      </c>
      <c r="C244" t="s">
        <v>5088</v>
      </c>
      <c r="D244" t="s">
        <v>81</v>
      </c>
      <c r="E244" t="s">
        <v>81</v>
      </c>
      <c r="F244" t="s">
        <v>5097</v>
      </c>
      <c r="G244">
        <v>44</v>
      </c>
      <c r="H244" t="s">
        <v>5207</v>
      </c>
      <c r="I244">
        <v>2013</v>
      </c>
      <c r="J244" t="s">
        <v>5091</v>
      </c>
      <c r="K244" t="s">
        <v>5210</v>
      </c>
      <c r="L244">
        <v>4.16</v>
      </c>
      <c r="M244" s="9" t="str">
        <f>Data[[#This Row],[schedule]]&amp;" | "&amp;Data[[#This Row],[section]]</f>
        <v xml:space="preserve">SCHEDULE 14: REPORT ON PASSENGER SATISFACTION INDICATORS | </v>
      </c>
      <c r="N244" s="9" t="str">
        <f t="shared" si="3"/>
        <v>SCHEDULE 14: REPORT ON PASSENGER SATISFACTION INDICATORS | FY Q4 | International terminal: Check-in waiting time</v>
      </c>
    </row>
    <row r="245" spans="1:14">
      <c r="A245" t="s">
        <v>1</v>
      </c>
      <c r="B245">
        <v>2013</v>
      </c>
      <c r="C245" t="s">
        <v>5088</v>
      </c>
      <c r="D245" t="s">
        <v>81</v>
      </c>
      <c r="E245" t="s">
        <v>81</v>
      </c>
      <c r="F245" t="s">
        <v>5099</v>
      </c>
      <c r="G245">
        <v>44</v>
      </c>
      <c r="H245" t="s">
        <v>5207</v>
      </c>
      <c r="I245">
        <v>2013</v>
      </c>
      <c r="J245" t="s">
        <v>5091</v>
      </c>
      <c r="K245" t="s">
        <v>5211</v>
      </c>
      <c r="L245">
        <v>4.1724999999999994</v>
      </c>
      <c r="M245" s="9" t="str">
        <f>Data[[#This Row],[schedule]]&amp;" | "&amp;Data[[#This Row],[section]]</f>
        <v xml:space="preserve">SCHEDULE 14: REPORT ON PASSENGER SATISFACTION INDICATORS | </v>
      </c>
      <c r="N245" s="9" t="str">
        <f t="shared" si="3"/>
        <v>SCHEDULE 14: REPORT ON PASSENGER SATISFACTION INDICATORS | Annual average | International terminal: Check-in waiting time</v>
      </c>
    </row>
    <row r="246" spans="1:14">
      <c r="A246" t="s">
        <v>1</v>
      </c>
      <c r="B246">
        <v>2013</v>
      </c>
      <c r="C246" t="s">
        <v>5088</v>
      </c>
      <c r="D246" t="s">
        <v>81</v>
      </c>
      <c r="E246" t="s">
        <v>81</v>
      </c>
      <c r="F246" t="s">
        <v>5089</v>
      </c>
      <c r="G246">
        <v>45</v>
      </c>
      <c r="H246" t="s">
        <v>5212</v>
      </c>
      <c r="I246">
        <v>2013</v>
      </c>
      <c r="J246" t="s">
        <v>5091</v>
      </c>
      <c r="K246" t="s">
        <v>5213</v>
      </c>
      <c r="L246">
        <v>4.63</v>
      </c>
      <c r="M246" s="9" t="str">
        <f>Data[[#This Row],[schedule]]&amp;" | "&amp;Data[[#This Row],[section]]</f>
        <v xml:space="preserve">SCHEDULE 14: REPORT ON PASSENGER SATISFACTION INDICATORS | </v>
      </c>
      <c r="N246" s="9" t="str">
        <f t="shared" si="3"/>
        <v>SCHEDULE 14: REPORT ON PASSENGER SATISFACTION INDICATORS | FY Q1 | International terminal: Feeling of being safe and secure</v>
      </c>
    </row>
    <row r="247" spans="1:14">
      <c r="A247" t="s">
        <v>1</v>
      </c>
      <c r="B247">
        <v>2013</v>
      </c>
      <c r="C247" t="s">
        <v>5088</v>
      </c>
      <c r="D247" t="s">
        <v>81</v>
      </c>
      <c r="E247" t="s">
        <v>81</v>
      </c>
      <c r="F247" t="s">
        <v>5093</v>
      </c>
      <c r="G247">
        <v>45</v>
      </c>
      <c r="H247" t="s">
        <v>5212</v>
      </c>
      <c r="I247">
        <v>2013</v>
      </c>
      <c r="J247" t="s">
        <v>5091</v>
      </c>
      <c r="K247" t="s">
        <v>5214</v>
      </c>
      <c r="L247">
        <v>4.3600000000000003</v>
      </c>
      <c r="M247" s="9" t="str">
        <f>Data[[#This Row],[schedule]]&amp;" | "&amp;Data[[#This Row],[section]]</f>
        <v xml:space="preserve">SCHEDULE 14: REPORT ON PASSENGER SATISFACTION INDICATORS | </v>
      </c>
      <c r="N247" s="9" t="str">
        <f t="shared" si="3"/>
        <v>SCHEDULE 14: REPORT ON PASSENGER SATISFACTION INDICATORS | FY Q2 | International terminal: Feeling of being safe and secure</v>
      </c>
    </row>
    <row r="248" spans="1:14">
      <c r="A248" t="s">
        <v>1</v>
      </c>
      <c r="B248">
        <v>2013</v>
      </c>
      <c r="C248" t="s">
        <v>5088</v>
      </c>
      <c r="D248" t="s">
        <v>81</v>
      </c>
      <c r="E248" t="s">
        <v>81</v>
      </c>
      <c r="F248" t="s">
        <v>5095</v>
      </c>
      <c r="G248">
        <v>45</v>
      </c>
      <c r="H248" t="s">
        <v>5212</v>
      </c>
      <c r="I248">
        <v>2013</v>
      </c>
      <c r="J248" t="s">
        <v>5091</v>
      </c>
      <c r="K248" t="s">
        <v>5215</v>
      </c>
      <c r="L248">
        <v>4.67</v>
      </c>
      <c r="M248" s="9" t="str">
        <f>Data[[#This Row],[schedule]]&amp;" | "&amp;Data[[#This Row],[section]]</f>
        <v xml:space="preserve">SCHEDULE 14: REPORT ON PASSENGER SATISFACTION INDICATORS | </v>
      </c>
      <c r="N248" s="9" t="str">
        <f t="shared" si="3"/>
        <v>SCHEDULE 14: REPORT ON PASSENGER SATISFACTION INDICATORS | FY Q3 | International terminal: Feeling of being safe and secure</v>
      </c>
    </row>
    <row r="249" spans="1:14">
      <c r="A249" t="s">
        <v>1</v>
      </c>
      <c r="B249">
        <v>2013</v>
      </c>
      <c r="C249" t="s">
        <v>5088</v>
      </c>
      <c r="D249" t="s">
        <v>81</v>
      </c>
      <c r="E249" t="s">
        <v>81</v>
      </c>
      <c r="F249" t="s">
        <v>5097</v>
      </c>
      <c r="G249">
        <v>45</v>
      </c>
      <c r="H249" t="s">
        <v>5212</v>
      </c>
      <c r="I249">
        <v>2013</v>
      </c>
      <c r="J249" t="s">
        <v>5091</v>
      </c>
      <c r="K249" t="s">
        <v>5216</v>
      </c>
      <c r="L249">
        <v>4.3499999999999996</v>
      </c>
      <c r="M249" s="9" t="str">
        <f>Data[[#This Row],[schedule]]&amp;" | "&amp;Data[[#This Row],[section]]</f>
        <v xml:space="preserve">SCHEDULE 14: REPORT ON PASSENGER SATISFACTION INDICATORS | </v>
      </c>
      <c r="N249" s="9" t="str">
        <f t="shared" si="3"/>
        <v>SCHEDULE 14: REPORT ON PASSENGER SATISFACTION INDICATORS | FY Q4 | International terminal: Feeling of being safe and secure</v>
      </c>
    </row>
    <row r="250" spans="1:14">
      <c r="A250" t="s">
        <v>1</v>
      </c>
      <c r="B250">
        <v>2013</v>
      </c>
      <c r="C250" t="s">
        <v>5088</v>
      </c>
      <c r="D250" t="s">
        <v>81</v>
      </c>
      <c r="E250" t="s">
        <v>81</v>
      </c>
      <c r="F250" t="s">
        <v>5099</v>
      </c>
      <c r="G250">
        <v>45</v>
      </c>
      <c r="H250" t="s">
        <v>5212</v>
      </c>
      <c r="I250">
        <v>2013</v>
      </c>
      <c r="J250" t="s">
        <v>5091</v>
      </c>
      <c r="K250" t="s">
        <v>5217</v>
      </c>
      <c r="L250">
        <v>4.5025000000000004</v>
      </c>
      <c r="M250" s="9" t="str">
        <f>Data[[#This Row],[schedule]]&amp;" | "&amp;Data[[#This Row],[section]]</f>
        <v xml:space="preserve">SCHEDULE 14: REPORT ON PASSENGER SATISFACTION INDICATORS | </v>
      </c>
      <c r="N250" s="9" t="str">
        <f t="shared" si="3"/>
        <v>SCHEDULE 14: REPORT ON PASSENGER SATISFACTION INDICATORS | Annual average | International terminal: Feeling of being safe and secure</v>
      </c>
    </row>
    <row r="251" spans="1:14">
      <c r="A251" t="s">
        <v>1</v>
      </c>
      <c r="B251">
        <v>2013</v>
      </c>
      <c r="C251" t="s">
        <v>5088</v>
      </c>
      <c r="D251" t="s">
        <v>81</v>
      </c>
      <c r="E251" t="s">
        <v>81</v>
      </c>
      <c r="F251" t="s">
        <v>5089</v>
      </c>
      <c r="G251">
        <v>46</v>
      </c>
      <c r="H251" t="s">
        <v>5218</v>
      </c>
      <c r="I251">
        <v>2013</v>
      </c>
      <c r="J251" t="s">
        <v>5091</v>
      </c>
      <c r="K251" t="s">
        <v>5176</v>
      </c>
      <c r="L251">
        <v>4.25</v>
      </c>
      <c r="M251" s="9" t="str">
        <f>Data[[#This Row],[schedule]]&amp;" | "&amp;Data[[#This Row],[section]]</f>
        <v xml:space="preserve">SCHEDULE 14: REPORT ON PASSENGER SATISFACTION INDICATORS | </v>
      </c>
      <c r="N251" s="9" t="str">
        <f t="shared" si="3"/>
        <v>SCHEDULE 14: REPORT ON PASSENGER SATISFACTION INDICATORS | FY Q1 | International terminal: Average survey score</v>
      </c>
    </row>
    <row r="252" spans="1:14">
      <c r="A252" t="s">
        <v>1</v>
      </c>
      <c r="B252">
        <v>2013</v>
      </c>
      <c r="C252" t="s">
        <v>5088</v>
      </c>
      <c r="D252" t="s">
        <v>81</v>
      </c>
      <c r="E252" t="s">
        <v>81</v>
      </c>
      <c r="F252" t="s">
        <v>5093</v>
      </c>
      <c r="G252">
        <v>46</v>
      </c>
      <c r="H252" t="s">
        <v>5218</v>
      </c>
      <c r="I252">
        <v>2013</v>
      </c>
      <c r="J252" t="s">
        <v>5091</v>
      </c>
      <c r="K252" t="s">
        <v>5219</v>
      </c>
      <c r="L252">
        <v>3.9335714285714278</v>
      </c>
      <c r="M252" s="9" t="str">
        <f>Data[[#This Row],[schedule]]&amp;" | "&amp;Data[[#This Row],[section]]</f>
        <v xml:space="preserve">SCHEDULE 14: REPORT ON PASSENGER SATISFACTION INDICATORS | </v>
      </c>
      <c r="N252" s="9" t="str">
        <f t="shared" si="3"/>
        <v>SCHEDULE 14: REPORT ON PASSENGER SATISFACTION INDICATORS | FY Q2 | International terminal: Average survey score</v>
      </c>
    </row>
    <row r="253" spans="1:14">
      <c r="A253" t="s">
        <v>1</v>
      </c>
      <c r="B253">
        <v>2013</v>
      </c>
      <c r="C253" t="s">
        <v>5088</v>
      </c>
      <c r="D253" t="s">
        <v>81</v>
      </c>
      <c r="E253" t="s">
        <v>81</v>
      </c>
      <c r="F253" t="s">
        <v>5095</v>
      </c>
      <c r="G253">
        <v>46</v>
      </c>
      <c r="H253" t="s">
        <v>5218</v>
      </c>
      <c r="I253">
        <v>2013</v>
      </c>
      <c r="J253" t="s">
        <v>5091</v>
      </c>
      <c r="K253" t="s">
        <v>5220</v>
      </c>
      <c r="L253">
        <v>4.2769230769230768</v>
      </c>
      <c r="M253" s="9" t="str">
        <f>Data[[#This Row],[schedule]]&amp;" | "&amp;Data[[#This Row],[section]]</f>
        <v xml:space="preserve">SCHEDULE 14: REPORT ON PASSENGER SATISFACTION INDICATORS | </v>
      </c>
      <c r="N253" s="9" t="str">
        <f t="shared" si="3"/>
        <v>SCHEDULE 14: REPORT ON PASSENGER SATISFACTION INDICATORS | FY Q3 | International terminal: Average survey score</v>
      </c>
    </row>
    <row r="254" spans="1:14">
      <c r="A254" t="s">
        <v>1</v>
      </c>
      <c r="B254">
        <v>2013</v>
      </c>
      <c r="C254" t="s">
        <v>5088</v>
      </c>
      <c r="D254" t="s">
        <v>81</v>
      </c>
      <c r="E254" t="s">
        <v>81</v>
      </c>
      <c r="F254" t="s">
        <v>5097</v>
      </c>
      <c r="G254">
        <v>46</v>
      </c>
      <c r="H254" t="s">
        <v>5218</v>
      </c>
      <c r="I254">
        <v>2013</v>
      </c>
      <c r="J254" t="s">
        <v>5091</v>
      </c>
      <c r="K254" t="s">
        <v>5221</v>
      </c>
      <c r="L254">
        <v>4.0169230769230762</v>
      </c>
      <c r="M254" s="9" t="str">
        <f>Data[[#This Row],[schedule]]&amp;" | "&amp;Data[[#This Row],[section]]</f>
        <v xml:space="preserve">SCHEDULE 14: REPORT ON PASSENGER SATISFACTION INDICATORS | </v>
      </c>
      <c r="N254" s="9" t="str">
        <f t="shared" si="3"/>
        <v>SCHEDULE 14: REPORT ON PASSENGER SATISFACTION INDICATORS | FY Q4 | International terminal: Average survey score</v>
      </c>
    </row>
    <row r="255" spans="1:14">
      <c r="A255" t="s">
        <v>1</v>
      </c>
      <c r="B255">
        <v>2013</v>
      </c>
      <c r="C255" t="s">
        <v>5088</v>
      </c>
      <c r="D255" t="s">
        <v>81</v>
      </c>
      <c r="E255" t="s">
        <v>81</v>
      </c>
      <c r="F255" t="s">
        <v>5099</v>
      </c>
      <c r="G255">
        <v>46</v>
      </c>
      <c r="H255" t="s">
        <v>5218</v>
      </c>
      <c r="I255">
        <v>2013</v>
      </c>
      <c r="J255" t="s">
        <v>5091</v>
      </c>
      <c r="K255" t="s">
        <v>5222</v>
      </c>
      <c r="L255">
        <v>4.1155357142857136</v>
      </c>
      <c r="M255" s="9" t="str">
        <f>Data[[#This Row],[schedule]]&amp;" | "&amp;Data[[#This Row],[section]]</f>
        <v xml:space="preserve">SCHEDULE 14: REPORT ON PASSENGER SATISFACTION INDICATORS | </v>
      </c>
      <c r="N255" s="9" t="str">
        <f t="shared" si="3"/>
        <v>SCHEDULE 14: REPORT ON PASSENGER SATISFACTION INDICATORS | Annual average | International terminal: Average survey score</v>
      </c>
    </row>
    <row r="256" spans="1:14">
      <c r="A256" t="s">
        <v>1</v>
      </c>
      <c r="B256">
        <v>2013</v>
      </c>
      <c r="C256" t="s">
        <v>5223</v>
      </c>
      <c r="D256" t="s">
        <v>81</v>
      </c>
      <c r="E256" t="s">
        <v>81</v>
      </c>
      <c r="F256" t="s">
        <v>5224</v>
      </c>
      <c r="G256">
        <v>8</v>
      </c>
      <c r="H256" t="s">
        <v>5225</v>
      </c>
      <c r="I256">
        <v>2013</v>
      </c>
      <c r="J256" t="s">
        <v>4988</v>
      </c>
      <c r="K256" t="s">
        <v>458</v>
      </c>
      <c r="L256">
        <v>0</v>
      </c>
      <c r="M256" s="9" t="str">
        <f>Data[[#This Row],[schedule]]&amp;" | "&amp;Data[[#This Row],[section]]</f>
        <v xml:space="preserve">SCHEDULE 11: REPORT ON RELIABILITY MEASURES | </v>
      </c>
      <c r="N256" s="9" t="str">
        <f t="shared" si="3"/>
        <v>SCHEDULE 11: REPORT ON RELIABILITY MEASURES | Interruptions to: Runway | Caused by: Airports</v>
      </c>
    </row>
    <row r="257" spans="1:14">
      <c r="A257" t="s">
        <v>1</v>
      </c>
      <c r="B257">
        <v>2013</v>
      </c>
      <c r="C257" t="s">
        <v>5223</v>
      </c>
      <c r="D257" t="s">
        <v>81</v>
      </c>
      <c r="E257" t="s">
        <v>81</v>
      </c>
      <c r="F257" t="s">
        <v>5224</v>
      </c>
      <c r="G257">
        <v>8</v>
      </c>
      <c r="H257" t="s">
        <v>5225</v>
      </c>
      <c r="I257">
        <v>2013</v>
      </c>
      <c r="J257" t="s">
        <v>5226</v>
      </c>
      <c r="K257" t="s">
        <v>458</v>
      </c>
      <c r="L257">
        <v>0</v>
      </c>
      <c r="M257" s="9" t="str">
        <f>Data[[#This Row],[schedule]]&amp;" | "&amp;Data[[#This Row],[section]]</f>
        <v xml:space="preserve">SCHEDULE 11: REPORT ON RELIABILITY MEASURES | </v>
      </c>
      <c r="N257" s="9" t="str">
        <f t="shared" si="3"/>
        <v>SCHEDULE 11: REPORT ON RELIABILITY MEASURES | Interruptions to: Runway | Caused by: Airports</v>
      </c>
    </row>
    <row r="258" spans="1:14">
      <c r="A258" t="s">
        <v>1</v>
      </c>
      <c r="B258">
        <v>2013</v>
      </c>
      <c r="C258" t="s">
        <v>5223</v>
      </c>
      <c r="D258" t="s">
        <v>81</v>
      </c>
      <c r="E258" t="s">
        <v>81</v>
      </c>
      <c r="F258" t="s">
        <v>5224</v>
      </c>
      <c r="G258">
        <v>8</v>
      </c>
      <c r="H258" t="s">
        <v>5225</v>
      </c>
      <c r="I258">
        <v>2013</v>
      </c>
      <c r="J258" t="s">
        <v>5227</v>
      </c>
      <c r="K258" t="s">
        <v>458</v>
      </c>
      <c r="L258">
        <v>0</v>
      </c>
      <c r="M258" s="9" t="str">
        <f>Data[[#This Row],[schedule]]&amp;" | "&amp;Data[[#This Row],[section]]</f>
        <v xml:space="preserve">SCHEDULE 11: REPORT ON RELIABILITY MEASURES | </v>
      </c>
      <c r="N258" s="9" t="str">
        <f t="shared" ref="N258:N321" si="4">SUBSTITUTE(SUBSTITUTE(SUBSTITUTE(C258&amp;" | "&amp;D258&amp;" | "&amp;E258&amp;" | "&amp;F258&amp;" | "&amp;H258," |  |  | "," | ")," |  |  | "," | ")," |  | "," | ")</f>
        <v>SCHEDULE 11: REPORT ON RELIABILITY MEASURES | Interruptions to: Runway | Caused by: Airports</v>
      </c>
    </row>
    <row r="259" spans="1:14">
      <c r="A259" t="s">
        <v>1</v>
      </c>
      <c r="B259">
        <v>2013</v>
      </c>
      <c r="C259" t="s">
        <v>5223</v>
      </c>
      <c r="D259" t="s">
        <v>81</v>
      </c>
      <c r="E259" t="s">
        <v>81</v>
      </c>
      <c r="F259" t="s">
        <v>5224</v>
      </c>
      <c r="G259">
        <v>9</v>
      </c>
      <c r="H259" t="s">
        <v>5228</v>
      </c>
      <c r="I259">
        <v>2013</v>
      </c>
      <c r="J259" t="s">
        <v>4988</v>
      </c>
      <c r="K259" t="s">
        <v>458</v>
      </c>
      <c r="L259">
        <v>0</v>
      </c>
      <c r="M259" s="9" t="str">
        <f>Data[[#This Row],[schedule]]&amp;" | "&amp;Data[[#This Row],[section]]</f>
        <v xml:space="preserve">SCHEDULE 11: REPORT ON RELIABILITY MEASURES | </v>
      </c>
      <c r="N259" s="9" t="str">
        <f t="shared" si="4"/>
        <v>SCHEDULE 11: REPORT ON RELIABILITY MEASURES | Interruptions to: Runway | Caused by: Airlines/Other</v>
      </c>
    </row>
    <row r="260" spans="1:14">
      <c r="A260" t="s">
        <v>1</v>
      </c>
      <c r="B260">
        <v>2013</v>
      </c>
      <c r="C260" t="s">
        <v>5223</v>
      </c>
      <c r="D260" t="s">
        <v>81</v>
      </c>
      <c r="E260" t="s">
        <v>81</v>
      </c>
      <c r="F260" t="s">
        <v>5224</v>
      </c>
      <c r="G260">
        <v>9</v>
      </c>
      <c r="H260" t="s">
        <v>5228</v>
      </c>
      <c r="I260">
        <v>2013</v>
      </c>
      <c r="J260" t="s">
        <v>5226</v>
      </c>
      <c r="K260" t="s">
        <v>458</v>
      </c>
      <c r="L260">
        <v>0</v>
      </c>
      <c r="M260" s="9" t="str">
        <f>Data[[#This Row],[schedule]]&amp;" | "&amp;Data[[#This Row],[section]]</f>
        <v xml:space="preserve">SCHEDULE 11: REPORT ON RELIABILITY MEASURES | </v>
      </c>
      <c r="N260" s="9" t="str">
        <f t="shared" si="4"/>
        <v>SCHEDULE 11: REPORT ON RELIABILITY MEASURES | Interruptions to: Runway | Caused by: Airlines/Other</v>
      </c>
    </row>
    <row r="261" spans="1:14">
      <c r="A261" t="s">
        <v>1</v>
      </c>
      <c r="B261">
        <v>2013</v>
      </c>
      <c r="C261" t="s">
        <v>5223</v>
      </c>
      <c r="D261" t="s">
        <v>81</v>
      </c>
      <c r="E261" t="s">
        <v>81</v>
      </c>
      <c r="F261" t="s">
        <v>5224</v>
      </c>
      <c r="G261">
        <v>9</v>
      </c>
      <c r="H261" t="s">
        <v>5228</v>
      </c>
      <c r="I261">
        <v>2013</v>
      </c>
      <c r="J261" t="s">
        <v>5227</v>
      </c>
      <c r="K261" t="s">
        <v>458</v>
      </c>
      <c r="L261">
        <v>0</v>
      </c>
      <c r="M261" s="9" t="str">
        <f>Data[[#This Row],[schedule]]&amp;" | "&amp;Data[[#This Row],[section]]</f>
        <v xml:space="preserve">SCHEDULE 11: REPORT ON RELIABILITY MEASURES | </v>
      </c>
      <c r="N261" s="9" t="str">
        <f t="shared" si="4"/>
        <v>SCHEDULE 11: REPORT ON RELIABILITY MEASURES | Interruptions to: Runway | Caused by: Airlines/Other</v>
      </c>
    </row>
    <row r="262" spans="1:14">
      <c r="A262" t="s">
        <v>1</v>
      </c>
      <c r="B262">
        <v>2013</v>
      </c>
      <c r="C262" t="s">
        <v>5223</v>
      </c>
      <c r="D262" t="s">
        <v>81</v>
      </c>
      <c r="E262" t="s">
        <v>81</v>
      </c>
      <c r="F262" t="s">
        <v>5224</v>
      </c>
      <c r="G262">
        <v>10</v>
      </c>
      <c r="H262" t="s">
        <v>5229</v>
      </c>
      <c r="I262">
        <v>2013</v>
      </c>
      <c r="J262" t="s">
        <v>4988</v>
      </c>
      <c r="K262" t="s">
        <v>458</v>
      </c>
      <c r="L262">
        <v>0</v>
      </c>
      <c r="M262" s="9" t="str">
        <f>Data[[#This Row],[schedule]]&amp;" | "&amp;Data[[#This Row],[section]]</f>
        <v xml:space="preserve">SCHEDULE 11: REPORT ON RELIABILITY MEASURES | </v>
      </c>
      <c r="N262" s="9" t="str">
        <f t="shared" si="4"/>
        <v>SCHEDULE 11: REPORT ON RELIABILITY MEASURES | Interruptions to: Runway | Caused by: Undetermined reasons</v>
      </c>
    </row>
    <row r="263" spans="1:14">
      <c r="A263" t="s">
        <v>1</v>
      </c>
      <c r="B263">
        <v>2013</v>
      </c>
      <c r="C263" t="s">
        <v>5223</v>
      </c>
      <c r="D263" t="s">
        <v>81</v>
      </c>
      <c r="E263" t="s">
        <v>81</v>
      </c>
      <c r="F263" t="s">
        <v>5224</v>
      </c>
      <c r="G263">
        <v>10</v>
      </c>
      <c r="H263" t="s">
        <v>5229</v>
      </c>
      <c r="I263">
        <v>2013</v>
      </c>
      <c r="J263" t="s">
        <v>5226</v>
      </c>
      <c r="K263" t="s">
        <v>458</v>
      </c>
      <c r="L263">
        <v>0</v>
      </c>
      <c r="M263" s="9" t="str">
        <f>Data[[#This Row],[schedule]]&amp;" | "&amp;Data[[#This Row],[section]]</f>
        <v xml:space="preserve">SCHEDULE 11: REPORT ON RELIABILITY MEASURES | </v>
      </c>
      <c r="N263" s="9" t="str">
        <f t="shared" si="4"/>
        <v>SCHEDULE 11: REPORT ON RELIABILITY MEASURES | Interruptions to: Runway | Caused by: Undetermined reasons</v>
      </c>
    </row>
    <row r="264" spans="1:14">
      <c r="A264" t="s">
        <v>1</v>
      </c>
      <c r="B264">
        <v>2013</v>
      </c>
      <c r="C264" t="s">
        <v>5223</v>
      </c>
      <c r="D264" t="s">
        <v>81</v>
      </c>
      <c r="E264" t="s">
        <v>81</v>
      </c>
      <c r="F264" t="s">
        <v>5224</v>
      </c>
      <c r="G264">
        <v>10</v>
      </c>
      <c r="H264" t="s">
        <v>5229</v>
      </c>
      <c r="I264">
        <v>2013</v>
      </c>
      <c r="J264" t="s">
        <v>5227</v>
      </c>
      <c r="K264" t="s">
        <v>458</v>
      </c>
      <c r="L264">
        <v>0</v>
      </c>
      <c r="M264" s="9" t="str">
        <f>Data[[#This Row],[schedule]]&amp;" | "&amp;Data[[#This Row],[section]]</f>
        <v xml:space="preserve">SCHEDULE 11: REPORT ON RELIABILITY MEASURES | </v>
      </c>
      <c r="N264" s="9" t="str">
        <f t="shared" si="4"/>
        <v>SCHEDULE 11: REPORT ON RELIABILITY MEASURES | Interruptions to: Runway | Caused by: Undetermined reasons</v>
      </c>
    </row>
    <row r="265" spans="1:14">
      <c r="A265" t="s">
        <v>1</v>
      </c>
      <c r="B265">
        <v>2013</v>
      </c>
      <c r="C265" t="s">
        <v>5223</v>
      </c>
      <c r="D265" t="s">
        <v>81</v>
      </c>
      <c r="E265" t="s">
        <v>81</v>
      </c>
      <c r="F265" t="s">
        <v>5224</v>
      </c>
      <c r="G265">
        <v>11</v>
      </c>
      <c r="H265" t="s">
        <v>60</v>
      </c>
      <c r="I265">
        <v>2013</v>
      </c>
      <c r="J265" t="s">
        <v>4988</v>
      </c>
      <c r="K265" t="s">
        <v>458</v>
      </c>
      <c r="L265">
        <v>0</v>
      </c>
      <c r="M265" s="9" t="str">
        <f>Data[[#This Row],[schedule]]&amp;" | "&amp;Data[[#This Row],[section]]</f>
        <v xml:space="preserve">SCHEDULE 11: REPORT ON RELIABILITY MEASURES | </v>
      </c>
      <c r="N265" s="9" t="str">
        <f t="shared" si="4"/>
        <v>SCHEDULE 11: REPORT ON RELIABILITY MEASURES | Interruptions to: Runway | Total</v>
      </c>
    </row>
    <row r="266" spans="1:14">
      <c r="A266" t="s">
        <v>1</v>
      </c>
      <c r="B266">
        <v>2013</v>
      </c>
      <c r="C266" t="s">
        <v>5223</v>
      </c>
      <c r="D266" t="s">
        <v>81</v>
      </c>
      <c r="E266" t="s">
        <v>81</v>
      </c>
      <c r="F266" t="s">
        <v>5224</v>
      </c>
      <c r="G266">
        <v>11</v>
      </c>
      <c r="H266" t="s">
        <v>60</v>
      </c>
      <c r="I266">
        <v>2013</v>
      </c>
      <c r="J266" t="s">
        <v>5226</v>
      </c>
      <c r="K266" t="s">
        <v>5230</v>
      </c>
      <c r="M266" s="9" t="str">
        <f>Data[[#This Row],[schedule]]&amp;" | "&amp;Data[[#This Row],[section]]</f>
        <v xml:space="preserve">SCHEDULE 11: REPORT ON RELIABILITY MEASURES | </v>
      </c>
      <c r="N266" s="9" t="str">
        <f t="shared" si="4"/>
        <v>SCHEDULE 11: REPORT ON RELIABILITY MEASURES | Interruptions to: Runway | Total</v>
      </c>
    </row>
    <row r="267" spans="1:14">
      <c r="A267" t="s">
        <v>1</v>
      </c>
      <c r="B267">
        <v>2013</v>
      </c>
      <c r="C267" t="s">
        <v>5223</v>
      </c>
      <c r="D267" t="s">
        <v>81</v>
      </c>
      <c r="E267" t="s">
        <v>81</v>
      </c>
      <c r="F267" t="s">
        <v>5224</v>
      </c>
      <c r="G267">
        <v>11</v>
      </c>
      <c r="H267" t="s">
        <v>60</v>
      </c>
      <c r="I267">
        <v>2013</v>
      </c>
      <c r="J267" t="s">
        <v>5227</v>
      </c>
      <c r="K267" t="s">
        <v>5230</v>
      </c>
      <c r="M267" s="9" t="str">
        <f>Data[[#This Row],[schedule]]&amp;" | "&amp;Data[[#This Row],[section]]</f>
        <v xml:space="preserve">SCHEDULE 11: REPORT ON RELIABILITY MEASURES | </v>
      </c>
      <c r="N267" s="9" t="str">
        <f t="shared" si="4"/>
        <v>SCHEDULE 11: REPORT ON RELIABILITY MEASURES | Interruptions to: Runway | Total</v>
      </c>
    </row>
    <row r="268" spans="1:14">
      <c r="A268" t="s">
        <v>1</v>
      </c>
      <c r="B268">
        <v>2013</v>
      </c>
      <c r="C268" t="s">
        <v>5223</v>
      </c>
      <c r="D268" t="s">
        <v>81</v>
      </c>
      <c r="E268" t="s">
        <v>81</v>
      </c>
      <c r="F268" t="s">
        <v>5231</v>
      </c>
      <c r="G268">
        <v>14</v>
      </c>
      <c r="H268" t="s">
        <v>5225</v>
      </c>
      <c r="I268">
        <v>2013</v>
      </c>
      <c r="J268" t="s">
        <v>4988</v>
      </c>
      <c r="K268" t="s">
        <v>458</v>
      </c>
      <c r="L268">
        <v>0</v>
      </c>
      <c r="M268" s="9" t="str">
        <f>Data[[#This Row],[schedule]]&amp;" | "&amp;Data[[#This Row],[section]]</f>
        <v xml:space="preserve">SCHEDULE 11: REPORT ON RELIABILITY MEASURES | </v>
      </c>
      <c r="N268" s="9" t="str">
        <f t="shared" si="4"/>
        <v>SCHEDULE 11: REPORT ON RELIABILITY MEASURES | Interruptions to: Taxiway | Caused by: Airports</v>
      </c>
    </row>
    <row r="269" spans="1:14">
      <c r="A269" t="s">
        <v>1</v>
      </c>
      <c r="B269">
        <v>2013</v>
      </c>
      <c r="C269" t="s">
        <v>5223</v>
      </c>
      <c r="D269" t="s">
        <v>81</v>
      </c>
      <c r="E269" t="s">
        <v>81</v>
      </c>
      <c r="F269" t="s">
        <v>5231</v>
      </c>
      <c r="G269">
        <v>14</v>
      </c>
      <c r="H269" t="s">
        <v>5225</v>
      </c>
      <c r="I269">
        <v>2013</v>
      </c>
      <c r="J269" t="s">
        <v>5226</v>
      </c>
      <c r="K269" t="s">
        <v>458</v>
      </c>
      <c r="L269">
        <v>0</v>
      </c>
      <c r="M269" s="9" t="str">
        <f>Data[[#This Row],[schedule]]&amp;" | "&amp;Data[[#This Row],[section]]</f>
        <v xml:space="preserve">SCHEDULE 11: REPORT ON RELIABILITY MEASURES | </v>
      </c>
      <c r="N269" s="9" t="str">
        <f t="shared" si="4"/>
        <v>SCHEDULE 11: REPORT ON RELIABILITY MEASURES | Interruptions to: Taxiway | Caused by: Airports</v>
      </c>
    </row>
    <row r="270" spans="1:14">
      <c r="A270" t="s">
        <v>1</v>
      </c>
      <c r="B270">
        <v>2013</v>
      </c>
      <c r="C270" t="s">
        <v>5223</v>
      </c>
      <c r="D270" t="s">
        <v>81</v>
      </c>
      <c r="E270" t="s">
        <v>81</v>
      </c>
      <c r="F270" t="s">
        <v>5231</v>
      </c>
      <c r="G270">
        <v>14</v>
      </c>
      <c r="H270" t="s">
        <v>5225</v>
      </c>
      <c r="I270">
        <v>2013</v>
      </c>
      <c r="J270" t="s">
        <v>5227</v>
      </c>
      <c r="K270" t="s">
        <v>458</v>
      </c>
      <c r="L270">
        <v>0</v>
      </c>
      <c r="M270" s="9" t="str">
        <f>Data[[#This Row],[schedule]]&amp;" | "&amp;Data[[#This Row],[section]]</f>
        <v xml:space="preserve">SCHEDULE 11: REPORT ON RELIABILITY MEASURES | </v>
      </c>
      <c r="N270" s="9" t="str">
        <f t="shared" si="4"/>
        <v>SCHEDULE 11: REPORT ON RELIABILITY MEASURES | Interruptions to: Taxiway | Caused by: Airports</v>
      </c>
    </row>
    <row r="271" spans="1:14">
      <c r="A271" t="s">
        <v>1</v>
      </c>
      <c r="B271">
        <v>2013</v>
      </c>
      <c r="C271" t="s">
        <v>5223</v>
      </c>
      <c r="D271" t="s">
        <v>81</v>
      </c>
      <c r="E271" t="s">
        <v>81</v>
      </c>
      <c r="F271" t="s">
        <v>5231</v>
      </c>
      <c r="G271">
        <v>15</v>
      </c>
      <c r="H271" t="s">
        <v>5228</v>
      </c>
      <c r="I271">
        <v>2013</v>
      </c>
      <c r="J271" t="s">
        <v>4988</v>
      </c>
      <c r="K271" t="s">
        <v>1624</v>
      </c>
      <c r="L271">
        <v>1</v>
      </c>
      <c r="M271" s="9" t="str">
        <f>Data[[#This Row],[schedule]]&amp;" | "&amp;Data[[#This Row],[section]]</f>
        <v xml:space="preserve">SCHEDULE 11: REPORT ON RELIABILITY MEASURES | </v>
      </c>
      <c r="N271" s="9" t="str">
        <f t="shared" si="4"/>
        <v>SCHEDULE 11: REPORT ON RELIABILITY MEASURES | Interruptions to: Taxiway | Caused by: Airlines/Other</v>
      </c>
    </row>
    <row r="272" spans="1:14">
      <c r="A272" t="s">
        <v>1</v>
      </c>
      <c r="B272">
        <v>2013</v>
      </c>
      <c r="C272" t="s">
        <v>5223</v>
      </c>
      <c r="D272" t="s">
        <v>81</v>
      </c>
      <c r="E272" t="s">
        <v>81</v>
      </c>
      <c r="F272" t="s">
        <v>5231</v>
      </c>
      <c r="G272">
        <v>15</v>
      </c>
      <c r="H272" t="s">
        <v>5228</v>
      </c>
      <c r="I272">
        <v>2013</v>
      </c>
      <c r="J272" t="s">
        <v>5226</v>
      </c>
      <c r="K272" t="s">
        <v>1624</v>
      </c>
      <c r="L272">
        <v>1</v>
      </c>
      <c r="M272" s="9" t="str">
        <f>Data[[#This Row],[schedule]]&amp;" | "&amp;Data[[#This Row],[section]]</f>
        <v xml:space="preserve">SCHEDULE 11: REPORT ON RELIABILITY MEASURES | </v>
      </c>
      <c r="N272" s="9" t="str">
        <f t="shared" si="4"/>
        <v>SCHEDULE 11: REPORT ON RELIABILITY MEASURES | Interruptions to: Taxiway | Caused by: Airlines/Other</v>
      </c>
    </row>
    <row r="273" spans="1:14">
      <c r="A273" t="s">
        <v>1</v>
      </c>
      <c r="B273">
        <v>2013</v>
      </c>
      <c r="C273" t="s">
        <v>5223</v>
      </c>
      <c r="D273" t="s">
        <v>81</v>
      </c>
      <c r="E273" t="s">
        <v>81</v>
      </c>
      <c r="F273" t="s">
        <v>5231</v>
      </c>
      <c r="G273">
        <v>15</v>
      </c>
      <c r="H273" t="s">
        <v>5228</v>
      </c>
      <c r="I273">
        <v>2013</v>
      </c>
      <c r="J273" t="s">
        <v>5227</v>
      </c>
      <c r="K273" t="s">
        <v>5232</v>
      </c>
      <c r="L273">
        <v>8</v>
      </c>
      <c r="M273" s="9" t="str">
        <f>Data[[#This Row],[schedule]]&amp;" | "&amp;Data[[#This Row],[section]]</f>
        <v xml:space="preserve">SCHEDULE 11: REPORT ON RELIABILITY MEASURES | </v>
      </c>
      <c r="N273" s="9" t="str">
        <f t="shared" si="4"/>
        <v>SCHEDULE 11: REPORT ON RELIABILITY MEASURES | Interruptions to: Taxiway | Caused by: Airlines/Other</v>
      </c>
    </row>
    <row r="274" spans="1:14">
      <c r="A274" t="s">
        <v>1</v>
      </c>
      <c r="B274">
        <v>2013</v>
      </c>
      <c r="C274" t="s">
        <v>5223</v>
      </c>
      <c r="D274" t="s">
        <v>81</v>
      </c>
      <c r="E274" t="s">
        <v>81</v>
      </c>
      <c r="F274" t="s">
        <v>5231</v>
      </c>
      <c r="G274">
        <v>16</v>
      </c>
      <c r="H274" t="s">
        <v>5229</v>
      </c>
      <c r="I274">
        <v>2013</v>
      </c>
      <c r="J274" t="s">
        <v>4988</v>
      </c>
      <c r="K274" t="s">
        <v>458</v>
      </c>
      <c r="L274">
        <v>0</v>
      </c>
      <c r="M274" s="9" t="str">
        <f>Data[[#This Row],[schedule]]&amp;" | "&amp;Data[[#This Row],[section]]</f>
        <v xml:space="preserve">SCHEDULE 11: REPORT ON RELIABILITY MEASURES | </v>
      </c>
      <c r="N274" s="9" t="str">
        <f t="shared" si="4"/>
        <v>SCHEDULE 11: REPORT ON RELIABILITY MEASURES | Interruptions to: Taxiway | Caused by: Undetermined reasons</v>
      </c>
    </row>
    <row r="275" spans="1:14">
      <c r="A275" t="s">
        <v>1</v>
      </c>
      <c r="B275">
        <v>2013</v>
      </c>
      <c r="C275" t="s">
        <v>5223</v>
      </c>
      <c r="D275" t="s">
        <v>81</v>
      </c>
      <c r="E275" t="s">
        <v>81</v>
      </c>
      <c r="F275" t="s">
        <v>5231</v>
      </c>
      <c r="G275">
        <v>16</v>
      </c>
      <c r="H275" t="s">
        <v>5229</v>
      </c>
      <c r="I275">
        <v>2013</v>
      </c>
      <c r="J275" t="s">
        <v>5226</v>
      </c>
      <c r="K275" t="s">
        <v>458</v>
      </c>
      <c r="L275">
        <v>0</v>
      </c>
      <c r="M275" s="9" t="str">
        <f>Data[[#This Row],[schedule]]&amp;" | "&amp;Data[[#This Row],[section]]</f>
        <v xml:space="preserve">SCHEDULE 11: REPORT ON RELIABILITY MEASURES | </v>
      </c>
      <c r="N275" s="9" t="str">
        <f t="shared" si="4"/>
        <v>SCHEDULE 11: REPORT ON RELIABILITY MEASURES | Interruptions to: Taxiway | Caused by: Undetermined reasons</v>
      </c>
    </row>
    <row r="276" spans="1:14">
      <c r="A276" t="s">
        <v>1</v>
      </c>
      <c r="B276">
        <v>2013</v>
      </c>
      <c r="C276" t="s">
        <v>5223</v>
      </c>
      <c r="D276" t="s">
        <v>81</v>
      </c>
      <c r="E276" t="s">
        <v>81</v>
      </c>
      <c r="F276" t="s">
        <v>5231</v>
      </c>
      <c r="G276">
        <v>16</v>
      </c>
      <c r="H276" t="s">
        <v>5229</v>
      </c>
      <c r="I276">
        <v>2013</v>
      </c>
      <c r="J276" t="s">
        <v>5227</v>
      </c>
      <c r="K276" t="s">
        <v>458</v>
      </c>
      <c r="L276">
        <v>0</v>
      </c>
      <c r="M276" s="9" t="str">
        <f>Data[[#This Row],[schedule]]&amp;" | "&amp;Data[[#This Row],[section]]</f>
        <v xml:space="preserve">SCHEDULE 11: REPORT ON RELIABILITY MEASURES | </v>
      </c>
      <c r="N276" s="9" t="str">
        <f t="shared" si="4"/>
        <v>SCHEDULE 11: REPORT ON RELIABILITY MEASURES | Interruptions to: Taxiway | Caused by: Undetermined reasons</v>
      </c>
    </row>
    <row r="277" spans="1:14">
      <c r="A277" t="s">
        <v>1</v>
      </c>
      <c r="B277">
        <v>2013</v>
      </c>
      <c r="C277" t="s">
        <v>5223</v>
      </c>
      <c r="D277" t="s">
        <v>81</v>
      </c>
      <c r="E277" t="s">
        <v>81</v>
      </c>
      <c r="F277" t="s">
        <v>5231</v>
      </c>
      <c r="G277">
        <v>17</v>
      </c>
      <c r="H277" t="s">
        <v>60</v>
      </c>
      <c r="I277">
        <v>2013</v>
      </c>
      <c r="J277" t="s">
        <v>4988</v>
      </c>
      <c r="K277" t="s">
        <v>1624</v>
      </c>
      <c r="L277">
        <v>1</v>
      </c>
      <c r="M277" s="9" t="str">
        <f>Data[[#This Row],[schedule]]&amp;" | "&amp;Data[[#This Row],[section]]</f>
        <v xml:space="preserve">SCHEDULE 11: REPORT ON RELIABILITY MEASURES | </v>
      </c>
      <c r="N277" s="9" t="str">
        <f t="shared" si="4"/>
        <v>SCHEDULE 11: REPORT ON RELIABILITY MEASURES | Interruptions to: Taxiway | Total</v>
      </c>
    </row>
    <row r="278" spans="1:14">
      <c r="A278" t="s">
        <v>1</v>
      </c>
      <c r="B278">
        <v>2013</v>
      </c>
      <c r="C278" t="s">
        <v>5223</v>
      </c>
      <c r="D278" t="s">
        <v>81</v>
      </c>
      <c r="E278" t="s">
        <v>81</v>
      </c>
      <c r="F278" t="s">
        <v>5231</v>
      </c>
      <c r="G278">
        <v>17</v>
      </c>
      <c r="H278" t="s">
        <v>60</v>
      </c>
      <c r="I278">
        <v>2013</v>
      </c>
      <c r="J278" t="s">
        <v>5226</v>
      </c>
      <c r="K278" t="s">
        <v>1624</v>
      </c>
      <c r="L278">
        <v>1</v>
      </c>
      <c r="M278" s="9" t="str">
        <f>Data[[#This Row],[schedule]]&amp;" | "&amp;Data[[#This Row],[section]]</f>
        <v xml:space="preserve">SCHEDULE 11: REPORT ON RELIABILITY MEASURES | </v>
      </c>
      <c r="N278" s="9" t="str">
        <f t="shared" si="4"/>
        <v>SCHEDULE 11: REPORT ON RELIABILITY MEASURES | Interruptions to: Taxiway | Total</v>
      </c>
    </row>
    <row r="279" spans="1:14">
      <c r="A279" t="s">
        <v>1</v>
      </c>
      <c r="B279">
        <v>2013</v>
      </c>
      <c r="C279" t="s">
        <v>5223</v>
      </c>
      <c r="D279" t="s">
        <v>81</v>
      </c>
      <c r="E279" t="s">
        <v>81</v>
      </c>
      <c r="F279" t="s">
        <v>5231</v>
      </c>
      <c r="G279">
        <v>17</v>
      </c>
      <c r="H279" t="s">
        <v>60</v>
      </c>
      <c r="I279">
        <v>2013</v>
      </c>
      <c r="J279" t="s">
        <v>5227</v>
      </c>
      <c r="K279" t="s">
        <v>5232</v>
      </c>
      <c r="L279">
        <v>8</v>
      </c>
      <c r="M279" s="9" t="str">
        <f>Data[[#This Row],[schedule]]&amp;" | "&amp;Data[[#This Row],[section]]</f>
        <v xml:space="preserve">SCHEDULE 11: REPORT ON RELIABILITY MEASURES | </v>
      </c>
      <c r="N279" s="9" t="str">
        <f t="shared" si="4"/>
        <v>SCHEDULE 11: REPORT ON RELIABILITY MEASURES | Interruptions to: Taxiway | Total</v>
      </c>
    </row>
    <row r="280" spans="1:14">
      <c r="A280" t="s">
        <v>1</v>
      </c>
      <c r="B280">
        <v>2013</v>
      </c>
      <c r="C280" t="s">
        <v>5223</v>
      </c>
      <c r="D280" t="s">
        <v>81</v>
      </c>
      <c r="E280" t="s">
        <v>81</v>
      </c>
      <c r="F280" t="s">
        <v>5233</v>
      </c>
      <c r="G280">
        <v>20</v>
      </c>
      <c r="H280" t="s">
        <v>5225</v>
      </c>
      <c r="I280">
        <v>2013</v>
      </c>
      <c r="J280" t="s">
        <v>4988</v>
      </c>
      <c r="K280" t="s">
        <v>458</v>
      </c>
      <c r="L280">
        <v>0</v>
      </c>
      <c r="M280" s="9" t="str">
        <f>Data[[#This Row],[schedule]]&amp;" | "&amp;Data[[#This Row],[section]]</f>
        <v xml:space="preserve">SCHEDULE 11: REPORT ON RELIABILITY MEASURES | </v>
      </c>
      <c r="N280" s="9" t="str">
        <f t="shared" si="4"/>
        <v>SCHEDULE 11: REPORT ON RELIABILITY MEASURES | Interruptions to: Remote stands and means of embarkation/disembarkation | Caused by: Airports</v>
      </c>
    </row>
    <row r="281" spans="1:14">
      <c r="A281" t="s">
        <v>1</v>
      </c>
      <c r="B281">
        <v>2013</v>
      </c>
      <c r="C281" t="s">
        <v>5223</v>
      </c>
      <c r="D281" t="s">
        <v>81</v>
      </c>
      <c r="E281" t="s">
        <v>81</v>
      </c>
      <c r="F281" t="s">
        <v>5233</v>
      </c>
      <c r="G281">
        <v>20</v>
      </c>
      <c r="H281" t="s">
        <v>5225</v>
      </c>
      <c r="I281">
        <v>2013</v>
      </c>
      <c r="J281" t="s">
        <v>5226</v>
      </c>
      <c r="K281" t="s">
        <v>458</v>
      </c>
      <c r="L281">
        <v>0</v>
      </c>
      <c r="M281" s="9" t="str">
        <f>Data[[#This Row],[schedule]]&amp;" | "&amp;Data[[#This Row],[section]]</f>
        <v xml:space="preserve">SCHEDULE 11: REPORT ON RELIABILITY MEASURES | </v>
      </c>
      <c r="N281" s="9" t="str">
        <f t="shared" si="4"/>
        <v>SCHEDULE 11: REPORT ON RELIABILITY MEASURES | Interruptions to: Remote stands and means of embarkation/disembarkation | Caused by: Airports</v>
      </c>
    </row>
    <row r="282" spans="1:14">
      <c r="A282" t="s">
        <v>1</v>
      </c>
      <c r="B282">
        <v>2013</v>
      </c>
      <c r="C282" t="s">
        <v>5223</v>
      </c>
      <c r="D282" t="s">
        <v>81</v>
      </c>
      <c r="E282" t="s">
        <v>81</v>
      </c>
      <c r="F282" t="s">
        <v>5233</v>
      </c>
      <c r="G282">
        <v>20</v>
      </c>
      <c r="H282" t="s">
        <v>5225</v>
      </c>
      <c r="I282">
        <v>2013</v>
      </c>
      <c r="J282" t="s">
        <v>5227</v>
      </c>
      <c r="K282" t="s">
        <v>458</v>
      </c>
      <c r="L282">
        <v>0</v>
      </c>
      <c r="M282" s="9" t="str">
        <f>Data[[#This Row],[schedule]]&amp;" | "&amp;Data[[#This Row],[section]]</f>
        <v xml:space="preserve">SCHEDULE 11: REPORT ON RELIABILITY MEASURES | </v>
      </c>
      <c r="N282" s="9" t="str">
        <f t="shared" si="4"/>
        <v>SCHEDULE 11: REPORT ON RELIABILITY MEASURES | Interruptions to: Remote stands and means of embarkation/disembarkation | Caused by: Airports</v>
      </c>
    </row>
    <row r="283" spans="1:14">
      <c r="A283" t="s">
        <v>1</v>
      </c>
      <c r="B283">
        <v>2013</v>
      </c>
      <c r="C283" t="s">
        <v>5223</v>
      </c>
      <c r="D283" t="s">
        <v>81</v>
      </c>
      <c r="E283" t="s">
        <v>81</v>
      </c>
      <c r="F283" t="s">
        <v>5233</v>
      </c>
      <c r="G283">
        <v>21</v>
      </c>
      <c r="H283" t="s">
        <v>5228</v>
      </c>
      <c r="I283">
        <v>2013</v>
      </c>
      <c r="J283" t="s">
        <v>4988</v>
      </c>
      <c r="K283" t="s">
        <v>458</v>
      </c>
      <c r="L283">
        <v>0</v>
      </c>
      <c r="M283" s="9" t="str">
        <f>Data[[#This Row],[schedule]]&amp;" | "&amp;Data[[#This Row],[section]]</f>
        <v xml:space="preserve">SCHEDULE 11: REPORT ON RELIABILITY MEASURES | </v>
      </c>
      <c r="N283" s="9" t="str">
        <f t="shared" si="4"/>
        <v>SCHEDULE 11: REPORT ON RELIABILITY MEASURES | Interruptions to: Remote stands and means of embarkation/disembarkation | Caused by: Airlines/Other</v>
      </c>
    </row>
    <row r="284" spans="1:14">
      <c r="A284" t="s">
        <v>1</v>
      </c>
      <c r="B284">
        <v>2013</v>
      </c>
      <c r="C284" t="s">
        <v>5223</v>
      </c>
      <c r="D284" t="s">
        <v>81</v>
      </c>
      <c r="E284" t="s">
        <v>81</v>
      </c>
      <c r="F284" t="s">
        <v>5233</v>
      </c>
      <c r="G284">
        <v>21</v>
      </c>
      <c r="H284" t="s">
        <v>5228</v>
      </c>
      <c r="I284">
        <v>2013</v>
      </c>
      <c r="J284" t="s">
        <v>5226</v>
      </c>
      <c r="K284" t="s">
        <v>458</v>
      </c>
      <c r="L284">
        <v>0</v>
      </c>
      <c r="M284" s="9" t="str">
        <f>Data[[#This Row],[schedule]]&amp;" | "&amp;Data[[#This Row],[section]]</f>
        <v xml:space="preserve">SCHEDULE 11: REPORT ON RELIABILITY MEASURES | </v>
      </c>
      <c r="N284" s="9" t="str">
        <f t="shared" si="4"/>
        <v>SCHEDULE 11: REPORT ON RELIABILITY MEASURES | Interruptions to: Remote stands and means of embarkation/disembarkation | Caused by: Airlines/Other</v>
      </c>
    </row>
    <row r="285" spans="1:14">
      <c r="A285" t="s">
        <v>1</v>
      </c>
      <c r="B285">
        <v>2013</v>
      </c>
      <c r="C285" t="s">
        <v>5223</v>
      </c>
      <c r="D285" t="s">
        <v>81</v>
      </c>
      <c r="E285" t="s">
        <v>81</v>
      </c>
      <c r="F285" t="s">
        <v>5233</v>
      </c>
      <c r="G285">
        <v>21</v>
      </c>
      <c r="H285" t="s">
        <v>5228</v>
      </c>
      <c r="I285">
        <v>2013</v>
      </c>
      <c r="J285" t="s">
        <v>5227</v>
      </c>
      <c r="K285" t="s">
        <v>458</v>
      </c>
      <c r="L285">
        <v>0</v>
      </c>
      <c r="M285" s="9" t="str">
        <f>Data[[#This Row],[schedule]]&amp;" | "&amp;Data[[#This Row],[section]]</f>
        <v xml:space="preserve">SCHEDULE 11: REPORT ON RELIABILITY MEASURES | </v>
      </c>
      <c r="N285" s="9" t="str">
        <f t="shared" si="4"/>
        <v>SCHEDULE 11: REPORT ON RELIABILITY MEASURES | Interruptions to: Remote stands and means of embarkation/disembarkation | Caused by: Airlines/Other</v>
      </c>
    </row>
    <row r="286" spans="1:14">
      <c r="A286" t="s">
        <v>1</v>
      </c>
      <c r="B286">
        <v>2013</v>
      </c>
      <c r="C286" t="s">
        <v>5223</v>
      </c>
      <c r="D286" t="s">
        <v>81</v>
      </c>
      <c r="E286" t="s">
        <v>81</v>
      </c>
      <c r="F286" t="s">
        <v>5233</v>
      </c>
      <c r="G286">
        <v>22</v>
      </c>
      <c r="H286" t="s">
        <v>5229</v>
      </c>
      <c r="I286">
        <v>2013</v>
      </c>
      <c r="J286" t="s">
        <v>4988</v>
      </c>
      <c r="K286" t="s">
        <v>458</v>
      </c>
      <c r="L286">
        <v>0</v>
      </c>
      <c r="M286" s="9" t="str">
        <f>Data[[#This Row],[schedule]]&amp;" | "&amp;Data[[#This Row],[section]]</f>
        <v xml:space="preserve">SCHEDULE 11: REPORT ON RELIABILITY MEASURES | </v>
      </c>
      <c r="N286" s="9" t="str">
        <f t="shared" si="4"/>
        <v>SCHEDULE 11: REPORT ON RELIABILITY MEASURES | Interruptions to: Remote stands and means of embarkation/disembarkation | Caused by: Undetermined reasons</v>
      </c>
    </row>
    <row r="287" spans="1:14">
      <c r="A287" t="s">
        <v>1</v>
      </c>
      <c r="B287">
        <v>2013</v>
      </c>
      <c r="C287" t="s">
        <v>5223</v>
      </c>
      <c r="D287" t="s">
        <v>81</v>
      </c>
      <c r="E287" t="s">
        <v>81</v>
      </c>
      <c r="F287" t="s">
        <v>5233</v>
      </c>
      <c r="G287">
        <v>22</v>
      </c>
      <c r="H287" t="s">
        <v>5229</v>
      </c>
      <c r="I287">
        <v>2013</v>
      </c>
      <c r="J287" t="s">
        <v>5226</v>
      </c>
      <c r="K287" t="s">
        <v>458</v>
      </c>
      <c r="L287">
        <v>0</v>
      </c>
      <c r="M287" s="9" t="str">
        <f>Data[[#This Row],[schedule]]&amp;" | "&amp;Data[[#This Row],[section]]</f>
        <v xml:space="preserve">SCHEDULE 11: REPORT ON RELIABILITY MEASURES | </v>
      </c>
      <c r="N287" s="9" t="str">
        <f t="shared" si="4"/>
        <v>SCHEDULE 11: REPORT ON RELIABILITY MEASURES | Interruptions to: Remote stands and means of embarkation/disembarkation | Caused by: Undetermined reasons</v>
      </c>
    </row>
    <row r="288" spans="1:14">
      <c r="A288" t="s">
        <v>1</v>
      </c>
      <c r="B288">
        <v>2013</v>
      </c>
      <c r="C288" t="s">
        <v>5223</v>
      </c>
      <c r="D288" t="s">
        <v>81</v>
      </c>
      <c r="E288" t="s">
        <v>81</v>
      </c>
      <c r="F288" t="s">
        <v>5233</v>
      </c>
      <c r="G288">
        <v>22</v>
      </c>
      <c r="H288" t="s">
        <v>5229</v>
      </c>
      <c r="I288">
        <v>2013</v>
      </c>
      <c r="J288" t="s">
        <v>5227</v>
      </c>
      <c r="K288" t="s">
        <v>458</v>
      </c>
      <c r="L288">
        <v>0</v>
      </c>
      <c r="M288" s="9" t="str">
        <f>Data[[#This Row],[schedule]]&amp;" | "&amp;Data[[#This Row],[section]]</f>
        <v xml:space="preserve">SCHEDULE 11: REPORT ON RELIABILITY MEASURES | </v>
      </c>
      <c r="N288" s="9" t="str">
        <f t="shared" si="4"/>
        <v>SCHEDULE 11: REPORT ON RELIABILITY MEASURES | Interruptions to: Remote stands and means of embarkation/disembarkation | Caused by: Undetermined reasons</v>
      </c>
    </row>
    <row r="289" spans="1:14">
      <c r="A289" t="s">
        <v>1</v>
      </c>
      <c r="B289">
        <v>2013</v>
      </c>
      <c r="C289" t="s">
        <v>5223</v>
      </c>
      <c r="D289" t="s">
        <v>81</v>
      </c>
      <c r="E289" t="s">
        <v>81</v>
      </c>
      <c r="F289" t="s">
        <v>5233</v>
      </c>
      <c r="G289">
        <v>23</v>
      </c>
      <c r="H289" t="s">
        <v>60</v>
      </c>
      <c r="I289">
        <v>2013</v>
      </c>
      <c r="J289" t="s">
        <v>4988</v>
      </c>
      <c r="K289" t="s">
        <v>458</v>
      </c>
      <c r="L289">
        <v>0</v>
      </c>
      <c r="M289" s="9" t="str">
        <f>Data[[#This Row],[schedule]]&amp;" | "&amp;Data[[#This Row],[section]]</f>
        <v xml:space="preserve">SCHEDULE 11: REPORT ON RELIABILITY MEASURES | </v>
      </c>
      <c r="N289" s="9" t="str">
        <f t="shared" si="4"/>
        <v>SCHEDULE 11: REPORT ON RELIABILITY MEASURES | Interruptions to: Remote stands and means of embarkation/disembarkation | Total</v>
      </c>
    </row>
    <row r="290" spans="1:14">
      <c r="A290" t="s">
        <v>1</v>
      </c>
      <c r="B290">
        <v>2013</v>
      </c>
      <c r="C290" t="s">
        <v>5223</v>
      </c>
      <c r="D290" t="s">
        <v>81</v>
      </c>
      <c r="E290" t="s">
        <v>81</v>
      </c>
      <c r="F290" t="s">
        <v>5233</v>
      </c>
      <c r="G290">
        <v>23</v>
      </c>
      <c r="H290" t="s">
        <v>60</v>
      </c>
      <c r="I290">
        <v>2013</v>
      </c>
      <c r="J290" t="s">
        <v>5226</v>
      </c>
      <c r="K290" t="s">
        <v>5230</v>
      </c>
      <c r="M290" s="9" t="str">
        <f>Data[[#This Row],[schedule]]&amp;" | "&amp;Data[[#This Row],[section]]</f>
        <v xml:space="preserve">SCHEDULE 11: REPORT ON RELIABILITY MEASURES | </v>
      </c>
      <c r="N290" s="9" t="str">
        <f t="shared" si="4"/>
        <v>SCHEDULE 11: REPORT ON RELIABILITY MEASURES | Interruptions to: Remote stands and means of embarkation/disembarkation | Total</v>
      </c>
    </row>
    <row r="291" spans="1:14">
      <c r="A291" t="s">
        <v>1</v>
      </c>
      <c r="B291">
        <v>2013</v>
      </c>
      <c r="C291" t="s">
        <v>5223</v>
      </c>
      <c r="D291" t="s">
        <v>81</v>
      </c>
      <c r="E291" t="s">
        <v>81</v>
      </c>
      <c r="F291" t="s">
        <v>5233</v>
      </c>
      <c r="G291">
        <v>23</v>
      </c>
      <c r="H291" t="s">
        <v>60</v>
      </c>
      <c r="I291">
        <v>2013</v>
      </c>
      <c r="J291" t="s">
        <v>5227</v>
      </c>
      <c r="K291" t="s">
        <v>5230</v>
      </c>
      <c r="M291" s="9" t="str">
        <f>Data[[#This Row],[schedule]]&amp;" | "&amp;Data[[#This Row],[section]]</f>
        <v xml:space="preserve">SCHEDULE 11: REPORT ON RELIABILITY MEASURES | </v>
      </c>
      <c r="N291" s="9" t="str">
        <f t="shared" si="4"/>
        <v>SCHEDULE 11: REPORT ON RELIABILITY MEASURES | Interruptions to: Remote stands and means of embarkation/disembarkation | Total</v>
      </c>
    </row>
    <row r="292" spans="1:14">
      <c r="A292" t="s">
        <v>1</v>
      </c>
      <c r="B292">
        <v>2013</v>
      </c>
      <c r="C292" t="s">
        <v>5223</v>
      </c>
      <c r="D292" t="s">
        <v>81</v>
      </c>
      <c r="E292" t="s">
        <v>81</v>
      </c>
      <c r="F292" t="s">
        <v>5234</v>
      </c>
      <c r="G292">
        <v>26</v>
      </c>
      <c r="H292" t="s">
        <v>5225</v>
      </c>
      <c r="I292">
        <v>2013</v>
      </c>
      <c r="J292" t="s">
        <v>4988</v>
      </c>
      <c r="K292" t="s">
        <v>458</v>
      </c>
      <c r="L292">
        <v>0</v>
      </c>
      <c r="M292" s="9" t="str">
        <f>Data[[#This Row],[schedule]]&amp;" | "&amp;Data[[#This Row],[section]]</f>
        <v xml:space="preserve">SCHEDULE 11: REPORT ON RELIABILITY MEASURES | </v>
      </c>
      <c r="N292" s="9" t="str">
        <f t="shared" si="4"/>
        <v>SCHEDULE 11: REPORT ON RELIABILITY MEASURES | Interruptions to: Contact stands and airbridges | Caused by: Airports</v>
      </c>
    </row>
    <row r="293" spans="1:14">
      <c r="A293" t="s">
        <v>1</v>
      </c>
      <c r="B293">
        <v>2013</v>
      </c>
      <c r="C293" t="s">
        <v>5223</v>
      </c>
      <c r="D293" t="s">
        <v>81</v>
      </c>
      <c r="E293" t="s">
        <v>81</v>
      </c>
      <c r="F293" t="s">
        <v>5234</v>
      </c>
      <c r="G293">
        <v>26</v>
      </c>
      <c r="H293" t="s">
        <v>5225</v>
      </c>
      <c r="I293">
        <v>2013</v>
      </c>
      <c r="J293" t="s">
        <v>5226</v>
      </c>
      <c r="K293" t="s">
        <v>458</v>
      </c>
      <c r="L293">
        <v>0</v>
      </c>
      <c r="M293" s="9" t="str">
        <f>Data[[#This Row],[schedule]]&amp;" | "&amp;Data[[#This Row],[section]]</f>
        <v xml:space="preserve">SCHEDULE 11: REPORT ON RELIABILITY MEASURES | </v>
      </c>
      <c r="N293" s="9" t="str">
        <f t="shared" si="4"/>
        <v>SCHEDULE 11: REPORT ON RELIABILITY MEASURES | Interruptions to: Contact stands and airbridges | Caused by: Airports</v>
      </c>
    </row>
    <row r="294" spans="1:14">
      <c r="A294" t="s">
        <v>1</v>
      </c>
      <c r="B294">
        <v>2013</v>
      </c>
      <c r="C294" t="s">
        <v>5223</v>
      </c>
      <c r="D294" t="s">
        <v>81</v>
      </c>
      <c r="E294" t="s">
        <v>81</v>
      </c>
      <c r="F294" t="s">
        <v>5234</v>
      </c>
      <c r="G294">
        <v>26</v>
      </c>
      <c r="H294" t="s">
        <v>5225</v>
      </c>
      <c r="I294">
        <v>2013</v>
      </c>
      <c r="J294" t="s">
        <v>5227</v>
      </c>
      <c r="K294" t="s">
        <v>458</v>
      </c>
      <c r="L294">
        <v>0</v>
      </c>
      <c r="M294" s="9" t="str">
        <f>Data[[#This Row],[schedule]]&amp;" | "&amp;Data[[#This Row],[section]]</f>
        <v xml:space="preserve">SCHEDULE 11: REPORT ON RELIABILITY MEASURES | </v>
      </c>
      <c r="N294" s="9" t="str">
        <f t="shared" si="4"/>
        <v>SCHEDULE 11: REPORT ON RELIABILITY MEASURES | Interruptions to: Contact stands and airbridges | Caused by: Airports</v>
      </c>
    </row>
    <row r="295" spans="1:14">
      <c r="A295" t="s">
        <v>1</v>
      </c>
      <c r="B295">
        <v>2013</v>
      </c>
      <c r="C295" t="s">
        <v>5223</v>
      </c>
      <c r="D295" t="s">
        <v>81</v>
      </c>
      <c r="E295" t="s">
        <v>81</v>
      </c>
      <c r="F295" t="s">
        <v>5234</v>
      </c>
      <c r="G295">
        <v>27</v>
      </c>
      <c r="H295" t="s">
        <v>5228</v>
      </c>
      <c r="I295">
        <v>2013</v>
      </c>
      <c r="J295" t="s">
        <v>4988</v>
      </c>
      <c r="K295" t="s">
        <v>458</v>
      </c>
      <c r="L295">
        <v>0</v>
      </c>
      <c r="M295" s="9" t="str">
        <f>Data[[#This Row],[schedule]]&amp;" | "&amp;Data[[#This Row],[section]]</f>
        <v xml:space="preserve">SCHEDULE 11: REPORT ON RELIABILITY MEASURES | </v>
      </c>
      <c r="N295" s="9" t="str">
        <f t="shared" si="4"/>
        <v>SCHEDULE 11: REPORT ON RELIABILITY MEASURES | Interruptions to: Contact stands and airbridges | Caused by: Airlines/Other</v>
      </c>
    </row>
    <row r="296" spans="1:14">
      <c r="A296" t="s">
        <v>1</v>
      </c>
      <c r="B296">
        <v>2013</v>
      </c>
      <c r="C296" t="s">
        <v>5223</v>
      </c>
      <c r="D296" t="s">
        <v>81</v>
      </c>
      <c r="E296" t="s">
        <v>81</v>
      </c>
      <c r="F296" t="s">
        <v>5234</v>
      </c>
      <c r="G296">
        <v>27</v>
      </c>
      <c r="H296" t="s">
        <v>5228</v>
      </c>
      <c r="I296">
        <v>2013</v>
      </c>
      <c r="J296" t="s">
        <v>5226</v>
      </c>
      <c r="K296" t="s">
        <v>458</v>
      </c>
      <c r="L296">
        <v>0</v>
      </c>
      <c r="M296" s="9" t="str">
        <f>Data[[#This Row],[schedule]]&amp;" | "&amp;Data[[#This Row],[section]]</f>
        <v xml:space="preserve">SCHEDULE 11: REPORT ON RELIABILITY MEASURES | </v>
      </c>
      <c r="N296" s="9" t="str">
        <f t="shared" si="4"/>
        <v>SCHEDULE 11: REPORT ON RELIABILITY MEASURES | Interruptions to: Contact stands and airbridges | Caused by: Airlines/Other</v>
      </c>
    </row>
    <row r="297" spans="1:14">
      <c r="A297" t="s">
        <v>1</v>
      </c>
      <c r="B297">
        <v>2013</v>
      </c>
      <c r="C297" t="s">
        <v>5223</v>
      </c>
      <c r="D297" t="s">
        <v>81</v>
      </c>
      <c r="E297" t="s">
        <v>81</v>
      </c>
      <c r="F297" t="s">
        <v>5234</v>
      </c>
      <c r="G297">
        <v>27</v>
      </c>
      <c r="H297" t="s">
        <v>5228</v>
      </c>
      <c r="I297">
        <v>2013</v>
      </c>
      <c r="J297" t="s">
        <v>5227</v>
      </c>
      <c r="K297" t="s">
        <v>458</v>
      </c>
      <c r="L297">
        <v>0</v>
      </c>
      <c r="M297" s="9" t="str">
        <f>Data[[#This Row],[schedule]]&amp;" | "&amp;Data[[#This Row],[section]]</f>
        <v xml:space="preserve">SCHEDULE 11: REPORT ON RELIABILITY MEASURES | </v>
      </c>
      <c r="N297" s="9" t="str">
        <f t="shared" si="4"/>
        <v>SCHEDULE 11: REPORT ON RELIABILITY MEASURES | Interruptions to: Contact stands and airbridges | Caused by: Airlines/Other</v>
      </c>
    </row>
    <row r="298" spans="1:14">
      <c r="A298" t="s">
        <v>1</v>
      </c>
      <c r="B298">
        <v>2013</v>
      </c>
      <c r="C298" t="s">
        <v>5223</v>
      </c>
      <c r="D298" t="s">
        <v>81</v>
      </c>
      <c r="E298" t="s">
        <v>81</v>
      </c>
      <c r="F298" t="s">
        <v>5234</v>
      </c>
      <c r="G298">
        <v>28</v>
      </c>
      <c r="H298" t="s">
        <v>5229</v>
      </c>
      <c r="I298">
        <v>2013</v>
      </c>
      <c r="J298" t="s">
        <v>4988</v>
      </c>
      <c r="K298" t="s">
        <v>458</v>
      </c>
      <c r="L298">
        <v>0</v>
      </c>
      <c r="M298" s="9" t="str">
        <f>Data[[#This Row],[schedule]]&amp;" | "&amp;Data[[#This Row],[section]]</f>
        <v xml:space="preserve">SCHEDULE 11: REPORT ON RELIABILITY MEASURES | </v>
      </c>
      <c r="N298" s="9" t="str">
        <f t="shared" si="4"/>
        <v>SCHEDULE 11: REPORT ON RELIABILITY MEASURES | Interruptions to: Contact stands and airbridges | Caused by: Undetermined reasons</v>
      </c>
    </row>
    <row r="299" spans="1:14">
      <c r="A299" t="s">
        <v>1</v>
      </c>
      <c r="B299">
        <v>2013</v>
      </c>
      <c r="C299" t="s">
        <v>5223</v>
      </c>
      <c r="D299" t="s">
        <v>81</v>
      </c>
      <c r="E299" t="s">
        <v>81</v>
      </c>
      <c r="F299" t="s">
        <v>5234</v>
      </c>
      <c r="G299">
        <v>28</v>
      </c>
      <c r="H299" t="s">
        <v>5229</v>
      </c>
      <c r="I299">
        <v>2013</v>
      </c>
      <c r="J299" t="s">
        <v>5226</v>
      </c>
      <c r="K299" t="s">
        <v>458</v>
      </c>
      <c r="L299">
        <v>0</v>
      </c>
      <c r="M299" s="9" t="str">
        <f>Data[[#This Row],[schedule]]&amp;" | "&amp;Data[[#This Row],[section]]</f>
        <v xml:space="preserve">SCHEDULE 11: REPORT ON RELIABILITY MEASURES | </v>
      </c>
      <c r="N299" s="9" t="str">
        <f t="shared" si="4"/>
        <v>SCHEDULE 11: REPORT ON RELIABILITY MEASURES | Interruptions to: Contact stands and airbridges | Caused by: Undetermined reasons</v>
      </c>
    </row>
    <row r="300" spans="1:14">
      <c r="A300" t="s">
        <v>1</v>
      </c>
      <c r="B300">
        <v>2013</v>
      </c>
      <c r="C300" t="s">
        <v>5223</v>
      </c>
      <c r="D300" t="s">
        <v>81</v>
      </c>
      <c r="E300" t="s">
        <v>81</v>
      </c>
      <c r="F300" t="s">
        <v>5234</v>
      </c>
      <c r="G300">
        <v>28</v>
      </c>
      <c r="H300" t="s">
        <v>5229</v>
      </c>
      <c r="I300">
        <v>2013</v>
      </c>
      <c r="J300" t="s">
        <v>5227</v>
      </c>
      <c r="K300" t="s">
        <v>458</v>
      </c>
      <c r="L300">
        <v>0</v>
      </c>
      <c r="M300" s="9" t="str">
        <f>Data[[#This Row],[schedule]]&amp;" | "&amp;Data[[#This Row],[section]]</f>
        <v xml:space="preserve">SCHEDULE 11: REPORT ON RELIABILITY MEASURES | </v>
      </c>
      <c r="N300" s="9" t="str">
        <f t="shared" si="4"/>
        <v>SCHEDULE 11: REPORT ON RELIABILITY MEASURES | Interruptions to: Contact stands and airbridges | Caused by: Undetermined reasons</v>
      </c>
    </row>
    <row r="301" spans="1:14">
      <c r="A301" t="s">
        <v>1</v>
      </c>
      <c r="B301">
        <v>2013</v>
      </c>
      <c r="C301" t="s">
        <v>5223</v>
      </c>
      <c r="D301" t="s">
        <v>81</v>
      </c>
      <c r="E301" t="s">
        <v>81</v>
      </c>
      <c r="F301" t="s">
        <v>5234</v>
      </c>
      <c r="G301">
        <v>29</v>
      </c>
      <c r="H301" t="s">
        <v>60</v>
      </c>
      <c r="I301">
        <v>2013</v>
      </c>
      <c r="J301" t="s">
        <v>4988</v>
      </c>
      <c r="K301" t="s">
        <v>458</v>
      </c>
      <c r="L301">
        <v>0</v>
      </c>
      <c r="M301" s="9" t="str">
        <f>Data[[#This Row],[schedule]]&amp;" | "&amp;Data[[#This Row],[section]]</f>
        <v xml:space="preserve">SCHEDULE 11: REPORT ON RELIABILITY MEASURES | </v>
      </c>
      <c r="N301" s="9" t="str">
        <f t="shared" si="4"/>
        <v>SCHEDULE 11: REPORT ON RELIABILITY MEASURES | Interruptions to: Contact stands and airbridges | Total</v>
      </c>
    </row>
    <row r="302" spans="1:14">
      <c r="A302" t="s">
        <v>1</v>
      </c>
      <c r="B302">
        <v>2013</v>
      </c>
      <c r="C302" t="s">
        <v>5223</v>
      </c>
      <c r="D302" t="s">
        <v>81</v>
      </c>
      <c r="E302" t="s">
        <v>81</v>
      </c>
      <c r="F302" t="s">
        <v>5234</v>
      </c>
      <c r="G302">
        <v>29</v>
      </c>
      <c r="H302" t="s">
        <v>60</v>
      </c>
      <c r="I302">
        <v>2013</v>
      </c>
      <c r="J302" t="s">
        <v>5226</v>
      </c>
      <c r="K302" t="s">
        <v>5230</v>
      </c>
      <c r="M302" s="9" t="str">
        <f>Data[[#This Row],[schedule]]&amp;" | "&amp;Data[[#This Row],[section]]</f>
        <v xml:space="preserve">SCHEDULE 11: REPORT ON RELIABILITY MEASURES | </v>
      </c>
      <c r="N302" s="9" t="str">
        <f t="shared" si="4"/>
        <v>SCHEDULE 11: REPORT ON RELIABILITY MEASURES | Interruptions to: Contact stands and airbridges | Total</v>
      </c>
    </row>
    <row r="303" spans="1:14">
      <c r="A303" t="s">
        <v>1</v>
      </c>
      <c r="B303">
        <v>2013</v>
      </c>
      <c r="C303" t="s">
        <v>5223</v>
      </c>
      <c r="D303" t="s">
        <v>81</v>
      </c>
      <c r="E303" t="s">
        <v>81</v>
      </c>
      <c r="F303" t="s">
        <v>5234</v>
      </c>
      <c r="G303">
        <v>29</v>
      </c>
      <c r="H303" t="s">
        <v>60</v>
      </c>
      <c r="I303">
        <v>2013</v>
      </c>
      <c r="J303" t="s">
        <v>5227</v>
      </c>
      <c r="K303" t="s">
        <v>5230</v>
      </c>
      <c r="M303" s="9" t="str">
        <f>Data[[#This Row],[schedule]]&amp;" | "&amp;Data[[#This Row],[section]]</f>
        <v xml:space="preserve">SCHEDULE 11: REPORT ON RELIABILITY MEASURES | </v>
      </c>
      <c r="N303" s="9" t="str">
        <f t="shared" si="4"/>
        <v>SCHEDULE 11: REPORT ON RELIABILITY MEASURES | Interruptions to: Contact stands and airbridges | Total</v>
      </c>
    </row>
    <row r="304" spans="1:14">
      <c r="A304" t="s">
        <v>1</v>
      </c>
      <c r="B304">
        <v>2013</v>
      </c>
      <c r="C304" t="s">
        <v>5223</v>
      </c>
      <c r="D304" t="s">
        <v>81</v>
      </c>
      <c r="E304" t="s">
        <v>81</v>
      </c>
      <c r="F304" t="s">
        <v>5235</v>
      </c>
      <c r="G304">
        <v>32</v>
      </c>
      <c r="H304" t="s">
        <v>5225</v>
      </c>
      <c r="I304">
        <v>2013</v>
      </c>
      <c r="J304" t="s">
        <v>4988</v>
      </c>
      <c r="K304" t="s">
        <v>5232</v>
      </c>
      <c r="L304">
        <v>8</v>
      </c>
      <c r="M304" s="9" t="str">
        <f>Data[[#This Row],[schedule]]&amp;" | "&amp;Data[[#This Row],[section]]</f>
        <v xml:space="preserve">SCHEDULE 11: REPORT ON RELIABILITY MEASURES | </v>
      </c>
      <c r="N304" s="9" t="str">
        <f t="shared" si="4"/>
        <v>SCHEDULE 11: REPORT ON RELIABILITY MEASURES | Interruptions to: Baggage sortation system on departures | Caused by: Airports</v>
      </c>
    </row>
    <row r="305" spans="1:14">
      <c r="A305" t="s">
        <v>1</v>
      </c>
      <c r="B305">
        <v>2013</v>
      </c>
      <c r="C305" t="s">
        <v>5223</v>
      </c>
      <c r="D305" t="s">
        <v>81</v>
      </c>
      <c r="E305" t="s">
        <v>81</v>
      </c>
      <c r="F305" t="s">
        <v>5235</v>
      </c>
      <c r="G305">
        <v>32</v>
      </c>
      <c r="H305" t="s">
        <v>5225</v>
      </c>
      <c r="I305">
        <v>2013</v>
      </c>
      <c r="J305" t="s">
        <v>5226</v>
      </c>
      <c r="K305" t="s">
        <v>2050</v>
      </c>
      <c r="L305">
        <v>17</v>
      </c>
      <c r="M305" s="9" t="str">
        <f>Data[[#This Row],[schedule]]&amp;" | "&amp;Data[[#This Row],[section]]</f>
        <v xml:space="preserve">SCHEDULE 11: REPORT ON RELIABILITY MEASURES | </v>
      </c>
      <c r="N305" s="9" t="str">
        <f t="shared" si="4"/>
        <v>SCHEDULE 11: REPORT ON RELIABILITY MEASURES | Interruptions to: Baggage sortation system on departures | Caused by: Airports</v>
      </c>
    </row>
    <row r="306" spans="1:14">
      <c r="A306" t="s">
        <v>1</v>
      </c>
      <c r="B306">
        <v>2013</v>
      </c>
      <c r="C306" t="s">
        <v>5223</v>
      </c>
      <c r="D306" t="s">
        <v>81</v>
      </c>
      <c r="E306" t="s">
        <v>81</v>
      </c>
      <c r="F306" t="s">
        <v>5235</v>
      </c>
      <c r="G306">
        <v>32</v>
      </c>
      <c r="H306" t="s">
        <v>5225</v>
      </c>
      <c r="I306">
        <v>2013</v>
      </c>
      <c r="J306" t="s">
        <v>5227</v>
      </c>
      <c r="K306" t="s">
        <v>5236</v>
      </c>
      <c r="L306">
        <v>43</v>
      </c>
      <c r="M306" s="9" t="str">
        <f>Data[[#This Row],[schedule]]&amp;" | "&amp;Data[[#This Row],[section]]</f>
        <v xml:space="preserve">SCHEDULE 11: REPORT ON RELIABILITY MEASURES | </v>
      </c>
      <c r="N306" s="9" t="str">
        <f t="shared" si="4"/>
        <v>SCHEDULE 11: REPORT ON RELIABILITY MEASURES | Interruptions to: Baggage sortation system on departures | Caused by: Airports</v>
      </c>
    </row>
    <row r="307" spans="1:14">
      <c r="A307" t="s">
        <v>1</v>
      </c>
      <c r="B307">
        <v>2013</v>
      </c>
      <c r="C307" t="s">
        <v>5223</v>
      </c>
      <c r="D307" t="s">
        <v>81</v>
      </c>
      <c r="E307" t="s">
        <v>81</v>
      </c>
      <c r="F307" t="s">
        <v>5235</v>
      </c>
      <c r="G307">
        <v>33</v>
      </c>
      <c r="H307" t="s">
        <v>5228</v>
      </c>
      <c r="I307">
        <v>2013</v>
      </c>
      <c r="J307" t="s">
        <v>4988</v>
      </c>
      <c r="K307" t="s">
        <v>1308</v>
      </c>
      <c r="L307">
        <v>2</v>
      </c>
      <c r="M307" s="9" t="str">
        <f>Data[[#This Row],[schedule]]&amp;" | "&amp;Data[[#This Row],[section]]</f>
        <v xml:space="preserve">SCHEDULE 11: REPORT ON RELIABILITY MEASURES | </v>
      </c>
      <c r="N307" s="9" t="str">
        <f t="shared" si="4"/>
        <v>SCHEDULE 11: REPORT ON RELIABILITY MEASURES | Interruptions to: Baggage sortation system on departures | Caused by: Airlines/Other</v>
      </c>
    </row>
    <row r="308" spans="1:14">
      <c r="A308" t="s">
        <v>1</v>
      </c>
      <c r="B308">
        <v>2013</v>
      </c>
      <c r="C308" t="s">
        <v>5223</v>
      </c>
      <c r="D308" t="s">
        <v>81</v>
      </c>
      <c r="E308" t="s">
        <v>81</v>
      </c>
      <c r="F308" t="s">
        <v>5235</v>
      </c>
      <c r="G308">
        <v>33</v>
      </c>
      <c r="H308" t="s">
        <v>5228</v>
      </c>
      <c r="I308">
        <v>2013</v>
      </c>
      <c r="J308" t="s">
        <v>5226</v>
      </c>
      <c r="K308" t="s">
        <v>2285</v>
      </c>
      <c r="L308">
        <v>12</v>
      </c>
      <c r="M308" s="9" t="str">
        <f>Data[[#This Row],[schedule]]&amp;" | "&amp;Data[[#This Row],[section]]</f>
        <v xml:space="preserve">SCHEDULE 11: REPORT ON RELIABILITY MEASURES | </v>
      </c>
      <c r="N308" s="9" t="str">
        <f t="shared" si="4"/>
        <v>SCHEDULE 11: REPORT ON RELIABILITY MEASURES | Interruptions to: Baggage sortation system on departures | Caused by: Airlines/Other</v>
      </c>
    </row>
    <row r="309" spans="1:14">
      <c r="A309" t="s">
        <v>1</v>
      </c>
      <c r="B309">
        <v>2013</v>
      </c>
      <c r="C309" t="s">
        <v>5223</v>
      </c>
      <c r="D309" t="s">
        <v>81</v>
      </c>
      <c r="E309" t="s">
        <v>81</v>
      </c>
      <c r="F309" t="s">
        <v>5235</v>
      </c>
      <c r="G309">
        <v>33</v>
      </c>
      <c r="H309" t="s">
        <v>5228</v>
      </c>
      <c r="I309">
        <v>2013</v>
      </c>
      <c r="J309" t="s">
        <v>5227</v>
      </c>
      <c r="K309" t="s">
        <v>5237</v>
      </c>
      <c r="L309">
        <v>41</v>
      </c>
      <c r="M309" s="9" t="str">
        <f>Data[[#This Row],[schedule]]&amp;" | "&amp;Data[[#This Row],[section]]</f>
        <v xml:space="preserve">SCHEDULE 11: REPORT ON RELIABILITY MEASURES | </v>
      </c>
      <c r="N309" s="9" t="str">
        <f t="shared" si="4"/>
        <v>SCHEDULE 11: REPORT ON RELIABILITY MEASURES | Interruptions to: Baggage sortation system on departures | Caused by: Airlines/Other</v>
      </c>
    </row>
    <row r="310" spans="1:14">
      <c r="A310" t="s">
        <v>1</v>
      </c>
      <c r="B310">
        <v>2013</v>
      </c>
      <c r="C310" t="s">
        <v>5223</v>
      </c>
      <c r="D310" t="s">
        <v>81</v>
      </c>
      <c r="E310" t="s">
        <v>81</v>
      </c>
      <c r="F310" t="s">
        <v>5235</v>
      </c>
      <c r="G310">
        <v>34</v>
      </c>
      <c r="H310" t="s">
        <v>5229</v>
      </c>
      <c r="I310">
        <v>2013</v>
      </c>
      <c r="J310" t="s">
        <v>4988</v>
      </c>
      <c r="K310" t="s">
        <v>458</v>
      </c>
      <c r="L310">
        <v>0</v>
      </c>
      <c r="M310" s="9" t="str">
        <f>Data[[#This Row],[schedule]]&amp;" | "&amp;Data[[#This Row],[section]]</f>
        <v xml:space="preserve">SCHEDULE 11: REPORT ON RELIABILITY MEASURES | </v>
      </c>
      <c r="N310" s="9" t="str">
        <f t="shared" si="4"/>
        <v>SCHEDULE 11: REPORT ON RELIABILITY MEASURES | Interruptions to: Baggage sortation system on departures | Caused by: Undetermined reasons</v>
      </c>
    </row>
    <row r="311" spans="1:14">
      <c r="A311" t="s">
        <v>1</v>
      </c>
      <c r="B311">
        <v>2013</v>
      </c>
      <c r="C311" t="s">
        <v>5223</v>
      </c>
      <c r="D311" t="s">
        <v>81</v>
      </c>
      <c r="E311" t="s">
        <v>81</v>
      </c>
      <c r="F311" t="s">
        <v>5235</v>
      </c>
      <c r="G311">
        <v>34</v>
      </c>
      <c r="H311" t="s">
        <v>5229</v>
      </c>
      <c r="I311">
        <v>2013</v>
      </c>
      <c r="J311" t="s">
        <v>5226</v>
      </c>
      <c r="K311" t="s">
        <v>458</v>
      </c>
      <c r="L311">
        <v>0</v>
      </c>
      <c r="M311" s="9" t="str">
        <f>Data[[#This Row],[schedule]]&amp;" | "&amp;Data[[#This Row],[section]]</f>
        <v xml:space="preserve">SCHEDULE 11: REPORT ON RELIABILITY MEASURES | </v>
      </c>
      <c r="N311" s="9" t="str">
        <f t="shared" si="4"/>
        <v>SCHEDULE 11: REPORT ON RELIABILITY MEASURES | Interruptions to: Baggage sortation system on departures | Caused by: Undetermined reasons</v>
      </c>
    </row>
    <row r="312" spans="1:14">
      <c r="A312" t="s">
        <v>1</v>
      </c>
      <c r="B312">
        <v>2013</v>
      </c>
      <c r="C312" t="s">
        <v>5223</v>
      </c>
      <c r="D312" t="s">
        <v>81</v>
      </c>
      <c r="E312" t="s">
        <v>81</v>
      </c>
      <c r="F312" t="s">
        <v>5235</v>
      </c>
      <c r="G312">
        <v>34</v>
      </c>
      <c r="H312" t="s">
        <v>5229</v>
      </c>
      <c r="I312">
        <v>2013</v>
      </c>
      <c r="J312" t="s">
        <v>5227</v>
      </c>
      <c r="K312" t="s">
        <v>458</v>
      </c>
      <c r="L312">
        <v>0</v>
      </c>
      <c r="M312" s="9" t="str">
        <f>Data[[#This Row],[schedule]]&amp;" | "&amp;Data[[#This Row],[section]]</f>
        <v xml:space="preserve">SCHEDULE 11: REPORT ON RELIABILITY MEASURES | </v>
      </c>
      <c r="N312" s="9" t="str">
        <f t="shared" si="4"/>
        <v>SCHEDULE 11: REPORT ON RELIABILITY MEASURES | Interruptions to: Baggage sortation system on departures | Caused by: Undetermined reasons</v>
      </c>
    </row>
    <row r="313" spans="1:14">
      <c r="A313" t="s">
        <v>1</v>
      </c>
      <c r="B313">
        <v>2013</v>
      </c>
      <c r="C313" t="s">
        <v>5223</v>
      </c>
      <c r="D313" t="s">
        <v>81</v>
      </c>
      <c r="E313" t="s">
        <v>81</v>
      </c>
      <c r="F313" t="s">
        <v>5235</v>
      </c>
      <c r="G313">
        <v>35</v>
      </c>
      <c r="H313" t="s">
        <v>60</v>
      </c>
      <c r="I313">
        <v>2013</v>
      </c>
      <c r="J313" t="s">
        <v>4988</v>
      </c>
      <c r="K313" t="s">
        <v>5238</v>
      </c>
      <c r="L313">
        <v>10</v>
      </c>
      <c r="M313" s="9" t="str">
        <f>Data[[#This Row],[schedule]]&amp;" | "&amp;Data[[#This Row],[section]]</f>
        <v xml:space="preserve">SCHEDULE 11: REPORT ON RELIABILITY MEASURES | </v>
      </c>
      <c r="N313" s="9" t="str">
        <f t="shared" si="4"/>
        <v>SCHEDULE 11: REPORT ON RELIABILITY MEASURES | Interruptions to: Baggage sortation system on departures | Total</v>
      </c>
    </row>
    <row r="314" spans="1:14">
      <c r="A314" t="s">
        <v>1</v>
      </c>
      <c r="B314">
        <v>2013</v>
      </c>
      <c r="C314" t="s">
        <v>5223</v>
      </c>
      <c r="D314" t="s">
        <v>81</v>
      </c>
      <c r="E314" t="s">
        <v>81</v>
      </c>
      <c r="F314" t="s">
        <v>5235</v>
      </c>
      <c r="G314">
        <v>35</v>
      </c>
      <c r="H314" t="s">
        <v>60</v>
      </c>
      <c r="I314">
        <v>2013</v>
      </c>
      <c r="J314" t="s">
        <v>5226</v>
      </c>
      <c r="K314" t="s">
        <v>2359</v>
      </c>
      <c r="L314">
        <v>30</v>
      </c>
      <c r="M314" s="9" t="str">
        <f>Data[[#This Row],[schedule]]&amp;" | "&amp;Data[[#This Row],[section]]</f>
        <v xml:space="preserve">SCHEDULE 11: REPORT ON RELIABILITY MEASURES | </v>
      </c>
      <c r="N314" s="9" t="str">
        <f t="shared" si="4"/>
        <v>SCHEDULE 11: REPORT ON RELIABILITY MEASURES | Interruptions to: Baggage sortation system on departures | Total</v>
      </c>
    </row>
    <row r="315" spans="1:14">
      <c r="A315" t="s">
        <v>1</v>
      </c>
      <c r="B315">
        <v>2013</v>
      </c>
      <c r="C315" t="s">
        <v>5223</v>
      </c>
      <c r="D315" t="s">
        <v>81</v>
      </c>
      <c r="E315" t="s">
        <v>81</v>
      </c>
      <c r="F315" t="s">
        <v>5235</v>
      </c>
      <c r="G315">
        <v>35</v>
      </c>
      <c r="H315" t="s">
        <v>60</v>
      </c>
      <c r="I315">
        <v>2013</v>
      </c>
      <c r="J315" t="s">
        <v>5227</v>
      </c>
      <c r="K315" t="s">
        <v>2117</v>
      </c>
      <c r="L315">
        <v>24</v>
      </c>
      <c r="M315" s="9" t="str">
        <f>Data[[#This Row],[schedule]]&amp;" | "&amp;Data[[#This Row],[section]]</f>
        <v xml:space="preserve">SCHEDULE 11: REPORT ON RELIABILITY MEASURES | </v>
      </c>
      <c r="N315" s="9" t="str">
        <f t="shared" si="4"/>
        <v>SCHEDULE 11: REPORT ON RELIABILITY MEASURES | Interruptions to: Baggage sortation system on departures | Total</v>
      </c>
    </row>
    <row r="316" spans="1:14">
      <c r="A316" t="s">
        <v>1</v>
      </c>
      <c r="B316">
        <v>2013</v>
      </c>
      <c r="C316" t="s">
        <v>5223</v>
      </c>
      <c r="D316" t="s">
        <v>81</v>
      </c>
      <c r="E316" t="s">
        <v>81</v>
      </c>
      <c r="F316" t="s">
        <v>5239</v>
      </c>
      <c r="G316">
        <v>38</v>
      </c>
      <c r="H316" t="s">
        <v>5225</v>
      </c>
      <c r="I316">
        <v>2013</v>
      </c>
      <c r="J316" t="s">
        <v>4988</v>
      </c>
      <c r="K316" t="s">
        <v>458</v>
      </c>
      <c r="L316">
        <v>0</v>
      </c>
      <c r="M316" s="9" t="str">
        <f>Data[[#This Row],[schedule]]&amp;" | "&amp;Data[[#This Row],[section]]</f>
        <v xml:space="preserve">SCHEDULE 11: REPORT ON RELIABILITY MEASURES | </v>
      </c>
      <c r="N316" s="9" t="str">
        <f t="shared" si="4"/>
        <v>SCHEDULE 11: REPORT ON RELIABILITY MEASURES | Interruptions to: Baggage reclaim belts | Caused by: Airports</v>
      </c>
    </row>
    <row r="317" spans="1:14">
      <c r="A317" t="s">
        <v>1</v>
      </c>
      <c r="B317">
        <v>2013</v>
      </c>
      <c r="C317" t="s">
        <v>5223</v>
      </c>
      <c r="D317" t="s">
        <v>81</v>
      </c>
      <c r="E317" t="s">
        <v>81</v>
      </c>
      <c r="F317" t="s">
        <v>5239</v>
      </c>
      <c r="G317">
        <v>38</v>
      </c>
      <c r="H317" t="s">
        <v>5225</v>
      </c>
      <c r="I317">
        <v>2013</v>
      </c>
      <c r="J317" t="s">
        <v>5226</v>
      </c>
      <c r="K317" t="s">
        <v>458</v>
      </c>
      <c r="L317">
        <v>0</v>
      </c>
      <c r="M317" s="9" t="str">
        <f>Data[[#This Row],[schedule]]&amp;" | "&amp;Data[[#This Row],[section]]</f>
        <v xml:space="preserve">SCHEDULE 11: REPORT ON RELIABILITY MEASURES | </v>
      </c>
      <c r="N317" s="9" t="str">
        <f t="shared" si="4"/>
        <v>SCHEDULE 11: REPORT ON RELIABILITY MEASURES | Interruptions to: Baggage reclaim belts | Caused by: Airports</v>
      </c>
    </row>
    <row r="318" spans="1:14">
      <c r="A318" t="s">
        <v>1</v>
      </c>
      <c r="B318">
        <v>2013</v>
      </c>
      <c r="C318" t="s">
        <v>5223</v>
      </c>
      <c r="D318" t="s">
        <v>81</v>
      </c>
      <c r="E318" t="s">
        <v>81</v>
      </c>
      <c r="F318" t="s">
        <v>5239</v>
      </c>
      <c r="G318">
        <v>38</v>
      </c>
      <c r="H318" t="s">
        <v>5225</v>
      </c>
      <c r="I318">
        <v>2013</v>
      </c>
      <c r="J318" t="s">
        <v>5227</v>
      </c>
      <c r="K318" t="s">
        <v>458</v>
      </c>
      <c r="L318">
        <v>0</v>
      </c>
      <c r="M318" s="9" t="str">
        <f>Data[[#This Row],[schedule]]&amp;" | "&amp;Data[[#This Row],[section]]</f>
        <v xml:space="preserve">SCHEDULE 11: REPORT ON RELIABILITY MEASURES | </v>
      </c>
      <c r="N318" s="9" t="str">
        <f t="shared" si="4"/>
        <v>SCHEDULE 11: REPORT ON RELIABILITY MEASURES | Interruptions to: Baggage reclaim belts | Caused by: Airports</v>
      </c>
    </row>
    <row r="319" spans="1:14">
      <c r="A319" t="s">
        <v>1</v>
      </c>
      <c r="B319">
        <v>2013</v>
      </c>
      <c r="C319" t="s">
        <v>5223</v>
      </c>
      <c r="D319" t="s">
        <v>81</v>
      </c>
      <c r="E319" t="s">
        <v>81</v>
      </c>
      <c r="F319" t="s">
        <v>5239</v>
      </c>
      <c r="G319">
        <v>39</v>
      </c>
      <c r="H319" t="s">
        <v>5228</v>
      </c>
      <c r="I319">
        <v>2013</v>
      </c>
      <c r="J319" t="s">
        <v>4988</v>
      </c>
      <c r="K319" t="s">
        <v>458</v>
      </c>
      <c r="L319">
        <v>0</v>
      </c>
      <c r="M319" s="9" t="str">
        <f>Data[[#This Row],[schedule]]&amp;" | "&amp;Data[[#This Row],[section]]</f>
        <v xml:space="preserve">SCHEDULE 11: REPORT ON RELIABILITY MEASURES | </v>
      </c>
      <c r="N319" s="9" t="str">
        <f t="shared" si="4"/>
        <v>SCHEDULE 11: REPORT ON RELIABILITY MEASURES | Interruptions to: Baggage reclaim belts | Caused by: Airlines/Other</v>
      </c>
    </row>
    <row r="320" spans="1:14">
      <c r="A320" t="s">
        <v>1</v>
      </c>
      <c r="B320">
        <v>2013</v>
      </c>
      <c r="C320" t="s">
        <v>5223</v>
      </c>
      <c r="D320" t="s">
        <v>81</v>
      </c>
      <c r="E320" t="s">
        <v>81</v>
      </c>
      <c r="F320" t="s">
        <v>5239</v>
      </c>
      <c r="G320">
        <v>39</v>
      </c>
      <c r="H320" t="s">
        <v>5228</v>
      </c>
      <c r="I320">
        <v>2013</v>
      </c>
      <c r="J320" t="s">
        <v>5226</v>
      </c>
      <c r="K320" t="s">
        <v>458</v>
      </c>
      <c r="L320">
        <v>0</v>
      </c>
      <c r="M320" s="9" t="str">
        <f>Data[[#This Row],[schedule]]&amp;" | "&amp;Data[[#This Row],[section]]</f>
        <v xml:space="preserve">SCHEDULE 11: REPORT ON RELIABILITY MEASURES | </v>
      </c>
      <c r="N320" s="9" t="str">
        <f t="shared" si="4"/>
        <v>SCHEDULE 11: REPORT ON RELIABILITY MEASURES | Interruptions to: Baggage reclaim belts | Caused by: Airlines/Other</v>
      </c>
    </row>
    <row r="321" spans="1:14">
      <c r="A321" t="s">
        <v>1</v>
      </c>
      <c r="B321">
        <v>2013</v>
      </c>
      <c r="C321" t="s">
        <v>5223</v>
      </c>
      <c r="D321" t="s">
        <v>81</v>
      </c>
      <c r="E321" t="s">
        <v>81</v>
      </c>
      <c r="F321" t="s">
        <v>5239</v>
      </c>
      <c r="G321">
        <v>39</v>
      </c>
      <c r="H321" t="s">
        <v>5228</v>
      </c>
      <c r="I321">
        <v>2013</v>
      </c>
      <c r="J321" t="s">
        <v>5227</v>
      </c>
      <c r="K321" t="s">
        <v>458</v>
      </c>
      <c r="L321">
        <v>0</v>
      </c>
      <c r="M321" s="9" t="str">
        <f>Data[[#This Row],[schedule]]&amp;" | "&amp;Data[[#This Row],[section]]</f>
        <v xml:space="preserve">SCHEDULE 11: REPORT ON RELIABILITY MEASURES | </v>
      </c>
      <c r="N321" s="9" t="str">
        <f t="shared" si="4"/>
        <v>SCHEDULE 11: REPORT ON RELIABILITY MEASURES | Interruptions to: Baggage reclaim belts | Caused by: Airlines/Other</v>
      </c>
    </row>
    <row r="322" spans="1:14">
      <c r="A322" t="s">
        <v>1</v>
      </c>
      <c r="B322">
        <v>2013</v>
      </c>
      <c r="C322" t="s">
        <v>5223</v>
      </c>
      <c r="D322" t="s">
        <v>81</v>
      </c>
      <c r="E322" t="s">
        <v>81</v>
      </c>
      <c r="F322" t="s">
        <v>5239</v>
      </c>
      <c r="G322">
        <v>40</v>
      </c>
      <c r="H322" t="s">
        <v>5229</v>
      </c>
      <c r="I322">
        <v>2013</v>
      </c>
      <c r="J322" t="s">
        <v>4988</v>
      </c>
      <c r="K322" t="s">
        <v>458</v>
      </c>
      <c r="L322">
        <v>0</v>
      </c>
      <c r="M322" s="9" t="str">
        <f>Data[[#This Row],[schedule]]&amp;" | "&amp;Data[[#This Row],[section]]</f>
        <v xml:space="preserve">SCHEDULE 11: REPORT ON RELIABILITY MEASURES | </v>
      </c>
      <c r="N322" s="9" t="str">
        <f t="shared" ref="N322:N385" si="5">SUBSTITUTE(SUBSTITUTE(SUBSTITUTE(C322&amp;" | "&amp;D322&amp;" | "&amp;E322&amp;" | "&amp;F322&amp;" | "&amp;H322," |  |  | "," | ")," |  |  | "," | ")," |  | "," | ")</f>
        <v>SCHEDULE 11: REPORT ON RELIABILITY MEASURES | Interruptions to: Baggage reclaim belts | Caused by: Undetermined reasons</v>
      </c>
    </row>
    <row r="323" spans="1:14">
      <c r="A323" t="s">
        <v>1</v>
      </c>
      <c r="B323">
        <v>2013</v>
      </c>
      <c r="C323" t="s">
        <v>5223</v>
      </c>
      <c r="D323" t="s">
        <v>81</v>
      </c>
      <c r="E323" t="s">
        <v>81</v>
      </c>
      <c r="F323" t="s">
        <v>5239</v>
      </c>
      <c r="G323">
        <v>40</v>
      </c>
      <c r="H323" t="s">
        <v>5229</v>
      </c>
      <c r="I323">
        <v>2013</v>
      </c>
      <c r="J323" t="s">
        <v>5226</v>
      </c>
      <c r="K323" t="s">
        <v>458</v>
      </c>
      <c r="L323">
        <v>0</v>
      </c>
      <c r="M323" s="9" t="str">
        <f>Data[[#This Row],[schedule]]&amp;" | "&amp;Data[[#This Row],[section]]</f>
        <v xml:space="preserve">SCHEDULE 11: REPORT ON RELIABILITY MEASURES | </v>
      </c>
      <c r="N323" s="9" t="str">
        <f t="shared" si="5"/>
        <v>SCHEDULE 11: REPORT ON RELIABILITY MEASURES | Interruptions to: Baggage reclaim belts | Caused by: Undetermined reasons</v>
      </c>
    </row>
    <row r="324" spans="1:14">
      <c r="A324" t="s">
        <v>1</v>
      </c>
      <c r="B324">
        <v>2013</v>
      </c>
      <c r="C324" t="s">
        <v>5223</v>
      </c>
      <c r="D324" t="s">
        <v>81</v>
      </c>
      <c r="E324" t="s">
        <v>81</v>
      </c>
      <c r="F324" t="s">
        <v>5239</v>
      </c>
      <c r="G324">
        <v>40</v>
      </c>
      <c r="H324" t="s">
        <v>5229</v>
      </c>
      <c r="I324">
        <v>2013</v>
      </c>
      <c r="J324" t="s">
        <v>5227</v>
      </c>
      <c r="K324" t="s">
        <v>458</v>
      </c>
      <c r="L324">
        <v>0</v>
      </c>
      <c r="M324" s="9" t="str">
        <f>Data[[#This Row],[schedule]]&amp;" | "&amp;Data[[#This Row],[section]]</f>
        <v xml:space="preserve">SCHEDULE 11: REPORT ON RELIABILITY MEASURES | </v>
      </c>
      <c r="N324" s="9" t="str">
        <f t="shared" si="5"/>
        <v>SCHEDULE 11: REPORT ON RELIABILITY MEASURES | Interruptions to: Baggage reclaim belts | Caused by: Undetermined reasons</v>
      </c>
    </row>
    <row r="325" spans="1:14">
      <c r="A325" t="s">
        <v>1</v>
      </c>
      <c r="B325">
        <v>2013</v>
      </c>
      <c r="C325" t="s">
        <v>5223</v>
      </c>
      <c r="D325" t="s">
        <v>81</v>
      </c>
      <c r="E325" t="s">
        <v>81</v>
      </c>
      <c r="F325" t="s">
        <v>5239</v>
      </c>
      <c r="G325">
        <v>41</v>
      </c>
      <c r="H325" t="s">
        <v>60</v>
      </c>
      <c r="I325">
        <v>2013</v>
      </c>
      <c r="J325" t="s">
        <v>4988</v>
      </c>
      <c r="K325" t="s">
        <v>458</v>
      </c>
      <c r="L325">
        <v>0</v>
      </c>
      <c r="M325" s="9" t="str">
        <f>Data[[#This Row],[schedule]]&amp;" | "&amp;Data[[#This Row],[section]]</f>
        <v xml:space="preserve">SCHEDULE 11: REPORT ON RELIABILITY MEASURES | </v>
      </c>
      <c r="N325" s="9" t="str">
        <f t="shared" si="5"/>
        <v>SCHEDULE 11: REPORT ON RELIABILITY MEASURES | Interruptions to: Baggage reclaim belts | Total</v>
      </c>
    </row>
    <row r="326" spans="1:14">
      <c r="A326" t="s">
        <v>1</v>
      </c>
      <c r="B326">
        <v>2013</v>
      </c>
      <c r="C326" t="s">
        <v>5223</v>
      </c>
      <c r="D326" t="s">
        <v>81</v>
      </c>
      <c r="E326" t="s">
        <v>81</v>
      </c>
      <c r="F326" t="s">
        <v>5239</v>
      </c>
      <c r="G326">
        <v>41</v>
      </c>
      <c r="H326" t="s">
        <v>60</v>
      </c>
      <c r="I326">
        <v>2013</v>
      </c>
      <c r="J326" t="s">
        <v>5226</v>
      </c>
      <c r="K326" t="s">
        <v>5230</v>
      </c>
      <c r="M326" s="9" t="str">
        <f>Data[[#This Row],[schedule]]&amp;" | "&amp;Data[[#This Row],[section]]</f>
        <v xml:space="preserve">SCHEDULE 11: REPORT ON RELIABILITY MEASURES | </v>
      </c>
      <c r="N326" s="9" t="str">
        <f t="shared" si="5"/>
        <v>SCHEDULE 11: REPORT ON RELIABILITY MEASURES | Interruptions to: Baggage reclaim belts | Total</v>
      </c>
    </row>
    <row r="327" spans="1:14">
      <c r="A327" t="s">
        <v>1</v>
      </c>
      <c r="B327">
        <v>2013</v>
      </c>
      <c r="C327" t="s">
        <v>5223</v>
      </c>
      <c r="D327" t="s">
        <v>81</v>
      </c>
      <c r="E327" t="s">
        <v>81</v>
      </c>
      <c r="F327" t="s">
        <v>5239</v>
      </c>
      <c r="G327">
        <v>41</v>
      </c>
      <c r="H327" t="s">
        <v>60</v>
      </c>
      <c r="I327">
        <v>2013</v>
      </c>
      <c r="J327" t="s">
        <v>5227</v>
      </c>
      <c r="K327" t="s">
        <v>5230</v>
      </c>
      <c r="M327" s="9" t="str">
        <f>Data[[#This Row],[schedule]]&amp;" | "&amp;Data[[#This Row],[section]]</f>
        <v xml:space="preserve">SCHEDULE 11: REPORT ON RELIABILITY MEASURES | </v>
      </c>
      <c r="N327" s="9" t="str">
        <f t="shared" si="5"/>
        <v>SCHEDULE 11: REPORT ON RELIABILITY MEASURES | Interruptions to: Baggage reclaim belts | Total</v>
      </c>
    </row>
    <row r="328" spans="1:14">
      <c r="A328" t="s">
        <v>1</v>
      </c>
      <c r="B328">
        <v>2013</v>
      </c>
      <c r="C328" t="s">
        <v>5223</v>
      </c>
      <c r="D328" t="s">
        <v>81</v>
      </c>
      <c r="E328" t="s">
        <v>81</v>
      </c>
      <c r="F328" t="s">
        <v>5240</v>
      </c>
      <c r="G328">
        <v>44</v>
      </c>
      <c r="H328" t="s">
        <v>5225</v>
      </c>
      <c r="I328">
        <v>2013</v>
      </c>
      <c r="J328" t="s">
        <v>4988</v>
      </c>
      <c r="K328" t="s">
        <v>458</v>
      </c>
      <c r="L328">
        <v>0</v>
      </c>
      <c r="M328" s="9" t="str">
        <f>Data[[#This Row],[schedule]]&amp;" | "&amp;Data[[#This Row],[section]]</f>
        <v xml:space="preserve">SCHEDULE 11: REPORT ON RELIABILITY MEASURES | </v>
      </c>
      <c r="N328" s="9" t="str">
        <f t="shared" si="5"/>
        <v>SCHEDULE 11: REPORT ON RELIABILITY MEASURES | Interruptions to: On-time departure delay | Caused by: Airports</v>
      </c>
    </row>
    <row r="329" spans="1:14">
      <c r="A329" t="s">
        <v>1</v>
      </c>
      <c r="B329">
        <v>2013</v>
      </c>
      <c r="C329" t="s">
        <v>5223</v>
      </c>
      <c r="D329" t="s">
        <v>81</v>
      </c>
      <c r="E329" t="s">
        <v>81</v>
      </c>
      <c r="F329" t="s">
        <v>5240</v>
      </c>
      <c r="G329">
        <v>44</v>
      </c>
      <c r="H329" t="s">
        <v>5225</v>
      </c>
      <c r="I329">
        <v>2013</v>
      </c>
      <c r="J329" t="s">
        <v>5226</v>
      </c>
      <c r="K329" t="s">
        <v>458</v>
      </c>
      <c r="L329">
        <v>0</v>
      </c>
      <c r="M329" s="9" t="str">
        <f>Data[[#This Row],[schedule]]&amp;" | "&amp;Data[[#This Row],[section]]</f>
        <v xml:space="preserve">SCHEDULE 11: REPORT ON RELIABILITY MEASURES | </v>
      </c>
      <c r="N329" s="9" t="str">
        <f t="shared" si="5"/>
        <v>SCHEDULE 11: REPORT ON RELIABILITY MEASURES | Interruptions to: On-time departure delay | Caused by: Airports</v>
      </c>
    </row>
    <row r="330" spans="1:14">
      <c r="A330" t="s">
        <v>1</v>
      </c>
      <c r="B330">
        <v>2013</v>
      </c>
      <c r="C330" t="s">
        <v>5223</v>
      </c>
      <c r="D330" t="s">
        <v>81</v>
      </c>
      <c r="E330" t="s">
        <v>81</v>
      </c>
      <c r="F330" t="s">
        <v>5240</v>
      </c>
      <c r="G330">
        <v>44</v>
      </c>
      <c r="H330" t="s">
        <v>5225</v>
      </c>
      <c r="I330">
        <v>2013</v>
      </c>
      <c r="J330" t="s">
        <v>5227</v>
      </c>
      <c r="K330" t="s">
        <v>458</v>
      </c>
      <c r="L330">
        <v>0</v>
      </c>
      <c r="M330" s="9" t="str">
        <f>Data[[#This Row],[schedule]]&amp;" | "&amp;Data[[#This Row],[section]]</f>
        <v xml:space="preserve">SCHEDULE 11: REPORT ON RELIABILITY MEASURES | </v>
      </c>
      <c r="N330" s="9" t="str">
        <f t="shared" si="5"/>
        <v>SCHEDULE 11: REPORT ON RELIABILITY MEASURES | Interruptions to: On-time departure delay | Caused by: Airports</v>
      </c>
    </row>
    <row r="331" spans="1:14">
      <c r="A331" t="s">
        <v>1</v>
      </c>
      <c r="B331">
        <v>2013</v>
      </c>
      <c r="C331" t="s">
        <v>5223</v>
      </c>
      <c r="D331" t="s">
        <v>81</v>
      </c>
      <c r="E331" t="s">
        <v>81</v>
      </c>
      <c r="F331" t="s">
        <v>5240</v>
      </c>
      <c r="G331">
        <v>45</v>
      </c>
      <c r="H331" t="s">
        <v>5228</v>
      </c>
      <c r="I331">
        <v>2013</v>
      </c>
      <c r="J331" t="s">
        <v>4988</v>
      </c>
      <c r="K331" t="s">
        <v>1308</v>
      </c>
      <c r="L331">
        <v>2</v>
      </c>
      <c r="M331" s="9" t="str">
        <f>Data[[#This Row],[schedule]]&amp;" | "&amp;Data[[#This Row],[section]]</f>
        <v xml:space="preserve">SCHEDULE 11: REPORT ON RELIABILITY MEASURES | </v>
      </c>
      <c r="N331" s="9" t="str">
        <f t="shared" si="5"/>
        <v>SCHEDULE 11: REPORT ON RELIABILITY MEASURES | Interruptions to: On-time departure delay | Caused by: Airlines/Other</v>
      </c>
    </row>
    <row r="332" spans="1:14">
      <c r="A332" t="s">
        <v>1</v>
      </c>
      <c r="B332">
        <v>2013</v>
      </c>
      <c r="C332" t="s">
        <v>5223</v>
      </c>
      <c r="D332" t="s">
        <v>81</v>
      </c>
      <c r="E332" t="s">
        <v>81</v>
      </c>
      <c r="F332" t="s">
        <v>5240</v>
      </c>
      <c r="G332">
        <v>45</v>
      </c>
      <c r="H332" t="s">
        <v>5228</v>
      </c>
      <c r="I332">
        <v>2013</v>
      </c>
      <c r="J332" t="s">
        <v>5226</v>
      </c>
      <c r="K332" t="s">
        <v>1624</v>
      </c>
      <c r="L332">
        <v>1</v>
      </c>
      <c r="M332" s="9" t="str">
        <f>Data[[#This Row],[schedule]]&amp;" | "&amp;Data[[#This Row],[section]]</f>
        <v xml:space="preserve">SCHEDULE 11: REPORT ON RELIABILITY MEASURES | </v>
      </c>
      <c r="N332" s="9" t="str">
        <f t="shared" si="5"/>
        <v>SCHEDULE 11: REPORT ON RELIABILITY MEASURES | Interruptions to: On-time departure delay | Caused by: Airlines/Other</v>
      </c>
    </row>
    <row r="333" spans="1:14">
      <c r="A333" t="s">
        <v>1</v>
      </c>
      <c r="B333">
        <v>2013</v>
      </c>
      <c r="C333" t="s">
        <v>5223</v>
      </c>
      <c r="D333" t="s">
        <v>81</v>
      </c>
      <c r="E333" t="s">
        <v>81</v>
      </c>
      <c r="F333" t="s">
        <v>5240</v>
      </c>
      <c r="G333">
        <v>45</v>
      </c>
      <c r="H333" t="s">
        <v>5228</v>
      </c>
      <c r="I333">
        <v>2013</v>
      </c>
      <c r="J333" t="s">
        <v>5227</v>
      </c>
      <c r="K333" t="s">
        <v>5241</v>
      </c>
      <c r="L333">
        <v>14</v>
      </c>
      <c r="M333" s="9" t="str">
        <f>Data[[#This Row],[schedule]]&amp;" | "&amp;Data[[#This Row],[section]]</f>
        <v xml:space="preserve">SCHEDULE 11: REPORT ON RELIABILITY MEASURES | </v>
      </c>
      <c r="N333" s="9" t="str">
        <f t="shared" si="5"/>
        <v>SCHEDULE 11: REPORT ON RELIABILITY MEASURES | Interruptions to: On-time departure delay | Caused by: Airlines/Other</v>
      </c>
    </row>
    <row r="334" spans="1:14">
      <c r="A334" t="s">
        <v>1</v>
      </c>
      <c r="B334">
        <v>2013</v>
      </c>
      <c r="C334" t="s">
        <v>5223</v>
      </c>
      <c r="D334" t="s">
        <v>81</v>
      </c>
      <c r="E334" t="s">
        <v>81</v>
      </c>
      <c r="F334" t="s">
        <v>5240</v>
      </c>
      <c r="G334">
        <v>46</v>
      </c>
      <c r="H334" t="s">
        <v>5229</v>
      </c>
      <c r="I334">
        <v>2013</v>
      </c>
      <c r="J334" t="s">
        <v>4988</v>
      </c>
      <c r="K334" t="s">
        <v>458</v>
      </c>
      <c r="L334">
        <v>0</v>
      </c>
      <c r="M334" s="9" t="str">
        <f>Data[[#This Row],[schedule]]&amp;" | "&amp;Data[[#This Row],[section]]</f>
        <v xml:space="preserve">SCHEDULE 11: REPORT ON RELIABILITY MEASURES | </v>
      </c>
      <c r="N334" s="9" t="str">
        <f t="shared" si="5"/>
        <v>SCHEDULE 11: REPORT ON RELIABILITY MEASURES | Interruptions to: On-time departure delay | Caused by: Undetermined reasons</v>
      </c>
    </row>
    <row r="335" spans="1:14">
      <c r="A335" t="s">
        <v>1</v>
      </c>
      <c r="B335">
        <v>2013</v>
      </c>
      <c r="C335" t="s">
        <v>5223</v>
      </c>
      <c r="D335" t="s">
        <v>81</v>
      </c>
      <c r="E335" t="s">
        <v>81</v>
      </c>
      <c r="F335" t="s">
        <v>5240</v>
      </c>
      <c r="G335">
        <v>46</v>
      </c>
      <c r="H335" t="s">
        <v>5229</v>
      </c>
      <c r="I335">
        <v>2013</v>
      </c>
      <c r="J335" t="s">
        <v>5226</v>
      </c>
      <c r="K335" t="s">
        <v>458</v>
      </c>
      <c r="L335">
        <v>0</v>
      </c>
      <c r="M335" s="9" t="str">
        <f>Data[[#This Row],[schedule]]&amp;" | "&amp;Data[[#This Row],[section]]</f>
        <v xml:space="preserve">SCHEDULE 11: REPORT ON RELIABILITY MEASURES | </v>
      </c>
      <c r="N335" s="9" t="str">
        <f t="shared" si="5"/>
        <v>SCHEDULE 11: REPORT ON RELIABILITY MEASURES | Interruptions to: On-time departure delay | Caused by: Undetermined reasons</v>
      </c>
    </row>
    <row r="336" spans="1:14">
      <c r="A336" t="s">
        <v>1</v>
      </c>
      <c r="B336">
        <v>2013</v>
      </c>
      <c r="C336" t="s">
        <v>5223</v>
      </c>
      <c r="D336" t="s">
        <v>81</v>
      </c>
      <c r="E336" t="s">
        <v>81</v>
      </c>
      <c r="F336" t="s">
        <v>5240</v>
      </c>
      <c r="G336">
        <v>46</v>
      </c>
      <c r="H336" t="s">
        <v>5229</v>
      </c>
      <c r="I336">
        <v>2013</v>
      </c>
      <c r="J336" t="s">
        <v>5227</v>
      </c>
      <c r="K336" t="s">
        <v>458</v>
      </c>
      <c r="L336">
        <v>0</v>
      </c>
      <c r="M336" s="9" t="str">
        <f>Data[[#This Row],[schedule]]&amp;" | "&amp;Data[[#This Row],[section]]</f>
        <v xml:space="preserve">SCHEDULE 11: REPORT ON RELIABILITY MEASURES | </v>
      </c>
      <c r="N336" s="9" t="str">
        <f t="shared" si="5"/>
        <v>SCHEDULE 11: REPORT ON RELIABILITY MEASURES | Interruptions to: On-time departure delay | Caused by: Undetermined reasons</v>
      </c>
    </row>
    <row r="337" spans="1:14">
      <c r="A337" t="s">
        <v>1</v>
      </c>
      <c r="B337">
        <v>2013</v>
      </c>
      <c r="C337" t="s">
        <v>5223</v>
      </c>
      <c r="D337" t="s">
        <v>81</v>
      </c>
      <c r="E337" t="s">
        <v>81</v>
      </c>
      <c r="F337" t="s">
        <v>5240</v>
      </c>
      <c r="G337">
        <v>47</v>
      </c>
      <c r="H337" t="s">
        <v>60</v>
      </c>
      <c r="I337">
        <v>2013</v>
      </c>
      <c r="J337" t="s">
        <v>4988</v>
      </c>
      <c r="K337" t="s">
        <v>1308</v>
      </c>
      <c r="L337">
        <v>2</v>
      </c>
      <c r="M337" s="9" t="str">
        <f>Data[[#This Row],[schedule]]&amp;" | "&amp;Data[[#This Row],[section]]</f>
        <v xml:space="preserve">SCHEDULE 11: REPORT ON RELIABILITY MEASURES | </v>
      </c>
      <c r="N337" s="9" t="str">
        <f t="shared" si="5"/>
        <v>SCHEDULE 11: REPORT ON RELIABILITY MEASURES | Interruptions to: On-time departure delay | Total</v>
      </c>
    </row>
    <row r="338" spans="1:14">
      <c r="A338" t="s">
        <v>1</v>
      </c>
      <c r="B338">
        <v>2013</v>
      </c>
      <c r="C338" t="s">
        <v>5223</v>
      </c>
      <c r="D338" t="s">
        <v>81</v>
      </c>
      <c r="E338" t="s">
        <v>81</v>
      </c>
      <c r="F338" t="s">
        <v>5240</v>
      </c>
      <c r="G338">
        <v>47</v>
      </c>
      <c r="H338" t="s">
        <v>60</v>
      </c>
      <c r="I338">
        <v>2013</v>
      </c>
      <c r="J338" t="s">
        <v>5226</v>
      </c>
      <c r="K338" t="s">
        <v>1624</v>
      </c>
      <c r="L338">
        <v>1</v>
      </c>
      <c r="M338" s="9" t="str">
        <f>Data[[#This Row],[schedule]]&amp;" | "&amp;Data[[#This Row],[section]]</f>
        <v xml:space="preserve">SCHEDULE 11: REPORT ON RELIABILITY MEASURES | </v>
      </c>
      <c r="N338" s="9" t="str">
        <f t="shared" si="5"/>
        <v>SCHEDULE 11: REPORT ON RELIABILITY MEASURES | Interruptions to: On-time departure delay | Total</v>
      </c>
    </row>
    <row r="339" spans="1:14">
      <c r="A339" t="s">
        <v>1</v>
      </c>
      <c r="B339">
        <v>2013</v>
      </c>
      <c r="C339" t="s">
        <v>5223</v>
      </c>
      <c r="D339" t="s">
        <v>81</v>
      </c>
      <c r="E339" t="s">
        <v>81</v>
      </c>
      <c r="F339" t="s">
        <v>5240</v>
      </c>
      <c r="G339">
        <v>47</v>
      </c>
      <c r="H339" t="s">
        <v>60</v>
      </c>
      <c r="I339">
        <v>2013</v>
      </c>
      <c r="J339" t="s">
        <v>5227</v>
      </c>
      <c r="K339" t="s">
        <v>5241</v>
      </c>
      <c r="L339">
        <v>14</v>
      </c>
      <c r="M339" s="9" t="str">
        <f>Data[[#This Row],[schedule]]&amp;" | "&amp;Data[[#This Row],[section]]</f>
        <v xml:space="preserve">SCHEDULE 11: REPORT ON RELIABILITY MEASURES | </v>
      </c>
      <c r="N339" s="9" t="str">
        <f t="shared" si="5"/>
        <v>SCHEDULE 11: REPORT ON RELIABILITY MEASURES | Interruptions to: On-time departure delay | Total</v>
      </c>
    </row>
    <row r="340" spans="1:14">
      <c r="A340" t="s">
        <v>1</v>
      </c>
      <c r="B340">
        <v>2013</v>
      </c>
      <c r="C340" t="s">
        <v>5223</v>
      </c>
      <c r="D340" t="s">
        <v>81</v>
      </c>
      <c r="E340" t="s">
        <v>81</v>
      </c>
      <c r="F340" t="s">
        <v>81</v>
      </c>
      <c r="G340">
        <v>56</v>
      </c>
      <c r="H340" t="s">
        <v>5242</v>
      </c>
      <c r="I340">
        <v>2013</v>
      </c>
      <c r="J340" t="s">
        <v>4988</v>
      </c>
      <c r="K340" t="s">
        <v>458</v>
      </c>
      <c r="L340">
        <v>0</v>
      </c>
      <c r="M340" s="9" t="str">
        <f>Data[[#This Row],[schedule]]&amp;" | "&amp;Data[[#This Row],[section]]</f>
        <v xml:space="preserve">SCHEDULE 11: REPORT ON RELIABILITY MEASURES | </v>
      </c>
      <c r="N340" s="9" t="str">
        <f t="shared" si="5"/>
        <v>SCHEDULE 11: REPORT ON RELIABILITY MEASURES | The percentage of time that FEGP is unavailable due to interruptions*</v>
      </c>
    </row>
    <row r="341" spans="1:14" hidden="1">
      <c r="A341" t="s">
        <v>1</v>
      </c>
      <c r="B341">
        <v>2013</v>
      </c>
      <c r="C341" t="s">
        <v>201</v>
      </c>
      <c r="D341" t="s">
        <v>81</v>
      </c>
      <c r="E341" t="s">
        <v>81</v>
      </c>
      <c r="F341" t="s">
        <v>320</v>
      </c>
      <c r="G341">
        <v>9</v>
      </c>
      <c r="H341" t="s">
        <v>236</v>
      </c>
      <c r="I341">
        <v>2013</v>
      </c>
      <c r="J341" t="s">
        <v>92</v>
      </c>
      <c r="K341" t="s">
        <v>458</v>
      </c>
      <c r="L341">
        <v>0</v>
      </c>
      <c r="M341" s="9" t="str">
        <f>Data[[#This Row],[schedule]]&amp;" | "&amp;Data[[#This Row],[section]]</f>
        <v xml:space="preserve">SCHEDULE 10: REPORT ON COST ALLOCATIONS | </v>
      </c>
      <c r="N341" s="9" t="str">
        <f t="shared" si="5"/>
        <v xml:space="preserve">SCHEDULE 10: REPORT ON COST ALLOCATIONS | Specified Terminal Activities | Corporate Overheads: Directly attributable operating costs </v>
      </c>
    </row>
    <row r="342" spans="1:14" hidden="1">
      <c r="A342" t="s">
        <v>1</v>
      </c>
      <c r="B342">
        <v>2013</v>
      </c>
      <c r="C342" t="s">
        <v>201</v>
      </c>
      <c r="D342" t="s">
        <v>81</v>
      </c>
      <c r="E342" t="s">
        <v>81</v>
      </c>
      <c r="F342" t="s">
        <v>321</v>
      </c>
      <c r="G342">
        <v>9</v>
      </c>
      <c r="H342" t="s">
        <v>236</v>
      </c>
      <c r="I342">
        <v>2013</v>
      </c>
      <c r="J342" t="s">
        <v>92</v>
      </c>
      <c r="K342" t="s">
        <v>458</v>
      </c>
      <c r="L342">
        <v>0</v>
      </c>
      <c r="M342" s="9" t="str">
        <f>Data[[#This Row],[schedule]]&amp;" | "&amp;Data[[#This Row],[section]]</f>
        <v xml:space="preserve">SCHEDULE 10: REPORT ON COST ALLOCATIONS | </v>
      </c>
      <c r="N342" s="9" t="str">
        <f t="shared" si="5"/>
        <v xml:space="preserve">SCHEDULE 10: REPORT ON COST ALLOCATIONS | Airfield Activities | Corporate Overheads: Directly attributable operating costs </v>
      </c>
    </row>
    <row r="343" spans="1:14" hidden="1">
      <c r="A343" t="s">
        <v>1</v>
      </c>
      <c r="B343">
        <v>2013</v>
      </c>
      <c r="C343" t="s">
        <v>201</v>
      </c>
      <c r="D343" t="s">
        <v>81</v>
      </c>
      <c r="E343" t="s">
        <v>81</v>
      </c>
      <c r="F343" t="s">
        <v>322</v>
      </c>
      <c r="G343">
        <v>9</v>
      </c>
      <c r="H343" t="s">
        <v>236</v>
      </c>
      <c r="I343">
        <v>2013</v>
      </c>
      <c r="J343" t="s">
        <v>92</v>
      </c>
      <c r="K343" t="s">
        <v>458</v>
      </c>
      <c r="L343">
        <v>0</v>
      </c>
      <c r="M343" s="9" t="str">
        <f>Data[[#This Row],[schedule]]&amp;" | "&amp;Data[[#This Row],[section]]</f>
        <v xml:space="preserve">SCHEDULE 10: REPORT ON COST ALLOCATIONS | </v>
      </c>
      <c r="N343" s="9" t="str">
        <f t="shared" si="5"/>
        <v xml:space="preserve">SCHEDULE 10: REPORT ON COST ALLOCATIONS | Aircraft and Freight Activities | Corporate Overheads: Directly attributable operating costs </v>
      </c>
    </row>
    <row r="344" spans="1:14" hidden="1">
      <c r="A344" t="s">
        <v>1</v>
      </c>
      <c r="B344">
        <v>2013</v>
      </c>
      <c r="C344" t="s">
        <v>201</v>
      </c>
      <c r="D344" t="s">
        <v>81</v>
      </c>
      <c r="E344" t="s">
        <v>81</v>
      </c>
      <c r="F344" t="s">
        <v>323</v>
      </c>
      <c r="G344">
        <v>9</v>
      </c>
      <c r="H344" t="s">
        <v>236</v>
      </c>
      <c r="I344">
        <v>2013</v>
      </c>
      <c r="J344" t="s">
        <v>92</v>
      </c>
      <c r="K344" t="s">
        <v>458</v>
      </c>
      <c r="L344">
        <v>0</v>
      </c>
      <c r="M344" s="9" t="str">
        <f>Data[[#This Row],[schedule]]&amp;" | "&amp;Data[[#This Row],[section]]</f>
        <v xml:space="preserve">SCHEDULE 10: REPORT ON COST ALLOCATIONS | </v>
      </c>
      <c r="N344" s="9" t="str">
        <f t="shared" si="5"/>
        <v xml:space="preserve">SCHEDULE 10: REPORT ON COST ALLOCATIONS | Airport Business | Corporate Overheads: Directly attributable operating costs </v>
      </c>
    </row>
    <row r="345" spans="1:14" hidden="1">
      <c r="A345" t="s">
        <v>1</v>
      </c>
      <c r="B345">
        <v>2013</v>
      </c>
      <c r="C345" t="s">
        <v>201</v>
      </c>
      <c r="D345" t="s">
        <v>81</v>
      </c>
      <c r="E345" t="s">
        <v>81</v>
      </c>
      <c r="F345" t="s">
        <v>60</v>
      </c>
      <c r="G345">
        <v>9</v>
      </c>
      <c r="H345" t="s">
        <v>236</v>
      </c>
      <c r="I345">
        <v>2013</v>
      </c>
      <c r="J345" t="s">
        <v>92</v>
      </c>
      <c r="K345" t="s">
        <v>458</v>
      </c>
      <c r="L345">
        <v>0</v>
      </c>
      <c r="M345" s="9" t="str">
        <f>Data[[#This Row],[schedule]]&amp;" | "&amp;Data[[#This Row],[section]]</f>
        <v xml:space="preserve">SCHEDULE 10: REPORT ON COST ALLOCATIONS | </v>
      </c>
      <c r="N345" s="9" t="str">
        <f t="shared" si="5"/>
        <v xml:space="preserve">SCHEDULE 10: REPORT ON COST ALLOCATIONS | Total | Corporate Overheads: Directly attributable operating costs </v>
      </c>
    </row>
    <row r="346" spans="1:14" hidden="1">
      <c r="A346" t="s">
        <v>1</v>
      </c>
      <c r="B346">
        <v>2013</v>
      </c>
      <c r="C346" t="s">
        <v>201</v>
      </c>
      <c r="D346" t="s">
        <v>81</v>
      </c>
      <c r="E346" t="s">
        <v>81</v>
      </c>
      <c r="F346" t="s">
        <v>320</v>
      </c>
      <c r="G346">
        <v>10</v>
      </c>
      <c r="H346" t="s">
        <v>237</v>
      </c>
      <c r="I346">
        <v>2013</v>
      </c>
      <c r="J346" t="s">
        <v>92</v>
      </c>
      <c r="K346" t="s">
        <v>459</v>
      </c>
      <c r="L346">
        <v>1759.2061160052051</v>
      </c>
      <c r="M346" s="9" t="str">
        <f>Data[[#This Row],[schedule]]&amp;" | "&amp;Data[[#This Row],[section]]</f>
        <v xml:space="preserve">SCHEDULE 10: REPORT ON COST ALLOCATIONS | </v>
      </c>
      <c r="N346" s="9" t="str">
        <f t="shared" si="5"/>
        <v xml:space="preserve">SCHEDULE 10: REPORT ON COST ALLOCATIONS | Specified Terminal Activities | Corporate Overheads: Costs not directly attributable </v>
      </c>
    </row>
    <row r="347" spans="1:14" hidden="1">
      <c r="A347" t="s">
        <v>1</v>
      </c>
      <c r="B347">
        <v>2013</v>
      </c>
      <c r="C347" t="s">
        <v>201</v>
      </c>
      <c r="D347" t="s">
        <v>81</v>
      </c>
      <c r="E347" t="s">
        <v>81</v>
      </c>
      <c r="F347" t="s">
        <v>321</v>
      </c>
      <c r="G347">
        <v>10</v>
      </c>
      <c r="H347" t="s">
        <v>237</v>
      </c>
      <c r="I347">
        <v>2013</v>
      </c>
      <c r="J347" t="s">
        <v>92</v>
      </c>
      <c r="K347" t="s">
        <v>460</v>
      </c>
      <c r="L347">
        <v>1972.0038790306089</v>
      </c>
      <c r="M347" s="9" t="str">
        <f>Data[[#This Row],[schedule]]&amp;" | "&amp;Data[[#This Row],[section]]</f>
        <v xml:space="preserve">SCHEDULE 10: REPORT ON COST ALLOCATIONS | </v>
      </c>
      <c r="N347" s="9" t="str">
        <f t="shared" si="5"/>
        <v xml:space="preserve">SCHEDULE 10: REPORT ON COST ALLOCATIONS | Airfield Activities | Corporate Overheads: Costs not directly attributable </v>
      </c>
    </row>
    <row r="348" spans="1:14" hidden="1">
      <c r="A348" t="s">
        <v>1</v>
      </c>
      <c r="B348">
        <v>2013</v>
      </c>
      <c r="C348" t="s">
        <v>201</v>
      </c>
      <c r="D348" t="s">
        <v>81</v>
      </c>
      <c r="E348" t="s">
        <v>81</v>
      </c>
      <c r="F348" t="s">
        <v>322</v>
      </c>
      <c r="G348">
        <v>10</v>
      </c>
      <c r="H348" t="s">
        <v>237</v>
      </c>
      <c r="I348">
        <v>2013</v>
      </c>
      <c r="J348" t="s">
        <v>92</v>
      </c>
      <c r="K348" t="s">
        <v>461</v>
      </c>
      <c r="L348">
        <v>159.69415062335261</v>
      </c>
      <c r="M348" s="9" t="str">
        <f>Data[[#This Row],[schedule]]&amp;" | "&amp;Data[[#This Row],[section]]</f>
        <v xml:space="preserve">SCHEDULE 10: REPORT ON COST ALLOCATIONS | </v>
      </c>
      <c r="N348" s="9" t="str">
        <f t="shared" si="5"/>
        <v xml:space="preserve">SCHEDULE 10: REPORT ON COST ALLOCATIONS | Aircraft and Freight Activities | Corporate Overheads: Costs not directly attributable </v>
      </c>
    </row>
    <row r="349" spans="1:14" hidden="1">
      <c r="A349" t="s">
        <v>1</v>
      </c>
      <c r="B349">
        <v>2013</v>
      </c>
      <c r="C349" t="s">
        <v>201</v>
      </c>
      <c r="D349" t="s">
        <v>81</v>
      </c>
      <c r="E349" t="s">
        <v>81</v>
      </c>
      <c r="F349" t="s">
        <v>323</v>
      </c>
      <c r="G349">
        <v>10</v>
      </c>
      <c r="H349" t="s">
        <v>237</v>
      </c>
      <c r="I349">
        <v>2013</v>
      </c>
      <c r="J349" t="s">
        <v>92</v>
      </c>
      <c r="K349" t="s">
        <v>462</v>
      </c>
      <c r="L349">
        <v>3890.9041456591672</v>
      </c>
      <c r="M349" s="9" t="str">
        <f>Data[[#This Row],[schedule]]&amp;" | "&amp;Data[[#This Row],[section]]</f>
        <v xml:space="preserve">SCHEDULE 10: REPORT ON COST ALLOCATIONS | </v>
      </c>
      <c r="N349" s="9" t="str">
        <f t="shared" si="5"/>
        <v xml:space="preserve">SCHEDULE 10: REPORT ON COST ALLOCATIONS | Airport Business | Corporate Overheads: Costs not directly attributable </v>
      </c>
    </row>
    <row r="350" spans="1:14" hidden="1">
      <c r="A350" t="s">
        <v>1</v>
      </c>
      <c r="B350">
        <v>2013</v>
      </c>
      <c r="C350" t="s">
        <v>201</v>
      </c>
      <c r="D350" t="s">
        <v>81</v>
      </c>
      <c r="E350" t="s">
        <v>81</v>
      </c>
      <c r="F350" t="s">
        <v>324</v>
      </c>
      <c r="G350">
        <v>10</v>
      </c>
      <c r="H350" t="s">
        <v>237</v>
      </c>
      <c r="I350">
        <v>2013</v>
      </c>
      <c r="J350" t="s">
        <v>92</v>
      </c>
      <c r="K350" t="s">
        <v>463</v>
      </c>
      <c r="L350">
        <v>1427.4721759769311</v>
      </c>
      <c r="M350" s="9" t="str">
        <f>Data[[#This Row],[schedule]]&amp;" | "&amp;Data[[#This Row],[section]]</f>
        <v xml:space="preserve">SCHEDULE 10: REPORT ON COST ALLOCATIONS | </v>
      </c>
      <c r="N350" s="9" t="str">
        <f t="shared" si="5"/>
        <v xml:space="preserve">SCHEDULE 10: REPORT ON COST ALLOCATIONS | Unregulated Component | Corporate Overheads: Costs not directly attributable </v>
      </c>
    </row>
    <row r="351" spans="1:14" hidden="1">
      <c r="A351" t="s">
        <v>1</v>
      </c>
      <c r="B351">
        <v>2013</v>
      </c>
      <c r="C351" t="s">
        <v>201</v>
      </c>
      <c r="D351" t="s">
        <v>81</v>
      </c>
      <c r="E351" t="s">
        <v>81</v>
      </c>
      <c r="F351" t="s">
        <v>60</v>
      </c>
      <c r="G351">
        <v>10</v>
      </c>
      <c r="H351" t="s">
        <v>237</v>
      </c>
      <c r="I351">
        <v>2013</v>
      </c>
      <c r="J351" t="s">
        <v>92</v>
      </c>
      <c r="K351" t="s">
        <v>464</v>
      </c>
      <c r="L351">
        <v>5318.3763216360976</v>
      </c>
      <c r="M351" s="9" t="str">
        <f>Data[[#This Row],[schedule]]&amp;" | "&amp;Data[[#This Row],[section]]</f>
        <v xml:space="preserve">SCHEDULE 10: REPORT ON COST ALLOCATIONS | </v>
      </c>
      <c r="N351" s="9" t="str">
        <f t="shared" si="5"/>
        <v xml:space="preserve">SCHEDULE 10: REPORT ON COST ALLOCATIONS | Total | Corporate Overheads: Costs not directly attributable </v>
      </c>
    </row>
    <row r="352" spans="1:14" hidden="1">
      <c r="A352" t="s">
        <v>1</v>
      </c>
      <c r="B352">
        <v>2013</v>
      </c>
      <c r="C352" t="s">
        <v>201</v>
      </c>
      <c r="D352" t="s">
        <v>81</v>
      </c>
      <c r="E352" t="s">
        <v>81</v>
      </c>
      <c r="F352" t="s">
        <v>320</v>
      </c>
      <c r="G352">
        <v>12</v>
      </c>
      <c r="H352" t="s">
        <v>238</v>
      </c>
      <c r="I352">
        <v>2013</v>
      </c>
      <c r="J352" t="s">
        <v>92</v>
      </c>
      <c r="K352" t="s">
        <v>465</v>
      </c>
      <c r="L352">
        <v>444.39701388819083</v>
      </c>
      <c r="M352" s="9" t="str">
        <f>Data[[#This Row],[schedule]]&amp;" | "&amp;Data[[#This Row],[section]]</f>
        <v xml:space="preserve">SCHEDULE 10: REPORT ON COST ALLOCATIONS | </v>
      </c>
      <c r="N352" s="9" t="str">
        <f t="shared" si="5"/>
        <v xml:space="preserve">SCHEDULE 10: REPORT ON COST ALLOCATIONS | Specified Terminal Activities | Asset Management and Airport Operations: Directly attributable operating costs </v>
      </c>
    </row>
    <row r="353" spans="1:14" hidden="1">
      <c r="A353" t="s">
        <v>1</v>
      </c>
      <c r="B353">
        <v>2013</v>
      </c>
      <c r="C353" t="s">
        <v>201</v>
      </c>
      <c r="D353" t="s">
        <v>81</v>
      </c>
      <c r="E353" t="s">
        <v>81</v>
      </c>
      <c r="F353" t="s">
        <v>321</v>
      </c>
      <c r="G353">
        <v>12</v>
      </c>
      <c r="H353" t="s">
        <v>238</v>
      </c>
      <c r="I353">
        <v>2013</v>
      </c>
      <c r="J353" t="s">
        <v>92</v>
      </c>
      <c r="K353" t="s">
        <v>466</v>
      </c>
      <c r="L353">
        <v>9223.451091043542</v>
      </c>
      <c r="M353" s="9" t="str">
        <f>Data[[#This Row],[schedule]]&amp;" | "&amp;Data[[#This Row],[section]]</f>
        <v xml:space="preserve">SCHEDULE 10: REPORT ON COST ALLOCATIONS | </v>
      </c>
      <c r="N353" s="9" t="str">
        <f t="shared" si="5"/>
        <v xml:space="preserve">SCHEDULE 10: REPORT ON COST ALLOCATIONS | Airfield Activities | Asset Management and Airport Operations: Directly attributable operating costs </v>
      </c>
    </row>
    <row r="354" spans="1:14" hidden="1">
      <c r="A354" t="s">
        <v>1</v>
      </c>
      <c r="B354">
        <v>2013</v>
      </c>
      <c r="C354" t="s">
        <v>201</v>
      </c>
      <c r="D354" t="s">
        <v>81</v>
      </c>
      <c r="E354" t="s">
        <v>81</v>
      </c>
      <c r="F354" t="s">
        <v>322</v>
      </c>
      <c r="G354">
        <v>12</v>
      </c>
      <c r="H354" t="s">
        <v>238</v>
      </c>
      <c r="I354">
        <v>2013</v>
      </c>
      <c r="J354" t="s">
        <v>92</v>
      </c>
      <c r="K354" t="s">
        <v>467</v>
      </c>
      <c r="L354">
        <v>49.572175068268237</v>
      </c>
      <c r="M354" s="9" t="str">
        <f>Data[[#This Row],[schedule]]&amp;" | "&amp;Data[[#This Row],[section]]</f>
        <v xml:space="preserve">SCHEDULE 10: REPORT ON COST ALLOCATIONS | </v>
      </c>
      <c r="N354" s="9" t="str">
        <f t="shared" si="5"/>
        <v xml:space="preserve">SCHEDULE 10: REPORT ON COST ALLOCATIONS | Aircraft and Freight Activities | Asset Management and Airport Operations: Directly attributable operating costs </v>
      </c>
    </row>
    <row r="355" spans="1:14" hidden="1">
      <c r="A355" t="s">
        <v>1</v>
      </c>
      <c r="B355">
        <v>2013</v>
      </c>
      <c r="C355" t="s">
        <v>201</v>
      </c>
      <c r="D355" t="s">
        <v>81</v>
      </c>
      <c r="E355" t="s">
        <v>81</v>
      </c>
      <c r="F355" t="s">
        <v>323</v>
      </c>
      <c r="G355">
        <v>12</v>
      </c>
      <c r="H355" t="s">
        <v>238</v>
      </c>
      <c r="I355">
        <v>2013</v>
      </c>
      <c r="J355" t="s">
        <v>92</v>
      </c>
      <c r="K355" t="s">
        <v>468</v>
      </c>
      <c r="L355">
        <v>9717.4202800000003</v>
      </c>
      <c r="M355" s="9" t="str">
        <f>Data[[#This Row],[schedule]]&amp;" | "&amp;Data[[#This Row],[section]]</f>
        <v xml:space="preserve">SCHEDULE 10: REPORT ON COST ALLOCATIONS | </v>
      </c>
      <c r="N355" s="9" t="str">
        <f t="shared" si="5"/>
        <v xml:space="preserve">SCHEDULE 10: REPORT ON COST ALLOCATIONS | Airport Business | Asset Management and Airport Operations: Directly attributable operating costs </v>
      </c>
    </row>
    <row r="356" spans="1:14" hidden="1">
      <c r="A356" t="s">
        <v>1</v>
      </c>
      <c r="B356">
        <v>2013</v>
      </c>
      <c r="C356" t="s">
        <v>201</v>
      </c>
      <c r="D356" t="s">
        <v>81</v>
      </c>
      <c r="E356" t="s">
        <v>81</v>
      </c>
      <c r="F356" t="s">
        <v>60</v>
      </c>
      <c r="G356">
        <v>12</v>
      </c>
      <c r="H356" t="s">
        <v>238</v>
      </c>
      <c r="I356">
        <v>2013</v>
      </c>
      <c r="J356" t="s">
        <v>92</v>
      </c>
      <c r="K356" t="s">
        <v>468</v>
      </c>
      <c r="L356">
        <v>9717.4202800000003</v>
      </c>
      <c r="M356" s="9" t="str">
        <f>Data[[#This Row],[schedule]]&amp;" | "&amp;Data[[#This Row],[section]]</f>
        <v xml:space="preserve">SCHEDULE 10: REPORT ON COST ALLOCATIONS | </v>
      </c>
      <c r="N356" s="9" t="str">
        <f t="shared" si="5"/>
        <v xml:space="preserve">SCHEDULE 10: REPORT ON COST ALLOCATIONS | Total | Asset Management and Airport Operations: Directly attributable operating costs </v>
      </c>
    </row>
    <row r="357" spans="1:14" hidden="1">
      <c r="A357" t="s">
        <v>1</v>
      </c>
      <c r="B357">
        <v>2013</v>
      </c>
      <c r="C357" t="s">
        <v>201</v>
      </c>
      <c r="D357" t="s">
        <v>81</v>
      </c>
      <c r="E357" t="s">
        <v>81</v>
      </c>
      <c r="F357" t="s">
        <v>320</v>
      </c>
      <c r="G357">
        <v>13</v>
      </c>
      <c r="H357" t="s">
        <v>239</v>
      </c>
      <c r="I357">
        <v>2013</v>
      </c>
      <c r="J357" t="s">
        <v>92</v>
      </c>
      <c r="K357" t="s">
        <v>469</v>
      </c>
      <c r="L357">
        <v>4158.9774050091128</v>
      </c>
      <c r="M357" s="9" t="str">
        <f>Data[[#This Row],[schedule]]&amp;" | "&amp;Data[[#This Row],[section]]</f>
        <v xml:space="preserve">SCHEDULE 10: REPORT ON COST ALLOCATIONS | </v>
      </c>
      <c r="N357" s="9" t="str">
        <f t="shared" si="5"/>
        <v xml:space="preserve">SCHEDULE 10: REPORT ON COST ALLOCATIONS | Specified Terminal Activities | Asset Management and Airport Operations: Costs not directly attributable </v>
      </c>
    </row>
    <row r="358" spans="1:14" hidden="1">
      <c r="A358" t="s">
        <v>1</v>
      </c>
      <c r="B358">
        <v>2013</v>
      </c>
      <c r="C358" t="s">
        <v>201</v>
      </c>
      <c r="D358" t="s">
        <v>81</v>
      </c>
      <c r="E358" t="s">
        <v>81</v>
      </c>
      <c r="F358" t="s">
        <v>321</v>
      </c>
      <c r="G358">
        <v>13</v>
      </c>
      <c r="H358" t="s">
        <v>239</v>
      </c>
      <c r="I358">
        <v>2013</v>
      </c>
      <c r="J358" t="s">
        <v>92</v>
      </c>
      <c r="K358" t="s">
        <v>470</v>
      </c>
      <c r="L358">
        <v>622.84452621941944</v>
      </c>
      <c r="M358" s="9" t="str">
        <f>Data[[#This Row],[schedule]]&amp;" | "&amp;Data[[#This Row],[section]]</f>
        <v xml:space="preserve">SCHEDULE 10: REPORT ON COST ALLOCATIONS | </v>
      </c>
      <c r="N358" s="9" t="str">
        <f t="shared" si="5"/>
        <v xml:space="preserve">SCHEDULE 10: REPORT ON COST ALLOCATIONS | Airfield Activities | Asset Management and Airport Operations: Costs not directly attributable </v>
      </c>
    </row>
    <row r="359" spans="1:14" hidden="1">
      <c r="A359" t="s">
        <v>1</v>
      </c>
      <c r="B359">
        <v>2013</v>
      </c>
      <c r="C359" t="s">
        <v>201</v>
      </c>
      <c r="D359" t="s">
        <v>81</v>
      </c>
      <c r="E359" t="s">
        <v>81</v>
      </c>
      <c r="F359" t="s">
        <v>322</v>
      </c>
      <c r="G359">
        <v>13</v>
      </c>
      <c r="H359" t="s">
        <v>239</v>
      </c>
      <c r="I359">
        <v>2013</v>
      </c>
      <c r="J359" t="s">
        <v>92</v>
      </c>
      <c r="K359" t="s">
        <v>471</v>
      </c>
      <c r="L359">
        <v>44.965850965989752</v>
      </c>
      <c r="M359" s="9" t="str">
        <f>Data[[#This Row],[schedule]]&amp;" | "&amp;Data[[#This Row],[section]]</f>
        <v xml:space="preserve">SCHEDULE 10: REPORT ON COST ALLOCATIONS | </v>
      </c>
      <c r="N359" s="9" t="str">
        <f t="shared" si="5"/>
        <v xml:space="preserve">SCHEDULE 10: REPORT ON COST ALLOCATIONS | Aircraft and Freight Activities | Asset Management and Airport Operations: Costs not directly attributable </v>
      </c>
    </row>
    <row r="360" spans="1:14" hidden="1">
      <c r="A360" t="s">
        <v>1</v>
      </c>
      <c r="B360">
        <v>2013</v>
      </c>
      <c r="C360" t="s">
        <v>201</v>
      </c>
      <c r="D360" t="s">
        <v>81</v>
      </c>
      <c r="E360" t="s">
        <v>81</v>
      </c>
      <c r="F360" t="s">
        <v>323</v>
      </c>
      <c r="G360">
        <v>13</v>
      </c>
      <c r="H360" t="s">
        <v>239</v>
      </c>
      <c r="I360">
        <v>2013</v>
      </c>
      <c r="J360" t="s">
        <v>92</v>
      </c>
      <c r="K360" t="s">
        <v>472</v>
      </c>
      <c r="L360">
        <v>4826.7877821945212</v>
      </c>
      <c r="M360" s="9" t="str">
        <f>Data[[#This Row],[schedule]]&amp;" | "&amp;Data[[#This Row],[section]]</f>
        <v xml:space="preserve">SCHEDULE 10: REPORT ON COST ALLOCATIONS | </v>
      </c>
      <c r="N360" s="9" t="str">
        <f t="shared" si="5"/>
        <v xml:space="preserve">SCHEDULE 10: REPORT ON COST ALLOCATIONS | Airport Business | Asset Management and Airport Operations: Costs not directly attributable </v>
      </c>
    </row>
    <row r="361" spans="1:14" hidden="1">
      <c r="A361" t="s">
        <v>1</v>
      </c>
      <c r="B361">
        <v>2013</v>
      </c>
      <c r="C361" t="s">
        <v>201</v>
      </c>
      <c r="D361" t="s">
        <v>81</v>
      </c>
      <c r="E361" t="s">
        <v>81</v>
      </c>
      <c r="F361" t="s">
        <v>324</v>
      </c>
      <c r="G361">
        <v>13</v>
      </c>
      <c r="H361" t="s">
        <v>239</v>
      </c>
      <c r="I361">
        <v>2013</v>
      </c>
      <c r="J361" t="s">
        <v>92</v>
      </c>
      <c r="K361" t="s">
        <v>473</v>
      </c>
      <c r="L361">
        <v>3186.9498961693789</v>
      </c>
      <c r="M361" s="9" t="str">
        <f>Data[[#This Row],[schedule]]&amp;" | "&amp;Data[[#This Row],[section]]</f>
        <v xml:space="preserve">SCHEDULE 10: REPORT ON COST ALLOCATIONS | </v>
      </c>
      <c r="N361" s="9" t="str">
        <f t="shared" si="5"/>
        <v xml:space="preserve">SCHEDULE 10: REPORT ON COST ALLOCATIONS | Unregulated Component | Asset Management and Airport Operations: Costs not directly attributable </v>
      </c>
    </row>
    <row r="362" spans="1:14" hidden="1">
      <c r="A362" t="s">
        <v>1</v>
      </c>
      <c r="B362">
        <v>2013</v>
      </c>
      <c r="C362" t="s">
        <v>201</v>
      </c>
      <c r="D362" t="s">
        <v>81</v>
      </c>
      <c r="E362" t="s">
        <v>81</v>
      </c>
      <c r="F362" t="s">
        <v>60</v>
      </c>
      <c r="G362">
        <v>13</v>
      </c>
      <c r="H362" t="s">
        <v>239</v>
      </c>
      <c r="I362">
        <v>2013</v>
      </c>
      <c r="J362" t="s">
        <v>92</v>
      </c>
      <c r="K362" t="s">
        <v>474</v>
      </c>
      <c r="L362">
        <v>8013.7376783639002</v>
      </c>
      <c r="M362" s="9" t="str">
        <f>Data[[#This Row],[schedule]]&amp;" | "&amp;Data[[#This Row],[section]]</f>
        <v xml:space="preserve">SCHEDULE 10: REPORT ON COST ALLOCATIONS | </v>
      </c>
      <c r="N362" s="9" t="str">
        <f t="shared" si="5"/>
        <v xml:space="preserve">SCHEDULE 10: REPORT ON COST ALLOCATIONS | Total | Asset Management and Airport Operations: Costs not directly attributable </v>
      </c>
    </row>
    <row r="363" spans="1:14" hidden="1">
      <c r="A363" t="s">
        <v>1</v>
      </c>
      <c r="B363">
        <v>2013</v>
      </c>
      <c r="C363" t="s">
        <v>201</v>
      </c>
      <c r="D363" t="s">
        <v>81</v>
      </c>
      <c r="E363" t="s">
        <v>81</v>
      </c>
      <c r="F363" t="s">
        <v>320</v>
      </c>
      <c r="G363">
        <v>15</v>
      </c>
      <c r="H363" t="s">
        <v>240</v>
      </c>
      <c r="I363">
        <v>2013</v>
      </c>
      <c r="J363" t="s">
        <v>92</v>
      </c>
      <c r="K363" t="s">
        <v>458</v>
      </c>
      <c r="L363">
        <v>0</v>
      </c>
      <c r="M363" s="9" t="str">
        <f>Data[[#This Row],[schedule]]&amp;" | "&amp;Data[[#This Row],[section]]</f>
        <v xml:space="preserve">SCHEDULE 10: REPORT ON COST ALLOCATIONS | </v>
      </c>
      <c r="N363" s="9" t="str">
        <f t="shared" si="5"/>
        <v xml:space="preserve">SCHEDULE 10: REPORT ON COST ALLOCATIONS | Specified Terminal Activities | Asset Maintenance: Directly attributable operating costs </v>
      </c>
    </row>
    <row r="364" spans="1:14" hidden="1">
      <c r="A364" t="s">
        <v>1</v>
      </c>
      <c r="B364">
        <v>2013</v>
      </c>
      <c r="C364" t="s">
        <v>201</v>
      </c>
      <c r="D364" t="s">
        <v>81</v>
      </c>
      <c r="E364" t="s">
        <v>81</v>
      </c>
      <c r="F364" t="s">
        <v>321</v>
      </c>
      <c r="G364">
        <v>15</v>
      </c>
      <c r="H364" t="s">
        <v>240</v>
      </c>
      <c r="I364">
        <v>2013</v>
      </c>
      <c r="J364" t="s">
        <v>92</v>
      </c>
      <c r="K364" t="s">
        <v>475</v>
      </c>
      <c r="L364">
        <v>326.30399999999997</v>
      </c>
      <c r="M364" s="9" t="str">
        <f>Data[[#This Row],[schedule]]&amp;" | "&amp;Data[[#This Row],[section]]</f>
        <v xml:space="preserve">SCHEDULE 10: REPORT ON COST ALLOCATIONS | </v>
      </c>
      <c r="N364" s="9" t="str">
        <f t="shared" si="5"/>
        <v xml:space="preserve">SCHEDULE 10: REPORT ON COST ALLOCATIONS | Airfield Activities | Asset Maintenance: Directly attributable operating costs </v>
      </c>
    </row>
    <row r="365" spans="1:14" hidden="1">
      <c r="A365" t="s">
        <v>1</v>
      </c>
      <c r="B365">
        <v>2013</v>
      </c>
      <c r="C365" t="s">
        <v>201</v>
      </c>
      <c r="D365" t="s">
        <v>81</v>
      </c>
      <c r="E365" t="s">
        <v>81</v>
      </c>
      <c r="F365" t="s">
        <v>322</v>
      </c>
      <c r="G365">
        <v>15</v>
      </c>
      <c r="H365" t="s">
        <v>240</v>
      </c>
      <c r="I365">
        <v>2013</v>
      </c>
      <c r="J365" t="s">
        <v>92</v>
      </c>
      <c r="K365" t="s">
        <v>476</v>
      </c>
      <c r="L365">
        <v>2.1120000000000001</v>
      </c>
      <c r="M365" s="9" t="str">
        <f>Data[[#This Row],[schedule]]&amp;" | "&amp;Data[[#This Row],[section]]</f>
        <v xml:space="preserve">SCHEDULE 10: REPORT ON COST ALLOCATIONS | </v>
      </c>
      <c r="N365" s="9" t="str">
        <f t="shared" si="5"/>
        <v xml:space="preserve">SCHEDULE 10: REPORT ON COST ALLOCATIONS | Aircraft and Freight Activities | Asset Maintenance: Directly attributable operating costs </v>
      </c>
    </row>
    <row r="366" spans="1:14" hidden="1">
      <c r="A366" t="s">
        <v>1</v>
      </c>
      <c r="B366">
        <v>2013</v>
      </c>
      <c r="C366" t="s">
        <v>201</v>
      </c>
      <c r="D366" t="s">
        <v>81</v>
      </c>
      <c r="E366" t="s">
        <v>81</v>
      </c>
      <c r="F366" t="s">
        <v>323</v>
      </c>
      <c r="G366">
        <v>15</v>
      </c>
      <c r="H366" t="s">
        <v>240</v>
      </c>
      <c r="I366">
        <v>2013</v>
      </c>
      <c r="J366" t="s">
        <v>92</v>
      </c>
      <c r="K366" t="s">
        <v>477</v>
      </c>
      <c r="L366">
        <v>328.416</v>
      </c>
      <c r="M366" s="9" t="str">
        <f>Data[[#This Row],[schedule]]&amp;" | "&amp;Data[[#This Row],[section]]</f>
        <v xml:space="preserve">SCHEDULE 10: REPORT ON COST ALLOCATIONS | </v>
      </c>
      <c r="N366" s="9" t="str">
        <f t="shared" si="5"/>
        <v xml:space="preserve">SCHEDULE 10: REPORT ON COST ALLOCATIONS | Airport Business | Asset Maintenance: Directly attributable operating costs </v>
      </c>
    </row>
    <row r="367" spans="1:14" hidden="1">
      <c r="A367" t="s">
        <v>1</v>
      </c>
      <c r="B367">
        <v>2013</v>
      </c>
      <c r="C367" t="s">
        <v>201</v>
      </c>
      <c r="D367" t="s">
        <v>81</v>
      </c>
      <c r="E367" t="s">
        <v>81</v>
      </c>
      <c r="F367" t="s">
        <v>60</v>
      </c>
      <c r="G367">
        <v>15</v>
      </c>
      <c r="H367" t="s">
        <v>240</v>
      </c>
      <c r="I367">
        <v>2013</v>
      </c>
      <c r="J367" t="s">
        <v>92</v>
      </c>
      <c r="K367" t="s">
        <v>477</v>
      </c>
      <c r="L367">
        <v>328.416</v>
      </c>
      <c r="M367" s="9" t="str">
        <f>Data[[#This Row],[schedule]]&amp;" | "&amp;Data[[#This Row],[section]]</f>
        <v xml:space="preserve">SCHEDULE 10: REPORT ON COST ALLOCATIONS | </v>
      </c>
      <c r="N367" s="9" t="str">
        <f t="shared" si="5"/>
        <v xml:space="preserve">SCHEDULE 10: REPORT ON COST ALLOCATIONS | Total | Asset Maintenance: Directly attributable operating costs </v>
      </c>
    </row>
    <row r="368" spans="1:14" hidden="1">
      <c r="A368" t="s">
        <v>1</v>
      </c>
      <c r="B368">
        <v>2013</v>
      </c>
      <c r="C368" t="s">
        <v>201</v>
      </c>
      <c r="D368" t="s">
        <v>81</v>
      </c>
      <c r="E368" t="s">
        <v>81</v>
      </c>
      <c r="F368" t="s">
        <v>320</v>
      </c>
      <c r="G368">
        <v>16</v>
      </c>
      <c r="H368" t="s">
        <v>241</v>
      </c>
      <c r="I368">
        <v>2013</v>
      </c>
      <c r="J368" t="s">
        <v>92</v>
      </c>
      <c r="K368" t="s">
        <v>478</v>
      </c>
      <c r="L368">
        <v>699.52899250000007</v>
      </c>
      <c r="M368" s="9" t="str">
        <f>Data[[#This Row],[schedule]]&amp;" | "&amp;Data[[#This Row],[section]]</f>
        <v xml:space="preserve">SCHEDULE 10: REPORT ON COST ALLOCATIONS | </v>
      </c>
      <c r="N368" s="9" t="str">
        <f t="shared" si="5"/>
        <v xml:space="preserve">SCHEDULE 10: REPORT ON COST ALLOCATIONS | Specified Terminal Activities | Asset Maintenance: Costs not directly attributable </v>
      </c>
    </row>
    <row r="369" spans="1:14" hidden="1">
      <c r="A369" t="s">
        <v>1</v>
      </c>
      <c r="B369">
        <v>2013</v>
      </c>
      <c r="C369" t="s">
        <v>201</v>
      </c>
      <c r="D369" t="s">
        <v>81</v>
      </c>
      <c r="E369" t="s">
        <v>81</v>
      </c>
      <c r="F369" t="s">
        <v>321</v>
      </c>
      <c r="G369">
        <v>16</v>
      </c>
      <c r="H369" t="s">
        <v>241</v>
      </c>
      <c r="I369">
        <v>2013</v>
      </c>
      <c r="J369" t="s">
        <v>92</v>
      </c>
      <c r="K369" t="s">
        <v>479</v>
      </c>
      <c r="L369">
        <v>71.088741899999988</v>
      </c>
      <c r="M369" s="9" t="str">
        <f>Data[[#This Row],[schedule]]&amp;" | "&amp;Data[[#This Row],[section]]</f>
        <v xml:space="preserve">SCHEDULE 10: REPORT ON COST ALLOCATIONS | </v>
      </c>
      <c r="N369" s="9" t="str">
        <f t="shared" si="5"/>
        <v xml:space="preserve">SCHEDULE 10: REPORT ON COST ALLOCATIONS | Airfield Activities | Asset Maintenance: Costs not directly attributable </v>
      </c>
    </row>
    <row r="370" spans="1:14" hidden="1">
      <c r="A370" t="s">
        <v>1</v>
      </c>
      <c r="B370">
        <v>2013</v>
      </c>
      <c r="C370" t="s">
        <v>201</v>
      </c>
      <c r="D370" t="s">
        <v>81</v>
      </c>
      <c r="E370" t="s">
        <v>81</v>
      </c>
      <c r="F370" t="s">
        <v>322</v>
      </c>
      <c r="G370">
        <v>16</v>
      </c>
      <c r="H370" t="s">
        <v>241</v>
      </c>
      <c r="I370">
        <v>2013</v>
      </c>
      <c r="J370" t="s">
        <v>92</v>
      </c>
      <c r="K370" t="s">
        <v>480</v>
      </c>
      <c r="L370">
        <v>70.386428300000006</v>
      </c>
      <c r="M370" s="9" t="str">
        <f>Data[[#This Row],[schedule]]&amp;" | "&amp;Data[[#This Row],[section]]</f>
        <v xml:space="preserve">SCHEDULE 10: REPORT ON COST ALLOCATIONS | </v>
      </c>
      <c r="N370" s="9" t="str">
        <f t="shared" si="5"/>
        <v xml:space="preserve">SCHEDULE 10: REPORT ON COST ALLOCATIONS | Aircraft and Freight Activities | Asset Maintenance: Costs not directly attributable </v>
      </c>
    </row>
    <row r="371" spans="1:14" hidden="1">
      <c r="A371" t="s">
        <v>1</v>
      </c>
      <c r="B371">
        <v>2013</v>
      </c>
      <c r="C371" t="s">
        <v>201</v>
      </c>
      <c r="D371" t="s">
        <v>81</v>
      </c>
      <c r="E371" t="s">
        <v>81</v>
      </c>
      <c r="F371" t="s">
        <v>323</v>
      </c>
      <c r="G371">
        <v>16</v>
      </c>
      <c r="H371" t="s">
        <v>241</v>
      </c>
      <c r="I371">
        <v>2013</v>
      </c>
      <c r="J371" t="s">
        <v>92</v>
      </c>
      <c r="K371" t="s">
        <v>481</v>
      </c>
      <c r="L371">
        <v>841.00416270000005</v>
      </c>
      <c r="M371" s="9" t="str">
        <f>Data[[#This Row],[schedule]]&amp;" | "&amp;Data[[#This Row],[section]]</f>
        <v xml:space="preserve">SCHEDULE 10: REPORT ON COST ALLOCATIONS | </v>
      </c>
      <c r="N371" s="9" t="str">
        <f t="shared" si="5"/>
        <v xml:space="preserve">SCHEDULE 10: REPORT ON COST ALLOCATIONS | Airport Business | Asset Maintenance: Costs not directly attributable </v>
      </c>
    </row>
    <row r="372" spans="1:14" hidden="1">
      <c r="A372" t="s">
        <v>1</v>
      </c>
      <c r="B372">
        <v>2013</v>
      </c>
      <c r="C372" t="s">
        <v>201</v>
      </c>
      <c r="D372" t="s">
        <v>81</v>
      </c>
      <c r="E372" t="s">
        <v>81</v>
      </c>
      <c r="F372" t="s">
        <v>324</v>
      </c>
      <c r="G372">
        <v>16</v>
      </c>
      <c r="H372" t="s">
        <v>241</v>
      </c>
      <c r="I372">
        <v>2013</v>
      </c>
      <c r="J372" t="s">
        <v>92</v>
      </c>
      <c r="K372" t="s">
        <v>482</v>
      </c>
      <c r="L372">
        <v>284.47483729999999</v>
      </c>
      <c r="M372" s="9" t="str">
        <f>Data[[#This Row],[schedule]]&amp;" | "&amp;Data[[#This Row],[section]]</f>
        <v xml:space="preserve">SCHEDULE 10: REPORT ON COST ALLOCATIONS | </v>
      </c>
      <c r="N372" s="9" t="str">
        <f t="shared" si="5"/>
        <v xml:space="preserve">SCHEDULE 10: REPORT ON COST ALLOCATIONS | Unregulated Component | Asset Maintenance: Costs not directly attributable </v>
      </c>
    </row>
    <row r="373" spans="1:14" hidden="1">
      <c r="A373" t="s">
        <v>1</v>
      </c>
      <c r="B373">
        <v>2013</v>
      </c>
      <c r="C373" t="s">
        <v>201</v>
      </c>
      <c r="D373" t="s">
        <v>81</v>
      </c>
      <c r="E373" t="s">
        <v>81</v>
      </c>
      <c r="F373" t="s">
        <v>60</v>
      </c>
      <c r="G373">
        <v>16</v>
      </c>
      <c r="H373" t="s">
        <v>241</v>
      </c>
      <c r="I373">
        <v>2013</v>
      </c>
      <c r="J373" t="s">
        <v>92</v>
      </c>
      <c r="K373" t="s">
        <v>483</v>
      </c>
      <c r="L373">
        <v>1125.479</v>
      </c>
      <c r="M373" s="9" t="str">
        <f>Data[[#This Row],[schedule]]&amp;" | "&amp;Data[[#This Row],[section]]</f>
        <v xml:space="preserve">SCHEDULE 10: REPORT ON COST ALLOCATIONS | </v>
      </c>
      <c r="N373" s="9" t="str">
        <f t="shared" si="5"/>
        <v xml:space="preserve">SCHEDULE 10: REPORT ON COST ALLOCATIONS | Total | Asset Maintenance: Costs not directly attributable </v>
      </c>
    </row>
    <row r="374" spans="1:14" hidden="1">
      <c r="A374" t="s">
        <v>1</v>
      </c>
      <c r="B374">
        <v>2013</v>
      </c>
      <c r="C374" t="s">
        <v>201</v>
      </c>
      <c r="D374" t="s">
        <v>81</v>
      </c>
      <c r="E374" t="s">
        <v>81</v>
      </c>
      <c r="F374" t="s">
        <v>320</v>
      </c>
      <c r="G374">
        <v>18</v>
      </c>
      <c r="H374" t="s">
        <v>242</v>
      </c>
      <c r="I374">
        <v>2013</v>
      </c>
      <c r="J374" t="s">
        <v>92</v>
      </c>
      <c r="K374" t="s">
        <v>465</v>
      </c>
      <c r="L374">
        <v>444.39701388819083</v>
      </c>
      <c r="M374" s="9" t="str">
        <f>Data[[#This Row],[schedule]]&amp;" | "&amp;Data[[#This Row],[section]]</f>
        <v xml:space="preserve">SCHEDULE 10: REPORT ON COST ALLOCATIONS | </v>
      </c>
      <c r="N374" s="9" t="str">
        <f t="shared" si="5"/>
        <v>SCHEDULE 10: REPORT ON COST ALLOCATIONS | Specified Terminal Activities | Total directly attributable costs</v>
      </c>
    </row>
    <row r="375" spans="1:14" hidden="1">
      <c r="A375" t="s">
        <v>1</v>
      </c>
      <c r="B375">
        <v>2013</v>
      </c>
      <c r="C375" t="s">
        <v>201</v>
      </c>
      <c r="D375" t="s">
        <v>81</v>
      </c>
      <c r="E375" t="s">
        <v>81</v>
      </c>
      <c r="F375" t="s">
        <v>321</v>
      </c>
      <c r="G375">
        <v>18</v>
      </c>
      <c r="H375" t="s">
        <v>242</v>
      </c>
      <c r="I375">
        <v>2013</v>
      </c>
      <c r="J375" t="s">
        <v>92</v>
      </c>
      <c r="K375" t="s">
        <v>484</v>
      </c>
      <c r="L375">
        <v>9549.7550910435421</v>
      </c>
      <c r="M375" s="9" t="str">
        <f>Data[[#This Row],[schedule]]&amp;" | "&amp;Data[[#This Row],[section]]</f>
        <v xml:space="preserve">SCHEDULE 10: REPORT ON COST ALLOCATIONS | </v>
      </c>
      <c r="N375" s="9" t="str">
        <f t="shared" si="5"/>
        <v>SCHEDULE 10: REPORT ON COST ALLOCATIONS | Airfield Activities | Total directly attributable costs</v>
      </c>
    </row>
    <row r="376" spans="1:14" hidden="1">
      <c r="A376" t="s">
        <v>1</v>
      </c>
      <c r="B376">
        <v>2013</v>
      </c>
      <c r="C376" t="s">
        <v>201</v>
      </c>
      <c r="D376" t="s">
        <v>81</v>
      </c>
      <c r="E376" t="s">
        <v>81</v>
      </c>
      <c r="F376" t="s">
        <v>322</v>
      </c>
      <c r="G376">
        <v>18</v>
      </c>
      <c r="H376" t="s">
        <v>242</v>
      </c>
      <c r="I376">
        <v>2013</v>
      </c>
      <c r="J376" t="s">
        <v>92</v>
      </c>
      <c r="K376" t="s">
        <v>485</v>
      </c>
      <c r="L376">
        <v>51.684175068268253</v>
      </c>
      <c r="M376" s="9" t="str">
        <f>Data[[#This Row],[schedule]]&amp;" | "&amp;Data[[#This Row],[section]]</f>
        <v xml:space="preserve">SCHEDULE 10: REPORT ON COST ALLOCATIONS | </v>
      </c>
      <c r="N376" s="9" t="str">
        <f t="shared" si="5"/>
        <v>SCHEDULE 10: REPORT ON COST ALLOCATIONS | Aircraft and Freight Activities | Total directly attributable costs</v>
      </c>
    </row>
    <row r="377" spans="1:14" hidden="1">
      <c r="A377" t="s">
        <v>1</v>
      </c>
      <c r="B377">
        <v>2013</v>
      </c>
      <c r="C377" t="s">
        <v>201</v>
      </c>
      <c r="D377" t="s">
        <v>81</v>
      </c>
      <c r="E377" t="s">
        <v>81</v>
      </c>
      <c r="F377" t="s">
        <v>323</v>
      </c>
      <c r="G377">
        <v>18</v>
      </c>
      <c r="H377" t="s">
        <v>242</v>
      </c>
      <c r="I377">
        <v>2013</v>
      </c>
      <c r="J377" t="s">
        <v>92</v>
      </c>
      <c r="K377" t="s">
        <v>486</v>
      </c>
      <c r="L377">
        <v>10045.83628</v>
      </c>
      <c r="M377" s="9" t="str">
        <f>Data[[#This Row],[schedule]]&amp;" | "&amp;Data[[#This Row],[section]]</f>
        <v xml:space="preserve">SCHEDULE 10: REPORT ON COST ALLOCATIONS | </v>
      </c>
      <c r="N377" s="9" t="str">
        <f t="shared" si="5"/>
        <v>SCHEDULE 10: REPORT ON COST ALLOCATIONS | Airport Business | Total directly attributable costs</v>
      </c>
    </row>
    <row r="378" spans="1:14" hidden="1">
      <c r="A378" t="s">
        <v>1</v>
      </c>
      <c r="B378">
        <v>2013</v>
      </c>
      <c r="C378" t="s">
        <v>201</v>
      </c>
      <c r="D378" t="s">
        <v>81</v>
      </c>
      <c r="E378" t="s">
        <v>81</v>
      </c>
      <c r="F378" t="s">
        <v>60</v>
      </c>
      <c r="G378">
        <v>18</v>
      </c>
      <c r="H378" t="s">
        <v>242</v>
      </c>
      <c r="I378">
        <v>2013</v>
      </c>
      <c r="J378" t="s">
        <v>92</v>
      </c>
      <c r="K378" t="s">
        <v>486</v>
      </c>
      <c r="L378">
        <v>10045.83628</v>
      </c>
      <c r="M378" s="9" t="str">
        <f>Data[[#This Row],[schedule]]&amp;" | "&amp;Data[[#This Row],[section]]</f>
        <v xml:space="preserve">SCHEDULE 10: REPORT ON COST ALLOCATIONS | </v>
      </c>
      <c r="N378" s="9" t="str">
        <f t="shared" si="5"/>
        <v>SCHEDULE 10: REPORT ON COST ALLOCATIONS | Total | Total directly attributable costs</v>
      </c>
    </row>
    <row r="379" spans="1:14" hidden="1">
      <c r="A379" t="s">
        <v>1</v>
      </c>
      <c r="B379">
        <v>2013</v>
      </c>
      <c r="C379" t="s">
        <v>201</v>
      </c>
      <c r="D379" t="s">
        <v>81</v>
      </c>
      <c r="E379" t="s">
        <v>81</v>
      </c>
      <c r="F379" t="s">
        <v>320</v>
      </c>
      <c r="G379">
        <v>19</v>
      </c>
      <c r="H379" t="s">
        <v>243</v>
      </c>
      <c r="I379">
        <v>2013</v>
      </c>
      <c r="J379" t="s">
        <v>92</v>
      </c>
      <c r="K379" t="s">
        <v>487</v>
      </c>
      <c r="L379">
        <v>6617.7125135143178</v>
      </c>
      <c r="M379" s="9" t="str">
        <f>Data[[#This Row],[schedule]]&amp;" | "&amp;Data[[#This Row],[section]]</f>
        <v xml:space="preserve">SCHEDULE 10: REPORT ON COST ALLOCATIONS | </v>
      </c>
      <c r="N379" s="9" t="str">
        <f t="shared" si="5"/>
        <v>SCHEDULE 10: REPORT ON COST ALLOCATIONS | Specified Terminal Activities | Total costs not directly attributable</v>
      </c>
    </row>
    <row r="380" spans="1:14" hidden="1">
      <c r="A380" t="s">
        <v>1</v>
      </c>
      <c r="B380">
        <v>2013</v>
      </c>
      <c r="C380" t="s">
        <v>201</v>
      </c>
      <c r="D380" t="s">
        <v>81</v>
      </c>
      <c r="E380" t="s">
        <v>81</v>
      </c>
      <c r="F380" t="s">
        <v>321</v>
      </c>
      <c r="G380">
        <v>19</v>
      </c>
      <c r="H380" t="s">
        <v>243</v>
      </c>
      <c r="I380">
        <v>2013</v>
      </c>
      <c r="J380" t="s">
        <v>92</v>
      </c>
      <c r="K380" t="s">
        <v>488</v>
      </c>
      <c r="L380">
        <v>2665.937147150029</v>
      </c>
      <c r="M380" s="9" t="str">
        <f>Data[[#This Row],[schedule]]&amp;" | "&amp;Data[[#This Row],[section]]</f>
        <v xml:space="preserve">SCHEDULE 10: REPORT ON COST ALLOCATIONS | </v>
      </c>
      <c r="N380" s="9" t="str">
        <f t="shared" si="5"/>
        <v>SCHEDULE 10: REPORT ON COST ALLOCATIONS | Airfield Activities | Total costs not directly attributable</v>
      </c>
    </row>
    <row r="381" spans="1:14" hidden="1">
      <c r="A381" t="s">
        <v>1</v>
      </c>
      <c r="B381">
        <v>2013</v>
      </c>
      <c r="C381" t="s">
        <v>201</v>
      </c>
      <c r="D381" t="s">
        <v>81</v>
      </c>
      <c r="E381" t="s">
        <v>81</v>
      </c>
      <c r="F381" t="s">
        <v>322</v>
      </c>
      <c r="G381">
        <v>19</v>
      </c>
      <c r="H381" t="s">
        <v>243</v>
      </c>
      <c r="I381">
        <v>2013</v>
      </c>
      <c r="J381" t="s">
        <v>92</v>
      </c>
      <c r="K381" t="s">
        <v>489</v>
      </c>
      <c r="L381">
        <v>275.04642988934239</v>
      </c>
      <c r="M381" s="9" t="str">
        <f>Data[[#This Row],[schedule]]&amp;" | "&amp;Data[[#This Row],[section]]</f>
        <v xml:space="preserve">SCHEDULE 10: REPORT ON COST ALLOCATIONS | </v>
      </c>
      <c r="N381" s="9" t="str">
        <f t="shared" si="5"/>
        <v>SCHEDULE 10: REPORT ON COST ALLOCATIONS | Aircraft and Freight Activities | Total costs not directly attributable</v>
      </c>
    </row>
    <row r="382" spans="1:14" hidden="1">
      <c r="A382" t="s">
        <v>1</v>
      </c>
      <c r="B382">
        <v>2013</v>
      </c>
      <c r="C382" t="s">
        <v>201</v>
      </c>
      <c r="D382" t="s">
        <v>81</v>
      </c>
      <c r="E382" t="s">
        <v>81</v>
      </c>
      <c r="F382" t="s">
        <v>323</v>
      </c>
      <c r="G382">
        <v>19</v>
      </c>
      <c r="H382" t="s">
        <v>243</v>
      </c>
      <c r="I382">
        <v>2013</v>
      </c>
      <c r="J382" t="s">
        <v>92</v>
      </c>
      <c r="K382" t="s">
        <v>490</v>
      </c>
      <c r="L382">
        <v>9558.6960905536871</v>
      </c>
      <c r="M382" s="9" t="str">
        <f>Data[[#This Row],[schedule]]&amp;" | "&amp;Data[[#This Row],[section]]</f>
        <v xml:space="preserve">SCHEDULE 10: REPORT ON COST ALLOCATIONS | </v>
      </c>
      <c r="N382" s="9" t="str">
        <f t="shared" si="5"/>
        <v>SCHEDULE 10: REPORT ON COST ALLOCATIONS | Airport Business | Total costs not directly attributable</v>
      </c>
    </row>
    <row r="383" spans="1:14" hidden="1">
      <c r="A383" t="s">
        <v>1</v>
      </c>
      <c r="B383">
        <v>2013</v>
      </c>
      <c r="C383" t="s">
        <v>201</v>
      </c>
      <c r="D383" t="s">
        <v>81</v>
      </c>
      <c r="E383" t="s">
        <v>81</v>
      </c>
      <c r="F383" t="s">
        <v>324</v>
      </c>
      <c r="G383">
        <v>19</v>
      </c>
      <c r="H383" t="s">
        <v>243</v>
      </c>
      <c r="I383">
        <v>2013</v>
      </c>
      <c r="J383" t="s">
        <v>92</v>
      </c>
      <c r="K383" t="s">
        <v>491</v>
      </c>
      <c r="L383">
        <v>4898.89690944631</v>
      </c>
      <c r="M383" s="9" t="str">
        <f>Data[[#This Row],[schedule]]&amp;" | "&amp;Data[[#This Row],[section]]</f>
        <v xml:space="preserve">SCHEDULE 10: REPORT ON COST ALLOCATIONS | </v>
      </c>
      <c r="N383" s="9" t="str">
        <f t="shared" si="5"/>
        <v>SCHEDULE 10: REPORT ON COST ALLOCATIONS | Unregulated Component | Total costs not directly attributable</v>
      </c>
    </row>
    <row r="384" spans="1:14" hidden="1">
      <c r="A384" t="s">
        <v>1</v>
      </c>
      <c r="B384">
        <v>2013</v>
      </c>
      <c r="C384" t="s">
        <v>201</v>
      </c>
      <c r="D384" t="s">
        <v>81</v>
      </c>
      <c r="E384" t="s">
        <v>81</v>
      </c>
      <c r="F384" t="s">
        <v>60</v>
      </c>
      <c r="G384">
        <v>19</v>
      </c>
      <c r="H384" t="s">
        <v>243</v>
      </c>
      <c r="I384">
        <v>2013</v>
      </c>
      <c r="J384" t="s">
        <v>92</v>
      </c>
      <c r="K384" t="s">
        <v>492</v>
      </c>
      <c r="L384">
        <v>14457.593000000001</v>
      </c>
      <c r="M384" s="9" t="str">
        <f>Data[[#This Row],[schedule]]&amp;" | "&amp;Data[[#This Row],[section]]</f>
        <v xml:space="preserve">SCHEDULE 10: REPORT ON COST ALLOCATIONS | </v>
      </c>
      <c r="N384" s="9" t="str">
        <f t="shared" si="5"/>
        <v>SCHEDULE 10: REPORT ON COST ALLOCATIONS | Total | Total costs not directly attributable</v>
      </c>
    </row>
    <row r="385" spans="1:14" hidden="1">
      <c r="A385" t="s">
        <v>1</v>
      </c>
      <c r="B385">
        <v>2013</v>
      </c>
      <c r="C385" t="s">
        <v>201</v>
      </c>
      <c r="D385" t="s">
        <v>81</v>
      </c>
      <c r="E385" t="s">
        <v>81</v>
      </c>
      <c r="F385" t="s">
        <v>320</v>
      </c>
      <c r="G385">
        <v>20</v>
      </c>
      <c r="H385" t="s">
        <v>244</v>
      </c>
      <c r="I385">
        <v>2013</v>
      </c>
      <c r="J385" t="s">
        <v>92</v>
      </c>
      <c r="K385" t="s">
        <v>493</v>
      </c>
      <c r="L385">
        <v>7062.1095274025083</v>
      </c>
      <c r="M385" s="9" t="str">
        <f>Data[[#This Row],[schedule]]&amp;" | "&amp;Data[[#This Row],[section]]</f>
        <v xml:space="preserve">SCHEDULE 10: REPORT ON COST ALLOCATIONS | </v>
      </c>
      <c r="N385" s="9" t="str">
        <f t="shared" si="5"/>
        <v>SCHEDULE 10: REPORT ON COST ALLOCATIONS | Specified Terminal Activities | Total operating costs</v>
      </c>
    </row>
    <row r="386" spans="1:14" hidden="1">
      <c r="A386" t="s">
        <v>1</v>
      </c>
      <c r="B386">
        <v>2013</v>
      </c>
      <c r="C386" t="s">
        <v>201</v>
      </c>
      <c r="D386" t="s">
        <v>81</v>
      </c>
      <c r="E386" t="s">
        <v>81</v>
      </c>
      <c r="F386" t="s">
        <v>321</v>
      </c>
      <c r="G386">
        <v>20</v>
      </c>
      <c r="H386" t="s">
        <v>244</v>
      </c>
      <c r="I386">
        <v>2013</v>
      </c>
      <c r="J386" t="s">
        <v>92</v>
      </c>
      <c r="K386" t="s">
        <v>494</v>
      </c>
      <c r="L386">
        <v>12215.692238193569</v>
      </c>
      <c r="M386" s="9" t="str">
        <f>Data[[#This Row],[schedule]]&amp;" | "&amp;Data[[#This Row],[section]]</f>
        <v xml:space="preserve">SCHEDULE 10: REPORT ON COST ALLOCATIONS | </v>
      </c>
      <c r="N386" s="9" t="str">
        <f t="shared" ref="N386:N449" si="6">SUBSTITUTE(SUBSTITUTE(SUBSTITUTE(C386&amp;" | "&amp;D386&amp;" | "&amp;E386&amp;" | "&amp;F386&amp;" | "&amp;H386," |  |  | "," | ")," |  |  | "," | ")," |  | "," | ")</f>
        <v>SCHEDULE 10: REPORT ON COST ALLOCATIONS | Airfield Activities | Total operating costs</v>
      </c>
    </row>
    <row r="387" spans="1:14" hidden="1">
      <c r="A387" t="s">
        <v>1</v>
      </c>
      <c r="B387">
        <v>2013</v>
      </c>
      <c r="C387" t="s">
        <v>201</v>
      </c>
      <c r="D387" t="s">
        <v>81</v>
      </c>
      <c r="E387" t="s">
        <v>81</v>
      </c>
      <c r="F387" t="s">
        <v>322</v>
      </c>
      <c r="G387">
        <v>20</v>
      </c>
      <c r="H387" t="s">
        <v>244</v>
      </c>
      <c r="I387">
        <v>2013</v>
      </c>
      <c r="J387" t="s">
        <v>92</v>
      </c>
      <c r="K387" t="s">
        <v>495</v>
      </c>
      <c r="L387">
        <v>326.73060495761058</v>
      </c>
      <c r="M387" s="9" t="str">
        <f>Data[[#This Row],[schedule]]&amp;" | "&amp;Data[[#This Row],[section]]</f>
        <v xml:space="preserve">SCHEDULE 10: REPORT ON COST ALLOCATIONS | </v>
      </c>
      <c r="N387" s="9" t="str">
        <f t="shared" si="6"/>
        <v>SCHEDULE 10: REPORT ON COST ALLOCATIONS | Aircraft and Freight Activities | Total operating costs</v>
      </c>
    </row>
    <row r="388" spans="1:14" hidden="1">
      <c r="A388" t="s">
        <v>1</v>
      </c>
      <c r="B388">
        <v>2013</v>
      </c>
      <c r="C388" t="s">
        <v>201</v>
      </c>
      <c r="D388" t="s">
        <v>81</v>
      </c>
      <c r="E388" t="s">
        <v>81</v>
      </c>
      <c r="F388" t="s">
        <v>323</v>
      </c>
      <c r="G388">
        <v>20</v>
      </c>
      <c r="H388" t="s">
        <v>244</v>
      </c>
      <c r="I388">
        <v>2013</v>
      </c>
      <c r="J388" t="s">
        <v>92</v>
      </c>
      <c r="K388" t="s">
        <v>496</v>
      </c>
      <c r="L388">
        <v>19604.53237055369</v>
      </c>
      <c r="M388" s="9" t="str">
        <f>Data[[#This Row],[schedule]]&amp;" | "&amp;Data[[#This Row],[section]]</f>
        <v xml:space="preserve">SCHEDULE 10: REPORT ON COST ALLOCATIONS | </v>
      </c>
      <c r="N388" s="9" t="str">
        <f t="shared" si="6"/>
        <v>SCHEDULE 10: REPORT ON COST ALLOCATIONS | Airport Business | Total operating costs</v>
      </c>
    </row>
    <row r="389" spans="1:14" hidden="1">
      <c r="A389" t="s">
        <v>1</v>
      </c>
      <c r="B389">
        <v>2013</v>
      </c>
      <c r="C389" t="s">
        <v>201</v>
      </c>
      <c r="D389" t="s">
        <v>81</v>
      </c>
      <c r="E389" t="s">
        <v>81</v>
      </c>
      <c r="F389" t="s">
        <v>324</v>
      </c>
      <c r="G389">
        <v>20</v>
      </c>
      <c r="H389" t="s">
        <v>244</v>
      </c>
      <c r="I389">
        <v>2013</v>
      </c>
      <c r="J389" t="s">
        <v>92</v>
      </c>
      <c r="K389" t="s">
        <v>491</v>
      </c>
      <c r="L389">
        <v>4898.89690944631</v>
      </c>
      <c r="M389" s="9" t="str">
        <f>Data[[#This Row],[schedule]]&amp;" | "&amp;Data[[#This Row],[section]]</f>
        <v xml:space="preserve">SCHEDULE 10: REPORT ON COST ALLOCATIONS | </v>
      </c>
      <c r="N389" s="9" t="str">
        <f t="shared" si="6"/>
        <v>SCHEDULE 10: REPORT ON COST ALLOCATIONS | Unregulated Component | Total operating costs</v>
      </c>
    </row>
    <row r="390" spans="1:14" hidden="1">
      <c r="A390" t="s">
        <v>1</v>
      </c>
      <c r="B390">
        <v>2013</v>
      </c>
      <c r="C390" t="s">
        <v>201</v>
      </c>
      <c r="D390" t="s">
        <v>81</v>
      </c>
      <c r="E390" t="s">
        <v>81</v>
      </c>
      <c r="F390" t="s">
        <v>60</v>
      </c>
      <c r="G390">
        <v>20</v>
      </c>
      <c r="H390" t="s">
        <v>244</v>
      </c>
      <c r="I390">
        <v>2013</v>
      </c>
      <c r="J390" t="s">
        <v>92</v>
      </c>
      <c r="K390" t="s">
        <v>497</v>
      </c>
      <c r="L390">
        <v>24503.42928</v>
      </c>
      <c r="M390" s="9" t="str">
        <f>Data[[#This Row],[schedule]]&amp;" | "&amp;Data[[#This Row],[section]]</f>
        <v xml:space="preserve">SCHEDULE 10: REPORT ON COST ALLOCATIONS | </v>
      </c>
      <c r="N390" s="9" t="str">
        <f t="shared" si="6"/>
        <v>SCHEDULE 10: REPORT ON COST ALLOCATIONS | Total | Total operating costs</v>
      </c>
    </row>
    <row r="391" spans="1:14" hidden="1">
      <c r="A391" t="s">
        <v>1</v>
      </c>
      <c r="B391">
        <v>2013</v>
      </c>
      <c r="C391" t="s">
        <v>202</v>
      </c>
      <c r="D391" t="s">
        <v>207</v>
      </c>
      <c r="E391" t="s">
        <v>81</v>
      </c>
      <c r="F391" t="s">
        <v>320</v>
      </c>
      <c r="G391">
        <v>9</v>
      </c>
      <c r="H391" t="s">
        <v>245</v>
      </c>
      <c r="I391">
        <v>2013</v>
      </c>
      <c r="J391" t="s">
        <v>92</v>
      </c>
      <c r="K391" t="s">
        <v>498</v>
      </c>
      <c r="L391">
        <v>87.5</v>
      </c>
      <c r="M391" s="9" t="str">
        <f>Data[[#This Row],[schedule]]&amp;" | "&amp;Data[[#This Row],[section]]</f>
        <v>SCHEDULE 9: REPORT ON ASSET ALLOCATIONS | 9a: Asset Allocations</v>
      </c>
      <c r="N391" s="9" t="str">
        <f t="shared" si="6"/>
        <v>SCHEDULE 9: REPORT ON ASSET ALLOCATIONS | 9a: Asset Allocations | Specified Terminal Activities | Land: Directly attributable assets</v>
      </c>
    </row>
    <row r="392" spans="1:14" hidden="1">
      <c r="A392" t="s">
        <v>1</v>
      </c>
      <c r="B392">
        <v>2013</v>
      </c>
      <c r="C392" t="s">
        <v>202</v>
      </c>
      <c r="D392" t="s">
        <v>207</v>
      </c>
      <c r="E392" t="s">
        <v>81</v>
      </c>
      <c r="F392" t="s">
        <v>321</v>
      </c>
      <c r="G392">
        <v>9</v>
      </c>
      <c r="H392" t="s">
        <v>245</v>
      </c>
      <c r="I392">
        <v>2013</v>
      </c>
      <c r="J392" t="s">
        <v>92</v>
      </c>
      <c r="K392" t="s">
        <v>499</v>
      </c>
      <c r="L392">
        <v>108833.5</v>
      </c>
      <c r="M392" s="9" t="str">
        <f>Data[[#This Row],[schedule]]&amp;" | "&amp;Data[[#This Row],[section]]</f>
        <v>SCHEDULE 9: REPORT ON ASSET ALLOCATIONS | 9a: Asset Allocations</v>
      </c>
      <c r="N392" s="9" t="str">
        <f t="shared" si="6"/>
        <v>SCHEDULE 9: REPORT ON ASSET ALLOCATIONS | 9a: Asset Allocations | Airfield Activities | Land: Directly attributable assets</v>
      </c>
    </row>
    <row r="393" spans="1:14" hidden="1">
      <c r="A393" t="s">
        <v>1</v>
      </c>
      <c r="B393">
        <v>2013</v>
      </c>
      <c r="C393" t="s">
        <v>202</v>
      </c>
      <c r="D393" t="s">
        <v>207</v>
      </c>
      <c r="E393" t="s">
        <v>81</v>
      </c>
      <c r="F393" t="s">
        <v>322</v>
      </c>
      <c r="G393">
        <v>9</v>
      </c>
      <c r="H393" t="s">
        <v>245</v>
      </c>
      <c r="I393">
        <v>2013</v>
      </c>
      <c r="J393" t="s">
        <v>92</v>
      </c>
      <c r="K393" t="s">
        <v>500</v>
      </c>
      <c r="L393">
        <v>8090.5</v>
      </c>
      <c r="M393" s="9" t="str">
        <f>Data[[#This Row],[schedule]]&amp;" | "&amp;Data[[#This Row],[section]]</f>
        <v>SCHEDULE 9: REPORT ON ASSET ALLOCATIONS | 9a: Asset Allocations</v>
      </c>
      <c r="N393" s="9" t="str">
        <f t="shared" si="6"/>
        <v>SCHEDULE 9: REPORT ON ASSET ALLOCATIONS | 9a: Asset Allocations | Aircraft and Freight Activities | Land: Directly attributable assets</v>
      </c>
    </row>
    <row r="394" spans="1:14" hidden="1">
      <c r="A394" t="s">
        <v>1</v>
      </c>
      <c r="B394">
        <v>2013</v>
      </c>
      <c r="C394" t="s">
        <v>202</v>
      </c>
      <c r="D394" t="s">
        <v>207</v>
      </c>
      <c r="E394" t="s">
        <v>81</v>
      </c>
      <c r="F394" t="s">
        <v>323</v>
      </c>
      <c r="G394">
        <v>9</v>
      </c>
      <c r="H394" t="s">
        <v>245</v>
      </c>
      <c r="I394">
        <v>2013</v>
      </c>
      <c r="J394" t="s">
        <v>92</v>
      </c>
      <c r="K394" t="s">
        <v>501</v>
      </c>
      <c r="L394">
        <v>117011.5</v>
      </c>
      <c r="M394" s="9" t="str">
        <f>Data[[#This Row],[schedule]]&amp;" | "&amp;Data[[#This Row],[section]]</f>
        <v>SCHEDULE 9: REPORT ON ASSET ALLOCATIONS | 9a: Asset Allocations</v>
      </c>
      <c r="N394" s="9" t="str">
        <f t="shared" si="6"/>
        <v>SCHEDULE 9: REPORT ON ASSET ALLOCATIONS | 9a: Asset Allocations | Airport Business | Land: Directly attributable assets</v>
      </c>
    </row>
    <row r="395" spans="1:14" hidden="1">
      <c r="A395" t="s">
        <v>1</v>
      </c>
      <c r="B395">
        <v>2013</v>
      </c>
      <c r="C395" t="s">
        <v>202</v>
      </c>
      <c r="D395" t="s">
        <v>207</v>
      </c>
      <c r="E395" t="s">
        <v>81</v>
      </c>
      <c r="F395" t="s">
        <v>60</v>
      </c>
      <c r="G395">
        <v>9</v>
      </c>
      <c r="H395" t="s">
        <v>245</v>
      </c>
      <c r="I395">
        <v>2013</v>
      </c>
      <c r="J395" t="s">
        <v>92</v>
      </c>
      <c r="K395" t="s">
        <v>501</v>
      </c>
      <c r="L395">
        <v>117011.5</v>
      </c>
      <c r="M395" s="9" t="str">
        <f>Data[[#This Row],[schedule]]&amp;" | "&amp;Data[[#This Row],[section]]</f>
        <v>SCHEDULE 9: REPORT ON ASSET ALLOCATIONS | 9a: Asset Allocations</v>
      </c>
      <c r="N395" s="9" t="str">
        <f t="shared" si="6"/>
        <v>SCHEDULE 9: REPORT ON ASSET ALLOCATIONS | 9a: Asset Allocations | Total | Land: Directly attributable assets</v>
      </c>
    </row>
    <row r="396" spans="1:14" hidden="1">
      <c r="A396" t="s">
        <v>1</v>
      </c>
      <c r="B396">
        <v>2013</v>
      </c>
      <c r="C396" t="s">
        <v>202</v>
      </c>
      <c r="D396" t="s">
        <v>207</v>
      </c>
      <c r="E396" t="s">
        <v>81</v>
      </c>
      <c r="F396" t="s">
        <v>320</v>
      </c>
      <c r="G396">
        <v>10</v>
      </c>
      <c r="H396" t="s">
        <v>246</v>
      </c>
      <c r="I396">
        <v>2013</v>
      </c>
      <c r="J396" t="s">
        <v>92</v>
      </c>
      <c r="K396" t="s">
        <v>502</v>
      </c>
      <c r="L396">
        <v>1752</v>
      </c>
      <c r="M396" s="9" t="str">
        <f>Data[[#This Row],[schedule]]&amp;" | "&amp;Data[[#This Row],[section]]</f>
        <v>SCHEDULE 9: REPORT ON ASSET ALLOCATIONS | 9a: Asset Allocations</v>
      </c>
      <c r="N396" s="9" t="str">
        <f t="shared" si="6"/>
        <v>SCHEDULE 9: REPORT ON ASSET ALLOCATIONS | 9a: Asset Allocations | Specified Terminal Activities | Land: Assets not directly attributable</v>
      </c>
    </row>
    <row r="397" spans="1:14" hidden="1">
      <c r="A397" t="s">
        <v>1</v>
      </c>
      <c r="B397">
        <v>2013</v>
      </c>
      <c r="C397" t="s">
        <v>202</v>
      </c>
      <c r="D397" t="s">
        <v>207</v>
      </c>
      <c r="E397" t="s">
        <v>81</v>
      </c>
      <c r="F397" t="s">
        <v>321</v>
      </c>
      <c r="G397">
        <v>10</v>
      </c>
      <c r="H397" t="s">
        <v>246</v>
      </c>
      <c r="I397">
        <v>2013</v>
      </c>
      <c r="J397" t="s">
        <v>92</v>
      </c>
      <c r="K397" t="s">
        <v>503</v>
      </c>
      <c r="L397">
        <v>3884.6</v>
      </c>
      <c r="M397" s="9" t="str">
        <f>Data[[#This Row],[schedule]]&amp;" | "&amp;Data[[#This Row],[section]]</f>
        <v>SCHEDULE 9: REPORT ON ASSET ALLOCATIONS | 9a: Asset Allocations</v>
      </c>
      <c r="N397" s="9" t="str">
        <f t="shared" si="6"/>
        <v>SCHEDULE 9: REPORT ON ASSET ALLOCATIONS | 9a: Asset Allocations | Airfield Activities | Land: Assets not directly attributable</v>
      </c>
    </row>
    <row r="398" spans="1:14" hidden="1">
      <c r="A398" t="s">
        <v>1</v>
      </c>
      <c r="B398">
        <v>2013</v>
      </c>
      <c r="C398" t="s">
        <v>202</v>
      </c>
      <c r="D398" t="s">
        <v>207</v>
      </c>
      <c r="E398" t="s">
        <v>81</v>
      </c>
      <c r="F398" t="s">
        <v>322</v>
      </c>
      <c r="G398">
        <v>10</v>
      </c>
      <c r="H398" t="s">
        <v>246</v>
      </c>
      <c r="I398">
        <v>2013</v>
      </c>
      <c r="J398" t="s">
        <v>92</v>
      </c>
      <c r="K398" t="s">
        <v>504</v>
      </c>
      <c r="L398">
        <v>156.4</v>
      </c>
      <c r="M398" s="9" t="str">
        <f>Data[[#This Row],[schedule]]&amp;" | "&amp;Data[[#This Row],[section]]</f>
        <v>SCHEDULE 9: REPORT ON ASSET ALLOCATIONS | 9a: Asset Allocations</v>
      </c>
      <c r="N398" s="9" t="str">
        <f t="shared" si="6"/>
        <v>SCHEDULE 9: REPORT ON ASSET ALLOCATIONS | 9a: Asset Allocations | Aircraft and Freight Activities | Land: Assets not directly attributable</v>
      </c>
    </row>
    <row r="399" spans="1:14" hidden="1">
      <c r="A399" t="s">
        <v>1</v>
      </c>
      <c r="B399">
        <v>2013</v>
      </c>
      <c r="C399" t="s">
        <v>202</v>
      </c>
      <c r="D399" t="s">
        <v>207</v>
      </c>
      <c r="E399" t="s">
        <v>81</v>
      </c>
      <c r="F399" t="s">
        <v>323</v>
      </c>
      <c r="G399">
        <v>10</v>
      </c>
      <c r="H399" t="s">
        <v>246</v>
      </c>
      <c r="I399">
        <v>2013</v>
      </c>
      <c r="J399" t="s">
        <v>92</v>
      </c>
      <c r="K399" t="s">
        <v>505</v>
      </c>
      <c r="L399">
        <v>5793</v>
      </c>
      <c r="M399" s="9" t="str">
        <f>Data[[#This Row],[schedule]]&amp;" | "&amp;Data[[#This Row],[section]]</f>
        <v>SCHEDULE 9: REPORT ON ASSET ALLOCATIONS | 9a: Asset Allocations</v>
      </c>
      <c r="N399" s="9" t="str">
        <f t="shared" si="6"/>
        <v>SCHEDULE 9: REPORT ON ASSET ALLOCATIONS | 9a: Asset Allocations | Airport Business | Land: Assets not directly attributable</v>
      </c>
    </row>
    <row r="400" spans="1:14" hidden="1">
      <c r="A400" t="s">
        <v>1</v>
      </c>
      <c r="B400">
        <v>2013</v>
      </c>
      <c r="C400" t="s">
        <v>202</v>
      </c>
      <c r="D400" t="s">
        <v>207</v>
      </c>
      <c r="E400" t="s">
        <v>81</v>
      </c>
      <c r="F400" t="s">
        <v>324</v>
      </c>
      <c r="G400">
        <v>10</v>
      </c>
      <c r="H400" t="s">
        <v>246</v>
      </c>
      <c r="I400">
        <v>2013</v>
      </c>
      <c r="J400" t="s">
        <v>92</v>
      </c>
      <c r="K400" t="s">
        <v>506</v>
      </c>
      <c r="L400">
        <v>1891</v>
      </c>
      <c r="M400" s="9" t="str">
        <f>Data[[#This Row],[schedule]]&amp;" | "&amp;Data[[#This Row],[section]]</f>
        <v>SCHEDULE 9: REPORT ON ASSET ALLOCATIONS | 9a: Asset Allocations</v>
      </c>
      <c r="N400" s="9" t="str">
        <f t="shared" si="6"/>
        <v>SCHEDULE 9: REPORT ON ASSET ALLOCATIONS | 9a: Asset Allocations | Unregulated Component | Land: Assets not directly attributable</v>
      </c>
    </row>
    <row r="401" spans="1:14" hidden="1">
      <c r="A401" t="s">
        <v>1</v>
      </c>
      <c r="B401">
        <v>2013</v>
      </c>
      <c r="C401" t="s">
        <v>202</v>
      </c>
      <c r="D401" t="s">
        <v>207</v>
      </c>
      <c r="E401" t="s">
        <v>81</v>
      </c>
      <c r="F401" t="s">
        <v>60</v>
      </c>
      <c r="G401">
        <v>10</v>
      </c>
      <c r="H401" t="s">
        <v>246</v>
      </c>
      <c r="I401">
        <v>2013</v>
      </c>
      <c r="J401" t="s">
        <v>92</v>
      </c>
      <c r="K401" t="s">
        <v>507</v>
      </c>
      <c r="L401">
        <v>7684</v>
      </c>
      <c r="M401" s="9" t="str">
        <f>Data[[#This Row],[schedule]]&amp;" | "&amp;Data[[#This Row],[section]]</f>
        <v>SCHEDULE 9: REPORT ON ASSET ALLOCATIONS | 9a: Asset Allocations</v>
      </c>
      <c r="N401" s="9" t="str">
        <f t="shared" si="6"/>
        <v>SCHEDULE 9: REPORT ON ASSET ALLOCATIONS | 9a: Asset Allocations | Total | Land: Assets not directly attributable</v>
      </c>
    </row>
    <row r="402" spans="1:14" hidden="1">
      <c r="A402" t="s">
        <v>1</v>
      </c>
      <c r="B402">
        <v>2013</v>
      </c>
      <c r="C402" t="s">
        <v>202</v>
      </c>
      <c r="D402" t="s">
        <v>207</v>
      </c>
      <c r="E402" t="s">
        <v>81</v>
      </c>
      <c r="F402" t="s">
        <v>323</v>
      </c>
      <c r="G402">
        <v>11</v>
      </c>
      <c r="H402" t="s">
        <v>247</v>
      </c>
      <c r="I402">
        <v>2013</v>
      </c>
      <c r="J402" t="s">
        <v>92</v>
      </c>
      <c r="K402" t="s">
        <v>508</v>
      </c>
      <c r="L402">
        <v>122804.5</v>
      </c>
      <c r="M402" s="9" t="str">
        <f>Data[[#This Row],[schedule]]&amp;" | "&amp;Data[[#This Row],[section]]</f>
        <v>SCHEDULE 9: REPORT ON ASSET ALLOCATIONS | 9a: Asset Allocations</v>
      </c>
      <c r="N402" s="9" t="str">
        <f t="shared" si="6"/>
        <v>SCHEDULE 9: REPORT ON ASSET ALLOCATIONS | 9a: Asset Allocations | Airport Business | Total value land</v>
      </c>
    </row>
    <row r="403" spans="1:14" hidden="1">
      <c r="A403" t="s">
        <v>1</v>
      </c>
      <c r="B403">
        <v>2013</v>
      </c>
      <c r="C403" t="s">
        <v>202</v>
      </c>
      <c r="D403" t="s">
        <v>207</v>
      </c>
      <c r="E403" t="s">
        <v>81</v>
      </c>
      <c r="F403" t="s">
        <v>320</v>
      </c>
      <c r="G403">
        <v>13</v>
      </c>
      <c r="H403" t="s">
        <v>248</v>
      </c>
      <c r="I403">
        <v>2013</v>
      </c>
      <c r="J403" t="s">
        <v>92</v>
      </c>
      <c r="K403" t="s">
        <v>509</v>
      </c>
      <c r="L403">
        <v>409.5</v>
      </c>
      <c r="M403" s="9" t="str">
        <f>Data[[#This Row],[schedule]]&amp;" | "&amp;Data[[#This Row],[section]]</f>
        <v>SCHEDULE 9: REPORT ON ASSET ALLOCATIONS | 9a: Asset Allocations</v>
      </c>
      <c r="N403" s="9" t="str">
        <f t="shared" si="6"/>
        <v>SCHEDULE 9: REPORT ON ASSET ALLOCATIONS | 9a: Asset Allocations | Specified Terminal Activities | Sealed Surfaces: Directly attributable assets</v>
      </c>
    </row>
    <row r="404" spans="1:14" hidden="1">
      <c r="A404" t="s">
        <v>1</v>
      </c>
      <c r="B404">
        <v>2013</v>
      </c>
      <c r="C404" t="s">
        <v>202</v>
      </c>
      <c r="D404" t="s">
        <v>207</v>
      </c>
      <c r="E404" t="s">
        <v>81</v>
      </c>
      <c r="F404" t="s">
        <v>321</v>
      </c>
      <c r="G404">
        <v>13</v>
      </c>
      <c r="H404" t="s">
        <v>248</v>
      </c>
      <c r="I404">
        <v>2013</v>
      </c>
      <c r="J404" t="s">
        <v>92</v>
      </c>
      <c r="K404" t="s">
        <v>510</v>
      </c>
      <c r="L404">
        <v>118237</v>
      </c>
      <c r="M404" s="9" t="str">
        <f>Data[[#This Row],[schedule]]&amp;" | "&amp;Data[[#This Row],[section]]</f>
        <v>SCHEDULE 9: REPORT ON ASSET ALLOCATIONS | 9a: Asset Allocations</v>
      </c>
      <c r="N404" s="9" t="str">
        <f t="shared" si="6"/>
        <v>SCHEDULE 9: REPORT ON ASSET ALLOCATIONS | 9a: Asset Allocations | Airfield Activities | Sealed Surfaces: Directly attributable assets</v>
      </c>
    </row>
    <row r="405" spans="1:14" hidden="1">
      <c r="A405" t="s">
        <v>1</v>
      </c>
      <c r="B405">
        <v>2013</v>
      </c>
      <c r="C405" t="s">
        <v>202</v>
      </c>
      <c r="D405" t="s">
        <v>207</v>
      </c>
      <c r="E405" t="s">
        <v>81</v>
      </c>
      <c r="F405" t="s">
        <v>322</v>
      </c>
      <c r="G405">
        <v>13</v>
      </c>
      <c r="H405" t="s">
        <v>248</v>
      </c>
      <c r="I405">
        <v>2013</v>
      </c>
      <c r="J405" t="s">
        <v>92</v>
      </c>
      <c r="K405" t="s">
        <v>511</v>
      </c>
      <c r="L405">
        <v>4062.4</v>
      </c>
      <c r="M405" s="9" t="str">
        <f>Data[[#This Row],[schedule]]&amp;" | "&amp;Data[[#This Row],[section]]</f>
        <v>SCHEDULE 9: REPORT ON ASSET ALLOCATIONS | 9a: Asset Allocations</v>
      </c>
      <c r="N405" s="9" t="str">
        <f t="shared" si="6"/>
        <v>SCHEDULE 9: REPORT ON ASSET ALLOCATIONS | 9a: Asset Allocations | Aircraft and Freight Activities | Sealed Surfaces: Directly attributable assets</v>
      </c>
    </row>
    <row r="406" spans="1:14" hidden="1">
      <c r="A406" t="s">
        <v>1</v>
      </c>
      <c r="B406">
        <v>2013</v>
      </c>
      <c r="C406" t="s">
        <v>202</v>
      </c>
      <c r="D406" t="s">
        <v>207</v>
      </c>
      <c r="E406" t="s">
        <v>81</v>
      </c>
      <c r="F406" t="s">
        <v>323</v>
      </c>
      <c r="G406">
        <v>13</v>
      </c>
      <c r="H406" t="s">
        <v>248</v>
      </c>
      <c r="I406">
        <v>2013</v>
      </c>
      <c r="J406" t="s">
        <v>92</v>
      </c>
      <c r="K406" t="s">
        <v>512</v>
      </c>
      <c r="L406">
        <v>122708.9</v>
      </c>
      <c r="M406" s="9" t="str">
        <f>Data[[#This Row],[schedule]]&amp;" | "&amp;Data[[#This Row],[section]]</f>
        <v>SCHEDULE 9: REPORT ON ASSET ALLOCATIONS | 9a: Asset Allocations</v>
      </c>
      <c r="N406" s="9" t="str">
        <f t="shared" si="6"/>
        <v>SCHEDULE 9: REPORT ON ASSET ALLOCATIONS | 9a: Asset Allocations | Airport Business | Sealed Surfaces: Directly attributable assets</v>
      </c>
    </row>
    <row r="407" spans="1:14" hidden="1">
      <c r="A407" t="s">
        <v>1</v>
      </c>
      <c r="B407">
        <v>2013</v>
      </c>
      <c r="C407" t="s">
        <v>202</v>
      </c>
      <c r="D407" t="s">
        <v>207</v>
      </c>
      <c r="E407" t="s">
        <v>81</v>
      </c>
      <c r="F407" t="s">
        <v>60</v>
      </c>
      <c r="G407">
        <v>13</v>
      </c>
      <c r="H407" t="s">
        <v>248</v>
      </c>
      <c r="I407">
        <v>2013</v>
      </c>
      <c r="J407" t="s">
        <v>92</v>
      </c>
      <c r="K407" t="s">
        <v>512</v>
      </c>
      <c r="L407">
        <v>122708.9</v>
      </c>
      <c r="M407" s="9" t="str">
        <f>Data[[#This Row],[schedule]]&amp;" | "&amp;Data[[#This Row],[section]]</f>
        <v>SCHEDULE 9: REPORT ON ASSET ALLOCATIONS | 9a: Asset Allocations</v>
      </c>
      <c r="N407" s="9" t="str">
        <f t="shared" si="6"/>
        <v>SCHEDULE 9: REPORT ON ASSET ALLOCATIONS | 9a: Asset Allocations | Total | Sealed Surfaces: Directly attributable assets</v>
      </c>
    </row>
    <row r="408" spans="1:14" hidden="1">
      <c r="A408" t="s">
        <v>1</v>
      </c>
      <c r="B408">
        <v>2013</v>
      </c>
      <c r="C408" t="s">
        <v>202</v>
      </c>
      <c r="D408" t="s">
        <v>207</v>
      </c>
      <c r="E408" t="s">
        <v>81</v>
      </c>
      <c r="F408" t="s">
        <v>320</v>
      </c>
      <c r="G408">
        <v>14</v>
      </c>
      <c r="H408" t="s">
        <v>249</v>
      </c>
      <c r="I408">
        <v>2013</v>
      </c>
      <c r="J408" t="s">
        <v>92</v>
      </c>
      <c r="K408" t="s">
        <v>513</v>
      </c>
      <c r="L408">
        <v>596</v>
      </c>
      <c r="M408" s="9" t="str">
        <f>Data[[#This Row],[schedule]]&amp;" | "&amp;Data[[#This Row],[section]]</f>
        <v>SCHEDULE 9: REPORT ON ASSET ALLOCATIONS | 9a: Asset Allocations</v>
      </c>
      <c r="N408" s="9" t="str">
        <f t="shared" si="6"/>
        <v>SCHEDULE 9: REPORT ON ASSET ALLOCATIONS | 9a: Asset Allocations | Specified Terminal Activities | Sealed Surfaces: Assets not directly attributable</v>
      </c>
    </row>
    <row r="409" spans="1:14" hidden="1">
      <c r="A409" t="s">
        <v>1</v>
      </c>
      <c r="B409">
        <v>2013</v>
      </c>
      <c r="C409" t="s">
        <v>202</v>
      </c>
      <c r="D409" t="s">
        <v>207</v>
      </c>
      <c r="E409" t="s">
        <v>81</v>
      </c>
      <c r="F409" t="s">
        <v>321</v>
      </c>
      <c r="G409">
        <v>14</v>
      </c>
      <c r="H409" t="s">
        <v>249</v>
      </c>
      <c r="I409">
        <v>2013</v>
      </c>
      <c r="J409" t="s">
        <v>92</v>
      </c>
      <c r="K409" t="s">
        <v>514</v>
      </c>
      <c r="L409">
        <v>1092.4000000000001</v>
      </c>
      <c r="M409" s="9" t="str">
        <f>Data[[#This Row],[schedule]]&amp;" | "&amp;Data[[#This Row],[section]]</f>
        <v>SCHEDULE 9: REPORT ON ASSET ALLOCATIONS | 9a: Asset Allocations</v>
      </c>
      <c r="N409" s="9" t="str">
        <f t="shared" si="6"/>
        <v>SCHEDULE 9: REPORT ON ASSET ALLOCATIONS | 9a: Asset Allocations | Airfield Activities | Sealed Surfaces: Assets not directly attributable</v>
      </c>
    </row>
    <row r="410" spans="1:14" hidden="1">
      <c r="A410" t="s">
        <v>1</v>
      </c>
      <c r="B410">
        <v>2013</v>
      </c>
      <c r="C410" t="s">
        <v>202</v>
      </c>
      <c r="D410" t="s">
        <v>207</v>
      </c>
      <c r="E410" t="s">
        <v>81</v>
      </c>
      <c r="F410" t="s">
        <v>322</v>
      </c>
      <c r="G410">
        <v>14</v>
      </c>
      <c r="H410" t="s">
        <v>249</v>
      </c>
      <c r="I410">
        <v>2013</v>
      </c>
      <c r="J410" t="s">
        <v>92</v>
      </c>
      <c r="K410" t="s">
        <v>515</v>
      </c>
      <c r="L410">
        <v>82.4</v>
      </c>
      <c r="M410" s="9" t="str">
        <f>Data[[#This Row],[schedule]]&amp;" | "&amp;Data[[#This Row],[section]]</f>
        <v>SCHEDULE 9: REPORT ON ASSET ALLOCATIONS | 9a: Asset Allocations</v>
      </c>
      <c r="N410" s="9" t="str">
        <f t="shared" si="6"/>
        <v>SCHEDULE 9: REPORT ON ASSET ALLOCATIONS | 9a: Asset Allocations | Aircraft and Freight Activities | Sealed Surfaces: Assets not directly attributable</v>
      </c>
    </row>
    <row r="411" spans="1:14" hidden="1">
      <c r="A411" t="s">
        <v>1</v>
      </c>
      <c r="B411">
        <v>2013</v>
      </c>
      <c r="C411" t="s">
        <v>202</v>
      </c>
      <c r="D411" t="s">
        <v>207</v>
      </c>
      <c r="E411" t="s">
        <v>81</v>
      </c>
      <c r="F411" t="s">
        <v>323</v>
      </c>
      <c r="G411">
        <v>14</v>
      </c>
      <c r="H411" t="s">
        <v>249</v>
      </c>
      <c r="I411">
        <v>2013</v>
      </c>
      <c r="J411" t="s">
        <v>92</v>
      </c>
      <c r="K411" t="s">
        <v>516</v>
      </c>
      <c r="L411">
        <v>1770.8</v>
      </c>
      <c r="M411" s="9" t="str">
        <f>Data[[#This Row],[schedule]]&amp;" | "&amp;Data[[#This Row],[section]]</f>
        <v>SCHEDULE 9: REPORT ON ASSET ALLOCATIONS | 9a: Asset Allocations</v>
      </c>
      <c r="N411" s="9" t="str">
        <f t="shared" si="6"/>
        <v>SCHEDULE 9: REPORT ON ASSET ALLOCATIONS | 9a: Asset Allocations | Airport Business | Sealed Surfaces: Assets not directly attributable</v>
      </c>
    </row>
    <row r="412" spans="1:14" hidden="1">
      <c r="A412" t="s">
        <v>1</v>
      </c>
      <c r="B412">
        <v>2013</v>
      </c>
      <c r="C412" t="s">
        <v>202</v>
      </c>
      <c r="D412" t="s">
        <v>207</v>
      </c>
      <c r="E412" t="s">
        <v>81</v>
      </c>
      <c r="F412" t="s">
        <v>324</v>
      </c>
      <c r="G412">
        <v>14</v>
      </c>
      <c r="H412" t="s">
        <v>249</v>
      </c>
      <c r="I412">
        <v>2013</v>
      </c>
      <c r="J412" t="s">
        <v>92</v>
      </c>
      <c r="K412" t="s">
        <v>517</v>
      </c>
      <c r="L412">
        <v>852</v>
      </c>
      <c r="M412" s="9" t="str">
        <f>Data[[#This Row],[schedule]]&amp;" | "&amp;Data[[#This Row],[section]]</f>
        <v>SCHEDULE 9: REPORT ON ASSET ALLOCATIONS | 9a: Asset Allocations</v>
      </c>
      <c r="N412" s="9" t="str">
        <f t="shared" si="6"/>
        <v>SCHEDULE 9: REPORT ON ASSET ALLOCATIONS | 9a: Asset Allocations | Unregulated Component | Sealed Surfaces: Assets not directly attributable</v>
      </c>
    </row>
    <row r="413" spans="1:14" hidden="1">
      <c r="A413" t="s">
        <v>1</v>
      </c>
      <c r="B413">
        <v>2013</v>
      </c>
      <c r="C413" t="s">
        <v>202</v>
      </c>
      <c r="D413" t="s">
        <v>207</v>
      </c>
      <c r="E413" t="s">
        <v>81</v>
      </c>
      <c r="F413" t="s">
        <v>60</v>
      </c>
      <c r="G413">
        <v>14</v>
      </c>
      <c r="H413" t="s">
        <v>249</v>
      </c>
      <c r="I413">
        <v>2013</v>
      </c>
      <c r="J413" t="s">
        <v>92</v>
      </c>
      <c r="K413" t="s">
        <v>518</v>
      </c>
      <c r="L413">
        <v>2622.8</v>
      </c>
      <c r="M413" s="9" t="str">
        <f>Data[[#This Row],[schedule]]&amp;" | "&amp;Data[[#This Row],[section]]</f>
        <v>SCHEDULE 9: REPORT ON ASSET ALLOCATIONS | 9a: Asset Allocations</v>
      </c>
      <c r="N413" s="9" t="str">
        <f t="shared" si="6"/>
        <v>SCHEDULE 9: REPORT ON ASSET ALLOCATIONS | 9a: Asset Allocations | Total | Sealed Surfaces: Assets not directly attributable</v>
      </c>
    </row>
    <row r="414" spans="1:14" hidden="1">
      <c r="A414" t="s">
        <v>1</v>
      </c>
      <c r="B414">
        <v>2013</v>
      </c>
      <c r="C414" t="s">
        <v>202</v>
      </c>
      <c r="D414" t="s">
        <v>207</v>
      </c>
      <c r="E414" t="s">
        <v>81</v>
      </c>
      <c r="F414" t="s">
        <v>323</v>
      </c>
      <c r="G414">
        <v>15</v>
      </c>
      <c r="H414" t="s">
        <v>250</v>
      </c>
      <c r="I414">
        <v>2013</v>
      </c>
      <c r="J414" t="s">
        <v>92</v>
      </c>
      <c r="K414" t="s">
        <v>519</v>
      </c>
      <c r="L414">
        <v>124479.7</v>
      </c>
      <c r="M414" s="9" t="str">
        <f>Data[[#This Row],[schedule]]&amp;" | "&amp;Data[[#This Row],[section]]</f>
        <v>SCHEDULE 9: REPORT ON ASSET ALLOCATIONS | 9a: Asset Allocations</v>
      </c>
      <c r="N414" s="9" t="str">
        <f t="shared" si="6"/>
        <v>SCHEDULE 9: REPORT ON ASSET ALLOCATIONS | 9a: Asset Allocations | Airport Business | Total value sealed surfaces</v>
      </c>
    </row>
    <row r="415" spans="1:14" hidden="1">
      <c r="A415" t="s">
        <v>1</v>
      </c>
      <c r="B415">
        <v>2013</v>
      </c>
      <c r="C415" t="s">
        <v>202</v>
      </c>
      <c r="D415" t="s">
        <v>207</v>
      </c>
      <c r="E415" t="s">
        <v>81</v>
      </c>
      <c r="F415" t="s">
        <v>320</v>
      </c>
      <c r="G415">
        <v>17</v>
      </c>
      <c r="H415" t="s">
        <v>251</v>
      </c>
      <c r="I415">
        <v>2013</v>
      </c>
      <c r="J415" t="s">
        <v>92</v>
      </c>
      <c r="K415" t="s">
        <v>520</v>
      </c>
      <c r="L415">
        <v>81846</v>
      </c>
      <c r="M415" s="9" t="str">
        <f>Data[[#This Row],[schedule]]&amp;" | "&amp;Data[[#This Row],[section]]</f>
        <v>SCHEDULE 9: REPORT ON ASSET ALLOCATIONS | 9a: Asset Allocations</v>
      </c>
      <c r="N415" s="9" t="str">
        <f t="shared" si="6"/>
        <v>SCHEDULE 9: REPORT ON ASSET ALLOCATIONS | 9a: Asset Allocations | Specified Terminal Activities | Infrastructure and Buildings: Directly attributable assets</v>
      </c>
    </row>
    <row r="416" spans="1:14" hidden="1">
      <c r="A416" t="s">
        <v>1</v>
      </c>
      <c r="B416">
        <v>2013</v>
      </c>
      <c r="C416" t="s">
        <v>202</v>
      </c>
      <c r="D416" t="s">
        <v>207</v>
      </c>
      <c r="E416" t="s">
        <v>81</v>
      </c>
      <c r="F416" t="s">
        <v>321</v>
      </c>
      <c r="G416">
        <v>17</v>
      </c>
      <c r="H416" t="s">
        <v>251</v>
      </c>
      <c r="I416">
        <v>2013</v>
      </c>
      <c r="J416" t="s">
        <v>92</v>
      </c>
      <c r="K416" t="s">
        <v>521</v>
      </c>
      <c r="L416">
        <v>4221</v>
      </c>
      <c r="M416" s="9" t="str">
        <f>Data[[#This Row],[schedule]]&amp;" | "&amp;Data[[#This Row],[section]]</f>
        <v>SCHEDULE 9: REPORT ON ASSET ALLOCATIONS | 9a: Asset Allocations</v>
      </c>
      <c r="N416" s="9" t="str">
        <f t="shared" si="6"/>
        <v>SCHEDULE 9: REPORT ON ASSET ALLOCATIONS | 9a: Asset Allocations | Airfield Activities | Infrastructure and Buildings: Directly attributable assets</v>
      </c>
    </row>
    <row r="417" spans="1:14" hidden="1">
      <c r="A417" t="s">
        <v>1</v>
      </c>
      <c r="B417">
        <v>2013</v>
      </c>
      <c r="C417" t="s">
        <v>202</v>
      </c>
      <c r="D417" t="s">
        <v>207</v>
      </c>
      <c r="E417" t="s">
        <v>81</v>
      </c>
      <c r="F417" t="s">
        <v>322</v>
      </c>
      <c r="G417">
        <v>17</v>
      </c>
      <c r="H417" t="s">
        <v>251</v>
      </c>
      <c r="I417">
        <v>2013</v>
      </c>
      <c r="J417" t="s">
        <v>92</v>
      </c>
      <c r="K417" t="s">
        <v>522</v>
      </c>
      <c r="L417">
        <v>6064.4</v>
      </c>
      <c r="M417" s="9" t="str">
        <f>Data[[#This Row],[schedule]]&amp;" | "&amp;Data[[#This Row],[section]]</f>
        <v>SCHEDULE 9: REPORT ON ASSET ALLOCATIONS | 9a: Asset Allocations</v>
      </c>
      <c r="N417" s="9" t="str">
        <f t="shared" si="6"/>
        <v>SCHEDULE 9: REPORT ON ASSET ALLOCATIONS | 9a: Asset Allocations | Aircraft and Freight Activities | Infrastructure and Buildings: Directly attributable assets</v>
      </c>
    </row>
    <row r="418" spans="1:14" hidden="1">
      <c r="A418" t="s">
        <v>1</v>
      </c>
      <c r="B418">
        <v>2013</v>
      </c>
      <c r="C418" t="s">
        <v>202</v>
      </c>
      <c r="D418" t="s">
        <v>207</v>
      </c>
      <c r="E418" t="s">
        <v>81</v>
      </c>
      <c r="F418" t="s">
        <v>323</v>
      </c>
      <c r="G418">
        <v>17</v>
      </c>
      <c r="H418" t="s">
        <v>251</v>
      </c>
      <c r="I418">
        <v>2013</v>
      </c>
      <c r="J418" t="s">
        <v>92</v>
      </c>
      <c r="K418" t="s">
        <v>523</v>
      </c>
      <c r="L418">
        <v>92131.4</v>
      </c>
      <c r="M418" s="9" t="str">
        <f>Data[[#This Row],[schedule]]&amp;" | "&amp;Data[[#This Row],[section]]</f>
        <v>SCHEDULE 9: REPORT ON ASSET ALLOCATIONS | 9a: Asset Allocations</v>
      </c>
      <c r="N418" s="9" t="str">
        <f t="shared" si="6"/>
        <v>SCHEDULE 9: REPORT ON ASSET ALLOCATIONS | 9a: Asset Allocations | Airport Business | Infrastructure and Buildings: Directly attributable assets</v>
      </c>
    </row>
    <row r="419" spans="1:14" hidden="1">
      <c r="A419" t="s">
        <v>1</v>
      </c>
      <c r="B419">
        <v>2013</v>
      </c>
      <c r="C419" t="s">
        <v>202</v>
      </c>
      <c r="D419" t="s">
        <v>207</v>
      </c>
      <c r="E419" t="s">
        <v>81</v>
      </c>
      <c r="F419" t="s">
        <v>60</v>
      </c>
      <c r="G419">
        <v>17</v>
      </c>
      <c r="H419" t="s">
        <v>251</v>
      </c>
      <c r="I419">
        <v>2013</v>
      </c>
      <c r="J419" t="s">
        <v>92</v>
      </c>
      <c r="K419" t="s">
        <v>523</v>
      </c>
      <c r="L419">
        <v>92131.4</v>
      </c>
      <c r="M419" s="9" t="str">
        <f>Data[[#This Row],[schedule]]&amp;" | "&amp;Data[[#This Row],[section]]</f>
        <v>SCHEDULE 9: REPORT ON ASSET ALLOCATIONS | 9a: Asset Allocations</v>
      </c>
      <c r="N419" s="9" t="str">
        <f t="shared" si="6"/>
        <v>SCHEDULE 9: REPORT ON ASSET ALLOCATIONS | 9a: Asset Allocations | Total | Infrastructure and Buildings: Directly attributable assets</v>
      </c>
    </row>
    <row r="420" spans="1:14" hidden="1">
      <c r="A420" t="s">
        <v>1</v>
      </c>
      <c r="B420">
        <v>2013</v>
      </c>
      <c r="C420" t="s">
        <v>202</v>
      </c>
      <c r="D420" t="s">
        <v>207</v>
      </c>
      <c r="E420" t="s">
        <v>81</v>
      </c>
      <c r="F420" t="s">
        <v>320</v>
      </c>
      <c r="G420">
        <v>18</v>
      </c>
      <c r="H420" t="s">
        <v>252</v>
      </c>
      <c r="I420">
        <v>2013</v>
      </c>
      <c r="J420" t="s">
        <v>92</v>
      </c>
      <c r="K420" t="s">
        <v>524</v>
      </c>
      <c r="L420">
        <v>47862</v>
      </c>
      <c r="M420" s="9" t="str">
        <f>Data[[#This Row],[schedule]]&amp;" | "&amp;Data[[#This Row],[section]]</f>
        <v>SCHEDULE 9: REPORT ON ASSET ALLOCATIONS | 9a: Asset Allocations</v>
      </c>
      <c r="N420" s="9" t="str">
        <f t="shared" si="6"/>
        <v>SCHEDULE 9: REPORT ON ASSET ALLOCATIONS | 9a: Asset Allocations | Specified Terminal Activities | Infrastructure and Buildings: Assets not directly attributable</v>
      </c>
    </row>
    <row r="421" spans="1:14" hidden="1">
      <c r="A421" t="s">
        <v>1</v>
      </c>
      <c r="B421">
        <v>2013</v>
      </c>
      <c r="C421" t="s">
        <v>202</v>
      </c>
      <c r="D421" t="s">
        <v>207</v>
      </c>
      <c r="E421" t="s">
        <v>81</v>
      </c>
      <c r="F421" t="s">
        <v>321</v>
      </c>
      <c r="G421">
        <v>18</v>
      </c>
      <c r="H421" t="s">
        <v>252</v>
      </c>
      <c r="I421">
        <v>2013</v>
      </c>
      <c r="J421" t="s">
        <v>92</v>
      </c>
      <c r="K421" t="s">
        <v>525</v>
      </c>
      <c r="L421">
        <v>3954</v>
      </c>
      <c r="M421" s="9" t="str">
        <f>Data[[#This Row],[schedule]]&amp;" | "&amp;Data[[#This Row],[section]]</f>
        <v>SCHEDULE 9: REPORT ON ASSET ALLOCATIONS | 9a: Asset Allocations</v>
      </c>
      <c r="N421" s="9" t="str">
        <f t="shared" si="6"/>
        <v>SCHEDULE 9: REPORT ON ASSET ALLOCATIONS | 9a: Asset Allocations | Airfield Activities | Infrastructure and Buildings: Assets not directly attributable</v>
      </c>
    </row>
    <row r="422" spans="1:14" hidden="1">
      <c r="A422" t="s">
        <v>1</v>
      </c>
      <c r="B422">
        <v>2013</v>
      </c>
      <c r="C422" t="s">
        <v>202</v>
      </c>
      <c r="D422" t="s">
        <v>207</v>
      </c>
      <c r="E422" t="s">
        <v>81</v>
      </c>
      <c r="F422" t="s">
        <v>322</v>
      </c>
      <c r="G422">
        <v>18</v>
      </c>
      <c r="H422" t="s">
        <v>252</v>
      </c>
      <c r="I422">
        <v>2013</v>
      </c>
      <c r="J422" t="s">
        <v>92</v>
      </c>
      <c r="K422" t="s">
        <v>526</v>
      </c>
      <c r="L422">
        <v>297</v>
      </c>
      <c r="M422" s="9" t="str">
        <f>Data[[#This Row],[schedule]]&amp;" | "&amp;Data[[#This Row],[section]]</f>
        <v>SCHEDULE 9: REPORT ON ASSET ALLOCATIONS | 9a: Asset Allocations</v>
      </c>
      <c r="N422" s="9" t="str">
        <f t="shared" si="6"/>
        <v>SCHEDULE 9: REPORT ON ASSET ALLOCATIONS | 9a: Asset Allocations | Aircraft and Freight Activities | Infrastructure and Buildings: Assets not directly attributable</v>
      </c>
    </row>
    <row r="423" spans="1:14" hidden="1">
      <c r="A423" t="s">
        <v>1</v>
      </c>
      <c r="B423">
        <v>2013</v>
      </c>
      <c r="C423" t="s">
        <v>202</v>
      </c>
      <c r="D423" t="s">
        <v>207</v>
      </c>
      <c r="E423" t="s">
        <v>81</v>
      </c>
      <c r="F423" t="s">
        <v>323</v>
      </c>
      <c r="G423">
        <v>18</v>
      </c>
      <c r="H423" t="s">
        <v>252</v>
      </c>
      <c r="I423">
        <v>2013</v>
      </c>
      <c r="J423" t="s">
        <v>92</v>
      </c>
      <c r="K423" t="s">
        <v>527</v>
      </c>
      <c r="L423">
        <v>52113</v>
      </c>
      <c r="M423" s="9" t="str">
        <f>Data[[#This Row],[schedule]]&amp;" | "&amp;Data[[#This Row],[section]]</f>
        <v>SCHEDULE 9: REPORT ON ASSET ALLOCATIONS | 9a: Asset Allocations</v>
      </c>
      <c r="N423" s="9" t="str">
        <f t="shared" si="6"/>
        <v>SCHEDULE 9: REPORT ON ASSET ALLOCATIONS | 9a: Asset Allocations | Airport Business | Infrastructure and Buildings: Assets not directly attributable</v>
      </c>
    </row>
    <row r="424" spans="1:14" hidden="1">
      <c r="A424" t="s">
        <v>1</v>
      </c>
      <c r="B424">
        <v>2013</v>
      </c>
      <c r="C424" t="s">
        <v>202</v>
      </c>
      <c r="D424" t="s">
        <v>207</v>
      </c>
      <c r="E424" t="s">
        <v>81</v>
      </c>
      <c r="F424" t="s">
        <v>324</v>
      </c>
      <c r="G424">
        <v>18</v>
      </c>
      <c r="H424" t="s">
        <v>252</v>
      </c>
      <c r="I424">
        <v>2013</v>
      </c>
      <c r="J424" t="s">
        <v>92</v>
      </c>
      <c r="K424" t="s">
        <v>528</v>
      </c>
      <c r="L424">
        <v>10035.4</v>
      </c>
      <c r="M424" s="9" t="str">
        <f>Data[[#This Row],[schedule]]&amp;" | "&amp;Data[[#This Row],[section]]</f>
        <v>SCHEDULE 9: REPORT ON ASSET ALLOCATIONS | 9a: Asset Allocations</v>
      </c>
      <c r="N424" s="9" t="str">
        <f t="shared" si="6"/>
        <v>SCHEDULE 9: REPORT ON ASSET ALLOCATIONS | 9a: Asset Allocations | Unregulated Component | Infrastructure and Buildings: Assets not directly attributable</v>
      </c>
    </row>
    <row r="425" spans="1:14" hidden="1">
      <c r="A425" t="s">
        <v>1</v>
      </c>
      <c r="B425">
        <v>2013</v>
      </c>
      <c r="C425" t="s">
        <v>202</v>
      </c>
      <c r="D425" t="s">
        <v>207</v>
      </c>
      <c r="E425" t="s">
        <v>81</v>
      </c>
      <c r="F425" t="s">
        <v>60</v>
      </c>
      <c r="G425">
        <v>18</v>
      </c>
      <c r="H425" t="s">
        <v>252</v>
      </c>
      <c r="I425">
        <v>2013</v>
      </c>
      <c r="J425" t="s">
        <v>92</v>
      </c>
      <c r="K425" t="s">
        <v>529</v>
      </c>
      <c r="L425">
        <v>62148.4</v>
      </c>
      <c r="M425" s="9" t="str">
        <f>Data[[#This Row],[schedule]]&amp;" | "&amp;Data[[#This Row],[section]]</f>
        <v>SCHEDULE 9: REPORT ON ASSET ALLOCATIONS | 9a: Asset Allocations</v>
      </c>
      <c r="N425" s="9" t="str">
        <f t="shared" si="6"/>
        <v>SCHEDULE 9: REPORT ON ASSET ALLOCATIONS | 9a: Asset Allocations | Total | Infrastructure and Buildings: Assets not directly attributable</v>
      </c>
    </row>
    <row r="426" spans="1:14" hidden="1">
      <c r="A426" t="s">
        <v>1</v>
      </c>
      <c r="B426">
        <v>2013</v>
      </c>
      <c r="C426" t="s">
        <v>202</v>
      </c>
      <c r="D426" t="s">
        <v>207</v>
      </c>
      <c r="E426" t="s">
        <v>81</v>
      </c>
      <c r="F426" t="s">
        <v>323</v>
      </c>
      <c r="G426">
        <v>19</v>
      </c>
      <c r="H426" t="s">
        <v>253</v>
      </c>
      <c r="I426">
        <v>2013</v>
      </c>
      <c r="J426" t="s">
        <v>92</v>
      </c>
      <c r="K426" t="s">
        <v>530</v>
      </c>
      <c r="L426">
        <v>144244.4</v>
      </c>
      <c r="M426" s="9" t="str">
        <f>Data[[#This Row],[schedule]]&amp;" | "&amp;Data[[#This Row],[section]]</f>
        <v>SCHEDULE 9: REPORT ON ASSET ALLOCATIONS | 9a: Asset Allocations</v>
      </c>
      <c r="N426" s="9" t="str">
        <f t="shared" si="6"/>
        <v>SCHEDULE 9: REPORT ON ASSET ALLOCATIONS | 9a: Asset Allocations | Airport Business | Total value infrastructure and buildings</v>
      </c>
    </row>
    <row r="427" spans="1:14" hidden="1">
      <c r="A427" t="s">
        <v>1</v>
      </c>
      <c r="B427">
        <v>2013</v>
      </c>
      <c r="C427" t="s">
        <v>202</v>
      </c>
      <c r="D427" t="s">
        <v>207</v>
      </c>
      <c r="E427" t="s">
        <v>81</v>
      </c>
      <c r="F427" t="s">
        <v>320</v>
      </c>
      <c r="G427">
        <v>21</v>
      </c>
      <c r="H427" t="s">
        <v>254</v>
      </c>
      <c r="I427">
        <v>2013</v>
      </c>
      <c r="J427" t="s">
        <v>92</v>
      </c>
      <c r="K427" t="s">
        <v>531</v>
      </c>
      <c r="L427">
        <v>11494</v>
      </c>
      <c r="M427" s="9" t="str">
        <f>Data[[#This Row],[schedule]]&amp;" | "&amp;Data[[#This Row],[section]]</f>
        <v>SCHEDULE 9: REPORT ON ASSET ALLOCATIONS | 9a: Asset Allocations</v>
      </c>
      <c r="N427" s="9" t="str">
        <f t="shared" si="6"/>
        <v>SCHEDULE 9: REPORT ON ASSET ALLOCATIONS | 9a: Asset Allocations | Specified Terminal Activities | Vehicles, Plant and Equipment: Directly attributable assets</v>
      </c>
    </row>
    <row r="428" spans="1:14" hidden="1">
      <c r="A428" t="s">
        <v>1</v>
      </c>
      <c r="B428">
        <v>2013</v>
      </c>
      <c r="C428" t="s">
        <v>202</v>
      </c>
      <c r="D428" t="s">
        <v>207</v>
      </c>
      <c r="E428" t="s">
        <v>81</v>
      </c>
      <c r="F428" t="s">
        <v>321</v>
      </c>
      <c r="G428">
        <v>21</v>
      </c>
      <c r="H428" t="s">
        <v>254</v>
      </c>
      <c r="I428">
        <v>2013</v>
      </c>
      <c r="J428" t="s">
        <v>92</v>
      </c>
      <c r="K428" t="s">
        <v>532</v>
      </c>
      <c r="L428">
        <v>987</v>
      </c>
      <c r="M428" s="9" t="str">
        <f>Data[[#This Row],[schedule]]&amp;" | "&amp;Data[[#This Row],[section]]</f>
        <v>SCHEDULE 9: REPORT ON ASSET ALLOCATIONS | 9a: Asset Allocations</v>
      </c>
      <c r="N428" s="9" t="str">
        <f t="shared" si="6"/>
        <v>SCHEDULE 9: REPORT ON ASSET ALLOCATIONS | 9a: Asset Allocations | Airfield Activities | Vehicles, Plant and Equipment: Directly attributable assets</v>
      </c>
    </row>
    <row r="429" spans="1:14" hidden="1">
      <c r="A429" t="s">
        <v>1</v>
      </c>
      <c r="B429">
        <v>2013</v>
      </c>
      <c r="C429" t="s">
        <v>202</v>
      </c>
      <c r="D429" t="s">
        <v>207</v>
      </c>
      <c r="E429" t="s">
        <v>81</v>
      </c>
      <c r="F429" t="s">
        <v>322</v>
      </c>
      <c r="G429">
        <v>21</v>
      </c>
      <c r="H429" t="s">
        <v>254</v>
      </c>
      <c r="I429">
        <v>2013</v>
      </c>
      <c r="J429" t="s">
        <v>92</v>
      </c>
      <c r="K429" t="s">
        <v>533</v>
      </c>
      <c r="L429">
        <v>28.4</v>
      </c>
      <c r="M429" s="9" t="str">
        <f>Data[[#This Row],[schedule]]&amp;" | "&amp;Data[[#This Row],[section]]</f>
        <v>SCHEDULE 9: REPORT ON ASSET ALLOCATIONS | 9a: Asset Allocations</v>
      </c>
      <c r="N429" s="9" t="str">
        <f t="shared" si="6"/>
        <v>SCHEDULE 9: REPORT ON ASSET ALLOCATIONS | 9a: Asset Allocations | Aircraft and Freight Activities | Vehicles, Plant and Equipment: Directly attributable assets</v>
      </c>
    </row>
    <row r="430" spans="1:14" hidden="1">
      <c r="A430" t="s">
        <v>1</v>
      </c>
      <c r="B430">
        <v>2013</v>
      </c>
      <c r="C430" t="s">
        <v>202</v>
      </c>
      <c r="D430" t="s">
        <v>207</v>
      </c>
      <c r="E430" t="s">
        <v>81</v>
      </c>
      <c r="F430" t="s">
        <v>323</v>
      </c>
      <c r="G430">
        <v>21</v>
      </c>
      <c r="H430" t="s">
        <v>254</v>
      </c>
      <c r="I430">
        <v>2013</v>
      </c>
      <c r="J430" t="s">
        <v>92</v>
      </c>
      <c r="K430" t="s">
        <v>534</v>
      </c>
      <c r="L430">
        <v>12509.4</v>
      </c>
      <c r="M430" s="9" t="str">
        <f>Data[[#This Row],[schedule]]&amp;" | "&amp;Data[[#This Row],[section]]</f>
        <v>SCHEDULE 9: REPORT ON ASSET ALLOCATIONS | 9a: Asset Allocations</v>
      </c>
      <c r="N430" s="9" t="str">
        <f t="shared" si="6"/>
        <v>SCHEDULE 9: REPORT ON ASSET ALLOCATIONS | 9a: Asset Allocations | Airport Business | Vehicles, Plant and Equipment: Directly attributable assets</v>
      </c>
    </row>
    <row r="431" spans="1:14" hidden="1">
      <c r="A431" t="s">
        <v>1</v>
      </c>
      <c r="B431">
        <v>2013</v>
      </c>
      <c r="C431" t="s">
        <v>202</v>
      </c>
      <c r="D431" t="s">
        <v>207</v>
      </c>
      <c r="E431" t="s">
        <v>81</v>
      </c>
      <c r="F431" t="s">
        <v>60</v>
      </c>
      <c r="G431">
        <v>21</v>
      </c>
      <c r="H431" t="s">
        <v>254</v>
      </c>
      <c r="I431">
        <v>2013</v>
      </c>
      <c r="J431" t="s">
        <v>92</v>
      </c>
      <c r="K431" t="s">
        <v>534</v>
      </c>
      <c r="L431">
        <v>12509.4</v>
      </c>
      <c r="M431" s="9" t="str">
        <f>Data[[#This Row],[schedule]]&amp;" | "&amp;Data[[#This Row],[section]]</f>
        <v>SCHEDULE 9: REPORT ON ASSET ALLOCATIONS | 9a: Asset Allocations</v>
      </c>
      <c r="N431" s="9" t="str">
        <f t="shared" si="6"/>
        <v>SCHEDULE 9: REPORT ON ASSET ALLOCATIONS | 9a: Asset Allocations | Total | Vehicles, Plant and Equipment: Directly attributable assets</v>
      </c>
    </row>
    <row r="432" spans="1:14" hidden="1">
      <c r="A432" t="s">
        <v>1</v>
      </c>
      <c r="B432">
        <v>2013</v>
      </c>
      <c r="C432" t="s">
        <v>202</v>
      </c>
      <c r="D432" t="s">
        <v>207</v>
      </c>
      <c r="E432" t="s">
        <v>81</v>
      </c>
      <c r="F432" t="s">
        <v>320</v>
      </c>
      <c r="G432">
        <v>22</v>
      </c>
      <c r="H432" t="s">
        <v>255</v>
      </c>
      <c r="I432">
        <v>2013</v>
      </c>
      <c r="J432" t="s">
        <v>92</v>
      </c>
      <c r="K432" t="s">
        <v>535</v>
      </c>
      <c r="L432">
        <v>730</v>
      </c>
      <c r="M432" s="9" t="str">
        <f>Data[[#This Row],[schedule]]&amp;" | "&amp;Data[[#This Row],[section]]</f>
        <v>SCHEDULE 9: REPORT ON ASSET ALLOCATIONS | 9a: Asset Allocations</v>
      </c>
      <c r="N432" s="9" t="str">
        <f t="shared" si="6"/>
        <v>SCHEDULE 9: REPORT ON ASSET ALLOCATIONS | 9a: Asset Allocations | Specified Terminal Activities | Vehicles, Plant and Equipment: Assets not directly attributable</v>
      </c>
    </row>
    <row r="433" spans="1:14" hidden="1">
      <c r="A433" t="s">
        <v>1</v>
      </c>
      <c r="B433">
        <v>2013</v>
      </c>
      <c r="C433" t="s">
        <v>202</v>
      </c>
      <c r="D433" t="s">
        <v>207</v>
      </c>
      <c r="E433" t="s">
        <v>81</v>
      </c>
      <c r="F433" t="s">
        <v>321</v>
      </c>
      <c r="G433">
        <v>22</v>
      </c>
      <c r="H433" t="s">
        <v>255</v>
      </c>
      <c r="I433">
        <v>2013</v>
      </c>
      <c r="J433" t="s">
        <v>92</v>
      </c>
      <c r="K433" t="s">
        <v>536</v>
      </c>
      <c r="L433">
        <v>868.4</v>
      </c>
      <c r="M433" s="9" t="str">
        <f>Data[[#This Row],[schedule]]&amp;" | "&amp;Data[[#This Row],[section]]</f>
        <v>SCHEDULE 9: REPORT ON ASSET ALLOCATIONS | 9a: Asset Allocations</v>
      </c>
      <c r="N433" s="9" t="str">
        <f t="shared" si="6"/>
        <v>SCHEDULE 9: REPORT ON ASSET ALLOCATIONS | 9a: Asset Allocations | Airfield Activities | Vehicles, Plant and Equipment: Assets not directly attributable</v>
      </c>
    </row>
    <row r="434" spans="1:14" hidden="1">
      <c r="A434" t="s">
        <v>1</v>
      </c>
      <c r="B434">
        <v>2013</v>
      </c>
      <c r="C434" t="s">
        <v>202</v>
      </c>
      <c r="D434" t="s">
        <v>207</v>
      </c>
      <c r="E434" t="s">
        <v>81</v>
      </c>
      <c r="F434" t="s">
        <v>322</v>
      </c>
      <c r="G434">
        <v>22</v>
      </c>
      <c r="H434" t="s">
        <v>255</v>
      </c>
      <c r="I434">
        <v>2013</v>
      </c>
      <c r="J434" t="s">
        <v>92</v>
      </c>
      <c r="K434" t="s">
        <v>537</v>
      </c>
      <c r="L434">
        <v>65.400000000000006</v>
      </c>
      <c r="M434" s="9" t="str">
        <f>Data[[#This Row],[schedule]]&amp;" | "&amp;Data[[#This Row],[section]]</f>
        <v>SCHEDULE 9: REPORT ON ASSET ALLOCATIONS | 9a: Asset Allocations</v>
      </c>
      <c r="N434" s="9" t="str">
        <f t="shared" si="6"/>
        <v>SCHEDULE 9: REPORT ON ASSET ALLOCATIONS | 9a: Asset Allocations | Aircraft and Freight Activities | Vehicles, Plant and Equipment: Assets not directly attributable</v>
      </c>
    </row>
    <row r="435" spans="1:14" hidden="1">
      <c r="A435" t="s">
        <v>1</v>
      </c>
      <c r="B435">
        <v>2013</v>
      </c>
      <c r="C435" t="s">
        <v>202</v>
      </c>
      <c r="D435" t="s">
        <v>207</v>
      </c>
      <c r="E435" t="s">
        <v>81</v>
      </c>
      <c r="F435" t="s">
        <v>323</v>
      </c>
      <c r="G435">
        <v>22</v>
      </c>
      <c r="H435" t="s">
        <v>255</v>
      </c>
      <c r="I435">
        <v>2013</v>
      </c>
      <c r="J435" t="s">
        <v>92</v>
      </c>
      <c r="K435" t="s">
        <v>538</v>
      </c>
      <c r="L435">
        <v>1663.8</v>
      </c>
      <c r="M435" s="9" t="str">
        <f>Data[[#This Row],[schedule]]&amp;" | "&amp;Data[[#This Row],[section]]</f>
        <v>SCHEDULE 9: REPORT ON ASSET ALLOCATIONS | 9a: Asset Allocations</v>
      </c>
      <c r="N435" s="9" t="str">
        <f t="shared" si="6"/>
        <v>SCHEDULE 9: REPORT ON ASSET ALLOCATIONS | 9a: Asset Allocations | Airport Business | Vehicles, Plant and Equipment: Assets not directly attributable</v>
      </c>
    </row>
    <row r="436" spans="1:14" hidden="1">
      <c r="A436" t="s">
        <v>1</v>
      </c>
      <c r="B436">
        <v>2013</v>
      </c>
      <c r="C436" t="s">
        <v>202</v>
      </c>
      <c r="D436" t="s">
        <v>207</v>
      </c>
      <c r="E436" t="s">
        <v>81</v>
      </c>
      <c r="F436" t="s">
        <v>324</v>
      </c>
      <c r="G436">
        <v>22</v>
      </c>
      <c r="H436" t="s">
        <v>255</v>
      </c>
      <c r="I436">
        <v>2013</v>
      </c>
      <c r="J436" t="s">
        <v>92</v>
      </c>
      <c r="K436" t="s">
        <v>539</v>
      </c>
      <c r="L436">
        <v>717.4</v>
      </c>
      <c r="M436" s="9" t="str">
        <f>Data[[#This Row],[schedule]]&amp;" | "&amp;Data[[#This Row],[section]]</f>
        <v>SCHEDULE 9: REPORT ON ASSET ALLOCATIONS | 9a: Asset Allocations</v>
      </c>
      <c r="N436" s="9" t="str">
        <f t="shared" si="6"/>
        <v>SCHEDULE 9: REPORT ON ASSET ALLOCATIONS | 9a: Asset Allocations | Unregulated Component | Vehicles, Plant and Equipment: Assets not directly attributable</v>
      </c>
    </row>
    <row r="437" spans="1:14" hidden="1">
      <c r="A437" t="s">
        <v>1</v>
      </c>
      <c r="B437">
        <v>2013</v>
      </c>
      <c r="C437" t="s">
        <v>202</v>
      </c>
      <c r="D437" t="s">
        <v>207</v>
      </c>
      <c r="E437" t="s">
        <v>81</v>
      </c>
      <c r="F437" t="s">
        <v>60</v>
      </c>
      <c r="G437">
        <v>22</v>
      </c>
      <c r="H437" t="s">
        <v>255</v>
      </c>
      <c r="I437">
        <v>2013</v>
      </c>
      <c r="J437" t="s">
        <v>92</v>
      </c>
      <c r="K437" t="s">
        <v>540</v>
      </c>
      <c r="L437">
        <v>2381.1999999999998</v>
      </c>
      <c r="M437" s="9" t="str">
        <f>Data[[#This Row],[schedule]]&amp;" | "&amp;Data[[#This Row],[section]]</f>
        <v>SCHEDULE 9: REPORT ON ASSET ALLOCATIONS | 9a: Asset Allocations</v>
      </c>
      <c r="N437" s="9" t="str">
        <f t="shared" si="6"/>
        <v>SCHEDULE 9: REPORT ON ASSET ALLOCATIONS | 9a: Asset Allocations | Total | Vehicles, Plant and Equipment: Assets not directly attributable</v>
      </c>
    </row>
    <row r="438" spans="1:14" hidden="1">
      <c r="A438" t="s">
        <v>1</v>
      </c>
      <c r="B438">
        <v>2013</v>
      </c>
      <c r="C438" t="s">
        <v>202</v>
      </c>
      <c r="D438" t="s">
        <v>207</v>
      </c>
      <c r="E438" t="s">
        <v>81</v>
      </c>
      <c r="F438" t="s">
        <v>323</v>
      </c>
      <c r="G438">
        <v>23</v>
      </c>
      <c r="H438" t="s">
        <v>256</v>
      </c>
      <c r="I438">
        <v>2013</v>
      </c>
      <c r="J438" t="s">
        <v>92</v>
      </c>
      <c r="K438" t="s">
        <v>541</v>
      </c>
      <c r="L438">
        <v>14173.2</v>
      </c>
      <c r="M438" s="9" t="str">
        <f>Data[[#This Row],[schedule]]&amp;" | "&amp;Data[[#This Row],[section]]</f>
        <v>SCHEDULE 9: REPORT ON ASSET ALLOCATIONS | 9a: Asset Allocations</v>
      </c>
      <c r="N438" s="9" t="str">
        <f t="shared" si="6"/>
        <v>SCHEDULE 9: REPORT ON ASSET ALLOCATIONS | 9a: Asset Allocations | Airport Business | Total value vehicles, plant and equipment</v>
      </c>
    </row>
    <row r="439" spans="1:14" hidden="1">
      <c r="A439" t="s">
        <v>1</v>
      </c>
      <c r="B439">
        <v>2013</v>
      </c>
      <c r="C439" t="s">
        <v>202</v>
      </c>
      <c r="D439" t="s">
        <v>207</v>
      </c>
      <c r="E439" t="s">
        <v>81</v>
      </c>
      <c r="F439" t="s">
        <v>320</v>
      </c>
      <c r="G439">
        <v>25</v>
      </c>
      <c r="H439" t="s">
        <v>257</v>
      </c>
      <c r="I439">
        <v>2013</v>
      </c>
      <c r="J439" t="s">
        <v>92</v>
      </c>
      <c r="K439" t="s">
        <v>542</v>
      </c>
      <c r="L439">
        <v>93837</v>
      </c>
      <c r="M439" s="9" t="str">
        <f>Data[[#This Row],[schedule]]&amp;" | "&amp;Data[[#This Row],[section]]</f>
        <v>SCHEDULE 9: REPORT ON ASSET ALLOCATIONS | 9a: Asset Allocations</v>
      </c>
      <c r="N439" s="9" t="str">
        <f t="shared" si="6"/>
        <v>SCHEDULE 9: REPORT ON ASSET ALLOCATIONS | 9a: Asset Allocations | Specified Terminal Activities | Total directly attributable assets</v>
      </c>
    </row>
    <row r="440" spans="1:14" hidden="1">
      <c r="A440" t="s">
        <v>1</v>
      </c>
      <c r="B440">
        <v>2013</v>
      </c>
      <c r="C440" t="s">
        <v>202</v>
      </c>
      <c r="D440" t="s">
        <v>207</v>
      </c>
      <c r="E440" t="s">
        <v>81</v>
      </c>
      <c r="F440" t="s">
        <v>321</v>
      </c>
      <c r="G440">
        <v>25</v>
      </c>
      <c r="H440" t="s">
        <v>257</v>
      </c>
      <c r="I440">
        <v>2013</v>
      </c>
      <c r="J440" t="s">
        <v>92</v>
      </c>
      <c r="K440" t="s">
        <v>543</v>
      </c>
      <c r="L440">
        <v>232278.5</v>
      </c>
      <c r="M440" s="9" t="str">
        <f>Data[[#This Row],[schedule]]&amp;" | "&amp;Data[[#This Row],[section]]</f>
        <v>SCHEDULE 9: REPORT ON ASSET ALLOCATIONS | 9a: Asset Allocations</v>
      </c>
      <c r="N440" s="9" t="str">
        <f t="shared" si="6"/>
        <v>SCHEDULE 9: REPORT ON ASSET ALLOCATIONS | 9a: Asset Allocations | Airfield Activities | Total directly attributable assets</v>
      </c>
    </row>
    <row r="441" spans="1:14" hidden="1">
      <c r="A441" t="s">
        <v>1</v>
      </c>
      <c r="B441">
        <v>2013</v>
      </c>
      <c r="C441" t="s">
        <v>202</v>
      </c>
      <c r="D441" t="s">
        <v>207</v>
      </c>
      <c r="E441" t="s">
        <v>81</v>
      </c>
      <c r="F441" t="s">
        <v>322</v>
      </c>
      <c r="G441">
        <v>25</v>
      </c>
      <c r="H441" t="s">
        <v>257</v>
      </c>
      <c r="I441">
        <v>2013</v>
      </c>
      <c r="J441" t="s">
        <v>92</v>
      </c>
      <c r="K441" t="s">
        <v>544</v>
      </c>
      <c r="L441">
        <v>18245.7</v>
      </c>
      <c r="M441" s="9" t="str">
        <f>Data[[#This Row],[schedule]]&amp;" | "&amp;Data[[#This Row],[section]]</f>
        <v>SCHEDULE 9: REPORT ON ASSET ALLOCATIONS | 9a: Asset Allocations</v>
      </c>
      <c r="N441" s="9" t="str">
        <f t="shared" si="6"/>
        <v>SCHEDULE 9: REPORT ON ASSET ALLOCATIONS | 9a: Asset Allocations | Aircraft and Freight Activities | Total directly attributable assets</v>
      </c>
    </row>
    <row r="442" spans="1:14" hidden="1">
      <c r="A442" t="s">
        <v>1</v>
      </c>
      <c r="B442">
        <v>2013</v>
      </c>
      <c r="C442" t="s">
        <v>202</v>
      </c>
      <c r="D442" t="s">
        <v>207</v>
      </c>
      <c r="E442" t="s">
        <v>81</v>
      </c>
      <c r="F442" t="s">
        <v>323</v>
      </c>
      <c r="G442">
        <v>25</v>
      </c>
      <c r="H442" t="s">
        <v>257</v>
      </c>
      <c r="I442">
        <v>2013</v>
      </c>
      <c r="J442" t="s">
        <v>92</v>
      </c>
      <c r="K442" t="s">
        <v>545</v>
      </c>
      <c r="L442">
        <v>344361.2</v>
      </c>
      <c r="M442" s="9" t="str">
        <f>Data[[#This Row],[schedule]]&amp;" | "&amp;Data[[#This Row],[section]]</f>
        <v>SCHEDULE 9: REPORT ON ASSET ALLOCATIONS | 9a: Asset Allocations</v>
      </c>
      <c r="N442" s="9" t="str">
        <f t="shared" si="6"/>
        <v>SCHEDULE 9: REPORT ON ASSET ALLOCATIONS | 9a: Asset Allocations | Airport Business | Total directly attributable assets</v>
      </c>
    </row>
    <row r="443" spans="1:14" hidden="1">
      <c r="A443" t="s">
        <v>1</v>
      </c>
      <c r="B443">
        <v>2013</v>
      </c>
      <c r="C443" t="s">
        <v>202</v>
      </c>
      <c r="D443" t="s">
        <v>207</v>
      </c>
      <c r="E443" t="s">
        <v>81</v>
      </c>
      <c r="F443" t="s">
        <v>60</v>
      </c>
      <c r="G443">
        <v>25</v>
      </c>
      <c r="H443" t="s">
        <v>257</v>
      </c>
      <c r="I443">
        <v>2013</v>
      </c>
      <c r="J443" t="s">
        <v>92</v>
      </c>
      <c r="K443" t="s">
        <v>545</v>
      </c>
      <c r="L443">
        <v>344361.2</v>
      </c>
      <c r="M443" s="9" t="str">
        <f>Data[[#This Row],[schedule]]&amp;" | "&amp;Data[[#This Row],[section]]</f>
        <v>SCHEDULE 9: REPORT ON ASSET ALLOCATIONS | 9a: Asset Allocations</v>
      </c>
      <c r="N443" s="9" t="str">
        <f t="shared" si="6"/>
        <v>SCHEDULE 9: REPORT ON ASSET ALLOCATIONS | 9a: Asset Allocations | Total | Total directly attributable assets</v>
      </c>
    </row>
    <row r="444" spans="1:14" hidden="1">
      <c r="A444" t="s">
        <v>1</v>
      </c>
      <c r="B444">
        <v>2013</v>
      </c>
      <c r="C444" t="s">
        <v>202</v>
      </c>
      <c r="D444" t="s">
        <v>207</v>
      </c>
      <c r="E444" t="s">
        <v>81</v>
      </c>
      <c r="F444" t="s">
        <v>320</v>
      </c>
      <c r="G444">
        <v>26</v>
      </c>
      <c r="H444" t="s">
        <v>258</v>
      </c>
      <c r="I444">
        <v>2013</v>
      </c>
      <c r="J444" t="s">
        <v>92</v>
      </c>
      <c r="K444" t="s">
        <v>546</v>
      </c>
      <c r="L444">
        <v>50940</v>
      </c>
      <c r="M444" s="9" t="str">
        <f>Data[[#This Row],[schedule]]&amp;" | "&amp;Data[[#This Row],[section]]</f>
        <v>SCHEDULE 9: REPORT ON ASSET ALLOCATIONS | 9a: Asset Allocations</v>
      </c>
      <c r="N444" s="9" t="str">
        <f t="shared" si="6"/>
        <v>SCHEDULE 9: REPORT ON ASSET ALLOCATIONS | 9a: Asset Allocations | Specified Terminal Activities | Total assets not directly attributable</v>
      </c>
    </row>
    <row r="445" spans="1:14" hidden="1">
      <c r="A445" t="s">
        <v>1</v>
      </c>
      <c r="B445">
        <v>2013</v>
      </c>
      <c r="C445" t="s">
        <v>202</v>
      </c>
      <c r="D445" t="s">
        <v>207</v>
      </c>
      <c r="E445" t="s">
        <v>81</v>
      </c>
      <c r="F445" t="s">
        <v>321</v>
      </c>
      <c r="G445">
        <v>26</v>
      </c>
      <c r="H445" t="s">
        <v>258</v>
      </c>
      <c r="I445">
        <v>2013</v>
      </c>
      <c r="J445" t="s">
        <v>92</v>
      </c>
      <c r="K445" t="s">
        <v>547</v>
      </c>
      <c r="L445">
        <v>9799.4</v>
      </c>
      <c r="M445" s="9" t="str">
        <f>Data[[#This Row],[schedule]]&amp;" | "&amp;Data[[#This Row],[section]]</f>
        <v>SCHEDULE 9: REPORT ON ASSET ALLOCATIONS | 9a: Asset Allocations</v>
      </c>
      <c r="N445" s="9" t="str">
        <f t="shared" si="6"/>
        <v>SCHEDULE 9: REPORT ON ASSET ALLOCATIONS | 9a: Asset Allocations | Airfield Activities | Total assets not directly attributable</v>
      </c>
    </row>
    <row r="446" spans="1:14" hidden="1">
      <c r="A446" t="s">
        <v>1</v>
      </c>
      <c r="B446">
        <v>2013</v>
      </c>
      <c r="C446" t="s">
        <v>202</v>
      </c>
      <c r="D446" t="s">
        <v>207</v>
      </c>
      <c r="E446" t="s">
        <v>81</v>
      </c>
      <c r="F446" t="s">
        <v>322</v>
      </c>
      <c r="G446">
        <v>26</v>
      </c>
      <c r="H446" t="s">
        <v>258</v>
      </c>
      <c r="I446">
        <v>2013</v>
      </c>
      <c r="J446" t="s">
        <v>92</v>
      </c>
      <c r="K446" t="s">
        <v>548</v>
      </c>
      <c r="L446">
        <v>601.19999999999993</v>
      </c>
      <c r="M446" s="9" t="str">
        <f>Data[[#This Row],[schedule]]&amp;" | "&amp;Data[[#This Row],[section]]</f>
        <v>SCHEDULE 9: REPORT ON ASSET ALLOCATIONS | 9a: Asset Allocations</v>
      </c>
      <c r="N446" s="9" t="str">
        <f t="shared" si="6"/>
        <v>SCHEDULE 9: REPORT ON ASSET ALLOCATIONS | 9a: Asset Allocations | Aircraft and Freight Activities | Total assets not directly attributable</v>
      </c>
    </row>
    <row r="447" spans="1:14" hidden="1">
      <c r="A447" t="s">
        <v>1</v>
      </c>
      <c r="B447">
        <v>2013</v>
      </c>
      <c r="C447" t="s">
        <v>202</v>
      </c>
      <c r="D447" t="s">
        <v>207</v>
      </c>
      <c r="E447" t="s">
        <v>81</v>
      </c>
      <c r="F447" t="s">
        <v>323</v>
      </c>
      <c r="G447">
        <v>26</v>
      </c>
      <c r="H447" t="s">
        <v>258</v>
      </c>
      <c r="I447">
        <v>2013</v>
      </c>
      <c r="J447" t="s">
        <v>92</v>
      </c>
      <c r="K447" t="s">
        <v>549</v>
      </c>
      <c r="L447">
        <v>61340.600000000013</v>
      </c>
      <c r="M447" s="9" t="str">
        <f>Data[[#This Row],[schedule]]&amp;" | "&amp;Data[[#This Row],[section]]</f>
        <v>SCHEDULE 9: REPORT ON ASSET ALLOCATIONS | 9a: Asset Allocations</v>
      </c>
      <c r="N447" s="9" t="str">
        <f t="shared" si="6"/>
        <v>SCHEDULE 9: REPORT ON ASSET ALLOCATIONS | 9a: Asset Allocations | Airport Business | Total assets not directly attributable</v>
      </c>
    </row>
    <row r="448" spans="1:14" hidden="1">
      <c r="A448" t="s">
        <v>1</v>
      </c>
      <c r="B448">
        <v>2013</v>
      </c>
      <c r="C448" t="s">
        <v>202</v>
      </c>
      <c r="D448" t="s">
        <v>207</v>
      </c>
      <c r="E448" t="s">
        <v>81</v>
      </c>
      <c r="F448" t="s">
        <v>324</v>
      </c>
      <c r="G448">
        <v>26</v>
      </c>
      <c r="H448" t="s">
        <v>258</v>
      </c>
      <c r="I448">
        <v>2013</v>
      </c>
      <c r="J448" t="s">
        <v>92</v>
      </c>
      <c r="K448" t="s">
        <v>550</v>
      </c>
      <c r="L448">
        <v>13495.8</v>
      </c>
      <c r="M448" s="9" t="str">
        <f>Data[[#This Row],[schedule]]&amp;" | "&amp;Data[[#This Row],[section]]</f>
        <v>SCHEDULE 9: REPORT ON ASSET ALLOCATIONS | 9a: Asset Allocations</v>
      </c>
      <c r="N448" s="9" t="str">
        <f t="shared" si="6"/>
        <v>SCHEDULE 9: REPORT ON ASSET ALLOCATIONS | 9a: Asset Allocations | Unregulated Component | Total assets not directly attributable</v>
      </c>
    </row>
    <row r="449" spans="1:14" hidden="1">
      <c r="A449" t="s">
        <v>1</v>
      </c>
      <c r="B449">
        <v>2013</v>
      </c>
      <c r="C449" t="s">
        <v>202</v>
      </c>
      <c r="D449" t="s">
        <v>207</v>
      </c>
      <c r="E449" t="s">
        <v>81</v>
      </c>
      <c r="F449" t="s">
        <v>60</v>
      </c>
      <c r="G449">
        <v>26</v>
      </c>
      <c r="H449" t="s">
        <v>258</v>
      </c>
      <c r="I449">
        <v>2013</v>
      </c>
      <c r="J449" t="s">
        <v>92</v>
      </c>
      <c r="K449" t="s">
        <v>551</v>
      </c>
      <c r="L449">
        <v>74836.399999999994</v>
      </c>
      <c r="M449" s="9" t="str">
        <f>Data[[#This Row],[schedule]]&amp;" | "&amp;Data[[#This Row],[section]]</f>
        <v>SCHEDULE 9: REPORT ON ASSET ALLOCATIONS | 9a: Asset Allocations</v>
      </c>
      <c r="N449" s="9" t="str">
        <f t="shared" si="6"/>
        <v>SCHEDULE 9: REPORT ON ASSET ALLOCATIONS | 9a: Asset Allocations | Total | Total assets not directly attributable</v>
      </c>
    </row>
    <row r="450" spans="1:14" hidden="1">
      <c r="A450" t="s">
        <v>1</v>
      </c>
      <c r="B450">
        <v>2013</v>
      </c>
      <c r="C450" t="s">
        <v>202</v>
      </c>
      <c r="D450" t="s">
        <v>207</v>
      </c>
      <c r="E450" t="s">
        <v>81</v>
      </c>
      <c r="F450" t="s">
        <v>320</v>
      </c>
      <c r="G450">
        <v>27</v>
      </c>
      <c r="H450" t="s">
        <v>259</v>
      </c>
      <c r="I450">
        <v>2013</v>
      </c>
      <c r="J450" t="s">
        <v>92</v>
      </c>
      <c r="K450" t="s">
        <v>552</v>
      </c>
      <c r="L450">
        <v>144777</v>
      </c>
      <c r="M450" s="9" t="str">
        <f>Data[[#This Row],[schedule]]&amp;" | "&amp;Data[[#This Row],[section]]</f>
        <v>SCHEDULE 9: REPORT ON ASSET ALLOCATIONS | 9a: Asset Allocations</v>
      </c>
      <c r="N450" s="9" t="str">
        <f t="shared" ref="N450:N513" si="7">SUBSTITUTE(SUBSTITUTE(SUBSTITUTE(C450&amp;" | "&amp;D450&amp;" | "&amp;E450&amp;" | "&amp;F450&amp;" | "&amp;H450," |  |  | "," | ")," |  |  | "," | ")," |  | "," | ")</f>
        <v>SCHEDULE 9: REPORT ON ASSET ALLOCATIONS | 9a: Asset Allocations | Specified Terminal Activities | Total assets</v>
      </c>
    </row>
    <row r="451" spans="1:14" hidden="1">
      <c r="A451" t="s">
        <v>1</v>
      </c>
      <c r="B451">
        <v>2013</v>
      </c>
      <c r="C451" t="s">
        <v>202</v>
      </c>
      <c r="D451" t="s">
        <v>207</v>
      </c>
      <c r="E451" t="s">
        <v>81</v>
      </c>
      <c r="F451" t="s">
        <v>321</v>
      </c>
      <c r="G451">
        <v>27</v>
      </c>
      <c r="H451" t="s">
        <v>259</v>
      </c>
      <c r="I451">
        <v>2013</v>
      </c>
      <c r="J451" t="s">
        <v>92</v>
      </c>
      <c r="K451" t="s">
        <v>553</v>
      </c>
      <c r="L451">
        <v>242077.9</v>
      </c>
      <c r="M451" s="9" t="str">
        <f>Data[[#This Row],[schedule]]&amp;" | "&amp;Data[[#This Row],[section]]</f>
        <v>SCHEDULE 9: REPORT ON ASSET ALLOCATIONS | 9a: Asset Allocations</v>
      </c>
      <c r="N451" s="9" t="str">
        <f t="shared" si="7"/>
        <v>SCHEDULE 9: REPORT ON ASSET ALLOCATIONS | 9a: Asset Allocations | Airfield Activities | Total assets</v>
      </c>
    </row>
    <row r="452" spans="1:14" hidden="1">
      <c r="A452" t="s">
        <v>1</v>
      </c>
      <c r="B452">
        <v>2013</v>
      </c>
      <c r="C452" t="s">
        <v>202</v>
      </c>
      <c r="D452" t="s">
        <v>207</v>
      </c>
      <c r="E452" t="s">
        <v>81</v>
      </c>
      <c r="F452" t="s">
        <v>322</v>
      </c>
      <c r="G452">
        <v>27</v>
      </c>
      <c r="H452" t="s">
        <v>259</v>
      </c>
      <c r="I452">
        <v>2013</v>
      </c>
      <c r="J452" t="s">
        <v>92</v>
      </c>
      <c r="K452" t="s">
        <v>554</v>
      </c>
      <c r="L452">
        <v>18846.900000000001</v>
      </c>
      <c r="M452" s="9" t="str">
        <f>Data[[#This Row],[schedule]]&amp;" | "&amp;Data[[#This Row],[section]]</f>
        <v>SCHEDULE 9: REPORT ON ASSET ALLOCATIONS | 9a: Asset Allocations</v>
      </c>
      <c r="N452" s="9" t="str">
        <f t="shared" si="7"/>
        <v>SCHEDULE 9: REPORT ON ASSET ALLOCATIONS | 9a: Asset Allocations | Aircraft and Freight Activities | Total assets</v>
      </c>
    </row>
    <row r="453" spans="1:14" hidden="1">
      <c r="A453" t="s">
        <v>1</v>
      </c>
      <c r="B453">
        <v>2013</v>
      </c>
      <c r="C453" t="s">
        <v>202</v>
      </c>
      <c r="D453" t="s">
        <v>207</v>
      </c>
      <c r="E453" t="s">
        <v>81</v>
      </c>
      <c r="F453" t="s">
        <v>323</v>
      </c>
      <c r="G453">
        <v>27</v>
      </c>
      <c r="H453" t="s">
        <v>259</v>
      </c>
      <c r="I453">
        <v>2013</v>
      </c>
      <c r="J453" t="s">
        <v>92</v>
      </c>
      <c r="K453" t="s">
        <v>555</v>
      </c>
      <c r="L453">
        <v>405701.8000000001</v>
      </c>
      <c r="M453" s="9" t="str">
        <f>Data[[#This Row],[schedule]]&amp;" | "&amp;Data[[#This Row],[section]]</f>
        <v>SCHEDULE 9: REPORT ON ASSET ALLOCATIONS | 9a: Asset Allocations</v>
      </c>
      <c r="N453" s="9" t="str">
        <f t="shared" si="7"/>
        <v>SCHEDULE 9: REPORT ON ASSET ALLOCATIONS | 9a: Asset Allocations | Airport Business | Total assets</v>
      </c>
    </row>
    <row r="454" spans="1:14" hidden="1">
      <c r="A454" t="s">
        <v>1</v>
      </c>
      <c r="B454">
        <v>2013</v>
      </c>
      <c r="C454" t="s">
        <v>202</v>
      </c>
      <c r="D454" t="s">
        <v>207</v>
      </c>
      <c r="E454" t="s">
        <v>81</v>
      </c>
      <c r="F454" t="s">
        <v>324</v>
      </c>
      <c r="G454">
        <v>27</v>
      </c>
      <c r="H454" t="s">
        <v>259</v>
      </c>
      <c r="I454">
        <v>2013</v>
      </c>
      <c r="J454" t="s">
        <v>92</v>
      </c>
      <c r="K454" t="s">
        <v>550</v>
      </c>
      <c r="L454">
        <v>13495.8</v>
      </c>
      <c r="M454" s="9" t="str">
        <f>Data[[#This Row],[schedule]]&amp;" | "&amp;Data[[#This Row],[section]]</f>
        <v>SCHEDULE 9: REPORT ON ASSET ALLOCATIONS | 9a: Asset Allocations</v>
      </c>
      <c r="N454" s="9" t="str">
        <f t="shared" si="7"/>
        <v>SCHEDULE 9: REPORT ON ASSET ALLOCATIONS | 9a: Asset Allocations | Unregulated Component | Total assets</v>
      </c>
    </row>
    <row r="455" spans="1:14" hidden="1">
      <c r="A455" t="s">
        <v>1</v>
      </c>
      <c r="B455">
        <v>2013</v>
      </c>
      <c r="C455" t="s">
        <v>202</v>
      </c>
      <c r="D455" t="s">
        <v>207</v>
      </c>
      <c r="E455" t="s">
        <v>81</v>
      </c>
      <c r="F455" t="s">
        <v>60</v>
      </c>
      <c r="G455">
        <v>27</v>
      </c>
      <c r="H455" t="s">
        <v>259</v>
      </c>
      <c r="I455">
        <v>2013</v>
      </c>
      <c r="J455" t="s">
        <v>92</v>
      </c>
      <c r="K455" t="s">
        <v>556</v>
      </c>
      <c r="L455">
        <v>419197.6</v>
      </c>
      <c r="M455" s="9" t="str">
        <f>Data[[#This Row],[schedule]]&amp;" | "&amp;Data[[#This Row],[section]]</f>
        <v>SCHEDULE 9: REPORT ON ASSET ALLOCATIONS | 9a: Asset Allocations</v>
      </c>
      <c r="N455" s="9" t="str">
        <f t="shared" si="7"/>
        <v>SCHEDULE 9: REPORT ON ASSET ALLOCATIONS | 9a: Asset Allocations | Total | Total assets</v>
      </c>
    </row>
    <row r="456" spans="1:14" hidden="1">
      <c r="A456" t="s">
        <v>1</v>
      </c>
      <c r="B456">
        <v>2013</v>
      </c>
      <c r="C456" t="s">
        <v>203</v>
      </c>
      <c r="D456" t="s">
        <v>208</v>
      </c>
      <c r="E456" t="s">
        <v>81</v>
      </c>
      <c r="F456" t="s">
        <v>325</v>
      </c>
      <c r="G456">
        <v>9</v>
      </c>
      <c r="H456" t="s">
        <v>260</v>
      </c>
      <c r="I456">
        <v>2013</v>
      </c>
      <c r="J456" t="s">
        <v>92</v>
      </c>
      <c r="K456" t="s">
        <v>557</v>
      </c>
      <c r="L456">
        <v>67217.073335349181</v>
      </c>
      <c r="M456" s="9" t="str">
        <f>Data[[#This Row],[schedule]]&amp;" | "&amp;Data[[#This Row],[section]]</f>
        <v>SCHEDULE 8: CONSOLIDATION STATEMENT | 8a: CONSOLIDATION STATEMENT</v>
      </c>
      <c r="N456" s="9" t="str">
        <f t="shared" si="7"/>
        <v>SCHEDULE 8: CONSOLIDATION STATEMENT | 8a: CONSOLIDATION STATEMENT | Airport Businesses | Net income</v>
      </c>
    </row>
    <row r="457" spans="1:14" hidden="1">
      <c r="A457" t="s">
        <v>1</v>
      </c>
      <c r="B457">
        <v>2013</v>
      </c>
      <c r="C457" t="s">
        <v>203</v>
      </c>
      <c r="D457" t="s">
        <v>208</v>
      </c>
      <c r="E457" t="s">
        <v>81</v>
      </c>
      <c r="F457" t="s">
        <v>326</v>
      </c>
      <c r="G457">
        <v>9</v>
      </c>
      <c r="H457" t="s">
        <v>260</v>
      </c>
      <c r="I457">
        <v>2013</v>
      </c>
      <c r="J457" t="s">
        <v>92</v>
      </c>
      <c r="K457" t="s">
        <v>458</v>
      </c>
      <c r="L457">
        <v>0</v>
      </c>
      <c r="M457" s="9" t="str">
        <f>Data[[#This Row],[schedule]]&amp;" | "&amp;Data[[#This Row],[section]]</f>
        <v>SCHEDULE 8: CONSOLIDATION STATEMENT | 8a: CONSOLIDATION STATEMENT</v>
      </c>
      <c r="N457" s="9" t="str">
        <f t="shared" si="7"/>
        <v>SCHEDULE 8: CONSOLIDATION STATEMENT | 8a: CONSOLIDATION STATEMENT | Regulatory/GAAP Adjustments | Net income</v>
      </c>
    </row>
    <row r="458" spans="1:14" hidden="1">
      <c r="A458" t="s">
        <v>1</v>
      </c>
      <c r="B458">
        <v>2013</v>
      </c>
      <c r="C458" t="s">
        <v>203</v>
      </c>
      <c r="D458" t="s">
        <v>208</v>
      </c>
      <c r="E458" t="s">
        <v>81</v>
      </c>
      <c r="F458" t="s">
        <v>327</v>
      </c>
      <c r="G458">
        <v>9</v>
      </c>
      <c r="H458" t="s">
        <v>260</v>
      </c>
      <c r="I458">
        <v>2013</v>
      </c>
      <c r="J458" t="s">
        <v>92</v>
      </c>
      <c r="K458" t="s">
        <v>557</v>
      </c>
      <c r="L458">
        <v>67217.073335349181</v>
      </c>
      <c r="M458" s="9" t="str">
        <f>Data[[#This Row],[schedule]]&amp;" | "&amp;Data[[#This Row],[section]]</f>
        <v>SCHEDULE 8: CONSOLIDATION STATEMENT | 8a: CONSOLIDATION STATEMENT</v>
      </c>
      <c r="N458" s="9" t="str">
        <f t="shared" si="7"/>
        <v>SCHEDULE 8: CONSOLIDATION STATEMENT | 8a: CONSOLIDATION STATEMENT | Airport Business–GAAP | Net income</v>
      </c>
    </row>
    <row r="459" spans="1:14" hidden="1">
      <c r="A459" t="s">
        <v>1</v>
      </c>
      <c r="B459">
        <v>2013</v>
      </c>
      <c r="C459" t="s">
        <v>203</v>
      </c>
      <c r="D459" t="s">
        <v>208</v>
      </c>
      <c r="E459" t="s">
        <v>81</v>
      </c>
      <c r="F459" t="s">
        <v>328</v>
      </c>
      <c r="G459">
        <v>9</v>
      </c>
      <c r="H459" t="s">
        <v>260</v>
      </c>
      <c r="I459">
        <v>2013</v>
      </c>
      <c r="J459" t="s">
        <v>92</v>
      </c>
      <c r="K459" t="s">
        <v>558</v>
      </c>
      <c r="L459">
        <v>39573.837</v>
      </c>
      <c r="M459" s="9" t="str">
        <f>Data[[#This Row],[schedule]]&amp;" | "&amp;Data[[#This Row],[section]]</f>
        <v>SCHEDULE 8: CONSOLIDATION STATEMENT | 8a: CONSOLIDATION STATEMENT</v>
      </c>
      <c r="N459" s="9" t="str">
        <f t="shared" si="7"/>
        <v>SCHEDULE 8: CONSOLIDATION STATEMENT | 8a: CONSOLIDATION STATEMENT | Unregulated Activities–GAAP | Net income</v>
      </c>
    </row>
    <row r="460" spans="1:14" hidden="1">
      <c r="A460" t="s">
        <v>1</v>
      </c>
      <c r="B460">
        <v>2013</v>
      </c>
      <c r="C460" t="s">
        <v>203</v>
      </c>
      <c r="D460" t="s">
        <v>208</v>
      </c>
      <c r="E460" t="s">
        <v>81</v>
      </c>
      <c r="F460" t="s">
        <v>329</v>
      </c>
      <c r="G460">
        <v>9</v>
      </c>
      <c r="H460" t="s">
        <v>260</v>
      </c>
      <c r="I460">
        <v>2013</v>
      </c>
      <c r="J460" t="s">
        <v>92</v>
      </c>
      <c r="K460" t="s">
        <v>559</v>
      </c>
      <c r="L460">
        <v>106791</v>
      </c>
      <c r="M460" s="9" t="str">
        <f>Data[[#This Row],[schedule]]&amp;" | "&amp;Data[[#This Row],[section]]</f>
        <v>SCHEDULE 8: CONSOLIDATION STATEMENT | 8a: CONSOLIDATION STATEMENT</v>
      </c>
      <c r="N460" s="9" t="str">
        <f t="shared" si="7"/>
        <v>SCHEDULE 8: CONSOLIDATION STATEMENT | 8a: CONSOLIDATION STATEMENT | Airport Company–GAAP | Net income</v>
      </c>
    </row>
    <row r="461" spans="1:14" hidden="1">
      <c r="A461" t="s">
        <v>1</v>
      </c>
      <c r="B461">
        <v>2013</v>
      </c>
      <c r="C461" t="s">
        <v>203</v>
      </c>
      <c r="D461" t="s">
        <v>208</v>
      </c>
      <c r="E461" t="s">
        <v>81</v>
      </c>
      <c r="F461" t="s">
        <v>325</v>
      </c>
      <c r="G461">
        <v>11</v>
      </c>
      <c r="H461" t="s">
        <v>79</v>
      </c>
      <c r="I461">
        <v>2013</v>
      </c>
      <c r="J461" t="s">
        <v>92</v>
      </c>
      <c r="K461" t="s">
        <v>496</v>
      </c>
      <c r="L461">
        <v>19604.53237055369</v>
      </c>
      <c r="M461" s="9" t="str">
        <f>Data[[#This Row],[schedule]]&amp;" | "&amp;Data[[#This Row],[section]]</f>
        <v>SCHEDULE 8: CONSOLIDATION STATEMENT | 8a: CONSOLIDATION STATEMENT</v>
      </c>
      <c r="N461" s="9" t="str">
        <f t="shared" si="7"/>
        <v>SCHEDULE 8: CONSOLIDATION STATEMENT | 8a: CONSOLIDATION STATEMENT | Airport Businesses | Total operational expenditure</v>
      </c>
    </row>
    <row r="462" spans="1:14" hidden="1">
      <c r="A462" t="s">
        <v>1</v>
      </c>
      <c r="B462">
        <v>2013</v>
      </c>
      <c r="C462" t="s">
        <v>203</v>
      </c>
      <c r="D462" t="s">
        <v>208</v>
      </c>
      <c r="E462" t="s">
        <v>81</v>
      </c>
      <c r="F462" t="s">
        <v>326</v>
      </c>
      <c r="G462">
        <v>11</v>
      </c>
      <c r="H462" t="s">
        <v>79</v>
      </c>
      <c r="I462">
        <v>2013</v>
      </c>
      <c r="J462" t="s">
        <v>92</v>
      </c>
      <c r="K462" t="s">
        <v>458</v>
      </c>
      <c r="L462">
        <v>0</v>
      </c>
      <c r="M462" s="9" t="str">
        <f>Data[[#This Row],[schedule]]&amp;" | "&amp;Data[[#This Row],[section]]</f>
        <v>SCHEDULE 8: CONSOLIDATION STATEMENT | 8a: CONSOLIDATION STATEMENT</v>
      </c>
      <c r="N462" s="9" t="str">
        <f t="shared" si="7"/>
        <v>SCHEDULE 8: CONSOLIDATION STATEMENT | 8a: CONSOLIDATION STATEMENT | Regulatory/GAAP Adjustments | Total operational expenditure</v>
      </c>
    </row>
    <row r="463" spans="1:14" hidden="1">
      <c r="A463" t="s">
        <v>1</v>
      </c>
      <c r="B463">
        <v>2013</v>
      </c>
      <c r="C463" t="s">
        <v>203</v>
      </c>
      <c r="D463" t="s">
        <v>208</v>
      </c>
      <c r="E463" t="s">
        <v>81</v>
      </c>
      <c r="F463" t="s">
        <v>327</v>
      </c>
      <c r="G463">
        <v>11</v>
      </c>
      <c r="H463" t="s">
        <v>79</v>
      </c>
      <c r="I463">
        <v>2013</v>
      </c>
      <c r="J463" t="s">
        <v>92</v>
      </c>
      <c r="K463" t="s">
        <v>496</v>
      </c>
      <c r="L463">
        <v>19604.53237055369</v>
      </c>
      <c r="M463" s="9" t="str">
        <f>Data[[#This Row],[schedule]]&amp;" | "&amp;Data[[#This Row],[section]]</f>
        <v>SCHEDULE 8: CONSOLIDATION STATEMENT | 8a: CONSOLIDATION STATEMENT</v>
      </c>
      <c r="N463" s="9" t="str">
        <f t="shared" si="7"/>
        <v>SCHEDULE 8: CONSOLIDATION STATEMENT | 8a: CONSOLIDATION STATEMENT | Airport Business–GAAP | Total operational expenditure</v>
      </c>
    </row>
    <row r="464" spans="1:14" hidden="1">
      <c r="A464" t="s">
        <v>1</v>
      </c>
      <c r="B464">
        <v>2013</v>
      </c>
      <c r="C464" t="s">
        <v>203</v>
      </c>
      <c r="D464" t="s">
        <v>208</v>
      </c>
      <c r="E464" t="s">
        <v>81</v>
      </c>
      <c r="F464" t="s">
        <v>328</v>
      </c>
      <c r="G464">
        <v>11</v>
      </c>
      <c r="H464" t="s">
        <v>79</v>
      </c>
      <c r="I464">
        <v>2013</v>
      </c>
      <c r="J464" t="s">
        <v>92</v>
      </c>
      <c r="K464" t="s">
        <v>560</v>
      </c>
      <c r="L464">
        <v>8566.4299094463095</v>
      </c>
      <c r="M464" s="9" t="str">
        <f>Data[[#This Row],[schedule]]&amp;" | "&amp;Data[[#This Row],[section]]</f>
        <v>SCHEDULE 8: CONSOLIDATION STATEMENT | 8a: CONSOLIDATION STATEMENT</v>
      </c>
      <c r="N464" s="9" t="str">
        <f t="shared" si="7"/>
        <v>SCHEDULE 8: CONSOLIDATION STATEMENT | 8a: CONSOLIDATION STATEMENT | Unregulated Activities–GAAP | Total operational expenditure</v>
      </c>
    </row>
    <row r="465" spans="1:14" hidden="1">
      <c r="A465" t="s">
        <v>1</v>
      </c>
      <c r="B465">
        <v>2013</v>
      </c>
      <c r="C465" t="s">
        <v>203</v>
      </c>
      <c r="D465" t="s">
        <v>208</v>
      </c>
      <c r="E465" t="s">
        <v>81</v>
      </c>
      <c r="F465" t="s">
        <v>329</v>
      </c>
      <c r="G465">
        <v>11</v>
      </c>
      <c r="H465" t="s">
        <v>79</v>
      </c>
      <c r="I465">
        <v>2013</v>
      </c>
      <c r="J465" t="s">
        <v>92</v>
      </c>
      <c r="K465" t="s">
        <v>561</v>
      </c>
      <c r="L465">
        <v>28171</v>
      </c>
      <c r="M465" s="9" t="str">
        <f>Data[[#This Row],[schedule]]&amp;" | "&amp;Data[[#This Row],[section]]</f>
        <v>SCHEDULE 8: CONSOLIDATION STATEMENT | 8a: CONSOLIDATION STATEMENT</v>
      </c>
      <c r="N465" s="9" t="str">
        <f t="shared" si="7"/>
        <v>SCHEDULE 8: CONSOLIDATION STATEMENT | 8a: CONSOLIDATION STATEMENT | Airport Company–GAAP | Total operational expenditure</v>
      </c>
    </row>
    <row r="466" spans="1:14" hidden="1">
      <c r="A466" t="s">
        <v>1</v>
      </c>
      <c r="B466">
        <v>2013</v>
      </c>
      <c r="C466" t="s">
        <v>203</v>
      </c>
      <c r="D466" t="s">
        <v>208</v>
      </c>
      <c r="E466" t="s">
        <v>81</v>
      </c>
      <c r="F466" t="s">
        <v>325</v>
      </c>
      <c r="G466">
        <v>13</v>
      </c>
      <c r="H466" t="s">
        <v>261</v>
      </c>
      <c r="I466">
        <v>2013</v>
      </c>
      <c r="J466" t="s">
        <v>92</v>
      </c>
      <c r="K466" t="s">
        <v>562</v>
      </c>
      <c r="L466">
        <v>47612.540964795502</v>
      </c>
      <c r="M466" s="9" t="str">
        <f>Data[[#This Row],[schedule]]&amp;" | "&amp;Data[[#This Row],[section]]</f>
        <v>SCHEDULE 8: CONSOLIDATION STATEMENT | 8a: CONSOLIDATION STATEMENT</v>
      </c>
      <c r="N466" s="9" t="str">
        <f t="shared" si="7"/>
        <v>SCHEDULE 8: CONSOLIDATION STATEMENT | 8a: CONSOLIDATION STATEMENT | Airport Businesses | Operating surplus / (deficit) before interest, depreciation, revaluations and tax</v>
      </c>
    </row>
    <row r="467" spans="1:14" hidden="1">
      <c r="A467" t="s">
        <v>1</v>
      </c>
      <c r="B467">
        <v>2013</v>
      </c>
      <c r="C467" t="s">
        <v>203</v>
      </c>
      <c r="D467" t="s">
        <v>208</v>
      </c>
      <c r="E467" t="s">
        <v>81</v>
      </c>
      <c r="F467" t="s">
        <v>326</v>
      </c>
      <c r="G467">
        <v>13</v>
      </c>
      <c r="H467" t="s">
        <v>261</v>
      </c>
      <c r="I467">
        <v>2013</v>
      </c>
      <c r="J467" t="s">
        <v>92</v>
      </c>
      <c r="K467" t="s">
        <v>458</v>
      </c>
      <c r="L467">
        <v>0</v>
      </c>
      <c r="M467" s="9" t="str">
        <f>Data[[#This Row],[schedule]]&amp;" | "&amp;Data[[#This Row],[section]]</f>
        <v>SCHEDULE 8: CONSOLIDATION STATEMENT | 8a: CONSOLIDATION STATEMENT</v>
      </c>
      <c r="N467" s="9" t="str">
        <f t="shared" si="7"/>
        <v>SCHEDULE 8: CONSOLIDATION STATEMENT | 8a: CONSOLIDATION STATEMENT | Regulatory/GAAP Adjustments | Operating surplus / (deficit) before interest, depreciation, revaluations and tax</v>
      </c>
    </row>
    <row r="468" spans="1:14" hidden="1">
      <c r="A468" t="s">
        <v>1</v>
      </c>
      <c r="B468">
        <v>2013</v>
      </c>
      <c r="C468" t="s">
        <v>203</v>
      </c>
      <c r="D468" t="s">
        <v>208</v>
      </c>
      <c r="E468" t="s">
        <v>81</v>
      </c>
      <c r="F468" t="s">
        <v>327</v>
      </c>
      <c r="G468">
        <v>13</v>
      </c>
      <c r="H468" t="s">
        <v>261</v>
      </c>
      <c r="I468">
        <v>2013</v>
      </c>
      <c r="J468" t="s">
        <v>92</v>
      </c>
      <c r="K468" t="s">
        <v>562</v>
      </c>
      <c r="L468">
        <v>47612.540964795502</v>
      </c>
      <c r="M468" s="9" t="str">
        <f>Data[[#This Row],[schedule]]&amp;" | "&amp;Data[[#This Row],[section]]</f>
        <v>SCHEDULE 8: CONSOLIDATION STATEMENT | 8a: CONSOLIDATION STATEMENT</v>
      </c>
      <c r="N468" s="9" t="str">
        <f t="shared" si="7"/>
        <v>SCHEDULE 8: CONSOLIDATION STATEMENT | 8a: CONSOLIDATION STATEMENT | Airport Business–GAAP | Operating surplus / (deficit) before interest, depreciation, revaluations and tax</v>
      </c>
    </row>
    <row r="469" spans="1:14" hidden="1">
      <c r="A469" t="s">
        <v>1</v>
      </c>
      <c r="B469">
        <v>2013</v>
      </c>
      <c r="C469" t="s">
        <v>203</v>
      </c>
      <c r="D469" t="s">
        <v>208</v>
      </c>
      <c r="E469" t="s">
        <v>81</v>
      </c>
      <c r="F469" t="s">
        <v>328</v>
      </c>
      <c r="G469">
        <v>13</v>
      </c>
      <c r="H469" t="s">
        <v>261</v>
      </c>
      <c r="I469">
        <v>2013</v>
      </c>
      <c r="J469" t="s">
        <v>92</v>
      </c>
      <c r="K469" t="s">
        <v>563</v>
      </c>
      <c r="L469">
        <v>31007.40709055369</v>
      </c>
      <c r="M469" s="9" t="str">
        <f>Data[[#This Row],[schedule]]&amp;" | "&amp;Data[[#This Row],[section]]</f>
        <v>SCHEDULE 8: CONSOLIDATION STATEMENT | 8a: CONSOLIDATION STATEMENT</v>
      </c>
      <c r="N469" s="9" t="str">
        <f t="shared" si="7"/>
        <v>SCHEDULE 8: CONSOLIDATION STATEMENT | 8a: CONSOLIDATION STATEMENT | Unregulated Activities–GAAP | Operating surplus / (deficit) before interest, depreciation, revaluations and tax</v>
      </c>
    </row>
    <row r="470" spans="1:14" hidden="1">
      <c r="A470" t="s">
        <v>1</v>
      </c>
      <c r="B470">
        <v>2013</v>
      </c>
      <c r="C470" t="s">
        <v>203</v>
      </c>
      <c r="D470" t="s">
        <v>208</v>
      </c>
      <c r="E470" t="s">
        <v>81</v>
      </c>
      <c r="F470" t="s">
        <v>329</v>
      </c>
      <c r="G470">
        <v>13</v>
      </c>
      <c r="H470" t="s">
        <v>261</v>
      </c>
      <c r="I470">
        <v>2013</v>
      </c>
      <c r="J470" t="s">
        <v>92</v>
      </c>
      <c r="K470" t="s">
        <v>564</v>
      </c>
      <c r="L470">
        <v>78620</v>
      </c>
      <c r="M470" s="9" t="str">
        <f>Data[[#This Row],[schedule]]&amp;" | "&amp;Data[[#This Row],[section]]</f>
        <v>SCHEDULE 8: CONSOLIDATION STATEMENT | 8a: CONSOLIDATION STATEMENT</v>
      </c>
      <c r="N470" s="9" t="str">
        <f t="shared" si="7"/>
        <v>SCHEDULE 8: CONSOLIDATION STATEMENT | 8a: CONSOLIDATION STATEMENT | Airport Company–GAAP | Operating surplus / (deficit) before interest, depreciation, revaluations and tax</v>
      </c>
    </row>
    <row r="471" spans="1:14" hidden="1">
      <c r="A471" t="s">
        <v>1</v>
      </c>
      <c r="B471">
        <v>2013</v>
      </c>
      <c r="C471" t="s">
        <v>203</v>
      </c>
      <c r="D471" t="s">
        <v>208</v>
      </c>
      <c r="E471" t="s">
        <v>81</v>
      </c>
      <c r="F471" t="s">
        <v>325</v>
      </c>
      <c r="G471">
        <v>15</v>
      </c>
      <c r="H471" t="s">
        <v>262</v>
      </c>
      <c r="I471">
        <v>2013</v>
      </c>
      <c r="J471" t="s">
        <v>92</v>
      </c>
      <c r="K471" t="s">
        <v>565</v>
      </c>
      <c r="L471">
        <v>14204</v>
      </c>
      <c r="M471" s="9" t="str">
        <f>Data[[#This Row],[schedule]]&amp;" | "&amp;Data[[#This Row],[section]]</f>
        <v>SCHEDULE 8: CONSOLIDATION STATEMENT | 8a: CONSOLIDATION STATEMENT</v>
      </c>
      <c r="N471" s="9" t="str">
        <f t="shared" si="7"/>
        <v>SCHEDULE 8: CONSOLIDATION STATEMENT | 8a: CONSOLIDATION STATEMENT | Airport Businesses | Depreciation</v>
      </c>
    </row>
    <row r="472" spans="1:14" hidden="1">
      <c r="A472" t="s">
        <v>1</v>
      </c>
      <c r="B472">
        <v>2013</v>
      </c>
      <c r="C472" t="s">
        <v>203</v>
      </c>
      <c r="D472" t="s">
        <v>208</v>
      </c>
      <c r="E472" t="s">
        <v>81</v>
      </c>
      <c r="F472" t="s">
        <v>326</v>
      </c>
      <c r="G472">
        <v>15</v>
      </c>
      <c r="H472" t="s">
        <v>262</v>
      </c>
      <c r="I472">
        <v>2013</v>
      </c>
      <c r="J472" t="s">
        <v>92</v>
      </c>
      <c r="K472" t="s">
        <v>566</v>
      </c>
      <c r="L472">
        <v>-1069</v>
      </c>
      <c r="M472" s="9" t="str">
        <f>Data[[#This Row],[schedule]]&amp;" | "&amp;Data[[#This Row],[section]]</f>
        <v>SCHEDULE 8: CONSOLIDATION STATEMENT | 8a: CONSOLIDATION STATEMENT</v>
      </c>
      <c r="N472" s="9" t="str">
        <f t="shared" si="7"/>
        <v>SCHEDULE 8: CONSOLIDATION STATEMENT | 8a: CONSOLIDATION STATEMENT | Regulatory/GAAP Adjustments | Depreciation</v>
      </c>
    </row>
    <row r="473" spans="1:14" hidden="1">
      <c r="A473" t="s">
        <v>1</v>
      </c>
      <c r="B473">
        <v>2013</v>
      </c>
      <c r="C473" t="s">
        <v>203</v>
      </c>
      <c r="D473" t="s">
        <v>208</v>
      </c>
      <c r="E473" t="s">
        <v>81</v>
      </c>
      <c r="F473" t="s">
        <v>327</v>
      </c>
      <c r="G473">
        <v>15</v>
      </c>
      <c r="H473" t="s">
        <v>262</v>
      </c>
      <c r="I473">
        <v>2013</v>
      </c>
      <c r="J473" t="s">
        <v>92</v>
      </c>
      <c r="K473" t="s">
        <v>567</v>
      </c>
      <c r="L473">
        <v>13135</v>
      </c>
      <c r="M473" s="9" t="str">
        <f>Data[[#This Row],[schedule]]&amp;" | "&amp;Data[[#This Row],[section]]</f>
        <v>SCHEDULE 8: CONSOLIDATION STATEMENT | 8a: CONSOLIDATION STATEMENT</v>
      </c>
      <c r="N473" s="9" t="str">
        <f t="shared" si="7"/>
        <v>SCHEDULE 8: CONSOLIDATION STATEMENT | 8a: CONSOLIDATION STATEMENT | Airport Business–GAAP | Depreciation</v>
      </c>
    </row>
    <row r="474" spans="1:14" hidden="1">
      <c r="A474" t="s">
        <v>1</v>
      </c>
      <c r="B474">
        <v>2013</v>
      </c>
      <c r="C474" t="s">
        <v>203</v>
      </c>
      <c r="D474" t="s">
        <v>208</v>
      </c>
      <c r="E474" t="s">
        <v>81</v>
      </c>
      <c r="F474" t="s">
        <v>328</v>
      </c>
      <c r="G474">
        <v>15</v>
      </c>
      <c r="H474" t="s">
        <v>262</v>
      </c>
      <c r="I474">
        <v>2013</v>
      </c>
      <c r="J474" t="s">
        <v>92</v>
      </c>
      <c r="K474" t="s">
        <v>568</v>
      </c>
      <c r="L474">
        <v>2882</v>
      </c>
      <c r="M474" s="9" t="str">
        <f>Data[[#This Row],[schedule]]&amp;" | "&amp;Data[[#This Row],[section]]</f>
        <v>SCHEDULE 8: CONSOLIDATION STATEMENT | 8a: CONSOLIDATION STATEMENT</v>
      </c>
      <c r="N474" s="9" t="str">
        <f t="shared" si="7"/>
        <v>SCHEDULE 8: CONSOLIDATION STATEMENT | 8a: CONSOLIDATION STATEMENT | Unregulated Activities–GAAP | Depreciation</v>
      </c>
    </row>
    <row r="475" spans="1:14" hidden="1">
      <c r="A475" t="s">
        <v>1</v>
      </c>
      <c r="B475">
        <v>2013</v>
      </c>
      <c r="C475" t="s">
        <v>203</v>
      </c>
      <c r="D475" t="s">
        <v>208</v>
      </c>
      <c r="E475" t="s">
        <v>81</v>
      </c>
      <c r="F475" t="s">
        <v>329</v>
      </c>
      <c r="G475">
        <v>15</v>
      </c>
      <c r="H475" t="s">
        <v>262</v>
      </c>
      <c r="I475">
        <v>2013</v>
      </c>
      <c r="J475" t="s">
        <v>92</v>
      </c>
      <c r="K475" t="s">
        <v>569</v>
      </c>
      <c r="L475">
        <v>16017</v>
      </c>
      <c r="M475" s="9" t="str">
        <f>Data[[#This Row],[schedule]]&amp;" | "&amp;Data[[#This Row],[section]]</f>
        <v>SCHEDULE 8: CONSOLIDATION STATEMENT | 8a: CONSOLIDATION STATEMENT</v>
      </c>
      <c r="N475" s="9" t="str">
        <f t="shared" si="7"/>
        <v>SCHEDULE 8: CONSOLIDATION STATEMENT | 8a: CONSOLIDATION STATEMENT | Airport Company–GAAP | Depreciation</v>
      </c>
    </row>
    <row r="476" spans="1:14" hidden="1">
      <c r="A476" t="s">
        <v>1</v>
      </c>
      <c r="B476">
        <v>2013</v>
      </c>
      <c r="C476" t="s">
        <v>203</v>
      </c>
      <c r="D476" t="s">
        <v>208</v>
      </c>
      <c r="E476" t="s">
        <v>81</v>
      </c>
      <c r="F476" t="s">
        <v>325</v>
      </c>
      <c r="G476">
        <v>16</v>
      </c>
      <c r="H476" t="s">
        <v>263</v>
      </c>
      <c r="I476">
        <v>2013</v>
      </c>
      <c r="J476" t="s">
        <v>92</v>
      </c>
      <c r="K476" t="s">
        <v>570</v>
      </c>
      <c r="L476">
        <v>3526.1591061215672</v>
      </c>
      <c r="M476" s="9" t="str">
        <f>Data[[#This Row],[schedule]]&amp;" | "&amp;Data[[#This Row],[section]]</f>
        <v>SCHEDULE 8: CONSOLIDATION STATEMENT | 8a: CONSOLIDATION STATEMENT</v>
      </c>
      <c r="N476" s="9" t="str">
        <f t="shared" si="7"/>
        <v>SCHEDULE 8: CONSOLIDATION STATEMENT | 8a: CONSOLIDATION STATEMENT | Airport Businesses | Revaluations</v>
      </c>
    </row>
    <row r="477" spans="1:14" hidden="1">
      <c r="A477" t="s">
        <v>1</v>
      </c>
      <c r="B477">
        <v>2013</v>
      </c>
      <c r="C477" t="s">
        <v>203</v>
      </c>
      <c r="D477" t="s">
        <v>208</v>
      </c>
      <c r="E477" t="s">
        <v>81</v>
      </c>
      <c r="F477" t="s">
        <v>326</v>
      </c>
      <c r="G477">
        <v>16</v>
      </c>
      <c r="H477" t="s">
        <v>263</v>
      </c>
      <c r="I477">
        <v>2013</v>
      </c>
      <c r="J477" t="s">
        <v>92</v>
      </c>
      <c r="K477" t="s">
        <v>571</v>
      </c>
      <c r="L477">
        <v>-3526.1556696954499</v>
      </c>
      <c r="M477" s="9" t="str">
        <f>Data[[#This Row],[schedule]]&amp;" | "&amp;Data[[#This Row],[section]]</f>
        <v>SCHEDULE 8: CONSOLIDATION STATEMENT | 8a: CONSOLIDATION STATEMENT</v>
      </c>
      <c r="N477" s="9" t="str">
        <f t="shared" si="7"/>
        <v>SCHEDULE 8: CONSOLIDATION STATEMENT | 8a: CONSOLIDATION STATEMENT | Regulatory/GAAP Adjustments | Revaluations</v>
      </c>
    </row>
    <row r="478" spans="1:14" hidden="1">
      <c r="A478" t="s">
        <v>1</v>
      </c>
      <c r="B478">
        <v>2013</v>
      </c>
      <c r="C478" t="s">
        <v>203</v>
      </c>
      <c r="D478" t="s">
        <v>208</v>
      </c>
      <c r="E478" t="s">
        <v>81</v>
      </c>
      <c r="F478" t="s">
        <v>327</v>
      </c>
      <c r="G478">
        <v>16</v>
      </c>
      <c r="H478" t="s">
        <v>263</v>
      </c>
      <c r="I478">
        <v>2013</v>
      </c>
      <c r="J478" t="s">
        <v>92</v>
      </c>
      <c r="K478" t="s">
        <v>458</v>
      </c>
      <c r="L478">
        <v>0</v>
      </c>
      <c r="M478" s="9" t="str">
        <f>Data[[#This Row],[schedule]]&amp;" | "&amp;Data[[#This Row],[section]]</f>
        <v>SCHEDULE 8: CONSOLIDATION STATEMENT | 8a: CONSOLIDATION STATEMENT</v>
      </c>
      <c r="N478" s="9" t="str">
        <f t="shared" si="7"/>
        <v>SCHEDULE 8: CONSOLIDATION STATEMENT | 8a: CONSOLIDATION STATEMENT | Airport Business–GAAP | Revaluations</v>
      </c>
    </row>
    <row r="479" spans="1:14" hidden="1">
      <c r="A479" t="s">
        <v>1</v>
      </c>
      <c r="B479">
        <v>2013</v>
      </c>
      <c r="C479" t="s">
        <v>203</v>
      </c>
      <c r="D479" t="s">
        <v>208</v>
      </c>
      <c r="E479" t="s">
        <v>81</v>
      </c>
      <c r="F479" t="s">
        <v>328</v>
      </c>
      <c r="G479">
        <v>16</v>
      </c>
      <c r="H479" t="s">
        <v>263</v>
      </c>
      <c r="I479">
        <v>2013</v>
      </c>
      <c r="J479" t="s">
        <v>92</v>
      </c>
      <c r="K479" t="s">
        <v>572</v>
      </c>
      <c r="L479">
        <v>20791</v>
      </c>
      <c r="M479" s="9" t="str">
        <f>Data[[#This Row],[schedule]]&amp;" | "&amp;Data[[#This Row],[section]]</f>
        <v>SCHEDULE 8: CONSOLIDATION STATEMENT | 8a: CONSOLIDATION STATEMENT</v>
      </c>
      <c r="N479" s="9" t="str">
        <f t="shared" si="7"/>
        <v>SCHEDULE 8: CONSOLIDATION STATEMENT | 8a: CONSOLIDATION STATEMENT | Unregulated Activities–GAAP | Revaluations</v>
      </c>
    </row>
    <row r="480" spans="1:14" hidden="1">
      <c r="A480" t="s">
        <v>1</v>
      </c>
      <c r="B480">
        <v>2013</v>
      </c>
      <c r="C480" t="s">
        <v>203</v>
      </c>
      <c r="D480" t="s">
        <v>208</v>
      </c>
      <c r="E480" t="s">
        <v>81</v>
      </c>
      <c r="F480" t="s">
        <v>329</v>
      </c>
      <c r="G480">
        <v>16</v>
      </c>
      <c r="H480" t="s">
        <v>263</v>
      </c>
      <c r="I480">
        <v>2013</v>
      </c>
      <c r="J480" t="s">
        <v>92</v>
      </c>
      <c r="K480" t="s">
        <v>572</v>
      </c>
      <c r="L480">
        <v>20791</v>
      </c>
      <c r="M480" s="9" t="str">
        <f>Data[[#This Row],[schedule]]&amp;" | "&amp;Data[[#This Row],[section]]</f>
        <v>SCHEDULE 8: CONSOLIDATION STATEMENT | 8a: CONSOLIDATION STATEMENT</v>
      </c>
      <c r="N480" s="9" t="str">
        <f t="shared" si="7"/>
        <v>SCHEDULE 8: CONSOLIDATION STATEMENT | 8a: CONSOLIDATION STATEMENT | Airport Company–GAAP | Revaluations</v>
      </c>
    </row>
    <row r="481" spans="1:14" hidden="1">
      <c r="A481" t="s">
        <v>1</v>
      </c>
      <c r="B481">
        <v>2013</v>
      </c>
      <c r="C481" t="s">
        <v>203</v>
      </c>
      <c r="D481" t="s">
        <v>208</v>
      </c>
      <c r="E481" t="s">
        <v>81</v>
      </c>
      <c r="F481" t="s">
        <v>325</v>
      </c>
      <c r="G481">
        <v>17</v>
      </c>
      <c r="H481" t="s">
        <v>264</v>
      </c>
      <c r="I481">
        <v>2013</v>
      </c>
      <c r="J481" t="s">
        <v>92</v>
      </c>
      <c r="K481" t="s">
        <v>573</v>
      </c>
      <c r="L481">
        <v>9864.1119905416945</v>
      </c>
      <c r="M481" s="9" t="str">
        <f>Data[[#This Row],[schedule]]&amp;" | "&amp;Data[[#This Row],[section]]</f>
        <v>SCHEDULE 8: CONSOLIDATION STATEMENT | 8a: CONSOLIDATION STATEMENT</v>
      </c>
      <c r="N481" s="9" t="str">
        <f t="shared" si="7"/>
        <v>SCHEDULE 8: CONSOLIDATION STATEMENT | 8a: CONSOLIDATION STATEMENT | Airport Businesses | Tax expense</v>
      </c>
    </row>
    <row r="482" spans="1:14" hidden="1">
      <c r="A482" t="s">
        <v>1</v>
      </c>
      <c r="B482">
        <v>2013</v>
      </c>
      <c r="C482" t="s">
        <v>203</v>
      </c>
      <c r="D482" t="s">
        <v>208</v>
      </c>
      <c r="E482" t="s">
        <v>81</v>
      </c>
      <c r="F482" t="s">
        <v>326</v>
      </c>
      <c r="G482">
        <v>17</v>
      </c>
      <c r="H482" t="s">
        <v>264</v>
      </c>
      <c r="I482">
        <v>2013</v>
      </c>
      <c r="J482" t="s">
        <v>92</v>
      </c>
      <c r="K482" t="s">
        <v>574</v>
      </c>
      <c r="L482">
        <v>-13012.67472208943</v>
      </c>
      <c r="M482" s="9" t="str">
        <f>Data[[#This Row],[schedule]]&amp;" | "&amp;Data[[#This Row],[section]]</f>
        <v>SCHEDULE 8: CONSOLIDATION STATEMENT | 8a: CONSOLIDATION STATEMENT</v>
      </c>
      <c r="N482" s="9" t="str">
        <f t="shared" si="7"/>
        <v>SCHEDULE 8: CONSOLIDATION STATEMENT | 8a: CONSOLIDATION STATEMENT | Regulatory/GAAP Adjustments | Tax expense</v>
      </c>
    </row>
    <row r="483" spans="1:14" hidden="1">
      <c r="A483" t="s">
        <v>1</v>
      </c>
      <c r="B483">
        <v>2013</v>
      </c>
      <c r="C483" t="s">
        <v>203</v>
      </c>
      <c r="D483" t="s">
        <v>208</v>
      </c>
      <c r="E483" t="s">
        <v>81</v>
      </c>
      <c r="F483" t="s">
        <v>327</v>
      </c>
      <c r="G483">
        <v>17</v>
      </c>
      <c r="H483" t="s">
        <v>264</v>
      </c>
      <c r="I483">
        <v>2013</v>
      </c>
      <c r="J483" t="s">
        <v>92</v>
      </c>
      <c r="K483" t="s">
        <v>575</v>
      </c>
      <c r="L483">
        <v>-3148.5627315477382</v>
      </c>
      <c r="M483" s="9" t="str">
        <f>Data[[#This Row],[schedule]]&amp;" | "&amp;Data[[#This Row],[section]]</f>
        <v>SCHEDULE 8: CONSOLIDATION STATEMENT | 8a: CONSOLIDATION STATEMENT</v>
      </c>
      <c r="N483" s="9" t="str">
        <f t="shared" si="7"/>
        <v>SCHEDULE 8: CONSOLIDATION STATEMENT | 8a: CONSOLIDATION STATEMENT | Airport Business–GAAP | Tax expense</v>
      </c>
    </row>
    <row r="484" spans="1:14" hidden="1">
      <c r="A484" t="s">
        <v>1</v>
      </c>
      <c r="B484">
        <v>2013</v>
      </c>
      <c r="C484" t="s">
        <v>203</v>
      </c>
      <c r="D484" t="s">
        <v>208</v>
      </c>
      <c r="E484" t="s">
        <v>81</v>
      </c>
      <c r="F484" t="s">
        <v>328</v>
      </c>
      <c r="G484">
        <v>17</v>
      </c>
      <c r="H484" t="s">
        <v>264</v>
      </c>
      <c r="I484">
        <v>2013</v>
      </c>
      <c r="J484" t="s">
        <v>92</v>
      </c>
      <c r="K484" t="s">
        <v>576</v>
      </c>
      <c r="L484">
        <v>4094.5627315477382</v>
      </c>
      <c r="M484" s="9" t="str">
        <f>Data[[#This Row],[schedule]]&amp;" | "&amp;Data[[#This Row],[section]]</f>
        <v>SCHEDULE 8: CONSOLIDATION STATEMENT | 8a: CONSOLIDATION STATEMENT</v>
      </c>
      <c r="N484" s="9" t="str">
        <f t="shared" si="7"/>
        <v>SCHEDULE 8: CONSOLIDATION STATEMENT | 8a: CONSOLIDATION STATEMENT | Unregulated Activities–GAAP | Tax expense</v>
      </c>
    </row>
    <row r="485" spans="1:14" hidden="1">
      <c r="A485" t="s">
        <v>1</v>
      </c>
      <c r="B485">
        <v>2013</v>
      </c>
      <c r="C485" t="s">
        <v>203</v>
      </c>
      <c r="D485" t="s">
        <v>208</v>
      </c>
      <c r="E485" t="s">
        <v>81</v>
      </c>
      <c r="F485" t="s">
        <v>329</v>
      </c>
      <c r="G485">
        <v>17</v>
      </c>
      <c r="H485" t="s">
        <v>264</v>
      </c>
      <c r="I485">
        <v>2013</v>
      </c>
      <c r="J485" t="s">
        <v>92</v>
      </c>
      <c r="K485" t="s">
        <v>577</v>
      </c>
      <c r="L485">
        <v>946</v>
      </c>
      <c r="M485" s="9" t="str">
        <f>Data[[#This Row],[schedule]]&amp;" | "&amp;Data[[#This Row],[section]]</f>
        <v>SCHEDULE 8: CONSOLIDATION STATEMENT | 8a: CONSOLIDATION STATEMENT</v>
      </c>
      <c r="N485" s="9" t="str">
        <f t="shared" si="7"/>
        <v>SCHEDULE 8: CONSOLIDATION STATEMENT | 8a: CONSOLIDATION STATEMENT | Airport Company–GAAP | Tax expense</v>
      </c>
    </row>
    <row r="486" spans="1:14" hidden="1">
      <c r="A486" t="s">
        <v>1</v>
      </c>
      <c r="B486">
        <v>2013</v>
      </c>
      <c r="C486" t="s">
        <v>203</v>
      </c>
      <c r="D486" t="s">
        <v>208</v>
      </c>
      <c r="E486" t="s">
        <v>81</v>
      </c>
      <c r="F486" t="s">
        <v>325</v>
      </c>
      <c r="G486">
        <v>19</v>
      </c>
      <c r="H486" t="s">
        <v>265</v>
      </c>
      <c r="I486">
        <v>2013</v>
      </c>
      <c r="J486" t="s">
        <v>92</v>
      </c>
      <c r="K486" t="s">
        <v>578</v>
      </c>
      <c r="L486">
        <v>27070.588080375372</v>
      </c>
      <c r="M486" s="9" t="str">
        <f>Data[[#This Row],[schedule]]&amp;" | "&amp;Data[[#This Row],[section]]</f>
        <v>SCHEDULE 8: CONSOLIDATION STATEMENT | 8a: CONSOLIDATION STATEMENT</v>
      </c>
      <c r="N486" s="9" t="str">
        <f t="shared" si="7"/>
        <v xml:space="preserve">SCHEDULE 8: CONSOLIDATION STATEMENT | 8a: CONSOLIDATION STATEMENT | Airport Businesses | Net operating surplus / (deficit) before interest </v>
      </c>
    </row>
    <row r="487" spans="1:14" hidden="1">
      <c r="A487" t="s">
        <v>1</v>
      </c>
      <c r="B487">
        <v>2013</v>
      </c>
      <c r="C487" t="s">
        <v>203</v>
      </c>
      <c r="D487" t="s">
        <v>208</v>
      </c>
      <c r="E487" t="s">
        <v>81</v>
      </c>
      <c r="F487" t="s">
        <v>326</v>
      </c>
      <c r="G487">
        <v>19</v>
      </c>
      <c r="H487" t="s">
        <v>265</v>
      </c>
      <c r="I487">
        <v>2013</v>
      </c>
      <c r="J487" t="s">
        <v>92</v>
      </c>
      <c r="K487" t="s">
        <v>579</v>
      </c>
      <c r="L487">
        <v>10555.51905239398</v>
      </c>
      <c r="M487" s="9" t="str">
        <f>Data[[#This Row],[schedule]]&amp;" | "&amp;Data[[#This Row],[section]]</f>
        <v>SCHEDULE 8: CONSOLIDATION STATEMENT | 8a: CONSOLIDATION STATEMENT</v>
      </c>
      <c r="N487" s="9" t="str">
        <f t="shared" si="7"/>
        <v xml:space="preserve">SCHEDULE 8: CONSOLIDATION STATEMENT | 8a: CONSOLIDATION STATEMENT | Regulatory/GAAP Adjustments | Net operating surplus / (deficit) before interest </v>
      </c>
    </row>
    <row r="488" spans="1:14" hidden="1">
      <c r="A488" t="s">
        <v>1</v>
      </c>
      <c r="B488">
        <v>2013</v>
      </c>
      <c r="C488" t="s">
        <v>203</v>
      </c>
      <c r="D488" t="s">
        <v>208</v>
      </c>
      <c r="E488" t="s">
        <v>81</v>
      </c>
      <c r="F488" t="s">
        <v>327</v>
      </c>
      <c r="G488">
        <v>19</v>
      </c>
      <c r="H488" t="s">
        <v>265</v>
      </c>
      <c r="I488">
        <v>2013</v>
      </c>
      <c r="J488" t="s">
        <v>92</v>
      </c>
      <c r="K488" t="s">
        <v>580</v>
      </c>
      <c r="L488">
        <v>37626.103696343227</v>
      </c>
      <c r="M488" s="9" t="str">
        <f>Data[[#This Row],[schedule]]&amp;" | "&amp;Data[[#This Row],[section]]</f>
        <v>SCHEDULE 8: CONSOLIDATION STATEMENT | 8a: CONSOLIDATION STATEMENT</v>
      </c>
      <c r="N488" s="9" t="str">
        <f t="shared" si="7"/>
        <v xml:space="preserve">SCHEDULE 8: CONSOLIDATION STATEMENT | 8a: CONSOLIDATION STATEMENT | Airport Business–GAAP | Net operating surplus / (deficit) before interest </v>
      </c>
    </row>
    <row r="489" spans="1:14" hidden="1">
      <c r="A489" t="s">
        <v>1</v>
      </c>
      <c r="B489">
        <v>2013</v>
      </c>
      <c r="C489" t="s">
        <v>203</v>
      </c>
      <c r="D489" t="s">
        <v>208</v>
      </c>
      <c r="E489" t="s">
        <v>81</v>
      </c>
      <c r="F489" t="s">
        <v>328</v>
      </c>
      <c r="G489">
        <v>19</v>
      </c>
      <c r="H489" t="s">
        <v>265</v>
      </c>
      <c r="I489">
        <v>2013</v>
      </c>
      <c r="J489" t="s">
        <v>92</v>
      </c>
      <c r="K489" t="s">
        <v>581</v>
      </c>
      <c r="L489">
        <v>44821.844359005947</v>
      </c>
      <c r="M489" s="9" t="str">
        <f>Data[[#This Row],[schedule]]&amp;" | "&amp;Data[[#This Row],[section]]</f>
        <v>SCHEDULE 8: CONSOLIDATION STATEMENT | 8a: CONSOLIDATION STATEMENT</v>
      </c>
      <c r="N489" s="9" t="str">
        <f t="shared" si="7"/>
        <v xml:space="preserve">SCHEDULE 8: CONSOLIDATION STATEMENT | 8a: CONSOLIDATION STATEMENT | Unregulated Activities–GAAP | Net operating surplus / (deficit) before interest </v>
      </c>
    </row>
    <row r="490" spans="1:14" hidden="1">
      <c r="A490" t="s">
        <v>1</v>
      </c>
      <c r="B490">
        <v>2013</v>
      </c>
      <c r="C490" t="s">
        <v>203</v>
      </c>
      <c r="D490" t="s">
        <v>208</v>
      </c>
      <c r="E490" t="s">
        <v>81</v>
      </c>
      <c r="F490" t="s">
        <v>329</v>
      </c>
      <c r="G490">
        <v>19</v>
      </c>
      <c r="H490" t="s">
        <v>265</v>
      </c>
      <c r="I490">
        <v>2013</v>
      </c>
      <c r="J490" t="s">
        <v>92</v>
      </c>
      <c r="K490" t="s">
        <v>582</v>
      </c>
      <c r="L490">
        <v>82448</v>
      </c>
      <c r="M490" s="9" t="str">
        <f>Data[[#This Row],[schedule]]&amp;" | "&amp;Data[[#This Row],[section]]</f>
        <v>SCHEDULE 8: CONSOLIDATION STATEMENT | 8a: CONSOLIDATION STATEMENT</v>
      </c>
      <c r="N490" s="9" t="str">
        <f t="shared" si="7"/>
        <v xml:space="preserve">SCHEDULE 8: CONSOLIDATION STATEMENT | 8a: CONSOLIDATION STATEMENT | Airport Company–GAAP | Net operating surplus / (deficit) before interest </v>
      </c>
    </row>
    <row r="491" spans="1:14" hidden="1">
      <c r="A491" t="s">
        <v>1</v>
      </c>
      <c r="B491">
        <v>2013</v>
      </c>
      <c r="C491" t="s">
        <v>203</v>
      </c>
      <c r="D491" t="s">
        <v>208</v>
      </c>
      <c r="E491" t="s">
        <v>81</v>
      </c>
      <c r="F491" t="s">
        <v>325</v>
      </c>
      <c r="G491">
        <v>21</v>
      </c>
      <c r="H491" t="s">
        <v>266</v>
      </c>
      <c r="I491">
        <v>2013</v>
      </c>
      <c r="J491" t="s">
        <v>92</v>
      </c>
      <c r="K491" t="s">
        <v>555</v>
      </c>
      <c r="L491">
        <v>405701.8000000001</v>
      </c>
      <c r="M491" s="9" t="str">
        <f>Data[[#This Row],[schedule]]&amp;" | "&amp;Data[[#This Row],[section]]</f>
        <v>SCHEDULE 8: CONSOLIDATION STATEMENT | 8a: CONSOLIDATION STATEMENT</v>
      </c>
      <c r="N491" s="9" t="str">
        <f t="shared" si="7"/>
        <v xml:space="preserve">SCHEDULE 8: CONSOLIDATION STATEMENT | 8a: CONSOLIDATION STATEMENT | Airport Businesses | Property plant and equipment </v>
      </c>
    </row>
    <row r="492" spans="1:14" hidden="1">
      <c r="A492" t="s">
        <v>1</v>
      </c>
      <c r="B492">
        <v>2013</v>
      </c>
      <c r="C492" t="s">
        <v>203</v>
      </c>
      <c r="D492" t="s">
        <v>208</v>
      </c>
      <c r="E492" t="s">
        <v>81</v>
      </c>
      <c r="F492" t="s">
        <v>326</v>
      </c>
      <c r="G492">
        <v>21</v>
      </c>
      <c r="H492" t="s">
        <v>266</v>
      </c>
      <c r="I492">
        <v>2013</v>
      </c>
      <c r="J492" t="s">
        <v>92</v>
      </c>
      <c r="K492" t="s">
        <v>583</v>
      </c>
      <c r="L492">
        <v>124441.2</v>
      </c>
      <c r="M492" s="9" t="str">
        <f>Data[[#This Row],[schedule]]&amp;" | "&amp;Data[[#This Row],[section]]</f>
        <v>SCHEDULE 8: CONSOLIDATION STATEMENT | 8a: CONSOLIDATION STATEMENT</v>
      </c>
      <c r="N492" s="9" t="str">
        <f t="shared" si="7"/>
        <v xml:space="preserve">SCHEDULE 8: CONSOLIDATION STATEMENT | 8a: CONSOLIDATION STATEMENT | Regulatory/GAAP Adjustments | Property plant and equipment </v>
      </c>
    </row>
    <row r="493" spans="1:14" hidden="1">
      <c r="A493" t="s">
        <v>1</v>
      </c>
      <c r="B493">
        <v>2013</v>
      </c>
      <c r="C493" t="s">
        <v>203</v>
      </c>
      <c r="D493" t="s">
        <v>208</v>
      </c>
      <c r="E493" t="s">
        <v>81</v>
      </c>
      <c r="F493" t="s">
        <v>327</v>
      </c>
      <c r="G493">
        <v>21</v>
      </c>
      <c r="H493" t="s">
        <v>266</v>
      </c>
      <c r="I493">
        <v>2013</v>
      </c>
      <c r="J493" t="s">
        <v>92</v>
      </c>
      <c r="K493" t="s">
        <v>584</v>
      </c>
      <c r="L493">
        <v>530143</v>
      </c>
      <c r="M493" s="9" t="str">
        <f>Data[[#This Row],[schedule]]&amp;" | "&amp;Data[[#This Row],[section]]</f>
        <v>SCHEDULE 8: CONSOLIDATION STATEMENT | 8a: CONSOLIDATION STATEMENT</v>
      </c>
      <c r="N493" s="9" t="str">
        <f t="shared" si="7"/>
        <v xml:space="preserve">SCHEDULE 8: CONSOLIDATION STATEMENT | 8a: CONSOLIDATION STATEMENT | Airport Business–GAAP | Property plant and equipment </v>
      </c>
    </row>
    <row r="494" spans="1:14" hidden="1">
      <c r="A494" t="s">
        <v>1</v>
      </c>
      <c r="B494">
        <v>2013</v>
      </c>
      <c r="C494" t="s">
        <v>203</v>
      </c>
      <c r="D494" t="s">
        <v>208</v>
      </c>
      <c r="E494" t="s">
        <v>81</v>
      </c>
      <c r="F494" t="s">
        <v>328</v>
      </c>
      <c r="G494">
        <v>21</v>
      </c>
      <c r="H494" t="s">
        <v>266</v>
      </c>
      <c r="I494">
        <v>2013</v>
      </c>
      <c r="J494" t="s">
        <v>92</v>
      </c>
      <c r="K494" t="s">
        <v>585</v>
      </c>
      <c r="L494">
        <v>209324</v>
      </c>
      <c r="M494" s="9" t="str">
        <f>Data[[#This Row],[schedule]]&amp;" | "&amp;Data[[#This Row],[section]]</f>
        <v>SCHEDULE 8: CONSOLIDATION STATEMENT | 8a: CONSOLIDATION STATEMENT</v>
      </c>
      <c r="N494" s="9" t="str">
        <f t="shared" si="7"/>
        <v xml:space="preserve">SCHEDULE 8: CONSOLIDATION STATEMENT | 8a: CONSOLIDATION STATEMENT | Unregulated Activities–GAAP | Property plant and equipment </v>
      </c>
    </row>
    <row r="495" spans="1:14" hidden="1">
      <c r="A495" t="s">
        <v>1</v>
      </c>
      <c r="B495">
        <v>2013</v>
      </c>
      <c r="C495" t="s">
        <v>203</v>
      </c>
      <c r="D495" t="s">
        <v>208</v>
      </c>
      <c r="E495" t="s">
        <v>81</v>
      </c>
      <c r="F495" t="s">
        <v>329</v>
      </c>
      <c r="G495">
        <v>21</v>
      </c>
      <c r="H495" t="s">
        <v>266</v>
      </c>
      <c r="I495">
        <v>2013</v>
      </c>
      <c r="J495" t="s">
        <v>92</v>
      </c>
      <c r="K495" t="s">
        <v>586</v>
      </c>
      <c r="L495">
        <v>739467</v>
      </c>
      <c r="M495" s="9" t="str">
        <f>Data[[#This Row],[schedule]]&amp;" | "&amp;Data[[#This Row],[section]]</f>
        <v>SCHEDULE 8: CONSOLIDATION STATEMENT | 8a: CONSOLIDATION STATEMENT</v>
      </c>
      <c r="N495" s="9" t="str">
        <f t="shared" si="7"/>
        <v xml:space="preserve">SCHEDULE 8: CONSOLIDATION STATEMENT | 8a: CONSOLIDATION STATEMENT | Airport Company–GAAP | Property plant and equipment </v>
      </c>
    </row>
    <row r="496" spans="1:14" hidden="1">
      <c r="A496" t="s">
        <v>1</v>
      </c>
      <c r="B496">
        <v>2013</v>
      </c>
      <c r="C496" t="s">
        <v>204</v>
      </c>
      <c r="D496" t="s">
        <v>209</v>
      </c>
      <c r="E496" t="s">
        <v>81</v>
      </c>
      <c r="F496" t="s">
        <v>330</v>
      </c>
      <c r="G496">
        <v>8</v>
      </c>
      <c r="H496" t="s">
        <v>341</v>
      </c>
      <c r="I496">
        <v>2013</v>
      </c>
      <c r="J496" t="s">
        <v>92</v>
      </c>
      <c r="K496" t="s">
        <v>458</v>
      </c>
      <c r="L496">
        <v>0</v>
      </c>
      <c r="M496" s="9" t="str">
        <f>Data[[#This Row],[schedule]]&amp;" | "&amp;Data[[#This Row],[section]]</f>
        <v>SCHEDULE 7: REPORT ON SEGMENTED INFORMATION | 7.a</v>
      </c>
      <c r="N496" s="9" t="str">
        <f t="shared" si="7"/>
        <v>SCHEDULE 7: REPORT ON SEGMENTED INFORMATION | 7.a | Specified Passenger Terminal Activities | Landing and parking charges</v>
      </c>
    </row>
    <row r="497" spans="1:14" hidden="1">
      <c r="A497" t="s">
        <v>1</v>
      </c>
      <c r="B497">
        <v>2013</v>
      </c>
      <c r="C497" t="s">
        <v>204</v>
      </c>
      <c r="D497" t="s">
        <v>209</v>
      </c>
      <c r="E497" t="s">
        <v>81</v>
      </c>
      <c r="F497" t="s">
        <v>321</v>
      </c>
      <c r="G497">
        <v>8</v>
      </c>
      <c r="H497" t="s">
        <v>341</v>
      </c>
      <c r="I497">
        <v>2013</v>
      </c>
      <c r="J497" t="s">
        <v>92</v>
      </c>
      <c r="K497" t="s">
        <v>587</v>
      </c>
      <c r="L497">
        <v>32619.74490329887</v>
      </c>
      <c r="M497" s="9" t="str">
        <f>Data[[#This Row],[schedule]]&amp;" | "&amp;Data[[#This Row],[section]]</f>
        <v>SCHEDULE 7: REPORT ON SEGMENTED INFORMATION | 7.a</v>
      </c>
      <c r="N497" s="9" t="str">
        <f t="shared" si="7"/>
        <v>SCHEDULE 7: REPORT ON SEGMENTED INFORMATION | 7.a | Airfield Activities | Landing and parking charges</v>
      </c>
    </row>
    <row r="498" spans="1:14" hidden="1">
      <c r="A498" t="s">
        <v>1</v>
      </c>
      <c r="B498">
        <v>2013</v>
      </c>
      <c r="C498" t="s">
        <v>204</v>
      </c>
      <c r="D498" t="s">
        <v>209</v>
      </c>
      <c r="E498" t="s">
        <v>81</v>
      </c>
      <c r="F498" t="s">
        <v>322</v>
      </c>
      <c r="G498">
        <v>8</v>
      </c>
      <c r="H498" t="s">
        <v>341</v>
      </c>
      <c r="I498">
        <v>2013</v>
      </c>
      <c r="J498" t="s">
        <v>92</v>
      </c>
      <c r="K498" t="s">
        <v>458</v>
      </c>
      <c r="L498">
        <v>0</v>
      </c>
      <c r="M498" s="9" t="str">
        <f>Data[[#This Row],[schedule]]&amp;" | "&amp;Data[[#This Row],[section]]</f>
        <v>SCHEDULE 7: REPORT ON SEGMENTED INFORMATION | 7.a</v>
      </c>
      <c r="N498" s="9" t="str">
        <f t="shared" si="7"/>
        <v>SCHEDULE 7: REPORT ON SEGMENTED INFORMATION | 7.a | Aircraft and Freight Activities | Landing and parking charges</v>
      </c>
    </row>
    <row r="499" spans="1:14" hidden="1">
      <c r="A499" t="s">
        <v>1</v>
      </c>
      <c r="B499">
        <v>2013</v>
      </c>
      <c r="C499" t="s">
        <v>204</v>
      </c>
      <c r="D499" t="s">
        <v>209</v>
      </c>
      <c r="E499" t="s">
        <v>81</v>
      </c>
      <c r="F499" t="s">
        <v>323</v>
      </c>
      <c r="G499">
        <v>8</v>
      </c>
      <c r="H499" t="s">
        <v>341</v>
      </c>
      <c r="I499">
        <v>2013</v>
      </c>
      <c r="J499" t="s">
        <v>92</v>
      </c>
      <c r="K499" t="s">
        <v>587</v>
      </c>
      <c r="L499">
        <v>32619.74490329887</v>
      </c>
      <c r="M499" s="9" t="str">
        <f>Data[[#This Row],[schedule]]&amp;" | "&amp;Data[[#This Row],[section]]</f>
        <v>SCHEDULE 7: REPORT ON SEGMENTED INFORMATION | 7.a</v>
      </c>
      <c r="N499" s="9" t="str">
        <f t="shared" si="7"/>
        <v>SCHEDULE 7: REPORT ON SEGMENTED INFORMATION | 7.a | Airport Business | Landing and parking charges</v>
      </c>
    </row>
    <row r="500" spans="1:14" hidden="1">
      <c r="A500" t="s">
        <v>1</v>
      </c>
      <c r="B500">
        <v>2013</v>
      </c>
      <c r="C500" t="s">
        <v>204</v>
      </c>
      <c r="D500" t="s">
        <v>209</v>
      </c>
      <c r="E500" t="s">
        <v>81</v>
      </c>
      <c r="F500" t="s">
        <v>330</v>
      </c>
      <c r="G500">
        <v>9</v>
      </c>
      <c r="H500" t="s">
        <v>343</v>
      </c>
      <c r="I500">
        <v>2013</v>
      </c>
      <c r="J500" t="s">
        <v>92</v>
      </c>
      <c r="K500" t="s">
        <v>588</v>
      </c>
      <c r="L500">
        <v>26707.06155670113</v>
      </c>
      <c r="M500" s="9" t="str">
        <f>Data[[#This Row],[schedule]]&amp;" | "&amp;Data[[#This Row],[section]]</f>
        <v>SCHEDULE 7: REPORT ON SEGMENTED INFORMATION | 7.a</v>
      </c>
      <c r="N500" s="9" t="str">
        <f t="shared" si="7"/>
        <v>SCHEDULE 7: REPORT ON SEGMENTED INFORMATION | 7.a | Specified Passenger Terminal Activities | Terminal charges</v>
      </c>
    </row>
    <row r="501" spans="1:14" hidden="1">
      <c r="A501" t="s">
        <v>1</v>
      </c>
      <c r="B501">
        <v>2013</v>
      </c>
      <c r="C501" t="s">
        <v>204</v>
      </c>
      <c r="D501" t="s">
        <v>209</v>
      </c>
      <c r="E501" t="s">
        <v>81</v>
      </c>
      <c r="F501" t="s">
        <v>321</v>
      </c>
      <c r="G501">
        <v>9</v>
      </c>
      <c r="H501" t="s">
        <v>343</v>
      </c>
      <c r="I501">
        <v>2013</v>
      </c>
      <c r="J501" t="s">
        <v>92</v>
      </c>
      <c r="K501" t="s">
        <v>458</v>
      </c>
      <c r="L501">
        <v>0</v>
      </c>
      <c r="M501" s="9" t="str">
        <f>Data[[#This Row],[schedule]]&amp;" | "&amp;Data[[#This Row],[section]]</f>
        <v>SCHEDULE 7: REPORT ON SEGMENTED INFORMATION | 7.a</v>
      </c>
      <c r="N501" s="9" t="str">
        <f t="shared" si="7"/>
        <v>SCHEDULE 7: REPORT ON SEGMENTED INFORMATION | 7.a | Airfield Activities | Terminal charges</v>
      </c>
    </row>
    <row r="502" spans="1:14" hidden="1">
      <c r="A502" t="s">
        <v>1</v>
      </c>
      <c r="B502">
        <v>2013</v>
      </c>
      <c r="C502" t="s">
        <v>204</v>
      </c>
      <c r="D502" t="s">
        <v>209</v>
      </c>
      <c r="E502" t="s">
        <v>81</v>
      </c>
      <c r="F502" t="s">
        <v>322</v>
      </c>
      <c r="G502">
        <v>9</v>
      </c>
      <c r="H502" t="s">
        <v>343</v>
      </c>
      <c r="I502">
        <v>2013</v>
      </c>
      <c r="J502" t="s">
        <v>92</v>
      </c>
      <c r="K502" t="s">
        <v>458</v>
      </c>
      <c r="L502">
        <v>0</v>
      </c>
      <c r="M502" s="9" t="str">
        <f>Data[[#This Row],[schedule]]&amp;" | "&amp;Data[[#This Row],[section]]</f>
        <v>SCHEDULE 7: REPORT ON SEGMENTED INFORMATION | 7.a</v>
      </c>
      <c r="N502" s="9" t="str">
        <f t="shared" si="7"/>
        <v>SCHEDULE 7: REPORT ON SEGMENTED INFORMATION | 7.a | Aircraft and Freight Activities | Terminal charges</v>
      </c>
    </row>
    <row r="503" spans="1:14" hidden="1">
      <c r="A503" t="s">
        <v>1</v>
      </c>
      <c r="B503">
        <v>2013</v>
      </c>
      <c r="C503" t="s">
        <v>204</v>
      </c>
      <c r="D503" t="s">
        <v>209</v>
      </c>
      <c r="E503" t="s">
        <v>81</v>
      </c>
      <c r="F503" t="s">
        <v>323</v>
      </c>
      <c r="G503">
        <v>9</v>
      </c>
      <c r="H503" t="s">
        <v>343</v>
      </c>
      <c r="I503">
        <v>2013</v>
      </c>
      <c r="J503" t="s">
        <v>92</v>
      </c>
      <c r="K503" t="s">
        <v>588</v>
      </c>
      <c r="L503">
        <v>26707.06155670113</v>
      </c>
      <c r="M503" s="9" t="str">
        <f>Data[[#This Row],[schedule]]&amp;" | "&amp;Data[[#This Row],[section]]</f>
        <v>SCHEDULE 7: REPORT ON SEGMENTED INFORMATION | 7.a</v>
      </c>
      <c r="N503" s="9" t="str">
        <f t="shared" si="7"/>
        <v>SCHEDULE 7: REPORT ON SEGMENTED INFORMATION | 7.a | Airport Business | Terminal charges</v>
      </c>
    </row>
    <row r="504" spans="1:14" hidden="1">
      <c r="A504" t="s">
        <v>1</v>
      </c>
      <c r="B504">
        <v>2013</v>
      </c>
      <c r="C504" t="s">
        <v>204</v>
      </c>
      <c r="D504" t="s">
        <v>209</v>
      </c>
      <c r="E504" t="s">
        <v>81</v>
      </c>
      <c r="F504" t="s">
        <v>330</v>
      </c>
      <c r="G504">
        <v>10</v>
      </c>
      <c r="H504" t="s">
        <v>146</v>
      </c>
      <c r="I504">
        <v>2013</v>
      </c>
      <c r="J504" t="s">
        <v>92</v>
      </c>
      <c r="K504" t="s">
        <v>589</v>
      </c>
      <c r="L504">
        <v>1061.5830000000001</v>
      </c>
      <c r="M504" s="9" t="str">
        <f>Data[[#This Row],[schedule]]&amp;" | "&amp;Data[[#This Row],[section]]</f>
        <v>SCHEDULE 7: REPORT ON SEGMENTED INFORMATION | 7.a</v>
      </c>
      <c r="N504" s="9" t="str">
        <f t="shared" si="7"/>
        <v>SCHEDULE 7: REPORT ON SEGMENTED INFORMATION | 7.a | Specified Passenger Terminal Activities | Counter charges</v>
      </c>
    </row>
    <row r="505" spans="1:14" hidden="1">
      <c r="A505" t="s">
        <v>1</v>
      </c>
      <c r="B505">
        <v>2013</v>
      </c>
      <c r="C505" t="s">
        <v>204</v>
      </c>
      <c r="D505" t="s">
        <v>209</v>
      </c>
      <c r="E505" t="s">
        <v>81</v>
      </c>
      <c r="F505" t="s">
        <v>321</v>
      </c>
      <c r="G505">
        <v>10</v>
      </c>
      <c r="H505" t="s">
        <v>146</v>
      </c>
      <c r="I505">
        <v>2013</v>
      </c>
      <c r="J505" t="s">
        <v>92</v>
      </c>
      <c r="K505" t="s">
        <v>458</v>
      </c>
      <c r="L505">
        <v>0</v>
      </c>
      <c r="M505" s="9" t="str">
        <f>Data[[#This Row],[schedule]]&amp;" | "&amp;Data[[#This Row],[section]]</f>
        <v>SCHEDULE 7: REPORT ON SEGMENTED INFORMATION | 7.a</v>
      </c>
      <c r="N505" s="9" t="str">
        <f t="shared" si="7"/>
        <v>SCHEDULE 7: REPORT ON SEGMENTED INFORMATION | 7.a | Airfield Activities | Counter charges</v>
      </c>
    </row>
    <row r="506" spans="1:14" hidden="1">
      <c r="A506" t="s">
        <v>1</v>
      </c>
      <c r="B506">
        <v>2013</v>
      </c>
      <c r="C506" t="s">
        <v>204</v>
      </c>
      <c r="D506" t="s">
        <v>209</v>
      </c>
      <c r="E506" t="s">
        <v>81</v>
      </c>
      <c r="F506" t="s">
        <v>322</v>
      </c>
      <c r="G506">
        <v>10</v>
      </c>
      <c r="H506" t="s">
        <v>146</v>
      </c>
      <c r="I506">
        <v>2013</v>
      </c>
      <c r="J506" t="s">
        <v>92</v>
      </c>
      <c r="K506" t="s">
        <v>458</v>
      </c>
      <c r="L506">
        <v>0</v>
      </c>
      <c r="M506" s="9" t="str">
        <f>Data[[#This Row],[schedule]]&amp;" | "&amp;Data[[#This Row],[section]]</f>
        <v>SCHEDULE 7: REPORT ON SEGMENTED INFORMATION | 7.a</v>
      </c>
      <c r="N506" s="9" t="str">
        <f t="shared" si="7"/>
        <v>SCHEDULE 7: REPORT ON SEGMENTED INFORMATION | 7.a | Aircraft and Freight Activities | Counter charges</v>
      </c>
    </row>
    <row r="507" spans="1:14" hidden="1">
      <c r="A507" t="s">
        <v>1</v>
      </c>
      <c r="B507">
        <v>2013</v>
      </c>
      <c r="C507" t="s">
        <v>204</v>
      </c>
      <c r="D507" t="s">
        <v>209</v>
      </c>
      <c r="E507" t="s">
        <v>81</v>
      </c>
      <c r="F507" t="s">
        <v>323</v>
      </c>
      <c r="G507">
        <v>10</v>
      </c>
      <c r="H507" t="s">
        <v>146</v>
      </c>
      <c r="I507">
        <v>2013</v>
      </c>
      <c r="J507" t="s">
        <v>92</v>
      </c>
      <c r="K507" t="s">
        <v>589</v>
      </c>
      <c r="L507">
        <v>1061.5830000000001</v>
      </c>
      <c r="M507" s="9" t="str">
        <f>Data[[#This Row],[schedule]]&amp;" | "&amp;Data[[#This Row],[section]]</f>
        <v>SCHEDULE 7: REPORT ON SEGMENTED INFORMATION | 7.a</v>
      </c>
      <c r="N507" s="9" t="str">
        <f t="shared" si="7"/>
        <v>SCHEDULE 7: REPORT ON SEGMENTED INFORMATION | 7.a | Airport Business | Counter charges</v>
      </c>
    </row>
    <row r="508" spans="1:14" hidden="1">
      <c r="A508" t="s">
        <v>1</v>
      </c>
      <c r="B508">
        <v>2013</v>
      </c>
      <c r="C508" t="s">
        <v>204</v>
      </c>
      <c r="D508" t="s">
        <v>209</v>
      </c>
      <c r="E508" t="s">
        <v>81</v>
      </c>
      <c r="F508" t="s">
        <v>330</v>
      </c>
      <c r="G508">
        <v>11</v>
      </c>
      <c r="H508" t="s">
        <v>342</v>
      </c>
      <c r="I508">
        <v>2013</v>
      </c>
      <c r="J508" t="s">
        <v>92</v>
      </c>
      <c r="K508" t="s">
        <v>458</v>
      </c>
      <c r="L508">
        <v>0</v>
      </c>
      <c r="M508" s="9" t="str">
        <f>Data[[#This Row],[schedule]]&amp;" | "&amp;Data[[#This Row],[section]]</f>
        <v>SCHEDULE 7: REPORT ON SEGMENTED INFORMATION | 7.a</v>
      </c>
      <c r="N508" s="9" t="str">
        <f t="shared" si="7"/>
        <v>SCHEDULE 7: REPORT ON SEGMENTED INFORMATION | 7.a | Specified Passenger Terminal Activities | Noise mitigation charges</v>
      </c>
    </row>
    <row r="509" spans="1:14" hidden="1">
      <c r="A509" t="s">
        <v>1</v>
      </c>
      <c r="B509">
        <v>2013</v>
      </c>
      <c r="C509" t="s">
        <v>204</v>
      </c>
      <c r="D509" t="s">
        <v>209</v>
      </c>
      <c r="E509" t="s">
        <v>81</v>
      </c>
      <c r="F509" t="s">
        <v>321</v>
      </c>
      <c r="G509">
        <v>11</v>
      </c>
      <c r="H509" t="s">
        <v>342</v>
      </c>
      <c r="I509">
        <v>2013</v>
      </c>
      <c r="J509" t="s">
        <v>92</v>
      </c>
      <c r="K509" t="s">
        <v>590</v>
      </c>
      <c r="L509">
        <v>2182.1350000000002</v>
      </c>
      <c r="M509" s="9" t="str">
        <f>Data[[#This Row],[schedule]]&amp;" | "&amp;Data[[#This Row],[section]]</f>
        <v>SCHEDULE 7: REPORT ON SEGMENTED INFORMATION | 7.a</v>
      </c>
      <c r="N509" s="9" t="str">
        <f t="shared" si="7"/>
        <v>SCHEDULE 7: REPORT ON SEGMENTED INFORMATION | 7.a | Airfield Activities | Noise mitigation charges</v>
      </c>
    </row>
    <row r="510" spans="1:14" hidden="1">
      <c r="A510" t="s">
        <v>1</v>
      </c>
      <c r="B510">
        <v>2013</v>
      </c>
      <c r="C510" t="s">
        <v>204</v>
      </c>
      <c r="D510" t="s">
        <v>209</v>
      </c>
      <c r="E510" t="s">
        <v>81</v>
      </c>
      <c r="F510" t="s">
        <v>322</v>
      </c>
      <c r="G510">
        <v>11</v>
      </c>
      <c r="H510" t="s">
        <v>342</v>
      </c>
      <c r="I510">
        <v>2013</v>
      </c>
      <c r="J510" t="s">
        <v>92</v>
      </c>
      <c r="K510" t="s">
        <v>458</v>
      </c>
      <c r="L510">
        <v>0</v>
      </c>
      <c r="M510" s="9" t="str">
        <f>Data[[#This Row],[schedule]]&amp;" | "&amp;Data[[#This Row],[section]]</f>
        <v>SCHEDULE 7: REPORT ON SEGMENTED INFORMATION | 7.a</v>
      </c>
      <c r="N510" s="9" t="str">
        <f t="shared" si="7"/>
        <v>SCHEDULE 7: REPORT ON SEGMENTED INFORMATION | 7.a | Aircraft and Freight Activities | Noise mitigation charges</v>
      </c>
    </row>
    <row r="511" spans="1:14" hidden="1">
      <c r="A511" t="s">
        <v>1</v>
      </c>
      <c r="B511">
        <v>2013</v>
      </c>
      <c r="C511" t="s">
        <v>204</v>
      </c>
      <c r="D511" t="s">
        <v>209</v>
      </c>
      <c r="E511" t="s">
        <v>81</v>
      </c>
      <c r="F511" t="s">
        <v>323</v>
      </c>
      <c r="G511">
        <v>11</v>
      </c>
      <c r="H511" t="s">
        <v>342</v>
      </c>
      <c r="I511">
        <v>2013</v>
      </c>
      <c r="J511" t="s">
        <v>92</v>
      </c>
      <c r="K511" t="s">
        <v>590</v>
      </c>
      <c r="L511">
        <v>2182.1350000000002</v>
      </c>
      <c r="M511" s="9" t="str">
        <f>Data[[#This Row],[schedule]]&amp;" | "&amp;Data[[#This Row],[section]]</f>
        <v>SCHEDULE 7: REPORT ON SEGMENTED INFORMATION | 7.a</v>
      </c>
      <c r="N511" s="9" t="str">
        <f t="shared" si="7"/>
        <v>SCHEDULE 7: REPORT ON SEGMENTED INFORMATION | 7.a | Airport Business | Noise mitigation charges</v>
      </c>
    </row>
    <row r="512" spans="1:14" hidden="1">
      <c r="A512" t="s">
        <v>1</v>
      </c>
      <c r="B512">
        <v>2013</v>
      </c>
      <c r="C512" t="s">
        <v>204</v>
      </c>
      <c r="D512" t="s">
        <v>209</v>
      </c>
      <c r="E512" t="s">
        <v>81</v>
      </c>
      <c r="F512" t="s">
        <v>330</v>
      </c>
      <c r="G512">
        <v>12</v>
      </c>
      <c r="H512" t="s">
        <v>147</v>
      </c>
      <c r="I512">
        <v>2013</v>
      </c>
      <c r="J512" t="s">
        <v>92</v>
      </c>
      <c r="K512" t="s">
        <v>591</v>
      </c>
      <c r="L512">
        <v>1861.797</v>
      </c>
      <c r="M512" s="9" t="str">
        <f>Data[[#This Row],[schedule]]&amp;" | "&amp;Data[[#This Row],[section]]</f>
        <v>SCHEDULE 7: REPORT ON SEGMENTED INFORMATION | 7.a</v>
      </c>
      <c r="N512" s="9" t="str">
        <f t="shared" si="7"/>
        <v>SCHEDULE 7: REPORT ON SEGMENTED INFORMATION | 7.a | Specified Passenger Terminal Activities | Lease, rental and concession income</v>
      </c>
    </row>
    <row r="513" spans="1:14" hidden="1">
      <c r="A513" t="s">
        <v>1</v>
      </c>
      <c r="B513">
        <v>2013</v>
      </c>
      <c r="C513" t="s">
        <v>204</v>
      </c>
      <c r="D513" t="s">
        <v>209</v>
      </c>
      <c r="E513" t="s">
        <v>81</v>
      </c>
      <c r="F513" t="s">
        <v>321</v>
      </c>
      <c r="G513">
        <v>12</v>
      </c>
      <c r="H513" t="s">
        <v>147</v>
      </c>
      <c r="I513">
        <v>2013</v>
      </c>
      <c r="J513" t="s">
        <v>92</v>
      </c>
      <c r="K513" t="s">
        <v>592</v>
      </c>
      <c r="L513">
        <v>378.55</v>
      </c>
      <c r="M513" s="9" t="str">
        <f>Data[[#This Row],[schedule]]&amp;" | "&amp;Data[[#This Row],[section]]</f>
        <v>SCHEDULE 7: REPORT ON SEGMENTED INFORMATION | 7.a</v>
      </c>
      <c r="N513" s="9" t="str">
        <f t="shared" si="7"/>
        <v>SCHEDULE 7: REPORT ON SEGMENTED INFORMATION | 7.a | Airfield Activities | Lease, rental and concession income</v>
      </c>
    </row>
    <row r="514" spans="1:14" hidden="1">
      <c r="A514" t="s">
        <v>1</v>
      </c>
      <c r="B514">
        <v>2013</v>
      </c>
      <c r="C514" t="s">
        <v>204</v>
      </c>
      <c r="D514" t="s">
        <v>209</v>
      </c>
      <c r="E514" t="s">
        <v>81</v>
      </c>
      <c r="F514" t="s">
        <v>322</v>
      </c>
      <c r="G514">
        <v>12</v>
      </c>
      <c r="H514" t="s">
        <v>147</v>
      </c>
      <c r="I514">
        <v>2013</v>
      </c>
      <c r="J514" t="s">
        <v>92</v>
      </c>
      <c r="K514" t="s">
        <v>593</v>
      </c>
      <c r="L514">
        <v>1973.905</v>
      </c>
      <c r="M514" s="9" t="str">
        <f>Data[[#This Row],[schedule]]&amp;" | "&amp;Data[[#This Row],[section]]</f>
        <v>SCHEDULE 7: REPORT ON SEGMENTED INFORMATION | 7.a</v>
      </c>
      <c r="N514" s="9" t="str">
        <f t="shared" ref="N514:N577" si="8">SUBSTITUTE(SUBSTITUTE(SUBSTITUTE(C514&amp;" | "&amp;D514&amp;" | "&amp;E514&amp;" | "&amp;F514&amp;" | "&amp;H514," |  |  | "," | ")," |  |  | "," | ")," |  | "," | ")</f>
        <v>SCHEDULE 7: REPORT ON SEGMENTED INFORMATION | 7.a | Aircraft and Freight Activities | Lease, rental and concession income</v>
      </c>
    </row>
    <row r="515" spans="1:14" hidden="1">
      <c r="A515" t="s">
        <v>1</v>
      </c>
      <c r="B515">
        <v>2013</v>
      </c>
      <c r="C515" t="s">
        <v>204</v>
      </c>
      <c r="D515" t="s">
        <v>209</v>
      </c>
      <c r="E515" t="s">
        <v>81</v>
      </c>
      <c r="F515" t="s">
        <v>323</v>
      </c>
      <c r="G515">
        <v>12</v>
      </c>
      <c r="H515" t="s">
        <v>147</v>
      </c>
      <c r="I515">
        <v>2013</v>
      </c>
      <c r="J515" t="s">
        <v>92</v>
      </c>
      <c r="K515" t="s">
        <v>594</v>
      </c>
      <c r="L515">
        <v>4214.2520000000004</v>
      </c>
      <c r="M515" s="9" t="str">
        <f>Data[[#This Row],[schedule]]&amp;" | "&amp;Data[[#This Row],[section]]</f>
        <v>SCHEDULE 7: REPORT ON SEGMENTED INFORMATION | 7.a</v>
      </c>
      <c r="N515" s="9" t="str">
        <f t="shared" si="8"/>
        <v>SCHEDULE 7: REPORT ON SEGMENTED INFORMATION | 7.a | Airport Business | Lease, rental and concession income</v>
      </c>
    </row>
    <row r="516" spans="1:14" hidden="1">
      <c r="A516" t="s">
        <v>1</v>
      </c>
      <c r="B516">
        <v>2013</v>
      </c>
      <c r="C516" t="s">
        <v>204</v>
      </c>
      <c r="D516" t="s">
        <v>209</v>
      </c>
      <c r="E516" t="s">
        <v>81</v>
      </c>
      <c r="F516" t="s">
        <v>330</v>
      </c>
      <c r="G516">
        <v>13</v>
      </c>
      <c r="H516" t="s">
        <v>148</v>
      </c>
      <c r="I516">
        <v>2013</v>
      </c>
      <c r="J516" t="s">
        <v>92</v>
      </c>
      <c r="K516" t="s">
        <v>458</v>
      </c>
      <c r="L516">
        <v>0</v>
      </c>
      <c r="M516" s="9" t="str">
        <f>Data[[#This Row],[schedule]]&amp;" | "&amp;Data[[#This Row],[section]]</f>
        <v>SCHEDULE 7: REPORT ON SEGMENTED INFORMATION | 7.a</v>
      </c>
      <c r="N516" s="9" t="str">
        <f t="shared" si="8"/>
        <v>SCHEDULE 7: REPORT ON SEGMENTED INFORMATION | 7.a | Specified Passenger Terminal Activities | Other operating revenue</v>
      </c>
    </row>
    <row r="517" spans="1:14" hidden="1">
      <c r="A517" t="s">
        <v>1</v>
      </c>
      <c r="B517">
        <v>2013</v>
      </c>
      <c r="C517" t="s">
        <v>204</v>
      </c>
      <c r="D517" t="s">
        <v>209</v>
      </c>
      <c r="E517" t="s">
        <v>81</v>
      </c>
      <c r="F517" t="s">
        <v>321</v>
      </c>
      <c r="G517">
        <v>13</v>
      </c>
      <c r="H517" t="s">
        <v>148</v>
      </c>
      <c r="I517">
        <v>2013</v>
      </c>
      <c r="J517" t="s">
        <v>92</v>
      </c>
      <c r="K517" t="s">
        <v>458</v>
      </c>
      <c r="L517">
        <v>0</v>
      </c>
      <c r="M517" s="9" t="str">
        <f>Data[[#This Row],[schedule]]&amp;" | "&amp;Data[[#This Row],[section]]</f>
        <v>SCHEDULE 7: REPORT ON SEGMENTED INFORMATION | 7.a</v>
      </c>
      <c r="N517" s="9" t="str">
        <f t="shared" si="8"/>
        <v>SCHEDULE 7: REPORT ON SEGMENTED INFORMATION | 7.a | Airfield Activities | Other operating revenue</v>
      </c>
    </row>
    <row r="518" spans="1:14" hidden="1">
      <c r="A518" t="s">
        <v>1</v>
      </c>
      <c r="B518">
        <v>2013</v>
      </c>
      <c r="C518" t="s">
        <v>204</v>
      </c>
      <c r="D518" t="s">
        <v>209</v>
      </c>
      <c r="E518" t="s">
        <v>81</v>
      </c>
      <c r="F518" t="s">
        <v>322</v>
      </c>
      <c r="G518">
        <v>13</v>
      </c>
      <c r="H518" t="s">
        <v>148</v>
      </c>
      <c r="I518">
        <v>2013</v>
      </c>
      <c r="J518" t="s">
        <v>92</v>
      </c>
      <c r="K518" t="s">
        <v>458</v>
      </c>
      <c r="L518">
        <v>0</v>
      </c>
      <c r="M518" s="9" t="str">
        <f>Data[[#This Row],[schedule]]&amp;" | "&amp;Data[[#This Row],[section]]</f>
        <v>SCHEDULE 7: REPORT ON SEGMENTED INFORMATION | 7.a</v>
      </c>
      <c r="N518" s="9" t="str">
        <f t="shared" si="8"/>
        <v>SCHEDULE 7: REPORT ON SEGMENTED INFORMATION | 7.a | Aircraft and Freight Activities | Other operating revenue</v>
      </c>
    </row>
    <row r="519" spans="1:14" hidden="1">
      <c r="A519" t="s">
        <v>1</v>
      </c>
      <c r="B519">
        <v>2013</v>
      </c>
      <c r="C519" t="s">
        <v>204</v>
      </c>
      <c r="D519" t="s">
        <v>209</v>
      </c>
      <c r="E519" t="s">
        <v>81</v>
      </c>
      <c r="F519" t="s">
        <v>323</v>
      </c>
      <c r="G519">
        <v>13</v>
      </c>
      <c r="H519" t="s">
        <v>148</v>
      </c>
      <c r="I519">
        <v>2013</v>
      </c>
      <c r="J519" t="s">
        <v>92</v>
      </c>
      <c r="K519" t="s">
        <v>458</v>
      </c>
      <c r="L519">
        <v>0</v>
      </c>
      <c r="M519" s="9" t="str">
        <f>Data[[#This Row],[schedule]]&amp;" | "&amp;Data[[#This Row],[section]]</f>
        <v>SCHEDULE 7: REPORT ON SEGMENTED INFORMATION | 7.a</v>
      </c>
      <c r="N519" s="9" t="str">
        <f t="shared" si="8"/>
        <v>SCHEDULE 7: REPORT ON SEGMENTED INFORMATION | 7.a | Airport Business | Other operating revenue</v>
      </c>
    </row>
    <row r="520" spans="1:14" hidden="1">
      <c r="A520" t="s">
        <v>1</v>
      </c>
      <c r="B520">
        <v>2013</v>
      </c>
      <c r="C520" t="s">
        <v>204</v>
      </c>
      <c r="D520" t="s">
        <v>209</v>
      </c>
      <c r="E520" t="s">
        <v>81</v>
      </c>
      <c r="F520" t="s">
        <v>330</v>
      </c>
      <c r="G520">
        <v>14</v>
      </c>
      <c r="H520" t="s">
        <v>149</v>
      </c>
      <c r="I520">
        <v>2013</v>
      </c>
      <c r="J520" t="s">
        <v>92</v>
      </c>
      <c r="K520" t="s">
        <v>595</v>
      </c>
      <c r="L520">
        <v>29630.441556701131</v>
      </c>
      <c r="M520" s="9" t="str">
        <f>Data[[#This Row],[schedule]]&amp;" | "&amp;Data[[#This Row],[section]]</f>
        <v>SCHEDULE 7: REPORT ON SEGMENTED INFORMATION | 7.a</v>
      </c>
      <c r="N520" s="9" t="str">
        <f t="shared" si="8"/>
        <v>SCHEDULE 7: REPORT ON SEGMENTED INFORMATION | 7.a | Specified Passenger Terminal Activities | Net operating revenue</v>
      </c>
    </row>
    <row r="521" spans="1:14" hidden="1">
      <c r="A521" t="s">
        <v>1</v>
      </c>
      <c r="B521">
        <v>2013</v>
      </c>
      <c r="C521" t="s">
        <v>204</v>
      </c>
      <c r="D521" t="s">
        <v>209</v>
      </c>
      <c r="E521" t="s">
        <v>81</v>
      </c>
      <c r="F521" t="s">
        <v>321</v>
      </c>
      <c r="G521">
        <v>14</v>
      </c>
      <c r="H521" t="s">
        <v>149</v>
      </c>
      <c r="I521">
        <v>2013</v>
      </c>
      <c r="J521" t="s">
        <v>92</v>
      </c>
      <c r="K521" t="s">
        <v>596</v>
      </c>
      <c r="L521">
        <v>35180.429903298871</v>
      </c>
      <c r="M521" s="9" t="str">
        <f>Data[[#This Row],[schedule]]&amp;" | "&amp;Data[[#This Row],[section]]</f>
        <v>SCHEDULE 7: REPORT ON SEGMENTED INFORMATION | 7.a</v>
      </c>
      <c r="N521" s="9" t="str">
        <f t="shared" si="8"/>
        <v>SCHEDULE 7: REPORT ON SEGMENTED INFORMATION | 7.a | Airfield Activities | Net operating revenue</v>
      </c>
    </row>
    <row r="522" spans="1:14" hidden="1">
      <c r="A522" t="s">
        <v>1</v>
      </c>
      <c r="B522">
        <v>2013</v>
      </c>
      <c r="C522" t="s">
        <v>204</v>
      </c>
      <c r="D522" t="s">
        <v>209</v>
      </c>
      <c r="E522" t="s">
        <v>81</v>
      </c>
      <c r="F522" t="s">
        <v>322</v>
      </c>
      <c r="G522">
        <v>14</v>
      </c>
      <c r="H522" t="s">
        <v>149</v>
      </c>
      <c r="I522">
        <v>2013</v>
      </c>
      <c r="J522" t="s">
        <v>92</v>
      </c>
      <c r="K522" t="s">
        <v>593</v>
      </c>
      <c r="L522">
        <v>1973.905</v>
      </c>
      <c r="M522" s="9" t="str">
        <f>Data[[#This Row],[schedule]]&amp;" | "&amp;Data[[#This Row],[section]]</f>
        <v>SCHEDULE 7: REPORT ON SEGMENTED INFORMATION | 7.a</v>
      </c>
      <c r="N522" s="9" t="str">
        <f t="shared" si="8"/>
        <v>SCHEDULE 7: REPORT ON SEGMENTED INFORMATION | 7.a | Aircraft and Freight Activities | Net operating revenue</v>
      </c>
    </row>
    <row r="523" spans="1:14" hidden="1">
      <c r="A523" t="s">
        <v>1</v>
      </c>
      <c r="B523">
        <v>2013</v>
      </c>
      <c r="C523" t="s">
        <v>204</v>
      </c>
      <c r="D523" t="s">
        <v>209</v>
      </c>
      <c r="E523" t="s">
        <v>81</v>
      </c>
      <c r="F523" t="s">
        <v>323</v>
      </c>
      <c r="G523">
        <v>14</v>
      </c>
      <c r="H523" t="s">
        <v>149</v>
      </c>
      <c r="I523">
        <v>2013</v>
      </c>
      <c r="J523" t="s">
        <v>92</v>
      </c>
      <c r="K523" t="s">
        <v>597</v>
      </c>
      <c r="L523">
        <v>66784.776460000008</v>
      </c>
      <c r="M523" s="9" t="str">
        <f>Data[[#This Row],[schedule]]&amp;" | "&amp;Data[[#This Row],[section]]</f>
        <v>SCHEDULE 7: REPORT ON SEGMENTED INFORMATION | 7.a</v>
      </c>
      <c r="N523" s="9" t="str">
        <f t="shared" si="8"/>
        <v>SCHEDULE 7: REPORT ON SEGMENTED INFORMATION | 7.a | Airport Business | Net operating revenue</v>
      </c>
    </row>
    <row r="524" spans="1:14" hidden="1">
      <c r="A524" t="s">
        <v>1</v>
      </c>
      <c r="B524">
        <v>2013</v>
      </c>
      <c r="C524" t="s">
        <v>204</v>
      </c>
      <c r="D524" t="s">
        <v>209</v>
      </c>
      <c r="E524" t="s">
        <v>81</v>
      </c>
      <c r="F524" t="s">
        <v>330</v>
      </c>
      <c r="G524">
        <v>16</v>
      </c>
      <c r="H524" t="s">
        <v>267</v>
      </c>
      <c r="I524">
        <v>2013</v>
      </c>
      <c r="J524" t="s">
        <v>92</v>
      </c>
      <c r="K524" t="s">
        <v>458</v>
      </c>
      <c r="L524">
        <v>0</v>
      </c>
      <c r="M524" s="9" t="str">
        <f>Data[[#This Row],[schedule]]&amp;" | "&amp;Data[[#This Row],[section]]</f>
        <v>SCHEDULE 7: REPORT ON SEGMENTED INFORMATION | 7.a</v>
      </c>
      <c r="N524" s="9" t="str">
        <f t="shared" si="8"/>
        <v>SCHEDULE 7: REPORT ON SEGMENTED INFORMATION | 7.a | Specified Passenger Terminal Activities | Gains / (losses) on asset sales</v>
      </c>
    </row>
    <row r="525" spans="1:14" hidden="1">
      <c r="A525" t="s">
        <v>1</v>
      </c>
      <c r="B525">
        <v>2013</v>
      </c>
      <c r="C525" t="s">
        <v>204</v>
      </c>
      <c r="D525" t="s">
        <v>209</v>
      </c>
      <c r="E525" t="s">
        <v>81</v>
      </c>
      <c r="F525" t="s">
        <v>321</v>
      </c>
      <c r="G525">
        <v>16</v>
      </c>
      <c r="H525" t="s">
        <v>267</v>
      </c>
      <c r="I525">
        <v>2013</v>
      </c>
      <c r="J525" t="s">
        <v>92</v>
      </c>
      <c r="K525" t="s">
        <v>598</v>
      </c>
      <c r="L525">
        <v>432.29687534919071</v>
      </c>
      <c r="M525" s="9" t="str">
        <f>Data[[#This Row],[schedule]]&amp;" | "&amp;Data[[#This Row],[section]]</f>
        <v>SCHEDULE 7: REPORT ON SEGMENTED INFORMATION | 7.a</v>
      </c>
      <c r="N525" s="9" t="str">
        <f t="shared" si="8"/>
        <v>SCHEDULE 7: REPORT ON SEGMENTED INFORMATION | 7.a | Airfield Activities | Gains / (losses) on asset sales</v>
      </c>
    </row>
    <row r="526" spans="1:14" hidden="1">
      <c r="A526" t="s">
        <v>1</v>
      </c>
      <c r="B526">
        <v>2013</v>
      </c>
      <c r="C526" t="s">
        <v>204</v>
      </c>
      <c r="D526" t="s">
        <v>209</v>
      </c>
      <c r="E526" t="s">
        <v>81</v>
      </c>
      <c r="F526" t="s">
        <v>322</v>
      </c>
      <c r="G526">
        <v>16</v>
      </c>
      <c r="H526" t="s">
        <v>267</v>
      </c>
      <c r="I526">
        <v>2013</v>
      </c>
      <c r="J526" t="s">
        <v>92</v>
      </c>
      <c r="K526" t="s">
        <v>458</v>
      </c>
      <c r="L526">
        <v>0</v>
      </c>
      <c r="M526" s="9" t="str">
        <f>Data[[#This Row],[schedule]]&amp;" | "&amp;Data[[#This Row],[section]]</f>
        <v>SCHEDULE 7: REPORT ON SEGMENTED INFORMATION | 7.a</v>
      </c>
      <c r="N526" s="9" t="str">
        <f t="shared" si="8"/>
        <v>SCHEDULE 7: REPORT ON SEGMENTED INFORMATION | 7.a | Aircraft and Freight Activities | Gains / (losses) on asset sales</v>
      </c>
    </row>
    <row r="527" spans="1:14" hidden="1">
      <c r="A527" t="s">
        <v>1</v>
      </c>
      <c r="B527">
        <v>2013</v>
      </c>
      <c r="C527" t="s">
        <v>204</v>
      </c>
      <c r="D527" t="s">
        <v>209</v>
      </c>
      <c r="E527" t="s">
        <v>81</v>
      </c>
      <c r="F527" t="s">
        <v>323</v>
      </c>
      <c r="G527">
        <v>16</v>
      </c>
      <c r="H527" t="s">
        <v>267</v>
      </c>
      <c r="I527">
        <v>2013</v>
      </c>
      <c r="J527" t="s">
        <v>92</v>
      </c>
      <c r="K527" t="s">
        <v>598</v>
      </c>
      <c r="L527">
        <v>432.29687534919071</v>
      </c>
      <c r="M527" s="9" t="str">
        <f>Data[[#This Row],[schedule]]&amp;" | "&amp;Data[[#This Row],[section]]</f>
        <v>SCHEDULE 7: REPORT ON SEGMENTED INFORMATION | 7.a</v>
      </c>
      <c r="N527" s="9" t="str">
        <f t="shared" si="8"/>
        <v>SCHEDULE 7: REPORT ON SEGMENTED INFORMATION | 7.a | Airport Business | Gains / (losses) on asset sales</v>
      </c>
    </row>
    <row r="528" spans="1:14" hidden="1">
      <c r="A528" t="s">
        <v>1</v>
      </c>
      <c r="B528">
        <v>2013</v>
      </c>
      <c r="C528" t="s">
        <v>204</v>
      </c>
      <c r="D528" t="s">
        <v>209</v>
      </c>
      <c r="E528" t="s">
        <v>81</v>
      </c>
      <c r="F528" t="s">
        <v>330</v>
      </c>
      <c r="G528">
        <v>17</v>
      </c>
      <c r="H528" t="s">
        <v>151</v>
      </c>
      <c r="I528">
        <v>2013</v>
      </c>
      <c r="J528" t="s">
        <v>92</v>
      </c>
      <c r="K528" t="s">
        <v>458</v>
      </c>
      <c r="L528">
        <v>0</v>
      </c>
      <c r="M528" s="9" t="str">
        <f>Data[[#This Row],[schedule]]&amp;" | "&amp;Data[[#This Row],[section]]</f>
        <v>SCHEDULE 7: REPORT ON SEGMENTED INFORMATION | 7.a</v>
      </c>
      <c r="N528" s="9" t="str">
        <f t="shared" si="8"/>
        <v>SCHEDULE 7: REPORT ON SEGMENTED INFORMATION | 7.a | Specified Passenger Terminal Activities | Other income</v>
      </c>
    </row>
    <row r="529" spans="1:14" hidden="1">
      <c r="A529" t="s">
        <v>1</v>
      </c>
      <c r="B529">
        <v>2013</v>
      </c>
      <c r="C529" t="s">
        <v>204</v>
      </c>
      <c r="D529" t="s">
        <v>209</v>
      </c>
      <c r="E529" t="s">
        <v>81</v>
      </c>
      <c r="F529" t="s">
        <v>321</v>
      </c>
      <c r="G529">
        <v>17</v>
      </c>
      <c r="H529" t="s">
        <v>151</v>
      </c>
      <c r="I529">
        <v>2013</v>
      </c>
      <c r="J529" t="s">
        <v>92</v>
      </c>
      <c r="K529" t="s">
        <v>458</v>
      </c>
      <c r="L529">
        <v>0</v>
      </c>
      <c r="M529" s="9" t="str">
        <f>Data[[#This Row],[schedule]]&amp;" | "&amp;Data[[#This Row],[section]]</f>
        <v>SCHEDULE 7: REPORT ON SEGMENTED INFORMATION | 7.a</v>
      </c>
      <c r="N529" s="9" t="str">
        <f t="shared" si="8"/>
        <v>SCHEDULE 7: REPORT ON SEGMENTED INFORMATION | 7.a | Airfield Activities | Other income</v>
      </c>
    </row>
    <row r="530" spans="1:14" hidden="1">
      <c r="A530" t="s">
        <v>1</v>
      </c>
      <c r="B530">
        <v>2013</v>
      </c>
      <c r="C530" t="s">
        <v>204</v>
      </c>
      <c r="D530" t="s">
        <v>209</v>
      </c>
      <c r="E530" t="s">
        <v>81</v>
      </c>
      <c r="F530" t="s">
        <v>322</v>
      </c>
      <c r="G530">
        <v>17</v>
      </c>
      <c r="H530" t="s">
        <v>151</v>
      </c>
      <c r="I530">
        <v>2013</v>
      </c>
      <c r="J530" t="s">
        <v>92</v>
      </c>
      <c r="K530" t="s">
        <v>458</v>
      </c>
      <c r="L530">
        <v>0</v>
      </c>
      <c r="M530" s="9" t="str">
        <f>Data[[#This Row],[schedule]]&amp;" | "&amp;Data[[#This Row],[section]]</f>
        <v>SCHEDULE 7: REPORT ON SEGMENTED INFORMATION | 7.a</v>
      </c>
      <c r="N530" s="9" t="str">
        <f t="shared" si="8"/>
        <v>SCHEDULE 7: REPORT ON SEGMENTED INFORMATION | 7.a | Aircraft and Freight Activities | Other income</v>
      </c>
    </row>
    <row r="531" spans="1:14" hidden="1">
      <c r="A531" t="s">
        <v>1</v>
      </c>
      <c r="B531">
        <v>2013</v>
      </c>
      <c r="C531" t="s">
        <v>204</v>
      </c>
      <c r="D531" t="s">
        <v>209</v>
      </c>
      <c r="E531" t="s">
        <v>81</v>
      </c>
      <c r="F531" t="s">
        <v>323</v>
      </c>
      <c r="G531">
        <v>17</v>
      </c>
      <c r="H531" t="s">
        <v>151</v>
      </c>
      <c r="I531">
        <v>2013</v>
      </c>
      <c r="J531" t="s">
        <v>92</v>
      </c>
      <c r="K531" t="s">
        <v>458</v>
      </c>
      <c r="L531">
        <v>0</v>
      </c>
      <c r="M531" s="9" t="str">
        <f>Data[[#This Row],[schedule]]&amp;" | "&amp;Data[[#This Row],[section]]</f>
        <v>SCHEDULE 7: REPORT ON SEGMENTED INFORMATION | 7.a</v>
      </c>
      <c r="N531" s="9" t="str">
        <f t="shared" si="8"/>
        <v>SCHEDULE 7: REPORT ON SEGMENTED INFORMATION | 7.a | Airport Business | Other income</v>
      </c>
    </row>
    <row r="532" spans="1:14" hidden="1">
      <c r="A532" t="s">
        <v>1</v>
      </c>
      <c r="B532">
        <v>2013</v>
      </c>
      <c r="C532" t="s">
        <v>204</v>
      </c>
      <c r="D532" t="s">
        <v>209</v>
      </c>
      <c r="E532" t="s">
        <v>81</v>
      </c>
      <c r="F532" t="s">
        <v>330</v>
      </c>
      <c r="G532">
        <v>18</v>
      </c>
      <c r="H532" t="s">
        <v>152</v>
      </c>
      <c r="I532">
        <v>2013</v>
      </c>
      <c r="J532" t="s">
        <v>92</v>
      </c>
      <c r="K532" t="s">
        <v>595</v>
      </c>
      <c r="L532">
        <v>29630.441556701131</v>
      </c>
      <c r="M532" s="9" t="str">
        <f>Data[[#This Row],[schedule]]&amp;" | "&amp;Data[[#This Row],[section]]</f>
        <v>SCHEDULE 7: REPORT ON SEGMENTED INFORMATION | 7.a</v>
      </c>
      <c r="N532" s="9" t="str">
        <f t="shared" si="8"/>
        <v>SCHEDULE 7: REPORT ON SEGMENTED INFORMATION | 7.a | Specified Passenger Terminal Activities | Total regulatory income</v>
      </c>
    </row>
    <row r="533" spans="1:14" hidden="1">
      <c r="A533" t="s">
        <v>1</v>
      </c>
      <c r="B533">
        <v>2013</v>
      </c>
      <c r="C533" t="s">
        <v>204</v>
      </c>
      <c r="D533" t="s">
        <v>209</v>
      </c>
      <c r="E533" t="s">
        <v>81</v>
      </c>
      <c r="F533" t="s">
        <v>321</v>
      </c>
      <c r="G533">
        <v>18</v>
      </c>
      <c r="H533" t="s">
        <v>152</v>
      </c>
      <c r="I533">
        <v>2013</v>
      </c>
      <c r="J533" t="s">
        <v>92</v>
      </c>
      <c r="K533" t="s">
        <v>599</v>
      </c>
      <c r="L533">
        <v>35612.726778648059</v>
      </c>
      <c r="M533" s="9" t="str">
        <f>Data[[#This Row],[schedule]]&amp;" | "&amp;Data[[#This Row],[section]]</f>
        <v>SCHEDULE 7: REPORT ON SEGMENTED INFORMATION | 7.a</v>
      </c>
      <c r="N533" s="9" t="str">
        <f t="shared" si="8"/>
        <v>SCHEDULE 7: REPORT ON SEGMENTED INFORMATION | 7.a | Airfield Activities | Total regulatory income</v>
      </c>
    </row>
    <row r="534" spans="1:14" hidden="1">
      <c r="A534" t="s">
        <v>1</v>
      </c>
      <c r="B534">
        <v>2013</v>
      </c>
      <c r="C534" t="s">
        <v>204</v>
      </c>
      <c r="D534" t="s">
        <v>209</v>
      </c>
      <c r="E534" t="s">
        <v>81</v>
      </c>
      <c r="F534" t="s">
        <v>322</v>
      </c>
      <c r="G534">
        <v>18</v>
      </c>
      <c r="H534" t="s">
        <v>152</v>
      </c>
      <c r="I534">
        <v>2013</v>
      </c>
      <c r="J534" t="s">
        <v>92</v>
      </c>
      <c r="K534" t="s">
        <v>593</v>
      </c>
      <c r="L534">
        <v>1973.905</v>
      </c>
      <c r="M534" s="9" t="str">
        <f>Data[[#This Row],[schedule]]&amp;" | "&amp;Data[[#This Row],[section]]</f>
        <v>SCHEDULE 7: REPORT ON SEGMENTED INFORMATION | 7.a</v>
      </c>
      <c r="N534" s="9" t="str">
        <f t="shared" si="8"/>
        <v>SCHEDULE 7: REPORT ON SEGMENTED INFORMATION | 7.a | Aircraft and Freight Activities | Total regulatory income</v>
      </c>
    </row>
    <row r="535" spans="1:14" hidden="1">
      <c r="A535" t="s">
        <v>1</v>
      </c>
      <c r="B535">
        <v>2013</v>
      </c>
      <c r="C535" t="s">
        <v>204</v>
      </c>
      <c r="D535" t="s">
        <v>209</v>
      </c>
      <c r="E535" t="s">
        <v>81</v>
      </c>
      <c r="F535" t="s">
        <v>323</v>
      </c>
      <c r="G535">
        <v>18</v>
      </c>
      <c r="H535" t="s">
        <v>152</v>
      </c>
      <c r="I535">
        <v>2013</v>
      </c>
      <c r="J535" t="s">
        <v>92</v>
      </c>
      <c r="K535" t="s">
        <v>600</v>
      </c>
      <c r="L535">
        <v>67217.073335349196</v>
      </c>
      <c r="M535" s="9" t="str">
        <f>Data[[#This Row],[schedule]]&amp;" | "&amp;Data[[#This Row],[section]]</f>
        <v>SCHEDULE 7: REPORT ON SEGMENTED INFORMATION | 7.a</v>
      </c>
      <c r="N535" s="9" t="str">
        <f t="shared" si="8"/>
        <v>SCHEDULE 7: REPORT ON SEGMENTED INFORMATION | 7.a | Airport Business | Total regulatory income</v>
      </c>
    </row>
    <row r="536" spans="1:14" hidden="1">
      <c r="A536" t="s">
        <v>1</v>
      </c>
      <c r="B536">
        <v>2013</v>
      </c>
      <c r="C536" t="s">
        <v>204</v>
      </c>
      <c r="D536" t="s">
        <v>209</v>
      </c>
      <c r="E536" t="s">
        <v>81</v>
      </c>
      <c r="F536" t="s">
        <v>330</v>
      </c>
      <c r="G536">
        <v>20</v>
      </c>
      <c r="H536" t="s">
        <v>79</v>
      </c>
      <c r="I536">
        <v>2013</v>
      </c>
      <c r="J536" t="s">
        <v>92</v>
      </c>
      <c r="K536" t="s">
        <v>493</v>
      </c>
      <c r="L536">
        <v>7062.1095274025083</v>
      </c>
      <c r="M536" s="9" t="str">
        <f>Data[[#This Row],[schedule]]&amp;" | "&amp;Data[[#This Row],[section]]</f>
        <v>SCHEDULE 7: REPORT ON SEGMENTED INFORMATION | 7.a</v>
      </c>
      <c r="N536" s="9" t="str">
        <f t="shared" si="8"/>
        <v>SCHEDULE 7: REPORT ON SEGMENTED INFORMATION | 7.a | Specified Passenger Terminal Activities | Total operational expenditure</v>
      </c>
    </row>
    <row r="537" spans="1:14" hidden="1">
      <c r="A537" t="s">
        <v>1</v>
      </c>
      <c r="B537">
        <v>2013</v>
      </c>
      <c r="C537" t="s">
        <v>204</v>
      </c>
      <c r="D537" t="s">
        <v>209</v>
      </c>
      <c r="E537" t="s">
        <v>81</v>
      </c>
      <c r="F537" t="s">
        <v>321</v>
      </c>
      <c r="G537">
        <v>20</v>
      </c>
      <c r="H537" t="s">
        <v>79</v>
      </c>
      <c r="I537">
        <v>2013</v>
      </c>
      <c r="J537" t="s">
        <v>92</v>
      </c>
      <c r="K537" t="s">
        <v>494</v>
      </c>
      <c r="L537">
        <v>12215.692238193569</v>
      </c>
      <c r="M537" s="9" t="str">
        <f>Data[[#This Row],[schedule]]&amp;" | "&amp;Data[[#This Row],[section]]</f>
        <v>SCHEDULE 7: REPORT ON SEGMENTED INFORMATION | 7.a</v>
      </c>
      <c r="N537" s="9" t="str">
        <f t="shared" si="8"/>
        <v>SCHEDULE 7: REPORT ON SEGMENTED INFORMATION | 7.a | Airfield Activities | Total operational expenditure</v>
      </c>
    </row>
    <row r="538" spans="1:14" hidden="1">
      <c r="A538" t="s">
        <v>1</v>
      </c>
      <c r="B538">
        <v>2013</v>
      </c>
      <c r="C538" t="s">
        <v>204</v>
      </c>
      <c r="D538" t="s">
        <v>209</v>
      </c>
      <c r="E538" t="s">
        <v>81</v>
      </c>
      <c r="F538" t="s">
        <v>322</v>
      </c>
      <c r="G538">
        <v>20</v>
      </c>
      <c r="H538" t="s">
        <v>79</v>
      </c>
      <c r="I538">
        <v>2013</v>
      </c>
      <c r="J538" t="s">
        <v>92</v>
      </c>
      <c r="K538" t="s">
        <v>495</v>
      </c>
      <c r="L538">
        <v>326.73060495761058</v>
      </c>
      <c r="M538" s="9" t="str">
        <f>Data[[#This Row],[schedule]]&amp;" | "&amp;Data[[#This Row],[section]]</f>
        <v>SCHEDULE 7: REPORT ON SEGMENTED INFORMATION | 7.a</v>
      </c>
      <c r="N538" s="9" t="str">
        <f t="shared" si="8"/>
        <v>SCHEDULE 7: REPORT ON SEGMENTED INFORMATION | 7.a | Aircraft and Freight Activities | Total operational expenditure</v>
      </c>
    </row>
    <row r="539" spans="1:14" hidden="1">
      <c r="A539" t="s">
        <v>1</v>
      </c>
      <c r="B539">
        <v>2013</v>
      </c>
      <c r="C539" t="s">
        <v>204</v>
      </c>
      <c r="D539" t="s">
        <v>209</v>
      </c>
      <c r="E539" t="s">
        <v>81</v>
      </c>
      <c r="F539" t="s">
        <v>323</v>
      </c>
      <c r="G539">
        <v>20</v>
      </c>
      <c r="H539" t="s">
        <v>79</v>
      </c>
      <c r="I539">
        <v>2013</v>
      </c>
      <c r="J539" t="s">
        <v>92</v>
      </c>
      <c r="K539" t="s">
        <v>496</v>
      </c>
      <c r="L539">
        <v>19604.53237055369</v>
      </c>
      <c r="M539" s="9" t="str">
        <f>Data[[#This Row],[schedule]]&amp;" | "&amp;Data[[#This Row],[section]]</f>
        <v>SCHEDULE 7: REPORT ON SEGMENTED INFORMATION | 7.a</v>
      </c>
      <c r="N539" s="9" t="str">
        <f t="shared" si="8"/>
        <v>SCHEDULE 7: REPORT ON SEGMENTED INFORMATION | 7.a | Airport Business | Total operational expenditure</v>
      </c>
    </row>
    <row r="540" spans="1:14" hidden="1">
      <c r="A540" t="s">
        <v>1</v>
      </c>
      <c r="B540">
        <v>2013</v>
      </c>
      <c r="C540" t="s">
        <v>204</v>
      </c>
      <c r="D540" t="s">
        <v>209</v>
      </c>
      <c r="E540" t="s">
        <v>81</v>
      </c>
      <c r="F540" t="s">
        <v>330</v>
      </c>
      <c r="G540">
        <v>22</v>
      </c>
      <c r="H540" t="s">
        <v>155</v>
      </c>
      <c r="I540">
        <v>2013</v>
      </c>
      <c r="J540" t="s">
        <v>92</v>
      </c>
      <c r="K540" t="s">
        <v>601</v>
      </c>
      <c r="L540">
        <v>7522</v>
      </c>
      <c r="M540" s="9" t="str">
        <f>Data[[#This Row],[schedule]]&amp;" | "&amp;Data[[#This Row],[section]]</f>
        <v>SCHEDULE 7: REPORT ON SEGMENTED INFORMATION | 7.a</v>
      </c>
      <c r="N540" s="9" t="str">
        <f t="shared" si="8"/>
        <v>SCHEDULE 7: REPORT ON SEGMENTED INFORMATION | 7.a | Specified Passenger Terminal Activities | Regulatory depreciation</v>
      </c>
    </row>
    <row r="541" spans="1:14" hidden="1">
      <c r="A541" t="s">
        <v>1</v>
      </c>
      <c r="B541">
        <v>2013</v>
      </c>
      <c r="C541" t="s">
        <v>204</v>
      </c>
      <c r="D541" t="s">
        <v>209</v>
      </c>
      <c r="E541" t="s">
        <v>81</v>
      </c>
      <c r="F541" t="s">
        <v>321</v>
      </c>
      <c r="G541">
        <v>22</v>
      </c>
      <c r="H541" t="s">
        <v>155</v>
      </c>
      <c r="I541">
        <v>2013</v>
      </c>
      <c r="J541" t="s">
        <v>92</v>
      </c>
      <c r="K541" t="s">
        <v>602</v>
      </c>
      <c r="L541">
        <v>6345.4</v>
      </c>
      <c r="M541" s="9" t="str">
        <f>Data[[#This Row],[schedule]]&amp;" | "&amp;Data[[#This Row],[section]]</f>
        <v>SCHEDULE 7: REPORT ON SEGMENTED INFORMATION | 7.a</v>
      </c>
      <c r="N541" s="9" t="str">
        <f t="shared" si="8"/>
        <v>SCHEDULE 7: REPORT ON SEGMENTED INFORMATION | 7.a | Airfield Activities | Regulatory depreciation</v>
      </c>
    </row>
    <row r="542" spans="1:14" hidden="1">
      <c r="A542" t="s">
        <v>1</v>
      </c>
      <c r="B542">
        <v>2013</v>
      </c>
      <c r="C542" t="s">
        <v>204</v>
      </c>
      <c r="D542" t="s">
        <v>209</v>
      </c>
      <c r="E542" t="s">
        <v>81</v>
      </c>
      <c r="F542" t="s">
        <v>322</v>
      </c>
      <c r="G542">
        <v>22</v>
      </c>
      <c r="H542" t="s">
        <v>155</v>
      </c>
      <c r="I542">
        <v>2013</v>
      </c>
      <c r="J542" t="s">
        <v>92</v>
      </c>
      <c r="K542" t="s">
        <v>603</v>
      </c>
      <c r="L542">
        <v>336.4</v>
      </c>
      <c r="M542" s="9" t="str">
        <f>Data[[#This Row],[schedule]]&amp;" | "&amp;Data[[#This Row],[section]]</f>
        <v>SCHEDULE 7: REPORT ON SEGMENTED INFORMATION | 7.a</v>
      </c>
      <c r="N542" s="9" t="str">
        <f t="shared" si="8"/>
        <v>SCHEDULE 7: REPORT ON SEGMENTED INFORMATION | 7.a | Aircraft and Freight Activities | Regulatory depreciation</v>
      </c>
    </row>
    <row r="543" spans="1:14" hidden="1">
      <c r="A543" t="s">
        <v>1</v>
      </c>
      <c r="B543">
        <v>2013</v>
      </c>
      <c r="C543" t="s">
        <v>204</v>
      </c>
      <c r="D543" t="s">
        <v>209</v>
      </c>
      <c r="E543" t="s">
        <v>81</v>
      </c>
      <c r="F543" t="s">
        <v>323</v>
      </c>
      <c r="G543">
        <v>22</v>
      </c>
      <c r="H543" t="s">
        <v>155</v>
      </c>
      <c r="I543">
        <v>2013</v>
      </c>
      <c r="J543" t="s">
        <v>92</v>
      </c>
      <c r="K543" t="s">
        <v>604</v>
      </c>
      <c r="L543">
        <v>14203.8</v>
      </c>
      <c r="M543" s="9" t="str">
        <f>Data[[#This Row],[schedule]]&amp;" | "&amp;Data[[#This Row],[section]]</f>
        <v>SCHEDULE 7: REPORT ON SEGMENTED INFORMATION | 7.a</v>
      </c>
      <c r="N543" s="9" t="str">
        <f t="shared" si="8"/>
        <v>SCHEDULE 7: REPORT ON SEGMENTED INFORMATION | 7.a | Airport Business | Regulatory depreciation</v>
      </c>
    </row>
    <row r="544" spans="1:14" hidden="1">
      <c r="A544" t="s">
        <v>1</v>
      </c>
      <c r="B544">
        <v>2013</v>
      </c>
      <c r="C544" t="s">
        <v>204</v>
      </c>
      <c r="D544" t="s">
        <v>209</v>
      </c>
      <c r="E544" t="s">
        <v>81</v>
      </c>
      <c r="F544" t="s">
        <v>330</v>
      </c>
      <c r="G544">
        <v>24</v>
      </c>
      <c r="H544" t="s">
        <v>158</v>
      </c>
      <c r="I544">
        <v>2013</v>
      </c>
      <c r="J544" t="s">
        <v>92</v>
      </c>
      <c r="K544" t="s">
        <v>605</v>
      </c>
      <c r="L544">
        <v>1274</v>
      </c>
      <c r="M544" s="9" t="str">
        <f>Data[[#This Row],[schedule]]&amp;" | "&amp;Data[[#This Row],[section]]</f>
        <v>SCHEDULE 7: REPORT ON SEGMENTED INFORMATION | 7.a</v>
      </c>
      <c r="N544" s="9" t="str">
        <f t="shared" si="8"/>
        <v>SCHEDULE 7: REPORT ON SEGMENTED INFORMATION | 7.a | Specified Passenger Terminal Activities | Total revaluations</v>
      </c>
    </row>
    <row r="545" spans="1:14" hidden="1">
      <c r="A545" t="s">
        <v>1</v>
      </c>
      <c r="B545">
        <v>2013</v>
      </c>
      <c r="C545" t="s">
        <v>204</v>
      </c>
      <c r="D545" t="s">
        <v>209</v>
      </c>
      <c r="E545" t="s">
        <v>81</v>
      </c>
      <c r="F545" t="s">
        <v>321</v>
      </c>
      <c r="G545">
        <v>24</v>
      </c>
      <c r="H545" t="s">
        <v>158</v>
      </c>
      <c r="I545">
        <v>2013</v>
      </c>
      <c r="J545" t="s">
        <v>92</v>
      </c>
      <c r="K545" t="s">
        <v>606</v>
      </c>
      <c r="L545">
        <v>2090</v>
      </c>
      <c r="M545" s="9" t="str">
        <f>Data[[#This Row],[schedule]]&amp;" | "&amp;Data[[#This Row],[section]]</f>
        <v>SCHEDULE 7: REPORT ON SEGMENTED INFORMATION | 7.a</v>
      </c>
      <c r="N545" s="9" t="str">
        <f t="shared" si="8"/>
        <v>SCHEDULE 7: REPORT ON SEGMENTED INFORMATION | 7.a | Airfield Activities | Total revaluations</v>
      </c>
    </row>
    <row r="546" spans="1:14" hidden="1">
      <c r="A546" t="s">
        <v>1</v>
      </c>
      <c r="B546">
        <v>2013</v>
      </c>
      <c r="C546" t="s">
        <v>204</v>
      </c>
      <c r="D546" t="s">
        <v>209</v>
      </c>
      <c r="E546" t="s">
        <v>81</v>
      </c>
      <c r="F546" t="s">
        <v>322</v>
      </c>
      <c r="G546">
        <v>24</v>
      </c>
      <c r="H546" t="s">
        <v>158</v>
      </c>
      <c r="I546">
        <v>2013</v>
      </c>
      <c r="J546" t="s">
        <v>92</v>
      </c>
      <c r="K546" t="s">
        <v>607</v>
      </c>
      <c r="L546">
        <v>162</v>
      </c>
      <c r="M546" s="9" t="str">
        <f>Data[[#This Row],[schedule]]&amp;" | "&amp;Data[[#This Row],[section]]</f>
        <v>SCHEDULE 7: REPORT ON SEGMENTED INFORMATION | 7.a</v>
      </c>
      <c r="N546" s="9" t="str">
        <f t="shared" si="8"/>
        <v>SCHEDULE 7: REPORT ON SEGMENTED INFORMATION | 7.a | Aircraft and Freight Activities | Total revaluations</v>
      </c>
    </row>
    <row r="547" spans="1:14" hidden="1">
      <c r="A547" t="s">
        <v>1</v>
      </c>
      <c r="B547">
        <v>2013</v>
      </c>
      <c r="C547" t="s">
        <v>204</v>
      </c>
      <c r="D547" t="s">
        <v>209</v>
      </c>
      <c r="E547" t="s">
        <v>81</v>
      </c>
      <c r="F547" t="s">
        <v>323</v>
      </c>
      <c r="G547">
        <v>24</v>
      </c>
      <c r="H547" t="s">
        <v>158</v>
      </c>
      <c r="I547">
        <v>2013</v>
      </c>
      <c r="J547" t="s">
        <v>92</v>
      </c>
      <c r="K547" t="s">
        <v>608</v>
      </c>
      <c r="L547">
        <v>3526</v>
      </c>
      <c r="M547" s="9" t="str">
        <f>Data[[#This Row],[schedule]]&amp;" | "&amp;Data[[#This Row],[section]]</f>
        <v>SCHEDULE 7: REPORT ON SEGMENTED INFORMATION | 7.a</v>
      </c>
      <c r="N547" s="9" t="str">
        <f t="shared" si="8"/>
        <v>SCHEDULE 7: REPORT ON SEGMENTED INFORMATION | 7.a | Airport Business | Total revaluations</v>
      </c>
    </row>
    <row r="548" spans="1:14" hidden="1">
      <c r="A548" t="s">
        <v>1</v>
      </c>
      <c r="B548">
        <v>2013</v>
      </c>
      <c r="C548" t="s">
        <v>204</v>
      </c>
      <c r="D548" t="s">
        <v>209</v>
      </c>
      <c r="E548" t="s">
        <v>81</v>
      </c>
      <c r="F548" t="s">
        <v>330</v>
      </c>
      <c r="G548">
        <v>26</v>
      </c>
      <c r="H548" t="s">
        <v>160</v>
      </c>
      <c r="I548">
        <v>2013</v>
      </c>
      <c r="J548" t="s">
        <v>92</v>
      </c>
      <c r="K548" t="s">
        <v>609</v>
      </c>
      <c r="L548">
        <v>-1.2291062037942539</v>
      </c>
      <c r="M548" s="9" t="str">
        <f>Data[[#This Row],[schedule]]&amp;" | "&amp;Data[[#This Row],[section]]</f>
        <v>SCHEDULE 7: REPORT ON SEGMENTED INFORMATION | 7.a</v>
      </c>
      <c r="N548" s="9" t="str">
        <f t="shared" si="8"/>
        <v>SCHEDULE 7: REPORT ON SEGMENTED INFORMATION | 7.a | Specified Passenger Terminal Activities | Allowance for long term credit spread</v>
      </c>
    </row>
    <row r="549" spans="1:14" hidden="1">
      <c r="A549" t="s">
        <v>1</v>
      </c>
      <c r="B549">
        <v>2013</v>
      </c>
      <c r="C549" t="s">
        <v>204</v>
      </c>
      <c r="D549" t="s">
        <v>209</v>
      </c>
      <c r="E549" t="s">
        <v>81</v>
      </c>
      <c r="F549" t="s">
        <v>321</v>
      </c>
      <c r="G549">
        <v>26</v>
      </c>
      <c r="H549" t="s">
        <v>160</v>
      </c>
      <c r="I549">
        <v>2013</v>
      </c>
      <c r="J549" t="s">
        <v>92</v>
      </c>
      <c r="K549" t="s">
        <v>610</v>
      </c>
      <c r="L549">
        <v>-1.4415822988281499</v>
      </c>
      <c r="M549" s="9" t="str">
        <f>Data[[#This Row],[schedule]]&amp;" | "&amp;Data[[#This Row],[section]]</f>
        <v>SCHEDULE 7: REPORT ON SEGMENTED INFORMATION | 7.a</v>
      </c>
      <c r="N549" s="9" t="str">
        <f t="shared" si="8"/>
        <v>SCHEDULE 7: REPORT ON SEGMENTED INFORMATION | 7.a | Airfield Activities | Allowance for long term credit spread</v>
      </c>
    </row>
    <row r="550" spans="1:14" hidden="1">
      <c r="A550" t="s">
        <v>1</v>
      </c>
      <c r="B550">
        <v>2013</v>
      </c>
      <c r="C550" t="s">
        <v>204</v>
      </c>
      <c r="D550" t="s">
        <v>209</v>
      </c>
      <c r="E550" t="s">
        <v>81</v>
      </c>
      <c r="F550" t="s">
        <v>322</v>
      </c>
      <c r="G550">
        <v>26</v>
      </c>
      <c r="H550" t="s">
        <v>160</v>
      </c>
      <c r="I550">
        <v>2013</v>
      </c>
      <c r="J550" t="s">
        <v>92</v>
      </c>
      <c r="K550" t="s">
        <v>611</v>
      </c>
      <c r="L550">
        <v>-0.1109166248876693</v>
      </c>
      <c r="M550" s="9" t="str">
        <f>Data[[#This Row],[schedule]]&amp;" | "&amp;Data[[#This Row],[section]]</f>
        <v>SCHEDULE 7: REPORT ON SEGMENTED INFORMATION | 7.a</v>
      </c>
      <c r="N550" s="9" t="str">
        <f t="shared" si="8"/>
        <v>SCHEDULE 7: REPORT ON SEGMENTED INFORMATION | 7.a | Aircraft and Freight Activities | Allowance for long term credit spread</v>
      </c>
    </row>
    <row r="551" spans="1:14" hidden="1">
      <c r="A551" t="s">
        <v>1</v>
      </c>
      <c r="B551">
        <v>2013</v>
      </c>
      <c r="C551" t="s">
        <v>204</v>
      </c>
      <c r="D551" t="s">
        <v>209</v>
      </c>
      <c r="E551" t="s">
        <v>81</v>
      </c>
      <c r="F551" t="s">
        <v>323</v>
      </c>
      <c r="G551">
        <v>26</v>
      </c>
      <c r="H551" t="s">
        <v>160</v>
      </c>
      <c r="I551">
        <v>2013</v>
      </c>
      <c r="J551" t="s">
        <v>92</v>
      </c>
      <c r="K551" t="s">
        <v>612</v>
      </c>
      <c r="L551">
        <v>-2.7816051275100739</v>
      </c>
      <c r="M551" s="9" t="str">
        <f>Data[[#This Row],[schedule]]&amp;" | "&amp;Data[[#This Row],[section]]</f>
        <v>SCHEDULE 7: REPORT ON SEGMENTED INFORMATION | 7.a</v>
      </c>
      <c r="N551" s="9" t="str">
        <f t="shared" si="8"/>
        <v>SCHEDULE 7: REPORT ON SEGMENTED INFORMATION | 7.a | Airport Business | Allowance for long term credit spread</v>
      </c>
    </row>
    <row r="552" spans="1:14" hidden="1">
      <c r="A552" t="s">
        <v>1</v>
      </c>
      <c r="B552">
        <v>2013</v>
      </c>
      <c r="C552" t="s">
        <v>204</v>
      </c>
      <c r="D552" t="s">
        <v>209</v>
      </c>
      <c r="E552" t="s">
        <v>81</v>
      </c>
      <c r="F552" t="s">
        <v>330</v>
      </c>
      <c r="G552">
        <v>28</v>
      </c>
      <c r="H552" t="s">
        <v>162</v>
      </c>
      <c r="I552">
        <v>2013</v>
      </c>
      <c r="J552" t="s">
        <v>92</v>
      </c>
      <c r="K552" t="s">
        <v>613</v>
      </c>
      <c r="L552">
        <v>4834.7023813376036</v>
      </c>
      <c r="M552" s="9" t="str">
        <f>Data[[#This Row],[schedule]]&amp;" | "&amp;Data[[#This Row],[section]]</f>
        <v>SCHEDULE 7: REPORT ON SEGMENTED INFORMATION | 7.a</v>
      </c>
      <c r="N552" s="9" t="str">
        <f t="shared" si="8"/>
        <v>SCHEDULE 7: REPORT ON SEGMENTED INFORMATION | 7.a | Specified Passenger Terminal Activities | Regulatory tax allowance</v>
      </c>
    </row>
    <row r="553" spans="1:14" hidden="1">
      <c r="A553" t="s">
        <v>1</v>
      </c>
      <c r="B553">
        <v>2013</v>
      </c>
      <c r="C553" t="s">
        <v>204</v>
      </c>
      <c r="D553" t="s">
        <v>209</v>
      </c>
      <c r="E553" t="s">
        <v>81</v>
      </c>
      <c r="F553" t="s">
        <v>321</v>
      </c>
      <c r="G553">
        <v>28</v>
      </c>
      <c r="H553" t="s">
        <v>162</v>
      </c>
      <c r="I553">
        <v>2013</v>
      </c>
      <c r="J553" t="s">
        <v>92</v>
      </c>
      <c r="K553" t="s">
        <v>614</v>
      </c>
      <c r="L553">
        <v>4708.1986075345849</v>
      </c>
      <c r="M553" s="9" t="str">
        <f>Data[[#This Row],[schedule]]&amp;" | "&amp;Data[[#This Row],[section]]</f>
        <v>SCHEDULE 7: REPORT ON SEGMENTED INFORMATION | 7.a</v>
      </c>
      <c r="N553" s="9" t="str">
        <f t="shared" si="8"/>
        <v>SCHEDULE 7: REPORT ON SEGMENTED INFORMATION | 7.a | Airfield Activities | Regulatory tax allowance</v>
      </c>
    </row>
    <row r="554" spans="1:14" hidden="1">
      <c r="A554" t="s">
        <v>1</v>
      </c>
      <c r="B554">
        <v>2013</v>
      </c>
      <c r="C554" t="s">
        <v>204</v>
      </c>
      <c r="D554" t="s">
        <v>209</v>
      </c>
      <c r="E554" t="s">
        <v>81</v>
      </c>
      <c r="F554" t="s">
        <v>322</v>
      </c>
      <c r="G554">
        <v>28</v>
      </c>
      <c r="H554" t="s">
        <v>162</v>
      </c>
      <c r="I554">
        <v>2013</v>
      </c>
      <c r="J554" t="s">
        <v>92</v>
      </c>
      <c r="K554" t="s">
        <v>615</v>
      </c>
      <c r="L554">
        <v>321.27827732814978</v>
      </c>
      <c r="M554" s="9" t="str">
        <f>Data[[#This Row],[schedule]]&amp;" | "&amp;Data[[#This Row],[section]]</f>
        <v>SCHEDULE 7: REPORT ON SEGMENTED INFORMATION | 7.a</v>
      </c>
      <c r="N554" s="9" t="str">
        <f t="shared" si="8"/>
        <v>SCHEDULE 7: REPORT ON SEGMENTED INFORMATION | 7.a | Aircraft and Freight Activities | Regulatory tax allowance</v>
      </c>
    </row>
    <row r="555" spans="1:14" hidden="1">
      <c r="A555" t="s">
        <v>1</v>
      </c>
      <c r="B555">
        <v>2013</v>
      </c>
      <c r="C555" t="s">
        <v>204</v>
      </c>
      <c r="D555" t="s">
        <v>209</v>
      </c>
      <c r="E555" t="s">
        <v>81</v>
      </c>
      <c r="F555" t="s">
        <v>323</v>
      </c>
      <c r="G555">
        <v>28</v>
      </c>
      <c r="H555" t="s">
        <v>162</v>
      </c>
      <c r="I555">
        <v>2013</v>
      </c>
      <c r="J555" t="s">
        <v>92</v>
      </c>
      <c r="K555" t="s">
        <v>616</v>
      </c>
      <c r="L555">
        <v>9864.179266200339</v>
      </c>
      <c r="M555" s="9" t="str">
        <f>Data[[#This Row],[schedule]]&amp;" | "&amp;Data[[#This Row],[section]]</f>
        <v>SCHEDULE 7: REPORT ON SEGMENTED INFORMATION | 7.a</v>
      </c>
      <c r="N555" s="9" t="str">
        <f t="shared" si="8"/>
        <v>SCHEDULE 7: REPORT ON SEGMENTED INFORMATION | 7.a | Airport Business | Regulatory tax allowance</v>
      </c>
    </row>
    <row r="556" spans="1:14" hidden="1">
      <c r="A556" t="s">
        <v>1</v>
      </c>
      <c r="B556">
        <v>2013</v>
      </c>
      <c r="C556" t="s">
        <v>204</v>
      </c>
      <c r="D556" t="s">
        <v>209</v>
      </c>
      <c r="E556" t="s">
        <v>81</v>
      </c>
      <c r="F556" t="s">
        <v>330</v>
      </c>
      <c r="G556">
        <v>30</v>
      </c>
      <c r="H556" t="s">
        <v>268</v>
      </c>
      <c r="I556">
        <v>2013</v>
      </c>
      <c r="J556" t="s">
        <v>92</v>
      </c>
      <c r="K556" t="s">
        <v>617</v>
      </c>
      <c r="L556">
        <v>11486.858754164819</v>
      </c>
      <c r="M556" s="9" t="str">
        <f>Data[[#This Row],[schedule]]&amp;" | "&amp;Data[[#This Row],[section]]</f>
        <v>SCHEDULE 7: REPORT ON SEGMENTED INFORMATION | 7.a</v>
      </c>
      <c r="N556" s="9" t="str">
        <f t="shared" si="8"/>
        <v xml:space="preserve">SCHEDULE 7: REPORT ON SEGMENTED INFORMATION | 7.a | Specified Passenger Terminal Activities | Regulatory profit/ loss </v>
      </c>
    </row>
    <row r="557" spans="1:14" hidden="1">
      <c r="A557" t="s">
        <v>1</v>
      </c>
      <c r="B557">
        <v>2013</v>
      </c>
      <c r="C557" t="s">
        <v>204</v>
      </c>
      <c r="D557" t="s">
        <v>209</v>
      </c>
      <c r="E557" t="s">
        <v>81</v>
      </c>
      <c r="F557" t="s">
        <v>321</v>
      </c>
      <c r="G557">
        <v>30</v>
      </c>
      <c r="H557" t="s">
        <v>268</v>
      </c>
      <c r="I557">
        <v>2013</v>
      </c>
      <c r="J557" t="s">
        <v>92</v>
      </c>
      <c r="K557" t="s">
        <v>618</v>
      </c>
      <c r="L557">
        <v>14434.87751521873</v>
      </c>
      <c r="M557" s="9" t="str">
        <f>Data[[#This Row],[schedule]]&amp;" | "&amp;Data[[#This Row],[section]]</f>
        <v>SCHEDULE 7: REPORT ON SEGMENTED INFORMATION | 7.a</v>
      </c>
      <c r="N557" s="9" t="str">
        <f t="shared" si="8"/>
        <v xml:space="preserve">SCHEDULE 7: REPORT ON SEGMENTED INFORMATION | 7.a | Airfield Activities | Regulatory profit/ loss </v>
      </c>
    </row>
    <row r="558" spans="1:14" hidden="1">
      <c r="A558" t="s">
        <v>1</v>
      </c>
      <c r="B558">
        <v>2013</v>
      </c>
      <c r="C558" t="s">
        <v>204</v>
      </c>
      <c r="D558" t="s">
        <v>209</v>
      </c>
      <c r="E558" t="s">
        <v>81</v>
      </c>
      <c r="F558" t="s">
        <v>322</v>
      </c>
      <c r="G558">
        <v>30</v>
      </c>
      <c r="H558" t="s">
        <v>268</v>
      </c>
      <c r="I558">
        <v>2013</v>
      </c>
      <c r="J558" t="s">
        <v>92</v>
      </c>
      <c r="K558" t="s">
        <v>619</v>
      </c>
      <c r="L558">
        <v>1151.607034339127</v>
      </c>
      <c r="M558" s="9" t="str">
        <f>Data[[#This Row],[schedule]]&amp;" | "&amp;Data[[#This Row],[section]]</f>
        <v>SCHEDULE 7: REPORT ON SEGMENTED INFORMATION | 7.a</v>
      </c>
      <c r="N558" s="9" t="str">
        <f t="shared" si="8"/>
        <v xml:space="preserve">SCHEDULE 7: REPORT ON SEGMENTED INFORMATION | 7.a | Aircraft and Freight Activities | Regulatory profit/ loss </v>
      </c>
    </row>
    <row r="559" spans="1:14" hidden="1">
      <c r="A559" t="s">
        <v>1</v>
      </c>
      <c r="B559">
        <v>2013</v>
      </c>
      <c r="C559" t="s">
        <v>204</v>
      </c>
      <c r="D559" t="s">
        <v>209</v>
      </c>
      <c r="E559" t="s">
        <v>81</v>
      </c>
      <c r="F559" t="s">
        <v>323</v>
      </c>
      <c r="G559">
        <v>30</v>
      </c>
      <c r="H559" t="s">
        <v>268</v>
      </c>
      <c r="I559">
        <v>2013</v>
      </c>
      <c r="J559" t="s">
        <v>92</v>
      </c>
      <c r="K559" t="s">
        <v>620</v>
      </c>
      <c r="L559">
        <v>27073.343303722671</v>
      </c>
      <c r="M559" s="9" t="str">
        <f>Data[[#This Row],[schedule]]&amp;" | "&amp;Data[[#This Row],[section]]</f>
        <v>SCHEDULE 7: REPORT ON SEGMENTED INFORMATION | 7.a</v>
      </c>
      <c r="N559" s="9" t="str">
        <f t="shared" si="8"/>
        <v xml:space="preserve">SCHEDULE 7: REPORT ON SEGMENTED INFORMATION | 7.a | Airport Business | Regulatory profit/ loss </v>
      </c>
    </row>
    <row r="560" spans="1:14" hidden="1">
      <c r="A560" t="s">
        <v>1</v>
      </c>
      <c r="B560">
        <v>2013</v>
      </c>
      <c r="C560" t="s">
        <v>204</v>
      </c>
      <c r="D560" t="s">
        <v>209</v>
      </c>
      <c r="E560" t="s">
        <v>81</v>
      </c>
      <c r="F560" t="s">
        <v>330</v>
      </c>
      <c r="G560">
        <v>32</v>
      </c>
      <c r="H560" t="s">
        <v>127</v>
      </c>
      <c r="I560">
        <v>2013</v>
      </c>
      <c r="J560" t="s">
        <v>92</v>
      </c>
      <c r="K560" t="s">
        <v>621</v>
      </c>
      <c r="L560">
        <v>147670</v>
      </c>
      <c r="M560" s="9" t="str">
        <f>Data[[#This Row],[schedule]]&amp;" | "&amp;Data[[#This Row],[section]]</f>
        <v>SCHEDULE 7: REPORT ON SEGMENTED INFORMATION | 7.a</v>
      </c>
      <c r="N560" s="9" t="str">
        <f t="shared" si="8"/>
        <v>SCHEDULE 7: REPORT ON SEGMENTED INFORMATION | 7.a | Specified Passenger Terminal Activities | Regulatory investment value</v>
      </c>
    </row>
    <row r="561" spans="1:14" hidden="1">
      <c r="A561" t="s">
        <v>1</v>
      </c>
      <c r="B561">
        <v>2013</v>
      </c>
      <c r="C561" t="s">
        <v>204</v>
      </c>
      <c r="D561" t="s">
        <v>209</v>
      </c>
      <c r="E561" t="s">
        <v>81</v>
      </c>
      <c r="F561" t="s">
        <v>321</v>
      </c>
      <c r="G561">
        <v>32</v>
      </c>
      <c r="H561" t="s">
        <v>127</v>
      </c>
      <c r="I561">
        <v>2013</v>
      </c>
      <c r="J561" t="s">
        <v>92</v>
      </c>
      <c r="K561" t="s">
        <v>622</v>
      </c>
      <c r="L561">
        <v>249200</v>
      </c>
      <c r="M561" s="9" t="str">
        <f>Data[[#This Row],[schedule]]&amp;" | "&amp;Data[[#This Row],[section]]</f>
        <v>SCHEDULE 7: REPORT ON SEGMENTED INFORMATION | 7.a</v>
      </c>
      <c r="N561" s="9" t="str">
        <f t="shared" si="8"/>
        <v>SCHEDULE 7: REPORT ON SEGMENTED INFORMATION | 7.a | Airfield Activities | Regulatory investment value</v>
      </c>
    </row>
    <row r="562" spans="1:14" hidden="1">
      <c r="A562" t="s">
        <v>1</v>
      </c>
      <c r="B562">
        <v>2013</v>
      </c>
      <c r="C562" t="s">
        <v>204</v>
      </c>
      <c r="D562" t="s">
        <v>209</v>
      </c>
      <c r="E562" t="s">
        <v>81</v>
      </c>
      <c r="F562" t="s">
        <v>322</v>
      </c>
      <c r="G562">
        <v>32</v>
      </c>
      <c r="H562" t="s">
        <v>127</v>
      </c>
      <c r="I562">
        <v>2013</v>
      </c>
      <c r="J562" t="s">
        <v>92</v>
      </c>
      <c r="K562" t="s">
        <v>623</v>
      </c>
      <c r="L562">
        <v>18951.400000000001</v>
      </c>
      <c r="M562" s="9" t="str">
        <f>Data[[#This Row],[schedule]]&amp;" | "&amp;Data[[#This Row],[section]]</f>
        <v>SCHEDULE 7: REPORT ON SEGMENTED INFORMATION | 7.a</v>
      </c>
      <c r="N562" s="9" t="str">
        <f t="shared" si="8"/>
        <v>SCHEDULE 7: REPORT ON SEGMENTED INFORMATION | 7.a | Aircraft and Freight Activities | Regulatory investment value</v>
      </c>
    </row>
    <row r="563" spans="1:14" hidden="1">
      <c r="A563" t="s">
        <v>1</v>
      </c>
      <c r="B563">
        <v>2013</v>
      </c>
      <c r="C563" t="s">
        <v>204</v>
      </c>
      <c r="D563" t="s">
        <v>209</v>
      </c>
      <c r="E563" t="s">
        <v>81</v>
      </c>
      <c r="F563" t="s">
        <v>323</v>
      </c>
      <c r="G563">
        <v>32</v>
      </c>
      <c r="H563" t="s">
        <v>127</v>
      </c>
      <c r="I563">
        <v>2013</v>
      </c>
      <c r="J563" t="s">
        <v>92</v>
      </c>
      <c r="K563" t="s">
        <v>624</v>
      </c>
      <c r="L563">
        <v>415821.4</v>
      </c>
      <c r="M563" s="9" t="str">
        <f>Data[[#This Row],[schedule]]&amp;" | "&amp;Data[[#This Row],[section]]</f>
        <v>SCHEDULE 7: REPORT ON SEGMENTED INFORMATION | 7.a</v>
      </c>
      <c r="N563" s="9" t="str">
        <f t="shared" si="8"/>
        <v>SCHEDULE 7: REPORT ON SEGMENTED INFORMATION | 7.a | Airport Business | Regulatory investment value</v>
      </c>
    </row>
    <row r="564" spans="1:14" hidden="1">
      <c r="A564" t="s">
        <v>1</v>
      </c>
      <c r="B564">
        <v>2013</v>
      </c>
      <c r="C564" t="s">
        <v>205</v>
      </c>
      <c r="D564" t="s">
        <v>210</v>
      </c>
      <c r="E564" t="s">
        <v>101</v>
      </c>
      <c r="F564" t="s">
        <v>331</v>
      </c>
      <c r="G564">
        <v>10</v>
      </c>
      <c r="H564" t="s">
        <v>69</v>
      </c>
      <c r="I564">
        <v>2013</v>
      </c>
      <c r="J564" t="s">
        <v>92</v>
      </c>
      <c r="K564" t="s">
        <v>625</v>
      </c>
      <c r="L564">
        <v>2418</v>
      </c>
      <c r="M564" s="9" t="str">
        <f>Data[[#This Row],[schedule]]&amp;" | "&amp;Data[[#This Row],[section]]</f>
        <v>SCHEDULE 6: REPORT ON ACTUAL TO FORECAST EXPENDITURE | 6a: Actual to Forecast Expenditure</v>
      </c>
      <c r="N564" s="9" t="str">
        <f t="shared" si="8"/>
        <v>SCHEDULE 6: REPORT ON ACTUAL TO FORECAST EXPENDITURE | 6a: Actual to Forecast Expenditure | By category | Actual for Current Disclosure Year (a) | Capacity growth</v>
      </c>
    </row>
    <row r="565" spans="1:14" hidden="1">
      <c r="A565" t="s">
        <v>1</v>
      </c>
      <c r="B565">
        <v>2013</v>
      </c>
      <c r="C565" t="s">
        <v>205</v>
      </c>
      <c r="D565" t="s">
        <v>210</v>
      </c>
      <c r="E565" t="s">
        <v>101</v>
      </c>
      <c r="F565" t="s">
        <v>332</v>
      </c>
      <c r="G565">
        <v>10</v>
      </c>
      <c r="H565" t="s">
        <v>69</v>
      </c>
      <c r="I565">
        <v>2013</v>
      </c>
      <c r="J565" t="s">
        <v>92</v>
      </c>
      <c r="K565" t="s">
        <v>626</v>
      </c>
      <c r="L565">
        <v>12229</v>
      </c>
      <c r="M565" s="9" t="str">
        <f>Data[[#This Row],[schedule]]&amp;" | "&amp;Data[[#This Row],[section]]</f>
        <v>SCHEDULE 6: REPORT ON ACTUAL TO FORECAST EXPENDITURE | 6a: Actual to Forecast Expenditure</v>
      </c>
      <c r="N565" s="9" t="str">
        <f t="shared" si="8"/>
        <v>SCHEDULE 6: REPORT ON ACTUAL TO FORECAST EXPENDITURE | 6a: Actual to Forecast Expenditure | By category | Forecast for Current Disclosure Year (b) | Capacity growth</v>
      </c>
    </row>
    <row r="566" spans="1:14" hidden="1">
      <c r="A566" t="s">
        <v>1</v>
      </c>
      <c r="B566">
        <v>2013</v>
      </c>
      <c r="C566" t="s">
        <v>205</v>
      </c>
      <c r="D566" t="s">
        <v>210</v>
      </c>
      <c r="E566" t="s">
        <v>101</v>
      </c>
      <c r="F566" t="s">
        <v>333</v>
      </c>
      <c r="G566">
        <v>10</v>
      </c>
      <c r="H566" t="s">
        <v>69</v>
      </c>
      <c r="I566">
        <v>2013</v>
      </c>
      <c r="J566" t="s">
        <v>93</v>
      </c>
      <c r="K566" t="s">
        <v>627</v>
      </c>
      <c r="L566">
        <v>-0.80227328481478455</v>
      </c>
      <c r="M566" s="9" t="str">
        <f>Data[[#This Row],[schedule]]&amp;" | "&amp;Data[[#This Row],[section]]</f>
        <v>SCHEDULE 6: REPORT ON ACTUAL TO FORECAST EXPENDITURE | 6a: Actual to Forecast Expenditure</v>
      </c>
      <c r="N566" s="9" t="str">
        <f t="shared" si="8"/>
        <v>SCHEDULE 6: REPORT ON ACTUAL TO FORECAST EXPENDITURE | 6a: Actual to Forecast Expenditure | By category | % Variance (a)/(b)-1 | Capacity growth</v>
      </c>
    </row>
    <row r="567" spans="1:14" hidden="1">
      <c r="A567" t="s">
        <v>1</v>
      </c>
      <c r="B567">
        <v>2013</v>
      </c>
      <c r="C567" t="s">
        <v>205</v>
      </c>
      <c r="D567" t="s">
        <v>210</v>
      </c>
      <c r="E567" t="s">
        <v>101</v>
      </c>
      <c r="F567" t="s">
        <v>334</v>
      </c>
      <c r="G567">
        <v>10</v>
      </c>
      <c r="H567" t="s">
        <v>69</v>
      </c>
      <c r="I567">
        <v>2013</v>
      </c>
      <c r="J567" t="s">
        <v>92</v>
      </c>
      <c r="K567" t="s">
        <v>625</v>
      </c>
      <c r="L567">
        <v>2418</v>
      </c>
      <c r="M567" s="9" t="str">
        <f>Data[[#This Row],[schedule]]&amp;" | "&amp;Data[[#This Row],[section]]</f>
        <v>SCHEDULE 6: REPORT ON ACTUAL TO FORECAST EXPENDITURE | 6a: Actual to Forecast Expenditure</v>
      </c>
      <c r="N567" s="9" t="str">
        <f t="shared" si="8"/>
        <v>SCHEDULE 6: REPORT ON ACTUAL TO FORECAST EXPENDITURE | 6a: Actual to Forecast Expenditure | By category | Actual for Period to Date (a) | Capacity growth</v>
      </c>
    </row>
    <row r="568" spans="1:14" hidden="1">
      <c r="A568" t="s">
        <v>1</v>
      </c>
      <c r="B568">
        <v>2013</v>
      </c>
      <c r="C568" t="s">
        <v>205</v>
      </c>
      <c r="D568" t="s">
        <v>210</v>
      </c>
      <c r="E568" t="s">
        <v>101</v>
      </c>
      <c r="F568" t="s">
        <v>335</v>
      </c>
      <c r="G568">
        <v>10</v>
      </c>
      <c r="H568" t="s">
        <v>69</v>
      </c>
      <c r="I568">
        <v>2013</v>
      </c>
      <c r="J568" t="s">
        <v>92</v>
      </c>
      <c r="K568" t="s">
        <v>626</v>
      </c>
      <c r="L568">
        <v>12229</v>
      </c>
      <c r="M568" s="9" t="str">
        <f>Data[[#This Row],[schedule]]&amp;" | "&amp;Data[[#This Row],[section]]</f>
        <v>SCHEDULE 6: REPORT ON ACTUAL TO FORECAST EXPENDITURE | 6a: Actual to Forecast Expenditure</v>
      </c>
      <c r="N568" s="9" t="str">
        <f t="shared" si="8"/>
        <v>SCHEDULE 6: REPORT ON ACTUAL TO FORECAST EXPENDITURE | 6a: Actual to Forecast Expenditure | By category | Forecast for Period to Date (b) | Capacity growth</v>
      </c>
    </row>
    <row r="569" spans="1:14" hidden="1">
      <c r="A569" t="s">
        <v>1</v>
      </c>
      <c r="B569">
        <v>2013</v>
      </c>
      <c r="C569" t="s">
        <v>205</v>
      </c>
      <c r="D569" t="s">
        <v>210</v>
      </c>
      <c r="E569" t="s">
        <v>101</v>
      </c>
      <c r="F569" t="s">
        <v>333</v>
      </c>
      <c r="G569">
        <v>10</v>
      </c>
      <c r="H569" t="s">
        <v>69</v>
      </c>
      <c r="I569">
        <v>2013</v>
      </c>
      <c r="J569" t="s">
        <v>93</v>
      </c>
      <c r="K569" t="s">
        <v>627</v>
      </c>
      <c r="L569">
        <v>-0.80227328481478455</v>
      </c>
      <c r="M569" s="9" t="str">
        <f>Data[[#This Row],[schedule]]&amp;" | "&amp;Data[[#This Row],[section]]</f>
        <v>SCHEDULE 6: REPORT ON ACTUAL TO FORECAST EXPENDITURE | 6a: Actual to Forecast Expenditure</v>
      </c>
      <c r="N569" s="9" t="str">
        <f t="shared" si="8"/>
        <v>SCHEDULE 6: REPORT ON ACTUAL TO FORECAST EXPENDITURE | 6a: Actual to Forecast Expenditure | By category | % Variance (a)/(b)-1 | Capacity growth</v>
      </c>
    </row>
    <row r="570" spans="1:14" hidden="1">
      <c r="A570" t="s">
        <v>1</v>
      </c>
      <c r="B570">
        <v>2013</v>
      </c>
      <c r="C570" t="s">
        <v>205</v>
      </c>
      <c r="D570" t="s">
        <v>210</v>
      </c>
      <c r="E570" t="s">
        <v>101</v>
      </c>
      <c r="F570" t="s">
        <v>331</v>
      </c>
      <c r="G570">
        <v>11</v>
      </c>
      <c r="H570" t="s">
        <v>70</v>
      </c>
      <c r="I570">
        <v>2013</v>
      </c>
      <c r="J570" t="s">
        <v>92</v>
      </c>
      <c r="K570" t="s">
        <v>628</v>
      </c>
      <c r="L570">
        <v>6252</v>
      </c>
      <c r="M570" s="9" t="str">
        <f>Data[[#This Row],[schedule]]&amp;" | "&amp;Data[[#This Row],[section]]</f>
        <v>SCHEDULE 6: REPORT ON ACTUAL TO FORECAST EXPENDITURE | 6a: Actual to Forecast Expenditure</v>
      </c>
      <c r="N570" s="9" t="str">
        <f t="shared" si="8"/>
        <v>SCHEDULE 6: REPORT ON ACTUAL TO FORECAST EXPENDITURE | 6a: Actual to Forecast Expenditure | By category | Actual for Current Disclosure Year (a) | Asset replacement and renewal</v>
      </c>
    </row>
    <row r="571" spans="1:14" hidden="1">
      <c r="A571" t="s">
        <v>1</v>
      </c>
      <c r="B571">
        <v>2013</v>
      </c>
      <c r="C571" t="s">
        <v>205</v>
      </c>
      <c r="D571" t="s">
        <v>210</v>
      </c>
      <c r="E571" t="s">
        <v>101</v>
      </c>
      <c r="F571" t="s">
        <v>332</v>
      </c>
      <c r="G571">
        <v>11</v>
      </c>
      <c r="H571" t="s">
        <v>70</v>
      </c>
      <c r="I571">
        <v>2013</v>
      </c>
      <c r="J571" t="s">
        <v>92</v>
      </c>
      <c r="K571" t="s">
        <v>629</v>
      </c>
      <c r="L571">
        <v>10290</v>
      </c>
      <c r="M571" s="9" t="str">
        <f>Data[[#This Row],[schedule]]&amp;" | "&amp;Data[[#This Row],[section]]</f>
        <v>SCHEDULE 6: REPORT ON ACTUAL TO FORECAST EXPENDITURE | 6a: Actual to Forecast Expenditure</v>
      </c>
      <c r="N571" s="9" t="str">
        <f t="shared" si="8"/>
        <v>SCHEDULE 6: REPORT ON ACTUAL TO FORECAST EXPENDITURE | 6a: Actual to Forecast Expenditure | By category | Forecast for Current Disclosure Year (b) | Asset replacement and renewal</v>
      </c>
    </row>
    <row r="572" spans="1:14" hidden="1">
      <c r="A572" t="s">
        <v>1</v>
      </c>
      <c r="B572">
        <v>2013</v>
      </c>
      <c r="C572" t="s">
        <v>205</v>
      </c>
      <c r="D572" t="s">
        <v>210</v>
      </c>
      <c r="E572" t="s">
        <v>101</v>
      </c>
      <c r="F572" t="s">
        <v>333</v>
      </c>
      <c r="G572">
        <v>11</v>
      </c>
      <c r="H572" t="s">
        <v>70</v>
      </c>
      <c r="I572">
        <v>2013</v>
      </c>
      <c r="J572" t="s">
        <v>93</v>
      </c>
      <c r="K572" t="s">
        <v>630</v>
      </c>
      <c r="L572">
        <v>-0.39241982507288631</v>
      </c>
      <c r="M572" s="9" t="str">
        <f>Data[[#This Row],[schedule]]&amp;" | "&amp;Data[[#This Row],[section]]</f>
        <v>SCHEDULE 6: REPORT ON ACTUAL TO FORECAST EXPENDITURE | 6a: Actual to Forecast Expenditure</v>
      </c>
      <c r="N572" s="9" t="str">
        <f t="shared" si="8"/>
        <v>SCHEDULE 6: REPORT ON ACTUAL TO FORECAST EXPENDITURE | 6a: Actual to Forecast Expenditure | By category | % Variance (a)/(b)-1 | Asset replacement and renewal</v>
      </c>
    </row>
    <row r="573" spans="1:14" hidden="1">
      <c r="A573" t="s">
        <v>1</v>
      </c>
      <c r="B573">
        <v>2013</v>
      </c>
      <c r="C573" t="s">
        <v>205</v>
      </c>
      <c r="D573" t="s">
        <v>210</v>
      </c>
      <c r="E573" t="s">
        <v>101</v>
      </c>
      <c r="F573" t="s">
        <v>334</v>
      </c>
      <c r="G573">
        <v>11</v>
      </c>
      <c r="H573" t="s">
        <v>70</v>
      </c>
      <c r="I573">
        <v>2013</v>
      </c>
      <c r="J573" t="s">
        <v>92</v>
      </c>
      <c r="K573" t="s">
        <v>628</v>
      </c>
      <c r="L573">
        <v>6252</v>
      </c>
      <c r="M573" s="9" t="str">
        <f>Data[[#This Row],[schedule]]&amp;" | "&amp;Data[[#This Row],[section]]</f>
        <v>SCHEDULE 6: REPORT ON ACTUAL TO FORECAST EXPENDITURE | 6a: Actual to Forecast Expenditure</v>
      </c>
      <c r="N573" s="9" t="str">
        <f t="shared" si="8"/>
        <v>SCHEDULE 6: REPORT ON ACTUAL TO FORECAST EXPENDITURE | 6a: Actual to Forecast Expenditure | By category | Actual for Period to Date (a) | Asset replacement and renewal</v>
      </c>
    </row>
    <row r="574" spans="1:14" hidden="1">
      <c r="A574" t="s">
        <v>1</v>
      </c>
      <c r="B574">
        <v>2013</v>
      </c>
      <c r="C574" t="s">
        <v>205</v>
      </c>
      <c r="D574" t="s">
        <v>210</v>
      </c>
      <c r="E574" t="s">
        <v>101</v>
      </c>
      <c r="F574" t="s">
        <v>335</v>
      </c>
      <c r="G574">
        <v>11</v>
      </c>
      <c r="H574" t="s">
        <v>70</v>
      </c>
      <c r="I574">
        <v>2013</v>
      </c>
      <c r="J574" t="s">
        <v>92</v>
      </c>
      <c r="K574" t="s">
        <v>629</v>
      </c>
      <c r="L574">
        <v>10290</v>
      </c>
      <c r="M574" s="9" t="str">
        <f>Data[[#This Row],[schedule]]&amp;" | "&amp;Data[[#This Row],[section]]</f>
        <v>SCHEDULE 6: REPORT ON ACTUAL TO FORECAST EXPENDITURE | 6a: Actual to Forecast Expenditure</v>
      </c>
      <c r="N574" s="9" t="str">
        <f t="shared" si="8"/>
        <v>SCHEDULE 6: REPORT ON ACTUAL TO FORECAST EXPENDITURE | 6a: Actual to Forecast Expenditure | By category | Forecast for Period to Date (b) | Asset replacement and renewal</v>
      </c>
    </row>
    <row r="575" spans="1:14" hidden="1">
      <c r="A575" t="s">
        <v>1</v>
      </c>
      <c r="B575">
        <v>2013</v>
      </c>
      <c r="C575" t="s">
        <v>205</v>
      </c>
      <c r="D575" t="s">
        <v>210</v>
      </c>
      <c r="E575" t="s">
        <v>101</v>
      </c>
      <c r="F575" t="s">
        <v>333</v>
      </c>
      <c r="G575">
        <v>11</v>
      </c>
      <c r="H575" t="s">
        <v>70</v>
      </c>
      <c r="I575">
        <v>2013</v>
      </c>
      <c r="J575" t="s">
        <v>93</v>
      </c>
      <c r="K575" t="s">
        <v>630</v>
      </c>
      <c r="L575">
        <v>-0.39241982507288631</v>
      </c>
      <c r="M575" s="9" t="str">
        <f>Data[[#This Row],[schedule]]&amp;" | "&amp;Data[[#This Row],[section]]</f>
        <v>SCHEDULE 6: REPORT ON ACTUAL TO FORECAST EXPENDITURE | 6a: Actual to Forecast Expenditure</v>
      </c>
      <c r="N575" s="9" t="str">
        <f t="shared" si="8"/>
        <v>SCHEDULE 6: REPORT ON ACTUAL TO FORECAST EXPENDITURE | 6a: Actual to Forecast Expenditure | By category | % Variance (a)/(b)-1 | Asset replacement and renewal</v>
      </c>
    </row>
    <row r="576" spans="1:14" hidden="1">
      <c r="A576" t="s">
        <v>1</v>
      </c>
      <c r="B576">
        <v>2013</v>
      </c>
      <c r="C576" t="s">
        <v>205</v>
      </c>
      <c r="D576" t="s">
        <v>210</v>
      </c>
      <c r="E576" t="s">
        <v>101</v>
      </c>
      <c r="F576" t="s">
        <v>331</v>
      </c>
      <c r="G576">
        <v>12</v>
      </c>
      <c r="H576" t="s">
        <v>71</v>
      </c>
      <c r="I576">
        <v>2013</v>
      </c>
      <c r="J576" t="s">
        <v>92</v>
      </c>
      <c r="K576" t="s">
        <v>631</v>
      </c>
      <c r="L576">
        <v>8670</v>
      </c>
      <c r="M576" s="9" t="str">
        <f>Data[[#This Row],[schedule]]&amp;" | "&amp;Data[[#This Row],[section]]</f>
        <v>SCHEDULE 6: REPORT ON ACTUAL TO FORECAST EXPENDITURE | 6a: Actual to Forecast Expenditure</v>
      </c>
      <c r="N576" s="9" t="str">
        <f t="shared" si="8"/>
        <v>SCHEDULE 6: REPORT ON ACTUAL TO FORECAST EXPENDITURE | 6a: Actual to Forecast Expenditure | By category | Actual for Current Disclosure Year (a) | Total capital expenditure</v>
      </c>
    </row>
    <row r="577" spans="1:14" hidden="1">
      <c r="A577" t="s">
        <v>1</v>
      </c>
      <c r="B577">
        <v>2013</v>
      </c>
      <c r="C577" t="s">
        <v>205</v>
      </c>
      <c r="D577" t="s">
        <v>210</v>
      </c>
      <c r="E577" t="s">
        <v>101</v>
      </c>
      <c r="F577" t="s">
        <v>332</v>
      </c>
      <c r="G577">
        <v>12</v>
      </c>
      <c r="H577" t="s">
        <v>71</v>
      </c>
      <c r="I577">
        <v>2013</v>
      </c>
      <c r="J577" t="s">
        <v>92</v>
      </c>
      <c r="K577" t="s">
        <v>632</v>
      </c>
      <c r="L577">
        <v>22519</v>
      </c>
      <c r="M577" s="9" t="str">
        <f>Data[[#This Row],[schedule]]&amp;" | "&amp;Data[[#This Row],[section]]</f>
        <v>SCHEDULE 6: REPORT ON ACTUAL TO FORECAST EXPENDITURE | 6a: Actual to Forecast Expenditure</v>
      </c>
      <c r="N577" s="9" t="str">
        <f t="shared" si="8"/>
        <v>SCHEDULE 6: REPORT ON ACTUAL TO FORECAST EXPENDITURE | 6a: Actual to Forecast Expenditure | By category | Forecast for Current Disclosure Year (b) | Total capital expenditure</v>
      </c>
    </row>
    <row r="578" spans="1:14" hidden="1">
      <c r="A578" t="s">
        <v>1</v>
      </c>
      <c r="B578">
        <v>2013</v>
      </c>
      <c r="C578" t="s">
        <v>205</v>
      </c>
      <c r="D578" t="s">
        <v>210</v>
      </c>
      <c r="E578" t="s">
        <v>101</v>
      </c>
      <c r="F578" t="s">
        <v>333</v>
      </c>
      <c r="G578">
        <v>12</v>
      </c>
      <c r="H578" t="s">
        <v>71</v>
      </c>
      <c r="I578">
        <v>2013</v>
      </c>
      <c r="J578" t="s">
        <v>93</v>
      </c>
      <c r="K578" t="s">
        <v>633</v>
      </c>
      <c r="L578">
        <v>-0.61499178471512939</v>
      </c>
      <c r="M578" s="9" t="str">
        <f>Data[[#This Row],[schedule]]&amp;" | "&amp;Data[[#This Row],[section]]</f>
        <v>SCHEDULE 6: REPORT ON ACTUAL TO FORECAST EXPENDITURE | 6a: Actual to Forecast Expenditure</v>
      </c>
      <c r="N578" s="9" t="str">
        <f t="shared" ref="N578:N641" si="9">SUBSTITUTE(SUBSTITUTE(SUBSTITUTE(C578&amp;" | "&amp;D578&amp;" | "&amp;E578&amp;" | "&amp;F578&amp;" | "&amp;H578," |  |  | "," | ")," |  |  | "," | ")," |  | "," | ")</f>
        <v>SCHEDULE 6: REPORT ON ACTUAL TO FORECAST EXPENDITURE | 6a: Actual to Forecast Expenditure | By category | % Variance (a)/(b)-1 | Total capital expenditure</v>
      </c>
    </row>
    <row r="579" spans="1:14" hidden="1">
      <c r="A579" t="s">
        <v>1</v>
      </c>
      <c r="B579">
        <v>2013</v>
      </c>
      <c r="C579" t="s">
        <v>205</v>
      </c>
      <c r="D579" t="s">
        <v>210</v>
      </c>
      <c r="E579" t="s">
        <v>101</v>
      </c>
      <c r="F579" t="s">
        <v>334</v>
      </c>
      <c r="G579">
        <v>12</v>
      </c>
      <c r="H579" t="s">
        <v>71</v>
      </c>
      <c r="I579">
        <v>2013</v>
      </c>
      <c r="J579" t="s">
        <v>92</v>
      </c>
      <c r="K579" t="s">
        <v>631</v>
      </c>
      <c r="L579">
        <v>8670</v>
      </c>
      <c r="M579" s="9" t="str">
        <f>Data[[#This Row],[schedule]]&amp;" | "&amp;Data[[#This Row],[section]]</f>
        <v>SCHEDULE 6: REPORT ON ACTUAL TO FORECAST EXPENDITURE | 6a: Actual to Forecast Expenditure</v>
      </c>
      <c r="N579" s="9" t="str">
        <f t="shared" si="9"/>
        <v>SCHEDULE 6: REPORT ON ACTUAL TO FORECAST EXPENDITURE | 6a: Actual to Forecast Expenditure | By category | Actual for Period to Date (a) | Total capital expenditure</v>
      </c>
    </row>
    <row r="580" spans="1:14" hidden="1">
      <c r="A580" t="s">
        <v>1</v>
      </c>
      <c r="B580">
        <v>2013</v>
      </c>
      <c r="C580" t="s">
        <v>205</v>
      </c>
      <c r="D580" t="s">
        <v>210</v>
      </c>
      <c r="E580" t="s">
        <v>101</v>
      </c>
      <c r="F580" t="s">
        <v>335</v>
      </c>
      <c r="G580">
        <v>12</v>
      </c>
      <c r="H580" t="s">
        <v>71</v>
      </c>
      <c r="I580">
        <v>2013</v>
      </c>
      <c r="J580" t="s">
        <v>92</v>
      </c>
      <c r="K580" t="s">
        <v>632</v>
      </c>
      <c r="L580">
        <v>22519</v>
      </c>
      <c r="M580" s="9" t="str">
        <f>Data[[#This Row],[schedule]]&amp;" | "&amp;Data[[#This Row],[section]]</f>
        <v>SCHEDULE 6: REPORT ON ACTUAL TO FORECAST EXPENDITURE | 6a: Actual to Forecast Expenditure</v>
      </c>
      <c r="N580" s="9" t="str">
        <f t="shared" si="9"/>
        <v>SCHEDULE 6: REPORT ON ACTUAL TO FORECAST EXPENDITURE | 6a: Actual to Forecast Expenditure | By category | Forecast for Period to Date (b) | Total capital expenditure</v>
      </c>
    </row>
    <row r="581" spans="1:14" hidden="1">
      <c r="A581" t="s">
        <v>1</v>
      </c>
      <c r="B581">
        <v>2013</v>
      </c>
      <c r="C581" t="s">
        <v>205</v>
      </c>
      <c r="D581" t="s">
        <v>210</v>
      </c>
      <c r="E581" t="s">
        <v>101</v>
      </c>
      <c r="F581" t="s">
        <v>333</v>
      </c>
      <c r="G581">
        <v>12</v>
      </c>
      <c r="H581" t="s">
        <v>71</v>
      </c>
      <c r="I581">
        <v>2013</v>
      </c>
      <c r="J581" t="s">
        <v>93</v>
      </c>
      <c r="K581" t="s">
        <v>633</v>
      </c>
      <c r="L581">
        <v>-0.61499178471512939</v>
      </c>
      <c r="M581" s="9" t="str">
        <f>Data[[#This Row],[schedule]]&amp;" | "&amp;Data[[#This Row],[section]]</f>
        <v>SCHEDULE 6: REPORT ON ACTUAL TO FORECAST EXPENDITURE | 6a: Actual to Forecast Expenditure</v>
      </c>
      <c r="N581" s="9" t="str">
        <f t="shared" si="9"/>
        <v>SCHEDULE 6: REPORT ON ACTUAL TO FORECAST EXPENDITURE | 6a: Actual to Forecast Expenditure | By category | % Variance (a)/(b)-1 | Total capital expenditure</v>
      </c>
    </row>
    <row r="582" spans="1:14" hidden="1">
      <c r="A582" t="s">
        <v>1</v>
      </c>
      <c r="B582">
        <v>2013</v>
      </c>
      <c r="C582" t="s">
        <v>205</v>
      </c>
      <c r="D582" t="s">
        <v>210</v>
      </c>
      <c r="E582" t="s">
        <v>101</v>
      </c>
      <c r="F582" t="s">
        <v>331</v>
      </c>
      <c r="G582">
        <v>14</v>
      </c>
      <c r="H582" t="s">
        <v>76</v>
      </c>
      <c r="I582">
        <v>2013</v>
      </c>
      <c r="J582" t="s">
        <v>92</v>
      </c>
      <c r="K582" t="s">
        <v>462</v>
      </c>
      <c r="L582">
        <v>3890.9041456591672</v>
      </c>
      <c r="M582" s="9" t="str">
        <f>Data[[#This Row],[schedule]]&amp;" | "&amp;Data[[#This Row],[section]]</f>
        <v>SCHEDULE 6: REPORT ON ACTUAL TO FORECAST EXPENDITURE | 6a: Actual to Forecast Expenditure</v>
      </c>
      <c r="N582" s="9" t="str">
        <f t="shared" si="9"/>
        <v>SCHEDULE 6: REPORT ON ACTUAL TO FORECAST EXPENDITURE | 6a: Actual to Forecast Expenditure | By category | Actual for Current Disclosure Year (a) | Corporate overheads</v>
      </c>
    </row>
    <row r="583" spans="1:14" hidden="1">
      <c r="A583" t="s">
        <v>1</v>
      </c>
      <c r="B583">
        <v>2013</v>
      </c>
      <c r="C583" t="s">
        <v>205</v>
      </c>
      <c r="D583" t="s">
        <v>210</v>
      </c>
      <c r="E583" t="s">
        <v>101</v>
      </c>
      <c r="F583" t="s">
        <v>332</v>
      </c>
      <c r="G583">
        <v>14</v>
      </c>
      <c r="H583" t="s">
        <v>76</v>
      </c>
      <c r="I583">
        <v>2013</v>
      </c>
      <c r="J583" t="s">
        <v>92</v>
      </c>
      <c r="K583" t="s">
        <v>634</v>
      </c>
      <c r="L583">
        <v>3881</v>
      </c>
      <c r="M583" s="9" t="str">
        <f>Data[[#This Row],[schedule]]&amp;" | "&amp;Data[[#This Row],[section]]</f>
        <v>SCHEDULE 6: REPORT ON ACTUAL TO FORECAST EXPENDITURE | 6a: Actual to Forecast Expenditure</v>
      </c>
      <c r="N583" s="9" t="str">
        <f t="shared" si="9"/>
        <v>SCHEDULE 6: REPORT ON ACTUAL TO FORECAST EXPENDITURE | 6a: Actual to Forecast Expenditure | By category | Forecast for Current Disclosure Year (b) | Corporate overheads</v>
      </c>
    </row>
    <row r="584" spans="1:14" hidden="1">
      <c r="A584" t="s">
        <v>1</v>
      </c>
      <c r="B584">
        <v>2013</v>
      </c>
      <c r="C584" t="s">
        <v>205</v>
      </c>
      <c r="D584" t="s">
        <v>210</v>
      </c>
      <c r="E584" t="s">
        <v>101</v>
      </c>
      <c r="F584" t="s">
        <v>333</v>
      </c>
      <c r="G584">
        <v>14</v>
      </c>
      <c r="H584" t="s">
        <v>76</v>
      </c>
      <c r="I584">
        <v>2013</v>
      </c>
      <c r="J584" t="s">
        <v>93</v>
      </c>
      <c r="K584" t="s">
        <v>635</v>
      </c>
      <c r="L584">
        <v>2.5519571396977001E-3</v>
      </c>
      <c r="M584" s="9" t="str">
        <f>Data[[#This Row],[schedule]]&amp;" | "&amp;Data[[#This Row],[section]]</f>
        <v>SCHEDULE 6: REPORT ON ACTUAL TO FORECAST EXPENDITURE | 6a: Actual to Forecast Expenditure</v>
      </c>
      <c r="N584" s="9" t="str">
        <f t="shared" si="9"/>
        <v>SCHEDULE 6: REPORT ON ACTUAL TO FORECAST EXPENDITURE | 6a: Actual to Forecast Expenditure | By category | % Variance (a)/(b)-1 | Corporate overheads</v>
      </c>
    </row>
    <row r="585" spans="1:14" hidden="1">
      <c r="A585" t="s">
        <v>1</v>
      </c>
      <c r="B585">
        <v>2013</v>
      </c>
      <c r="C585" t="s">
        <v>205</v>
      </c>
      <c r="D585" t="s">
        <v>210</v>
      </c>
      <c r="E585" t="s">
        <v>101</v>
      </c>
      <c r="F585" t="s">
        <v>334</v>
      </c>
      <c r="G585">
        <v>14</v>
      </c>
      <c r="H585" t="s">
        <v>76</v>
      </c>
      <c r="I585">
        <v>2013</v>
      </c>
      <c r="J585" t="s">
        <v>92</v>
      </c>
      <c r="K585" t="s">
        <v>462</v>
      </c>
      <c r="L585">
        <v>3890.9041456591672</v>
      </c>
      <c r="M585" s="9" t="str">
        <f>Data[[#This Row],[schedule]]&amp;" | "&amp;Data[[#This Row],[section]]</f>
        <v>SCHEDULE 6: REPORT ON ACTUAL TO FORECAST EXPENDITURE | 6a: Actual to Forecast Expenditure</v>
      </c>
      <c r="N585" s="9" t="str">
        <f t="shared" si="9"/>
        <v>SCHEDULE 6: REPORT ON ACTUAL TO FORECAST EXPENDITURE | 6a: Actual to Forecast Expenditure | By category | Actual for Period to Date (a) | Corporate overheads</v>
      </c>
    </row>
    <row r="586" spans="1:14" hidden="1">
      <c r="A586" t="s">
        <v>1</v>
      </c>
      <c r="B586">
        <v>2013</v>
      </c>
      <c r="C586" t="s">
        <v>205</v>
      </c>
      <c r="D586" t="s">
        <v>210</v>
      </c>
      <c r="E586" t="s">
        <v>101</v>
      </c>
      <c r="F586" t="s">
        <v>335</v>
      </c>
      <c r="G586">
        <v>14</v>
      </c>
      <c r="H586" t="s">
        <v>76</v>
      </c>
      <c r="I586">
        <v>2013</v>
      </c>
      <c r="J586" t="s">
        <v>92</v>
      </c>
      <c r="K586" t="s">
        <v>634</v>
      </c>
      <c r="L586">
        <v>3881</v>
      </c>
      <c r="M586" s="9" t="str">
        <f>Data[[#This Row],[schedule]]&amp;" | "&amp;Data[[#This Row],[section]]</f>
        <v>SCHEDULE 6: REPORT ON ACTUAL TO FORECAST EXPENDITURE | 6a: Actual to Forecast Expenditure</v>
      </c>
      <c r="N586" s="9" t="str">
        <f t="shared" si="9"/>
        <v>SCHEDULE 6: REPORT ON ACTUAL TO FORECAST EXPENDITURE | 6a: Actual to Forecast Expenditure | By category | Forecast for Period to Date (b) | Corporate overheads</v>
      </c>
    </row>
    <row r="587" spans="1:14" hidden="1">
      <c r="A587" t="s">
        <v>1</v>
      </c>
      <c r="B587">
        <v>2013</v>
      </c>
      <c r="C587" t="s">
        <v>205</v>
      </c>
      <c r="D587" t="s">
        <v>210</v>
      </c>
      <c r="E587" t="s">
        <v>101</v>
      </c>
      <c r="F587" t="s">
        <v>333</v>
      </c>
      <c r="G587">
        <v>14</v>
      </c>
      <c r="H587" t="s">
        <v>76</v>
      </c>
      <c r="I587">
        <v>2013</v>
      </c>
      <c r="J587" t="s">
        <v>93</v>
      </c>
      <c r="K587" t="s">
        <v>635</v>
      </c>
      <c r="L587">
        <v>2.5519571396977001E-3</v>
      </c>
      <c r="M587" s="9" t="str">
        <f>Data[[#This Row],[schedule]]&amp;" | "&amp;Data[[#This Row],[section]]</f>
        <v>SCHEDULE 6: REPORT ON ACTUAL TO FORECAST EXPENDITURE | 6a: Actual to Forecast Expenditure</v>
      </c>
      <c r="N587" s="9" t="str">
        <f t="shared" si="9"/>
        <v>SCHEDULE 6: REPORT ON ACTUAL TO FORECAST EXPENDITURE | 6a: Actual to Forecast Expenditure | By category | % Variance (a)/(b)-1 | Corporate overheads</v>
      </c>
    </row>
    <row r="588" spans="1:14" hidden="1">
      <c r="A588" t="s">
        <v>1</v>
      </c>
      <c r="B588">
        <v>2013</v>
      </c>
      <c r="C588" t="s">
        <v>205</v>
      </c>
      <c r="D588" t="s">
        <v>210</v>
      </c>
      <c r="E588" t="s">
        <v>101</v>
      </c>
      <c r="F588" t="s">
        <v>331</v>
      </c>
      <c r="G588">
        <v>15</v>
      </c>
      <c r="H588" t="s">
        <v>77</v>
      </c>
      <c r="I588">
        <v>2013</v>
      </c>
      <c r="J588" t="s">
        <v>92</v>
      </c>
      <c r="K588" t="s">
        <v>636</v>
      </c>
      <c r="L588">
        <v>14544.208062194521</v>
      </c>
      <c r="M588" s="9" t="str">
        <f>Data[[#This Row],[schedule]]&amp;" | "&amp;Data[[#This Row],[section]]</f>
        <v>SCHEDULE 6: REPORT ON ACTUAL TO FORECAST EXPENDITURE | 6a: Actual to Forecast Expenditure</v>
      </c>
      <c r="N588" s="9" t="str">
        <f t="shared" si="9"/>
        <v>SCHEDULE 6: REPORT ON ACTUAL TO FORECAST EXPENDITURE | 6a: Actual to Forecast Expenditure | By category | Actual for Current Disclosure Year (a) | Asset management and airport operations</v>
      </c>
    </row>
    <row r="589" spans="1:14" hidden="1">
      <c r="A589" t="s">
        <v>1</v>
      </c>
      <c r="B589">
        <v>2013</v>
      </c>
      <c r="C589" t="s">
        <v>205</v>
      </c>
      <c r="D589" t="s">
        <v>210</v>
      </c>
      <c r="E589" t="s">
        <v>101</v>
      </c>
      <c r="F589" t="s">
        <v>332</v>
      </c>
      <c r="G589">
        <v>15</v>
      </c>
      <c r="H589" t="s">
        <v>77</v>
      </c>
      <c r="I589">
        <v>2013</v>
      </c>
      <c r="J589" t="s">
        <v>92</v>
      </c>
      <c r="K589" t="s">
        <v>637</v>
      </c>
      <c r="L589">
        <v>16411</v>
      </c>
      <c r="M589" s="9" t="str">
        <f>Data[[#This Row],[schedule]]&amp;" | "&amp;Data[[#This Row],[section]]</f>
        <v>SCHEDULE 6: REPORT ON ACTUAL TO FORECAST EXPENDITURE | 6a: Actual to Forecast Expenditure</v>
      </c>
      <c r="N589" s="9" t="str">
        <f t="shared" si="9"/>
        <v>SCHEDULE 6: REPORT ON ACTUAL TO FORECAST EXPENDITURE | 6a: Actual to Forecast Expenditure | By category | Forecast for Current Disclosure Year (b) | Asset management and airport operations</v>
      </c>
    </row>
    <row r="590" spans="1:14" hidden="1">
      <c r="A590" t="s">
        <v>1</v>
      </c>
      <c r="B590">
        <v>2013</v>
      </c>
      <c r="C590" t="s">
        <v>205</v>
      </c>
      <c r="D590" t="s">
        <v>210</v>
      </c>
      <c r="E590" t="s">
        <v>101</v>
      </c>
      <c r="F590" t="s">
        <v>333</v>
      </c>
      <c r="G590">
        <v>15</v>
      </c>
      <c r="H590" t="s">
        <v>77</v>
      </c>
      <c r="I590">
        <v>2013</v>
      </c>
      <c r="J590" t="s">
        <v>93</v>
      </c>
      <c r="K590" t="s">
        <v>638</v>
      </c>
      <c r="L590">
        <v>-0.11375247930080309</v>
      </c>
      <c r="M590" s="9" t="str">
        <f>Data[[#This Row],[schedule]]&amp;" | "&amp;Data[[#This Row],[section]]</f>
        <v>SCHEDULE 6: REPORT ON ACTUAL TO FORECAST EXPENDITURE | 6a: Actual to Forecast Expenditure</v>
      </c>
      <c r="N590" s="9" t="str">
        <f t="shared" si="9"/>
        <v>SCHEDULE 6: REPORT ON ACTUAL TO FORECAST EXPENDITURE | 6a: Actual to Forecast Expenditure | By category | % Variance (a)/(b)-1 | Asset management and airport operations</v>
      </c>
    </row>
    <row r="591" spans="1:14" hidden="1">
      <c r="A591" t="s">
        <v>1</v>
      </c>
      <c r="B591">
        <v>2013</v>
      </c>
      <c r="C591" t="s">
        <v>205</v>
      </c>
      <c r="D591" t="s">
        <v>210</v>
      </c>
      <c r="E591" t="s">
        <v>101</v>
      </c>
      <c r="F591" t="s">
        <v>334</v>
      </c>
      <c r="G591">
        <v>15</v>
      </c>
      <c r="H591" t="s">
        <v>77</v>
      </c>
      <c r="I591">
        <v>2013</v>
      </c>
      <c r="J591" t="s">
        <v>92</v>
      </c>
      <c r="K591" t="s">
        <v>636</v>
      </c>
      <c r="L591">
        <v>14544.208062194521</v>
      </c>
      <c r="M591" s="9" t="str">
        <f>Data[[#This Row],[schedule]]&amp;" | "&amp;Data[[#This Row],[section]]</f>
        <v>SCHEDULE 6: REPORT ON ACTUAL TO FORECAST EXPENDITURE | 6a: Actual to Forecast Expenditure</v>
      </c>
      <c r="N591" s="9" t="str">
        <f t="shared" si="9"/>
        <v>SCHEDULE 6: REPORT ON ACTUAL TO FORECAST EXPENDITURE | 6a: Actual to Forecast Expenditure | By category | Actual for Period to Date (a) | Asset management and airport operations</v>
      </c>
    </row>
    <row r="592" spans="1:14" hidden="1">
      <c r="A592" t="s">
        <v>1</v>
      </c>
      <c r="B592">
        <v>2013</v>
      </c>
      <c r="C592" t="s">
        <v>205</v>
      </c>
      <c r="D592" t="s">
        <v>210</v>
      </c>
      <c r="E592" t="s">
        <v>101</v>
      </c>
      <c r="F592" t="s">
        <v>335</v>
      </c>
      <c r="G592">
        <v>15</v>
      </c>
      <c r="H592" t="s">
        <v>77</v>
      </c>
      <c r="I592">
        <v>2013</v>
      </c>
      <c r="J592" t="s">
        <v>92</v>
      </c>
      <c r="K592" t="s">
        <v>637</v>
      </c>
      <c r="L592">
        <v>16411</v>
      </c>
      <c r="M592" s="9" t="str">
        <f>Data[[#This Row],[schedule]]&amp;" | "&amp;Data[[#This Row],[section]]</f>
        <v>SCHEDULE 6: REPORT ON ACTUAL TO FORECAST EXPENDITURE | 6a: Actual to Forecast Expenditure</v>
      </c>
      <c r="N592" s="9" t="str">
        <f t="shared" si="9"/>
        <v>SCHEDULE 6: REPORT ON ACTUAL TO FORECAST EXPENDITURE | 6a: Actual to Forecast Expenditure | By category | Forecast for Period to Date (b) | Asset management and airport operations</v>
      </c>
    </row>
    <row r="593" spans="1:14" hidden="1">
      <c r="A593" t="s">
        <v>1</v>
      </c>
      <c r="B593">
        <v>2013</v>
      </c>
      <c r="C593" t="s">
        <v>205</v>
      </c>
      <c r="D593" t="s">
        <v>210</v>
      </c>
      <c r="E593" t="s">
        <v>101</v>
      </c>
      <c r="F593" t="s">
        <v>333</v>
      </c>
      <c r="G593">
        <v>15</v>
      </c>
      <c r="H593" t="s">
        <v>77</v>
      </c>
      <c r="I593">
        <v>2013</v>
      </c>
      <c r="J593" t="s">
        <v>93</v>
      </c>
      <c r="K593" t="s">
        <v>638</v>
      </c>
      <c r="L593">
        <v>-0.11375247930080309</v>
      </c>
      <c r="M593" s="9" t="str">
        <f>Data[[#This Row],[schedule]]&amp;" | "&amp;Data[[#This Row],[section]]</f>
        <v>SCHEDULE 6: REPORT ON ACTUAL TO FORECAST EXPENDITURE | 6a: Actual to Forecast Expenditure</v>
      </c>
      <c r="N593" s="9" t="str">
        <f t="shared" si="9"/>
        <v>SCHEDULE 6: REPORT ON ACTUAL TO FORECAST EXPENDITURE | 6a: Actual to Forecast Expenditure | By category | % Variance (a)/(b)-1 | Asset management and airport operations</v>
      </c>
    </row>
    <row r="594" spans="1:14" hidden="1">
      <c r="A594" t="s">
        <v>1</v>
      </c>
      <c r="B594">
        <v>2013</v>
      </c>
      <c r="C594" t="s">
        <v>205</v>
      </c>
      <c r="D594" t="s">
        <v>210</v>
      </c>
      <c r="E594" t="s">
        <v>101</v>
      </c>
      <c r="F594" t="s">
        <v>331</v>
      </c>
      <c r="G594">
        <v>16</v>
      </c>
      <c r="H594" t="s">
        <v>78</v>
      </c>
      <c r="I594">
        <v>2013</v>
      </c>
      <c r="J594" t="s">
        <v>92</v>
      </c>
      <c r="K594" t="s">
        <v>639</v>
      </c>
      <c r="L594">
        <v>1169.4201627</v>
      </c>
      <c r="M594" s="9" t="str">
        <f>Data[[#This Row],[schedule]]&amp;" | "&amp;Data[[#This Row],[section]]</f>
        <v>SCHEDULE 6: REPORT ON ACTUAL TO FORECAST EXPENDITURE | 6a: Actual to Forecast Expenditure</v>
      </c>
      <c r="N594" s="9" t="str">
        <f t="shared" si="9"/>
        <v>SCHEDULE 6: REPORT ON ACTUAL TO FORECAST EXPENDITURE | 6a: Actual to Forecast Expenditure | By category | Actual for Current Disclosure Year (a) | Asset maintenance</v>
      </c>
    </row>
    <row r="595" spans="1:14" hidden="1">
      <c r="A595" t="s">
        <v>1</v>
      </c>
      <c r="B595">
        <v>2013</v>
      </c>
      <c r="C595" t="s">
        <v>205</v>
      </c>
      <c r="D595" t="s">
        <v>210</v>
      </c>
      <c r="E595" t="s">
        <v>101</v>
      </c>
      <c r="F595" t="s">
        <v>332</v>
      </c>
      <c r="G595">
        <v>16</v>
      </c>
      <c r="H595" t="s">
        <v>78</v>
      </c>
      <c r="I595">
        <v>2013</v>
      </c>
      <c r="J595" t="s">
        <v>92</v>
      </c>
      <c r="K595" t="s">
        <v>640</v>
      </c>
      <c r="L595">
        <v>2595</v>
      </c>
      <c r="M595" s="9" t="str">
        <f>Data[[#This Row],[schedule]]&amp;" | "&amp;Data[[#This Row],[section]]</f>
        <v>SCHEDULE 6: REPORT ON ACTUAL TO FORECAST EXPENDITURE | 6a: Actual to Forecast Expenditure</v>
      </c>
      <c r="N595" s="9" t="str">
        <f t="shared" si="9"/>
        <v>SCHEDULE 6: REPORT ON ACTUAL TO FORECAST EXPENDITURE | 6a: Actual to Forecast Expenditure | By category | Forecast for Current Disclosure Year (b) | Asset maintenance</v>
      </c>
    </row>
    <row r="596" spans="1:14" hidden="1">
      <c r="A596" t="s">
        <v>1</v>
      </c>
      <c r="B596">
        <v>2013</v>
      </c>
      <c r="C596" t="s">
        <v>205</v>
      </c>
      <c r="D596" t="s">
        <v>210</v>
      </c>
      <c r="E596" t="s">
        <v>101</v>
      </c>
      <c r="F596" t="s">
        <v>333</v>
      </c>
      <c r="G596">
        <v>16</v>
      </c>
      <c r="H596" t="s">
        <v>78</v>
      </c>
      <c r="I596">
        <v>2013</v>
      </c>
      <c r="J596" t="s">
        <v>93</v>
      </c>
      <c r="K596" t="s">
        <v>641</v>
      </c>
      <c r="L596">
        <v>-0.54935639202312136</v>
      </c>
      <c r="M596" s="9" t="str">
        <f>Data[[#This Row],[schedule]]&amp;" | "&amp;Data[[#This Row],[section]]</f>
        <v>SCHEDULE 6: REPORT ON ACTUAL TO FORECAST EXPENDITURE | 6a: Actual to Forecast Expenditure</v>
      </c>
      <c r="N596" s="9" t="str">
        <f t="shared" si="9"/>
        <v>SCHEDULE 6: REPORT ON ACTUAL TO FORECAST EXPENDITURE | 6a: Actual to Forecast Expenditure | By category | % Variance (a)/(b)-1 | Asset maintenance</v>
      </c>
    </row>
    <row r="597" spans="1:14" hidden="1">
      <c r="A597" t="s">
        <v>1</v>
      </c>
      <c r="B597">
        <v>2013</v>
      </c>
      <c r="C597" t="s">
        <v>205</v>
      </c>
      <c r="D597" t="s">
        <v>210</v>
      </c>
      <c r="E597" t="s">
        <v>101</v>
      </c>
      <c r="F597" t="s">
        <v>334</v>
      </c>
      <c r="G597">
        <v>16</v>
      </c>
      <c r="H597" t="s">
        <v>78</v>
      </c>
      <c r="I597">
        <v>2013</v>
      </c>
      <c r="J597" t="s">
        <v>92</v>
      </c>
      <c r="K597" t="s">
        <v>639</v>
      </c>
      <c r="L597">
        <v>1169.4201627</v>
      </c>
      <c r="M597" s="9" t="str">
        <f>Data[[#This Row],[schedule]]&amp;" | "&amp;Data[[#This Row],[section]]</f>
        <v>SCHEDULE 6: REPORT ON ACTUAL TO FORECAST EXPENDITURE | 6a: Actual to Forecast Expenditure</v>
      </c>
      <c r="N597" s="9" t="str">
        <f t="shared" si="9"/>
        <v>SCHEDULE 6: REPORT ON ACTUAL TO FORECAST EXPENDITURE | 6a: Actual to Forecast Expenditure | By category | Actual for Period to Date (a) | Asset maintenance</v>
      </c>
    </row>
    <row r="598" spans="1:14" hidden="1">
      <c r="A598" t="s">
        <v>1</v>
      </c>
      <c r="B598">
        <v>2013</v>
      </c>
      <c r="C598" t="s">
        <v>205</v>
      </c>
      <c r="D598" t="s">
        <v>210</v>
      </c>
      <c r="E598" t="s">
        <v>101</v>
      </c>
      <c r="F598" t="s">
        <v>335</v>
      </c>
      <c r="G598">
        <v>16</v>
      </c>
      <c r="H598" t="s">
        <v>78</v>
      </c>
      <c r="I598">
        <v>2013</v>
      </c>
      <c r="J598" t="s">
        <v>92</v>
      </c>
      <c r="K598" t="s">
        <v>640</v>
      </c>
      <c r="L598">
        <v>2595</v>
      </c>
      <c r="M598" s="9" t="str">
        <f>Data[[#This Row],[schedule]]&amp;" | "&amp;Data[[#This Row],[section]]</f>
        <v>SCHEDULE 6: REPORT ON ACTUAL TO FORECAST EXPENDITURE | 6a: Actual to Forecast Expenditure</v>
      </c>
      <c r="N598" s="9" t="str">
        <f t="shared" si="9"/>
        <v>SCHEDULE 6: REPORT ON ACTUAL TO FORECAST EXPENDITURE | 6a: Actual to Forecast Expenditure | By category | Forecast for Period to Date (b) | Asset maintenance</v>
      </c>
    </row>
    <row r="599" spans="1:14" hidden="1">
      <c r="A599" t="s">
        <v>1</v>
      </c>
      <c r="B599">
        <v>2013</v>
      </c>
      <c r="C599" t="s">
        <v>205</v>
      </c>
      <c r="D599" t="s">
        <v>210</v>
      </c>
      <c r="E599" t="s">
        <v>101</v>
      </c>
      <c r="F599" t="s">
        <v>333</v>
      </c>
      <c r="G599">
        <v>16</v>
      </c>
      <c r="H599" t="s">
        <v>78</v>
      </c>
      <c r="I599">
        <v>2013</v>
      </c>
      <c r="J599" t="s">
        <v>93</v>
      </c>
      <c r="K599" t="s">
        <v>641</v>
      </c>
      <c r="L599">
        <v>-0.54935639202312136</v>
      </c>
      <c r="M599" s="9" t="str">
        <f>Data[[#This Row],[schedule]]&amp;" | "&amp;Data[[#This Row],[section]]</f>
        <v>SCHEDULE 6: REPORT ON ACTUAL TO FORECAST EXPENDITURE | 6a: Actual to Forecast Expenditure</v>
      </c>
      <c r="N599" s="9" t="str">
        <f t="shared" si="9"/>
        <v>SCHEDULE 6: REPORT ON ACTUAL TO FORECAST EXPENDITURE | 6a: Actual to Forecast Expenditure | By category | % Variance (a)/(b)-1 | Asset maintenance</v>
      </c>
    </row>
    <row r="600" spans="1:14" hidden="1">
      <c r="A600" t="s">
        <v>1</v>
      </c>
      <c r="B600">
        <v>2013</v>
      </c>
      <c r="C600" t="s">
        <v>205</v>
      </c>
      <c r="D600" t="s">
        <v>210</v>
      </c>
      <c r="E600" t="s">
        <v>101</v>
      </c>
      <c r="F600" t="s">
        <v>331</v>
      </c>
      <c r="G600">
        <v>17</v>
      </c>
      <c r="H600" t="s">
        <v>79</v>
      </c>
      <c r="I600">
        <v>2013</v>
      </c>
      <c r="J600" t="s">
        <v>92</v>
      </c>
      <c r="K600" t="s">
        <v>496</v>
      </c>
      <c r="L600">
        <v>19604.53237055369</v>
      </c>
      <c r="M600" s="9" t="str">
        <f>Data[[#This Row],[schedule]]&amp;" | "&amp;Data[[#This Row],[section]]</f>
        <v>SCHEDULE 6: REPORT ON ACTUAL TO FORECAST EXPENDITURE | 6a: Actual to Forecast Expenditure</v>
      </c>
      <c r="N600" s="9" t="str">
        <f t="shared" si="9"/>
        <v>SCHEDULE 6: REPORT ON ACTUAL TO FORECAST EXPENDITURE | 6a: Actual to Forecast Expenditure | By category | Actual for Current Disclosure Year (a) | Total operational expenditure</v>
      </c>
    </row>
    <row r="601" spans="1:14" hidden="1">
      <c r="A601" t="s">
        <v>1</v>
      </c>
      <c r="B601">
        <v>2013</v>
      </c>
      <c r="C601" t="s">
        <v>205</v>
      </c>
      <c r="D601" t="s">
        <v>210</v>
      </c>
      <c r="E601" t="s">
        <v>101</v>
      </c>
      <c r="F601" t="s">
        <v>332</v>
      </c>
      <c r="G601">
        <v>17</v>
      </c>
      <c r="H601" t="s">
        <v>79</v>
      </c>
      <c r="I601">
        <v>2013</v>
      </c>
      <c r="J601" t="s">
        <v>92</v>
      </c>
      <c r="K601" t="s">
        <v>642</v>
      </c>
      <c r="L601">
        <v>22887</v>
      </c>
      <c r="M601" s="9" t="str">
        <f>Data[[#This Row],[schedule]]&amp;" | "&amp;Data[[#This Row],[section]]</f>
        <v>SCHEDULE 6: REPORT ON ACTUAL TO FORECAST EXPENDITURE | 6a: Actual to Forecast Expenditure</v>
      </c>
      <c r="N601" s="9" t="str">
        <f t="shared" si="9"/>
        <v>SCHEDULE 6: REPORT ON ACTUAL TO FORECAST EXPENDITURE | 6a: Actual to Forecast Expenditure | By category | Forecast for Current Disclosure Year (b) | Total operational expenditure</v>
      </c>
    </row>
    <row r="602" spans="1:14" hidden="1">
      <c r="A602" t="s">
        <v>1</v>
      </c>
      <c r="B602">
        <v>2013</v>
      </c>
      <c r="C602" t="s">
        <v>205</v>
      </c>
      <c r="D602" t="s">
        <v>210</v>
      </c>
      <c r="E602" t="s">
        <v>101</v>
      </c>
      <c r="F602" t="s">
        <v>333</v>
      </c>
      <c r="G602">
        <v>17</v>
      </c>
      <c r="H602" t="s">
        <v>79</v>
      </c>
      <c r="I602">
        <v>2013</v>
      </c>
      <c r="J602" t="s">
        <v>93</v>
      </c>
      <c r="K602" t="s">
        <v>643</v>
      </c>
      <c r="L602">
        <v>-0.1434206156091368</v>
      </c>
      <c r="M602" s="9" t="str">
        <f>Data[[#This Row],[schedule]]&amp;" | "&amp;Data[[#This Row],[section]]</f>
        <v>SCHEDULE 6: REPORT ON ACTUAL TO FORECAST EXPENDITURE | 6a: Actual to Forecast Expenditure</v>
      </c>
      <c r="N602" s="9" t="str">
        <f t="shared" si="9"/>
        <v>SCHEDULE 6: REPORT ON ACTUAL TO FORECAST EXPENDITURE | 6a: Actual to Forecast Expenditure | By category | % Variance (a)/(b)-1 | Total operational expenditure</v>
      </c>
    </row>
    <row r="603" spans="1:14" hidden="1">
      <c r="A603" t="s">
        <v>1</v>
      </c>
      <c r="B603">
        <v>2013</v>
      </c>
      <c r="C603" t="s">
        <v>205</v>
      </c>
      <c r="D603" t="s">
        <v>210</v>
      </c>
      <c r="E603" t="s">
        <v>101</v>
      </c>
      <c r="F603" t="s">
        <v>334</v>
      </c>
      <c r="G603">
        <v>17</v>
      </c>
      <c r="H603" t="s">
        <v>79</v>
      </c>
      <c r="I603">
        <v>2013</v>
      </c>
      <c r="J603" t="s">
        <v>92</v>
      </c>
      <c r="K603" t="s">
        <v>496</v>
      </c>
      <c r="L603">
        <v>19604.53237055369</v>
      </c>
      <c r="M603" s="9" t="str">
        <f>Data[[#This Row],[schedule]]&amp;" | "&amp;Data[[#This Row],[section]]</f>
        <v>SCHEDULE 6: REPORT ON ACTUAL TO FORECAST EXPENDITURE | 6a: Actual to Forecast Expenditure</v>
      </c>
      <c r="N603" s="9" t="str">
        <f t="shared" si="9"/>
        <v>SCHEDULE 6: REPORT ON ACTUAL TO FORECAST EXPENDITURE | 6a: Actual to Forecast Expenditure | By category | Actual for Period to Date (a) | Total operational expenditure</v>
      </c>
    </row>
    <row r="604" spans="1:14" hidden="1">
      <c r="A604" t="s">
        <v>1</v>
      </c>
      <c r="B604">
        <v>2013</v>
      </c>
      <c r="C604" t="s">
        <v>205</v>
      </c>
      <c r="D604" t="s">
        <v>210</v>
      </c>
      <c r="E604" t="s">
        <v>101</v>
      </c>
      <c r="F604" t="s">
        <v>335</v>
      </c>
      <c r="G604">
        <v>17</v>
      </c>
      <c r="H604" t="s">
        <v>79</v>
      </c>
      <c r="I604">
        <v>2013</v>
      </c>
      <c r="J604" t="s">
        <v>92</v>
      </c>
      <c r="K604" t="s">
        <v>642</v>
      </c>
      <c r="L604">
        <v>22887</v>
      </c>
      <c r="M604" s="9" t="str">
        <f>Data[[#This Row],[schedule]]&amp;" | "&amp;Data[[#This Row],[section]]</f>
        <v>SCHEDULE 6: REPORT ON ACTUAL TO FORECAST EXPENDITURE | 6a: Actual to Forecast Expenditure</v>
      </c>
      <c r="N604" s="9" t="str">
        <f t="shared" si="9"/>
        <v>SCHEDULE 6: REPORT ON ACTUAL TO FORECAST EXPENDITURE | 6a: Actual to Forecast Expenditure | By category | Forecast for Period to Date (b) | Total operational expenditure</v>
      </c>
    </row>
    <row r="605" spans="1:14" hidden="1">
      <c r="A605" t="s">
        <v>1</v>
      </c>
      <c r="B605">
        <v>2013</v>
      </c>
      <c r="C605" t="s">
        <v>205</v>
      </c>
      <c r="D605" t="s">
        <v>210</v>
      </c>
      <c r="E605" t="s">
        <v>101</v>
      </c>
      <c r="F605" t="s">
        <v>333</v>
      </c>
      <c r="G605">
        <v>17</v>
      </c>
      <c r="H605" t="s">
        <v>79</v>
      </c>
      <c r="I605">
        <v>2013</v>
      </c>
      <c r="J605" t="s">
        <v>93</v>
      </c>
      <c r="K605" t="s">
        <v>643</v>
      </c>
      <c r="L605">
        <v>-0.1434206156091368</v>
      </c>
      <c r="M605" s="9" t="str">
        <f>Data[[#This Row],[schedule]]&amp;" | "&amp;Data[[#This Row],[section]]</f>
        <v>SCHEDULE 6: REPORT ON ACTUAL TO FORECAST EXPENDITURE | 6a: Actual to Forecast Expenditure</v>
      </c>
      <c r="N605" s="9" t="str">
        <f t="shared" si="9"/>
        <v>SCHEDULE 6: REPORT ON ACTUAL TO FORECAST EXPENDITURE | 6a: Actual to Forecast Expenditure | By category | % Variance (a)/(b)-1 | Total operational expenditure</v>
      </c>
    </row>
    <row r="606" spans="1:14" hidden="1">
      <c r="A606" t="s">
        <v>1</v>
      </c>
      <c r="B606">
        <v>2013</v>
      </c>
      <c r="C606" t="s">
        <v>205</v>
      </c>
      <c r="D606" t="s">
        <v>211</v>
      </c>
      <c r="E606" t="s">
        <v>101</v>
      </c>
      <c r="F606" t="s">
        <v>95</v>
      </c>
      <c r="G606">
        <v>78</v>
      </c>
      <c r="H606" t="s">
        <v>69</v>
      </c>
      <c r="I606">
        <v>2009</v>
      </c>
      <c r="J606" t="s">
        <v>92</v>
      </c>
      <c r="K606" t="s">
        <v>626</v>
      </c>
      <c r="L606">
        <v>12229</v>
      </c>
      <c r="M606" s="9" t="str">
        <f>Data[[#This Row],[schedule]]&amp;" | "&amp;Data[[#This Row],[section]]</f>
        <v>SCHEDULE 6: REPORT ON ACTUAL TO FORECAST EXPENDITURE | 6b: Forecast Expenditure</v>
      </c>
      <c r="N606" s="9" t="str">
        <f t="shared" si="9"/>
        <v>SCHEDULE 6: REPORT ON ACTUAL TO FORECAST EXPENDITURE | 6b: Forecast Expenditure | By category | Pricing Period Starting Year | Capacity growth</v>
      </c>
    </row>
    <row r="607" spans="1:14" hidden="1">
      <c r="A607" t="s">
        <v>1</v>
      </c>
      <c r="B607">
        <v>2013</v>
      </c>
      <c r="C607" t="s">
        <v>205</v>
      </c>
      <c r="D607" t="s">
        <v>211</v>
      </c>
      <c r="E607" t="s">
        <v>101</v>
      </c>
      <c r="F607" t="s">
        <v>96</v>
      </c>
      <c r="G607">
        <v>78</v>
      </c>
      <c r="H607" t="s">
        <v>69</v>
      </c>
      <c r="I607">
        <v>2010</v>
      </c>
      <c r="J607" t="s">
        <v>92</v>
      </c>
      <c r="K607" t="s">
        <v>644</v>
      </c>
      <c r="L607">
        <v>17385</v>
      </c>
      <c r="M607" s="9" t="str">
        <f>Data[[#This Row],[schedule]]&amp;" | "&amp;Data[[#This Row],[section]]</f>
        <v>SCHEDULE 6: REPORT ON ACTUAL TO FORECAST EXPENDITURE | 6b: Forecast Expenditure</v>
      </c>
      <c r="N607" s="9" t="str">
        <f t="shared" si="9"/>
        <v>SCHEDULE 6: REPORT ON ACTUAL TO FORECAST EXPENDITURE | 6b: Forecast Expenditure | By category | Pricing Period Starting Year + 1 | Capacity growth</v>
      </c>
    </row>
    <row r="608" spans="1:14" hidden="1">
      <c r="A608" t="s">
        <v>1</v>
      </c>
      <c r="B608">
        <v>2013</v>
      </c>
      <c r="C608" t="s">
        <v>205</v>
      </c>
      <c r="D608" t="s">
        <v>211</v>
      </c>
      <c r="E608" t="s">
        <v>101</v>
      </c>
      <c r="F608" t="s">
        <v>97</v>
      </c>
      <c r="G608">
        <v>78</v>
      </c>
      <c r="H608" t="s">
        <v>69</v>
      </c>
      <c r="I608">
        <v>2011</v>
      </c>
      <c r="J608" t="s">
        <v>92</v>
      </c>
      <c r="K608" t="s">
        <v>645</v>
      </c>
      <c r="L608">
        <v>2352</v>
      </c>
      <c r="M608" s="9" t="str">
        <f>Data[[#This Row],[schedule]]&amp;" | "&amp;Data[[#This Row],[section]]</f>
        <v>SCHEDULE 6: REPORT ON ACTUAL TO FORECAST EXPENDITURE | 6b: Forecast Expenditure</v>
      </c>
      <c r="N608" s="9" t="str">
        <f t="shared" si="9"/>
        <v>SCHEDULE 6: REPORT ON ACTUAL TO FORECAST EXPENDITURE | 6b: Forecast Expenditure | By category | Pricing Period Starting Year + 2 | Capacity growth</v>
      </c>
    </row>
    <row r="609" spans="1:14" hidden="1">
      <c r="A609" t="s">
        <v>1</v>
      </c>
      <c r="B609">
        <v>2013</v>
      </c>
      <c r="C609" t="s">
        <v>205</v>
      </c>
      <c r="D609" t="s">
        <v>211</v>
      </c>
      <c r="E609" t="s">
        <v>101</v>
      </c>
      <c r="F609" t="s">
        <v>98</v>
      </c>
      <c r="G609">
        <v>78</v>
      </c>
      <c r="H609" t="s">
        <v>69</v>
      </c>
      <c r="I609">
        <v>2012</v>
      </c>
      <c r="J609" t="s">
        <v>92</v>
      </c>
      <c r="K609" t="s">
        <v>458</v>
      </c>
      <c r="L609">
        <v>0</v>
      </c>
      <c r="M609" s="9" t="str">
        <f>Data[[#This Row],[schedule]]&amp;" | "&amp;Data[[#This Row],[section]]</f>
        <v>SCHEDULE 6: REPORT ON ACTUAL TO FORECAST EXPENDITURE | 6b: Forecast Expenditure</v>
      </c>
      <c r="N609" s="9" t="str">
        <f t="shared" si="9"/>
        <v>SCHEDULE 6: REPORT ON ACTUAL TO FORECAST EXPENDITURE | 6b: Forecast Expenditure | By category | Pricing Period Starting Year + 3 | Capacity growth</v>
      </c>
    </row>
    <row r="610" spans="1:14" hidden="1">
      <c r="A610" t="s">
        <v>1</v>
      </c>
      <c r="B610">
        <v>2013</v>
      </c>
      <c r="C610" t="s">
        <v>205</v>
      </c>
      <c r="D610" t="s">
        <v>211</v>
      </c>
      <c r="E610" t="s">
        <v>101</v>
      </c>
      <c r="F610" t="s">
        <v>99</v>
      </c>
      <c r="G610">
        <v>78</v>
      </c>
      <c r="H610" t="s">
        <v>69</v>
      </c>
      <c r="I610">
        <v>2013</v>
      </c>
      <c r="J610" t="s">
        <v>92</v>
      </c>
      <c r="K610" t="s">
        <v>458</v>
      </c>
      <c r="L610">
        <v>0</v>
      </c>
      <c r="M610" s="9" t="str">
        <f>Data[[#This Row],[schedule]]&amp;" | "&amp;Data[[#This Row],[section]]</f>
        <v>SCHEDULE 6: REPORT ON ACTUAL TO FORECAST EXPENDITURE | 6b: Forecast Expenditure</v>
      </c>
      <c r="N610" s="9" t="str">
        <f t="shared" si="9"/>
        <v>SCHEDULE 6: REPORT ON ACTUAL TO FORECAST EXPENDITURE | 6b: Forecast Expenditure | By category | Pricing Period Starting Year + 4 | Capacity growth</v>
      </c>
    </row>
    <row r="611" spans="1:14" hidden="1">
      <c r="A611" t="s">
        <v>1</v>
      </c>
      <c r="B611">
        <v>2013</v>
      </c>
      <c r="C611" t="s">
        <v>205</v>
      </c>
      <c r="D611" t="s">
        <v>211</v>
      </c>
      <c r="E611" t="s">
        <v>101</v>
      </c>
      <c r="F611" t="s">
        <v>95</v>
      </c>
      <c r="G611">
        <v>79</v>
      </c>
      <c r="H611" t="s">
        <v>70</v>
      </c>
      <c r="I611">
        <v>2009</v>
      </c>
      <c r="J611" t="s">
        <v>92</v>
      </c>
      <c r="K611" t="s">
        <v>629</v>
      </c>
      <c r="L611">
        <v>10290</v>
      </c>
      <c r="M611" s="9" t="str">
        <f>Data[[#This Row],[schedule]]&amp;" | "&amp;Data[[#This Row],[section]]</f>
        <v>SCHEDULE 6: REPORT ON ACTUAL TO FORECAST EXPENDITURE | 6b: Forecast Expenditure</v>
      </c>
      <c r="N611" s="9" t="str">
        <f t="shared" si="9"/>
        <v>SCHEDULE 6: REPORT ON ACTUAL TO FORECAST EXPENDITURE | 6b: Forecast Expenditure | By category | Pricing Period Starting Year | Asset replacement and renewal</v>
      </c>
    </row>
    <row r="612" spans="1:14" hidden="1">
      <c r="A612" t="s">
        <v>1</v>
      </c>
      <c r="B612">
        <v>2013</v>
      </c>
      <c r="C612" t="s">
        <v>205</v>
      </c>
      <c r="D612" t="s">
        <v>211</v>
      </c>
      <c r="E612" t="s">
        <v>101</v>
      </c>
      <c r="F612" t="s">
        <v>96</v>
      </c>
      <c r="G612">
        <v>79</v>
      </c>
      <c r="H612" t="s">
        <v>70</v>
      </c>
      <c r="I612">
        <v>2010</v>
      </c>
      <c r="J612" t="s">
        <v>92</v>
      </c>
      <c r="K612" t="s">
        <v>646</v>
      </c>
      <c r="L612">
        <v>8066</v>
      </c>
      <c r="M612" s="9" t="str">
        <f>Data[[#This Row],[schedule]]&amp;" | "&amp;Data[[#This Row],[section]]</f>
        <v>SCHEDULE 6: REPORT ON ACTUAL TO FORECAST EXPENDITURE | 6b: Forecast Expenditure</v>
      </c>
      <c r="N612" s="9" t="str">
        <f t="shared" si="9"/>
        <v>SCHEDULE 6: REPORT ON ACTUAL TO FORECAST EXPENDITURE | 6b: Forecast Expenditure | By category | Pricing Period Starting Year + 1 | Asset replacement and renewal</v>
      </c>
    </row>
    <row r="613" spans="1:14" hidden="1">
      <c r="A613" t="s">
        <v>1</v>
      </c>
      <c r="B613">
        <v>2013</v>
      </c>
      <c r="C613" t="s">
        <v>205</v>
      </c>
      <c r="D613" t="s">
        <v>211</v>
      </c>
      <c r="E613" t="s">
        <v>101</v>
      </c>
      <c r="F613" t="s">
        <v>97</v>
      </c>
      <c r="G613">
        <v>79</v>
      </c>
      <c r="H613" t="s">
        <v>70</v>
      </c>
      <c r="I613">
        <v>2011</v>
      </c>
      <c r="J613" t="s">
        <v>92</v>
      </c>
      <c r="K613" t="s">
        <v>647</v>
      </c>
      <c r="L613">
        <v>11128</v>
      </c>
      <c r="M613" s="9" t="str">
        <f>Data[[#This Row],[schedule]]&amp;" | "&amp;Data[[#This Row],[section]]</f>
        <v>SCHEDULE 6: REPORT ON ACTUAL TO FORECAST EXPENDITURE | 6b: Forecast Expenditure</v>
      </c>
      <c r="N613" s="9" t="str">
        <f t="shared" si="9"/>
        <v>SCHEDULE 6: REPORT ON ACTUAL TO FORECAST EXPENDITURE | 6b: Forecast Expenditure | By category | Pricing Period Starting Year + 2 | Asset replacement and renewal</v>
      </c>
    </row>
    <row r="614" spans="1:14" hidden="1">
      <c r="A614" t="s">
        <v>1</v>
      </c>
      <c r="B614">
        <v>2013</v>
      </c>
      <c r="C614" t="s">
        <v>205</v>
      </c>
      <c r="D614" t="s">
        <v>211</v>
      </c>
      <c r="E614" t="s">
        <v>101</v>
      </c>
      <c r="F614" t="s">
        <v>98</v>
      </c>
      <c r="G614">
        <v>79</v>
      </c>
      <c r="H614" t="s">
        <v>70</v>
      </c>
      <c r="I614">
        <v>2012</v>
      </c>
      <c r="J614" t="s">
        <v>92</v>
      </c>
      <c r="K614" t="s">
        <v>648</v>
      </c>
      <c r="L614">
        <v>8294</v>
      </c>
      <c r="M614" s="9" t="str">
        <f>Data[[#This Row],[schedule]]&amp;" | "&amp;Data[[#This Row],[section]]</f>
        <v>SCHEDULE 6: REPORT ON ACTUAL TO FORECAST EXPENDITURE | 6b: Forecast Expenditure</v>
      </c>
      <c r="N614" s="9" t="str">
        <f t="shared" si="9"/>
        <v>SCHEDULE 6: REPORT ON ACTUAL TO FORECAST EXPENDITURE | 6b: Forecast Expenditure | By category | Pricing Period Starting Year + 3 | Asset replacement and renewal</v>
      </c>
    </row>
    <row r="615" spans="1:14" hidden="1">
      <c r="A615" t="s">
        <v>1</v>
      </c>
      <c r="B615">
        <v>2013</v>
      </c>
      <c r="C615" t="s">
        <v>205</v>
      </c>
      <c r="D615" t="s">
        <v>211</v>
      </c>
      <c r="E615" t="s">
        <v>101</v>
      </c>
      <c r="F615" t="s">
        <v>99</v>
      </c>
      <c r="G615">
        <v>79</v>
      </c>
      <c r="H615" t="s">
        <v>70</v>
      </c>
      <c r="I615">
        <v>2013</v>
      </c>
      <c r="J615" t="s">
        <v>92</v>
      </c>
      <c r="K615" t="s">
        <v>649</v>
      </c>
      <c r="L615">
        <v>6936</v>
      </c>
      <c r="M615" s="9" t="str">
        <f>Data[[#This Row],[schedule]]&amp;" | "&amp;Data[[#This Row],[section]]</f>
        <v>SCHEDULE 6: REPORT ON ACTUAL TO FORECAST EXPENDITURE | 6b: Forecast Expenditure</v>
      </c>
      <c r="N615" s="9" t="str">
        <f t="shared" si="9"/>
        <v>SCHEDULE 6: REPORT ON ACTUAL TO FORECAST EXPENDITURE | 6b: Forecast Expenditure | By category | Pricing Period Starting Year + 4 | Asset replacement and renewal</v>
      </c>
    </row>
    <row r="616" spans="1:14" hidden="1">
      <c r="A616" t="s">
        <v>1</v>
      </c>
      <c r="B616">
        <v>2013</v>
      </c>
      <c r="C616" t="s">
        <v>205</v>
      </c>
      <c r="D616" t="s">
        <v>211</v>
      </c>
      <c r="E616" t="s">
        <v>101</v>
      </c>
      <c r="F616" t="s">
        <v>95</v>
      </c>
      <c r="G616">
        <v>80</v>
      </c>
      <c r="H616" t="s">
        <v>269</v>
      </c>
      <c r="I616">
        <v>2009</v>
      </c>
      <c r="J616" t="s">
        <v>92</v>
      </c>
      <c r="K616" t="s">
        <v>632</v>
      </c>
      <c r="L616">
        <v>22519</v>
      </c>
      <c r="M616" s="9" t="str">
        <f>Data[[#This Row],[schedule]]&amp;" | "&amp;Data[[#This Row],[section]]</f>
        <v>SCHEDULE 6: REPORT ON ACTUAL TO FORECAST EXPENDITURE | 6b: Forecast Expenditure</v>
      </c>
      <c r="N616" s="9" t="str">
        <f t="shared" si="9"/>
        <v>SCHEDULE 6: REPORT ON ACTUAL TO FORECAST EXPENDITURE | 6b: Forecast Expenditure | By category | Pricing Period Starting Year | Total forecast capital expenditure</v>
      </c>
    </row>
    <row r="617" spans="1:14" hidden="1">
      <c r="A617" t="s">
        <v>1</v>
      </c>
      <c r="B617">
        <v>2013</v>
      </c>
      <c r="C617" t="s">
        <v>205</v>
      </c>
      <c r="D617" t="s">
        <v>211</v>
      </c>
      <c r="E617" t="s">
        <v>101</v>
      </c>
      <c r="F617" t="s">
        <v>96</v>
      </c>
      <c r="G617">
        <v>80</v>
      </c>
      <c r="H617" t="s">
        <v>269</v>
      </c>
      <c r="I617">
        <v>2010</v>
      </c>
      <c r="J617" t="s">
        <v>92</v>
      </c>
      <c r="K617" t="s">
        <v>650</v>
      </c>
      <c r="L617">
        <v>25451</v>
      </c>
      <c r="M617" s="9" t="str">
        <f>Data[[#This Row],[schedule]]&amp;" | "&amp;Data[[#This Row],[section]]</f>
        <v>SCHEDULE 6: REPORT ON ACTUAL TO FORECAST EXPENDITURE | 6b: Forecast Expenditure</v>
      </c>
      <c r="N617" s="9" t="str">
        <f t="shared" si="9"/>
        <v>SCHEDULE 6: REPORT ON ACTUAL TO FORECAST EXPENDITURE | 6b: Forecast Expenditure | By category | Pricing Period Starting Year + 1 | Total forecast capital expenditure</v>
      </c>
    </row>
    <row r="618" spans="1:14" hidden="1">
      <c r="A618" t="s">
        <v>1</v>
      </c>
      <c r="B618">
        <v>2013</v>
      </c>
      <c r="C618" t="s">
        <v>205</v>
      </c>
      <c r="D618" t="s">
        <v>211</v>
      </c>
      <c r="E618" t="s">
        <v>101</v>
      </c>
      <c r="F618" t="s">
        <v>97</v>
      </c>
      <c r="G618">
        <v>80</v>
      </c>
      <c r="H618" t="s">
        <v>269</v>
      </c>
      <c r="I618">
        <v>2011</v>
      </c>
      <c r="J618" t="s">
        <v>92</v>
      </c>
      <c r="K618" t="s">
        <v>651</v>
      </c>
      <c r="L618">
        <v>13480</v>
      </c>
      <c r="M618" s="9" t="str">
        <f>Data[[#This Row],[schedule]]&amp;" | "&amp;Data[[#This Row],[section]]</f>
        <v>SCHEDULE 6: REPORT ON ACTUAL TO FORECAST EXPENDITURE | 6b: Forecast Expenditure</v>
      </c>
      <c r="N618" s="9" t="str">
        <f t="shared" si="9"/>
        <v>SCHEDULE 6: REPORT ON ACTUAL TO FORECAST EXPENDITURE | 6b: Forecast Expenditure | By category | Pricing Period Starting Year + 2 | Total forecast capital expenditure</v>
      </c>
    </row>
    <row r="619" spans="1:14" hidden="1">
      <c r="A619" t="s">
        <v>1</v>
      </c>
      <c r="B619">
        <v>2013</v>
      </c>
      <c r="C619" t="s">
        <v>205</v>
      </c>
      <c r="D619" t="s">
        <v>211</v>
      </c>
      <c r="E619" t="s">
        <v>101</v>
      </c>
      <c r="F619" t="s">
        <v>98</v>
      </c>
      <c r="G619">
        <v>80</v>
      </c>
      <c r="H619" t="s">
        <v>269</v>
      </c>
      <c r="I619">
        <v>2012</v>
      </c>
      <c r="J619" t="s">
        <v>92</v>
      </c>
      <c r="K619" t="s">
        <v>648</v>
      </c>
      <c r="L619">
        <v>8294</v>
      </c>
      <c r="M619" s="9" t="str">
        <f>Data[[#This Row],[schedule]]&amp;" | "&amp;Data[[#This Row],[section]]</f>
        <v>SCHEDULE 6: REPORT ON ACTUAL TO FORECAST EXPENDITURE | 6b: Forecast Expenditure</v>
      </c>
      <c r="N619" s="9" t="str">
        <f t="shared" si="9"/>
        <v>SCHEDULE 6: REPORT ON ACTUAL TO FORECAST EXPENDITURE | 6b: Forecast Expenditure | By category | Pricing Period Starting Year + 3 | Total forecast capital expenditure</v>
      </c>
    </row>
    <row r="620" spans="1:14" hidden="1">
      <c r="A620" t="s">
        <v>1</v>
      </c>
      <c r="B620">
        <v>2013</v>
      </c>
      <c r="C620" t="s">
        <v>205</v>
      </c>
      <c r="D620" t="s">
        <v>211</v>
      </c>
      <c r="E620" t="s">
        <v>101</v>
      </c>
      <c r="F620" t="s">
        <v>99</v>
      </c>
      <c r="G620">
        <v>80</v>
      </c>
      <c r="H620" t="s">
        <v>269</v>
      </c>
      <c r="I620">
        <v>2013</v>
      </c>
      <c r="J620" t="s">
        <v>92</v>
      </c>
      <c r="K620" t="s">
        <v>649</v>
      </c>
      <c r="L620">
        <v>6936</v>
      </c>
      <c r="M620" s="9" t="str">
        <f>Data[[#This Row],[schedule]]&amp;" | "&amp;Data[[#This Row],[section]]</f>
        <v>SCHEDULE 6: REPORT ON ACTUAL TO FORECAST EXPENDITURE | 6b: Forecast Expenditure</v>
      </c>
      <c r="N620" s="9" t="str">
        <f t="shared" si="9"/>
        <v>SCHEDULE 6: REPORT ON ACTUAL TO FORECAST EXPENDITURE | 6b: Forecast Expenditure | By category | Pricing Period Starting Year + 4 | Total forecast capital expenditure</v>
      </c>
    </row>
    <row r="621" spans="1:14" hidden="1">
      <c r="A621" t="s">
        <v>1</v>
      </c>
      <c r="B621">
        <v>2013</v>
      </c>
      <c r="C621" t="s">
        <v>205</v>
      </c>
      <c r="D621" t="s">
        <v>211</v>
      </c>
      <c r="E621" t="s">
        <v>101</v>
      </c>
      <c r="F621" t="s">
        <v>95</v>
      </c>
      <c r="G621">
        <v>82</v>
      </c>
      <c r="H621" t="s">
        <v>76</v>
      </c>
      <c r="I621">
        <v>2009</v>
      </c>
      <c r="J621" t="s">
        <v>92</v>
      </c>
      <c r="K621" t="s">
        <v>634</v>
      </c>
      <c r="L621">
        <v>3881</v>
      </c>
      <c r="M621" s="9" t="str">
        <f>Data[[#This Row],[schedule]]&amp;" | "&amp;Data[[#This Row],[section]]</f>
        <v>SCHEDULE 6: REPORT ON ACTUAL TO FORECAST EXPENDITURE | 6b: Forecast Expenditure</v>
      </c>
      <c r="N621" s="9" t="str">
        <f t="shared" si="9"/>
        <v>SCHEDULE 6: REPORT ON ACTUAL TO FORECAST EXPENDITURE | 6b: Forecast Expenditure | By category | Pricing Period Starting Year | Corporate overheads</v>
      </c>
    </row>
    <row r="622" spans="1:14" hidden="1">
      <c r="A622" t="s">
        <v>1</v>
      </c>
      <c r="B622">
        <v>2013</v>
      </c>
      <c r="C622" t="s">
        <v>205</v>
      </c>
      <c r="D622" t="s">
        <v>211</v>
      </c>
      <c r="E622" t="s">
        <v>101</v>
      </c>
      <c r="F622" t="s">
        <v>96</v>
      </c>
      <c r="G622">
        <v>82</v>
      </c>
      <c r="H622" t="s">
        <v>76</v>
      </c>
      <c r="I622">
        <v>2010</v>
      </c>
      <c r="J622" t="s">
        <v>92</v>
      </c>
      <c r="K622" t="s">
        <v>652</v>
      </c>
      <c r="L622">
        <v>2773</v>
      </c>
      <c r="M622" s="9" t="str">
        <f>Data[[#This Row],[schedule]]&amp;" | "&amp;Data[[#This Row],[section]]</f>
        <v>SCHEDULE 6: REPORT ON ACTUAL TO FORECAST EXPENDITURE | 6b: Forecast Expenditure</v>
      </c>
      <c r="N622" s="9" t="str">
        <f t="shared" si="9"/>
        <v>SCHEDULE 6: REPORT ON ACTUAL TO FORECAST EXPENDITURE | 6b: Forecast Expenditure | By category | Pricing Period Starting Year + 1 | Corporate overheads</v>
      </c>
    </row>
    <row r="623" spans="1:14" hidden="1">
      <c r="A623" t="s">
        <v>1</v>
      </c>
      <c r="B623">
        <v>2013</v>
      </c>
      <c r="C623" t="s">
        <v>205</v>
      </c>
      <c r="D623" t="s">
        <v>211</v>
      </c>
      <c r="E623" t="s">
        <v>101</v>
      </c>
      <c r="F623" t="s">
        <v>97</v>
      </c>
      <c r="G623">
        <v>82</v>
      </c>
      <c r="H623" t="s">
        <v>76</v>
      </c>
      <c r="I623">
        <v>2011</v>
      </c>
      <c r="J623" t="s">
        <v>92</v>
      </c>
      <c r="K623" t="s">
        <v>653</v>
      </c>
      <c r="L623">
        <v>2794</v>
      </c>
      <c r="M623" s="9" t="str">
        <f>Data[[#This Row],[schedule]]&amp;" | "&amp;Data[[#This Row],[section]]</f>
        <v>SCHEDULE 6: REPORT ON ACTUAL TO FORECAST EXPENDITURE | 6b: Forecast Expenditure</v>
      </c>
      <c r="N623" s="9" t="str">
        <f t="shared" si="9"/>
        <v>SCHEDULE 6: REPORT ON ACTUAL TO FORECAST EXPENDITURE | 6b: Forecast Expenditure | By category | Pricing Period Starting Year + 2 | Corporate overheads</v>
      </c>
    </row>
    <row r="624" spans="1:14" hidden="1">
      <c r="A624" t="s">
        <v>1</v>
      </c>
      <c r="B624">
        <v>2013</v>
      </c>
      <c r="C624" t="s">
        <v>205</v>
      </c>
      <c r="D624" t="s">
        <v>211</v>
      </c>
      <c r="E624" t="s">
        <v>101</v>
      </c>
      <c r="F624" t="s">
        <v>98</v>
      </c>
      <c r="G624">
        <v>82</v>
      </c>
      <c r="H624" t="s">
        <v>76</v>
      </c>
      <c r="I624">
        <v>2012</v>
      </c>
      <c r="J624" t="s">
        <v>92</v>
      </c>
      <c r="K624" t="s">
        <v>654</v>
      </c>
      <c r="L624">
        <v>3217</v>
      </c>
      <c r="M624" s="9" t="str">
        <f>Data[[#This Row],[schedule]]&amp;" | "&amp;Data[[#This Row],[section]]</f>
        <v>SCHEDULE 6: REPORT ON ACTUAL TO FORECAST EXPENDITURE | 6b: Forecast Expenditure</v>
      </c>
      <c r="N624" s="9" t="str">
        <f t="shared" si="9"/>
        <v>SCHEDULE 6: REPORT ON ACTUAL TO FORECAST EXPENDITURE | 6b: Forecast Expenditure | By category | Pricing Period Starting Year + 3 | Corporate overheads</v>
      </c>
    </row>
    <row r="625" spans="1:14" hidden="1">
      <c r="A625" t="s">
        <v>1</v>
      </c>
      <c r="B625">
        <v>2013</v>
      </c>
      <c r="C625" t="s">
        <v>205</v>
      </c>
      <c r="D625" t="s">
        <v>211</v>
      </c>
      <c r="E625" t="s">
        <v>101</v>
      </c>
      <c r="F625" t="s">
        <v>99</v>
      </c>
      <c r="G625">
        <v>82</v>
      </c>
      <c r="H625" t="s">
        <v>76</v>
      </c>
      <c r="I625">
        <v>2013</v>
      </c>
      <c r="J625" t="s">
        <v>92</v>
      </c>
      <c r="K625" t="s">
        <v>655</v>
      </c>
      <c r="L625">
        <v>3209</v>
      </c>
      <c r="M625" s="9" t="str">
        <f>Data[[#This Row],[schedule]]&amp;" | "&amp;Data[[#This Row],[section]]</f>
        <v>SCHEDULE 6: REPORT ON ACTUAL TO FORECAST EXPENDITURE | 6b: Forecast Expenditure</v>
      </c>
      <c r="N625" s="9" t="str">
        <f t="shared" si="9"/>
        <v>SCHEDULE 6: REPORT ON ACTUAL TO FORECAST EXPENDITURE | 6b: Forecast Expenditure | By category | Pricing Period Starting Year + 4 | Corporate overheads</v>
      </c>
    </row>
    <row r="626" spans="1:14" hidden="1">
      <c r="A626" t="s">
        <v>1</v>
      </c>
      <c r="B626">
        <v>2013</v>
      </c>
      <c r="C626" t="s">
        <v>205</v>
      </c>
      <c r="D626" t="s">
        <v>211</v>
      </c>
      <c r="E626" t="s">
        <v>101</v>
      </c>
      <c r="F626" t="s">
        <v>95</v>
      </c>
      <c r="G626">
        <v>83</v>
      </c>
      <c r="H626" t="s">
        <v>77</v>
      </c>
      <c r="I626">
        <v>2009</v>
      </c>
      <c r="J626" t="s">
        <v>92</v>
      </c>
      <c r="K626" t="s">
        <v>637</v>
      </c>
      <c r="L626">
        <v>16411</v>
      </c>
      <c r="M626" s="9" t="str">
        <f>Data[[#This Row],[schedule]]&amp;" | "&amp;Data[[#This Row],[section]]</f>
        <v>SCHEDULE 6: REPORT ON ACTUAL TO FORECAST EXPENDITURE | 6b: Forecast Expenditure</v>
      </c>
      <c r="N626" s="9" t="str">
        <f t="shared" si="9"/>
        <v>SCHEDULE 6: REPORT ON ACTUAL TO FORECAST EXPENDITURE | 6b: Forecast Expenditure | By category | Pricing Period Starting Year | Asset management and airport operations</v>
      </c>
    </row>
    <row r="627" spans="1:14" hidden="1">
      <c r="A627" t="s">
        <v>1</v>
      </c>
      <c r="B627">
        <v>2013</v>
      </c>
      <c r="C627" t="s">
        <v>205</v>
      </c>
      <c r="D627" t="s">
        <v>211</v>
      </c>
      <c r="E627" t="s">
        <v>101</v>
      </c>
      <c r="F627" t="s">
        <v>96</v>
      </c>
      <c r="G627">
        <v>83</v>
      </c>
      <c r="H627" t="s">
        <v>77</v>
      </c>
      <c r="I627">
        <v>2010</v>
      </c>
      <c r="J627" t="s">
        <v>92</v>
      </c>
      <c r="K627" t="s">
        <v>656</v>
      </c>
      <c r="L627">
        <v>11849.5</v>
      </c>
      <c r="M627" s="9" t="str">
        <f>Data[[#This Row],[schedule]]&amp;" | "&amp;Data[[#This Row],[section]]</f>
        <v>SCHEDULE 6: REPORT ON ACTUAL TO FORECAST EXPENDITURE | 6b: Forecast Expenditure</v>
      </c>
      <c r="N627" s="9" t="str">
        <f t="shared" si="9"/>
        <v>SCHEDULE 6: REPORT ON ACTUAL TO FORECAST EXPENDITURE | 6b: Forecast Expenditure | By category | Pricing Period Starting Year + 1 | Asset management and airport operations</v>
      </c>
    </row>
    <row r="628" spans="1:14" hidden="1">
      <c r="A628" t="s">
        <v>1</v>
      </c>
      <c r="B628">
        <v>2013</v>
      </c>
      <c r="C628" t="s">
        <v>205</v>
      </c>
      <c r="D628" t="s">
        <v>211</v>
      </c>
      <c r="E628" t="s">
        <v>101</v>
      </c>
      <c r="F628" t="s">
        <v>97</v>
      </c>
      <c r="G628">
        <v>83</v>
      </c>
      <c r="H628" t="s">
        <v>77</v>
      </c>
      <c r="I628">
        <v>2011</v>
      </c>
      <c r="J628" t="s">
        <v>92</v>
      </c>
      <c r="K628" t="s">
        <v>657</v>
      </c>
      <c r="L628">
        <v>13979</v>
      </c>
      <c r="M628" s="9" t="str">
        <f>Data[[#This Row],[schedule]]&amp;" | "&amp;Data[[#This Row],[section]]</f>
        <v>SCHEDULE 6: REPORT ON ACTUAL TO FORECAST EXPENDITURE | 6b: Forecast Expenditure</v>
      </c>
      <c r="N628" s="9" t="str">
        <f t="shared" si="9"/>
        <v>SCHEDULE 6: REPORT ON ACTUAL TO FORECAST EXPENDITURE | 6b: Forecast Expenditure | By category | Pricing Period Starting Year + 2 | Asset management and airport operations</v>
      </c>
    </row>
    <row r="629" spans="1:14" hidden="1">
      <c r="A629" t="s">
        <v>1</v>
      </c>
      <c r="B629">
        <v>2013</v>
      </c>
      <c r="C629" t="s">
        <v>205</v>
      </c>
      <c r="D629" t="s">
        <v>211</v>
      </c>
      <c r="E629" t="s">
        <v>101</v>
      </c>
      <c r="F629" t="s">
        <v>98</v>
      </c>
      <c r="G629">
        <v>83</v>
      </c>
      <c r="H629" t="s">
        <v>77</v>
      </c>
      <c r="I629">
        <v>2012</v>
      </c>
      <c r="J629" t="s">
        <v>92</v>
      </c>
      <c r="K629" t="s">
        <v>658</v>
      </c>
      <c r="L629">
        <v>13882</v>
      </c>
      <c r="M629" s="9" t="str">
        <f>Data[[#This Row],[schedule]]&amp;" | "&amp;Data[[#This Row],[section]]</f>
        <v>SCHEDULE 6: REPORT ON ACTUAL TO FORECAST EXPENDITURE | 6b: Forecast Expenditure</v>
      </c>
      <c r="N629" s="9" t="str">
        <f t="shared" si="9"/>
        <v>SCHEDULE 6: REPORT ON ACTUAL TO FORECAST EXPENDITURE | 6b: Forecast Expenditure | By category | Pricing Period Starting Year + 3 | Asset management and airport operations</v>
      </c>
    </row>
    <row r="630" spans="1:14" hidden="1">
      <c r="A630" t="s">
        <v>1</v>
      </c>
      <c r="B630">
        <v>2013</v>
      </c>
      <c r="C630" t="s">
        <v>205</v>
      </c>
      <c r="D630" t="s">
        <v>211</v>
      </c>
      <c r="E630" t="s">
        <v>101</v>
      </c>
      <c r="F630" t="s">
        <v>99</v>
      </c>
      <c r="G630">
        <v>83</v>
      </c>
      <c r="H630" t="s">
        <v>77</v>
      </c>
      <c r="I630">
        <v>2013</v>
      </c>
      <c r="J630" t="s">
        <v>92</v>
      </c>
      <c r="K630" t="s">
        <v>659</v>
      </c>
      <c r="L630">
        <v>14660.5</v>
      </c>
      <c r="M630" s="9" t="str">
        <f>Data[[#This Row],[schedule]]&amp;" | "&amp;Data[[#This Row],[section]]</f>
        <v>SCHEDULE 6: REPORT ON ACTUAL TO FORECAST EXPENDITURE | 6b: Forecast Expenditure</v>
      </c>
      <c r="N630" s="9" t="str">
        <f t="shared" si="9"/>
        <v>SCHEDULE 6: REPORT ON ACTUAL TO FORECAST EXPENDITURE | 6b: Forecast Expenditure | By category | Pricing Period Starting Year + 4 | Asset management and airport operations</v>
      </c>
    </row>
    <row r="631" spans="1:14" hidden="1">
      <c r="A631" t="s">
        <v>1</v>
      </c>
      <c r="B631">
        <v>2013</v>
      </c>
      <c r="C631" t="s">
        <v>205</v>
      </c>
      <c r="D631" t="s">
        <v>211</v>
      </c>
      <c r="E631" t="s">
        <v>101</v>
      </c>
      <c r="F631" t="s">
        <v>95</v>
      </c>
      <c r="G631">
        <v>84</v>
      </c>
      <c r="H631" t="s">
        <v>78</v>
      </c>
      <c r="I631">
        <v>2009</v>
      </c>
      <c r="J631" t="s">
        <v>92</v>
      </c>
      <c r="K631" t="s">
        <v>640</v>
      </c>
      <c r="L631">
        <v>2595</v>
      </c>
      <c r="M631" s="9" t="str">
        <f>Data[[#This Row],[schedule]]&amp;" | "&amp;Data[[#This Row],[section]]</f>
        <v>SCHEDULE 6: REPORT ON ACTUAL TO FORECAST EXPENDITURE | 6b: Forecast Expenditure</v>
      </c>
      <c r="N631" s="9" t="str">
        <f t="shared" si="9"/>
        <v>SCHEDULE 6: REPORT ON ACTUAL TO FORECAST EXPENDITURE | 6b: Forecast Expenditure | By category | Pricing Period Starting Year | Asset maintenance</v>
      </c>
    </row>
    <row r="632" spans="1:14" hidden="1">
      <c r="A632" t="s">
        <v>1</v>
      </c>
      <c r="B632">
        <v>2013</v>
      </c>
      <c r="C632" t="s">
        <v>205</v>
      </c>
      <c r="D632" t="s">
        <v>211</v>
      </c>
      <c r="E632" t="s">
        <v>101</v>
      </c>
      <c r="F632" t="s">
        <v>96</v>
      </c>
      <c r="G632">
        <v>84</v>
      </c>
      <c r="H632" t="s">
        <v>78</v>
      </c>
      <c r="I632">
        <v>2010</v>
      </c>
      <c r="J632" t="s">
        <v>92</v>
      </c>
      <c r="K632" t="s">
        <v>660</v>
      </c>
      <c r="L632">
        <v>2680.5</v>
      </c>
      <c r="M632" s="9" t="str">
        <f>Data[[#This Row],[schedule]]&amp;" | "&amp;Data[[#This Row],[section]]</f>
        <v>SCHEDULE 6: REPORT ON ACTUAL TO FORECAST EXPENDITURE | 6b: Forecast Expenditure</v>
      </c>
      <c r="N632" s="9" t="str">
        <f t="shared" si="9"/>
        <v>SCHEDULE 6: REPORT ON ACTUAL TO FORECAST EXPENDITURE | 6b: Forecast Expenditure | By category | Pricing Period Starting Year + 1 | Asset maintenance</v>
      </c>
    </row>
    <row r="633" spans="1:14" hidden="1">
      <c r="A633" t="s">
        <v>1</v>
      </c>
      <c r="B633">
        <v>2013</v>
      </c>
      <c r="C633" t="s">
        <v>205</v>
      </c>
      <c r="D633" t="s">
        <v>211</v>
      </c>
      <c r="E633" t="s">
        <v>101</v>
      </c>
      <c r="F633" t="s">
        <v>97</v>
      </c>
      <c r="G633">
        <v>84</v>
      </c>
      <c r="H633" t="s">
        <v>78</v>
      </c>
      <c r="I633">
        <v>2011</v>
      </c>
      <c r="J633" t="s">
        <v>92</v>
      </c>
      <c r="K633" t="s">
        <v>661</v>
      </c>
      <c r="L633">
        <v>3275</v>
      </c>
      <c r="M633" s="9" t="str">
        <f>Data[[#This Row],[schedule]]&amp;" | "&amp;Data[[#This Row],[section]]</f>
        <v>SCHEDULE 6: REPORT ON ACTUAL TO FORECAST EXPENDITURE | 6b: Forecast Expenditure</v>
      </c>
      <c r="N633" s="9" t="str">
        <f t="shared" si="9"/>
        <v>SCHEDULE 6: REPORT ON ACTUAL TO FORECAST EXPENDITURE | 6b: Forecast Expenditure | By category | Pricing Period Starting Year + 2 | Asset maintenance</v>
      </c>
    </row>
    <row r="634" spans="1:14" hidden="1">
      <c r="A634" t="s">
        <v>1</v>
      </c>
      <c r="B634">
        <v>2013</v>
      </c>
      <c r="C634" t="s">
        <v>205</v>
      </c>
      <c r="D634" t="s">
        <v>211</v>
      </c>
      <c r="E634" t="s">
        <v>101</v>
      </c>
      <c r="F634" t="s">
        <v>98</v>
      </c>
      <c r="G634">
        <v>84</v>
      </c>
      <c r="H634" t="s">
        <v>78</v>
      </c>
      <c r="I634">
        <v>2012</v>
      </c>
      <c r="J634" t="s">
        <v>92</v>
      </c>
      <c r="K634" t="s">
        <v>662</v>
      </c>
      <c r="L634">
        <v>3386</v>
      </c>
      <c r="M634" s="9" t="str">
        <f>Data[[#This Row],[schedule]]&amp;" | "&amp;Data[[#This Row],[section]]</f>
        <v>SCHEDULE 6: REPORT ON ACTUAL TO FORECAST EXPENDITURE | 6b: Forecast Expenditure</v>
      </c>
      <c r="N634" s="9" t="str">
        <f t="shared" si="9"/>
        <v>SCHEDULE 6: REPORT ON ACTUAL TO FORECAST EXPENDITURE | 6b: Forecast Expenditure | By category | Pricing Period Starting Year + 3 | Asset maintenance</v>
      </c>
    </row>
    <row r="635" spans="1:14" hidden="1">
      <c r="A635" t="s">
        <v>1</v>
      </c>
      <c r="B635">
        <v>2013</v>
      </c>
      <c r="C635" t="s">
        <v>205</v>
      </c>
      <c r="D635" t="s">
        <v>211</v>
      </c>
      <c r="E635" t="s">
        <v>101</v>
      </c>
      <c r="F635" t="s">
        <v>99</v>
      </c>
      <c r="G635">
        <v>84</v>
      </c>
      <c r="H635" t="s">
        <v>78</v>
      </c>
      <c r="I635">
        <v>2013</v>
      </c>
      <c r="J635" t="s">
        <v>92</v>
      </c>
      <c r="K635" t="s">
        <v>663</v>
      </c>
      <c r="L635">
        <v>2999.5</v>
      </c>
      <c r="M635" s="9" t="str">
        <f>Data[[#This Row],[schedule]]&amp;" | "&amp;Data[[#This Row],[section]]</f>
        <v>SCHEDULE 6: REPORT ON ACTUAL TO FORECAST EXPENDITURE | 6b: Forecast Expenditure</v>
      </c>
      <c r="N635" s="9" t="str">
        <f t="shared" si="9"/>
        <v>SCHEDULE 6: REPORT ON ACTUAL TO FORECAST EXPENDITURE | 6b: Forecast Expenditure | By category | Pricing Period Starting Year + 4 | Asset maintenance</v>
      </c>
    </row>
    <row r="636" spans="1:14" hidden="1">
      <c r="A636" t="s">
        <v>1</v>
      </c>
      <c r="B636">
        <v>2013</v>
      </c>
      <c r="C636" t="s">
        <v>205</v>
      </c>
      <c r="D636" t="s">
        <v>211</v>
      </c>
      <c r="E636" t="s">
        <v>101</v>
      </c>
      <c r="F636" t="s">
        <v>95</v>
      </c>
      <c r="G636">
        <v>85</v>
      </c>
      <c r="H636" t="s">
        <v>270</v>
      </c>
      <c r="I636">
        <v>2009</v>
      </c>
      <c r="J636" t="s">
        <v>92</v>
      </c>
      <c r="K636" t="s">
        <v>642</v>
      </c>
      <c r="L636">
        <v>22887</v>
      </c>
      <c r="M636" s="9" t="str">
        <f>Data[[#This Row],[schedule]]&amp;" | "&amp;Data[[#This Row],[section]]</f>
        <v>SCHEDULE 6: REPORT ON ACTUAL TO FORECAST EXPENDITURE | 6b: Forecast Expenditure</v>
      </c>
      <c r="N636" s="9" t="str">
        <f t="shared" si="9"/>
        <v>SCHEDULE 6: REPORT ON ACTUAL TO FORECAST EXPENDITURE | 6b: Forecast Expenditure | By category | Pricing Period Starting Year | Total forecast operational expenditure</v>
      </c>
    </row>
    <row r="637" spans="1:14" hidden="1">
      <c r="A637" t="s">
        <v>1</v>
      </c>
      <c r="B637">
        <v>2013</v>
      </c>
      <c r="C637" t="s">
        <v>205</v>
      </c>
      <c r="D637" t="s">
        <v>211</v>
      </c>
      <c r="E637" t="s">
        <v>101</v>
      </c>
      <c r="F637" t="s">
        <v>96</v>
      </c>
      <c r="G637">
        <v>85</v>
      </c>
      <c r="H637" t="s">
        <v>270</v>
      </c>
      <c r="I637">
        <v>2010</v>
      </c>
      <c r="J637" t="s">
        <v>92</v>
      </c>
      <c r="K637" t="s">
        <v>664</v>
      </c>
      <c r="L637">
        <v>17303</v>
      </c>
      <c r="M637" s="9" t="str">
        <f>Data[[#This Row],[schedule]]&amp;" | "&amp;Data[[#This Row],[section]]</f>
        <v>SCHEDULE 6: REPORT ON ACTUAL TO FORECAST EXPENDITURE | 6b: Forecast Expenditure</v>
      </c>
      <c r="N637" s="9" t="str">
        <f t="shared" si="9"/>
        <v>SCHEDULE 6: REPORT ON ACTUAL TO FORECAST EXPENDITURE | 6b: Forecast Expenditure | By category | Pricing Period Starting Year + 1 | Total forecast operational expenditure</v>
      </c>
    </row>
    <row r="638" spans="1:14" hidden="1">
      <c r="A638" t="s">
        <v>1</v>
      </c>
      <c r="B638">
        <v>2013</v>
      </c>
      <c r="C638" t="s">
        <v>205</v>
      </c>
      <c r="D638" t="s">
        <v>211</v>
      </c>
      <c r="E638" t="s">
        <v>101</v>
      </c>
      <c r="F638" t="s">
        <v>97</v>
      </c>
      <c r="G638">
        <v>85</v>
      </c>
      <c r="H638" t="s">
        <v>270</v>
      </c>
      <c r="I638">
        <v>2011</v>
      </c>
      <c r="J638" t="s">
        <v>92</v>
      </c>
      <c r="K638" t="s">
        <v>665</v>
      </c>
      <c r="L638">
        <v>20048</v>
      </c>
      <c r="M638" s="9" t="str">
        <f>Data[[#This Row],[schedule]]&amp;" | "&amp;Data[[#This Row],[section]]</f>
        <v>SCHEDULE 6: REPORT ON ACTUAL TO FORECAST EXPENDITURE | 6b: Forecast Expenditure</v>
      </c>
      <c r="N638" s="9" t="str">
        <f t="shared" si="9"/>
        <v>SCHEDULE 6: REPORT ON ACTUAL TO FORECAST EXPENDITURE | 6b: Forecast Expenditure | By category | Pricing Period Starting Year + 2 | Total forecast operational expenditure</v>
      </c>
    </row>
    <row r="639" spans="1:14" hidden="1">
      <c r="A639" t="s">
        <v>1</v>
      </c>
      <c r="B639">
        <v>2013</v>
      </c>
      <c r="C639" t="s">
        <v>205</v>
      </c>
      <c r="D639" t="s">
        <v>211</v>
      </c>
      <c r="E639" t="s">
        <v>101</v>
      </c>
      <c r="F639" t="s">
        <v>98</v>
      </c>
      <c r="G639">
        <v>85</v>
      </c>
      <c r="H639" t="s">
        <v>270</v>
      </c>
      <c r="I639">
        <v>2012</v>
      </c>
      <c r="J639" t="s">
        <v>92</v>
      </c>
      <c r="K639" t="s">
        <v>666</v>
      </c>
      <c r="L639">
        <v>20485</v>
      </c>
      <c r="M639" s="9" t="str">
        <f>Data[[#This Row],[schedule]]&amp;" | "&amp;Data[[#This Row],[section]]</f>
        <v>SCHEDULE 6: REPORT ON ACTUAL TO FORECAST EXPENDITURE | 6b: Forecast Expenditure</v>
      </c>
      <c r="N639" s="9" t="str">
        <f t="shared" si="9"/>
        <v>SCHEDULE 6: REPORT ON ACTUAL TO FORECAST EXPENDITURE | 6b: Forecast Expenditure | By category | Pricing Period Starting Year + 3 | Total forecast operational expenditure</v>
      </c>
    </row>
    <row r="640" spans="1:14" hidden="1">
      <c r="A640" t="s">
        <v>1</v>
      </c>
      <c r="B640">
        <v>2013</v>
      </c>
      <c r="C640" t="s">
        <v>205</v>
      </c>
      <c r="D640" t="s">
        <v>211</v>
      </c>
      <c r="E640" t="s">
        <v>101</v>
      </c>
      <c r="F640" t="s">
        <v>99</v>
      </c>
      <c r="G640">
        <v>85</v>
      </c>
      <c r="H640" t="s">
        <v>270</v>
      </c>
      <c r="I640">
        <v>2013</v>
      </c>
      <c r="J640" t="s">
        <v>92</v>
      </c>
      <c r="K640" t="s">
        <v>667</v>
      </c>
      <c r="L640">
        <v>20869</v>
      </c>
      <c r="M640" s="9" t="str">
        <f>Data[[#This Row],[schedule]]&amp;" | "&amp;Data[[#This Row],[section]]</f>
        <v>SCHEDULE 6: REPORT ON ACTUAL TO FORECAST EXPENDITURE | 6b: Forecast Expenditure</v>
      </c>
      <c r="N640" s="9" t="str">
        <f t="shared" si="9"/>
        <v>SCHEDULE 6: REPORT ON ACTUAL TO FORECAST EXPENDITURE | 6b: Forecast Expenditure | By category | Pricing Period Starting Year + 4 | Total forecast operational expenditure</v>
      </c>
    </row>
    <row r="641" spans="1:14" hidden="1">
      <c r="A641" t="s">
        <v>1</v>
      </c>
      <c r="B641">
        <v>2013</v>
      </c>
      <c r="C641" t="s">
        <v>399</v>
      </c>
      <c r="D641" t="s">
        <v>400</v>
      </c>
      <c r="E641" t="s">
        <v>81</v>
      </c>
      <c r="F641" t="s">
        <v>81</v>
      </c>
      <c r="G641">
        <v>8</v>
      </c>
      <c r="H641" t="s">
        <v>149</v>
      </c>
      <c r="I641">
        <v>2013</v>
      </c>
      <c r="J641" t="s">
        <v>92</v>
      </c>
      <c r="K641" t="s">
        <v>668</v>
      </c>
      <c r="L641">
        <v>6.4931593432632564</v>
      </c>
      <c r="M641" s="9" t="str">
        <f>Data[[#This Row],[schedule]]&amp;" | "&amp;Data[[#This Row],[section]]</f>
        <v>SCHEDULE 5: REPORT ON RELATED PARTY TRANSACTIONS | 5(i): Related Party Transactions</v>
      </c>
      <c r="N641" s="9" t="str">
        <f t="shared" si="9"/>
        <v>SCHEDULE 5: REPORT ON RELATED PARTY TRANSACTIONS | 5(i): Related Party Transactions | Net operating revenue</v>
      </c>
    </row>
    <row r="642" spans="1:14" hidden="1">
      <c r="A642" t="s">
        <v>1</v>
      </c>
      <c r="B642">
        <v>2013</v>
      </c>
      <c r="C642" t="s">
        <v>399</v>
      </c>
      <c r="D642" t="s">
        <v>400</v>
      </c>
      <c r="E642" t="s">
        <v>81</v>
      </c>
      <c r="F642" t="s">
        <v>81</v>
      </c>
      <c r="G642">
        <v>9</v>
      </c>
      <c r="H642" t="s">
        <v>401</v>
      </c>
      <c r="I642">
        <v>2013</v>
      </c>
      <c r="J642" t="s">
        <v>92</v>
      </c>
      <c r="K642" t="s">
        <v>669</v>
      </c>
      <c r="L642">
        <v>2660.6159137</v>
      </c>
      <c r="M642" s="9" t="str">
        <f>Data[[#This Row],[schedule]]&amp;" | "&amp;Data[[#This Row],[section]]</f>
        <v>SCHEDULE 5: REPORT ON RELATED PARTY TRANSACTIONS | 5(i): Related Party Transactions</v>
      </c>
      <c r="N642" s="9" t="str">
        <f t="shared" ref="N642:N705" si="10">SUBSTITUTE(SUBSTITUTE(SUBSTITUTE(C642&amp;" | "&amp;D642&amp;" | "&amp;E642&amp;" | "&amp;F642&amp;" | "&amp;H642," |  |  | "," | ")," |  |  | "," | ")," |  | "," | ")</f>
        <v>SCHEDULE 5: REPORT ON RELATED PARTY TRANSACTIONS | 5(i): Related Party Transactions | Operational expenditure</v>
      </c>
    </row>
    <row r="643" spans="1:14" hidden="1">
      <c r="A643" t="s">
        <v>1</v>
      </c>
      <c r="B643">
        <v>2013</v>
      </c>
      <c r="C643" t="s">
        <v>399</v>
      </c>
      <c r="D643" t="s">
        <v>400</v>
      </c>
      <c r="E643" t="s">
        <v>81</v>
      </c>
      <c r="F643" t="s">
        <v>81</v>
      </c>
      <c r="G643">
        <v>10</v>
      </c>
      <c r="H643" t="s">
        <v>402</v>
      </c>
      <c r="I643">
        <v>2013</v>
      </c>
      <c r="J643" t="s">
        <v>92</v>
      </c>
      <c r="K643" t="s">
        <v>670</v>
      </c>
      <c r="L643">
        <v>2103</v>
      </c>
      <c r="M643" s="9" t="str">
        <f>Data[[#This Row],[schedule]]&amp;" | "&amp;Data[[#This Row],[section]]</f>
        <v>SCHEDULE 5: REPORT ON RELATED PARTY TRANSACTIONS | 5(i): Related Party Transactions</v>
      </c>
      <c r="N643" s="9" t="str">
        <f t="shared" si="10"/>
        <v>SCHEDULE 5: REPORT ON RELATED PARTY TRANSACTIONS | 5(i): Related Party Transactions | Related party capital expenditure</v>
      </c>
    </row>
    <row r="644" spans="1:14" hidden="1">
      <c r="A644" t="s">
        <v>1</v>
      </c>
      <c r="B644">
        <v>2013</v>
      </c>
      <c r="C644" t="s">
        <v>399</v>
      </c>
      <c r="D644" t="s">
        <v>400</v>
      </c>
      <c r="E644" t="s">
        <v>81</v>
      </c>
      <c r="F644" t="s">
        <v>81</v>
      </c>
      <c r="G644">
        <v>11</v>
      </c>
      <c r="H644" t="s">
        <v>403</v>
      </c>
      <c r="I644">
        <v>2013</v>
      </c>
      <c r="J644" t="s">
        <v>92</v>
      </c>
      <c r="K644" t="s">
        <v>458</v>
      </c>
      <c r="L644">
        <v>0</v>
      </c>
      <c r="M644" s="9" t="str">
        <f>Data[[#This Row],[schedule]]&amp;" | "&amp;Data[[#This Row],[section]]</f>
        <v>SCHEDULE 5: REPORT ON RELATED PARTY TRANSACTIONS | 5(i): Related Party Transactions</v>
      </c>
      <c r="N644" s="9" t="str">
        <f t="shared" si="10"/>
        <v>SCHEDULE 5: REPORT ON RELATED PARTY TRANSACTIONS | 5(i): Related Party Transactions | Market value of asset disposals</v>
      </c>
    </row>
    <row r="645" spans="1:14" hidden="1">
      <c r="A645" t="s">
        <v>1</v>
      </c>
      <c r="B645">
        <v>2013</v>
      </c>
      <c r="C645" t="s">
        <v>399</v>
      </c>
      <c r="D645" t="s">
        <v>400</v>
      </c>
      <c r="E645" t="s">
        <v>81</v>
      </c>
      <c r="F645" t="s">
        <v>81</v>
      </c>
      <c r="G645">
        <v>12</v>
      </c>
      <c r="H645" t="s">
        <v>404</v>
      </c>
      <c r="I645">
        <v>2013</v>
      </c>
      <c r="J645" t="s">
        <v>92</v>
      </c>
      <c r="K645" t="s">
        <v>458</v>
      </c>
      <c r="L645">
        <v>0</v>
      </c>
      <c r="M645" s="9" t="str">
        <f>Data[[#This Row],[schedule]]&amp;" | "&amp;Data[[#This Row],[section]]</f>
        <v>SCHEDULE 5: REPORT ON RELATED PARTY TRANSACTIONS | 5(i): Related Party Transactions</v>
      </c>
      <c r="N645" s="9" t="str">
        <f t="shared" si="10"/>
        <v>SCHEDULE 5: REPORT ON RELATED PARTY TRANSACTIONS | 5(i): Related Party Transactions | Other related party transactions</v>
      </c>
    </row>
    <row r="646" spans="1:14" hidden="1">
      <c r="A646" t="s">
        <v>1</v>
      </c>
      <c r="B646">
        <v>2013</v>
      </c>
      <c r="C646" t="s">
        <v>206</v>
      </c>
      <c r="D646" t="s">
        <v>212</v>
      </c>
      <c r="E646" t="s">
        <v>81</v>
      </c>
      <c r="F646" t="s">
        <v>309</v>
      </c>
      <c r="G646">
        <v>8</v>
      </c>
      <c r="H646" t="s">
        <v>271</v>
      </c>
      <c r="I646">
        <v>2013</v>
      </c>
      <c r="J646" t="s">
        <v>92</v>
      </c>
      <c r="K646" t="s">
        <v>671</v>
      </c>
      <c r="L646">
        <v>427888</v>
      </c>
      <c r="M646" s="9" t="str">
        <f>Data[[#This Row],[schedule]]&amp;" | "&amp;Data[[#This Row],[section]]</f>
        <v>SCHEDULE 4: REPORT ON REGULATORY ASSET BASE ROLL FORWARD | 4.a</v>
      </c>
      <c r="N646" s="9" t="str">
        <f t="shared" si="10"/>
        <v>SCHEDULE 4: REPORT ON REGULATORY ASSET BASE ROLL FORWARD | 4.a | Unallocated RAB | RAB value—previous disclosure year</v>
      </c>
    </row>
    <row r="647" spans="1:14" hidden="1">
      <c r="A647" t="s">
        <v>1</v>
      </c>
      <c r="B647">
        <v>2013</v>
      </c>
      <c r="C647" t="s">
        <v>206</v>
      </c>
      <c r="D647" t="s">
        <v>212</v>
      </c>
      <c r="E647" t="s">
        <v>81</v>
      </c>
      <c r="F647" t="s">
        <v>310</v>
      </c>
      <c r="G647">
        <v>8</v>
      </c>
      <c r="H647" t="s">
        <v>271</v>
      </c>
      <c r="I647">
        <v>2013</v>
      </c>
      <c r="J647" t="s">
        <v>92</v>
      </c>
      <c r="K647" t="s">
        <v>672</v>
      </c>
      <c r="L647">
        <v>415173.4</v>
      </c>
      <c r="M647" s="9" t="str">
        <f>Data[[#This Row],[schedule]]&amp;" | "&amp;Data[[#This Row],[section]]</f>
        <v>SCHEDULE 4: REPORT ON REGULATORY ASSET BASE ROLL FORWARD | 4.a</v>
      </c>
      <c r="N647" s="9" t="str">
        <f t="shared" si="10"/>
        <v>SCHEDULE 4: REPORT ON REGULATORY ASSET BASE ROLL FORWARD | 4.a | RAB | RAB value—previous disclosure year</v>
      </c>
    </row>
    <row r="648" spans="1:14" hidden="1">
      <c r="A648" t="s">
        <v>1</v>
      </c>
      <c r="B648">
        <v>2013</v>
      </c>
      <c r="C648" t="s">
        <v>206</v>
      </c>
      <c r="D648" t="s">
        <v>212</v>
      </c>
      <c r="E648" t="s">
        <v>81</v>
      </c>
      <c r="F648" t="s">
        <v>309</v>
      </c>
      <c r="G648">
        <v>10</v>
      </c>
      <c r="H648" t="s">
        <v>155</v>
      </c>
      <c r="I648">
        <v>2013</v>
      </c>
      <c r="J648" t="s">
        <v>92</v>
      </c>
      <c r="K648" t="s">
        <v>673</v>
      </c>
      <c r="L648">
        <v>14819</v>
      </c>
      <c r="M648" s="9" t="str">
        <f>Data[[#This Row],[schedule]]&amp;" | "&amp;Data[[#This Row],[section]]</f>
        <v>SCHEDULE 4: REPORT ON REGULATORY ASSET BASE ROLL FORWARD | 4.a</v>
      </c>
      <c r="N648" s="9" t="str">
        <f t="shared" si="10"/>
        <v>SCHEDULE 4: REPORT ON REGULATORY ASSET BASE ROLL FORWARD | 4.a | Unallocated RAB | Regulatory depreciation</v>
      </c>
    </row>
    <row r="649" spans="1:14" hidden="1">
      <c r="A649" t="s">
        <v>1</v>
      </c>
      <c r="B649">
        <v>2013</v>
      </c>
      <c r="C649" t="s">
        <v>206</v>
      </c>
      <c r="D649" t="s">
        <v>212</v>
      </c>
      <c r="E649" t="s">
        <v>81</v>
      </c>
      <c r="F649" t="s">
        <v>310</v>
      </c>
      <c r="G649">
        <v>10</v>
      </c>
      <c r="H649" t="s">
        <v>155</v>
      </c>
      <c r="I649">
        <v>2013</v>
      </c>
      <c r="J649" t="s">
        <v>92</v>
      </c>
      <c r="K649" t="s">
        <v>565</v>
      </c>
      <c r="L649">
        <v>14204</v>
      </c>
      <c r="M649" s="9" t="str">
        <f>Data[[#This Row],[schedule]]&amp;" | "&amp;Data[[#This Row],[section]]</f>
        <v>SCHEDULE 4: REPORT ON REGULATORY ASSET BASE ROLL FORWARD | 4.a</v>
      </c>
      <c r="N649" s="9" t="str">
        <f t="shared" si="10"/>
        <v>SCHEDULE 4: REPORT ON REGULATORY ASSET BASE ROLL FORWARD | 4.a | RAB | Regulatory depreciation</v>
      </c>
    </row>
    <row r="650" spans="1:14" hidden="1">
      <c r="A650" t="s">
        <v>1</v>
      </c>
      <c r="B650">
        <v>2013</v>
      </c>
      <c r="C650" t="s">
        <v>206</v>
      </c>
      <c r="D650" t="s">
        <v>212</v>
      </c>
      <c r="E650" t="s">
        <v>81</v>
      </c>
      <c r="F650" t="s">
        <v>309</v>
      </c>
      <c r="G650">
        <v>12</v>
      </c>
      <c r="H650" t="s">
        <v>272</v>
      </c>
      <c r="I650">
        <v>2013</v>
      </c>
      <c r="J650" t="s">
        <v>92</v>
      </c>
      <c r="K650" t="s">
        <v>674</v>
      </c>
      <c r="L650">
        <v>3635.2239906363511</v>
      </c>
      <c r="M650" s="9" t="str">
        <f>Data[[#This Row],[schedule]]&amp;" | "&amp;Data[[#This Row],[section]]</f>
        <v>SCHEDULE 4: REPORT ON REGULATORY ASSET BASE ROLL FORWARD | 4.a</v>
      </c>
      <c r="N650" s="9" t="str">
        <f t="shared" si="10"/>
        <v>SCHEDULE 4: REPORT ON REGULATORY ASSET BASE ROLL FORWARD | 4.a | Unallocated RAB | Indexed revaluations</v>
      </c>
    </row>
    <row r="651" spans="1:14" hidden="1">
      <c r="A651" t="s">
        <v>1</v>
      </c>
      <c r="B651">
        <v>2013</v>
      </c>
      <c r="C651" t="s">
        <v>206</v>
      </c>
      <c r="D651" t="s">
        <v>212</v>
      </c>
      <c r="E651" t="s">
        <v>81</v>
      </c>
      <c r="F651" t="s">
        <v>310</v>
      </c>
      <c r="G651">
        <v>12</v>
      </c>
      <c r="H651" t="s">
        <v>272</v>
      </c>
      <c r="I651">
        <v>2013</v>
      </c>
      <c r="J651" t="s">
        <v>92</v>
      </c>
      <c r="K651" t="s">
        <v>570</v>
      </c>
      <c r="L651">
        <v>3526.1591061215672</v>
      </c>
      <c r="M651" s="9" t="str">
        <f>Data[[#This Row],[schedule]]&amp;" | "&amp;Data[[#This Row],[section]]</f>
        <v>SCHEDULE 4: REPORT ON REGULATORY ASSET BASE ROLL FORWARD | 4.a</v>
      </c>
      <c r="N651" s="9" t="str">
        <f t="shared" si="10"/>
        <v>SCHEDULE 4: REPORT ON REGULATORY ASSET BASE ROLL FORWARD | 4.a | RAB | Indexed revaluations</v>
      </c>
    </row>
    <row r="652" spans="1:14" hidden="1">
      <c r="A652" t="s">
        <v>1</v>
      </c>
      <c r="B652">
        <v>2013</v>
      </c>
      <c r="C652" t="s">
        <v>206</v>
      </c>
      <c r="D652" t="s">
        <v>212</v>
      </c>
      <c r="E652" t="s">
        <v>81</v>
      </c>
      <c r="F652" t="s">
        <v>309</v>
      </c>
      <c r="G652">
        <v>13</v>
      </c>
      <c r="H652" t="s">
        <v>273</v>
      </c>
      <c r="I652">
        <v>2013</v>
      </c>
      <c r="J652" t="s">
        <v>92</v>
      </c>
      <c r="K652" t="s">
        <v>458</v>
      </c>
      <c r="L652">
        <v>0</v>
      </c>
      <c r="M652" s="9" t="str">
        <f>Data[[#This Row],[schedule]]&amp;" | "&amp;Data[[#This Row],[section]]</f>
        <v>SCHEDULE 4: REPORT ON REGULATORY ASSET BASE ROLL FORWARD | 4.a</v>
      </c>
      <c r="N652" s="9" t="str">
        <f t="shared" si="10"/>
        <v>SCHEDULE 4: REPORT ON REGULATORY ASSET BASE ROLL FORWARD | 4.a | Unallocated RAB | Non-indexed revaluations</v>
      </c>
    </row>
    <row r="653" spans="1:14" hidden="1">
      <c r="A653" t="s">
        <v>1</v>
      </c>
      <c r="B653">
        <v>2013</v>
      </c>
      <c r="C653" t="s">
        <v>206</v>
      </c>
      <c r="D653" t="s">
        <v>212</v>
      </c>
      <c r="E653" t="s">
        <v>81</v>
      </c>
      <c r="F653" t="s">
        <v>310</v>
      </c>
      <c r="G653">
        <v>13</v>
      </c>
      <c r="H653" t="s">
        <v>273</v>
      </c>
      <c r="I653">
        <v>2013</v>
      </c>
      <c r="J653" t="s">
        <v>92</v>
      </c>
      <c r="K653" t="s">
        <v>458</v>
      </c>
      <c r="L653">
        <v>0</v>
      </c>
      <c r="M653" s="9" t="str">
        <f>Data[[#This Row],[schedule]]&amp;" | "&amp;Data[[#This Row],[section]]</f>
        <v>SCHEDULE 4: REPORT ON REGULATORY ASSET BASE ROLL FORWARD | 4.a</v>
      </c>
      <c r="N653" s="9" t="str">
        <f t="shared" si="10"/>
        <v>SCHEDULE 4: REPORT ON REGULATORY ASSET BASE ROLL FORWARD | 4.a | RAB | Non-indexed revaluations</v>
      </c>
    </row>
    <row r="654" spans="1:14" hidden="1">
      <c r="A654" t="s">
        <v>1</v>
      </c>
      <c r="B654">
        <v>2013</v>
      </c>
      <c r="C654" t="s">
        <v>206</v>
      </c>
      <c r="D654" t="s">
        <v>212</v>
      </c>
      <c r="E654" t="s">
        <v>81</v>
      </c>
      <c r="F654" t="s">
        <v>309</v>
      </c>
      <c r="G654">
        <v>14</v>
      </c>
      <c r="H654" t="s">
        <v>158</v>
      </c>
      <c r="I654">
        <v>2013</v>
      </c>
      <c r="J654" t="s">
        <v>92</v>
      </c>
      <c r="K654" t="s">
        <v>674</v>
      </c>
      <c r="L654">
        <v>3635.2239906363511</v>
      </c>
      <c r="M654" s="9" t="str">
        <f>Data[[#This Row],[schedule]]&amp;" | "&amp;Data[[#This Row],[section]]</f>
        <v>SCHEDULE 4: REPORT ON REGULATORY ASSET BASE ROLL FORWARD | 4.a</v>
      </c>
      <c r="N654" s="9" t="str">
        <f t="shared" si="10"/>
        <v>SCHEDULE 4: REPORT ON REGULATORY ASSET BASE ROLL FORWARD | 4.a | Unallocated RAB | Total revaluations</v>
      </c>
    </row>
    <row r="655" spans="1:14" hidden="1">
      <c r="A655" t="s">
        <v>1</v>
      </c>
      <c r="B655">
        <v>2013</v>
      </c>
      <c r="C655" t="s">
        <v>206</v>
      </c>
      <c r="D655" t="s">
        <v>212</v>
      </c>
      <c r="E655" t="s">
        <v>81</v>
      </c>
      <c r="F655" t="s">
        <v>310</v>
      </c>
      <c r="G655">
        <v>14</v>
      </c>
      <c r="H655" t="s">
        <v>158</v>
      </c>
      <c r="I655">
        <v>2013</v>
      </c>
      <c r="J655" t="s">
        <v>92</v>
      </c>
      <c r="K655" t="s">
        <v>570</v>
      </c>
      <c r="L655">
        <v>3526.1591061215672</v>
      </c>
      <c r="M655" s="9" t="str">
        <f>Data[[#This Row],[schedule]]&amp;" | "&amp;Data[[#This Row],[section]]</f>
        <v>SCHEDULE 4: REPORT ON REGULATORY ASSET BASE ROLL FORWARD | 4.a</v>
      </c>
      <c r="N655" s="9" t="str">
        <f t="shared" si="10"/>
        <v>SCHEDULE 4: REPORT ON REGULATORY ASSET BASE ROLL FORWARD | 4.a | RAB | Total revaluations</v>
      </c>
    </row>
    <row r="656" spans="1:14" hidden="1">
      <c r="A656" t="s">
        <v>1</v>
      </c>
      <c r="B656">
        <v>2013</v>
      </c>
      <c r="C656" t="s">
        <v>206</v>
      </c>
      <c r="D656" t="s">
        <v>212</v>
      </c>
      <c r="E656" t="s">
        <v>81</v>
      </c>
      <c r="F656" t="s">
        <v>309</v>
      </c>
      <c r="G656">
        <v>16</v>
      </c>
      <c r="H656" t="s">
        <v>274</v>
      </c>
      <c r="I656">
        <v>2013</v>
      </c>
      <c r="J656" t="s">
        <v>92</v>
      </c>
      <c r="K656" t="s">
        <v>675</v>
      </c>
      <c r="L656">
        <v>3594</v>
      </c>
      <c r="M656" s="9" t="str">
        <f>Data[[#This Row],[schedule]]&amp;" | "&amp;Data[[#This Row],[section]]</f>
        <v>SCHEDULE 4: REPORT ON REGULATORY ASSET BASE ROLL FORWARD | 4.a</v>
      </c>
      <c r="N656" s="9" t="str">
        <f t="shared" si="10"/>
        <v>SCHEDULE 4: REPORT ON REGULATORY ASSET BASE ROLL FORWARD | 4.a | Unallocated RAB | Assets commissioned (other than below)</v>
      </c>
    </row>
    <row r="657" spans="1:14" hidden="1">
      <c r="A657" t="s">
        <v>1</v>
      </c>
      <c r="B657">
        <v>2013</v>
      </c>
      <c r="C657" t="s">
        <v>206</v>
      </c>
      <c r="D657" t="s">
        <v>212</v>
      </c>
      <c r="E657" t="s">
        <v>81</v>
      </c>
      <c r="F657" t="s">
        <v>310</v>
      </c>
      <c r="G657">
        <v>16</v>
      </c>
      <c r="H657" t="s">
        <v>274</v>
      </c>
      <c r="I657">
        <v>2013</v>
      </c>
      <c r="J657" t="s">
        <v>92</v>
      </c>
      <c r="K657" t="s">
        <v>676</v>
      </c>
      <c r="L657">
        <v>3088.4</v>
      </c>
      <c r="M657" s="9" t="str">
        <f>Data[[#This Row],[schedule]]&amp;" | "&amp;Data[[#This Row],[section]]</f>
        <v>SCHEDULE 4: REPORT ON REGULATORY ASSET BASE ROLL FORWARD | 4.a</v>
      </c>
      <c r="N657" s="9" t="str">
        <f t="shared" si="10"/>
        <v>SCHEDULE 4: REPORT ON REGULATORY ASSET BASE ROLL FORWARD | 4.a | RAB | Assets commissioned (other than below)</v>
      </c>
    </row>
    <row r="658" spans="1:14" hidden="1">
      <c r="A658" t="s">
        <v>1</v>
      </c>
      <c r="B658">
        <v>2013</v>
      </c>
      <c r="C658" t="s">
        <v>206</v>
      </c>
      <c r="D658" t="s">
        <v>212</v>
      </c>
      <c r="E658" t="s">
        <v>81</v>
      </c>
      <c r="F658" t="s">
        <v>309</v>
      </c>
      <c r="G658">
        <v>17</v>
      </c>
      <c r="H658" t="s">
        <v>275</v>
      </c>
      <c r="I658">
        <v>2013</v>
      </c>
      <c r="J658" t="s">
        <v>92</v>
      </c>
      <c r="K658" t="s">
        <v>458</v>
      </c>
      <c r="L658">
        <v>0</v>
      </c>
      <c r="M658" s="9" t="str">
        <f>Data[[#This Row],[schedule]]&amp;" | "&amp;Data[[#This Row],[section]]</f>
        <v>SCHEDULE 4: REPORT ON REGULATORY ASSET BASE ROLL FORWARD | 4.a</v>
      </c>
      <c r="N658" s="9" t="str">
        <f t="shared" si="10"/>
        <v>SCHEDULE 4: REPORT ON REGULATORY ASSET BASE ROLL FORWARD | 4.a | Unallocated RAB | Assets acquired from a regulated supplier</v>
      </c>
    </row>
    <row r="659" spans="1:14" hidden="1">
      <c r="A659" t="s">
        <v>1</v>
      </c>
      <c r="B659">
        <v>2013</v>
      </c>
      <c r="C659" t="s">
        <v>206</v>
      </c>
      <c r="D659" t="s">
        <v>212</v>
      </c>
      <c r="E659" t="s">
        <v>81</v>
      </c>
      <c r="F659" t="s">
        <v>310</v>
      </c>
      <c r="G659">
        <v>17</v>
      </c>
      <c r="H659" t="s">
        <v>275</v>
      </c>
      <c r="I659">
        <v>2013</v>
      </c>
      <c r="J659" t="s">
        <v>92</v>
      </c>
      <c r="K659" t="s">
        <v>458</v>
      </c>
      <c r="L659">
        <v>0</v>
      </c>
      <c r="M659" s="9" t="str">
        <f>Data[[#This Row],[schedule]]&amp;" | "&amp;Data[[#This Row],[section]]</f>
        <v>SCHEDULE 4: REPORT ON REGULATORY ASSET BASE ROLL FORWARD | 4.a</v>
      </c>
      <c r="N659" s="9" t="str">
        <f t="shared" si="10"/>
        <v>SCHEDULE 4: REPORT ON REGULATORY ASSET BASE ROLL FORWARD | 4.a | RAB | Assets acquired from a regulated supplier</v>
      </c>
    </row>
    <row r="660" spans="1:14" hidden="1">
      <c r="A660" t="s">
        <v>1</v>
      </c>
      <c r="B660">
        <v>2013</v>
      </c>
      <c r="C660" t="s">
        <v>206</v>
      </c>
      <c r="D660" t="s">
        <v>212</v>
      </c>
      <c r="E660" t="s">
        <v>81</v>
      </c>
      <c r="F660" t="s">
        <v>309</v>
      </c>
      <c r="G660">
        <v>18</v>
      </c>
      <c r="H660" t="s">
        <v>276</v>
      </c>
      <c r="I660">
        <v>2013</v>
      </c>
      <c r="J660" t="s">
        <v>92</v>
      </c>
      <c r="K660" t="s">
        <v>677</v>
      </c>
      <c r="L660">
        <v>2947</v>
      </c>
      <c r="M660" s="9" t="str">
        <f>Data[[#This Row],[schedule]]&amp;" | "&amp;Data[[#This Row],[section]]</f>
        <v>SCHEDULE 4: REPORT ON REGULATORY ASSET BASE ROLL FORWARD | 4.a</v>
      </c>
      <c r="N660" s="9" t="str">
        <f t="shared" si="10"/>
        <v>SCHEDULE 4: REPORT ON REGULATORY ASSET BASE ROLL FORWARD | 4.a | Unallocated RAB | Assets acquired from a related party</v>
      </c>
    </row>
    <row r="661" spans="1:14" hidden="1">
      <c r="A661" t="s">
        <v>1</v>
      </c>
      <c r="B661">
        <v>2013</v>
      </c>
      <c r="C661" t="s">
        <v>206</v>
      </c>
      <c r="D661" t="s">
        <v>212</v>
      </c>
      <c r="E661" t="s">
        <v>81</v>
      </c>
      <c r="F661" t="s">
        <v>310</v>
      </c>
      <c r="G661">
        <v>18</v>
      </c>
      <c r="H661" t="s">
        <v>276</v>
      </c>
      <c r="I661">
        <v>2013</v>
      </c>
      <c r="J661" t="s">
        <v>92</v>
      </c>
      <c r="K661" t="s">
        <v>678</v>
      </c>
      <c r="L661">
        <v>2102.5</v>
      </c>
      <c r="M661" s="9" t="str">
        <f>Data[[#This Row],[schedule]]&amp;" | "&amp;Data[[#This Row],[section]]</f>
        <v>SCHEDULE 4: REPORT ON REGULATORY ASSET BASE ROLL FORWARD | 4.a</v>
      </c>
      <c r="N661" s="9" t="str">
        <f t="shared" si="10"/>
        <v>SCHEDULE 4: REPORT ON REGULATORY ASSET BASE ROLL FORWARD | 4.a | RAB | Assets acquired from a related party</v>
      </c>
    </row>
    <row r="662" spans="1:14" hidden="1">
      <c r="A662" t="s">
        <v>1</v>
      </c>
      <c r="B662">
        <v>2013</v>
      </c>
      <c r="C662" t="s">
        <v>206</v>
      </c>
      <c r="D662" t="s">
        <v>212</v>
      </c>
      <c r="E662" t="s">
        <v>81</v>
      </c>
      <c r="F662" t="s">
        <v>309</v>
      </c>
      <c r="G662">
        <v>19</v>
      </c>
      <c r="H662" t="s">
        <v>277</v>
      </c>
      <c r="I662">
        <v>2013</v>
      </c>
      <c r="J662" t="s">
        <v>92</v>
      </c>
      <c r="K662" t="s">
        <v>679</v>
      </c>
      <c r="L662">
        <v>6541</v>
      </c>
      <c r="M662" s="9" t="str">
        <f>Data[[#This Row],[schedule]]&amp;" | "&amp;Data[[#This Row],[section]]</f>
        <v>SCHEDULE 4: REPORT ON REGULATORY ASSET BASE ROLL FORWARD | 4.a</v>
      </c>
      <c r="N662" s="9" t="str">
        <f t="shared" si="10"/>
        <v xml:space="preserve">SCHEDULE 4: REPORT ON REGULATORY ASSET BASE ROLL FORWARD | 4.a | Unallocated RAB | Assets commissioned  </v>
      </c>
    </row>
    <row r="663" spans="1:14" hidden="1">
      <c r="A663" t="s">
        <v>1</v>
      </c>
      <c r="B663">
        <v>2013</v>
      </c>
      <c r="C663" t="s">
        <v>206</v>
      </c>
      <c r="D663" t="s">
        <v>212</v>
      </c>
      <c r="E663" t="s">
        <v>81</v>
      </c>
      <c r="F663" t="s">
        <v>310</v>
      </c>
      <c r="G663">
        <v>19</v>
      </c>
      <c r="H663" t="s">
        <v>277</v>
      </c>
      <c r="I663">
        <v>2013</v>
      </c>
      <c r="J663" t="s">
        <v>92</v>
      </c>
      <c r="K663" t="s">
        <v>680</v>
      </c>
      <c r="L663">
        <v>5190.8999999999996</v>
      </c>
      <c r="M663" s="9" t="str">
        <f>Data[[#This Row],[schedule]]&amp;" | "&amp;Data[[#This Row],[section]]</f>
        <v>SCHEDULE 4: REPORT ON REGULATORY ASSET BASE ROLL FORWARD | 4.a</v>
      </c>
      <c r="N663" s="9" t="str">
        <f t="shared" si="10"/>
        <v xml:space="preserve">SCHEDULE 4: REPORT ON REGULATORY ASSET BASE ROLL FORWARD | 4.a | RAB | Assets commissioned  </v>
      </c>
    </row>
    <row r="664" spans="1:14" hidden="1">
      <c r="A664" t="s">
        <v>1</v>
      </c>
      <c r="B664">
        <v>2013</v>
      </c>
      <c r="C664" t="s">
        <v>206</v>
      </c>
      <c r="D664" t="s">
        <v>212</v>
      </c>
      <c r="E664" t="s">
        <v>81</v>
      </c>
      <c r="F664" t="s">
        <v>309</v>
      </c>
      <c r="G664">
        <v>21</v>
      </c>
      <c r="H664" t="s">
        <v>278</v>
      </c>
      <c r="I664">
        <v>2013</v>
      </c>
      <c r="J664" t="s">
        <v>92</v>
      </c>
      <c r="K664" t="s">
        <v>681</v>
      </c>
      <c r="L664">
        <v>4048</v>
      </c>
      <c r="M664" s="9" t="str">
        <f>Data[[#This Row],[schedule]]&amp;" | "&amp;Data[[#This Row],[section]]</f>
        <v>SCHEDULE 4: REPORT ON REGULATORY ASSET BASE ROLL FORWARD | 4.a</v>
      </c>
      <c r="N664" s="9" t="str">
        <f t="shared" si="10"/>
        <v>SCHEDULE 4: REPORT ON REGULATORY ASSET BASE ROLL FORWARD | 4.a | Unallocated RAB | Asset disposals (other)</v>
      </c>
    </row>
    <row r="665" spans="1:14" hidden="1">
      <c r="A665" t="s">
        <v>1</v>
      </c>
      <c r="B665">
        <v>2013</v>
      </c>
      <c r="C665" t="s">
        <v>206</v>
      </c>
      <c r="D665" t="s">
        <v>212</v>
      </c>
      <c r="E665" t="s">
        <v>81</v>
      </c>
      <c r="F665" t="s">
        <v>310</v>
      </c>
      <c r="G665">
        <v>21</v>
      </c>
      <c r="H665" t="s">
        <v>278</v>
      </c>
      <c r="I665">
        <v>2013</v>
      </c>
      <c r="J665" t="s">
        <v>92</v>
      </c>
      <c r="K665" t="s">
        <v>682</v>
      </c>
      <c r="L665">
        <v>4047.4</v>
      </c>
      <c r="M665" s="9" t="str">
        <f>Data[[#This Row],[schedule]]&amp;" | "&amp;Data[[#This Row],[section]]</f>
        <v>SCHEDULE 4: REPORT ON REGULATORY ASSET BASE ROLL FORWARD | 4.a</v>
      </c>
      <c r="N665" s="9" t="str">
        <f t="shared" si="10"/>
        <v>SCHEDULE 4: REPORT ON REGULATORY ASSET BASE ROLL FORWARD | 4.a | RAB | Asset disposals (other)</v>
      </c>
    </row>
    <row r="666" spans="1:14" hidden="1">
      <c r="A666" t="s">
        <v>1</v>
      </c>
      <c r="B666">
        <v>2013</v>
      </c>
      <c r="C666" t="s">
        <v>206</v>
      </c>
      <c r="D666" t="s">
        <v>212</v>
      </c>
      <c r="E666" t="s">
        <v>81</v>
      </c>
      <c r="F666" t="s">
        <v>309</v>
      </c>
      <c r="G666">
        <v>22</v>
      </c>
      <c r="H666" t="s">
        <v>279</v>
      </c>
      <c r="I666">
        <v>2013</v>
      </c>
      <c r="J666" t="s">
        <v>92</v>
      </c>
      <c r="K666" t="s">
        <v>458</v>
      </c>
      <c r="L666">
        <v>0</v>
      </c>
      <c r="M666" s="9" t="str">
        <f>Data[[#This Row],[schedule]]&amp;" | "&amp;Data[[#This Row],[section]]</f>
        <v>SCHEDULE 4: REPORT ON REGULATORY ASSET BASE ROLL FORWARD | 4.a</v>
      </c>
      <c r="N666" s="9" t="str">
        <f t="shared" si="10"/>
        <v>SCHEDULE 4: REPORT ON REGULATORY ASSET BASE ROLL FORWARD | 4.a | Unallocated RAB | Asset disposals to a regulated supplier</v>
      </c>
    </row>
    <row r="667" spans="1:14" hidden="1">
      <c r="A667" t="s">
        <v>1</v>
      </c>
      <c r="B667">
        <v>2013</v>
      </c>
      <c r="C667" t="s">
        <v>206</v>
      </c>
      <c r="D667" t="s">
        <v>212</v>
      </c>
      <c r="E667" t="s">
        <v>81</v>
      </c>
      <c r="F667" t="s">
        <v>310</v>
      </c>
      <c r="G667">
        <v>22</v>
      </c>
      <c r="H667" t="s">
        <v>279</v>
      </c>
      <c r="I667">
        <v>2013</v>
      </c>
      <c r="J667" t="s">
        <v>92</v>
      </c>
      <c r="K667" t="s">
        <v>458</v>
      </c>
      <c r="L667">
        <v>0</v>
      </c>
      <c r="M667" s="9" t="str">
        <f>Data[[#This Row],[schedule]]&amp;" | "&amp;Data[[#This Row],[section]]</f>
        <v>SCHEDULE 4: REPORT ON REGULATORY ASSET BASE ROLL FORWARD | 4.a</v>
      </c>
      <c r="N667" s="9" t="str">
        <f t="shared" si="10"/>
        <v>SCHEDULE 4: REPORT ON REGULATORY ASSET BASE ROLL FORWARD | 4.a | RAB | Asset disposals to a regulated supplier</v>
      </c>
    </row>
    <row r="668" spans="1:14" hidden="1">
      <c r="A668" t="s">
        <v>1</v>
      </c>
      <c r="B668">
        <v>2013</v>
      </c>
      <c r="C668" t="s">
        <v>206</v>
      </c>
      <c r="D668" t="s">
        <v>212</v>
      </c>
      <c r="E668" t="s">
        <v>81</v>
      </c>
      <c r="F668" t="s">
        <v>309</v>
      </c>
      <c r="G668">
        <v>23</v>
      </c>
      <c r="H668" t="s">
        <v>280</v>
      </c>
      <c r="I668">
        <v>2013</v>
      </c>
      <c r="J668" t="s">
        <v>92</v>
      </c>
      <c r="K668" t="s">
        <v>458</v>
      </c>
      <c r="L668">
        <v>0</v>
      </c>
      <c r="M668" s="9" t="str">
        <f>Data[[#This Row],[schedule]]&amp;" | "&amp;Data[[#This Row],[section]]</f>
        <v>SCHEDULE 4: REPORT ON REGULATORY ASSET BASE ROLL FORWARD | 4.a</v>
      </c>
      <c r="N668" s="9" t="str">
        <f t="shared" si="10"/>
        <v>SCHEDULE 4: REPORT ON REGULATORY ASSET BASE ROLL FORWARD | 4.a | Unallocated RAB | Asset disposals to a related party</v>
      </c>
    </row>
    <row r="669" spans="1:14" hidden="1">
      <c r="A669" t="s">
        <v>1</v>
      </c>
      <c r="B669">
        <v>2013</v>
      </c>
      <c r="C669" t="s">
        <v>206</v>
      </c>
      <c r="D669" t="s">
        <v>212</v>
      </c>
      <c r="E669" t="s">
        <v>81</v>
      </c>
      <c r="F669" t="s">
        <v>310</v>
      </c>
      <c r="G669">
        <v>23</v>
      </c>
      <c r="H669" t="s">
        <v>280</v>
      </c>
      <c r="I669">
        <v>2013</v>
      </c>
      <c r="J669" t="s">
        <v>92</v>
      </c>
      <c r="K669" t="s">
        <v>458</v>
      </c>
      <c r="L669">
        <v>0</v>
      </c>
      <c r="M669" s="9" t="str">
        <f>Data[[#This Row],[schedule]]&amp;" | "&amp;Data[[#This Row],[section]]</f>
        <v>SCHEDULE 4: REPORT ON REGULATORY ASSET BASE ROLL FORWARD | 4.a</v>
      </c>
      <c r="N669" s="9" t="str">
        <f t="shared" si="10"/>
        <v>SCHEDULE 4: REPORT ON REGULATORY ASSET BASE ROLL FORWARD | 4.a | RAB | Asset disposals to a related party</v>
      </c>
    </row>
    <row r="670" spans="1:14" hidden="1">
      <c r="A670" t="s">
        <v>1</v>
      </c>
      <c r="B670">
        <v>2013</v>
      </c>
      <c r="C670" t="s">
        <v>206</v>
      </c>
      <c r="D670" t="s">
        <v>212</v>
      </c>
      <c r="E670" t="s">
        <v>81</v>
      </c>
      <c r="F670" t="s">
        <v>309</v>
      </c>
      <c r="G670">
        <v>24</v>
      </c>
      <c r="H670" t="s">
        <v>63</v>
      </c>
      <c r="I670">
        <v>2013</v>
      </c>
      <c r="J670" t="s">
        <v>92</v>
      </c>
      <c r="K670" t="s">
        <v>681</v>
      </c>
      <c r="L670">
        <v>4048</v>
      </c>
      <c r="M670" s="9" t="str">
        <f>Data[[#This Row],[schedule]]&amp;" | "&amp;Data[[#This Row],[section]]</f>
        <v>SCHEDULE 4: REPORT ON REGULATORY ASSET BASE ROLL FORWARD | 4.a</v>
      </c>
      <c r="N670" s="9" t="str">
        <f t="shared" si="10"/>
        <v>SCHEDULE 4: REPORT ON REGULATORY ASSET BASE ROLL FORWARD | 4.a | Unallocated RAB | Asset disposals</v>
      </c>
    </row>
    <row r="671" spans="1:14" hidden="1">
      <c r="A671" t="s">
        <v>1</v>
      </c>
      <c r="B671">
        <v>2013</v>
      </c>
      <c r="C671" t="s">
        <v>206</v>
      </c>
      <c r="D671" t="s">
        <v>212</v>
      </c>
      <c r="E671" t="s">
        <v>81</v>
      </c>
      <c r="F671" t="s">
        <v>310</v>
      </c>
      <c r="G671">
        <v>24</v>
      </c>
      <c r="H671" t="s">
        <v>63</v>
      </c>
      <c r="I671">
        <v>2013</v>
      </c>
      <c r="J671" t="s">
        <v>92</v>
      </c>
      <c r="K671" t="s">
        <v>682</v>
      </c>
      <c r="L671">
        <v>4047.4</v>
      </c>
      <c r="M671" s="9" t="str">
        <f>Data[[#This Row],[schedule]]&amp;" | "&amp;Data[[#This Row],[section]]</f>
        <v>SCHEDULE 4: REPORT ON REGULATORY ASSET BASE ROLL FORWARD | 4.a</v>
      </c>
      <c r="N671" s="9" t="str">
        <f t="shared" si="10"/>
        <v>SCHEDULE 4: REPORT ON REGULATORY ASSET BASE ROLL FORWARD | 4.a | RAB | Asset disposals</v>
      </c>
    </row>
    <row r="672" spans="1:14" hidden="1">
      <c r="A672" t="s">
        <v>1</v>
      </c>
      <c r="B672">
        <v>2013</v>
      </c>
      <c r="C672" t="s">
        <v>206</v>
      </c>
      <c r="D672" t="s">
        <v>212</v>
      </c>
      <c r="E672" t="s">
        <v>81</v>
      </c>
      <c r="F672" t="s">
        <v>309</v>
      </c>
      <c r="G672">
        <v>26</v>
      </c>
      <c r="H672" t="s">
        <v>281</v>
      </c>
      <c r="I672">
        <v>2013</v>
      </c>
      <c r="J672" t="s">
        <v>92</v>
      </c>
      <c r="K672" t="s">
        <v>458</v>
      </c>
      <c r="L672">
        <v>0</v>
      </c>
      <c r="M672" s="9" t="str">
        <f>Data[[#This Row],[schedule]]&amp;" | "&amp;Data[[#This Row],[section]]</f>
        <v>SCHEDULE 4: REPORT ON REGULATORY ASSET BASE ROLL FORWARD | 4.a</v>
      </c>
      <c r="N672" s="9" t="str">
        <f t="shared" si="10"/>
        <v>SCHEDULE 4: REPORT ON REGULATORY ASSET BASE ROLL FORWARD | 4.a | Unallocated RAB | Lost and found assets adjustment</v>
      </c>
    </row>
    <row r="673" spans="1:14" hidden="1">
      <c r="A673" t="s">
        <v>1</v>
      </c>
      <c r="B673">
        <v>2013</v>
      </c>
      <c r="C673" t="s">
        <v>206</v>
      </c>
      <c r="D673" t="s">
        <v>212</v>
      </c>
      <c r="E673" t="s">
        <v>81</v>
      </c>
      <c r="F673" t="s">
        <v>310</v>
      </c>
      <c r="G673">
        <v>26</v>
      </c>
      <c r="H673" t="s">
        <v>281</v>
      </c>
      <c r="I673">
        <v>2013</v>
      </c>
      <c r="J673" t="s">
        <v>92</v>
      </c>
      <c r="K673" t="s">
        <v>458</v>
      </c>
      <c r="L673">
        <v>0</v>
      </c>
      <c r="M673" s="9" t="str">
        <f>Data[[#This Row],[schedule]]&amp;" | "&amp;Data[[#This Row],[section]]</f>
        <v>SCHEDULE 4: REPORT ON REGULATORY ASSET BASE ROLL FORWARD | 4.a</v>
      </c>
      <c r="N673" s="9" t="str">
        <f t="shared" si="10"/>
        <v>SCHEDULE 4: REPORT ON REGULATORY ASSET BASE ROLL FORWARD | 4.a | RAB | Lost and found assets adjustment</v>
      </c>
    </row>
    <row r="674" spans="1:14" hidden="1">
      <c r="A674" t="s">
        <v>1</v>
      </c>
      <c r="B674">
        <v>2013</v>
      </c>
      <c r="C674" t="s">
        <v>206</v>
      </c>
      <c r="D674" t="s">
        <v>212</v>
      </c>
      <c r="E674" t="s">
        <v>81</v>
      </c>
      <c r="F674" t="s">
        <v>310</v>
      </c>
      <c r="G674">
        <v>28</v>
      </c>
      <c r="H674" t="s">
        <v>282</v>
      </c>
      <c r="I674">
        <v>2013</v>
      </c>
      <c r="J674" t="s">
        <v>92</v>
      </c>
      <c r="K674" t="s">
        <v>683</v>
      </c>
      <c r="L674">
        <v>62.740893878450152</v>
      </c>
      <c r="M674" s="9" t="str">
        <f>Data[[#This Row],[schedule]]&amp;" | "&amp;Data[[#This Row],[section]]</f>
        <v>SCHEDULE 4: REPORT ON REGULATORY ASSET BASE ROLL FORWARD | 4.a</v>
      </c>
      <c r="N674" s="9" t="str">
        <f t="shared" si="10"/>
        <v>SCHEDULE 4: REPORT ON REGULATORY ASSET BASE ROLL FORWARD | 4.a | RAB | Adjustment resulting from cost allocation</v>
      </c>
    </row>
    <row r="675" spans="1:14" hidden="1">
      <c r="A675" t="s">
        <v>1</v>
      </c>
      <c r="B675">
        <v>2013</v>
      </c>
      <c r="C675" t="s">
        <v>206</v>
      </c>
      <c r="D675" t="s">
        <v>212</v>
      </c>
      <c r="E675" t="s">
        <v>81</v>
      </c>
      <c r="F675" t="s">
        <v>309</v>
      </c>
      <c r="G675">
        <v>30</v>
      </c>
      <c r="H675" t="s">
        <v>283</v>
      </c>
      <c r="I675">
        <v>2013</v>
      </c>
      <c r="J675" t="s">
        <v>92</v>
      </c>
      <c r="K675" t="s">
        <v>684</v>
      </c>
      <c r="L675">
        <v>419197.72399063641</v>
      </c>
      <c r="M675" s="9" t="str">
        <f>Data[[#This Row],[schedule]]&amp;" | "&amp;Data[[#This Row],[section]]</f>
        <v>SCHEDULE 4: REPORT ON REGULATORY ASSET BASE ROLL FORWARD | 4.a</v>
      </c>
      <c r="N675" s="9" t="str">
        <f t="shared" si="10"/>
        <v>SCHEDULE 4: REPORT ON REGULATORY ASSET BASE ROLL FORWARD | 4.a | Unallocated RAB | RAB value †</v>
      </c>
    </row>
    <row r="676" spans="1:14" hidden="1">
      <c r="A676" t="s">
        <v>1</v>
      </c>
      <c r="B676">
        <v>2013</v>
      </c>
      <c r="C676" t="s">
        <v>206</v>
      </c>
      <c r="D676" t="s">
        <v>212</v>
      </c>
      <c r="E676" t="s">
        <v>81</v>
      </c>
      <c r="F676" t="s">
        <v>310</v>
      </c>
      <c r="G676">
        <v>30</v>
      </c>
      <c r="H676" t="s">
        <v>283</v>
      </c>
      <c r="I676">
        <v>2013</v>
      </c>
      <c r="J676" t="s">
        <v>92</v>
      </c>
      <c r="K676" t="s">
        <v>555</v>
      </c>
      <c r="L676">
        <v>405701.8000000001</v>
      </c>
      <c r="M676" s="9" t="str">
        <f>Data[[#This Row],[schedule]]&amp;" | "&amp;Data[[#This Row],[section]]</f>
        <v>SCHEDULE 4: REPORT ON REGULATORY ASSET BASE ROLL FORWARD | 4.a</v>
      </c>
      <c r="N676" s="9" t="str">
        <f t="shared" si="10"/>
        <v>SCHEDULE 4: REPORT ON REGULATORY ASSET BASE ROLL FORWARD | 4.a | RAB | RAB value †</v>
      </c>
    </row>
    <row r="677" spans="1:14" hidden="1">
      <c r="A677" t="s">
        <v>1</v>
      </c>
      <c r="B677">
        <v>2013</v>
      </c>
      <c r="C677" t="s">
        <v>206</v>
      </c>
      <c r="D677" t="s">
        <v>213</v>
      </c>
      <c r="E677" t="s">
        <v>81</v>
      </c>
      <c r="F677" t="s">
        <v>309</v>
      </c>
      <c r="G677">
        <v>56</v>
      </c>
      <c r="H677" t="s">
        <v>284</v>
      </c>
      <c r="I677">
        <v>2013</v>
      </c>
      <c r="J677" t="s">
        <v>92</v>
      </c>
      <c r="K677" t="s">
        <v>673</v>
      </c>
      <c r="L677">
        <v>14819</v>
      </c>
      <c r="M677" s="9" t="str">
        <f>Data[[#This Row],[schedule]]&amp;" | "&amp;Data[[#This Row],[section]]</f>
        <v>SCHEDULE 4: REPORT ON REGULATORY ASSET BASE ROLL FORWARD | 4b(i): Regulatory Depreciation</v>
      </c>
      <c r="N677" s="9" t="str">
        <f t="shared" si="10"/>
        <v>SCHEDULE 4: REPORT ON REGULATORY ASSET BASE ROLL FORWARD | 4b(i): Regulatory Depreciation | Unallocated RAB | Standard depreciation</v>
      </c>
    </row>
    <row r="678" spans="1:14" hidden="1">
      <c r="A678" t="s">
        <v>1</v>
      </c>
      <c r="B678">
        <v>2013</v>
      </c>
      <c r="C678" t="s">
        <v>206</v>
      </c>
      <c r="D678" t="s">
        <v>213</v>
      </c>
      <c r="E678" t="s">
        <v>81</v>
      </c>
      <c r="F678" t="s">
        <v>310</v>
      </c>
      <c r="G678">
        <v>56</v>
      </c>
      <c r="H678" t="s">
        <v>284</v>
      </c>
      <c r="I678">
        <v>2013</v>
      </c>
      <c r="J678" t="s">
        <v>92</v>
      </c>
      <c r="K678" t="s">
        <v>565</v>
      </c>
      <c r="L678">
        <v>14204</v>
      </c>
      <c r="M678" s="9" t="str">
        <f>Data[[#This Row],[schedule]]&amp;" | "&amp;Data[[#This Row],[section]]</f>
        <v>SCHEDULE 4: REPORT ON REGULATORY ASSET BASE ROLL FORWARD | 4b(i): Regulatory Depreciation</v>
      </c>
      <c r="N678" s="9" t="str">
        <f t="shared" si="10"/>
        <v>SCHEDULE 4: REPORT ON REGULATORY ASSET BASE ROLL FORWARD | 4b(i): Regulatory Depreciation | RAB | Standard depreciation</v>
      </c>
    </row>
    <row r="679" spans="1:14" hidden="1">
      <c r="A679" t="s">
        <v>1</v>
      </c>
      <c r="B679">
        <v>2013</v>
      </c>
      <c r="C679" t="s">
        <v>206</v>
      </c>
      <c r="D679" t="s">
        <v>213</v>
      </c>
      <c r="E679" t="s">
        <v>81</v>
      </c>
      <c r="F679" t="s">
        <v>309</v>
      </c>
      <c r="G679">
        <v>57</v>
      </c>
      <c r="H679" t="s">
        <v>285</v>
      </c>
      <c r="I679">
        <v>2013</v>
      </c>
      <c r="J679" t="s">
        <v>92</v>
      </c>
      <c r="K679" t="s">
        <v>458</v>
      </c>
      <c r="L679">
        <v>0</v>
      </c>
      <c r="M679" s="9" t="str">
        <f>Data[[#This Row],[schedule]]&amp;" | "&amp;Data[[#This Row],[section]]</f>
        <v>SCHEDULE 4: REPORT ON REGULATORY ASSET BASE ROLL FORWARD | 4b(i): Regulatory Depreciation</v>
      </c>
      <c r="N679" s="9" t="str">
        <f t="shared" si="10"/>
        <v>SCHEDULE 4: REPORT ON REGULATORY ASSET BASE ROLL FORWARD | 4b(i): Regulatory Depreciation | Unallocated RAB | Non-standard depreciation</v>
      </c>
    </row>
    <row r="680" spans="1:14" hidden="1">
      <c r="A680" t="s">
        <v>1</v>
      </c>
      <c r="B680">
        <v>2013</v>
      </c>
      <c r="C680" t="s">
        <v>206</v>
      </c>
      <c r="D680" t="s">
        <v>213</v>
      </c>
      <c r="E680" t="s">
        <v>81</v>
      </c>
      <c r="F680" t="s">
        <v>310</v>
      </c>
      <c r="G680">
        <v>57</v>
      </c>
      <c r="H680" t="s">
        <v>285</v>
      </c>
      <c r="I680">
        <v>2013</v>
      </c>
      <c r="J680" t="s">
        <v>92</v>
      </c>
      <c r="K680" t="s">
        <v>458</v>
      </c>
      <c r="L680">
        <v>0</v>
      </c>
      <c r="M680" s="9" t="str">
        <f>Data[[#This Row],[schedule]]&amp;" | "&amp;Data[[#This Row],[section]]</f>
        <v>SCHEDULE 4: REPORT ON REGULATORY ASSET BASE ROLL FORWARD | 4b(i): Regulatory Depreciation</v>
      </c>
      <c r="N680" s="9" t="str">
        <f t="shared" si="10"/>
        <v>SCHEDULE 4: REPORT ON REGULATORY ASSET BASE ROLL FORWARD | 4b(i): Regulatory Depreciation | RAB | Non-standard depreciation</v>
      </c>
    </row>
    <row r="681" spans="1:14" hidden="1">
      <c r="A681" t="s">
        <v>1</v>
      </c>
      <c r="B681">
        <v>2013</v>
      </c>
      <c r="C681" t="s">
        <v>206</v>
      </c>
      <c r="D681" t="s">
        <v>213</v>
      </c>
      <c r="E681" t="s">
        <v>81</v>
      </c>
      <c r="F681" t="s">
        <v>309</v>
      </c>
      <c r="G681">
        <v>58</v>
      </c>
      <c r="H681" t="s">
        <v>155</v>
      </c>
      <c r="I681">
        <v>2013</v>
      </c>
      <c r="J681" t="s">
        <v>92</v>
      </c>
      <c r="K681" t="s">
        <v>673</v>
      </c>
      <c r="L681">
        <v>14819</v>
      </c>
      <c r="M681" s="9" t="str">
        <f>Data[[#This Row],[schedule]]&amp;" | "&amp;Data[[#This Row],[section]]</f>
        <v>SCHEDULE 4: REPORT ON REGULATORY ASSET BASE ROLL FORWARD | 4b(i): Regulatory Depreciation</v>
      </c>
      <c r="N681" s="9" t="str">
        <f t="shared" si="10"/>
        <v>SCHEDULE 4: REPORT ON REGULATORY ASSET BASE ROLL FORWARD | 4b(i): Regulatory Depreciation | Unallocated RAB | Regulatory depreciation</v>
      </c>
    </row>
    <row r="682" spans="1:14" hidden="1">
      <c r="A682" t="s">
        <v>1</v>
      </c>
      <c r="B682">
        <v>2013</v>
      </c>
      <c r="C682" t="s">
        <v>206</v>
      </c>
      <c r="D682" t="s">
        <v>213</v>
      </c>
      <c r="E682" t="s">
        <v>81</v>
      </c>
      <c r="F682" t="s">
        <v>310</v>
      </c>
      <c r="G682">
        <v>58</v>
      </c>
      <c r="H682" t="s">
        <v>155</v>
      </c>
      <c r="I682">
        <v>2013</v>
      </c>
      <c r="J682" t="s">
        <v>92</v>
      </c>
      <c r="K682" t="s">
        <v>565</v>
      </c>
      <c r="L682">
        <v>14204</v>
      </c>
      <c r="M682" s="9" t="str">
        <f>Data[[#This Row],[schedule]]&amp;" | "&amp;Data[[#This Row],[section]]</f>
        <v>SCHEDULE 4: REPORT ON REGULATORY ASSET BASE ROLL FORWARD | 4b(i): Regulatory Depreciation</v>
      </c>
      <c r="N682" s="9" t="str">
        <f t="shared" si="10"/>
        <v>SCHEDULE 4: REPORT ON REGULATORY ASSET BASE ROLL FORWARD | 4b(i): Regulatory Depreciation | RAB | Regulatory depreciation</v>
      </c>
    </row>
    <row r="683" spans="1:14" hidden="1">
      <c r="A683" t="s">
        <v>1</v>
      </c>
      <c r="B683">
        <v>2013</v>
      </c>
      <c r="C683" t="s">
        <v>206</v>
      </c>
      <c r="D683" t="s">
        <v>214</v>
      </c>
      <c r="E683" t="s">
        <v>81</v>
      </c>
      <c r="F683" t="s">
        <v>81</v>
      </c>
      <c r="G683">
        <v>79</v>
      </c>
      <c r="H683" t="s">
        <v>286</v>
      </c>
      <c r="I683">
        <v>2013</v>
      </c>
      <c r="J683" t="s">
        <v>92</v>
      </c>
      <c r="K683" t="s">
        <v>685</v>
      </c>
      <c r="L683">
        <v>1164</v>
      </c>
      <c r="M68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83" s="9" t="str">
        <f t="shared" si="10"/>
        <v>SCHEDULE 4: REPORT ON REGULATORY ASSET BASE ROLL FORWARD | 4b(iv): Calculation of Revaluation Rate and Indexed Revaluation of Fixed Assets | CPI at CPI reference date—previous year (index value)</v>
      </c>
    </row>
    <row r="684" spans="1:14" hidden="1">
      <c r="A684" t="s">
        <v>1</v>
      </c>
      <c r="B684">
        <v>2013</v>
      </c>
      <c r="C684" t="s">
        <v>206</v>
      </c>
      <c r="D684" t="s">
        <v>214</v>
      </c>
      <c r="E684" t="s">
        <v>81</v>
      </c>
      <c r="F684" t="s">
        <v>81</v>
      </c>
      <c r="G684">
        <v>80</v>
      </c>
      <c r="H684" t="s">
        <v>287</v>
      </c>
      <c r="I684">
        <v>2013</v>
      </c>
      <c r="J684" t="s">
        <v>92</v>
      </c>
      <c r="K684" t="s">
        <v>686</v>
      </c>
      <c r="L684">
        <v>1174</v>
      </c>
      <c r="M68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84" s="9" t="str">
        <f t="shared" si="10"/>
        <v>SCHEDULE 4: REPORT ON REGULATORY ASSET BASE ROLL FORWARD | 4b(iv): Calculation of Revaluation Rate and Indexed Revaluation of Fixed Assets | CPI at CPI reference date—current year (index value)</v>
      </c>
    </row>
    <row r="685" spans="1:14" hidden="1">
      <c r="A685" t="s">
        <v>1</v>
      </c>
      <c r="B685">
        <v>2013</v>
      </c>
      <c r="C685" t="s">
        <v>206</v>
      </c>
      <c r="D685" t="s">
        <v>214</v>
      </c>
      <c r="E685" t="s">
        <v>81</v>
      </c>
      <c r="F685" t="s">
        <v>81</v>
      </c>
      <c r="G685">
        <v>81</v>
      </c>
      <c r="H685" t="s">
        <v>288</v>
      </c>
      <c r="I685">
        <v>2013</v>
      </c>
      <c r="J685" t="s">
        <v>93</v>
      </c>
      <c r="K685" t="s">
        <v>687</v>
      </c>
      <c r="L685">
        <v>8.5910652920961998E-3</v>
      </c>
      <c r="M68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85" s="9" t="str">
        <f t="shared" si="10"/>
        <v>SCHEDULE 4: REPORT ON REGULATORY ASSET BASE ROLL FORWARD | 4b(iv): Calculation of Revaluation Rate and Indexed Revaluation of Fixed Assets | Revaluation rate (%)</v>
      </c>
    </row>
    <row r="686" spans="1:14" hidden="1">
      <c r="A686" t="s">
        <v>1</v>
      </c>
      <c r="B686">
        <v>2013</v>
      </c>
      <c r="C686" t="s">
        <v>206</v>
      </c>
      <c r="D686" t="s">
        <v>214</v>
      </c>
      <c r="E686" t="s">
        <v>81</v>
      </c>
      <c r="F686" t="s">
        <v>309</v>
      </c>
      <c r="G686">
        <v>83</v>
      </c>
      <c r="H686" t="s">
        <v>271</v>
      </c>
      <c r="I686">
        <v>2013</v>
      </c>
      <c r="J686" t="s">
        <v>92</v>
      </c>
      <c r="K686" t="s">
        <v>671</v>
      </c>
      <c r="L686">
        <v>427888</v>
      </c>
      <c r="M68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86" s="9" t="str">
        <f t="shared" si="10"/>
        <v>SCHEDULE 4: REPORT ON REGULATORY ASSET BASE ROLL FORWARD | 4b(iv): Calculation of Revaluation Rate and Indexed Revaluation of Fixed Assets | Unallocated RAB | RAB value—previous disclosure year</v>
      </c>
    </row>
    <row r="687" spans="1:14" hidden="1">
      <c r="A687" t="s">
        <v>1</v>
      </c>
      <c r="B687">
        <v>2013</v>
      </c>
      <c r="C687" t="s">
        <v>206</v>
      </c>
      <c r="D687" t="s">
        <v>214</v>
      </c>
      <c r="E687" t="s">
        <v>81</v>
      </c>
      <c r="F687" t="s">
        <v>310</v>
      </c>
      <c r="G687">
        <v>83</v>
      </c>
      <c r="H687" t="s">
        <v>271</v>
      </c>
      <c r="I687">
        <v>2013</v>
      </c>
      <c r="J687" t="s">
        <v>92</v>
      </c>
      <c r="K687" t="s">
        <v>672</v>
      </c>
      <c r="L687">
        <v>415173.4</v>
      </c>
      <c r="M68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87" s="9" t="str">
        <f t="shared" si="10"/>
        <v>SCHEDULE 4: REPORT ON REGULATORY ASSET BASE ROLL FORWARD | 4b(iv): Calculation of Revaluation Rate and Indexed Revaluation of Fixed Assets | RAB | RAB value—previous disclosure year</v>
      </c>
    </row>
    <row r="688" spans="1:14" hidden="1">
      <c r="A688" t="s">
        <v>1</v>
      </c>
      <c r="B688">
        <v>2013</v>
      </c>
      <c r="C688" t="s">
        <v>206</v>
      </c>
      <c r="D688" t="s">
        <v>214</v>
      </c>
      <c r="E688" t="s">
        <v>81</v>
      </c>
      <c r="F688" t="s">
        <v>309</v>
      </c>
      <c r="G688">
        <v>84</v>
      </c>
      <c r="H688" t="s">
        <v>289</v>
      </c>
      <c r="I688">
        <v>2013</v>
      </c>
      <c r="J688" t="s">
        <v>92</v>
      </c>
      <c r="K688" t="s">
        <v>458</v>
      </c>
      <c r="L688">
        <v>0</v>
      </c>
      <c r="M68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88" s="9" t="str">
        <f t="shared" si="10"/>
        <v>SCHEDULE 4: REPORT ON REGULATORY ASSET BASE ROLL FORWARD | 4b(iv): Calculation of Revaluation Rate and Indexed Revaluation of Fixed Assets | Unallocated RAB | Revalued land</v>
      </c>
    </row>
    <row r="689" spans="1:14" hidden="1">
      <c r="A689" t="s">
        <v>1</v>
      </c>
      <c r="B689">
        <v>2013</v>
      </c>
      <c r="C689" t="s">
        <v>206</v>
      </c>
      <c r="D689" t="s">
        <v>214</v>
      </c>
      <c r="E689" t="s">
        <v>81</v>
      </c>
      <c r="F689" t="s">
        <v>310</v>
      </c>
      <c r="G689">
        <v>84</v>
      </c>
      <c r="H689" t="s">
        <v>289</v>
      </c>
      <c r="I689">
        <v>2013</v>
      </c>
      <c r="J689" t="s">
        <v>92</v>
      </c>
      <c r="K689" t="s">
        <v>458</v>
      </c>
      <c r="L689">
        <v>0</v>
      </c>
      <c r="M68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89" s="9" t="str">
        <f t="shared" si="10"/>
        <v>SCHEDULE 4: REPORT ON REGULATORY ASSET BASE ROLL FORWARD | 4b(iv): Calculation of Revaluation Rate and Indexed Revaluation of Fixed Assets | RAB | Revalued land</v>
      </c>
    </row>
    <row r="690" spans="1:14" hidden="1">
      <c r="A690" t="s">
        <v>1</v>
      </c>
      <c r="B690">
        <v>2013</v>
      </c>
      <c r="C690" t="s">
        <v>206</v>
      </c>
      <c r="D690" t="s">
        <v>214</v>
      </c>
      <c r="E690" t="s">
        <v>81</v>
      </c>
      <c r="F690" t="s">
        <v>309</v>
      </c>
      <c r="G690">
        <v>85</v>
      </c>
      <c r="H690" t="s">
        <v>290</v>
      </c>
      <c r="I690">
        <v>2013</v>
      </c>
      <c r="J690" t="s">
        <v>92</v>
      </c>
      <c r="K690" t="s">
        <v>688</v>
      </c>
      <c r="L690">
        <v>1322.4274899272091</v>
      </c>
      <c r="M69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0" s="9" t="str">
        <f t="shared" si="10"/>
        <v>SCHEDULE 4: REPORT ON REGULATORY ASSET BASE ROLL FORWARD | 4b(iv): Calculation of Revaluation Rate and Indexed Revaluation of Fixed Assets | Unallocated RAB | Assets with nil physical asset life</v>
      </c>
    </row>
    <row r="691" spans="1:14" hidden="1">
      <c r="A691" t="s">
        <v>1</v>
      </c>
      <c r="B691">
        <v>2013</v>
      </c>
      <c r="C691" t="s">
        <v>206</v>
      </c>
      <c r="D691" t="s">
        <v>214</v>
      </c>
      <c r="E691" t="s">
        <v>81</v>
      </c>
      <c r="F691" t="s">
        <v>310</v>
      </c>
      <c r="G691">
        <v>85</v>
      </c>
      <c r="H691" t="s">
        <v>290</v>
      </c>
      <c r="I691">
        <v>2013</v>
      </c>
      <c r="J691" t="s">
        <v>92</v>
      </c>
      <c r="K691" t="s">
        <v>689</v>
      </c>
      <c r="L691">
        <v>1303.4800474481169</v>
      </c>
      <c r="M69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1" s="9" t="str">
        <f t="shared" si="10"/>
        <v>SCHEDULE 4: REPORT ON REGULATORY ASSET BASE ROLL FORWARD | 4b(iv): Calculation of Revaluation Rate and Indexed Revaluation of Fixed Assets | RAB | Assets with nil physical asset life</v>
      </c>
    </row>
    <row r="692" spans="1:14" hidden="1">
      <c r="A692" t="s">
        <v>1</v>
      </c>
      <c r="B692">
        <v>2013</v>
      </c>
      <c r="C692" t="s">
        <v>206</v>
      </c>
      <c r="D692" t="s">
        <v>214</v>
      </c>
      <c r="E692" t="s">
        <v>81</v>
      </c>
      <c r="F692" t="s">
        <v>309</v>
      </c>
      <c r="G692">
        <v>86</v>
      </c>
      <c r="H692" t="s">
        <v>63</v>
      </c>
      <c r="I692">
        <v>2013</v>
      </c>
      <c r="J692" t="s">
        <v>92</v>
      </c>
      <c r="K692" t="s">
        <v>690</v>
      </c>
      <c r="L692">
        <v>3425.5</v>
      </c>
      <c r="M69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2" s="9" t="str">
        <f t="shared" si="10"/>
        <v>SCHEDULE 4: REPORT ON REGULATORY ASSET BASE ROLL FORWARD | 4b(iv): Calculation of Revaluation Rate and Indexed Revaluation of Fixed Assets | Unallocated RAB | Asset disposals</v>
      </c>
    </row>
    <row r="693" spans="1:14" hidden="1">
      <c r="A693" t="s">
        <v>1</v>
      </c>
      <c r="B693">
        <v>2013</v>
      </c>
      <c r="C693" t="s">
        <v>206</v>
      </c>
      <c r="D693" t="s">
        <v>214</v>
      </c>
      <c r="E693" t="s">
        <v>81</v>
      </c>
      <c r="F693" t="s">
        <v>310</v>
      </c>
      <c r="G693">
        <v>86</v>
      </c>
      <c r="H693" t="s">
        <v>63</v>
      </c>
      <c r="I693">
        <v>2013</v>
      </c>
      <c r="J693" t="s">
        <v>92</v>
      </c>
      <c r="K693" t="s">
        <v>691</v>
      </c>
      <c r="L693">
        <v>3425</v>
      </c>
      <c r="M69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3" s="9" t="str">
        <f t="shared" si="10"/>
        <v>SCHEDULE 4: REPORT ON REGULATORY ASSET BASE ROLL FORWARD | 4b(iv): Calculation of Revaluation Rate and Indexed Revaluation of Fixed Assets | RAB | Asset disposals</v>
      </c>
    </row>
    <row r="694" spans="1:14" hidden="1">
      <c r="A694" t="s">
        <v>1</v>
      </c>
      <c r="B694">
        <v>2013</v>
      </c>
      <c r="C694" t="s">
        <v>206</v>
      </c>
      <c r="D694" t="s">
        <v>214</v>
      </c>
      <c r="E694" t="s">
        <v>81</v>
      </c>
      <c r="F694" t="s">
        <v>309</v>
      </c>
      <c r="G694">
        <v>87</v>
      </c>
      <c r="H694" t="s">
        <v>291</v>
      </c>
      <c r="I694">
        <v>2013</v>
      </c>
      <c r="J694" t="s">
        <v>92</v>
      </c>
      <c r="K694" t="s">
        <v>458</v>
      </c>
      <c r="L694">
        <v>0</v>
      </c>
      <c r="M69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4" s="9" t="str">
        <f t="shared" si="10"/>
        <v>SCHEDULE 4: REPORT ON REGULATORY ASSET BASE ROLL FORWARD | 4b(iv): Calculation of Revaluation Rate and Indexed Revaluation of Fixed Assets | Unallocated RAB | Lost asset adjustment</v>
      </c>
    </row>
    <row r="695" spans="1:14" hidden="1">
      <c r="A695" t="s">
        <v>1</v>
      </c>
      <c r="B695">
        <v>2013</v>
      </c>
      <c r="C695" t="s">
        <v>206</v>
      </c>
      <c r="D695" t="s">
        <v>214</v>
      </c>
      <c r="E695" t="s">
        <v>81</v>
      </c>
      <c r="F695" t="s">
        <v>310</v>
      </c>
      <c r="G695">
        <v>87</v>
      </c>
      <c r="H695" t="s">
        <v>291</v>
      </c>
      <c r="I695">
        <v>2013</v>
      </c>
      <c r="J695" t="s">
        <v>92</v>
      </c>
      <c r="K695" t="s">
        <v>458</v>
      </c>
      <c r="L695">
        <v>0</v>
      </c>
      <c r="M69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5" s="9" t="str">
        <f t="shared" si="10"/>
        <v>SCHEDULE 4: REPORT ON REGULATORY ASSET BASE ROLL FORWARD | 4b(iv): Calculation of Revaluation Rate and Indexed Revaluation of Fixed Assets | RAB | Lost asset adjustment</v>
      </c>
    </row>
    <row r="696" spans="1:14" hidden="1">
      <c r="A696" t="s">
        <v>1</v>
      </c>
      <c r="B696">
        <v>2013</v>
      </c>
      <c r="C696" t="s">
        <v>206</v>
      </c>
      <c r="D696" t="s">
        <v>214</v>
      </c>
      <c r="E696" t="s">
        <v>81</v>
      </c>
      <c r="F696" t="s">
        <v>309</v>
      </c>
      <c r="G696">
        <v>88</v>
      </c>
      <c r="H696" t="s">
        <v>292</v>
      </c>
      <c r="I696">
        <v>2013</v>
      </c>
      <c r="J696" t="s">
        <v>92</v>
      </c>
      <c r="K696" t="s">
        <v>674</v>
      </c>
      <c r="L696">
        <v>3635.2239906363511</v>
      </c>
      <c r="M69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6" s="9" t="str">
        <f t="shared" si="10"/>
        <v xml:space="preserve">SCHEDULE 4: REPORT ON REGULATORY ASSET BASE ROLL FORWARD | 4b(iv): Calculation of Revaluation Rate and Indexed Revaluation of Fixed Assets | Unallocated RAB | Indexed revaluation </v>
      </c>
    </row>
    <row r="697" spans="1:14" hidden="1">
      <c r="A697" t="s">
        <v>1</v>
      </c>
      <c r="B697">
        <v>2013</v>
      </c>
      <c r="C697" t="s">
        <v>206</v>
      </c>
      <c r="D697" t="s">
        <v>214</v>
      </c>
      <c r="E697" t="s">
        <v>81</v>
      </c>
      <c r="F697" t="s">
        <v>310</v>
      </c>
      <c r="G697">
        <v>88</v>
      </c>
      <c r="H697" t="s">
        <v>292</v>
      </c>
      <c r="I697">
        <v>2013</v>
      </c>
      <c r="J697" t="s">
        <v>92</v>
      </c>
      <c r="K697" t="s">
        <v>570</v>
      </c>
      <c r="L697">
        <v>3526.1591061215672</v>
      </c>
      <c r="M69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97" s="9" t="str">
        <f t="shared" si="10"/>
        <v xml:space="preserve">SCHEDULE 4: REPORT ON REGULATORY ASSET BASE ROLL FORWARD | 4b(iv): Calculation of Revaluation Rate and Indexed Revaluation of Fixed Assets | RAB | Indexed revaluation </v>
      </c>
    </row>
    <row r="698" spans="1:14" hidden="1">
      <c r="A698" t="s">
        <v>1</v>
      </c>
      <c r="B698">
        <v>2013</v>
      </c>
      <c r="C698" t="s">
        <v>206</v>
      </c>
      <c r="D698" t="s">
        <v>215</v>
      </c>
      <c r="E698" t="s">
        <v>81</v>
      </c>
      <c r="F698" t="s">
        <v>336</v>
      </c>
      <c r="G698">
        <v>91</v>
      </c>
      <c r="H698" t="s">
        <v>293</v>
      </c>
      <c r="I698">
        <v>2013</v>
      </c>
      <c r="J698" t="s">
        <v>92</v>
      </c>
      <c r="K698" t="s">
        <v>692</v>
      </c>
      <c r="L698">
        <v>1585.4</v>
      </c>
      <c r="M698" s="9" t="str">
        <f>Data[[#This Row],[schedule]]&amp;" | "&amp;Data[[#This Row],[section]]</f>
        <v>SCHEDULE 4: REPORT ON REGULATORY ASSET BASE ROLL FORWARD | 4b(v): Works Under Construction</v>
      </c>
      <c r="N698" s="9" t="str">
        <f t="shared" si="10"/>
        <v>SCHEDULE 4: REPORT ON REGULATORY ASSET BASE ROLL FORWARD | 4b(v): Works Under Construction | Unallocated works under construction | Works under construction—previous disclosure year</v>
      </c>
    </row>
    <row r="699" spans="1:14" hidden="1">
      <c r="A699" t="s">
        <v>1</v>
      </c>
      <c r="B699">
        <v>2013</v>
      </c>
      <c r="C699" t="s">
        <v>206</v>
      </c>
      <c r="D699" t="s">
        <v>215</v>
      </c>
      <c r="E699" t="s">
        <v>81</v>
      </c>
      <c r="F699" t="s">
        <v>337</v>
      </c>
      <c r="G699">
        <v>91</v>
      </c>
      <c r="H699" t="s">
        <v>293</v>
      </c>
      <c r="I699">
        <v>2013</v>
      </c>
      <c r="J699" t="s">
        <v>92</v>
      </c>
      <c r="K699" t="s">
        <v>693</v>
      </c>
      <c r="L699">
        <v>1468</v>
      </c>
      <c r="M699" s="9" t="str">
        <f>Data[[#This Row],[schedule]]&amp;" | "&amp;Data[[#This Row],[section]]</f>
        <v>SCHEDULE 4: REPORT ON REGULATORY ASSET BASE ROLL FORWARD | 4b(v): Works Under Construction</v>
      </c>
      <c r="N699" s="9" t="str">
        <f t="shared" si="10"/>
        <v>SCHEDULE 4: REPORT ON REGULATORY ASSET BASE ROLL FORWARD | 4b(v): Works Under Construction | Allocated works under construction | Works under construction—previous disclosure year</v>
      </c>
    </row>
    <row r="700" spans="1:14" hidden="1">
      <c r="A700" t="s">
        <v>1</v>
      </c>
      <c r="B700">
        <v>2013</v>
      </c>
      <c r="C700" t="s">
        <v>206</v>
      </c>
      <c r="D700" t="s">
        <v>215</v>
      </c>
      <c r="E700" t="s">
        <v>81</v>
      </c>
      <c r="F700" t="s">
        <v>336</v>
      </c>
      <c r="G700">
        <v>92</v>
      </c>
      <c r="H700" t="s">
        <v>67</v>
      </c>
      <c r="I700">
        <v>2013</v>
      </c>
      <c r="J700" t="s">
        <v>92</v>
      </c>
      <c r="K700" t="s">
        <v>694</v>
      </c>
      <c r="L700">
        <v>10407</v>
      </c>
      <c r="M700" s="9" t="str">
        <f>Data[[#This Row],[schedule]]&amp;" | "&amp;Data[[#This Row],[section]]</f>
        <v>SCHEDULE 4: REPORT ON REGULATORY ASSET BASE ROLL FORWARD | 4b(v): Works Under Construction</v>
      </c>
      <c r="N700" s="9" t="str">
        <f t="shared" si="10"/>
        <v>SCHEDULE 4: REPORT ON REGULATORY ASSET BASE ROLL FORWARD | 4b(v): Works Under Construction | Unallocated works under construction | Capital expenditure</v>
      </c>
    </row>
    <row r="701" spans="1:14" hidden="1">
      <c r="A701" t="s">
        <v>1</v>
      </c>
      <c r="B701">
        <v>2013</v>
      </c>
      <c r="C701" t="s">
        <v>206</v>
      </c>
      <c r="D701" t="s">
        <v>215</v>
      </c>
      <c r="E701" t="s">
        <v>81</v>
      </c>
      <c r="F701" t="s">
        <v>337</v>
      </c>
      <c r="G701">
        <v>92</v>
      </c>
      <c r="H701" t="s">
        <v>67</v>
      </c>
      <c r="I701">
        <v>2013</v>
      </c>
      <c r="J701" t="s">
        <v>92</v>
      </c>
      <c r="K701" t="s">
        <v>631</v>
      </c>
      <c r="L701">
        <v>8670</v>
      </c>
      <c r="M701" s="9" t="str">
        <f>Data[[#This Row],[schedule]]&amp;" | "&amp;Data[[#This Row],[section]]</f>
        <v>SCHEDULE 4: REPORT ON REGULATORY ASSET BASE ROLL FORWARD | 4b(v): Works Under Construction</v>
      </c>
      <c r="N701" s="9" t="str">
        <f t="shared" si="10"/>
        <v>SCHEDULE 4: REPORT ON REGULATORY ASSET BASE ROLL FORWARD | 4b(v): Works Under Construction | Allocated works under construction | Capital expenditure</v>
      </c>
    </row>
    <row r="702" spans="1:14" hidden="1">
      <c r="A702" t="s">
        <v>1</v>
      </c>
      <c r="B702">
        <v>2013</v>
      </c>
      <c r="C702" t="s">
        <v>206</v>
      </c>
      <c r="D702" t="s">
        <v>215</v>
      </c>
      <c r="E702" t="s">
        <v>81</v>
      </c>
      <c r="F702" t="s">
        <v>336</v>
      </c>
      <c r="G702">
        <v>93</v>
      </c>
      <c r="H702" t="s">
        <v>294</v>
      </c>
      <c r="I702">
        <v>2013</v>
      </c>
      <c r="J702" t="s">
        <v>92</v>
      </c>
      <c r="K702" t="s">
        <v>679</v>
      </c>
      <c r="L702">
        <v>6541</v>
      </c>
      <c r="M702" s="9" t="str">
        <f>Data[[#This Row],[schedule]]&amp;" | "&amp;Data[[#This Row],[section]]</f>
        <v>SCHEDULE 4: REPORT ON REGULATORY ASSET BASE ROLL FORWARD | 4b(v): Works Under Construction</v>
      </c>
      <c r="N702" s="9" t="str">
        <f t="shared" si="10"/>
        <v>SCHEDULE 4: REPORT ON REGULATORY ASSET BASE ROLL FORWARD | 4b(v): Works Under Construction | Unallocated works under construction | Asset commissioned</v>
      </c>
    </row>
    <row r="703" spans="1:14" hidden="1">
      <c r="A703" t="s">
        <v>1</v>
      </c>
      <c r="B703">
        <v>2013</v>
      </c>
      <c r="C703" t="s">
        <v>206</v>
      </c>
      <c r="D703" t="s">
        <v>215</v>
      </c>
      <c r="E703" t="s">
        <v>81</v>
      </c>
      <c r="F703" t="s">
        <v>337</v>
      </c>
      <c r="G703">
        <v>93</v>
      </c>
      <c r="H703" t="s">
        <v>294</v>
      </c>
      <c r="I703">
        <v>2013</v>
      </c>
      <c r="J703" t="s">
        <v>92</v>
      </c>
      <c r="K703" t="s">
        <v>695</v>
      </c>
      <c r="L703">
        <v>5191</v>
      </c>
      <c r="M703" s="9" t="str">
        <f>Data[[#This Row],[schedule]]&amp;" | "&amp;Data[[#This Row],[section]]</f>
        <v>SCHEDULE 4: REPORT ON REGULATORY ASSET BASE ROLL FORWARD | 4b(v): Works Under Construction</v>
      </c>
      <c r="N703" s="9" t="str">
        <f t="shared" si="10"/>
        <v>SCHEDULE 4: REPORT ON REGULATORY ASSET BASE ROLL FORWARD | 4b(v): Works Under Construction | Allocated works under construction | Asset commissioned</v>
      </c>
    </row>
    <row r="704" spans="1:14" hidden="1">
      <c r="A704" t="s">
        <v>1</v>
      </c>
      <c r="B704">
        <v>2013</v>
      </c>
      <c r="C704" t="s">
        <v>206</v>
      </c>
      <c r="D704" t="s">
        <v>215</v>
      </c>
      <c r="E704" t="s">
        <v>81</v>
      </c>
      <c r="F704" t="s">
        <v>336</v>
      </c>
      <c r="G704">
        <v>94</v>
      </c>
      <c r="H704" t="s">
        <v>295</v>
      </c>
      <c r="I704">
        <v>2013</v>
      </c>
      <c r="J704" t="s">
        <v>92</v>
      </c>
      <c r="K704" t="s">
        <v>458</v>
      </c>
      <c r="L704">
        <v>0</v>
      </c>
      <c r="M704" s="9" t="str">
        <f>Data[[#This Row],[schedule]]&amp;" | "&amp;Data[[#This Row],[section]]</f>
        <v>SCHEDULE 4: REPORT ON REGULATORY ASSET BASE ROLL FORWARD | 4b(v): Works Under Construction</v>
      </c>
      <c r="N704" s="9" t="str">
        <f t="shared" si="10"/>
        <v>SCHEDULE 4: REPORT ON REGULATORY ASSET BASE ROLL FORWARD | 4b(v): Works Under Construction | Unallocated works under construction | Offsetting revenue</v>
      </c>
    </row>
    <row r="705" spans="1:14" hidden="1">
      <c r="A705" t="s">
        <v>1</v>
      </c>
      <c r="B705">
        <v>2013</v>
      </c>
      <c r="C705" t="s">
        <v>206</v>
      </c>
      <c r="D705" t="s">
        <v>215</v>
      </c>
      <c r="E705" t="s">
        <v>81</v>
      </c>
      <c r="F705" t="s">
        <v>337</v>
      </c>
      <c r="G705">
        <v>94</v>
      </c>
      <c r="H705" t="s">
        <v>295</v>
      </c>
      <c r="I705">
        <v>2013</v>
      </c>
      <c r="J705" t="s">
        <v>92</v>
      </c>
      <c r="K705" t="s">
        <v>458</v>
      </c>
      <c r="L705">
        <v>0</v>
      </c>
      <c r="M705" s="9" t="str">
        <f>Data[[#This Row],[schedule]]&amp;" | "&amp;Data[[#This Row],[section]]</f>
        <v>SCHEDULE 4: REPORT ON REGULATORY ASSET BASE ROLL FORWARD | 4b(v): Works Under Construction</v>
      </c>
      <c r="N705" s="9" t="str">
        <f t="shared" si="10"/>
        <v>SCHEDULE 4: REPORT ON REGULATORY ASSET BASE ROLL FORWARD | 4b(v): Works Under Construction | Allocated works under construction | Offsetting revenue</v>
      </c>
    </row>
    <row r="706" spans="1:14" hidden="1">
      <c r="A706" t="s">
        <v>1</v>
      </c>
      <c r="B706">
        <v>2013</v>
      </c>
      <c r="C706" t="s">
        <v>206</v>
      </c>
      <c r="D706" t="s">
        <v>215</v>
      </c>
      <c r="E706" t="s">
        <v>81</v>
      </c>
      <c r="F706" t="s">
        <v>337</v>
      </c>
      <c r="G706">
        <v>95</v>
      </c>
      <c r="H706" t="s">
        <v>282</v>
      </c>
      <c r="I706">
        <v>2013</v>
      </c>
      <c r="J706" t="s">
        <v>92</v>
      </c>
      <c r="K706" t="s">
        <v>458</v>
      </c>
      <c r="L706">
        <v>0</v>
      </c>
      <c r="M706" s="9" t="str">
        <f>Data[[#This Row],[schedule]]&amp;" | "&amp;Data[[#This Row],[section]]</f>
        <v>SCHEDULE 4: REPORT ON REGULATORY ASSET BASE ROLL FORWARD | 4b(v): Works Under Construction</v>
      </c>
      <c r="N706" s="9" t="str">
        <f t="shared" ref="N706:N769" si="11">SUBSTITUTE(SUBSTITUTE(SUBSTITUTE(C706&amp;" | "&amp;D706&amp;" | "&amp;E706&amp;" | "&amp;F706&amp;" | "&amp;H706," |  |  | "," | ")," |  |  | "," | ")," |  | "," | ")</f>
        <v>SCHEDULE 4: REPORT ON REGULATORY ASSET BASE ROLL FORWARD | 4b(v): Works Under Construction | Allocated works under construction | Adjustment resulting from cost allocation</v>
      </c>
    </row>
    <row r="707" spans="1:14" hidden="1">
      <c r="A707" t="s">
        <v>1</v>
      </c>
      <c r="B707">
        <v>2013</v>
      </c>
      <c r="C707" t="s">
        <v>206</v>
      </c>
      <c r="D707" t="s">
        <v>215</v>
      </c>
      <c r="E707" t="s">
        <v>81</v>
      </c>
      <c r="F707" t="s">
        <v>336</v>
      </c>
      <c r="G707">
        <v>96</v>
      </c>
      <c r="H707" t="s">
        <v>68</v>
      </c>
      <c r="I707">
        <v>2013</v>
      </c>
      <c r="J707" t="s">
        <v>92</v>
      </c>
      <c r="K707" t="s">
        <v>696</v>
      </c>
      <c r="L707">
        <v>5451.4</v>
      </c>
      <c r="M707" s="9" t="str">
        <f>Data[[#This Row],[schedule]]&amp;" | "&amp;Data[[#This Row],[section]]</f>
        <v>SCHEDULE 4: REPORT ON REGULATORY ASSET BASE ROLL FORWARD | 4b(v): Works Under Construction</v>
      </c>
      <c r="N707" s="9" t="str">
        <f t="shared" si="11"/>
        <v>SCHEDULE 4: REPORT ON REGULATORY ASSET BASE ROLL FORWARD | 4b(v): Works Under Construction | Unallocated works under construction | Works under construction</v>
      </c>
    </row>
    <row r="708" spans="1:14" hidden="1">
      <c r="A708" t="s">
        <v>1</v>
      </c>
      <c r="B708">
        <v>2013</v>
      </c>
      <c r="C708" t="s">
        <v>206</v>
      </c>
      <c r="D708" t="s">
        <v>215</v>
      </c>
      <c r="E708" t="s">
        <v>81</v>
      </c>
      <c r="F708" t="s">
        <v>337</v>
      </c>
      <c r="G708">
        <v>96</v>
      </c>
      <c r="H708" t="s">
        <v>68</v>
      </c>
      <c r="I708">
        <v>2013</v>
      </c>
      <c r="J708" t="s">
        <v>92</v>
      </c>
      <c r="K708" t="s">
        <v>697</v>
      </c>
      <c r="L708">
        <v>4947</v>
      </c>
      <c r="M708" s="9" t="str">
        <f>Data[[#This Row],[schedule]]&amp;" | "&amp;Data[[#This Row],[section]]</f>
        <v>SCHEDULE 4: REPORT ON REGULATORY ASSET BASE ROLL FORWARD | 4b(v): Works Under Construction</v>
      </c>
      <c r="N708" s="9" t="str">
        <f t="shared" si="11"/>
        <v>SCHEDULE 4: REPORT ON REGULATORY ASSET BASE ROLL FORWARD | 4b(v): Works Under Construction | Allocated works under construction | Works under construction</v>
      </c>
    </row>
    <row r="709" spans="1:14" hidden="1">
      <c r="A709" t="s">
        <v>1</v>
      </c>
      <c r="B709">
        <v>2013</v>
      </c>
      <c r="C709" t="s">
        <v>206</v>
      </c>
      <c r="D709" t="s">
        <v>216</v>
      </c>
      <c r="E709" t="s">
        <v>81</v>
      </c>
      <c r="F709" t="s">
        <v>81</v>
      </c>
      <c r="G709">
        <v>105</v>
      </c>
      <c r="H709" t="s">
        <v>69</v>
      </c>
      <c r="I709">
        <v>2013</v>
      </c>
      <c r="J709" t="s">
        <v>92</v>
      </c>
      <c r="K709" t="s">
        <v>625</v>
      </c>
      <c r="L709">
        <v>2418</v>
      </c>
      <c r="M709" s="9" t="str">
        <f>Data[[#This Row],[schedule]]&amp;" | "&amp;Data[[#This Row],[section]]</f>
        <v>SCHEDULE 4: REPORT ON REGULATORY ASSET BASE ROLL FORWARD | 4b(vi): Capital Expenditure by Primary Purpose</v>
      </c>
      <c r="N709" s="9" t="str">
        <f t="shared" si="11"/>
        <v>SCHEDULE 4: REPORT ON REGULATORY ASSET BASE ROLL FORWARD | 4b(vi): Capital Expenditure by Primary Purpose | Capacity growth</v>
      </c>
    </row>
    <row r="710" spans="1:14" hidden="1">
      <c r="A710" t="s">
        <v>1</v>
      </c>
      <c r="B710">
        <v>2013</v>
      </c>
      <c r="C710" t="s">
        <v>206</v>
      </c>
      <c r="D710" t="s">
        <v>216</v>
      </c>
      <c r="E710" t="s">
        <v>81</v>
      </c>
      <c r="F710" t="s">
        <v>81</v>
      </c>
      <c r="G710">
        <v>106</v>
      </c>
      <c r="H710" t="s">
        <v>70</v>
      </c>
      <c r="I710">
        <v>2013</v>
      </c>
      <c r="J710" t="s">
        <v>92</v>
      </c>
      <c r="K710" t="s">
        <v>628</v>
      </c>
      <c r="L710">
        <v>6252</v>
      </c>
      <c r="M710" s="9" t="str">
        <f>Data[[#This Row],[schedule]]&amp;" | "&amp;Data[[#This Row],[section]]</f>
        <v>SCHEDULE 4: REPORT ON REGULATORY ASSET BASE ROLL FORWARD | 4b(vi): Capital Expenditure by Primary Purpose</v>
      </c>
      <c r="N710" s="9" t="str">
        <f t="shared" si="11"/>
        <v>SCHEDULE 4: REPORT ON REGULATORY ASSET BASE ROLL FORWARD | 4b(vi): Capital Expenditure by Primary Purpose | Asset replacement and renewal</v>
      </c>
    </row>
    <row r="711" spans="1:14" hidden="1">
      <c r="A711" t="s">
        <v>1</v>
      </c>
      <c r="B711">
        <v>2013</v>
      </c>
      <c r="C711" t="s">
        <v>206</v>
      </c>
      <c r="D711" t="s">
        <v>216</v>
      </c>
      <c r="E711" t="s">
        <v>81</v>
      </c>
      <c r="F711" t="s">
        <v>81</v>
      </c>
      <c r="G711">
        <v>107</v>
      </c>
      <c r="H711" t="s">
        <v>71</v>
      </c>
      <c r="I711">
        <v>2013</v>
      </c>
      <c r="J711" t="s">
        <v>92</v>
      </c>
      <c r="K711" t="s">
        <v>631</v>
      </c>
      <c r="L711">
        <v>8670</v>
      </c>
      <c r="M711" s="9" t="str">
        <f>Data[[#This Row],[schedule]]&amp;" | "&amp;Data[[#This Row],[section]]</f>
        <v>SCHEDULE 4: REPORT ON REGULATORY ASSET BASE ROLL FORWARD | 4b(vi): Capital Expenditure by Primary Purpose</v>
      </c>
      <c r="N711" s="9" t="str">
        <f t="shared" si="11"/>
        <v>SCHEDULE 4: REPORT ON REGULATORY ASSET BASE ROLL FORWARD | 4b(vi): Capital Expenditure by Primary Purpose | Total capital expenditure</v>
      </c>
    </row>
    <row r="712" spans="1:14" hidden="1">
      <c r="A712" t="s">
        <v>1</v>
      </c>
      <c r="B712">
        <v>2013</v>
      </c>
      <c r="C712" t="s">
        <v>206</v>
      </c>
      <c r="D712" t="s">
        <v>217</v>
      </c>
      <c r="E712" t="s">
        <v>81</v>
      </c>
      <c r="F712" t="s">
        <v>312</v>
      </c>
      <c r="G712">
        <v>110</v>
      </c>
      <c r="H712" t="s">
        <v>271</v>
      </c>
      <c r="I712">
        <v>2013</v>
      </c>
      <c r="J712" t="s">
        <v>92</v>
      </c>
      <c r="K712" t="s">
        <v>698</v>
      </c>
      <c r="L712">
        <v>121356</v>
      </c>
      <c r="M712" s="9" t="str">
        <f>Data[[#This Row],[schedule]]&amp;" | "&amp;Data[[#This Row],[section]]</f>
        <v>SCHEDULE 4: REPORT ON REGULATORY ASSET BASE ROLL FORWARD | 4b(vii): Asset Classes</v>
      </c>
      <c r="N712" s="9" t="str">
        <f t="shared" si="11"/>
        <v>SCHEDULE 4: REPORT ON REGULATORY ASSET BASE ROLL FORWARD | 4b(vii): Asset Classes | Land | RAB value—previous disclosure year</v>
      </c>
    </row>
    <row r="713" spans="1:14" hidden="1">
      <c r="A713" t="s">
        <v>1</v>
      </c>
      <c r="B713">
        <v>2013</v>
      </c>
      <c r="C713" t="s">
        <v>206</v>
      </c>
      <c r="D713" t="s">
        <v>217</v>
      </c>
      <c r="E713" t="s">
        <v>81</v>
      </c>
      <c r="F713" t="s">
        <v>313</v>
      </c>
      <c r="G713">
        <v>110</v>
      </c>
      <c r="H713" t="s">
        <v>271</v>
      </c>
      <c r="I713">
        <v>2013</v>
      </c>
      <c r="J713" t="s">
        <v>92</v>
      </c>
      <c r="K713" t="s">
        <v>699</v>
      </c>
      <c r="L713">
        <v>129102</v>
      </c>
      <c r="M713" s="9" t="str">
        <f>Data[[#This Row],[schedule]]&amp;" | "&amp;Data[[#This Row],[section]]</f>
        <v>SCHEDULE 4: REPORT ON REGULATORY ASSET BASE ROLL FORWARD | 4b(vii): Asset Classes</v>
      </c>
      <c r="N713" s="9" t="str">
        <f t="shared" si="11"/>
        <v>SCHEDULE 4: REPORT ON REGULATORY ASSET BASE ROLL FORWARD | 4b(vii): Asset Classes | Sealed Surfaces | RAB value—previous disclosure year</v>
      </c>
    </row>
    <row r="714" spans="1:14" hidden="1">
      <c r="A714" t="s">
        <v>1</v>
      </c>
      <c r="B714">
        <v>2013</v>
      </c>
      <c r="C714" t="s">
        <v>206</v>
      </c>
      <c r="D714" t="s">
        <v>217</v>
      </c>
      <c r="E714" t="s">
        <v>81</v>
      </c>
      <c r="F714" t="s">
        <v>314</v>
      </c>
      <c r="G714">
        <v>110</v>
      </c>
      <c r="H714" t="s">
        <v>271</v>
      </c>
      <c r="I714">
        <v>2013</v>
      </c>
      <c r="J714" t="s">
        <v>92</v>
      </c>
      <c r="K714" t="s">
        <v>700</v>
      </c>
      <c r="L714">
        <v>149419</v>
      </c>
      <c r="M714" s="9" t="str">
        <f>Data[[#This Row],[schedule]]&amp;" | "&amp;Data[[#This Row],[section]]</f>
        <v>SCHEDULE 4: REPORT ON REGULATORY ASSET BASE ROLL FORWARD | 4b(vii): Asset Classes</v>
      </c>
      <c r="N714" s="9" t="str">
        <f t="shared" si="11"/>
        <v>SCHEDULE 4: REPORT ON REGULATORY ASSET BASE ROLL FORWARD | 4b(vii): Asset Classes | Infrastructure &amp; Buildings | RAB value—previous disclosure year</v>
      </c>
    </row>
    <row r="715" spans="1:14" hidden="1">
      <c r="A715" t="s">
        <v>1</v>
      </c>
      <c r="B715">
        <v>2013</v>
      </c>
      <c r="C715" t="s">
        <v>206</v>
      </c>
      <c r="D715" t="s">
        <v>217</v>
      </c>
      <c r="E715" t="s">
        <v>81</v>
      </c>
      <c r="F715" t="s">
        <v>315</v>
      </c>
      <c r="G715">
        <v>110</v>
      </c>
      <c r="H715" t="s">
        <v>271</v>
      </c>
      <c r="I715">
        <v>2013</v>
      </c>
      <c r="J715" t="s">
        <v>92</v>
      </c>
      <c r="K715" t="s">
        <v>701</v>
      </c>
      <c r="L715">
        <v>15296</v>
      </c>
      <c r="M715" s="9" t="str">
        <f>Data[[#This Row],[schedule]]&amp;" | "&amp;Data[[#This Row],[section]]</f>
        <v>SCHEDULE 4: REPORT ON REGULATORY ASSET BASE ROLL FORWARD | 4b(vii): Asset Classes</v>
      </c>
      <c r="N715" s="9" t="str">
        <f t="shared" si="11"/>
        <v>SCHEDULE 4: REPORT ON REGULATORY ASSET BASE ROLL FORWARD | 4b(vii): Asset Classes | Vehicles, Plant &amp; Equipment | RAB value—previous disclosure year</v>
      </c>
    </row>
    <row r="716" spans="1:14" hidden="1">
      <c r="A716" t="s">
        <v>1</v>
      </c>
      <c r="B716">
        <v>2013</v>
      </c>
      <c r="C716" t="s">
        <v>206</v>
      </c>
      <c r="D716" t="s">
        <v>217</v>
      </c>
      <c r="E716" t="s">
        <v>81</v>
      </c>
      <c r="F716" t="s">
        <v>60</v>
      </c>
      <c r="G716">
        <v>110</v>
      </c>
      <c r="H716" t="s">
        <v>271</v>
      </c>
      <c r="I716">
        <v>2013</v>
      </c>
      <c r="J716" t="s">
        <v>92</v>
      </c>
      <c r="K716" t="s">
        <v>702</v>
      </c>
      <c r="L716">
        <v>415173</v>
      </c>
      <c r="M716" s="9" t="str">
        <f>Data[[#This Row],[schedule]]&amp;" | "&amp;Data[[#This Row],[section]]</f>
        <v>SCHEDULE 4: REPORT ON REGULATORY ASSET BASE ROLL FORWARD | 4b(vii): Asset Classes</v>
      </c>
      <c r="N716" s="9" t="str">
        <f t="shared" si="11"/>
        <v>SCHEDULE 4: REPORT ON REGULATORY ASSET BASE ROLL FORWARD | 4b(vii): Asset Classes | Total | RAB value—previous disclosure year</v>
      </c>
    </row>
    <row r="717" spans="1:14" hidden="1">
      <c r="A717" t="s">
        <v>1</v>
      </c>
      <c r="B717">
        <v>2013</v>
      </c>
      <c r="C717" t="s">
        <v>206</v>
      </c>
      <c r="D717" t="s">
        <v>217</v>
      </c>
      <c r="E717" t="s">
        <v>81</v>
      </c>
      <c r="F717" t="s">
        <v>312</v>
      </c>
      <c r="G717">
        <v>111</v>
      </c>
      <c r="H717" t="s">
        <v>155</v>
      </c>
      <c r="I717">
        <v>2013</v>
      </c>
      <c r="J717" t="s">
        <v>92</v>
      </c>
      <c r="K717" t="s">
        <v>458</v>
      </c>
      <c r="L717">
        <v>0</v>
      </c>
      <c r="M717" s="9" t="str">
        <f>Data[[#This Row],[schedule]]&amp;" | "&amp;Data[[#This Row],[section]]</f>
        <v>SCHEDULE 4: REPORT ON REGULATORY ASSET BASE ROLL FORWARD | 4b(vii): Asset Classes</v>
      </c>
      <c r="N717" s="9" t="str">
        <f t="shared" si="11"/>
        <v>SCHEDULE 4: REPORT ON REGULATORY ASSET BASE ROLL FORWARD | 4b(vii): Asset Classes | Land | Regulatory depreciation</v>
      </c>
    </row>
    <row r="718" spans="1:14" hidden="1">
      <c r="A718" t="s">
        <v>1</v>
      </c>
      <c r="B718">
        <v>2013</v>
      </c>
      <c r="C718" t="s">
        <v>206</v>
      </c>
      <c r="D718" t="s">
        <v>217</v>
      </c>
      <c r="E718" t="s">
        <v>81</v>
      </c>
      <c r="F718" t="s">
        <v>313</v>
      </c>
      <c r="G718">
        <v>111</v>
      </c>
      <c r="H718" t="s">
        <v>155</v>
      </c>
      <c r="I718">
        <v>2013</v>
      </c>
      <c r="J718" t="s">
        <v>92</v>
      </c>
      <c r="K718" t="s">
        <v>703</v>
      </c>
      <c r="L718">
        <v>5750</v>
      </c>
      <c r="M718" s="9" t="str">
        <f>Data[[#This Row],[schedule]]&amp;" | "&amp;Data[[#This Row],[section]]</f>
        <v>SCHEDULE 4: REPORT ON REGULATORY ASSET BASE ROLL FORWARD | 4b(vii): Asset Classes</v>
      </c>
      <c r="N718" s="9" t="str">
        <f t="shared" si="11"/>
        <v>SCHEDULE 4: REPORT ON REGULATORY ASSET BASE ROLL FORWARD | 4b(vii): Asset Classes | Sealed Surfaces | Regulatory depreciation</v>
      </c>
    </row>
    <row r="719" spans="1:14" hidden="1">
      <c r="A719" t="s">
        <v>1</v>
      </c>
      <c r="B719">
        <v>2013</v>
      </c>
      <c r="C719" t="s">
        <v>206</v>
      </c>
      <c r="D719" t="s">
        <v>217</v>
      </c>
      <c r="E719" t="s">
        <v>81</v>
      </c>
      <c r="F719" t="s">
        <v>314</v>
      </c>
      <c r="G719">
        <v>111</v>
      </c>
      <c r="H719" t="s">
        <v>155</v>
      </c>
      <c r="I719">
        <v>2013</v>
      </c>
      <c r="J719" t="s">
        <v>92</v>
      </c>
      <c r="K719" t="s">
        <v>704</v>
      </c>
      <c r="L719">
        <v>6159</v>
      </c>
      <c r="M719" s="9" t="str">
        <f>Data[[#This Row],[schedule]]&amp;" | "&amp;Data[[#This Row],[section]]</f>
        <v>SCHEDULE 4: REPORT ON REGULATORY ASSET BASE ROLL FORWARD | 4b(vii): Asset Classes</v>
      </c>
      <c r="N719" s="9" t="str">
        <f t="shared" si="11"/>
        <v>SCHEDULE 4: REPORT ON REGULATORY ASSET BASE ROLL FORWARD | 4b(vii): Asset Classes | Infrastructure &amp; Buildings | Regulatory depreciation</v>
      </c>
    </row>
    <row r="720" spans="1:14" hidden="1">
      <c r="A720" t="s">
        <v>1</v>
      </c>
      <c r="B720">
        <v>2013</v>
      </c>
      <c r="C720" t="s">
        <v>206</v>
      </c>
      <c r="D720" t="s">
        <v>217</v>
      </c>
      <c r="E720" t="s">
        <v>81</v>
      </c>
      <c r="F720" t="s">
        <v>315</v>
      </c>
      <c r="G720">
        <v>111</v>
      </c>
      <c r="H720" t="s">
        <v>155</v>
      </c>
      <c r="I720">
        <v>2013</v>
      </c>
      <c r="J720" t="s">
        <v>92</v>
      </c>
      <c r="K720" t="s">
        <v>705</v>
      </c>
      <c r="L720">
        <v>2295</v>
      </c>
      <c r="M720" s="9" t="str">
        <f>Data[[#This Row],[schedule]]&amp;" | "&amp;Data[[#This Row],[section]]</f>
        <v>SCHEDULE 4: REPORT ON REGULATORY ASSET BASE ROLL FORWARD | 4b(vii): Asset Classes</v>
      </c>
      <c r="N720" s="9" t="str">
        <f t="shared" si="11"/>
        <v>SCHEDULE 4: REPORT ON REGULATORY ASSET BASE ROLL FORWARD | 4b(vii): Asset Classes | Vehicles, Plant &amp; Equipment | Regulatory depreciation</v>
      </c>
    </row>
    <row r="721" spans="1:14" hidden="1">
      <c r="A721" t="s">
        <v>1</v>
      </c>
      <c r="B721">
        <v>2013</v>
      </c>
      <c r="C721" t="s">
        <v>206</v>
      </c>
      <c r="D721" t="s">
        <v>217</v>
      </c>
      <c r="E721" t="s">
        <v>81</v>
      </c>
      <c r="F721" t="s">
        <v>60</v>
      </c>
      <c r="G721">
        <v>111</v>
      </c>
      <c r="H721" t="s">
        <v>155</v>
      </c>
      <c r="I721">
        <v>2013</v>
      </c>
      <c r="J721" t="s">
        <v>92</v>
      </c>
      <c r="K721" t="s">
        <v>565</v>
      </c>
      <c r="L721">
        <v>14204</v>
      </c>
      <c r="M721" s="9" t="str">
        <f>Data[[#This Row],[schedule]]&amp;" | "&amp;Data[[#This Row],[section]]</f>
        <v>SCHEDULE 4: REPORT ON REGULATORY ASSET BASE ROLL FORWARD | 4b(vii): Asset Classes</v>
      </c>
      <c r="N721" s="9" t="str">
        <f t="shared" si="11"/>
        <v>SCHEDULE 4: REPORT ON REGULATORY ASSET BASE ROLL FORWARD | 4b(vii): Asset Classes | Total | Regulatory depreciation</v>
      </c>
    </row>
    <row r="722" spans="1:14" hidden="1">
      <c r="A722" t="s">
        <v>1</v>
      </c>
      <c r="B722">
        <v>2013</v>
      </c>
      <c r="C722" t="s">
        <v>206</v>
      </c>
      <c r="D722" t="s">
        <v>217</v>
      </c>
      <c r="E722" t="s">
        <v>81</v>
      </c>
      <c r="F722" t="s">
        <v>312</v>
      </c>
      <c r="G722">
        <v>112</v>
      </c>
      <c r="H722" t="s">
        <v>272</v>
      </c>
      <c r="I722">
        <v>2013</v>
      </c>
      <c r="J722" t="s">
        <v>92</v>
      </c>
      <c r="K722" t="s">
        <v>706</v>
      </c>
      <c r="L722">
        <v>1043</v>
      </c>
      <c r="M722" s="9" t="str">
        <f>Data[[#This Row],[schedule]]&amp;" | "&amp;Data[[#This Row],[section]]</f>
        <v>SCHEDULE 4: REPORT ON REGULATORY ASSET BASE ROLL FORWARD | 4b(vii): Asset Classes</v>
      </c>
      <c r="N722" s="9" t="str">
        <f t="shared" si="11"/>
        <v>SCHEDULE 4: REPORT ON REGULATORY ASSET BASE ROLL FORWARD | 4b(vii): Asset Classes | Land | Indexed revaluations</v>
      </c>
    </row>
    <row r="723" spans="1:14" hidden="1">
      <c r="A723" t="s">
        <v>1</v>
      </c>
      <c r="B723">
        <v>2013</v>
      </c>
      <c r="C723" t="s">
        <v>206</v>
      </c>
      <c r="D723" t="s">
        <v>217</v>
      </c>
      <c r="E723" t="s">
        <v>81</v>
      </c>
      <c r="F723" t="s">
        <v>313</v>
      </c>
      <c r="G723">
        <v>112</v>
      </c>
      <c r="H723" t="s">
        <v>272</v>
      </c>
      <c r="I723">
        <v>2013</v>
      </c>
      <c r="J723" t="s">
        <v>92</v>
      </c>
      <c r="K723" t="s">
        <v>707</v>
      </c>
      <c r="L723">
        <v>1100</v>
      </c>
      <c r="M723" s="9" t="str">
        <f>Data[[#This Row],[schedule]]&amp;" | "&amp;Data[[#This Row],[section]]</f>
        <v>SCHEDULE 4: REPORT ON REGULATORY ASSET BASE ROLL FORWARD | 4b(vii): Asset Classes</v>
      </c>
      <c r="N723" s="9" t="str">
        <f t="shared" si="11"/>
        <v>SCHEDULE 4: REPORT ON REGULATORY ASSET BASE ROLL FORWARD | 4b(vii): Asset Classes | Sealed Surfaces | Indexed revaluations</v>
      </c>
    </row>
    <row r="724" spans="1:14" hidden="1">
      <c r="A724" t="s">
        <v>1</v>
      </c>
      <c r="B724">
        <v>2013</v>
      </c>
      <c r="C724" t="s">
        <v>206</v>
      </c>
      <c r="D724" t="s">
        <v>217</v>
      </c>
      <c r="E724" t="s">
        <v>81</v>
      </c>
      <c r="F724" t="s">
        <v>314</v>
      </c>
      <c r="G724">
        <v>112</v>
      </c>
      <c r="H724" t="s">
        <v>272</v>
      </c>
      <c r="I724">
        <v>2013</v>
      </c>
      <c r="J724" t="s">
        <v>92</v>
      </c>
      <c r="K724" t="s">
        <v>708</v>
      </c>
      <c r="L724">
        <v>1253</v>
      </c>
      <c r="M724" s="9" t="str">
        <f>Data[[#This Row],[schedule]]&amp;" | "&amp;Data[[#This Row],[section]]</f>
        <v>SCHEDULE 4: REPORT ON REGULATORY ASSET BASE ROLL FORWARD | 4b(vii): Asset Classes</v>
      </c>
      <c r="N724" s="9" t="str">
        <f t="shared" si="11"/>
        <v>SCHEDULE 4: REPORT ON REGULATORY ASSET BASE ROLL FORWARD | 4b(vii): Asset Classes | Infrastructure &amp; Buildings | Indexed revaluations</v>
      </c>
    </row>
    <row r="725" spans="1:14" hidden="1">
      <c r="A725" t="s">
        <v>1</v>
      </c>
      <c r="B725">
        <v>2013</v>
      </c>
      <c r="C725" t="s">
        <v>206</v>
      </c>
      <c r="D725" t="s">
        <v>217</v>
      </c>
      <c r="E725" t="s">
        <v>81</v>
      </c>
      <c r="F725" t="s">
        <v>315</v>
      </c>
      <c r="G725">
        <v>112</v>
      </c>
      <c r="H725" t="s">
        <v>272</v>
      </c>
      <c r="I725">
        <v>2013</v>
      </c>
      <c r="J725" t="s">
        <v>92</v>
      </c>
      <c r="K725" t="s">
        <v>709</v>
      </c>
      <c r="L725">
        <v>129.6</v>
      </c>
      <c r="M725" s="9" t="str">
        <f>Data[[#This Row],[schedule]]&amp;" | "&amp;Data[[#This Row],[section]]</f>
        <v>SCHEDULE 4: REPORT ON REGULATORY ASSET BASE ROLL FORWARD | 4b(vii): Asset Classes</v>
      </c>
      <c r="N725" s="9" t="str">
        <f t="shared" si="11"/>
        <v>SCHEDULE 4: REPORT ON REGULATORY ASSET BASE ROLL FORWARD | 4b(vii): Asset Classes | Vehicles, Plant &amp; Equipment | Indexed revaluations</v>
      </c>
    </row>
    <row r="726" spans="1:14" hidden="1">
      <c r="A726" t="s">
        <v>1</v>
      </c>
      <c r="B726">
        <v>2013</v>
      </c>
      <c r="C726" t="s">
        <v>206</v>
      </c>
      <c r="D726" t="s">
        <v>217</v>
      </c>
      <c r="E726" t="s">
        <v>81</v>
      </c>
      <c r="F726" t="s">
        <v>60</v>
      </c>
      <c r="G726">
        <v>112</v>
      </c>
      <c r="H726" t="s">
        <v>272</v>
      </c>
      <c r="I726">
        <v>2013</v>
      </c>
      <c r="J726" t="s">
        <v>92</v>
      </c>
      <c r="K726" t="s">
        <v>710</v>
      </c>
      <c r="L726">
        <v>3525.6</v>
      </c>
      <c r="M726" s="9" t="str">
        <f>Data[[#This Row],[schedule]]&amp;" | "&amp;Data[[#This Row],[section]]</f>
        <v>SCHEDULE 4: REPORT ON REGULATORY ASSET BASE ROLL FORWARD | 4b(vii): Asset Classes</v>
      </c>
      <c r="N726" s="9" t="str">
        <f t="shared" si="11"/>
        <v>SCHEDULE 4: REPORT ON REGULATORY ASSET BASE ROLL FORWARD | 4b(vii): Asset Classes | Total | Indexed revaluations</v>
      </c>
    </row>
    <row r="727" spans="1:14" hidden="1">
      <c r="A727" t="s">
        <v>1</v>
      </c>
      <c r="B727">
        <v>2013</v>
      </c>
      <c r="C727" t="s">
        <v>206</v>
      </c>
      <c r="D727" t="s">
        <v>217</v>
      </c>
      <c r="E727" t="s">
        <v>81</v>
      </c>
      <c r="F727" t="s">
        <v>312</v>
      </c>
      <c r="G727">
        <v>113</v>
      </c>
      <c r="H727" t="s">
        <v>273</v>
      </c>
      <c r="I727">
        <v>2013</v>
      </c>
      <c r="J727" t="s">
        <v>92</v>
      </c>
      <c r="K727" t="s">
        <v>458</v>
      </c>
      <c r="L727">
        <v>0</v>
      </c>
      <c r="M727" s="9" t="str">
        <f>Data[[#This Row],[schedule]]&amp;" | "&amp;Data[[#This Row],[section]]</f>
        <v>SCHEDULE 4: REPORT ON REGULATORY ASSET BASE ROLL FORWARD | 4b(vii): Asset Classes</v>
      </c>
      <c r="N727" s="9" t="str">
        <f t="shared" si="11"/>
        <v>SCHEDULE 4: REPORT ON REGULATORY ASSET BASE ROLL FORWARD | 4b(vii): Asset Classes | Land | Non-indexed revaluations</v>
      </c>
    </row>
    <row r="728" spans="1:14" hidden="1">
      <c r="A728" t="s">
        <v>1</v>
      </c>
      <c r="B728">
        <v>2013</v>
      </c>
      <c r="C728" t="s">
        <v>206</v>
      </c>
      <c r="D728" t="s">
        <v>217</v>
      </c>
      <c r="E728" t="s">
        <v>81</v>
      </c>
      <c r="F728" t="s">
        <v>60</v>
      </c>
      <c r="G728">
        <v>113</v>
      </c>
      <c r="H728" t="s">
        <v>273</v>
      </c>
      <c r="I728">
        <v>2013</v>
      </c>
      <c r="J728" t="s">
        <v>92</v>
      </c>
      <c r="K728" t="s">
        <v>458</v>
      </c>
      <c r="L728">
        <v>0</v>
      </c>
      <c r="M728" s="9" t="str">
        <f>Data[[#This Row],[schedule]]&amp;" | "&amp;Data[[#This Row],[section]]</f>
        <v>SCHEDULE 4: REPORT ON REGULATORY ASSET BASE ROLL FORWARD | 4b(vii): Asset Classes</v>
      </c>
      <c r="N728" s="9" t="str">
        <f t="shared" si="11"/>
        <v>SCHEDULE 4: REPORT ON REGULATORY ASSET BASE ROLL FORWARD | 4b(vii): Asset Classes | Total | Non-indexed revaluations</v>
      </c>
    </row>
    <row r="729" spans="1:14" hidden="1">
      <c r="A729" t="s">
        <v>1</v>
      </c>
      <c r="B729">
        <v>2013</v>
      </c>
      <c r="C729" t="s">
        <v>206</v>
      </c>
      <c r="D729" t="s">
        <v>217</v>
      </c>
      <c r="E729" t="s">
        <v>81</v>
      </c>
      <c r="F729" t="s">
        <v>312</v>
      </c>
      <c r="G729">
        <v>114</v>
      </c>
      <c r="H729" t="s">
        <v>62</v>
      </c>
      <c r="I729">
        <v>2013</v>
      </c>
      <c r="J729" t="s">
        <v>92</v>
      </c>
      <c r="K729" t="s">
        <v>711</v>
      </c>
      <c r="L729">
        <v>340</v>
      </c>
      <c r="M729" s="9" t="str">
        <f>Data[[#This Row],[schedule]]&amp;" | "&amp;Data[[#This Row],[section]]</f>
        <v>SCHEDULE 4: REPORT ON REGULATORY ASSET BASE ROLL FORWARD | 4b(vii): Asset Classes</v>
      </c>
      <c r="N729" s="9" t="str">
        <f t="shared" si="11"/>
        <v>SCHEDULE 4: REPORT ON REGULATORY ASSET BASE ROLL FORWARD | 4b(vii): Asset Classes | Land | Assets commissioned</v>
      </c>
    </row>
    <row r="730" spans="1:14" hidden="1">
      <c r="A730" t="s">
        <v>1</v>
      </c>
      <c r="B730">
        <v>2013</v>
      </c>
      <c r="C730" t="s">
        <v>206</v>
      </c>
      <c r="D730" t="s">
        <v>217</v>
      </c>
      <c r="E730" t="s">
        <v>81</v>
      </c>
      <c r="F730" t="s">
        <v>313</v>
      </c>
      <c r="G730">
        <v>114</v>
      </c>
      <c r="H730" t="s">
        <v>62</v>
      </c>
      <c r="I730">
        <v>2013</v>
      </c>
      <c r="J730" t="s">
        <v>92</v>
      </c>
      <c r="K730" t="s">
        <v>712</v>
      </c>
      <c r="L730">
        <v>85</v>
      </c>
      <c r="M730" s="9" t="str">
        <f>Data[[#This Row],[schedule]]&amp;" | "&amp;Data[[#This Row],[section]]</f>
        <v>SCHEDULE 4: REPORT ON REGULATORY ASSET BASE ROLL FORWARD | 4b(vii): Asset Classes</v>
      </c>
      <c r="N730" s="9" t="str">
        <f t="shared" si="11"/>
        <v>SCHEDULE 4: REPORT ON REGULATORY ASSET BASE ROLL FORWARD | 4b(vii): Asset Classes | Sealed Surfaces | Assets commissioned</v>
      </c>
    </row>
    <row r="731" spans="1:14" hidden="1">
      <c r="A731" t="s">
        <v>1</v>
      </c>
      <c r="B731">
        <v>2013</v>
      </c>
      <c r="C731" t="s">
        <v>206</v>
      </c>
      <c r="D731" t="s">
        <v>217</v>
      </c>
      <c r="E731" t="s">
        <v>81</v>
      </c>
      <c r="F731" t="s">
        <v>314</v>
      </c>
      <c r="G731">
        <v>114</v>
      </c>
      <c r="H731" t="s">
        <v>62</v>
      </c>
      <c r="I731">
        <v>2013</v>
      </c>
      <c r="J731" t="s">
        <v>92</v>
      </c>
      <c r="K731" t="s">
        <v>713</v>
      </c>
      <c r="L731">
        <v>3688</v>
      </c>
      <c r="M731" s="9" t="str">
        <f>Data[[#This Row],[schedule]]&amp;" | "&amp;Data[[#This Row],[section]]</f>
        <v>SCHEDULE 4: REPORT ON REGULATORY ASSET BASE ROLL FORWARD | 4b(vii): Asset Classes</v>
      </c>
      <c r="N731" s="9" t="str">
        <f t="shared" si="11"/>
        <v>SCHEDULE 4: REPORT ON REGULATORY ASSET BASE ROLL FORWARD | 4b(vii): Asset Classes | Infrastructure &amp; Buildings | Assets commissioned</v>
      </c>
    </row>
    <row r="732" spans="1:14" hidden="1">
      <c r="A732" t="s">
        <v>1</v>
      </c>
      <c r="B732">
        <v>2013</v>
      </c>
      <c r="C732" t="s">
        <v>206</v>
      </c>
      <c r="D732" t="s">
        <v>217</v>
      </c>
      <c r="E732" t="s">
        <v>81</v>
      </c>
      <c r="F732" t="s">
        <v>315</v>
      </c>
      <c r="G732">
        <v>114</v>
      </c>
      <c r="H732" t="s">
        <v>62</v>
      </c>
      <c r="I732">
        <v>2013</v>
      </c>
      <c r="J732" t="s">
        <v>92</v>
      </c>
      <c r="K732" t="s">
        <v>714</v>
      </c>
      <c r="L732">
        <v>1078</v>
      </c>
      <c r="M732" s="9" t="str">
        <f>Data[[#This Row],[schedule]]&amp;" | "&amp;Data[[#This Row],[section]]</f>
        <v>SCHEDULE 4: REPORT ON REGULATORY ASSET BASE ROLL FORWARD | 4b(vii): Asset Classes</v>
      </c>
      <c r="N732" s="9" t="str">
        <f t="shared" si="11"/>
        <v>SCHEDULE 4: REPORT ON REGULATORY ASSET BASE ROLL FORWARD | 4b(vii): Asset Classes | Vehicles, Plant &amp; Equipment | Assets commissioned</v>
      </c>
    </row>
    <row r="733" spans="1:14" hidden="1">
      <c r="A733" t="s">
        <v>1</v>
      </c>
      <c r="B733">
        <v>2013</v>
      </c>
      <c r="C733" t="s">
        <v>206</v>
      </c>
      <c r="D733" t="s">
        <v>217</v>
      </c>
      <c r="E733" t="s">
        <v>81</v>
      </c>
      <c r="F733" t="s">
        <v>60</v>
      </c>
      <c r="G733">
        <v>114</v>
      </c>
      <c r="H733" t="s">
        <v>62</v>
      </c>
      <c r="I733">
        <v>2013</v>
      </c>
      <c r="J733" t="s">
        <v>92</v>
      </c>
      <c r="K733" t="s">
        <v>695</v>
      </c>
      <c r="L733">
        <v>5191</v>
      </c>
      <c r="M733" s="9" t="str">
        <f>Data[[#This Row],[schedule]]&amp;" | "&amp;Data[[#This Row],[section]]</f>
        <v>SCHEDULE 4: REPORT ON REGULATORY ASSET BASE ROLL FORWARD | 4b(vii): Asset Classes</v>
      </c>
      <c r="N733" s="9" t="str">
        <f t="shared" si="11"/>
        <v>SCHEDULE 4: REPORT ON REGULATORY ASSET BASE ROLL FORWARD | 4b(vii): Asset Classes | Total | Assets commissioned</v>
      </c>
    </row>
    <row r="734" spans="1:14" hidden="1">
      <c r="A734" t="s">
        <v>1</v>
      </c>
      <c r="B734">
        <v>2013</v>
      </c>
      <c r="C734" t="s">
        <v>206</v>
      </c>
      <c r="D734" t="s">
        <v>217</v>
      </c>
      <c r="E734" t="s">
        <v>81</v>
      </c>
      <c r="F734" t="s">
        <v>312</v>
      </c>
      <c r="G734">
        <v>115</v>
      </c>
      <c r="H734" t="s">
        <v>63</v>
      </c>
      <c r="I734">
        <v>2013</v>
      </c>
      <c r="J734" t="s">
        <v>92</v>
      </c>
      <c r="K734" t="s">
        <v>458</v>
      </c>
      <c r="L734">
        <v>0</v>
      </c>
      <c r="M734" s="9" t="str">
        <f>Data[[#This Row],[schedule]]&amp;" | "&amp;Data[[#This Row],[section]]</f>
        <v>SCHEDULE 4: REPORT ON REGULATORY ASSET BASE ROLL FORWARD | 4b(vii): Asset Classes</v>
      </c>
      <c r="N734" s="9" t="str">
        <f t="shared" si="11"/>
        <v>SCHEDULE 4: REPORT ON REGULATORY ASSET BASE ROLL FORWARD | 4b(vii): Asset Classes | Land | Asset disposals</v>
      </c>
    </row>
    <row r="735" spans="1:14" hidden="1">
      <c r="A735" t="s">
        <v>1</v>
      </c>
      <c r="B735">
        <v>2013</v>
      </c>
      <c r="C735" t="s">
        <v>206</v>
      </c>
      <c r="D735" t="s">
        <v>217</v>
      </c>
      <c r="E735" t="s">
        <v>81</v>
      </c>
      <c r="F735" t="s">
        <v>313</v>
      </c>
      <c r="G735">
        <v>115</v>
      </c>
      <c r="H735" t="s">
        <v>63</v>
      </c>
      <c r="I735">
        <v>2013</v>
      </c>
      <c r="J735" t="s">
        <v>92</v>
      </c>
      <c r="K735" t="s">
        <v>458</v>
      </c>
      <c r="L735">
        <v>0</v>
      </c>
      <c r="M735" s="9" t="str">
        <f>Data[[#This Row],[schedule]]&amp;" | "&amp;Data[[#This Row],[section]]</f>
        <v>SCHEDULE 4: REPORT ON REGULATORY ASSET BASE ROLL FORWARD | 4b(vii): Asset Classes</v>
      </c>
      <c r="N735" s="9" t="str">
        <f t="shared" si="11"/>
        <v>SCHEDULE 4: REPORT ON REGULATORY ASSET BASE ROLL FORWARD | 4b(vii): Asset Classes | Sealed Surfaces | Asset disposals</v>
      </c>
    </row>
    <row r="736" spans="1:14" hidden="1">
      <c r="A736" t="s">
        <v>1</v>
      </c>
      <c r="B736">
        <v>2013</v>
      </c>
      <c r="C736" t="s">
        <v>206</v>
      </c>
      <c r="D736" t="s">
        <v>217</v>
      </c>
      <c r="E736" t="s">
        <v>81</v>
      </c>
      <c r="F736" t="s">
        <v>314</v>
      </c>
      <c r="G736">
        <v>115</v>
      </c>
      <c r="H736" t="s">
        <v>63</v>
      </c>
      <c r="I736">
        <v>2013</v>
      </c>
      <c r="J736" t="s">
        <v>92</v>
      </c>
      <c r="K736" t="s">
        <v>715</v>
      </c>
      <c r="L736">
        <v>4044</v>
      </c>
      <c r="M736" s="9" t="str">
        <f>Data[[#This Row],[schedule]]&amp;" | "&amp;Data[[#This Row],[section]]</f>
        <v>SCHEDULE 4: REPORT ON REGULATORY ASSET BASE ROLL FORWARD | 4b(vii): Asset Classes</v>
      </c>
      <c r="N736" s="9" t="str">
        <f t="shared" si="11"/>
        <v>SCHEDULE 4: REPORT ON REGULATORY ASSET BASE ROLL FORWARD | 4b(vii): Asset Classes | Infrastructure &amp; Buildings | Asset disposals</v>
      </c>
    </row>
    <row r="737" spans="1:14" hidden="1">
      <c r="A737" t="s">
        <v>1</v>
      </c>
      <c r="B737">
        <v>2013</v>
      </c>
      <c r="C737" t="s">
        <v>206</v>
      </c>
      <c r="D737" t="s">
        <v>217</v>
      </c>
      <c r="E737" t="s">
        <v>81</v>
      </c>
      <c r="F737" t="s">
        <v>315</v>
      </c>
      <c r="G737">
        <v>115</v>
      </c>
      <c r="H737" t="s">
        <v>63</v>
      </c>
      <c r="I737">
        <v>2013</v>
      </c>
      <c r="J737" t="s">
        <v>92</v>
      </c>
      <c r="K737" t="s">
        <v>716</v>
      </c>
      <c r="L737">
        <v>2.6</v>
      </c>
      <c r="M737" s="9" t="str">
        <f>Data[[#This Row],[schedule]]&amp;" | "&amp;Data[[#This Row],[section]]</f>
        <v>SCHEDULE 4: REPORT ON REGULATORY ASSET BASE ROLL FORWARD | 4b(vii): Asset Classes</v>
      </c>
      <c r="N737" s="9" t="str">
        <f t="shared" si="11"/>
        <v>SCHEDULE 4: REPORT ON REGULATORY ASSET BASE ROLL FORWARD | 4b(vii): Asset Classes | Vehicles, Plant &amp; Equipment | Asset disposals</v>
      </c>
    </row>
    <row r="738" spans="1:14" hidden="1">
      <c r="A738" t="s">
        <v>1</v>
      </c>
      <c r="B738">
        <v>2013</v>
      </c>
      <c r="C738" t="s">
        <v>206</v>
      </c>
      <c r="D738" t="s">
        <v>217</v>
      </c>
      <c r="E738" t="s">
        <v>81</v>
      </c>
      <c r="F738" t="s">
        <v>60</v>
      </c>
      <c r="G738">
        <v>115</v>
      </c>
      <c r="H738" t="s">
        <v>63</v>
      </c>
      <c r="I738">
        <v>2013</v>
      </c>
      <c r="J738" t="s">
        <v>92</v>
      </c>
      <c r="K738" t="s">
        <v>717</v>
      </c>
      <c r="L738">
        <v>4046.6</v>
      </c>
      <c r="M738" s="9" t="str">
        <f>Data[[#This Row],[schedule]]&amp;" | "&amp;Data[[#This Row],[section]]</f>
        <v>SCHEDULE 4: REPORT ON REGULATORY ASSET BASE ROLL FORWARD | 4b(vii): Asset Classes</v>
      </c>
      <c r="N738" s="9" t="str">
        <f t="shared" si="11"/>
        <v>SCHEDULE 4: REPORT ON REGULATORY ASSET BASE ROLL FORWARD | 4b(vii): Asset Classes | Total | Asset disposals</v>
      </c>
    </row>
    <row r="739" spans="1:14" hidden="1">
      <c r="A739" t="s">
        <v>1</v>
      </c>
      <c r="B739">
        <v>2013</v>
      </c>
      <c r="C739" t="s">
        <v>206</v>
      </c>
      <c r="D739" t="s">
        <v>217</v>
      </c>
      <c r="E739" t="s">
        <v>81</v>
      </c>
      <c r="F739" t="s">
        <v>312</v>
      </c>
      <c r="G739">
        <v>116</v>
      </c>
      <c r="H739" t="s">
        <v>281</v>
      </c>
      <c r="I739">
        <v>2013</v>
      </c>
      <c r="J739" t="s">
        <v>92</v>
      </c>
      <c r="K739" t="s">
        <v>458</v>
      </c>
      <c r="L739">
        <v>0</v>
      </c>
      <c r="M739" s="9" t="str">
        <f>Data[[#This Row],[schedule]]&amp;" | "&amp;Data[[#This Row],[section]]</f>
        <v>SCHEDULE 4: REPORT ON REGULATORY ASSET BASE ROLL FORWARD | 4b(vii): Asset Classes</v>
      </c>
      <c r="N739" s="9" t="str">
        <f t="shared" si="11"/>
        <v>SCHEDULE 4: REPORT ON REGULATORY ASSET BASE ROLL FORWARD | 4b(vii): Asset Classes | Land | Lost and found assets adjustment</v>
      </c>
    </row>
    <row r="740" spans="1:14" hidden="1">
      <c r="A740" t="s">
        <v>1</v>
      </c>
      <c r="B740">
        <v>2013</v>
      </c>
      <c r="C740" t="s">
        <v>206</v>
      </c>
      <c r="D740" t="s">
        <v>217</v>
      </c>
      <c r="E740" t="s">
        <v>81</v>
      </c>
      <c r="F740" t="s">
        <v>313</v>
      </c>
      <c r="G740">
        <v>116</v>
      </c>
      <c r="H740" t="s">
        <v>281</v>
      </c>
      <c r="I740">
        <v>2013</v>
      </c>
      <c r="J740" t="s">
        <v>92</v>
      </c>
      <c r="K740" t="s">
        <v>458</v>
      </c>
      <c r="L740">
        <v>0</v>
      </c>
      <c r="M740" s="9" t="str">
        <f>Data[[#This Row],[schedule]]&amp;" | "&amp;Data[[#This Row],[section]]</f>
        <v>SCHEDULE 4: REPORT ON REGULATORY ASSET BASE ROLL FORWARD | 4b(vii): Asset Classes</v>
      </c>
      <c r="N740" s="9" t="str">
        <f t="shared" si="11"/>
        <v>SCHEDULE 4: REPORT ON REGULATORY ASSET BASE ROLL FORWARD | 4b(vii): Asset Classes | Sealed Surfaces | Lost and found assets adjustment</v>
      </c>
    </row>
    <row r="741" spans="1:14" hidden="1">
      <c r="A741" t="s">
        <v>1</v>
      </c>
      <c r="B741">
        <v>2013</v>
      </c>
      <c r="C741" t="s">
        <v>206</v>
      </c>
      <c r="D741" t="s">
        <v>217</v>
      </c>
      <c r="E741" t="s">
        <v>81</v>
      </c>
      <c r="F741" t="s">
        <v>314</v>
      </c>
      <c r="G741">
        <v>116</v>
      </c>
      <c r="H741" t="s">
        <v>281</v>
      </c>
      <c r="I741">
        <v>2013</v>
      </c>
      <c r="J741" t="s">
        <v>92</v>
      </c>
      <c r="K741" t="s">
        <v>458</v>
      </c>
      <c r="L741">
        <v>0</v>
      </c>
      <c r="M741" s="9" t="str">
        <f>Data[[#This Row],[schedule]]&amp;" | "&amp;Data[[#This Row],[section]]</f>
        <v>SCHEDULE 4: REPORT ON REGULATORY ASSET BASE ROLL FORWARD | 4b(vii): Asset Classes</v>
      </c>
      <c r="N741" s="9" t="str">
        <f t="shared" si="11"/>
        <v>SCHEDULE 4: REPORT ON REGULATORY ASSET BASE ROLL FORWARD | 4b(vii): Asset Classes | Infrastructure &amp; Buildings | Lost and found assets adjustment</v>
      </c>
    </row>
    <row r="742" spans="1:14" hidden="1">
      <c r="A742" t="s">
        <v>1</v>
      </c>
      <c r="B742">
        <v>2013</v>
      </c>
      <c r="C742" t="s">
        <v>206</v>
      </c>
      <c r="D742" t="s">
        <v>217</v>
      </c>
      <c r="E742" t="s">
        <v>81</v>
      </c>
      <c r="F742" t="s">
        <v>315</v>
      </c>
      <c r="G742">
        <v>116</v>
      </c>
      <c r="H742" t="s">
        <v>281</v>
      </c>
      <c r="I742">
        <v>2013</v>
      </c>
      <c r="J742" t="s">
        <v>92</v>
      </c>
      <c r="K742" t="s">
        <v>458</v>
      </c>
      <c r="L742">
        <v>0</v>
      </c>
      <c r="M742" s="9" t="str">
        <f>Data[[#This Row],[schedule]]&amp;" | "&amp;Data[[#This Row],[section]]</f>
        <v>SCHEDULE 4: REPORT ON REGULATORY ASSET BASE ROLL FORWARD | 4b(vii): Asset Classes</v>
      </c>
      <c r="N742" s="9" t="str">
        <f t="shared" si="11"/>
        <v>SCHEDULE 4: REPORT ON REGULATORY ASSET BASE ROLL FORWARD | 4b(vii): Asset Classes | Vehicles, Plant &amp; Equipment | Lost and found assets adjustment</v>
      </c>
    </row>
    <row r="743" spans="1:14" hidden="1">
      <c r="A743" t="s">
        <v>1</v>
      </c>
      <c r="B743">
        <v>2013</v>
      </c>
      <c r="C743" t="s">
        <v>206</v>
      </c>
      <c r="D743" t="s">
        <v>217</v>
      </c>
      <c r="E743" t="s">
        <v>81</v>
      </c>
      <c r="F743" t="s">
        <v>60</v>
      </c>
      <c r="G743">
        <v>116</v>
      </c>
      <c r="H743" t="s">
        <v>281</v>
      </c>
      <c r="I743">
        <v>2013</v>
      </c>
      <c r="J743" t="s">
        <v>92</v>
      </c>
      <c r="K743" t="s">
        <v>458</v>
      </c>
      <c r="L743">
        <v>0</v>
      </c>
      <c r="M743" s="9" t="str">
        <f>Data[[#This Row],[schedule]]&amp;" | "&amp;Data[[#This Row],[section]]</f>
        <v>SCHEDULE 4: REPORT ON REGULATORY ASSET BASE ROLL FORWARD | 4b(vii): Asset Classes</v>
      </c>
      <c r="N743" s="9" t="str">
        <f t="shared" si="11"/>
        <v>SCHEDULE 4: REPORT ON REGULATORY ASSET BASE ROLL FORWARD | 4b(vii): Asset Classes | Total | Lost and found assets adjustment</v>
      </c>
    </row>
    <row r="744" spans="1:14" hidden="1">
      <c r="A744" t="s">
        <v>1</v>
      </c>
      <c r="B744">
        <v>2013</v>
      </c>
      <c r="C744" t="s">
        <v>206</v>
      </c>
      <c r="D744" t="s">
        <v>217</v>
      </c>
      <c r="E744" t="s">
        <v>81</v>
      </c>
      <c r="F744" t="s">
        <v>312</v>
      </c>
      <c r="G744">
        <v>117</v>
      </c>
      <c r="H744" t="s">
        <v>282</v>
      </c>
      <c r="I744">
        <v>2013</v>
      </c>
      <c r="J744" t="s">
        <v>92</v>
      </c>
      <c r="K744" t="s">
        <v>718</v>
      </c>
      <c r="L744">
        <v>67</v>
      </c>
      <c r="M744" s="9" t="str">
        <f>Data[[#This Row],[schedule]]&amp;" | "&amp;Data[[#This Row],[section]]</f>
        <v>SCHEDULE 4: REPORT ON REGULATORY ASSET BASE ROLL FORWARD | 4b(vii): Asset Classes</v>
      </c>
      <c r="N744" s="9" t="str">
        <f t="shared" si="11"/>
        <v>SCHEDULE 4: REPORT ON REGULATORY ASSET BASE ROLL FORWARD | 4b(vii): Asset Classes | Land | Adjustment resulting from cost allocation</v>
      </c>
    </row>
    <row r="745" spans="1:14" hidden="1">
      <c r="A745" t="s">
        <v>1</v>
      </c>
      <c r="B745">
        <v>2013</v>
      </c>
      <c r="C745" t="s">
        <v>206</v>
      </c>
      <c r="D745" t="s">
        <v>217</v>
      </c>
      <c r="E745" t="s">
        <v>81</v>
      </c>
      <c r="F745" t="s">
        <v>313</v>
      </c>
      <c r="G745">
        <v>117</v>
      </c>
      <c r="H745" t="s">
        <v>282</v>
      </c>
      <c r="I745">
        <v>2013</v>
      </c>
      <c r="J745" t="s">
        <v>92</v>
      </c>
      <c r="K745" t="s">
        <v>719</v>
      </c>
      <c r="L745">
        <v>-57</v>
      </c>
      <c r="M745" s="9" t="str">
        <f>Data[[#This Row],[schedule]]&amp;" | "&amp;Data[[#This Row],[section]]</f>
        <v>SCHEDULE 4: REPORT ON REGULATORY ASSET BASE ROLL FORWARD | 4b(vii): Asset Classes</v>
      </c>
      <c r="N745" s="9" t="str">
        <f t="shared" si="11"/>
        <v>SCHEDULE 4: REPORT ON REGULATORY ASSET BASE ROLL FORWARD | 4b(vii): Asset Classes | Sealed Surfaces | Adjustment resulting from cost allocation</v>
      </c>
    </row>
    <row r="746" spans="1:14" hidden="1">
      <c r="A746" t="s">
        <v>1</v>
      </c>
      <c r="B746">
        <v>2013</v>
      </c>
      <c r="C746" t="s">
        <v>206</v>
      </c>
      <c r="D746" t="s">
        <v>217</v>
      </c>
      <c r="E746" t="s">
        <v>81</v>
      </c>
      <c r="F746" t="s">
        <v>314</v>
      </c>
      <c r="G746">
        <v>117</v>
      </c>
      <c r="H746" t="s">
        <v>282</v>
      </c>
      <c r="I746">
        <v>2013</v>
      </c>
      <c r="J746" t="s">
        <v>92</v>
      </c>
      <c r="K746" t="s">
        <v>720</v>
      </c>
      <c r="L746">
        <v>86.5</v>
      </c>
      <c r="M746" s="9" t="str">
        <f>Data[[#This Row],[schedule]]&amp;" | "&amp;Data[[#This Row],[section]]</f>
        <v>SCHEDULE 4: REPORT ON REGULATORY ASSET BASE ROLL FORWARD | 4b(vii): Asset Classes</v>
      </c>
      <c r="N746" s="9" t="str">
        <f t="shared" si="11"/>
        <v>SCHEDULE 4: REPORT ON REGULATORY ASSET BASE ROLL FORWARD | 4b(vii): Asset Classes | Infrastructure &amp; Buildings | Adjustment resulting from cost allocation</v>
      </c>
    </row>
    <row r="747" spans="1:14" hidden="1">
      <c r="A747" t="s">
        <v>1</v>
      </c>
      <c r="B747">
        <v>2013</v>
      </c>
      <c r="C747" t="s">
        <v>206</v>
      </c>
      <c r="D747" t="s">
        <v>217</v>
      </c>
      <c r="E747" t="s">
        <v>81</v>
      </c>
      <c r="F747" t="s">
        <v>315</v>
      </c>
      <c r="G747">
        <v>117</v>
      </c>
      <c r="H747" t="s">
        <v>282</v>
      </c>
      <c r="I747">
        <v>2013</v>
      </c>
      <c r="J747" t="s">
        <v>92</v>
      </c>
      <c r="K747" t="s">
        <v>721</v>
      </c>
      <c r="L747">
        <v>-33.4</v>
      </c>
      <c r="M747" s="9" t="str">
        <f>Data[[#This Row],[schedule]]&amp;" | "&amp;Data[[#This Row],[section]]</f>
        <v>SCHEDULE 4: REPORT ON REGULATORY ASSET BASE ROLL FORWARD | 4b(vii): Asset Classes</v>
      </c>
      <c r="N747" s="9" t="str">
        <f t="shared" si="11"/>
        <v>SCHEDULE 4: REPORT ON REGULATORY ASSET BASE ROLL FORWARD | 4b(vii): Asset Classes | Vehicles, Plant &amp; Equipment | Adjustment resulting from cost allocation</v>
      </c>
    </row>
    <row r="748" spans="1:14" hidden="1">
      <c r="A748" t="s">
        <v>1</v>
      </c>
      <c r="B748">
        <v>2013</v>
      </c>
      <c r="C748" t="s">
        <v>206</v>
      </c>
      <c r="D748" t="s">
        <v>217</v>
      </c>
      <c r="E748" t="s">
        <v>81</v>
      </c>
      <c r="F748" t="s">
        <v>60</v>
      </c>
      <c r="G748">
        <v>117</v>
      </c>
      <c r="H748" t="s">
        <v>282</v>
      </c>
      <c r="I748">
        <v>2013</v>
      </c>
      <c r="J748" t="s">
        <v>92</v>
      </c>
      <c r="K748" t="s">
        <v>722</v>
      </c>
      <c r="L748">
        <v>63.1</v>
      </c>
      <c r="M748" s="9" t="str">
        <f>Data[[#This Row],[schedule]]&amp;" | "&amp;Data[[#This Row],[section]]</f>
        <v>SCHEDULE 4: REPORT ON REGULATORY ASSET BASE ROLL FORWARD | 4b(vii): Asset Classes</v>
      </c>
      <c r="N748" s="9" t="str">
        <f t="shared" si="11"/>
        <v>SCHEDULE 4: REPORT ON REGULATORY ASSET BASE ROLL FORWARD | 4b(vii): Asset Classes | Total | Adjustment resulting from cost allocation</v>
      </c>
    </row>
    <row r="749" spans="1:14" hidden="1">
      <c r="A749" t="s">
        <v>1</v>
      </c>
      <c r="B749">
        <v>2013</v>
      </c>
      <c r="C749" t="s">
        <v>206</v>
      </c>
      <c r="D749" t="s">
        <v>217</v>
      </c>
      <c r="E749" t="s">
        <v>81</v>
      </c>
      <c r="F749" t="s">
        <v>312</v>
      </c>
      <c r="G749">
        <v>118</v>
      </c>
      <c r="H749" t="s">
        <v>296</v>
      </c>
      <c r="I749">
        <v>2013</v>
      </c>
      <c r="J749" t="s">
        <v>92</v>
      </c>
      <c r="K749" t="s">
        <v>723</v>
      </c>
      <c r="L749">
        <v>122806</v>
      </c>
      <c r="M749" s="9" t="str">
        <f>Data[[#This Row],[schedule]]&amp;" | "&amp;Data[[#This Row],[section]]</f>
        <v>SCHEDULE 4: REPORT ON REGULATORY ASSET BASE ROLL FORWARD | 4b(vii): Asset Classes</v>
      </c>
      <c r="N749" s="9" t="str">
        <f t="shared" si="11"/>
        <v>SCHEDULE 4: REPORT ON REGULATORY ASSET BASE ROLL FORWARD | 4b(vii): Asset Classes | Land | RAB value</v>
      </c>
    </row>
    <row r="750" spans="1:14" hidden="1">
      <c r="A750" t="s">
        <v>1</v>
      </c>
      <c r="B750">
        <v>2013</v>
      </c>
      <c r="C750" t="s">
        <v>206</v>
      </c>
      <c r="D750" t="s">
        <v>217</v>
      </c>
      <c r="E750" t="s">
        <v>81</v>
      </c>
      <c r="F750" t="s">
        <v>313</v>
      </c>
      <c r="G750">
        <v>118</v>
      </c>
      <c r="H750" t="s">
        <v>296</v>
      </c>
      <c r="I750">
        <v>2013</v>
      </c>
      <c r="J750" t="s">
        <v>92</v>
      </c>
      <c r="K750" t="s">
        <v>724</v>
      </c>
      <c r="L750">
        <v>124480</v>
      </c>
      <c r="M750" s="9" t="str">
        <f>Data[[#This Row],[schedule]]&amp;" | "&amp;Data[[#This Row],[section]]</f>
        <v>SCHEDULE 4: REPORT ON REGULATORY ASSET BASE ROLL FORWARD | 4b(vii): Asset Classes</v>
      </c>
      <c r="N750" s="9" t="str">
        <f t="shared" si="11"/>
        <v>SCHEDULE 4: REPORT ON REGULATORY ASSET BASE ROLL FORWARD | 4b(vii): Asset Classes | Sealed Surfaces | RAB value</v>
      </c>
    </row>
    <row r="751" spans="1:14" hidden="1">
      <c r="A751" t="s">
        <v>1</v>
      </c>
      <c r="B751">
        <v>2013</v>
      </c>
      <c r="C751" t="s">
        <v>206</v>
      </c>
      <c r="D751" t="s">
        <v>217</v>
      </c>
      <c r="E751" t="s">
        <v>81</v>
      </c>
      <c r="F751" t="s">
        <v>314</v>
      </c>
      <c r="G751">
        <v>118</v>
      </c>
      <c r="H751" t="s">
        <v>296</v>
      </c>
      <c r="I751">
        <v>2013</v>
      </c>
      <c r="J751" t="s">
        <v>92</v>
      </c>
      <c r="K751" t="s">
        <v>725</v>
      </c>
      <c r="L751">
        <v>144243.5</v>
      </c>
      <c r="M751" s="9" t="str">
        <f>Data[[#This Row],[schedule]]&amp;" | "&amp;Data[[#This Row],[section]]</f>
        <v>SCHEDULE 4: REPORT ON REGULATORY ASSET BASE ROLL FORWARD | 4b(vii): Asset Classes</v>
      </c>
      <c r="N751" s="9" t="str">
        <f t="shared" si="11"/>
        <v>SCHEDULE 4: REPORT ON REGULATORY ASSET BASE ROLL FORWARD | 4b(vii): Asset Classes | Infrastructure &amp; Buildings | RAB value</v>
      </c>
    </row>
    <row r="752" spans="1:14" hidden="1">
      <c r="A752" t="s">
        <v>1</v>
      </c>
      <c r="B752">
        <v>2013</v>
      </c>
      <c r="C752" t="s">
        <v>206</v>
      </c>
      <c r="D752" t="s">
        <v>217</v>
      </c>
      <c r="E752" t="s">
        <v>81</v>
      </c>
      <c r="F752" t="s">
        <v>315</v>
      </c>
      <c r="G752">
        <v>118</v>
      </c>
      <c r="H752" t="s">
        <v>296</v>
      </c>
      <c r="I752">
        <v>2013</v>
      </c>
      <c r="J752" t="s">
        <v>92</v>
      </c>
      <c r="K752" t="s">
        <v>726</v>
      </c>
      <c r="L752">
        <v>14172.6</v>
      </c>
      <c r="M752" s="9" t="str">
        <f>Data[[#This Row],[schedule]]&amp;" | "&amp;Data[[#This Row],[section]]</f>
        <v>SCHEDULE 4: REPORT ON REGULATORY ASSET BASE ROLL FORWARD | 4b(vii): Asset Classes</v>
      </c>
      <c r="N752" s="9" t="str">
        <f t="shared" si="11"/>
        <v>SCHEDULE 4: REPORT ON REGULATORY ASSET BASE ROLL FORWARD | 4b(vii): Asset Classes | Vehicles, Plant &amp; Equipment | RAB value</v>
      </c>
    </row>
    <row r="753" spans="1:14" hidden="1">
      <c r="A753" t="s">
        <v>1</v>
      </c>
      <c r="B753">
        <v>2013</v>
      </c>
      <c r="C753" t="s">
        <v>206</v>
      </c>
      <c r="D753" t="s">
        <v>217</v>
      </c>
      <c r="E753" t="s">
        <v>81</v>
      </c>
      <c r="F753" t="s">
        <v>60</v>
      </c>
      <c r="G753">
        <v>118</v>
      </c>
      <c r="H753" t="s">
        <v>296</v>
      </c>
      <c r="I753">
        <v>2013</v>
      </c>
      <c r="J753" t="s">
        <v>92</v>
      </c>
      <c r="K753" t="s">
        <v>727</v>
      </c>
      <c r="L753">
        <v>405702.1</v>
      </c>
      <c r="M753" s="9" t="str">
        <f>Data[[#This Row],[schedule]]&amp;" | "&amp;Data[[#This Row],[section]]</f>
        <v>SCHEDULE 4: REPORT ON REGULATORY ASSET BASE ROLL FORWARD | 4b(vii): Asset Classes</v>
      </c>
      <c r="N753" s="9" t="str">
        <f t="shared" si="11"/>
        <v>SCHEDULE 4: REPORT ON REGULATORY ASSET BASE ROLL FORWARD | 4b(vii): Asset Classes | Total | RAB value</v>
      </c>
    </row>
    <row r="754" spans="1:14" hidden="1">
      <c r="A754" t="s">
        <v>1</v>
      </c>
      <c r="B754">
        <v>2013</v>
      </c>
      <c r="C754" t="s">
        <v>206</v>
      </c>
      <c r="D754" t="s">
        <v>218</v>
      </c>
      <c r="E754" t="s">
        <v>81</v>
      </c>
      <c r="F754" t="s">
        <v>316</v>
      </c>
      <c r="G754">
        <v>121</v>
      </c>
      <c r="H754" t="s">
        <v>297</v>
      </c>
      <c r="I754">
        <v>2013</v>
      </c>
      <c r="J754" t="s">
        <v>92</v>
      </c>
      <c r="K754" t="s">
        <v>728</v>
      </c>
      <c r="L754">
        <v>7159.4</v>
      </c>
      <c r="M754" s="9" t="str">
        <f>Data[[#This Row],[schedule]]&amp;" | "&amp;Data[[#This Row],[section]]</f>
        <v>SCHEDULE 4: REPORT ON REGULATORY ASSET BASE ROLL FORWARD | 4b(viii): Assets Held for Future Use</v>
      </c>
      <c r="N754" s="9" t="str">
        <f t="shared" si="11"/>
        <v>SCHEDULE 4: REPORT ON REGULATORY ASSET BASE ROLL FORWARD | 4b(viii): Assets Held for Future Use | Base Value | Assets held for future use—previous disclosure year</v>
      </c>
    </row>
    <row r="755" spans="1:14" hidden="1">
      <c r="A755" t="s">
        <v>1</v>
      </c>
      <c r="B755">
        <v>2013</v>
      </c>
      <c r="C755" t="s">
        <v>206</v>
      </c>
      <c r="D755" t="s">
        <v>218</v>
      </c>
      <c r="E755" t="s">
        <v>81</v>
      </c>
      <c r="F755" t="s">
        <v>317</v>
      </c>
      <c r="G755">
        <v>121</v>
      </c>
      <c r="H755" t="s">
        <v>297</v>
      </c>
      <c r="I755">
        <v>2013</v>
      </c>
      <c r="J755" t="s">
        <v>92</v>
      </c>
      <c r="K755" t="s">
        <v>729</v>
      </c>
      <c r="L755">
        <v>1323.4</v>
      </c>
      <c r="M755" s="9" t="str">
        <f>Data[[#This Row],[schedule]]&amp;" | "&amp;Data[[#This Row],[section]]</f>
        <v>SCHEDULE 4: REPORT ON REGULATORY ASSET BASE ROLL FORWARD | 4b(viii): Assets Held for Future Use</v>
      </c>
      <c r="N755" s="9" t="str">
        <f t="shared" si="11"/>
        <v>SCHEDULE 4: REPORT ON REGULATORY ASSET BASE ROLL FORWARD | 4b(viii): Assets Held for Future Use | Holding Costs | Assets held for future use—previous disclosure year</v>
      </c>
    </row>
    <row r="756" spans="1:14" hidden="1">
      <c r="A756" t="s">
        <v>1</v>
      </c>
      <c r="B756">
        <v>2013</v>
      </c>
      <c r="C756" t="s">
        <v>206</v>
      </c>
      <c r="D756" t="s">
        <v>218</v>
      </c>
      <c r="E756" t="s">
        <v>81</v>
      </c>
      <c r="F756" t="s">
        <v>318</v>
      </c>
      <c r="G756">
        <v>121</v>
      </c>
      <c r="H756" t="s">
        <v>297</v>
      </c>
      <c r="I756">
        <v>2013</v>
      </c>
      <c r="J756" t="s">
        <v>92</v>
      </c>
      <c r="K756" t="s">
        <v>730</v>
      </c>
      <c r="L756">
        <v>-64.599999999999994</v>
      </c>
      <c r="M756" s="9" t="str">
        <f>Data[[#This Row],[schedule]]&amp;" | "&amp;Data[[#This Row],[section]]</f>
        <v>SCHEDULE 4: REPORT ON REGULATORY ASSET BASE ROLL FORWARD | 4b(viii): Assets Held for Future Use</v>
      </c>
      <c r="N756" s="9" t="str">
        <f t="shared" si="11"/>
        <v>SCHEDULE 4: REPORT ON REGULATORY ASSET BASE ROLL FORWARD | 4b(viii): Assets Held for Future Use | Net Revenues | Assets held for future use—previous disclosure year</v>
      </c>
    </row>
    <row r="757" spans="1:14" hidden="1">
      <c r="A757" t="s">
        <v>1</v>
      </c>
      <c r="B757">
        <v>2013</v>
      </c>
      <c r="C757" t="s">
        <v>206</v>
      </c>
      <c r="D757" t="s">
        <v>218</v>
      </c>
      <c r="E757" t="s">
        <v>81</v>
      </c>
      <c r="F757" t="s">
        <v>319</v>
      </c>
      <c r="G757">
        <v>121</v>
      </c>
      <c r="H757" t="s">
        <v>297</v>
      </c>
      <c r="I757">
        <v>2013</v>
      </c>
      <c r="J757" t="s">
        <v>92</v>
      </c>
      <c r="K757" t="s">
        <v>731</v>
      </c>
      <c r="L757">
        <v>-51.6</v>
      </c>
      <c r="M757" s="9" t="str">
        <f>Data[[#This Row],[schedule]]&amp;" | "&amp;Data[[#This Row],[section]]</f>
        <v>SCHEDULE 4: REPORT ON REGULATORY ASSET BASE ROLL FORWARD | 4b(viii): Assets Held for Future Use</v>
      </c>
      <c r="N757" s="9" t="str">
        <f t="shared" si="11"/>
        <v>SCHEDULE 4: REPORT ON REGULATORY ASSET BASE ROLL FORWARD | 4b(viii): Assets Held for Future Use | Tracking Revaluations | Assets held for future use—previous disclosure year</v>
      </c>
    </row>
    <row r="758" spans="1:14" hidden="1">
      <c r="A758" t="s">
        <v>1</v>
      </c>
      <c r="B758">
        <v>2013</v>
      </c>
      <c r="C758" t="s">
        <v>206</v>
      </c>
      <c r="D758" t="s">
        <v>218</v>
      </c>
      <c r="E758" t="s">
        <v>81</v>
      </c>
      <c r="F758" t="s">
        <v>60</v>
      </c>
      <c r="G758">
        <v>121</v>
      </c>
      <c r="H758" t="s">
        <v>297</v>
      </c>
      <c r="I758">
        <v>2013</v>
      </c>
      <c r="J758" t="s">
        <v>92</v>
      </c>
      <c r="K758" t="s">
        <v>732</v>
      </c>
      <c r="L758">
        <v>8495.7999999999993</v>
      </c>
      <c r="M758" s="9" t="str">
        <f>Data[[#This Row],[schedule]]&amp;" | "&amp;Data[[#This Row],[section]]</f>
        <v>SCHEDULE 4: REPORT ON REGULATORY ASSET BASE ROLL FORWARD | 4b(viii): Assets Held for Future Use</v>
      </c>
      <c r="N758" s="9" t="str">
        <f t="shared" si="11"/>
        <v>SCHEDULE 4: REPORT ON REGULATORY ASSET BASE ROLL FORWARD | 4b(viii): Assets Held for Future Use | Total | Assets held for future use—previous disclosure year</v>
      </c>
    </row>
    <row r="759" spans="1:14" hidden="1">
      <c r="A759" t="s">
        <v>1</v>
      </c>
      <c r="B759">
        <v>2013</v>
      </c>
      <c r="C759" t="s">
        <v>206</v>
      </c>
      <c r="D759" t="s">
        <v>218</v>
      </c>
      <c r="E759" t="s">
        <v>81</v>
      </c>
      <c r="F759" t="s">
        <v>316</v>
      </c>
      <c r="G759">
        <v>122</v>
      </c>
      <c r="H759" t="s">
        <v>298</v>
      </c>
      <c r="I759">
        <v>2013</v>
      </c>
      <c r="J759" t="s">
        <v>92</v>
      </c>
      <c r="K759" t="s">
        <v>733</v>
      </c>
      <c r="L759">
        <v>418</v>
      </c>
      <c r="M759" s="9" t="str">
        <f>Data[[#This Row],[schedule]]&amp;" | "&amp;Data[[#This Row],[section]]</f>
        <v>SCHEDULE 4: REPORT ON REGULATORY ASSET BASE ROLL FORWARD | 4b(viii): Assets Held for Future Use</v>
      </c>
      <c r="N759" s="9" t="str">
        <f t="shared" si="11"/>
        <v>SCHEDULE 4: REPORT ON REGULATORY ASSET BASE ROLL FORWARD | 4b(viii): Assets Held for Future Use | Base Value | Assets held for future use—additions¹</v>
      </c>
    </row>
    <row r="760" spans="1:14" hidden="1">
      <c r="A760" t="s">
        <v>1</v>
      </c>
      <c r="B760">
        <v>2013</v>
      </c>
      <c r="C760" t="s">
        <v>206</v>
      </c>
      <c r="D760" t="s">
        <v>218</v>
      </c>
      <c r="E760" t="s">
        <v>81</v>
      </c>
      <c r="F760" t="s">
        <v>317</v>
      </c>
      <c r="G760">
        <v>122</v>
      </c>
      <c r="H760" t="s">
        <v>298</v>
      </c>
      <c r="I760">
        <v>2013</v>
      </c>
      <c r="J760" t="s">
        <v>92</v>
      </c>
      <c r="K760" t="s">
        <v>734</v>
      </c>
      <c r="L760">
        <v>747</v>
      </c>
      <c r="M760" s="9" t="str">
        <f>Data[[#This Row],[schedule]]&amp;" | "&amp;Data[[#This Row],[section]]</f>
        <v>SCHEDULE 4: REPORT ON REGULATORY ASSET BASE ROLL FORWARD | 4b(viii): Assets Held for Future Use</v>
      </c>
      <c r="N760" s="9" t="str">
        <f t="shared" si="11"/>
        <v>SCHEDULE 4: REPORT ON REGULATORY ASSET BASE ROLL FORWARD | 4b(viii): Assets Held for Future Use | Holding Costs | Assets held for future use—additions¹</v>
      </c>
    </row>
    <row r="761" spans="1:14" hidden="1">
      <c r="A761" t="s">
        <v>1</v>
      </c>
      <c r="B761">
        <v>2013</v>
      </c>
      <c r="C761" t="s">
        <v>206</v>
      </c>
      <c r="D761" t="s">
        <v>218</v>
      </c>
      <c r="E761" t="s">
        <v>81</v>
      </c>
      <c r="F761" t="s">
        <v>318</v>
      </c>
      <c r="G761">
        <v>122</v>
      </c>
      <c r="H761" t="s">
        <v>298</v>
      </c>
      <c r="I761">
        <v>2013</v>
      </c>
      <c r="J761" t="s">
        <v>92</v>
      </c>
      <c r="K761" t="s">
        <v>735</v>
      </c>
      <c r="L761">
        <v>117</v>
      </c>
      <c r="M761" s="9" t="str">
        <f>Data[[#This Row],[schedule]]&amp;" | "&amp;Data[[#This Row],[section]]</f>
        <v>SCHEDULE 4: REPORT ON REGULATORY ASSET BASE ROLL FORWARD | 4b(viii): Assets Held for Future Use</v>
      </c>
      <c r="N761" s="9" t="str">
        <f t="shared" si="11"/>
        <v>SCHEDULE 4: REPORT ON REGULATORY ASSET BASE ROLL FORWARD | 4b(viii): Assets Held for Future Use | Net Revenues | Assets held for future use—additions¹</v>
      </c>
    </row>
    <row r="762" spans="1:14" hidden="1">
      <c r="A762" t="s">
        <v>1</v>
      </c>
      <c r="B762">
        <v>2013</v>
      </c>
      <c r="C762" t="s">
        <v>206</v>
      </c>
      <c r="D762" t="s">
        <v>218</v>
      </c>
      <c r="E762" t="s">
        <v>81</v>
      </c>
      <c r="F762" t="s">
        <v>319</v>
      </c>
      <c r="G762">
        <v>122</v>
      </c>
      <c r="H762" t="s">
        <v>298</v>
      </c>
      <c r="I762">
        <v>2013</v>
      </c>
      <c r="J762" t="s">
        <v>92</v>
      </c>
      <c r="K762" t="s">
        <v>719</v>
      </c>
      <c r="L762">
        <v>-57</v>
      </c>
      <c r="M762" s="9" t="str">
        <f>Data[[#This Row],[schedule]]&amp;" | "&amp;Data[[#This Row],[section]]</f>
        <v>SCHEDULE 4: REPORT ON REGULATORY ASSET BASE ROLL FORWARD | 4b(viii): Assets Held for Future Use</v>
      </c>
      <c r="N762" s="9" t="str">
        <f t="shared" si="11"/>
        <v>SCHEDULE 4: REPORT ON REGULATORY ASSET BASE ROLL FORWARD | 4b(viii): Assets Held for Future Use | Tracking Revaluations | Assets held for future use—additions¹</v>
      </c>
    </row>
    <row r="763" spans="1:14" hidden="1">
      <c r="A763" t="s">
        <v>1</v>
      </c>
      <c r="B763">
        <v>2013</v>
      </c>
      <c r="C763" t="s">
        <v>206</v>
      </c>
      <c r="D763" t="s">
        <v>218</v>
      </c>
      <c r="E763" t="s">
        <v>81</v>
      </c>
      <c r="F763" t="s">
        <v>60</v>
      </c>
      <c r="G763">
        <v>122</v>
      </c>
      <c r="H763" t="s">
        <v>298</v>
      </c>
      <c r="I763">
        <v>2013</v>
      </c>
      <c r="J763" t="s">
        <v>92</v>
      </c>
      <c r="K763" t="s">
        <v>736</v>
      </c>
      <c r="L763">
        <v>991</v>
      </c>
      <c r="M763" s="9" t="str">
        <f>Data[[#This Row],[schedule]]&amp;" | "&amp;Data[[#This Row],[section]]</f>
        <v>SCHEDULE 4: REPORT ON REGULATORY ASSET BASE ROLL FORWARD | 4b(viii): Assets Held for Future Use</v>
      </c>
      <c r="N763" s="9" t="str">
        <f t="shared" si="11"/>
        <v>SCHEDULE 4: REPORT ON REGULATORY ASSET BASE ROLL FORWARD | 4b(viii): Assets Held for Future Use | Total | Assets held for future use—additions¹</v>
      </c>
    </row>
    <row r="764" spans="1:14" hidden="1">
      <c r="A764" t="s">
        <v>1</v>
      </c>
      <c r="B764">
        <v>2013</v>
      </c>
      <c r="C764" t="s">
        <v>206</v>
      </c>
      <c r="D764" t="s">
        <v>218</v>
      </c>
      <c r="E764" t="s">
        <v>81</v>
      </c>
      <c r="F764" t="s">
        <v>316</v>
      </c>
      <c r="G764">
        <v>123</v>
      </c>
      <c r="H764" t="s">
        <v>299</v>
      </c>
      <c r="I764">
        <v>2013</v>
      </c>
      <c r="J764" t="s">
        <v>92</v>
      </c>
      <c r="K764" t="s">
        <v>458</v>
      </c>
      <c r="L764">
        <v>0</v>
      </c>
      <c r="M764" s="9" t="str">
        <f>Data[[#This Row],[schedule]]&amp;" | "&amp;Data[[#This Row],[section]]</f>
        <v>SCHEDULE 4: REPORT ON REGULATORY ASSET BASE ROLL FORWARD | 4b(viii): Assets Held for Future Use</v>
      </c>
      <c r="N764" s="9" t="str">
        <f t="shared" si="11"/>
        <v>SCHEDULE 4: REPORT ON REGULATORY ASSET BASE ROLL FORWARD | 4b(viii): Assets Held for Future Use | Base Value | Transfer to works under construction</v>
      </c>
    </row>
    <row r="765" spans="1:14" hidden="1">
      <c r="A765" t="s">
        <v>1</v>
      </c>
      <c r="B765">
        <v>2013</v>
      </c>
      <c r="C765" t="s">
        <v>206</v>
      </c>
      <c r="D765" t="s">
        <v>218</v>
      </c>
      <c r="E765" t="s">
        <v>81</v>
      </c>
      <c r="F765" t="s">
        <v>317</v>
      </c>
      <c r="G765">
        <v>123</v>
      </c>
      <c r="H765" t="s">
        <v>299</v>
      </c>
      <c r="I765">
        <v>2013</v>
      </c>
      <c r="J765" t="s">
        <v>92</v>
      </c>
      <c r="K765" t="s">
        <v>458</v>
      </c>
      <c r="L765">
        <v>0</v>
      </c>
      <c r="M765" s="9" t="str">
        <f>Data[[#This Row],[schedule]]&amp;" | "&amp;Data[[#This Row],[section]]</f>
        <v>SCHEDULE 4: REPORT ON REGULATORY ASSET BASE ROLL FORWARD | 4b(viii): Assets Held for Future Use</v>
      </c>
      <c r="N765" s="9" t="str">
        <f t="shared" si="11"/>
        <v>SCHEDULE 4: REPORT ON REGULATORY ASSET BASE ROLL FORWARD | 4b(viii): Assets Held for Future Use | Holding Costs | Transfer to works under construction</v>
      </c>
    </row>
    <row r="766" spans="1:14" hidden="1">
      <c r="A766" t="s">
        <v>1</v>
      </c>
      <c r="B766">
        <v>2013</v>
      </c>
      <c r="C766" t="s">
        <v>206</v>
      </c>
      <c r="D766" t="s">
        <v>218</v>
      </c>
      <c r="E766" t="s">
        <v>81</v>
      </c>
      <c r="F766" t="s">
        <v>318</v>
      </c>
      <c r="G766">
        <v>123</v>
      </c>
      <c r="H766" t="s">
        <v>299</v>
      </c>
      <c r="I766">
        <v>2013</v>
      </c>
      <c r="J766" t="s">
        <v>92</v>
      </c>
      <c r="K766" t="s">
        <v>458</v>
      </c>
      <c r="L766">
        <v>0</v>
      </c>
      <c r="M766" s="9" t="str">
        <f>Data[[#This Row],[schedule]]&amp;" | "&amp;Data[[#This Row],[section]]</f>
        <v>SCHEDULE 4: REPORT ON REGULATORY ASSET BASE ROLL FORWARD | 4b(viii): Assets Held for Future Use</v>
      </c>
      <c r="N766" s="9" t="str">
        <f t="shared" si="11"/>
        <v>SCHEDULE 4: REPORT ON REGULATORY ASSET BASE ROLL FORWARD | 4b(viii): Assets Held for Future Use | Net Revenues | Transfer to works under construction</v>
      </c>
    </row>
    <row r="767" spans="1:14" hidden="1">
      <c r="A767" t="s">
        <v>1</v>
      </c>
      <c r="B767">
        <v>2013</v>
      </c>
      <c r="C767" t="s">
        <v>206</v>
      </c>
      <c r="D767" t="s">
        <v>218</v>
      </c>
      <c r="E767" t="s">
        <v>81</v>
      </c>
      <c r="F767" t="s">
        <v>319</v>
      </c>
      <c r="G767">
        <v>123</v>
      </c>
      <c r="H767" t="s">
        <v>299</v>
      </c>
      <c r="I767">
        <v>2013</v>
      </c>
      <c r="J767" t="s">
        <v>92</v>
      </c>
      <c r="K767" t="s">
        <v>458</v>
      </c>
      <c r="L767">
        <v>0</v>
      </c>
      <c r="M767" s="9" t="str">
        <f>Data[[#This Row],[schedule]]&amp;" | "&amp;Data[[#This Row],[section]]</f>
        <v>SCHEDULE 4: REPORT ON REGULATORY ASSET BASE ROLL FORWARD | 4b(viii): Assets Held for Future Use</v>
      </c>
      <c r="N767" s="9" t="str">
        <f t="shared" si="11"/>
        <v>SCHEDULE 4: REPORT ON REGULATORY ASSET BASE ROLL FORWARD | 4b(viii): Assets Held for Future Use | Tracking Revaluations | Transfer to works under construction</v>
      </c>
    </row>
    <row r="768" spans="1:14" hidden="1">
      <c r="A768" t="s">
        <v>1</v>
      </c>
      <c r="B768">
        <v>2013</v>
      </c>
      <c r="C768" t="s">
        <v>206</v>
      </c>
      <c r="D768" t="s">
        <v>218</v>
      </c>
      <c r="E768" t="s">
        <v>81</v>
      </c>
      <c r="F768" t="s">
        <v>60</v>
      </c>
      <c r="G768">
        <v>123</v>
      </c>
      <c r="H768" t="s">
        <v>299</v>
      </c>
      <c r="I768">
        <v>2013</v>
      </c>
      <c r="J768" t="s">
        <v>92</v>
      </c>
      <c r="K768" t="s">
        <v>458</v>
      </c>
      <c r="L768">
        <v>0</v>
      </c>
      <c r="M768" s="9" t="str">
        <f>Data[[#This Row],[schedule]]&amp;" | "&amp;Data[[#This Row],[section]]</f>
        <v>SCHEDULE 4: REPORT ON REGULATORY ASSET BASE ROLL FORWARD | 4b(viii): Assets Held for Future Use</v>
      </c>
      <c r="N768" s="9" t="str">
        <f t="shared" si="11"/>
        <v>SCHEDULE 4: REPORT ON REGULATORY ASSET BASE ROLL FORWARD | 4b(viii): Assets Held for Future Use | Total | Transfer to works under construction</v>
      </c>
    </row>
    <row r="769" spans="1:14" hidden="1">
      <c r="A769" t="s">
        <v>1</v>
      </c>
      <c r="B769">
        <v>2013</v>
      </c>
      <c r="C769" t="s">
        <v>206</v>
      </c>
      <c r="D769" t="s">
        <v>218</v>
      </c>
      <c r="E769" t="s">
        <v>81</v>
      </c>
      <c r="F769" t="s">
        <v>316</v>
      </c>
      <c r="G769">
        <v>124</v>
      </c>
      <c r="H769" t="s">
        <v>300</v>
      </c>
      <c r="I769">
        <v>2013</v>
      </c>
      <c r="J769" t="s">
        <v>92</v>
      </c>
      <c r="K769" t="s">
        <v>737</v>
      </c>
      <c r="L769">
        <v>600</v>
      </c>
      <c r="M769" s="9" t="str">
        <f>Data[[#This Row],[schedule]]&amp;" | "&amp;Data[[#This Row],[section]]</f>
        <v>SCHEDULE 4: REPORT ON REGULATORY ASSET BASE ROLL FORWARD | 4b(viii): Assets Held for Future Use</v>
      </c>
      <c r="N769" s="9" t="str">
        <f t="shared" si="11"/>
        <v>SCHEDULE 4: REPORT ON REGULATORY ASSET BASE ROLL FORWARD | 4b(viii): Assets Held for Future Use | Base Value | Assets held for future use—disposals</v>
      </c>
    </row>
    <row r="770" spans="1:14" hidden="1">
      <c r="A770" t="s">
        <v>1</v>
      </c>
      <c r="B770">
        <v>2013</v>
      </c>
      <c r="C770" t="s">
        <v>206</v>
      </c>
      <c r="D770" t="s">
        <v>218</v>
      </c>
      <c r="E770" t="s">
        <v>81</v>
      </c>
      <c r="F770" t="s">
        <v>317</v>
      </c>
      <c r="G770">
        <v>124</v>
      </c>
      <c r="H770" t="s">
        <v>300</v>
      </c>
      <c r="I770">
        <v>2013</v>
      </c>
      <c r="J770" t="s">
        <v>92</v>
      </c>
      <c r="K770" t="s">
        <v>738</v>
      </c>
      <c r="L770">
        <v>129</v>
      </c>
      <c r="M770" s="9" t="str">
        <f>Data[[#This Row],[schedule]]&amp;" | "&amp;Data[[#This Row],[section]]</f>
        <v>SCHEDULE 4: REPORT ON REGULATORY ASSET BASE ROLL FORWARD | 4b(viii): Assets Held for Future Use</v>
      </c>
      <c r="N770" s="9" t="str">
        <f t="shared" ref="N770:N833" si="12">SUBSTITUTE(SUBSTITUTE(SUBSTITUTE(C770&amp;" | "&amp;D770&amp;" | "&amp;E770&amp;" | "&amp;F770&amp;" | "&amp;H770," |  |  | "," | ")," |  |  | "," | ")," |  | "," | ")</f>
        <v>SCHEDULE 4: REPORT ON REGULATORY ASSET BASE ROLL FORWARD | 4b(viii): Assets Held for Future Use | Holding Costs | Assets held for future use—disposals</v>
      </c>
    </row>
    <row r="771" spans="1:14" hidden="1">
      <c r="A771" t="s">
        <v>1</v>
      </c>
      <c r="B771">
        <v>2013</v>
      </c>
      <c r="C771" t="s">
        <v>206</v>
      </c>
      <c r="D771" t="s">
        <v>218</v>
      </c>
      <c r="E771" t="s">
        <v>81</v>
      </c>
      <c r="F771" t="s">
        <v>318</v>
      </c>
      <c r="G771">
        <v>124</v>
      </c>
      <c r="H771" t="s">
        <v>300</v>
      </c>
      <c r="I771">
        <v>2013</v>
      </c>
      <c r="J771" t="s">
        <v>92</v>
      </c>
      <c r="K771" t="s">
        <v>739</v>
      </c>
      <c r="L771">
        <v>78</v>
      </c>
      <c r="M771" s="9" t="str">
        <f>Data[[#This Row],[schedule]]&amp;" | "&amp;Data[[#This Row],[section]]</f>
        <v>SCHEDULE 4: REPORT ON REGULATORY ASSET BASE ROLL FORWARD | 4b(viii): Assets Held for Future Use</v>
      </c>
      <c r="N771" s="9" t="str">
        <f t="shared" si="12"/>
        <v>SCHEDULE 4: REPORT ON REGULATORY ASSET BASE ROLL FORWARD | 4b(viii): Assets Held for Future Use | Net Revenues | Assets held for future use—disposals</v>
      </c>
    </row>
    <row r="772" spans="1:14" hidden="1">
      <c r="A772" t="s">
        <v>1</v>
      </c>
      <c r="B772">
        <v>2013</v>
      </c>
      <c r="C772" t="s">
        <v>206</v>
      </c>
      <c r="D772" t="s">
        <v>218</v>
      </c>
      <c r="E772" t="s">
        <v>81</v>
      </c>
      <c r="F772" t="s">
        <v>319</v>
      </c>
      <c r="G772">
        <v>124</v>
      </c>
      <c r="H772" t="s">
        <v>300</v>
      </c>
      <c r="I772">
        <v>2013</v>
      </c>
      <c r="J772" t="s">
        <v>92</v>
      </c>
      <c r="K772" t="s">
        <v>740</v>
      </c>
      <c r="L772">
        <v>-9.5</v>
      </c>
      <c r="M772" s="9" t="str">
        <f>Data[[#This Row],[schedule]]&amp;" | "&amp;Data[[#This Row],[section]]</f>
        <v>SCHEDULE 4: REPORT ON REGULATORY ASSET BASE ROLL FORWARD | 4b(viii): Assets Held for Future Use</v>
      </c>
      <c r="N772" s="9" t="str">
        <f t="shared" si="12"/>
        <v>SCHEDULE 4: REPORT ON REGULATORY ASSET BASE ROLL FORWARD | 4b(viii): Assets Held for Future Use | Tracking Revaluations | Assets held for future use—disposals</v>
      </c>
    </row>
    <row r="773" spans="1:14" hidden="1">
      <c r="A773" t="s">
        <v>1</v>
      </c>
      <c r="B773">
        <v>2013</v>
      </c>
      <c r="C773" t="s">
        <v>206</v>
      </c>
      <c r="D773" t="s">
        <v>218</v>
      </c>
      <c r="E773" t="s">
        <v>81</v>
      </c>
      <c r="F773" t="s">
        <v>60</v>
      </c>
      <c r="G773">
        <v>124</v>
      </c>
      <c r="H773" t="s">
        <v>300</v>
      </c>
      <c r="I773">
        <v>2013</v>
      </c>
      <c r="J773" t="s">
        <v>92</v>
      </c>
      <c r="K773" t="s">
        <v>741</v>
      </c>
      <c r="L773">
        <v>641.5</v>
      </c>
      <c r="M773" s="9" t="str">
        <f>Data[[#This Row],[schedule]]&amp;" | "&amp;Data[[#This Row],[section]]</f>
        <v>SCHEDULE 4: REPORT ON REGULATORY ASSET BASE ROLL FORWARD | 4b(viii): Assets Held for Future Use</v>
      </c>
      <c r="N773" s="9" t="str">
        <f t="shared" si="12"/>
        <v>SCHEDULE 4: REPORT ON REGULATORY ASSET BASE ROLL FORWARD | 4b(viii): Assets Held for Future Use | Total | Assets held for future use—disposals</v>
      </c>
    </row>
    <row r="774" spans="1:14" hidden="1">
      <c r="A774" t="s">
        <v>1</v>
      </c>
      <c r="B774">
        <v>2013</v>
      </c>
      <c r="C774" t="s">
        <v>206</v>
      </c>
      <c r="D774" t="s">
        <v>218</v>
      </c>
      <c r="E774" t="s">
        <v>81</v>
      </c>
      <c r="F774" t="s">
        <v>316</v>
      </c>
      <c r="G774">
        <v>125</v>
      </c>
      <c r="H774" t="s">
        <v>301</v>
      </c>
      <c r="I774">
        <v>2013</v>
      </c>
      <c r="J774" t="s">
        <v>92</v>
      </c>
      <c r="K774" t="s">
        <v>742</v>
      </c>
      <c r="L774">
        <v>6977.4</v>
      </c>
      <c r="M774" s="9" t="str">
        <f>Data[[#This Row],[schedule]]&amp;" | "&amp;Data[[#This Row],[section]]</f>
        <v>SCHEDULE 4: REPORT ON REGULATORY ASSET BASE ROLL FORWARD | 4b(viii): Assets Held for Future Use</v>
      </c>
      <c r="N774" s="9" t="str">
        <f t="shared" si="12"/>
        <v>SCHEDULE 4: REPORT ON REGULATORY ASSET BASE ROLL FORWARD | 4b(viii): Assets Held for Future Use | Base Value | Assets held for future use²</v>
      </c>
    </row>
    <row r="775" spans="1:14" hidden="1">
      <c r="A775" t="s">
        <v>1</v>
      </c>
      <c r="B775">
        <v>2013</v>
      </c>
      <c r="C775" t="s">
        <v>206</v>
      </c>
      <c r="D775" t="s">
        <v>218</v>
      </c>
      <c r="E775" t="s">
        <v>81</v>
      </c>
      <c r="F775" t="s">
        <v>317</v>
      </c>
      <c r="G775">
        <v>125</v>
      </c>
      <c r="H775" t="s">
        <v>301</v>
      </c>
      <c r="I775">
        <v>2013</v>
      </c>
      <c r="J775" t="s">
        <v>92</v>
      </c>
      <c r="K775" t="s">
        <v>743</v>
      </c>
      <c r="L775">
        <v>1941.4</v>
      </c>
      <c r="M775" s="9" t="str">
        <f>Data[[#This Row],[schedule]]&amp;" | "&amp;Data[[#This Row],[section]]</f>
        <v>SCHEDULE 4: REPORT ON REGULATORY ASSET BASE ROLL FORWARD | 4b(viii): Assets Held for Future Use</v>
      </c>
      <c r="N775" s="9" t="str">
        <f t="shared" si="12"/>
        <v>SCHEDULE 4: REPORT ON REGULATORY ASSET BASE ROLL FORWARD | 4b(viii): Assets Held for Future Use | Holding Costs | Assets held for future use²</v>
      </c>
    </row>
    <row r="776" spans="1:14" hidden="1">
      <c r="A776" t="s">
        <v>1</v>
      </c>
      <c r="B776">
        <v>2013</v>
      </c>
      <c r="C776" t="s">
        <v>206</v>
      </c>
      <c r="D776" t="s">
        <v>218</v>
      </c>
      <c r="E776" t="s">
        <v>81</v>
      </c>
      <c r="F776" t="s">
        <v>318</v>
      </c>
      <c r="G776">
        <v>125</v>
      </c>
      <c r="H776" t="s">
        <v>301</v>
      </c>
      <c r="I776">
        <v>2013</v>
      </c>
      <c r="J776" t="s">
        <v>92</v>
      </c>
      <c r="K776" t="s">
        <v>744</v>
      </c>
      <c r="L776">
        <v>-25.599999999999991</v>
      </c>
      <c r="M776" s="9" t="str">
        <f>Data[[#This Row],[schedule]]&amp;" | "&amp;Data[[#This Row],[section]]</f>
        <v>SCHEDULE 4: REPORT ON REGULATORY ASSET BASE ROLL FORWARD | 4b(viii): Assets Held for Future Use</v>
      </c>
      <c r="N776" s="9" t="str">
        <f t="shared" si="12"/>
        <v>SCHEDULE 4: REPORT ON REGULATORY ASSET BASE ROLL FORWARD | 4b(viii): Assets Held for Future Use | Net Revenues | Assets held for future use²</v>
      </c>
    </row>
    <row r="777" spans="1:14" hidden="1">
      <c r="A777" t="s">
        <v>1</v>
      </c>
      <c r="B777">
        <v>2013</v>
      </c>
      <c r="C777" t="s">
        <v>206</v>
      </c>
      <c r="D777" t="s">
        <v>218</v>
      </c>
      <c r="E777" t="s">
        <v>81</v>
      </c>
      <c r="F777" t="s">
        <v>319</v>
      </c>
      <c r="G777">
        <v>125</v>
      </c>
      <c r="H777" t="s">
        <v>301</v>
      </c>
      <c r="I777">
        <v>2013</v>
      </c>
      <c r="J777" t="s">
        <v>92</v>
      </c>
      <c r="K777" t="s">
        <v>745</v>
      </c>
      <c r="L777">
        <v>-99.1</v>
      </c>
      <c r="M777" s="9" t="str">
        <f>Data[[#This Row],[schedule]]&amp;" | "&amp;Data[[#This Row],[section]]</f>
        <v>SCHEDULE 4: REPORT ON REGULATORY ASSET BASE ROLL FORWARD | 4b(viii): Assets Held for Future Use</v>
      </c>
      <c r="N777" s="9" t="str">
        <f t="shared" si="12"/>
        <v>SCHEDULE 4: REPORT ON REGULATORY ASSET BASE ROLL FORWARD | 4b(viii): Assets Held for Future Use | Tracking Revaluations | Assets held for future use²</v>
      </c>
    </row>
    <row r="778" spans="1:14" hidden="1">
      <c r="A778" t="s">
        <v>1</v>
      </c>
      <c r="B778">
        <v>2013</v>
      </c>
      <c r="C778" t="s">
        <v>206</v>
      </c>
      <c r="D778" t="s">
        <v>218</v>
      </c>
      <c r="E778" t="s">
        <v>81</v>
      </c>
      <c r="F778" t="s">
        <v>60</v>
      </c>
      <c r="G778">
        <v>125</v>
      </c>
      <c r="H778" t="s">
        <v>301</v>
      </c>
      <c r="I778">
        <v>2013</v>
      </c>
      <c r="J778" t="s">
        <v>92</v>
      </c>
      <c r="K778" t="s">
        <v>746</v>
      </c>
      <c r="L778">
        <v>8845.2999999999993</v>
      </c>
      <c r="M778" s="9" t="str">
        <f>Data[[#This Row],[schedule]]&amp;" | "&amp;Data[[#This Row],[section]]</f>
        <v>SCHEDULE 4: REPORT ON REGULATORY ASSET BASE ROLL FORWARD | 4b(viii): Assets Held for Future Use</v>
      </c>
      <c r="N778" s="9" t="str">
        <f t="shared" si="12"/>
        <v>SCHEDULE 4: REPORT ON REGULATORY ASSET BASE ROLL FORWARD | 4b(viii): Assets Held for Future Use | Total | Assets held for future use²</v>
      </c>
    </row>
    <row r="779" spans="1:14" hidden="1">
      <c r="A779" t="s">
        <v>1</v>
      </c>
      <c r="B779">
        <v>2013</v>
      </c>
      <c r="C779" t="s">
        <v>206</v>
      </c>
      <c r="D779" t="s">
        <v>218</v>
      </c>
      <c r="E779" t="s">
        <v>81</v>
      </c>
      <c r="F779" t="s">
        <v>81</v>
      </c>
      <c r="G779">
        <v>127</v>
      </c>
      <c r="H779" t="s">
        <v>302</v>
      </c>
      <c r="I779">
        <v>2013</v>
      </c>
      <c r="J779" t="s">
        <v>93</v>
      </c>
      <c r="K779" t="s">
        <v>747</v>
      </c>
      <c r="L779">
        <v>6.9599999999999995E-2</v>
      </c>
      <c r="M779" s="9" t="str">
        <f>Data[[#This Row],[schedule]]&amp;" | "&amp;Data[[#This Row],[section]]</f>
        <v>SCHEDULE 4: REPORT ON REGULATORY ASSET BASE ROLL FORWARD | 4b(viii): Assets Held for Future Use</v>
      </c>
      <c r="N779" s="9" t="str">
        <f t="shared" si="12"/>
        <v>SCHEDULE 4: REPORT ON REGULATORY ASSET BASE ROLL FORWARD | 4b(viii): Assets Held for Future Use | Highest rate of finance applied (%)</v>
      </c>
    </row>
    <row r="780" spans="1:14" hidden="1">
      <c r="A780" t="s">
        <v>1</v>
      </c>
      <c r="B780">
        <v>2013</v>
      </c>
      <c r="C780" t="s">
        <v>176</v>
      </c>
      <c r="D780" t="s">
        <v>177</v>
      </c>
      <c r="E780" t="s">
        <v>81</v>
      </c>
      <c r="F780" t="s">
        <v>81</v>
      </c>
      <c r="G780">
        <v>7</v>
      </c>
      <c r="H780" t="s">
        <v>180</v>
      </c>
      <c r="I780">
        <v>2013</v>
      </c>
      <c r="J780" t="s">
        <v>92</v>
      </c>
      <c r="K780" t="s">
        <v>748</v>
      </c>
      <c r="L780">
        <v>36937.481676044568</v>
      </c>
      <c r="M780" s="9" t="str">
        <f>Data[[#This Row],[schedule]]&amp;" | "&amp;Data[[#This Row],[section]]</f>
        <v>SCHEDULE 3: REPORT ON THE REGULATORY TAX ALLOWANCE | 3a: Regulatory Tax Allowance</v>
      </c>
      <c r="N780" s="9" t="str">
        <f t="shared" si="12"/>
        <v>SCHEDULE 3: REPORT ON THE REGULATORY TAX ALLOWANCE | 3a: Regulatory Tax Allowance | Regulatory profit / (loss) before tax</v>
      </c>
    </row>
    <row r="781" spans="1:14" hidden="1">
      <c r="A781" t="s">
        <v>1</v>
      </c>
      <c r="B781">
        <v>2013</v>
      </c>
      <c r="C781" t="s">
        <v>176</v>
      </c>
      <c r="D781" t="s">
        <v>177</v>
      </c>
      <c r="E781" t="s">
        <v>81</v>
      </c>
      <c r="F781" t="s">
        <v>81</v>
      </c>
      <c r="G781">
        <v>9</v>
      </c>
      <c r="H781" t="s">
        <v>155</v>
      </c>
      <c r="I781">
        <v>2013</v>
      </c>
      <c r="J781" t="s">
        <v>92</v>
      </c>
      <c r="K781" t="s">
        <v>565</v>
      </c>
      <c r="L781">
        <v>14204</v>
      </c>
      <c r="M781" s="9" t="str">
        <f>Data[[#This Row],[schedule]]&amp;" | "&amp;Data[[#This Row],[section]]</f>
        <v>SCHEDULE 3: REPORT ON THE REGULATORY TAX ALLOWANCE | 3a: Regulatory Tax Allowance</v>
      </c>
      <c r="N781" s="9" t="str">
        <f t="shared" si="12"/>
        <v>SCHEDULE 3: REPORT ON THE REGULATORY TAX ALLOWANCE | 3a: Regulatory Tax Allowance | Regulatory depreciation</v>
      </c>
    </row>
    <row r="782" spans="1:14" hidden="1">
      <c r="A782" t="s">
        <v>1</v>
      </c>
      <c r="B782">
        <v>2013</v>
      </c>
      <c r="C782" t="s">
        <v>176</v>
      </c>
      <c r="D782" t="s">
        <v>177</v>
      </c>
      <c r="E782" t="s">
        <v>81</v>
      </c>
      <c r="F782" t="s">
        <v>81</v>
      </c>
      <c r="G782">
        <v>10</v>
      </c>
      <c r="H782" t="s">
        <v>181</v>
      </c>
      <c r="I782">
        <v>2013</v>
      </c>
      <c r="J782" t="s">
        <v>92</v>
      </c>
      <c r="K782" t="s">
        <v>749</v>
      </c>
      <c r="L782">
        <v>13.816115663468221</v>
      </c>
      <c r="M782" s="9" t="str">
        <f>Data[[#This Row],[schedule]]&amp;" | "&amp;Data[[#This Row],[section]]</f>
        <v>SCHEDULE 3: REPORT ON THE REGULATORY TAX ALLOWANCE | 3a: Regulatory Tax Allowance</v>
      </c>
      <c r="N782" s="9" t="str">
        <f t="shared" si="12"/>
        <v>SCHEDULE 3: REPORT ON THE REGULATORY TAX ALLOWANCE | 3a: Regulatory Tax Allowance | Other permanent differences—not deductible</v>
      </c>
    </row>
    <row r="783" spans="1:14" hidden="1">
      <c r="A783" t="s">
        <v>1</v>
      </c>
      <c r="B783">
        <v>2013</v>
      </c>
      <c r="C783" t="s">
        <v>176</v>
      </c>
      <c r="D783" t="s">
        <v>177</v>
      </c>
      <c r="E783" t="s">
        <v>81</v>
      </c>
      <c r="F783" t="s">
        <v>81</v>
      </c>
      <c r="G783">
        <v>11</v>
      </c>
      <c r="H783" t="s">
        <v>182</v>
      </c>
      <c r="I783">
        <v>2013</v>
      </c>
      <c r="J783" t="s">
        <v>92</v>
      </c>
      <c r="K783" t="s">
        <v>750</v>
      </c>
      <c r="L783">
        <v>366.74303097029622</v>
      </c>
      <c r="M783" s="9" t="str">
        <f>Data[[#This Row],[schedule]]&amp;" | "&amp;Data[[#This Row],[section]]</f>
        <v>SCHEDULE 3: REPORT ON THE REGULATORY TAX ALLOWANCE | 3a: Regulatory Tax Allowance</v>
      </c>
      <c r="N783" s="9" t="str">
        <f t="shared" si="12"/>
        <v>SCHEDULE 3: REPORT ON THE REGULATORY TAX ALLOWANCE | 3a: Regulatory Tax Allowance | Other temporary adjustments—current period</v>
      </c>
    </row>
    <row r="784" spans="1:14" hidden="1">
      <c r="A784" t="s">
        <v>1</v>
      </c>
      <c r="B784">
        <v>2013</v>
      </c>
      <c r="C784" t="s">
        <v>176</v>
      </c>
      <c r="D784" t="s">
        <v>177</v>
      </c>
      <c r="E784" t="s">
        <v>81</v>
      </c>
      <c r="F784" t="s">
        <v>81</v>
      </c>
      <c r="G784">
        <v>12</v>
      </c>
      <c r="H784" t="s">
        <v>751</v>
      </c>
      <c r="I784">
        <v>2013</v>
      </c>
      <c r="J784" t="s">
        <v>92</v>
      </c>
      <c r="K784" t="s">
        <v>752</v>
      </c>
      <c r="L784">
        <v>14584.55914663377</v>
      </c>
      <c r="M784" s="9" t="str">
        <f>Data[[#This Row],[schedule]]&amp;" | "&amp;Data[[#This Row],[section]]</f>
        <v>SCHEDULE 3: REPORT ON THE REGULATORY TAX ALLOWANCE | 3a: Regulatory Tax Allowance</v>
      </c>
      <c r="N784" s="9" t="str">
        <f t="shared" si="12"/>
        <v>SCHEDULE 3: REPORT ON THE REGULATORY TAX ALLOWANCE | 3a: Regulatory Tax Allowance | (tax additions)</v>
      </c>
    </row>
    <row r="785" spans="1:14" hidden="1">
      <c r="A785" t="s">
        <v>1</v>
      </c>
      <c r="B785">
        <v>2013</v>
      </c>
      <c r="C785" t="s">
        <v>176</v>
      </c>
      <c r="D785" t="s">
        <v>177</v>
      </c>
      <c r="E785" t="s">
        <v>81</v>
      </c>
      <c r="F785" t="s">
        <v>81</v>
      </c>
      <c r="G785">
        <v>14</v>
      </c>
      <c r="H785" t="s">
        <v>158</v>
      </c>
      <c r="I785">
        <v>2013</v>
      </c>
      <c r="J785" t="s">
        <v>92</v>
      </c>
      <c r="K785" t="s">
        <v>570</v>
      </c>
      <c r="L785">
        <v>3526.1591061215672</v>
      </c>
      <c r="M785" s="9" t="str">
        <f>Data[[#This Row],[schedule]]&amp;" | "&amp;Data[[#This Row],[section]]</f>
        <v>SCHEDULE 3: REPORT ON THE REGULATORY TAX ALLOWANCE | 3a: Regulatory Tax Allowance</v>
      </c>
      <c r="N785" s="9" t="str">
        <f t="shared" si="12"/>
        <v>SCHEDULE 3: REPORT ON THE REGULATORY TAX ALLOWANCE | 3a: Regulatory Tax Allowance | Total revaluations</v>
      </c>
    </row>
    <row r="786" spans="1:14" hidden="1">
      <c r="A786" t="s">
        <v>1</v>
      </c>
      <c r="B786">
        <v>2013</v>
      </c>
      <c r="C786" t="s">
        <v>176</v>
      </c>
      <c r="D786" t="s">
        <v>177</v>
      </c>
      <c r="E786" t="s">
        <v>81</v>
      </c>
      <c r="F786" t="s">
        <v>81</v>
      </c>
      <c r="G786">
        <v>15</v>
      </c>
      <c r="H786" t="s">
        <v>183</v>
      </c>
      <c r="I786">
        <v>2013</v>
      </c>
      <c r="J786" t="s">
        <v>92</v>
      </c>
      <c r="K786" t="s">
        <v>753</v>
      </c>
      <c r="L786">
        <v>8282</v>
      </c>
      <c r="M786" s="9" t="str">
        <f>Data[[#This Row],[schedule]]&amp;" | "&amp;Data[[#This Row],[section]]</f>
        <v>SCHEDULE 3: REPORT ON THE REGULATORY TAX ALLOWANCE | 3a: Regulatory Tax Allowance</v>
      </c>
      <c r="N786" s="9" t="str">
        <f t="shared" si="12"/>
        <v>SCHEDULE 3: REPORT ON THE REGULATORY TAX ALLOWANCE | 3a: Regulatory Tax Allowance | Tax depreciation</v>
      </c>
    </row>
    <row r="787" spans="1:14" hidden="1">
      <c r="A787" t="s">
        <v>1</v>
      </c>
      <c r="B787">
        <v>2013</v>
      </c>
      <c r="C787" t="s">
        <v>176</v>
      </c>
      <c r="D787" t="s">
        <v>177</v>
      </c>
      <c r="E787" t="s">
        <v>81</v>
      </c>
      <c r="F787" t="s">
        <v>81</v>
      </c>
      <c r="G787">
        <v>16</v>
      </c>
      <c r="H787" t="s">
        <v>120</v>
      </c>
      <c r="I787">
        <v>2013</v>
      </c>
      <c r="J787" t="s">
        <v>92</v>
      </c>
      <c r="K787" t="s">
        <v>754</v>
      </c>
      <c r="L787">
        <v>4164.1851900000001</v>
      </c>
      <c r="M787" s="9" t="str">
        <f>Data[[#This Row],[schedule]]&amp;" | "&amp;Data[[#This Row],[section]]</f>
        <v>SCHEDULE 3: REPORT ON THE REGULATORY TAX ALLOWANCE | 3a: Regulatory Tax Allowance</v>
      </c>
      <c r="N787" s="9" t="str">
        <f t="shared" si="12"/>
        <v>SCHEDULE 3: REPORT ON THE REGULATORY TAX ALLOWANCE | 3a: Regulatory Tax Allowance | Notional deductible interest</v>
      </c>
    </row>
    <row r="788" spans="1:14" hidden="1">
      <c r="A788" t="s">
        <v>1</v>
      </c>
      <c r="B788">
        <v>2013</v>
      </c>
      <c r="C788" t="s">
        <v>176</v>
      </c>
      <c r="D788" t="s">
        <v>177</v>
      </c>
      <c r="E788" t="s">
        <v>81</v>
      </c>
      <c r="F788" t="s">
        <v>81</v>
      </c>
      <c r="G788">
        <v>17</v>
      </c>
      <c r="H788" t="s">
        <v>184</v>
      </c>
      <c r="I788">
        <v>2013</v>
      </c>
      <c r="J788" t="s">
        <v>92</v>
      </c>
      <c r="K788" t="s">
        <v>458</v>
      </c>
      <c r="L788">
        <v>0</v>
      </c>
      <c r="M788" s="9" t="str">
        <f>Data[[#This Row],[schedule]]&amp;" | "&amp;Data[[#This Row],[section]]</f>
        <v>SCHEDULE 3: REPORT ON THE REGULATORY TAX ALLOWANCE | 3a: Regulatory Tax Allowance</v>
      </c>
      <c r="N788" s="9" t="str">
        <f t="shared" si="12"/>
        <v>SCHEDULE 3: REPORT ON THE REGULATORY TAX ALLOWANCE | 3a: Regulatory Tax Allowance | Other permanent differences—non taxable</v>
      </c>
    </row>
    <row r="789" spans="1:14" hidden="1">
      <c r="A789" t="s">
        <v>1</v>
      </c>
      <c r="B789">
        <v>2013</v>
      </c>
      <c r="C789" t="s">
        <v>176</v>
      </c>
      <c r="D789" t="s">
        <v>177</v>
      </c>
      <c r="E789" t="s">
        <v>81</v>
      </c>
      <c r="F789" t="s">
        <v>81</v>
      </c>
      <c r="G789">
        <v>18</v>
      </c>
      <c r="H789" t="s">
        <v>185</v>
      </c>
      <c r="I789">
        <v>2013</v>
      </c>
      <c r="J789" t="s">
        <v>92</v>
      </c>
      <c r="K789" t="s">
        <v>755</v>
      </c>
      <c r="L789">
        <v>320.72513176500013</v>
      </c>
      <c r="M789" s="9" t="str">
        <f>Data[[#This Row],[schedule]]&amp;" | "&amp;Data[[#This Row],[section]]</f>
        <v>SCHEDULE 3: REPORT ON THE REGULATORY TAX ALLOWANCE | 3a: Regulatory Tax Allowance</v>
      </c>
      <c r="N789" s="9" t="str">
        <f t="shared" si="12"/>
        <v>SCHEDULE 3: REPORT ON THE REGULATORY TAX ALLOWANCE | 3a: Regulatory Tax Allowance | Other temporary adjustments—prior period</v>
      </c>
    </row>
    <row r="790" spans="1:14" hidden="1">
      <c r="A790" t="s">
        <v>1</v>
      </c>
      <c r="B790">
        <v>2013</v>
      </c>
      <c r="C790" t="s">
        <v>176</v>
      </c>
      <c r="D790" t="s">
        <v>177</v>
      </c>
      <c r="E790" t="s">
        <v>81</v>
      </c>
      <c r="F790" t="s">
        <v>81</v>
      </c>
      <c r="G790">
        <v>19</v>
      </c>
      <c r="H790" t="s">
        <v>756</v>
      </c>
      <c r="I790">
        <v>2013</v>
      </c>
      <c r="J790" t="s">
        <v>92</v>
      </c>
      <c r="K790" t="s">
        <v>757</v>
      </c>
      <c r="L790">
        <v>16293.06942788657</v>
      </c>
      <c r="M790" s="9" t="str">
        <f>Data[[#This Row],[schedule]]&amp;" | "&amp;Data[[#This Row],[section]]</f>
        <v>SCHEDULE 3: REPORT ON THE REGULATORY TAX ALLOWANCE | 3a: Regulatory Tax Allowance</v>
      </c>
      <c r="N790" s="9" t="str">
        <f t="shared" si="12"/>
        <v>SCHEDULE 3: REPORT ON THE REGULATORY TAX ALLOWANCE | 3a: Regulatory Tax Allowance | (tax deductions)</v>
      </c>
    </row>
    <row r="791" spans="1:14" hidden="1">
      <c r="A791" t="s">
        <v>1</v>
      </c>
      <c r="B791">
        <v>2013</v>
      </c>
      <c r="C791" t="s">
        <v>176</v>
      </c>
      <c r="D791" t="s">
        <v>177</v>
      </c>
      <c r="E791" t="s">
        <v>81</v>
      </c>
      <c r="F791" t="s">
        <v>81</v>
      </c>
      <c r="G791">
        <v>21</v>
      </c>
      <c r="H791" t="s">
        <v>186</v>
      </c>
      <c r="I791">
        <v>2013</v>
      </c>
      <c r="J791" t="s">
        <v>92</v>
      </c>
      <c r="K791" t="s">
        <v>758</v>
      </c>
      <c r="L791">
        <v>35228.971394791763</v>
      </c>
      <c r="M791" s="9" t="str">
        <f>Data[[#This Row],[schedule]]&amp;" | "&amp;Data[[#This Row],[section]]</f>
        <v>SCHEDULE 3: REPORT ON THE REGULATORY TAX ALLOWANCE | 3a: Regulatory Tax Allowance</v>
      </c>
      <c r="N791" s="9" t="str">
        <f t="shared" si="12"/>
        <v xml:space="preserve">SCHEDULE 3: REPORT ON THE REGULATORY TAX ALLOWANCE | 3a: Regulatory Tax Allowance | Regulatory taxable income (loss) </v>
      </c>
    </row>
    <row r="792" spans="1:14" hidden="1">
      <c r="A792" t="s">
        <v>1</v>
      </c>
      <c r="B792">
        <v>2013</v>
      </c>
      <c r="C792" t="s">
        <v>176</v>
      </c>
      <c r="D792" t="s">
        <v>177</v>
      </c>
      <c r="E792" t="s">
        <v>81</v>
      </c>
      <c r="F792" t="s">
        <v>81</v>
      </c>
      <c r="G792">
        <v>23</v>
      </c>
      <c r="H792" t="s">
        <v>187</v>
      </c>
      <c r="I792">
        <v>2013</v>
      </c>
      <c r="J792" t="s">
        <v>92</v>
      </c>
      <c r="K792" t="s">
        <v>458</v>
      </c>
      <c r="L792">
        <v>0</v>
      </c>
      <c r="M792" s="9" t="str">
        <f>Data[[#This Row],[schedule]]&amp;" | "&amp;Data[[#This Row],[section]]</f>
        <v>SCHEDULE 3: REPORT ON THE REGULATORY TAX ALLOWANCE | 3a: Regulatory Tax Allowance</v>
      </c>
      <c r="N792" s="9" t="str">
        <f t="shared" si="12"/>
        <v>SCHEDULE 3: REPORT ON THE REGULATORY TAX ALLOWANCE | 3a: Regulatory Tax Allowance | Tax losses used</v>
      </c>
    </row>
    <row r="793" spans="1:14" hidden="1">
      <c r="A793" t="s">
        <v>1</v>
      </c>
      <c r="B793">
        <v>2013</v>
      </c>
      <c r="C793" t="s">
        <v>176</v>
      </c>
      <c r="D793" t="s">
        <v>177</v>
      </c>
      <c r="E793" t="s">
        <v>81</v>
      </c>
      <c r="F793" t="s">
        <v>81</v>
      </c>
      <c r="G793">
        <v>24</v>
      </c>
      <c r="H793" t="s">
        <v>188</v>
      </c>
      <c r="I793">
        <v>2013</v>
      </c>
      <c r="J793" t="s">
        <v>92</v>
      </c>
      <c r="K793" t="s">
        <v>758</v>
      </c>
      <c r="L793">
        <v>35228.971394791763</v>
      </c>
      <c r="M793" s="9" t="str">
        <f>Data[[#This Row],[schedule]]&amp;" | "&amp;Data[[#This Row],[section]]</f>
        <v>SCHEDULE 3: REPORT ON THE REGULATORY TAX ALLOWANCE | 3a: Regulatory Tax Allowance</v>
      </c>
      <c r="N793" s="9" t="str">
        <f t="shared" si="12"/>
        <v>SCHEDULE 3: REPORT ON THE REGULATORY TAX ALLOWANCE | 3a: Regulatory Tax Allowance | Net taxable income</v>
      </c>
    </row>
    <row r="794" spans="1:14" hidden="1">
      <c r="A794" t="s">
        <v>1</v>
      </c>
      <c r="B794">
        <v>2013</v>
      </c>
      <c r="C794" t="s">
        <v>176</v>
      </c>
      <c r="D794" t="s">
        <v>177</v>
      </c>
      <c r="E794" t="s">
        <v>81</v>
      </c>
      <c r="F794" t="s">
        <v>81</v>
      </c>
      <c r="G794">
        <v>26</v>
      </c>
      <c r="H794" t="s">
        <v>189</v>
      </c>
      <c r="I794">
        <v>2013</v>
      </c>
      <c r="J794" t="s">
        <v>93</v>
      </c>
      <c r="K794" t="s">
        <v>759</v>
      </c>
      <c r="L794">
        <v>0.28000000000000003</v>
      </c>
      <c r="M794" s="9" t="str">
        <f>Data[[#This Row],[schedule]]&amp;" | "&amp;Data[[#This Row],[section]]</f>
        <v>SCHEDULE 3: REPORT ON THE REGULATORY TAX ALLOWANCE | 3a: Regulatory Tax Allowance</v>
      </c>
      <c r="N794" s="9" t="str">
        <f t="shared" si="12"/>
        <v>SCHEDULE 3: REPORT ON THE REGULATORY TAX ALLOWANCE | 3a: Regulatory Tax Allowance | Statutory tax rate (%)</v>
      </c>
    </row>
    <row r="795" spans="1:14" hidden="1">
      <c r="A795" t="s">
        <v>1</v>
      </c>
      <c r="B795">
        <v>2013</v>
      </c>
      <c r="C795" t="s">
        <v>176</v>
      </c>
      <c r="D795" t="s">
        <v>177</v>
      </c>
      <c r="E795" t="s">
        <v>81</v>
      </c>
      <c r="F795" t="s">
        <v>81</v>
      </c>
      <c r="G795">
        <v>27</v>
      </c>
      <c r="H795" t="s">
        <v>162</v>
      </c>
      <c r="I795">
        <v>2013</v>
      </c>
      <c r="J795" t="s">
        <v>92</v>
      </c>
      <c r="K795" t="s">
        <v>573</v>
      </c>
      <c r="L795">
        <v>9864.1119905416945</v>
      </c>
      <c r="M795" s="9" t="str">
        <f>Data[[#This Row],[schedule]]&amp;" | "&amp;Data[[#This Row],[section]]</f>
        <v>SCHEDULE 3: REPORT ON THE REGULATORY TAX ALLOWANCE | 3a: Regulatory Tax Allowance</v>
      </c>
      <c r="N795" s="9" t="str">
        <f t="shared" si="12"/>
        <v>SCHEDULE 3: REPORT ON THE REGULATORY TAX ALLOWANCE | 3a: Regulatory Tax Allowance | Regulatory tax allowance</v>
      </c>
    </row>
    <row r="796" spans="1:14" hidden="1">
      <c r="A796" t="s">
        <v>1</v>
      </c>
      <c r="B796">
        <v>2013</v>
      </c>
      <c r="C796" t="s">
        <v>176</v>
      </c>
      <c r="D796" t="s">
        <v>178</v>
      </c>
      <c r="E796" t="s">
        <v>81</v>
      </c>
      <c r="F796" t="s">
        <v>81</v>
      </c>
      <c r="G796">
        <v>45</v>
      </c>
      <c r="H796" t="s">
        <v>190</v>
      </c>
      <c r="I796">
        <v>2013</v>
      </c>
      <c r="J796" t="s">
        <v>92</v>
      </c>
      <c r="K796" t="s">
        <v>760</v>
      </c>
      <c r="L796">
        <v>185024.4</v>
      </c>
      <c r="M796" s="9" t="str">
        <f>Data[[#This Row],[schedule]]&amp;" | "&amp;Data[[#This Row],[section]]</f>
        <v>SCHEDULE 3: REPORT ON THE REGULATORY TAX ALLOWANCE | 3b(ii): Tax Depreciation Roll-Forward</v>
      </c>
      <c r="N796" s="9" t="str">
        <f t="shared" si="12"/>
        <v>SCHEDULE 3: REPORT ON THE REGULATORY TAX ALLOWANCE | 3b(ii): Tax Depreciation Roll-Forward | Opening RAB (Tax Value)</v>
      </c>
    </row>
    <row r="797" spans="1:14" hidden="1">
      <c r="A797" t="s">
        <v>1</v>
      </c>
      <c r="B797">
        <v>2013</v>
      </c>
      <c r="C797" t="s">
        <v>176</v>
      </c>
      <c r="D797" t="s">
        <v>178</v>
      </c>
      <c r="E797" t="s">
        <v>81</v>
      </c>
      <c r="F797" t="s">
        <v>81</v>
      </c>
      <c r="G797">
        <v>46</v>
      </c>
      <c r="H797" t="s">
        <v>191</v>
      </c>
      <c r="I797">
        <v>2013</v>
      </c>
      <c r="J797" t="s">
        <v>92</v>
      </c>
      <c r="K797" t="s">
        <v>761</v>
      </c>
      <c r="L797">
        <v>3074</v>
      </c>
      <c r="M797" s="9" t="str">
        <f>Data[[#This Row],[schedule]]&amp;" | "&amp;Data[[#This Row],[section]]</f>
        <v>SCHEDULE 3: REPORT ON THE REGULATORY TAX ALLOWANCE | 3b(ii): Tax Depreciation Roll-Forward</v>
      </c>
      <c r="N797" s="9" t="str">
        <f t="shared" si="12"/>
        <v>SCHEDULE 3: REPORT ON THE REGULATORY TAX ALLOWANCE | 3b(ii): Tax Depreciation Roll-Forward | Regulatory tax asset value of additions</v>
      </c>
    </row>
    <row r="798" spans="1:14" hidden="1">
      <c r="A798" t="s">
        <v>1</v>
      </c>
      <c r="B798">
        <v>2013</v>
      </c>
      <c r="C798" t="s">
        <v>176</v>
      </c>
      <c r="D798" t="s">
        <v>178</v>
      </c>
      <c r="E798" t="s">
        <v>81</v>
      </c>
      <c r="F798" t="s">
        <v>81</v>
      </c>
      <c r="G798">
        <v>47</v>
      </c>
      <c r="H798" t="s">
        <v>192</v>
      </c>
      <c r="I798">
        <v>2013</v>
      </c>
      <c r="J798" t="s">
        <v>92</v>
      </c>
      <c r="K798" t="s">
        <v>762</v>
      </c>
      <c r="L798">
        <v>2495</v>
      </c>
      <c r="M798" s="9" t="str">
        <f>Data[[#This Row],[schedule]]&amp;" | "&amp;Data[[#This Row],[section]]</f>
        <v>SCHEDULE 3: REPORT ON THE REGULATORY TAX ALLOWANCE | 3b(ii): Tax Depreciation Roll-Forward</v>
      </c>
      <c r="N798" s="9" t="str">
        <f t="shared" si="12"/>
        <v>SCHEDULE 3: REPORT ON THE REGULATORY TAX ALLOWANCE | 3b(ii): Tax Depreciation Roll-Forward | Regulatory tax asset value of disposals</v>
      </c>
    </row>
    <row r="799" spans="1:14" hidden="1">
      <c r="A799" t="s">
        <v>1</v>
      </c>
      <c r="B799">
        <v>2013</v>
      </c>
      <c r="C799" t="s">
        <v>176</v>
      </c>
      <c r="D799" t="s">
        <v>178</v>
      </c>
      <c r="E799" t="s">
        <v>81</v>
      </c>
      <c r="F799" t="s">
        <v>81</v>
      </c>
      <c r="G799">
        <v>48</v>
      </c>
      <c r="H799" t="s">
        <v>193</v>
      </c>
      <c r="I799">
        <v>2013</v>
      </c>
      <c r="J799" t="s">
        <v>92</v>
      </c>
      <c r="K799" t="s">
        <v>763</v>
      </c>
      <c r="L799">
        <v>1080</v>
      </c>
      <c r="M799" s="9" t="str">
        <f>Data[[#This Row],[schedule]]&amp;" | "&amp;Data[[#This Row],[section]]</f>
        <v>SCHEDULE 3: REPORT ON THE REGULATORY TAX ALLOWANCE | 3b(ii): Tax Depreciation Roll-Forward</v>
      </c>
      <c r="N799" s="9" t="str">
        <f t="shared" si="12"/>
        <v>SCHEDULE 3: REPORT ON THE REGULATORY TAX ALLOWANCE | 3b(ii): Tax Depreciation Roll-Forward | Regulatory tax asset value of assets transferred from/(to) unregulated asset base</v>
      </c>
    </row>
    <row r="800" spans="1:14" hidden="1">
      <c r="A800" t="s">
        <v>1</v>
      </c>
      <c r="B800">
        <v>2013</v>
      </c>
      <c r="C800" t="s">
        <v>176</v>
      </c>
      <c r="D800" t="s">
        <v>178</v>
      </c>
      <c r="E800" t="s">
        <v>81</v>
      </c>
      <c r="F800" t="s">
        <v>81</v>
      </c>
      <c r="G800">
        <v>49</v>
      </c>
      <c r="H800" t="s">
        <v>183</v>
      </c>
      <c r="I800">
        <v>2013</v>
      </c>
      <c r="J800" t="s">
        <v>92</v>
      </c>
      <c r="K800" t="s">
        <v>753</v>
      </c>
      <c r="L800">
        <v>8282</v>
      </c>
      <c r="M800" s="9" t="str">
        <f>Data[[#This Row],[schedule]]&amp;" | "&amp;Data[[#This Row],[section]]</f>
        <v>SCHEDULE 3: REPORT ON THE REGULATORY TAX ALLOWANCE | 3b(ii): Tax Depreciation Roll-Forward</v>
      </c>
      <c r="N800" s="9" t="str">
        <f t="shared" si="12"/>
        <v>SCHEDULE 3: REPORT ON THE REGULATORY TAX ALLOWANCE | 3b(ii): Tax Depreciation Roll-Forward | Tax depreciation</v>
      </c>
    </row>
    <row r="801" spans="1:14" hidden="1">
      <c r="A801" t="s">
        <v>1</v>
      </c>
      <c r="B801">
        <v>2013</v>
      </c>
      <c r="C801" t="s">
        <v>176</v>
      </c>
      <c r="D801" t="s">
        <v>178</v>
      </c>
      <c r="E801" t="s">
        <v>81</v>
      </c>
      <c r="F801" t="s">
        <v>81</v>
      </c>
      <c r="G801">
        <v>50</v>
      </c>
      <c r="H801" t="s">
        <v>194</v>
      </c>
      <c r="I801">
        <v>2013</v>
      </c>
      <c r="J801" t="s">
        <v>92</v>
      </c>
      <c r="K801" t="s">
        <v>764</v>
      </c>
      <c r="L801">
        <v>2226</v>
      </c>
      <c r="M801" s="9" t="str">
        <f>Data[[#This Row],[schedule]]&amp;" | "&amp;Data[[#This Row],[section]]</f>
        <v>SCHEDULE 3: REPORT ON THE REGULATORY TAX ALLOWANCE | 3b(ii): Tax Depreciation Roll-Forward</v>
      </c>
      <c r="N801" s="9" t="str">
        <f t="shared" si="12"/>
        <v>SCHEDULE 3: REPORT ON THE REGULATORY TAX ALLOWANCE | 3b(ii): Tax Depreciation Roll-Forward | Other adjustments to the RAB tax value</v>
      </c>
    </row>
    <row r="802" spans="1:14" hidden="1">
      <c r="A802" t="s">
        <v>1</v>
      </c>
      <c r="B802">
        <v>2013</v>
      </c>
      <c r="C802" t="s">
        <v>176</v>
      </c>
      <c r="D802" t="s">
        <v>178</v>
      </c>
      <c r="E802" t="s">
        <v>81</v>
      </c>
      <c r="F802" t="s">
        <v>81</v>
      </c>
      <c r="G802">
        <v>51</v>
      </c>
      <c r="H802" t="s">
        <v>195</v>
      </c>
      <c r="I802">
        <v>2013</v>
      </c>
      <c r="J802" t="s">
        <v>92</v>
      </c>
      <c r="K802" t="s">
        <v>81</v>
      </c>
      <c r="M802" s="9" t="str">
        <f>Data[[#This Row],[schedule]]&amp;" | "&amp;Data[[#This Row],[section]]</f>
        <v>SCHEDULE 3: REPORT ON THE REGULATORY TAX ALLOWANCE | 3b(ii): Tax Depreciation Roll-Forward</v>
      </c>
      <c r="N802" s="9" t="str">
        <f t="shared" si="12"/>
        <v xml:space="preserve">SCHEDULE 3: REPORT ON THE REGULATORY TAX ALLOWANCE | 3b(ii): Tax Depreciation Roll-Forward | Closing RAB (tax value) </v>
      </c>
    </row>
    <row r="803" spans="1:14" hidden="1">
      <c r="A803" t="s">
        <v>1</v>
      </c>
      <c r="B803">
        <v>2013</v>
      </c>
      <c r="C803" t="s">
        <v>176</v>
      </c>
      <c r="D803" t="s">
        <v>179</v>
      </c>
      <c r="E803" t="s">
        <v>81</v>
      </c>
      <c r="F803" t="s">
        <v>81</v>
      </c>
      <c r="G803">
        <v>54</v>
      </c>
      <c r="H803" t="s">
        <v>196</v>
      </c>
      <c r="I803">
        <v>2013</v>
      </c>
      <c r="J803" t="s">
        <v>92</v>
      </c>
      <c r="K803" t="s">
        <v>81</v>
      </c>
      <c r="M803" s="9" t="str">
        <f>Data[[#This Row],[schedule]]&amp;" | "&amp;Data[[#This Row],[section]]</f>
        <v>SCHEDULE 3: REPORT ON THE REGULATORY TAX ALLOWANCE | 3b(iii): Reconciliation of Tax Losses (Airport Business)</v>
      </c>
      <c r="N803" s="9" t="str">
        <f t="shared" si="12"/>
        <v>SCHEDULE 3: REPORT ON THE REGULATORY TAX ALLOWANCE | 3b(iii): Reconciliation of Tax Losses (Airport Business) | Tax losses (regulated business)—prior period</v>
      </c>
    </row>
    <row r="804" spans="1:14" hidden="1">
      <c r="A804" t="s">
        <v>1</v>
      </c>
      <c r="B804">
        <v>2013</v>
      </c>
      <c r="C804" t="s">
        <v>176</v>
      </c>
      <c r="D804" t="s">
        <v>179</v>
      </c>
      <c r="E804" t="s">
        <v>81</v>
      </c>
      <c r="F804" t="s">
        <v>81</v>
      </c>
      <c r="G804">
        <v>55</v>
      </c>
      <c r="H804" t="s">
        <v>197</v>
      </c>
      <c r="I804">
        <v>2013</v>
      </c>
      <c r="J804" t="s">
        <v>92</v>
      </c>
      <c r="K804" t="s">
        <v>458</v>
      </c>
      <c r="L804">
        <v>0</v>
      </c>
      <c r="M804" s="9" t="str">
        <f>Data[[#This Row],[schedule]]&amp;" | "&amp;Data[[#This Row],[section]]</f>
        <v>SCHEDULE 3: REPORT ON THE REGULATORY TAX ALLOWANCE | 3b(iii): Reconciliation of Tax Losses (Airport Business)</v>
      </c>
      <c r="N804" s="9" t="str">
        <f t="shared" si="12"/>
        <v xml:space="preserve">SCHEDULE 3: REPORT ON THE REGULATORY TAX ALLOWANCE | 3b(iii): Reconciliation of Tax Losses (Airport Business) | Current year tax losses </v>
      </c>
    </row>
    <row r="805" spans="1:14" hidden="1">
      <c r="A805" t="s">
        <v>1</v>
      </c>
      <c r="B805">
        <v>2013</v>
      </c>
      <c r="C805" t="s">
        <v>176</v>
      </c>
      <c r="D805" t="s">
        <v>179</v>
      </c>
      <c r="E805" t="s">
        <v>81</v>
      </c>
      <c r="F805" t="s">
        <v>81</v>
      </c>
      <c r="G805">
        <v>56</v>
      </c>
      <c r="H805" t="s">
        <v>198</v>
      </c>
      <c r="I805">
        <v>2013</v>
      </c>
      <c r="J805" t="s">
        <v>92</v>
      </c>
      <c r="K805" t="s">
        <v>458</v>
      </c>
      <c r="L805">
        <v>0</v>
      </c>
      <c r="M805" s="9" t="str">
        <f>Data[[#This Row],[schedule]]&amp;" | "&amp;Data[[#This Row],[section]]</f>
        <v>SCHEDULE 3: REPORT ON THE REGULATORY TAX ALLOWANCE | 3b(iii): Reconciliation of Tax Losses (Airport Business)</v>
      </c>
      <c r="N805" s="9" t="str">
        <f t="shared" si="12"/>
        <v xml:space="preserve">SCHEDULE 3: REPORT ON THE REGULATORY TAX ALLOWANCE | 3b(iii): Reconciliation of Tax Losses (Airport Business) | Tax losses used </v>
      </c>
    </row>
    <row r="806" spans="1:14" hidden="1">
      <c r="A806" t="s">
        <v>1</v>
      </c>
      <c r="B806">
        <v>2013</v>
      </c>
      <c r="C806" t="s">
        <v>176</v>
      </c>
      <c r="D806" t="s">
        <v>179</v>
      </c>
      <c r="E806" t="s">
        <v>81</v>
      </c>
      <c r="F806" t="s">
        <v>81</v>
      </c>
      <c r="G806">
        <v>58</v>
      </c>
      <c r="H806" t="s">
        <v>199</v>
      </c>
      <c r="I806">
        <v>2013</v>
      </c>
      <c r="J806" t="s">
        <v>92</v>
      </c>
      <c r="K806" t="s">
        <v>81</v>
      </c>
      <c r="M806" s="9" t="str">
        <f>Data[[#This Row],[schedule]]&amp;" | "&amp;Data[[#This Row],[section]]</f>
        <v>SCHEDULE 3: REPORT ON THE REGULATORY TAX ALLOWANCE | 3b(iii): Reconciliation of Tax Losses (Airport Business)</v>
      </c>
      <c r="N806" s="9" t="str">
        <f t="shared" si="12"/>
        <v>SCHEDULE 3: REPORT ON THE REGULATORY TAX ALLOWANCE | 3b(iii): Reconciliation of Tax Losses (Airport Business) | Tax losses (regulated business)</v>
      </c>
    </row>
    <row r="807" spans="1:14" hidden="1">
      <c r="A807" t="s">
        <v>1</v>
      </c>
      <c r="B807">
        <v>2013</v>
      </c>
      <c r="C807" t="s">
        <v>136</v>
      </c>
      <c r="D807" t="s">
        <v>137</v>
      </c>
      <c r="E807" t="s">
        <v>81</v>
      </c>
      <c r="F807" t="s">
        <v>141</v>
      </c>
      <c r="G807">
        <v>8</v>
      </c>
      <c r="H807" t="s">
        <v>341</v>
      </c>
      <c r="I807">
        <v>2013</v>
      </c>
      <c r="J807" t="s">
        <v>92</v>
      </c>
      <c r="K807" t="s">
        <v>587</v>
      </c>
      <c r="L807">
        <v>32619.74490329887</v>
      </c>
      <c r="M807" s="9" t="str">
        <f>Data[[#This Row],[schedule]]&amp;" | "&amp;Data[[#This Row],[section]]</f>
        <v>SCHEDULE 2: REPORT ON THE REGULATORY PROFIT | 2a: Regulatory Profit</v>
      </c>
      <c r="N807" s="9" t="str">
        <f t="shared" si="12"/>
        <v>SCHEDULE 2: REPORT ON THE REGULATORY PROFIT | 2a: Regulatory Profit | Income | Landing and parking charges</v>
      </c>
    </row>
    <row r="808" spans="1:14" hidden="1">
      <c r="A808" t="s">
        <v>1</v>
      </c>
      <c r="B808">
        <v>2013</v>
      </c>
      <c r="C808" t="s">
        <v>136</v>
      </c>
      <c r="D808" t="s">
        <v>137</v>
      </c>
      <c r="E808" t="s">
        <v>81</v>
      </c>
      <c r="F808" t="s">
        <v>141</v>
      </c>
      <c r="G808">
        <v>9</v>
      </c>
      <c r="H808" t="s">
        <v>343</v>
      </c>
      <c r="I808">
        <v>2013</v>
      </c>
      <c r="J808" t="s">
        <v>92</v>
      </c>
      <c r="K808" t="s">
        <v>588</v>
      </c>
      <c r="L808">
        <v>26707.06155670113</v>
      </c>
      <c r="M808" s="9" t="str">
        <f>Data[[#This Row],[schedule]]&amp;" | "&amp;Data[[#This Row],[section]]</f>
        <v>SCHEDULE 2: REPORT ON THE REGULATORY PROFIT | 2a: Regulatory Profit</v>
      </c>
      <c r="N808" s="9" t="str">
        <f t="shared" si="12"/>
        <v>SCHEDULE 2: REPORT ON THE REGULATORY PROFIT | 2a: Regulatory Profit | Income | Terminal charges</v>
      </c>
    </row>
    <row r="809" spans="1:14" hidden="1">
      <c r="A809" t="s">
        <v>1</v>
      </c>
      <c r="B809">
        <v>2013</v>
      </c>
      <c r="C809" t="s">
        <v>136</v>
      </c>
      <c r="D809" t="s">
        <v>137</v>
      </c>
      <c r="E809" t="s">
        <v>81</v>
      </c>
      <c r="F809" t="s">
        <v>141</v>
      </c>
      <c r="G809">
        <v>10</v>
      </c>
      <c r="H809" t="s">
        <v>146</v>
      </c>
      <c r="I809">
        <v>2013</v>
      </c>
      <c r="J809" t="s">
        <v>92</v>
      </c>
      <c r="K809" t="s">
        <v>589</v>
      </c>
      <c r="L809">
        <v>1061.5830000000001</v>
      </c>
      <c r="M809" s="9" t="str">
        <f>Data[[#This Row],[schedule]]&amp;" | "&amp;Data[[#This Row],[section]]</f>
        <v>SCHEDULE 2: REPORT ON THE REGULATORY PROFIT | 2a: Regulatory Profit</v>
      </c>
      <c r="N809" s="9" t="str">
        <f t="shared" si="12"/>
        <v>SCHEDULE 2: REPORT ON THE REGULATORY PROFIT | 2a: Regulatory Profit | Income | Counter charges</v>
      </c>
    </row>
    <row r="810" spans="1:14" hidden="1">
      <c r="A810" t="s">
        <v>1</v>
      </c>
      <c r="B810">
        <v>2013</v>
      </c>
      <c r="C810" t="s">
        <v>136</v>
      </c>
      <c r="D810" t="s">
        <v>137</v>
      </c>
      <c r="E810" t="s">
        <v>81</v>
      </c>
      <c r="F810" t="s">
        <v>141</v>
      </c>
      <c r="G810">
        <v>11</v>
      </c>
      <c r="H810" t="s">
        <v>342</v>
      </c>
      <c r="I810">
        <v>2013</v>
      </c>
      <c r="J810" t="s">
        <v>92</v>
      </c>
      <c r="K810" t="s">
        <v>590</v>
      </c>
      <c r="L810">
        <v>2182.1350000000002</v>
      </c>
      <c r="M810" s="9" t="str">
        <f>Data[[#This Row],[schedule]]&amp;" | "&amp;Data[[#This Row],[section]]</f>
        <v>SCHEDULE 2: REPORT ON THE REGULATORY PROFIT | 2a: Regulatory Profit</v>
      </c>
      <c r="N810" s="9" t="str">
        <f t="shared" si="12"/>
        <v>SCHEDULE 2: REPORT ON THE REGULATORY PROFIT | 2a: Regulatory Profit | Income | Noise mitigation charges</v>
      </c>
    </row>
    <row r="811" spans="1:14" hidden="1">
      <c r="A811" t="s">
        <v>1</v>
      </c>
      <c r="B811">
        <v>2013</v>
      </c>
      <c r="C811" t="s">
        <v>136</v>
      </c>
      <c r="D811" t="s">
        <v>137</v>
      </c>
      <c r="E811" t="s">
        <v>81</v>
      </c>
      <c r="F811" t="s">
        <v>141</v>
      </c>
      <c r="G811">
        <v>12</v>
      </c>
      <c r="H811" t="s">
        <v>147</v>
      </c>
      <c r="I811">
        <v>2013</v>
      </c>
      <c r="J811" t="s">
        <v>92</v>
      </c>
      <c r="K811" t="s">
        <v>594</v>
      </c>
      <c r="L811">
        <v>4214.2520000000004</v>
      </c>
      <c r="M811" s="9" t="str">
        <f>Data[[#This Row],[schedule]]&amp;" | "&amp;Data[[#This Row],[section]]</f>
        <v>SCHEDULE 2: REPORT ON THE REGULATORY PROFIT | 2a: Regulatory Profit</v>
      </c>
      <c r="N811" s="9" t="str">
        <f t="shared" si="12"/>
        <v>SCHEDULE 2: REPORT ON THE REGULATORY PROFIT | 2a: Regulatory Profit | Income | Lease, rental and concession income</v>
      </c>
    </row>
    <row r="812" spans="1:14" hidden="1">
      <c r="A812" t="s">
        <v>1</v>
      </c>
      <c r="B812">
        <v>2013</v>
      </c>
      <c r="C812" t="s">
        <v>136</v>
      </c>
      <c r="D812" t="s">
        <v>137</v>
      </c>
      <c r="E812" t="s">
        <v>81</v>
      </c>
      <c r="F812" t="s">
        <v>141</v>
      </c>
      <c r="G812">
        <v>13</v>
      </c>
      <c r="H812" t="s">
        <v>148</v>
      </c>
      <c r="I812">
        <v>2013</v>
      </c>
      <c r="J812" t="s">
        <v>92</v>
      </c>
      <c r="K812" t="s">
        <v>81</v>
      </c>
      <c r="M812" s="9" t="str">
        <f>Data[[#This Row],[schedule]]&amp;" | "&amp;Data[[#This Row],[section]]</f>
        <v>SCHEDULE 2: REPORT ON THE REGULATORY PROFIT | 2a: Regulatory Profit</v>
      </c>
      <c r="N812" s="9" t="str">
        <f t="shared" si="12"/>
        <v>SCHEDULE 2: REPORT ON THE REGULATORY PROFIT | 2a: Regulatory Profit | Income | Other operating revenue</v>
      </c>
    </row>
    <row r="813" spans="1:14" hidden="1">
      <c r="A813" t="s">
        <v>1</v>
      </c>
      <c r="B813">
        <v>2013</v>
      </c>
      <c r="C813" t="s">
        <v>136</v>
      </c>
      <c r="D813" t="s">
        <v>137</v>
      </c>
      <c r="E813" t="s">
        <v>81</v>
      </c>
      <c r="F813" t="s">
        <v>141</v>
      </c>
      <c r="G813">
        <v>14</v>
      </c>
      <c r="H813" t="s">
        <v>149</v>
      </c>
      <c r="I813">
        <v>2013</v>
      </c>
      <c r="J813" t="s">
        <v>92</v>
      </c>
      <c r="K813" t="s">
        <v>765</v>
      </c>
      <c r="L813">
        <v>66784.776459999994</v>
      </c>
      <c r="M813" s="9" t="str">
        <f>Data[[#This Row],[schedule]]&amp;" | "&amp;Data[[#This Row],[section]]</f>
        <v>SCHEDULE 2: REPORT ON THE REGULATORY PROFIT | 2a: Regulatory Profit</v>
      </c>
      <c r="N813" s="9" t="str">
        <f t="shared" si="12"/>
        <v>SCHEDULE 2: REPORT ON THE REGULATORY PROFIT | 2a: Regulatory Profit | Income | Net operating revenue</v>
      </c>
    </row>
    <row r="814" spans="1:14" hidden="1">
      <c r="A814" t="s">
        <v>1</v>
      </c>
      <c r="B814">
        <v>2013</v>
      </c>
      <c r="C814" t="s">
        <v>136</v>
      </c>
      <c r="D814" t="s">
        <v>137</v>
      </c>
      <c r="E814" t="s">
        <v>81</v>
      </c>
      <c r="F814" t="s">
        <v>141</v>
      </c>
      <c r="G814">
        <v>16</v>
      </c>
      <c r="H814" t="s">
        <v>150</v>
      </c>
      <c r="I814">
        <v>2013</v>
      </c>
      <c r="J814" t="s">
        <v>92</v>
      </c>
      <c r="K814" t="s">
        <v>598</v>
      </c>
      <c r="L814">
        <v>432.29687534919071</v>
      </c>
      <c r="M814" s="9" t="str">
        <f>Data[[#This Row],[schedule]]&amp;" | "&amp;Data[[#This Row],[section]]</f>
        <v>SCHEDULE 2: REPORT ON THE REGULATORY PROFIT | 2a: Regulatory Profit</v>
      </c>
      <c r="N814" s="9" t="str">
        <f t="shared" si="12"/>
        <v>SCHEDULE 2: REPORT ON THE REGULATORY PROFIT | 2a: Regulatory Profit | Income | Gains / (losses) on sale of assets</v>
      </c>
    </row>
    <row r="815" spans="1:14" hidden="1">
      <c r="A815" t="s">
        <v>1</v>
      </c>
      <c r="B815">
        <v>2013</v>
      </c>
      <c r="C815" t="s">
        <v>136</v>
      </c>
      <c r="D815" t="s">
        <v>137</v>
      </c>
      <c r="E815" t="s">
        <v>81</v>
      </c>
      <c r="F815" t="s">
        <v>141</v>
      </c>
      <c r="G815">
        <v>17</v>
      </c>
      <c r="H815" t="s">
        <v>151</v>
      </c>
      <c r="I815">
        <v>2013</v>
      </c>
      <c r="J815" t="s">
        <v>92</v>
      </c>
      <c r="K815" t="s">
        <v>458</v>
      </c>
      <c r="L815">
        <v>0</v>
      </c>
      <c r="M815" s="9" t="str">
        <f>Data[[#This Row],[schedule]]&amp;" | "&amp;Data[[#This Row],[section]]</f>
        <v>SCHEDULE 2: REPORT ON THE REGULATORY PROFIT | 2a: Regulatory Profit</v>
      </c>
      <c r="N815" s="9" t="str">
        <f t="shared" si="12"/>
        <v>SCHEDULE 2: REPORT ON THE REGULATORY PROFIT | 2a: Regulatory Profit | Income | Other income</v>
      </c>
    </row>
    <row r="816" spans="1:14" hidden="1">
      <c r="A816" t="s">
        <v>1</v>
      </c>
      <c r="B816">
        <v>2013</v>
      </c>
      <c r="C816" t="s">
        <v>136</v>
      </c>
      <c r="D816" t="s">
        <v>137</v>
      </c>
      <c r="E816" t="s">
        <v>81</v>
      </c>
      <c r="F816" t="s">
        <v>141</v>
      </c>
      <c r="G816">
        <v>18</v>
      </c>
      <c r="H816" t="s">
        <v>152</v>
      </c>
      <c r="I816">
        <v>2013</v>
      </c>
      <c r="J816" t="s">
        <v>92</v>
      </c>
      <c r="K816" t="s">
        <v>557</v>
      </c>
      <c r="L816">
        <v>67217.073335349181</v>
      </c>
      <c r="M816" s="9" t="str">
        <f>Data[[#This Row],[schedule]]&amp;" | "&amp;Data[[#This Row],[section]]</f>
        <v>SCHEDULE 2: REPORT ON THE REGULATORY PROFIT | 2a: Regulatory Profit</v>
      </c>
      <c r="N816" s="9" t="str">
        <f t="shared" si="12"/>
        <v>SCHEDULE 2: REPORT ON THE REGULATORY PROFIT | 2a: Regulatory Profit | Income | Total regulatory income</v>
      </c>
    </row>
    <row r="817" spans="1:14" hidden="1">
      <c r="A817" t="s">
        <v>1</v>
      </c>
      <c r="B817">
        <v>2013</v>
      </c>
      <c r="C817" t="s">
        <v>136</v>
      </c>
      <c r="D817" t="s">
        <v>137</v>
      </c>
      <c r="E817" t="s">
        <v>81</v>
      </c>
      <c r="F817" t="s">
        <v>142</v>
      </c>
      <c r="G817">
        <v>20</v>
      </c>
      <c r="H817" t="s">
        <v>153</v>
      </c>
      <c r="I817">
        <v>2013</v>
      </c>
      <c r="J817" t="s">
        <v>92</v>
      </c>
      <c r="K817" t="s">
        <v>81</v>
      </c>
      <c r="M817" s="9" t="str">
        <f>Data[[#This Row],[schedule]]&amp;" | "&amp;Data[[#This Row],[section]]</f>
        <v>SCHEDULE 2: REPORT ON THE REGULATORY PROFIT | 2a: Regulatory Profit</v>
      </c>
      <c r="N817" s="9" t="str">
        <f t="shared" si="12"/>
        <v>SCHEDULE 2: REPORT ON THE REGULATORY PROFIT | 2a: Regulatory Profit | Expenses | Operational expenditure:</v>
      </c>
    </row>
    <row r="818" spans="1:14" hidden="1">
      <c r="A818" t="s">
        <v>1</v>
      </c>
      <c r="B818">
        <v>2013</v>
      </c>
      <c r="C818" t="s">
        <v>136</v>
      </c>
      <c r="D818" t="s">
        <v>137</v>
      </c>
      <c r="E818" t="s">
        <v>81</v>
      </c>
      <c r="F818" t="s">
        <v>142</v>
      </c>
      <c r="G818">
        <v>21</v>
      </c>
      <c r="H818" t="s">
        <v>76</v>
      </c>
      <c r="I818">
        <v>2013</v>
      </c>
      <c r="J818" t="s">
        <v>92</v>
      </c>
      <c r="K818" t="s">
        <v>462</v>
      </c>
      <c r="L818">
        <v>3890.9041456591672</v>
      </c>
      <c r="M818" s="9" t="str">
        <f>Data[[#This Row],[schedule]]&amp;" | "&amp;Data[[#This Row],[section]]</f>
        <v>SCHEDULE 2: REPORT ON THE REGULATORY PROFIT | 2a: Regulatory Profit</v>
      </c>
      <c r="N818" s="9" t="str">
        <f t="shared" si="12"/>
        <v>SCHEDULE 2: REPORT ON THE REGULATORY PROFIT | 2a: Regulatory Profit | Expenses | Corporate overheads</v>
      </c>
    </row>
    <row r="819" spans="1:14" hidden="1">
      <c r="A819" t="s">
        <v>1</v>
      </c>
      <c r="B819">
        <v>2013</v>
      </c>
      <c r="C819" t="s">
        <v>136</v>
      </c>
      <c r="D819" t="s">
        <v>137</v>
      </c>
      <c r="E819" t="s">
        <v>81</v>
      </c>
      <c r="F819" t="s">
        <v>142</v>
      </c>
      <c r="G819">
        <v>22</v>
      </c>
      <c r="H819" t="s">
        <v>77</v>
      </c>
      <c r="I819">
        <v>2013</v>
      </c>
      <c r="J819" t="s">
        <v>92</v>
      </c>
      <c r="K819" t="s">
        <v>636</v>
      </c>
      <c r="L819">
        <v>14544.208062194521</v>
      </c>
      <c r="M819" s="9" t="str">
        <f>Data[[#This Row],[schedule]]&amp;" | "&amp;Data[[#This Row],[section]]</f>
        <v>SCHEDULE 2: REPORT ON THE REGULATORY PROFIT | 2a: Regulatory Profit</v>
      </c>
      <c r="N819" s="9" t="str">
        <f t="shared" si="12"/>
        <v>SCHEDULE 2: REPORT ON THE REGULATORY PROFIT | 2a: Regulatory Profit | Expenses | Asset management and airport operations</v>
      </c>
    </row>
    <row r="820" spans="1:14" hidden="1">
      <c r="A820" t="s">
        <v>1</v>
      </c>
      <c r="B820">
        <v>2013</v>
      </c>
      <c r="C820" t="s">
        <v>136</v>
      </c>
      <c r="D820" t="s">
        <v>137</v>
      </c>
      <c r="E820" t="s">
        <v>81</v>
      </c>
      <c r="F820" t="s">
        <v>142</v>
      </c>
      <c r="G820">
        <v>23</v>
      </c>
      <c r="H820" t="s">
        <v>78</v>
      </c>
      <c r="I820">
        <v>2013</v>
      </c>
      <c r="J820" t="s">
        <v>92</v>
      </c>
      <c r="K820" t="s">
        <v>639</v>
      </c>
      <c r="L820">
        <v>1169.4201627</v>
      </c>
      <c r="M820" s="9" t="str">
        <f>Data[[#This Row],[schedule]]&amp;" | "&amp;Data[[#This Row],[section]]</f>
        <v>SCHEDULE 2: REPORT ON THE REGULATORY PROFIT | 2a: Regulatory Profit</v>
      </c>
      <c r="N820" s="9" t="str">
        <f t="shared" si="12"/>
        <v>SCHEDULE 2: REPORT ON THE REGULATORY PROFIT | 2a: Regulatory Profit | Expenses | Asset maintenance</v>
      </c>
    </row>
    <row r="821" spans="1:14" hidden="1">
      <c r="A821" t="s">
        <v>1</v>
      </c>
      <c r="B821">
        <v>2013</v>
      </c>
      <c r="C821" t="s">
        <v>136</v>
      </c>
      <c r="D821" t="s">
        <v>137</v>
      </c>
      <c r="E821" t="s">
        <v>81</v>
      </c>
      <c r="F821" t="s">
        <v>142</v>
      </c>
      <c r="G821">
        <v>24</v>
      </c>
      <c r="H821" t="s">
        <v>79</v>
      </c>
      <c r="I821">
        <v>2013</v>
      </c>
      <c r="J821" t="s">
        <v>92</v>
      </c>
      <c r="K821" t="s">
        <v>496</v>
      </c>
      <c r="L821">
        <v>19604.53237055369</v>
      </c>
      <c r="M821" s="9" t="str">
        <f>Data[[#This Row],[schedule]]&amp;" | "&amp;Data[[#This Row],[section]]</f>
        <v>SCHEDULE 2: REPORT ON THE REGULATORY PROFIT | 2a: Regulatory Profit</v>
      </c>
      <c r="N821" s="9" t="str">
        <f t="shared" si="12"/>
        <v>SCHEDULE 2: REPORT ON THE REGULATORY PROFIT | 2a: Regulatory Profit | Expenses | Total operational expenditure</v>
      </c>
    </row>
    <row r="822" spans="1:14" hidden="1">
      <c r="A822" t="s">
        <v>1</v>
      </c>
      <c r="B822">
        <v>2013</v>
      </c>
      <c r="C822" t="s">
        <v>136</v>
      </c>
      <c r="D822" t="s">
        <v>137</v>
      </c>
      <c r="E822" t="s">
        <v>81</v>
      </c>
      <c r="F822" t="s">
        <v>81</v>
      </c>
      <c r="G822">
        <v>26</v>
      </c>
      <c r="H822" t="s">
        <v>154</v>
      </c>
      <c r="I822">
        <v>2013</v>
      </c>
      <c r="J822" t="s">
        <v>92</v>
      </c>
      <c r="K822" t="s">
        <v>562</v>
      </c>
      <c r="L822">
        <v>47612.540964795502</v>
      </c>
      <c r="M822" s="9" t="str">
        <f>Data[[#This Row],[schedule]]&amp;" | "&amp;Data[[#This Row],[section]]</f>
        <v>SCHEDULE 2: REPORT ON THE REGULATORY PROFIT | 2a: Regulatory Profit</v>
      </c>
      <c r="N822" s="9" t="str">
        <f t="shared" si="12"/>
        <v>SCHEDULE 2: REPORT ON THE REGULATORY PROFIT | 2a: Regulatory Profit | Operating surplus / (deficit)</v>
      </c>
    </row>
    <row r="823" spans="1:14" hidden="1">
      <c r="A823" t="s">
        <v>1</v>
      </c>
      <c r="B823">
        <v>2013</v>
      </c>
      <c r="C823" t="s">
        <v>136</v>
      </c>
      <c r="D823" t="s">
        <v>137</v>
      </c>
      <c r="E823" t="s">
        <v>81</v>
      </c>
      <c r="F823" t="s">
        <v>81</v>
      </c>
      <c r="G823">
        <v>28</v>
      </c>
      <c r="H823" t="s">
        <v>155</v>
      </c>
      <c r="I823">
        <v>2013</v>
      </c>
      <c r="J823" t="s">
        <v>92</v>
      </c>
      <c r="K823" t="s">
        <v>565</v>
      </c>
      <c r="L823">
        <v>14204</v>
      </c>
      <c r="M823" s="9" t="str">
        <f>Data[[#This Row],[schedule]]&amp;" | "&amp;Data[[#This Row],[section]]</f>
        <v>SCHEDULE 2: REPORT ON THE REGULATORY PROFIT | 2a: Regulatory Profit</v>
      </c>
      <c r="N823" s="9" t="str">
        <f t="shared" si="12"/>
        <v>SCHEDULE 2: REPORT ON THE REGULATORY PROFIT | 2a: Regulatory Profit | Regulatory depreciation</v>
      </c>
    </row>
    <row r="824" spans="1:14" hidden="1">
      <c r="A824" t="s">
        <v>1</v>
      </c>
      <c r="B824">
        <v>2013</v>
      </c>
      <c r="C824" t="s">
        <v>136</v>
      </c>
      <c r="D824" t="s">
        <v>137</v>
      </c>
      <c r="E824" t="s">
        <v>81</v>
      </c>
      <c r="F824" t="s">
        <v>81</v>
      </c>
      <c r="G824">
        <v>30</v>
      </c>
      <c r="H824" t="s">
        <v>156</v>
      </c>
      <c r="I824">
        <v>2013</v>
      </c>
      <c r="J824" t="s">
        <v>92</v>
      </c>
      <c r="K824" t="s">
        <v>570</v>
      </c>
      <c r="L824">
        <v>3526.1591061215672</v>
      </c>
      <c r="M824" s="9" t="str">
        <f>Data[[#This Row],[schedule]]&amp;" | "&amp;Data[[#This Row],[section]]</f>
        <v>SCHEDULE 2: REPORT ON THE REGULATORY PROFIT | 2a: Regulatory Profit</v>
      </c>
      <c r="N824" s="9" t="str">
        <f t="shared" si="12"/>
        <v>SCHEDULE 2: REPORT ON THE REGULATORY PROFIT | 2a: Regulatory Profit | Indexed revaluation</v>
      </c>
    </row>
    <row r="825" spans="1:14" hidden="1">
      <c r="A825" t="s">
        <v>1</v>
      </c>
      <c r="B825">
        <v>2013</v>
      </c>
      <c r="C825" t="s">
        <v>136</v>
      </c>
      <c r="D825" t="s">
        <v>137</v>
      </c>
      <c r="E825" t="s">
        <v>81</v>
      </c>
      <c r="F825" t="s">
        <v>81</v>
      </c>
      <c r="G825">
        <v>31</v>
      </c>
      <c r="H825" t="s">
        <v>157</v>
      </c>
      <c r="I825">
        <v>2013</v>
      </c>
      <c r="J825" t="s">
        <v>92</v>
      </c>
      <c r="K825" t="s">
        <v>458</v>
      </c>
      <c r="L825">
        <v>0</v>
      </c>
      <c r="M825" s="9" t="str">
        <f>Data[[#This Row],[schedule]]&amp;" | "&amp;Data[[#This Row],[section]]</f>
        <v>SCHEDULE 2: REPORT ON THE REGULATORY PROFIT | 2a: Regulatory Profit</v>
      </c>
      <c r="N825" s="9" t="str">
        <f t="shared" si="12"/>
        <v>SCHEDULE 2: REPORT ON THE REGULATORY PROFIT | 2a: Regulatory Profit | Non-indexed revaluation</v>
      </c>
    </row>
    <row r="826" spans="1:14" hidden="1">
      <c r="A826" t="s">
        <v>1</v>
      </c>
      <c r="B826">
        <v>2013</v>
      </c>
      <c r="C826" t="s">
        <v>136</v>
      </c>
      <c r="D826" t="s">
        <v>137</v>
      </c>
      <c r="E826" t="s">
        <v>81</v>
      </c>
      <c r="F826" t="s">
        <v>81</v>
      </c>
      <c r="G826">
        <v>32</v>
      </c>
      <c r="H826" t="s">
        <v>158</v>
      </c>
      <c r="I826">
        <v>2013</v>
      </c>
      <c r="J826" t="s">
        <v>92</v>
      </c>
      <c r="K826" t="s">
        <v>570</v>
      </c>
      <c r="L826">
        <v>3526.1591061215672</v>
      </c>
      <c r="M826" s="9" t="str">
        <f>Data[[#This Row],[schedule]]&amp;" | "&amp;Data[[#This Row],[section]]</f>
        <v>SCHEDULE 2: REPORT ON THE REGULATORY PROFIT | 2a: Regulatory Profit</v>
      </c>
      <c r="N826" s="9" t="str">
        <f t="shared" si="12"/>
        <v>SCHEDULE 2: REPORT ON THE REGULATORY PROFIT | 2a: Regulatory Profit | Total revaluations</v>
      </c>
    </row>
    <row r="827" spans="1:14" hidden="1">
      <c r="A827" t="s">
        <v>1</v>
      </c>
      <c r="B827">
        <v>2013</v>
      </c>
      <c r="C827" t="s">
        <v>136</v>
      </c>
      <c r="D827" t="s">
        <v>137</v>
      </c>
      <c r="E827" t="s">
        <v>81</v>
      </c>
      <c r="F827" t="s">
        <v>81</v>
      </c>
      <c r="G827">
        <v>34</v>
      </c>
      <c r="H827" t="s">
        <v>159</v>
      </c>
      <c r="I827">
        <v>2013</v>
      </c>
      <c r="J827" t="s">
        <v>92</v>
      </c>
      <c r="K827" t="s">
        <v>766</v>
      </c>
      <c r="L827">
        <v>36934.700070917061</v>
      </c>
      <c r="M827" s="9" t="str">
        <f>Data[[#This Row],[schedule]]&amp;" | "&amp;Data[[#This Row],[section]]</f>
        <v>SCHEDULE 2: REPORT ON THE REGULATORY PROFIT | 2a: Regulatory Profit</v>
      </c>
      <c r="N827" s="9" t="str">
        <f t="shared" si="12"/>
        <v>SCHEDULE 2: REPORT ON THE REGULATORY PROFIT | 2a: Regulatory Profit | Regulatory Profit / (Loss) before tax &amp; allowance for long term credit spread</v>
      </c>
    </row>
    <row r="828" spans="1:14" hidden="1">
      <c r="A828" t="s">
        <v>1</v>
      </c>
      <c r="B828">
        <v>2013</v>
      </c>
      <c r="C828" t="s">
        <v>136</v>
      </c>
      <c r="D828" t="s">
        <v>137</v>
      </c>
      <c r="E828" t="s">
        <v>81</v>
      </c>
      <c r="F828" t="s">
        <v>81</v>
      </c>
      <c r="G828">
        <v>36</v>
      </c>
      <c r="H828" t="s">
        <v>160</v>
      </c>
      <c r="I828">
        <v>2013</v>
      </c>
      <c r="J828" t="s">
        <v>92</v>
      </c>
      <c r="K828" t="s">
        <v>767</v>
      </c>
      <c r="L828">
        <v>-2.7816051275099718</v>
      </c>
      <c r="M828" s="9" t="str">
        <f>Data[[#This Row],[schedule]]&amp;" | "&amp;Data[[#This Row],[section]]</f>
        <v>SCHEDULE 2: REPORT ON THE REGULATORY PROFIT | 2a: Regulatory Profit</v>
      </c>
      <c r="N828" s="9" t="str">
        <f t="shared" si="12"/>
        <v>SCHEDULE 2: REPORT ON THE REGULATORY PROFIT | 2a: Regulatory Profit | Allowance for long term credit spread</v>
      </c>
    </row>
    <row r="829" spans="1:14" hidden="1">
      <c r="A829" t="s">
        <v>1</v>
      </c>
      <c r="B829">
        <v>2013</v>
      </c>
      <c r="C829" t="s">
        <v>136</v>
      </c>
      <c r="D829" t="s">
        <v>137</v>
      </c>
      <c r="E829" t="s">
        <v>81</v>
      </c>
      <c r="F829" t="s">
        <v>81</v>
      </c>
      <c r="G829">
        <v>38</v>
      </c>
      <c r="H829" t="s">
        <v>161</v>
      </c>
      <c r="I829">
        <v>2013</v>
      </c>
      <c r="J829" t="s">
        <v>92</v>
      </c>
      <c r="K829" t="s">
        <v>748</v>
      </c>
      <c r="L829">
        <v>36937.481676044568</v>
      </c>
      <c r="M829" s="9" t="str">
        <f>Data[[#This Row],[schedule]]&amp;" | "&amp;Data[[#This Row],[section]]</f>
        <v>SCHEDULE 2: REPORT ON THE REGULATORY PROFIT | 2a: Regulatory Profit</v>
      </c>
      <c r="N829" s="9" t="str">
        <f t="shared" si="12"/>
        <v>SCHEDULE 2: REPORT ON THE REGULATORY PROFIT | 2a: Regulatory Profit | Regulatory Profit / (Loss) before tax</v>
      </c>
    </row>
    <row r="830" spans="1:14" hidden="1">
      <c r="A830" t="s">
        <v>1</v>
      </c>
      <c r="B830">
        <v>2013</v>
      </c>
      <c r="C830" t="s">
        <v>136</v>
      </c>
      <c r="D830" t="s">
        <v>137</v>
      </c>
      <c r="E830" t="s">
        <v>81</v>
      </c>
      <c r="F830" t="s">
        <v>81</v>
      </c>
      <c r="G830">
        <v>40</v>
      </c>
      <c r="H830" t="s">
        <v>162</v>
      </c>
      <c r="I830">
        <v>2013</v>
      </c>
      <c r="J830" t="s">
        <v>92</v>
      </c>
      <c r="K830" t="s">
        <v>573</v>
      </c>
      <c r="L830">
        <v>9864.1119905416945</v>
      </c>
      <c r="M830" s="9" t="str">
        <f>Data[[#This Row],[schedule]]&amp;" | "&amp;Data[[#This Row],[section]]</f>
        <v>SCHEDULE 2: REPORT ON THE REGULATORY PROFIT | 2a: Regulatory Profit</v>
      </c>
      <c r="N830" s="9" t="str">
        <f t="shared" si="12"/>
        <v>SCHEDULE 2: REPORT ON THE REGULATORY PROFIT | 2a: Regulatory Profit | Regulatory tax allowance</v>
      </c>
    </row>
    <row r="831" spans="1:14" hidden="1">
      <c r="A831" t="s">
        <v>1</v>
      </c>
      <c r="B831">
        <v>2013</v>
      </c>
      <c r="C831" t="s">
        <v>136</v>
      </c>
      <c r="D831" t="s">
        <v>137</v>
      </c>
      <c r="E831" t="s">
        <v>81</v>
      </c>
      <c r="F831" t="s">
        <v>81</v>
      </c>
      <c r="G831">
        <v>42</v>
      </c>
      <c r="H831" t="s">
        <v>163</v>
      </c>
      <c r="I831">
        <v>2013</v>
      </c>
      <c r="J831" t="s">
        <v>92</v>
      </c>
      <c r="K831" t="s">
        <v>768</v>
      </c>
      <c r="L831">
        <v>27073.369685502879</v>
      </c>
      <c r="M831" s="9" t="str">
        <f>Data[[#This Row],[schedule]]&amp;" | "&amp;Data[[#This Row],[section]]</f>
        <v>SCHEDULE 2: REPORT ON THE REGULATORY PROFIT | 2a: Regulatory Profit</v>
      </c>
      <c r="N831" s="9" t="str">
        <f t="shared" si="12"/>
        <v xml:space="preserve">SCHEDULE 2: REPORT ON THE REGULATORY PROFIT | 2a: Regulatory Profit | Regulatory Profit / (Loss) </v>
      </c>
    </row>
    <row r="832" spans="1:14" hidden="1">
      <c r="A832" t="s">
        <v>1</v>
      </c>
      <c r="B832">
        <v>2013</v>
      </c>
      <c r="C832" t="s">
        <v>136</v>
      </c>
      <c r="D832" t="s">
        <v>138</v>
      </c>
      <c r="E832" t="s">
        <v>81</v>
      </c>
      <c r="F832" t="s">
        <v>81</v>
      </c>
      <c r="G832">
        <v>88</v>
      </c>
      <c r="H832" t="s">
        <v>164</v>
      </c>
      <c r="I832">
        <v>2013</v>
      </c>
      <c r="J832" t="s">
        <v>92</v>
      </c>
      <c r="K832" t="s">
        <v>769</v>
      </c>
      <c r="L832">
        <v>2130.3615399999999</v>
      </c>
      <c r="M832" s="9" t="str">
        <f>Data[[#This Row],[schedule]]&amp;" | "&amp;Data[[#This Row],[section]]</f>
        <v>SCHEDULE 2: REPORT ON THE REGULATORY PROFIT | 2b(ii): Financial Incentives</v>
      </c>
      <c r="N832" s="9" t="str">
        <f t="shared" si="12"/>
        <v>SCHEDULE 2: REPORT ON THE REGULATORY PROFIT | 2b(ii): Financial Incentives | Pricing incentives</v>
      </c>
    </row>
    <row r="833" spans="1:14" hidden="1">
      <c r="A833" t="s">
        <v>1</v>
      </c>
      <c r="B833">
        <v>2013</v>
      </c>
      <c r="C833" t="s">
        <v>136</v>
      </c>
      <c r="D833" t="s">
        <v>138</v>
      </c>
      <c r="E833" t="s">
        <v>81</v>
      </c>
      <c r="F833" t="s">
        <v>81</v>
      </c>
      <c r="G833">
        <v>89</v>
      </c>
      <c r="H833" t="s">
        <v>165</v>
      </c>
      <c r="I833">
        <v>2013</v>
      </c>
      <c r="J833" t="s">
        <v>92</v>
      </c>
      <c r="K833" t="s">
        <v>770</v>
      </c>
      <c r="L833">
        <v>-144.94999999999999</v>
      </c>
      <c r="M833" s="9" t="str">
        <f>Data[[#This Row],[schedule]]&amp;" | "&amp;Data[[#This Row],[section]]</f>
        <v>SCHEDULE 2: REPORT ON THE REGULATORY PROFIT | 2b(ii): Financial Incentives</v>
      </c>
      <c r="N833" s="9" t="str">
        <f t="shared" si="12"/>
        <v>SCHEDULE 2: REPORT ON THE REGULATORY PROFIT | 2b(ii): Financial Incentives | Other incentives</v>
      </c>
    </row>
    <row r="834" spans="1:14" hidden="1">
      <c r="A834" t="s">
        <v>1</v>
      </c>
      <c r="B834">
        <v>2013</v>
      </c>
      <c r="C834" t="s">
        <v>136</v>
      </c>
      <c r="D834" t="s">
        <v>138</v>
      </c>
      <c r="E834" t="s">
        <v>81</v>
      </c>
      <c r="F834" t="s">
        <v>81</v>
      </c>
      <c r="G834">
        <v>90</v>
      </c>
      <c r="H834" t="s">
        <v>166</v>
      </c>
      <c r="I834">
        <v>2013</v>
      </c>
      <c r="J834" t="s">
        <v>92</v>
      </c>
      <c r="K834" t="s">
        <v>771</v>
      </c>
      <c r="L834">
        <v>1985.4115400000001</v>
      </c>
      <c r="M834" s="9" t="str">
        <f>Data[[#This Row],[schedule]]&amp;" | "&amp;Data[[#This Row],[section]]</f>
        <v>SCHEDULE 2: REPORT ON THE REGULATORY PROFIT | 2b(ii): Financial Incentives</v>
      </c>
      <c r="N834" s="9" t="str">
        <f t="shared" ref="N834:N897" si="13">SUBSTITUTE(SUBSTITUTE(SUBSTITUTE(C834&amp;" | "&amp;D834&amp;" | "&amp;E834&amp;" | "&amp;F834&amp;" | "&amp;H834," |  |  | "," | ")," |  |  | "," | ")," |  | "," | ")</f>
        <v>SCHEDULE 2: REPORT ON THE REGULATORY PROFIT | 2b(ii): Financial Incentives | Total financial incentives</v>
      </c>
    </row>
    <row r="835" spans="1:14" hidden="1">
      <c r="A835" t="s">
        <v>1</v>
      </c>
      <c r="B835">
        <v>2013</v>
      </c>
      <c r="C835" t="s">
        <v>136</v>
      </c>
      <c r="D835" t="s">
        <v>139</v>
      </c>
      <c r="E835" t="s">
        <v>81</v>
      </c>
      <c r="F835" t="s">
        <v>81</v>
      </c>
      <c r="G835">
        <v>93</v>
      </c>
      <c r="H835" t="s">
        <v>167</v>
      </c>
      <c r="I835">
        <v>2013</v>
      </c>
      <c r="J835" t="s">
        <v>92</v>
      </c>
      <c r="K835" t="s">
        <v>772</v>
      </c>
      <c r="L835">
        <v>1207.9372106000001</v>
      </c>
      <c r="M835" s="9" t="str">
        <f>Data[[#This Row],[schedule]]&amp;" | "&amp;Data[[#This Row],[section]]</f>
        <v>SCHEDULE 2: REPORT ON THE REGULATORY PROFIT | 2b(iii): Rates and Levy Costs</v>
      </c>
      <c r="N835" s="9" t="str">
        <f t="shared" si="13"/>
        <v>SCHEDULE 2: REPORT ON THE REGULATORY PROFIT | 2b(iii): Rates and Levy Costs | Rates and levy costs</v>
      </c>
    </row>
    <row r="836" spans="1:14" hidden="1">
      <c r="A836" t="s">
        <v>1</v>
      </c>
      <c r="B836">
        <v>2013</v>
      </c>
      <c r="C836" t="s">
        <v>136</v>
      </c>
      <c r="D836" t="s">
        <v>140</v>
      </c>
      <c r="E836" t="s">
        <v>81</v>
      </c>
      <c r="F836" t="s">
        <v>81</v>
      </c>
      <c r="G836">
        <v>96</v>
      </c>
      <c r="H836" t="s">
        <v>168</v>
      </c>
      <c r="I836">
        <v>2013</v>
      </c>
      <c r="J836" t="s">
        <v>92</v>
      </c>
      <c r="K836" t="s">
        <v>458</v>
      </c>
      <c r="L836">
        <v>0</v>
      </c>
      <c r="M836" s="9" t="str">
        <f>Data[[#This Row],[schedule]]&amp;" | "&amp;Data[[#This Row],[section]]</f>
        <v>SCHEDULE 2: REPORT ON THE REGULATORY PROFIT | 2b(iv): Merger and Acquisition Expenses</v>
      </c>
      <c r="N836" s="9" t="str">
        <f t="shared" si="13"/>
        <v>SCHEDULE 2: REPORT ON THE REGULATORY PROFIT | 2b(iv): Merger and Acquisition Expenses | Merger and acquisition expenses</v>
      </c>
    </row>
    <row r="837" spans="1:14" hidden="1">
      <c r="A837" t="s">
        <v>1</v>
      </c>
      <c r="B837">
        <v>2013</v>
      </c>
      <c r="C837" t="s">
        <v>104</v>
      </c>
      <c r="D837" t="s">
        <v>105</v>
      </c>
      <c r="E837" t="s">
        <v>101</v>
      </c>
      <c r="F837" t="s">
        <v>81</v>
      </c>
      <c r="G837">
        <v>9</v>
      </c>
      <c r="H837" t="s">
        <v>109</v>
      </c>
      <c r="I837">
        <v>2011</v>
      </c>
      <c r="J837" t="s">
        <v>92</v>
      </c>
      <c r="K837" t="s">
        <v>4816</v>
      </c>
      <c r="L837">
        <v>25985</v>
      </c>
      <c r="M837" s="9" t="str">
        <f>Data[[#This Row],[schedule]]&amp;" | "&amp;Data[[#This Row],[section]]</f>
        <v>SCHEDULE 1: REPORT ON RETURN ON INVESTMENT | 1a: Return on Investment</v>
      </c>
      <c r="N837" s="9" t="str">
        <f t="shared" si="13"/>
        <v>SCHEDULE 1: REPORT ON RETURN ON INVESTMENT | 1a: Return on Investment | By category | Regulatory profit / (loss)</v>
      </c>
    </row>
    <row r="838" spans="1:14" hidden="1">
      <c r="A838" t="s">
        <v>1</v>
      </c>
      <c r="B838">
        <v>2013</v>
      </c>
      <c r="C838" t="s">
        <v>104</v>
      </c>
      <c r="D838" t="s">
        <v>105</v>
      </c>
      <c r="E838" t="s">
        <v>101</v>
      </c>
      <c r="F838" t="s">
        <v>81</v>
      </c>
      <c r="G838">
        <v>9</v>
      </c>
      <c r="H838" t="s">
        <v>109</v>
      </c>
      <c r="I838">
        <v>2012</v>
      </c>
      <c r="J838" t="s">
        <v>92</v>
      </c>
      <c r="K838" t="s">
        <v>4817</v>
      </c>
      <c r="L838">
        <v>29727</v>
      </c>
      <c r="M838" s="9" t="str">
        <f>Data[[#This Row],[schedule]]&amp;" | "&amp;Data[[#This Row],[section]]</f>
        <v>SCHEDULE 1: REPORT ON RETURN ON INVESTMENT | 1a: Return on Investment</v>
      </c>
      <c r="N838" s="9" t="str">
        <f t="shared" si="13"/>
        <v>SCHEDULE 1: REPORT ON RETURN ON INVESTMENT | 1a: Return on Investment | By category | Regulatory profit / (loss)</v>
      </c>
    </row>
    <row r="839" spans="1:14" hidden="1">
      <c r="A839" t="s">
        <v>1</v>
      </c>
      <c r="B839">
        <v>2013</v>
      </c>
      <c r="C839" t="s">
        <v>104</v>
      </c>
      <c r="D839" t="s">
        <v>105</v>
      </c>
      <c r="E839" t="s">
        <v>101</v>
      </c>
      <c r="F839" t="s">
        <v>81</v>
      </c>
      <c r="G839">
        <v>9</v>
      </c>
      <c r="H839" t="s">
        <v>109</v>
      </c>
      <c r="I839">
        <v>2013</v>
      </c>
      <c r="J839" t="s">
        <v>92</v>
      </c>
      <c r="K839" t="s">
        <v>4818</v>
      </c>
      <c r="L839">
        <v>27073.36624907676</v>
      </c>
      <c r="M839" s="9" t="str">
        <f>Data[[#This Row],[schedule]]&amp;" | "&amp;Data[[#This Row],[section]]</f>
        <v>SCHEDULE 1: REPORT ON RETURN ON INVESTMENT | 1a: Return on Investment</v>
      </c>
      <c r="N839" s="9" t="str">
        <f t="shared" si="13"/>
        <v>SCHEDULE 1: REPORT ON RETURN ON INVESTMENT | 1a: Return on Investment | By category | Regulatory profit / (loss)</v>
      </c>
    </row>
    <row r="840" spans="1:14" hidden="1">
      <c r="A840" t="s">
        <v>1</v>
      </c>
      <c r="B840">
        <v>2013</v>
      </c>
      <c r="C840" t="s">
        <v>104</v>
      </c>
      <c r="D840" t="s">
        <v>105</v>
      </c>
      <c r="E840" t="s">
        <v>101</v>
      </c>
      <c r="F840" t="s">
        <v>81</v>
      </c>
      <c r="G840">
        <v>10</v>
      </c>
      <c r="H840" t="s">
        <v>110</v>
      </c>
      <c r="I840">
        <v>2011</v>
      </c>
      <c r="J840" t="s">
        <v>92</v>
      </c>
      <c r="K840" t="s">
        <v>4819</v>
      </c>
      <c r="L840">
        <v>1396</v>
      </c>
      <c r="M840" s="9" t="str">
        <f>Data[[#This Row],[schedule]]&amp;" | "&amp;Data[[#This Row],[section]]</f>
        <v>SCHEDULE 1: REPORT ON RETURN ON INVESTMENT | 1a: Return on Investment</v>
      </c>
      <c r="N840" s="9" t="str">
        <f t="shared" si="13"/>
        <v>SCHEDULE 1: REPORT ON RETURN ON INVESTMENT | 1a: Return on Investment | By category | Notional interest tax shield</v>
      </c>
    </row>
    <row r="841" spans="1:14" hidden="1">
      <c r="A841" t="s">
        <v>1</v>
      </c>
      <c r="B841">
        <v>2013</v>
      </c>
      <c r="C841" t="s">
        <v>104</v>
      </c>
      <c r="D841" t="s">
        <v>105</v>
      </c>
      <c r="E841" t="s">
        <v>101</v>
      </c>
      <c r="F841" t="s">
        <v>81</v>
      </c>
      <c r="G841">
        <v>10</v>
      </c>
      <c r="H841" t="s">
        <v>110</v>
      </c>
      <c r="I841">
        <v>2012</v>
      </c>
      <c r="J841" t="s">
        <v>92</v>
      </c>
      <c r="K841" t="s">
        <v>4820</v>
      </c>
      <c r="L841">
        <v>1240</v>
      </c>
      <c r="M841" s="9" t="str">
        <f>Data[[#This Row],[schedule]]&amp;" | "&amp;Data[[#This Row],[section]]</f>
        <v>SCHEDULE 1: REPORT ON RETURN ON INVESTMENT | 1a: Return on Investment</v>
      </c>
      <c r="N841" s="9" t="str">
        <f t="shared" si="13"/>
        <v>SCHEDULE 1: REPORT ON RETURN ON INVESTMENT | 1a: Return on Investment | By category | Notional interest tax shield</v>
      </c>
    </row>
    <row r="842" spans="1:14" hidden="1">
      <c r="A842" t="s">
        <v>1</v>
      </c>
      <c r="B842">
        <v>2013</v>
      </c>
      <c r="C842" t="s">
        <v>104</v>
      </c>
      <c r="D842" t="s">
        <v>105</v>
      </c>
      <c r="E842" t="s">
        <v>101</v>
      </c>
      <c r="F842" t="s">
        <v>81</v>
      </c>
      <c r="G842">
        <v>10</v>
      </c>
      <c r="H842" t="s">
        <v>110</v>
      </c>
      <c r="I842">
        <v>2013</v>
      </c>
      <c r="J842" t="s">
        <v>92</v>
      </c>
      <c r="K842" t="s">
        <v>4821</v>
      </c>
      <c r="L842">
        <v>1165.9718531999999</v>
      </c>
      <c r="M842" s="9" t="str">
        <f>Data[[#This Row],[schedule]]&amp;" | "&amp;Data[[#This Row],[section]]</f>
        <v>SCHEDULE 1: REPORT ON RETURN ON INVESTMENT | 1a: Return on Investment</v>
      </c>
      <c r="N842" s="9" t="str">
        <f t="shared" si="13"/>
        <v>SCHEDULE 1: REPORT ON RETURN ON INVESTMENT | 1a: Return on Investment | By category | Notional interest tax shield</v>
      </c>
    </row>
    <row r="843" spans="1:14" hidden="1">
      <c r="A843" t="s">
        <v>1</v>
      </c>
      <c r="B843">
        <v>2013</v>
      </c>
      <c r="C843" t="s">
        <v>104</v>
      </c>
      <c r="D843" t="s">
        <v>105</v>
      </c>
      <c r="E843" t="s">
        <v>101</v>
      </c>
      <c r="F843" t="s">
        <v>81</v>
      </c>
      <c r="G843">
        <v>11</v>
      </c>
      <c r="H843" t="s">
        <v>111</v>
      </c>
      <c r="I843">
        <v>2011</v>
      </c>
      <c r="J843" t="s">
        <v>92</v>
      </c>
      <c r="K843" t="s">
        <v>4822</v>
      </c>
      <c r="L843">
        <v>24589</v>
      </c>
      <c r="M843" s="9" t="str">
        <f>Data[[#This Row],[schedule]]&amp;" | "&amp;Data[[#This Row],[section]]</f>
        <v>SCHEDULE 1: REPORT ON RETURN ON INVESTMENT | 1a: Return on Investment</v>
      </c>
      <c r="N843" s="9" t="str">
        <f t="shared" si="13"/>
        <v>SCHEDULE 1: REPORT ON RETURN ON INVESTMENT | 1a: Return on Investment | By category | Adjusted regulatory profit</v>
      </c>
    </row>
    <row r="844" spans="1:14" hidden="1">
      <c r="A844" t="s">
        <v>1</v>
      </c>
      <c r="B844">
        <v>2013</v>
      </c>
      <c r="C844" t="s">
        <v>104</v>
      </c>
      <c r="D844" t="s">
        <v>105</v>
      </c>
      <c r="E844" t="s">
        <v>101</v>
      </c>
      <c r="F844" t="s">
        <v>81</v>
      </c>
      <c r="G844">
        <v>11</v>
      </c>
      <c r="H844" t="s">
        <v>111</v>
      </c>
      <c r="I844">
        <v>2012</v>
      </c>
      <c r="J844" t="s">
        <v>92</v>
      </c>
      <c r="K844" t="s">
        <v>4823</v>
      </c>
      <c r="L844">
        <v>28487</v>
      </c>
      <c r="M844" s="9" t="str">
        <f>Data[[#This Row],[schedule]]&amp;" | "&amp;Data[[#This Row],[section]]</f>
        <v>SCHEDULE 1: REPORT ON RETURN ON INVESTMENT | 1a: Return on Investment</v>
      </c>
      <c r="N844" s="9" t="str">
        <f t="shared" si="13"/>
        <v>SCHEDULE 1: REPORT ON RETURN ON INVESTMENT | 1a: Return on Investment | By category | Adjusted regulatory profit</v>
      </c>
    </row>
    <row r="845" spans="1:14" hidden="1">
      <c r="A845" t="s">
        <v>1</v>
      </c>
      <c r="B845">
        <v>2013</v>
      </c>
      <c r="C845" t="s">
        <v>104</v>
      </c>
      <c r="D845" t="s">
        <v>105</v>
      </c>
      <c r="E845" t="s">
        <v>101</v>
      </c>
      <c r="F845" t="s">
        <v>81</v>
      </c>
      <c r="G845">
        <v>11</v>
      </c>
      <c r="H845" t="s">
        <v>111</v>
      </c>
      <c r="I845">
        <v>2013</v>
      </c>
      <c r="J845" t="s">
        <v>92</v>
      </c>
      <c r="K845" t="s">
        <v>4824</v>
      </c>
      <c r="L845">
        <v>25907.39439587676</v>
      </c>
      <c r="M845" s="9" t="str">
        <f>Data[[#This Row],[schedule]]&amp;" | "&amp;Data[[#This Row],[section]]</f>
        <v>SCHEDULE 1: REPORT ON RETURN ON INVESTMENT | 1a: Return on Investment</v>
      </c>
      <c r="N845" s="9" t="str">
        <f t="shared" si="13"/>
        <v>SCHEDULE 1: REPORT ON RETURN ON INVESTMENT | 1a: Return on Investment | By category | Adjusted regulatory profit</v>
      </c>
    </row>
    <row r="846" spans="1:14" hidden="1">
      <c r="A846" t="s">
        <v>1</v>
      </c>
      <c r="B846">
        <v>2013</v>
      </c>
      <c r="C846" t="s">
        <v>104</v>
      </c>
      <c r="D846" t="s">
        <v>105</v>
      </c>
      <c r="E846" t="s">
        <v>101</v>
      </c>
      <c r="F846" t="s">
        <v>81</v>
      </c>
      <c r="G846">
        <v>12</v>
      </c>
      <c r="H846" t="s">
        <v>112</v>
      </c>
      <c r="I846">
        <v>2011</v>
      </c>
      <c r="J846" t="s">
        <v>92</v>
      </c>
      <c r="K846" t="s">
        <v>4825</v>
      </c>
      <c r="L846">
        <v>398873</v>
      </c>
      <c r="M846" s="9" t="str">
        <f>Data[[#This Row],[schedule]]&amp;" | "&amp;Data[[#This Row],[section]]</f>
        <v>SCHEDULE 1: REPORT ON RETURN ON INVESTMENT | 1a: Return on Investment</v>
      </c>
      <c r="N846" s="9" t="str">
        <f t="shared" si="13"/>
        <v xml:space="preserve">SCHEDULE 1: REPORT ON RETURN ON INVESTMENT | 1a: Return on Investment | By category | Regulatory investment value </v>
      </c>
    </row>
    <row r="847" spans="1:14" hidden="1">
      <c r="A847" t="s">
        <v>1</v>
      </c>
      <c r="B847">
        <v>2013</v>
      </c>
      <c r="C847" t="s">
        <v>104</v>
      </c>
      <c r="D847" t="s">
        <v>105</v>
      </c>
      <c r="E847" t="s">
        <v>101</v>
      </c>
      <c r="F847" t="s">
        <v>81</v>
      </c>
      <c r="G847">
        <v>12</v>
      </c>
      <c r="H847" t="s">
        <v>112</v>
      </c>
      <c r="I847">
        <v>2012</v>
      </c>
      <c r="J847" t="s">
        <v>92</v>
      </c>
      <c r="K847" t="s">
        <v>4826</v>
      </c>
      <c r="L847">
        <v>412211</v>
      </c>
      <c r="M847" s="9" t="str">
        <f>Data[[#This Row],[schedule]]&amp;" | "&amp;Data[[#This Row],[section]]</f>
        <v>SCHEDULE 1: REPORT ON RETURN ON INVESTMENT | 1a: Return on Investment</v>
      </c>
      <c r="N847" s="9" t="str">
        <f t="shared" si="13"/>
        <v xml:space="preserve">SCHEDULE 1: REPORT ON RETURN ON INVESTMENT | 1a: Return on Investment | By category | Regulatory investment value </v>
      </c>
    </row>
    <row r="848" spans="1:14" hidden="1">
      <c r="A848" t="s">
        <v>1</v>
      </c>
      <c r="B848">
        <v>2013</v>
      </c>
      <c r="C848" t="s">
        <v>104</v>
      </c>
      <c r="D848" t="s">
        <v>105</v>
      </c>
      <c r="E848" t="s">
        <v>101</v>
      </c>
      <c r="F848" t="s">
        <v>81</v>
      </c>
      <c r="G848">
        <v>12</v>
      </c>
      <c r="H848" t="s">
        <v>112</v>
      </c>
      <c r="I848">
        <v>2013</v>
      </c>
      <c r="J848" t="s">
        <v>92</v>
      </c>
      <c r="K848" t="s">
        <v>4827</v>
      </c>
      <c r="L848">
        <v>415821.09</v>
      </c>
      <c r="M848" s="9" t="str">
        <f>Data[[#This Row],[schedule]]&amp;" | "&amp;Data[[#This Row],[section]]</f>
        <v>SCHEDULE 1: REPORT ON RETURN ON INVESTMENT | 1a: Return on Investment</v>
      </c>
      <c r="N848" s="9" t="str">
        <f t="shared" si="13"/>
        <v xml:space="preserve">SCHEDULE 1: REPORT ON RETURN ON INVESTMENT | 1a: Return on Investment | By category | Regulatory investment value </v>
      </c>
    </row>
    <row r="849" spans="1:14" hidden="1">
      <c r="A849" t="s">
        <v>1</v>
      </c>
      <c r="B849">
        <v>2013</v>
      </c>
      <c r="C849" t="s">
        <v>104</v>
      </c>
      <c r="D849" t="s">
        <v>105</v>
      </c>
      <c r="E849" t="s">
        <v>101</v>
      </c>
      <c r="F849" t="s">
        <v>81</v>
      </c>
      <c r="G849">
        <v>14</v>
      </c>
      <c r="H849" t="s">
        <v>113</v>
      </c>
      <c r="I849">
        <v>2011</v>
      </c>
      <c r="J849" t="s">
        <v>93</v>
      </c>
      <c r="K849" t="s">
        <v>4828</v>
      </c>
      <c r="L849">
        <v>6.1646188135070598E-2</v>
      </c>
      <c r="M849" s="9" t="str">
        <f>Data[[#This Row],[schedule]]&amp;" | "&amp;Data[[#This Row],[section]]</f>
        <v>SCHEDULE 1: REPORT ON RETURN ON INVESTMENT | 1a: Return on Investment</v>
      </c>
      <c r="N849" s="9" t="str">
        <f t="shared" si="13"/>
        <v>SCHEDULE 1: REPORT ON RETURN ON INVESTMENT | 1a: Return on Investment | By category | ROI—comparable to a post tax WACC (%)</v>
      </c>
    </row>
    <row r="850" spans="1:14" hidden="1">
      <c r="A850" t="s">
        <v>1</v>
      </c>
      <c r="B850">
        <v>2013</v>
      </c>
      <c r="C850" t="s">
        <v>104</v>
      </c>
      <c r="D850" t="s">
        <v>105</v>
      </c>
      <c r="E850" t="s">
        <v>101</v>
      </c>
      <c r="F850" t="s">
        <v>81</v>
      </c>
      <c r="G850">
        <v>14</v>
      </c>
      <c r="H850" t="s">
        <v>113</v>
      </c>
      <c r="I850">
        <v>2012</v>
      </c>
      <c r="J850" t="s">
        <v>93</v>
      </c>
      <c r="K850" t="s">
        <v>4829</v>
      </c>
      <c r="L850">
        <v>6.9107811290819499E-2</v>
      </c>
      <c r="M850" s="9" t="str">
        <f>Data[[#This Row],[schedule]]&amp;" | "&amp;Data[[#This Row],[section]]</f>
        <v>SCHEDULE 1: REPORT ON RETURN ON INVESTMENT | 1a: Return on Investment</v>
      </c>
      <c r="N850" s="9" t="str">
        <f t="shared" si="13"/>
        <v>SCHEDULE 1: REPORT ON RETURN ON INVESTMENT | 1a: Return on Investment | By category | ROI—comparable to a post tax WACC (%)</v>
      </c>
    </row>
    <row r="851" spans="1:14" hidden="1">
      <c r="A851" t="s">
        <v>1</v>
      </c>
      <c r="B851">
        <v>2013</v>
      </c>
      <c r="C851" t="s">
        <v>104</v>
      </c>
      <c r="D851" t="s">
        <v>105</v>
      </c>
      <c r="E851" t="s">
        <v>101</v>
      </c>
      <c r="F851" t="s">
        <v>81</v>
      </c>
      <c r="G851">
        <v>14</v>
      </c>
      <c r="H851" t="s">
        <v>113</v>
      </c>
      <c r="I851">
        <v>2013</v>
      </c>
      <c r="J851" t="s">
        <v>93</v>
      </c>
      <c r="K851" t="s">
        <v>4830</v>
      </c>
      <c r="L851">
        <v>6.2304185667631101E-2</v>
      </c>
      <c r="M851" s="9" t="str">
        <f>Data[[#This Row],[schedule]]&amp;" | "&amp;Data[[#This Row],[section]]</f>
        <v>SCHEDULE 1: REPORT ON RETURN ON INVESTMENT | 1a: Return on Investment</v>
      </c>
      <c r="N851" s="9" t="str">
        <f t="shared" si="13"/>
        <v>SCHEDULE 1: REPORT ON RETURN ON INVESTMENT | 1a: Return on Investment | By category | ROI—comparable to a post tax WACC (%)</v>
      </c>
    </row>
    <row r="852" spans="1:14" hidden="1">
      <c r="A852" t="s">
        <v>1</v>
      </c>
      <c r="B852">
        <v>2013</v>
      </c>
      <c r="C852" t="s">
        <v>104</v>
      </c>
      <c r="D852" t="s">
        <v>105</v>
      </c>
      <c r="E852" t="s">
        <v>101</v>
      </c>
      <c r="F852" t="s">
        <v>81</v>
      </c>
      <c r="G852">
        <v>15</v>
      </c>
      <c r="H852" t="s">
        <v>114</v>
      </c>
      <c r="I852">
        <v>2011</v>
      </c>
      <c r="J852" t="s">
        <v>93</v>
      </c>
      <c r="K852" t="s">
        <v>4831</v>
      </c>
      <c r="L852">
        <v>8.1900000000000001E-2</v>
      </c>
      <c r="M852" s="9" t="str">
        <f>Data[[#This Row],[schedule]]&amp;" | "&amp;Data[[#This Row],[section]]</f>
        <v>SCHEDULE 1: REPORT ON RETURN ON INVESTMENT | 1a: Return on Investment</v>
      </c>
      <c r="N852" s="9" t="str">
        <f t="shared" si="13"/>
        <v>SCHEDULE 1: REPORT ON RETURN ON INVESTMENT | 1a: Return on Investment | By category | Post tax WACC (%)</v>
      </c>
    </row>
    <row r="853" spans="1:14" hidden="1">
      <c r="A853" t="s">
        <v>1</v>
      </c>
      <c r="B853">
        <v>2013</v>
      </c>
      <c r="C853" t="s">
        <v>104</v>
      </c>
      <c r="D853" t="s">
        <v>105</v>
      </c>
      <c r="E853" t="s">
        <v>101</v>
      </c>
      <c r="F853" t="s">
        <v>81</v>
      </c>
      <c r="G853">
        <v>15</v>
      </c>
      <c r="H853" t="s">
        <v>114</v>
      </c>
      <c r="I853">
        <v>2012</v>
      </c>
      <c r="J853" t="s">
        <v>93</v>
      </c>
      <c r="K853" t="s">
        <v>4832</v>
      </c>
      <c r="L853">
        <v>7.7499999999999999E-2</v>
      </c>
      <c r="M853" s="9" t="str">
        <f>Data[[#This Row],[schedule]]&amp;" | "&amp;Data[[#This Row],[section]]</f>
        <v>SCHEDULE 1: REPORT ON RETURN ON INVESTMENT | 1a: Return on Investment</v>
      </c>
      <c r="N853" s="9" t="str">
        <f t="shared" si="13"/>
        <v>SCHEDULE 1: REPORT ON RETURN ON INVESTMENT | 1a: Return on Investment | By category | Post tax WACC (%)</v>
      </c>
    </row>
    <row r="854" spans="1:14" hidden="1">
      <c r="A854" t="s">
        <v>1</v>
      </c>
      <c r="B854">
        <v>2013</v>
      </c>
      <c r="C854" t="s">
        <v>104</v>
      </c>
      <c r="D854" t="s">
        <v>105</v>
      </c>
      <c r="E854" t="s">
        <v>101</v>
      </c>
      <c r="F854" t="s">
        <v>81</v>
      </c>
      <c r="G854">
        <v>15</v>
      </c>
      <c r="H854" t="s">
        <v>114</v>
      </c>
      <c r="I854">
        <v>2013</v>
      </c>
      <c r="J854" t="s">
        <v>93</v>
      </c>
      <c r="K854" t="s">
        <v>4833</v>
      </c>
      <c r="L854">
        <v>7.0599999999999996E-2</v>
      </c>
      <c r="M854" s="9" t="str">
        <f>Data[[#This Row],[schedule]]&amp;" | "&amp;Data[[#This Row],[section]]</f>
        <v>SCHEDULE 1: REPORT ON RETURN ON INVESTMENT | 1a: Return on Investment</v>
      </c>
      <c r="N854" s="9" t="str">
        <f t="shared" si="13"/>
        <v>SCHEDULE 1: REPORT ON RETURN ON INVESTMENT | 1a: Return on Investment | By category | Post tax WACC (%)</v>
      </c>
    </row>
    <row r="855" spans="1:14" hidden="1">
      <c r="A855" t="s">
        <v>1</v>
      </c>
      <c r="B855">
        <v>2013</v>
      </c>
      <c r="C855" t="s">
        <v>104</v>
      </c>
      <c r="D855" t="s">
        <v>105</v>
      </c>
      <c r="E855" t="s">
        <v>101</v>
      </c>
      <c r="F855" t="s">
        <v>81</v>
      </c>
      <c r="G855">
        <v>17</v>
      </c>
      <c r="H855" t="s">
        <v>115</v>
      </c>
      <c r="I855">
        <v>2011</v>
      </c>
      <c r="J855" t="s">
        <v>93</v>
      </c>
      <c r="K855" t="s">
        <v>4834</v>
      </c>
      <c r="L855">
        <v>6.51460489930379E-2</v>
      </c>
      <c r="M855" s="9" t="str">
        <f>Data[[#This Row],[schedule]]&amp;" | "&amp;Data[[#This Row],[section]]</f>
        <v>SCHEDULE 1: REPORT ON RETURN ON INVESTMENT | 1a: Return on Investment</v>
      </c>
      <c r="N855" s="9" t="str">
        <f t="shared" si="13"/>
        <v>SCHEDULE 1: REPORT ON RETURN ON INVESTMENT | 1a: Return on Investment | By category | ROI—comparable to a vanilla WACC (%)</v>
      </c>
    </row>
    <row r="856" spans="1:14" hidden="1">
      <c r="A856" t="s">
        <v>1</v>
      </c>
      <c r="B856">
        <v>2013</v>
      </c>
      <c r="C856" t="s">
        <v>104</v>
      </c>
      <c r="D856" t="s">
        <v>105</v>
      </c>
      <c r="E856" t="s">
        <v>101</v>
      </c>
      <c r="F856" t="s">
        <v>81</v>
      </c>
      <c r="G856">
        <v>17</v>
      </c>
      <c r="H856" t="s">
        <v>115</v>
      </c>
      <c r="I856">
        <v>2012</v>
      </c>
      <c r="J856" t="s">
        <v>93</v>
      </c>
      <c r="K856" t="s">
        <v>4835</v>
      </c>
      <c r="L856">
        <v>7.2115979437715194E-2</v>
      </c>
      <c r="M856" s="9" t="str">
        <f>Data[[#This Row],[schedule]]&amp;" | "&amp;Data[[#This Row],[section]]</f>
        <v>SCHEDULE 1: REPORT ON RETURN ON INVESTMENT | 1a: Return on Investment</v>
      </c>
      <c r="N856" s="9" t="str">
        <f t="shared" si="13"/>
        <v>SCHEDULE 1: REPORT ON RETURN ON INVESTMENT | 1a: Return on Investment | By category | ROI—comparable to a vanilla WACC (%)</v>
      </c>
    </row>
    <row r="857" spans="1:14" hidden="1">
      <c r="A857" t="s">
        <v>1</v>
      </c>
      <c r="B857">
        <v>2013</v>
      </c>
      <c r="C857" t="s">
        <v>104</v>
      </c>
      <c r="D857" t="s">
        <v>105</v>
      </c>
      <c r="E857" t="s">
        <v>101</v>
      </c>
      <c r="F857" t="s">
        <v>81</v>
      </c>
      <c r="G857">
        <v>17</v>
      </c>
      <c r="H857" t="s">
        <v>115</v>
      </c>
      <c r="I857">
        <v>2013</v>
      </c>
      <c r="J857" t="s">
        <v>93</v>
      </c>
      <c r="K857" t="s">
        <v>4836</v>
      </c>
      <c r="L857">
        <v>6.5108208554493396E-2</v>
      </c>
      <c r="M857" s="9" t="str">
        <f>Data[[#This Row],[schedule]]&amp;" | "&amp;Data[[#This Row],[section]]</f>
        <v>SCHEDULE 1: REPORT ON RETURN ON INVESTMENT | 1a: Return on Investment</v>
      </c>
      <c r="N857" s="9" t="str">
        <f t="shared" si="13"/>
        <v>SCHEDULE 1: REPORT ON RETURN ON INVESTMENT | 1a: Return on Investment | By category | ROI—comparable to a vanilla WACC (%)</v>
      </c>
    </row>
    <row r="858" spans="1:14" hidden="1">
      <c r="A858" t="s">
        <v>1</v>
      </c>
      <c r="B858">
        <v>2013</v>
      </c>
      <c r="C858" t="s">
        <v>104</v>
      </c>
      <c r="D858" t="s">
        <v>105</v>
      </c>
      <c r="E858" t="s">
        <v>101</v>
      </c>
      <c r="F858" t="s">
        <v>81</v>
      </c>
      <c r="G858">
        <v>18</v>
      </c>
      <c r="H858" t="s">
        <v>116</v>
      </c>
      <c r="I858">
        <v>2011</v>
      </c>
      <c r="J858" t="s">
        <v>93</v>
      </c>
      <c r="K858" t="s">
        <v>4837</v>
      </c>
      <c r="L858">
        <v>8.5400000000000004E-2</v>
      </c>
      <c r="M858" s="9" t="str">
        <f>Data[[#This Row],[schedule]]&amp;" | "&amp;Data[[#This Row],[section]]</f>
        <v>SCHEDULE 1: REPORT ON RETURN ON INVESTMENT | 1a: Return on Investment</v>
      </c>
      <c r="N858" s="9" t="str">
        <f t="shared" si="13"/>
        <v>SCHEDULE 1: REPORT ON RETURN ON INVESTMENT | 1a: Return on Investment | By category | Vanilla WACC (%)</v>
      </c>
    </row>
    <row r="859" spans="1:14" hidden="1">
      <c r="A859" t="s">
        <v>1</v>
      </c>
      <c r="B859">
        <v>2013</v>
      </c>
      <c r="C859" t="s">
        <v>104</v>
      </c>
      <c r="D859" t="s">
        <v>105</v>
      </c>
      <c r="E859" t="s">
        <v>101</v>
      </c>
      <c r="F859" t="s">
        <v>81</v>
      </c>
      <c r="G859">
        <v>18</v>
      </c>
      <c r="H859" t="s">
        <v>116</v>
      </c>
      <c r="I859">
        <v>2012</v>
      </c>
      <c r="J859" t="s">
        <v>93</v>
      </c>
      <c r="K859" t="s">
        <v>788</v>
      </c>
      <c r="L859">
        <v>8.0600000000000005E-2</v>
      </c>
      <c r="M859" s="9" t="str">
        <f>Data[[#This Row],[schedule]]&amp;" | "&amp;Data[[#This Row],[section]]</f>
        <v>SCHEDULE 1: REPORT ON RETURN ON INVESTMENT | 1a: Return on Investment</v>
      </c>
      <c r="N859" s="9" t="str">
        <f t="shared" si="13"/>
        <v>SCHEDULE 1: REPORT ON RETURN ON INVESTMENT | 1a: Return on Investment | By category | Vanilla WACC (%)</v>
      </c>
    </row>
    <row r="860" spans="1:14" hidden="1">
      <c r="A860" t="s">
        <v>1</v>
      </c>
      <c r="B860">
        <v>2013</v>
      </c>
      <c r="C860" t="s">
        <v>104</v>
      </c>
      <c r="D860" t="s">
        <v>105</v>
      </c>
      <c r="E860" t="s">
        <v>101</v>
      </c>
      <c r="F860" t="s">
        <v>81</v>
      </c>
      <c r="G860">
        <v>18</v>
      </c>
      <c r="H860" t="s">
        <v>116</v>
      </c>
      <c r="I860">
        <v>2013</v>
      </c>
      <c r="J860" t="s">
        <v>93</v>
      </c>
      <c r="K860" t="s">
        <v>4838</v>
      </c>
      <c r="L860">
        <v>7.3400000000000007E-2</v>
      </c>
      <c r="M860" s="9" t="str">
        <f>Data[[#This Row],[schedule]]&amp;" | "&amp;Data[[#This Row],[section]]</f>
        <v>SCHEDULE 1: REPORT ON RETURN ON INVESTMENT | 1a: Return on Investment</v>
      </c>
      <c r="N860" s="9" t="str">
        <f t="shared" si="13"/>
        <v>SCHEDULE 1: REPORT ON RETURN ON INVESTMENT | 1a: Return on Investment | By category | Vanilla WACC (%)</v>
      </c>
    </row>
    <row r="861" spans="1:14" hidden="1">
      <c r="A861" t="s">
        <v>1</v>
      </c>
      <c r="B861">
        <v>2013</v>
      </c>
      <c r="C861" t="s">
        <v>104</v>
      </c>
      <c r="D861" t="s">
        <v>106</v>
      </c>
      <c r="E861" t="s">
        <v>101</v>
      </c>
      <c r="F861" t="s">
        <v>81</v>
      </c>
      <c r="G861">
        <v>57</v>
      </c>
      <c r="H861" t="s">
        <v>117</v>
      </c>
      <c r="I861">
        <v>2013</v>
      </c>
      <c r="J861" t="s">
        <v>92</v>
      </c>
      <c r="K861" t="s">
        <v>81</v>
      </c>
      <c r="M861" s="9" t="str">
        <f>Data[[#This Row],[schedule]]&amp;" | "&amp;Data[[#This Row],[section]]</f>
        <v>SCHEDULE 1: REPORT ON RETURN ON INVESTMENT | 1b(i): Deductible Interest and Interest Tax Shield</v>
      </c>
      <c r="N861" s="9" t="str">
        <f t="shared" si="13"/>
        <v>SCHEDULE 1: REPORT ON RETURN ON INVESTMENT | 1b(i): Deductible Interest and Interest Tax Shield | By category | RAB value - previous year</v>
      </c>
    </row>
    <row r="862" spans="1:14" hidden="1">
      <c r="A862" t="s">
        <v>1</v>
      </c>
      <c r="B862">
        <v>2013</v>
      </c>
      <c r="C862" t="s">
        <v>104</v>
      </c>
      <c r="D862" t="s">
        <v>106</v>
      </c>
      <c r="E862" t="s">
        <v>101</v>
      </c>
      <c r="F862" t="s">
        <v>81</v>
      </c>
      <c r="G862">
        <v>57</v>
      </c>
      <c r="H862" t="s">
        <v>117</v>
      </c>
      <c r="I862">
        <v>2013</v>
      </c>
      <c r="J862" t="s">
        <v>92</v>
      </c>
      <c r="K862" t="s">
        <v>81</v>
      </c>
      <c r="M862" s="9" t="str">
        <f>Data[[#This Row],[schedule]]&amp;" | "&amp;Data[[#This Row],[section]]</f>
        <v>SCHEDULE 1: REPORT ON RETURN ON INVESTMENT | 1b(i): Deductible Interest and Interest Tax Shield</v>
      </c>
      <c r="N862" s="9" t="str">
        <f t="shared" si="13"/>
        <v>SCHEDULE 1: REPORT ON RETURN ON INVESTMENT | 1b(i): Deductible Interest and Interest Tax Shield | By category | RAB value - previous year</v>
      </c>
    </row>
    <row r="863" spans="1:14" hidden="1">
      <c r="A863" t="s">
        <v>1</v>
      </c>
      <c r="B863">
        <v>2013</v>
      </c>
      <c r="C863" t="s">
        <v>104</v>
      </c>
      <c r="D863" t="s">
        <v>106</v>
      </c>
      <c r="E863" t="s">
        <v>101</v>
      </c>
      <c r="F863" t="s">
        <v>81</v>
      </c>
      <c r="G863">
        <v>57</v>
      </c>
      <c r="H863" t="s">
        <v>117</v>
      </c>
      <c r="I863">
        <v>2013</v>
      </c>
      <c r="J863" t="s">
        <v>92</v>
      </c>
      <c r="K863" t="s">
        <v>702</v>
      </c>
      <c r="L863">
        <v>415173</v>
      </c>
      <c r="M863" s="9" t="str">
        <f>Data[[#This Row],[schedule]]&amp;" | "&amp;Data[[#This Row],[section]]</f>
        <v>SCHEDULE 1: REPORT ON RETURN ON INVESTMENT | 1b(i): Deductible Interest and Interest Tax Shield</v>
      </c>
      <c r="N863" s="9" t="str">
        <f t="shared" si="13"/>
        <v>SCHEDULE 1: REPORT ON RETURN ON INVESTMENT | 1b(i): Deductible Interest and Interest Tax Shield | By category | RAB value - previous year</v>
      </c>
    </row>
    <row r="864" spans="1:14" hidden="1">
      <c r="A864" t="s">
        <v>1</v>
      </c>
      <c r="B864">
        <v>2013</v>
      </c>
      <c r="C864" t="s">
        <v>104</v>
      </c>
      <c r="D864" t="s">
        <v>106</v>
      </c>
      <c r="E864" t="s">
        <v>101</v>
      </c>
      <c r="F864" t="s">
        <v>81</v>
      </c>
      <c r="G864">
        <v>58</v>
      </c>
      <c r="H864" t="s">
        <v>118</v>
      </c>
      <c r="I864">
        <v>2013</v>
      </c>
      <c r="J864" t="s">
        <v>93</v>
      </c>
      <c r="K864" t="s">
        <v>81</v>
      </c>
      <c r="M864" s="9" t="str">
        <f>Data[[#This Row],[schedule]]&amp;" | "&amp;Data[[#This Row],[section]]</f>
        <v>SCHEDULE 1: REPORT ON RETURN ON INVESTMENT | 1b(i): Deductible Interest and Interest Tax Shield</v>
      </c>
      <c r="N864" s="9" t="str">
        <f t="shared" si="13"/>
        <v>SCHEDULE 1: REPORT ON RETURN ON INVESTMENT | 1b(i): Deductible Interest and Interest Tax Shield | By category | Debt leverage assumption (%)</v>
      </c>
    </row>
    <row r="865" spans="1:14" hidden="1">
      <c r="A865" t="s">
        <v>1</v>
      </c>
      <c r="B865">
        <v>2013</v>
      </c>
      <c r="C865" t="s">
        <v>104</v>
      </c>
      <c r="D865" t="s">
        <v>106</v>
      </c>
      <c r="E865" t="s">
        <v>101</v>
      </c>
      <c r="F865" t="s">
        <v>81</v>
      </c>
      <c r="G865">
        <v>58</v>
      </c>
      <c r="H865" t="s">
        <v>118</v>
      </c>
      <c r="I865">
        <v>2013</v>
      </c>
      <c r="J865" t="s">
        <v>93</v>
      </c>
      <c r="K865" t="s">
        <v>81</v>
      </c>
      <c r="M865" s="9" t="str">
        <f>Data[[#This Row],[schedule]]&amp;" | "&amp;Data[[#This Row],[section]]</f>
        <v>SCHEDULE 1: REPORT ON RETURN ON INVESTMENT | 1b(i): Deductible Interest and Interest Tax Shield</v>
      </c>
      <c r="N865" s="9" t="str">
        <f t="shared" si="13"/>
        <v>SCHEDULE 1: REPORT ON RETURN ON INVESTMENT | 1b(i): Deductible Interest and Interest Tax Shield | By category | Debt leverage assumption (%)</v>
      </c>
    </row>
    <row r="866" spans="1:14" hidden="1">
      <c r="A866" t="s">
        <v>1</v>
      </c>
      <c r="B866">
        <v>2013</v>
      </c>
      <c r="C866" t="s">
        <v>104</v>
      </c>
      <c r="D866" t="s">
        <v>106</v>
      </c>
      <c r="E866" t="s">
        <v>101</v>
      </c>
      <c r="F866" t="s">
        <v>81</v>
      </c>
      <c r="G866">
        <v>58</v>
      </c>
      <c r="H866" t="s">
        <v>118</v>
      </c>
      <c r="I866">
        <v>2013</v>
      </c>
      <c r="J866" t="s">
        <v>93</v>
      </c>
      <c r="K866" t="s">
        <v>798</v>
      </c>
      <c r="L866">
        <v>0.17</v>
      </c>
      <c r="M866" s="9" t="str">
        <f>Data[[#This Row],[schedule]]&amp;" | "&amp;Data[[#This Row],[section]]</f>
        <v>SCHEDULE 1: REPORT ON RETURN ON INVESTMENT | 1b(i): Deductible Interest and Interest Tax Shield</v>
      </c>
      <c r="N866" s="9" t="str">
        <f t="shared" si="13"/>
        <v>SCHEDULE 1: REPORT ON RETURN ON INVESTMENT | 1b(i): Deductible Interest and Interest Tax Shield | By category | Debt leverage assumption (%)</v>
      </c>
    </row>
    <row r="867" spans="1:14" hidden="1">
      <c r="A867" t="s">
        <v>1</v>
      </c>
      <c r="B867">
        <v>2013</v>
      </c>
      <c r="C867" t="s">
        <v>104</v>
      </c>
      <c r="D867" t="s">
        <v>106</v>
      </c>
      <c r="E867" t="s">
        <v>101</v>
      </c>
      <c r="F867" t="s">
        <v>81</v>
      </c>
      <c r="G867">
        <v>59</v>
      </c>
      <c r="H867" t="s">
        <v>119</v>
      </c>
      <c r="I867">
        <v>2013</v>
      </c>
      <c r="J867" t="s">
        <v>93</v>
      </c>
      <c r="K867" t="s">
        <v>81</v>
      </c>
      <c r="M867" s="9" t="str">
        <f>Data[[#This Row],[schedule]]&amp;" | "&amp;Data[[#This Row],[section]]</f>
        <v>SCHEDULE 1: REPORT ON RETURN ON INVESTMENT | 1b(i): Deductible Interest and Interest Tax Shield</v>
      </c>
      <c r="N867" s="9" t="str">
        <f t="shared" si="13"/>
        <v>SCHEDULE 1: REPORT ON RETURN ON INVESTMENT | 1b(i): Deductible Interest and Interest Tax Shield | By category | Cost of debt assumption (%)</v>
      </c>
    </row>
    <row r="868" spans="1:14" hidden="1">
      <c r="A868" t="s">
        <v>1</v>
      </c>
      <c r="B868">
        <v>2013</v>
      </c>
      <c r="C868" t="s">
        <v>104</v>
      </c>
      <c r="D868" t="s">
        <v>106</v>
      </c>
      <c r="E868" t="s">
        <v>101</v>
      </c>
      <c r="F868" t="s">
        <v>81</v>
      </c>
      <c r="G868">
        <v>59</v>
      </c>
      <c r="H868" t="s">
        <v>119</v>
      </c>
      <c r="I868">
        <v>2013</v>
      </c>
      <c r="J868" t="s">
        <v>93</v>
      </c>
      <c r="K868" t="s">
        <v>81</v>
      </c>
      <c r="M868" s="9" t="str">
        <f>Data[[#This Row],[schedule]]&amp;" | "&amp;Data[[#This Row],[section]]</f>
        <v>SCHEDULE 1: REPORT ON RETURN ON INVESTMENT | 1b(i): Deductible Interest and Interest Tax Shield</v>
      </c>
      <c r="N868" s="9" t="str">
        <f t="shared" si="13"/>
        <v>SCHEDULE 1: REPORT ON RETURN ON INVESTMENT | 1b(i): Deductible Interest and Interest Tax Shield | By category | Cost of debt assumption (%)</v>
      </c>
    </row>
    <row r="869" spans="1:14" hidden="1">
      <c r="A869" t="s">
        <v>1</v>
      </c>
      <c r="B869">
        <v>2013</v>
      </c>
      <c r="C869" t="s">
        <v>104</v>
      </c>
      <c r="D869" t="s">
        <v>106</v>
      </c>
      <c r="E869" t="s">
        <v>101</v>
      </c>
      <c r="F869" t="s">
        <v>81</v>
      </c>
      <c r="G869">
        <v>59</v>
      </c>
      <c r="H869" t="s">
        <v>119</v>
      </c>
      <c r="I869">
        <v>2013</v>
      </c>
      <c r="J869" t="s">
        <v>93</v>
      </c>
      <c r="K869" t="s">
        <v>4839</v>
      </c>
      <c r="L869">
        <v>5.8999999999999997E-2</v>
      </c>
      <c r="M869" s="9" t="str">
        <f>Data[[#This Row],[schedule]]&amp;" | "&amp;Data[[#This Row],[section]]</f>
        <v>SCHEDULE 1: REPORT ON RETURN ON INVESTMENT | 1b(i): Deductible Interest and Interest Tax Shield</v>
      </c>
      <c r="N869" s="9" t="str">
        <f t="shared" si="13"/>
        <v>SCHEDULE 1: REPORT ON RETURN ON INVESTMENT | 1b(i): Deductible Interest and Interest Tax Shield | By category | Cost of debt assumption (%)</v>
      </c>
    </row>
    <row r="870" spans="1:14" hidden="1">
      <c r="A870" t="s">
        <v>1</v>
      </c>
      <c r="B870">
        <v>2013</v>
      </c>
      <c r="C870" t="s">
        <v>104</v>
      </c>
      <c r="D870" t="s">
        <v>106</v>
      </c>
      <c r="E870" t="s">
        <v>101</v>
      </c>
      <c r="F870" t="s">
        <v>81</v>
      </c>
      <c r="G870">
        <v>60</v>
      </c>
      <c r="H870" t="s">
        <v>120</v>
      </c>
      <c r="I870">
        <v>2013</v>
      </c>
      <c r="J870" t="s">
        <v>92</v>
      </c>
      <c r="K870" t="s">
        <v>81</v>
      </c>
      <c r="M870" s="9" t="str">
        <f>Data[[#This Row],[schedule]]&amp;" | "&amp;Data[[#This Row],[section]]</f>
        <v>SCHEDULE 1: REPORT ON RETURN ON INVESTMENT | 1b(i): Deductible Interest and Interest Tax Shield</v>
      </c>
      <c r="N870" s="9" t="str">
        <f t="shared" si="13"/>
        <v>SCHEDULE 1: REPORT ON RETURN ON INVESTMENT | 1b(i): Deductible Interest and Interest Tax Shield | By category | Notional deductible interest</v>
      </c>
    </row>
    <row r="871" spans="1:14" hidden="1">
      <c r="A871" t="s">
        <v>1</v>
      </c>
      <c r="B871">
        <v>2013</v>
      </c>
      <c r="C871" t="s">
        <v>104</v>
      </c>
      <c r="D871" t="s">
        <v>106</v>
      </c>
      <c r="E871" t="s">
        <v>101</v>
      </c>
      <c r="F871" t="s">
        <v>81</v>
      </c>
      <c r="G871">
        <v>60</v>
      </c>
      <c r="H871" t="s">
        <v>120</v>
      </c>
      <c r="I871">
        <v>2013</v>
      </c>
      <c r="J871" t="s">
        <v>92</v>
      </c>
      <c r="K871" t="s">
        <v>81</v>
      </c>
      <c r="M871" s="9" t="str">
        <f>Data[[#This Row],[schedule]]&amp;" | "&amp;Data[[#This Row],[section]]</f>
        <v>SCHEDULE 1: REPORT ON RETURN ON INVESTMENT | 1b(i): Deductible Interest and Interest Tax Shield</v>
      </c>
      <c r="N871" s="9" t="str">
        <f t="shared" si="13"/>
        <v>SCHEDULE 1: REPORT ON RETURN ON INVESTMENT | 1b(i): Deductible Interest and Interest Tax Shield | By category | Notional deductible interest</v>
      </c>
    </row>
    <row r="872" spans="1:14" hidden="1">
      <c r="A872" t="s">
        <v>1</v>
      </c>
      <c r="B872">
        <v>2013</v>
      </c>
      <c r="C872" t="s">
        <v>104</v>
      </c>
      <c r="D872" t="s">
        <v>106</v>
      </c>
      <c r="E872" t="s">
        <v>101</v>
      </c>
      <c r="F872" t="s">
        <v>81</v>
      </c>
      <c r="G872">
        <v>60</v>
      </c>
      <c r="H872" t="s">
        <v>120</v>
      </c>
      <c r="I872">
        <v>2013</v>
      </c>
      <c r="J872" t="s">
        <v>92</v>
      </c>
      <c r="K872" t="s">
        <v>754</v>
      </c>
      <c r="L872">
        <v>4164.1851900000001</v>
      </c>
      <c r="M872" s="9" t="str">
        <f>Data[[#This Row],[schedule]]&amp;" | "&amp;Data[[#This Row],[section]]</f>
        <v>SCHEDULE 1: REPORT ON RETURN ON INVESTMENT | 1b(i): Deductible Interest and Interest Tax Shield</v>
      </c>
      <c r="N872" s="9" t="str">
        <f t="shared" si="13"/>
        <v>SCHEDULE 1: REPORT ON RETURN ON INVESTMENT | 1b(i): Deductible Interest and Interest Tax Shield | By category | Notional deductible interest</v>
      </c>
    </row>
    <row r="873" spans="1:14" hidden="1">
      <c r="A873" t="s">
        <v>1</v>
      </c>
      <c r="B873">
        <v>2013</v>
      </c>
      <c r="C873" t="s">
        <v>104</v>
      </c>
      <c r="D873" t="s">
        <v>106</v>
      </c>
      <c r="E873" t="s">
        <v>101</v>
      </c>
      <c r="F873" t="s">
        <v>81</v>
      </c>
      <c r="G873">
        <v>61</v>
      </c>
      <c r="H873" t="s">
        <v>121</v>
      </c>
      <c r="I873">
        <v>2013</v>
      </c>
      <c r="J873" t="s">
        <v>93</v>
      </c>
      <c r="K873" t="s">
        <v>81</v>
      </c>
      <c r="M873" s="9" t="str">
        <f>Data[[#This Row],[schedule]]&amp;" | "&amp;Data[[#This Row],[section]]</f>
        <v>SCHEDULE 1: REPORT ON RETURN ON INVESTMENT | 1b(i): Deductible Interest and Interest Tax Shield</v>
      </c>
      <c r="N873" s="9" t="str">
        <f t="shared" si="13"/>
        <v>SCHEDULE 1: REPORT ON RETURN ON INVESTMENT | 1b(i): Deductible Interest and Interest Tax Shield | By category | Tax rate (%)</v>
      </c>
    </row>
    <row r="874" spans="1:14" hidden="1">
      <c r="A874" t="s">
        <v>1</v>
      </c>
      <c r="B874">
        <v>2013</v>
      </c>
      <c r="C874" t="s">
        <v>104</v>
      </c>
      <c r="D874" t="s">
        <v>106</v>
      </c>
      <c r="E874" t="s">
        <v>101</v>
      </c>
      <c r="F874" t="s">
        <v>81</v>
      </c>
      <c r="G874">
        <v>61</v>
      </c>
      <c r="H874" t="s">
        <v>121</v>
      </c>
      <c r="I874">
        <v>2013</v>
      </c>
      <c r="J874" t="s">
        <v>93</v>
      </c>
      <c r="K874" t="s">
        <v>81</v>
      </c>
      <c r="M874" s="9" t="str">
        <f>Data[[#This Row],[schedule]]&amp;" | "&amp;Data[[#This Row],[section]]</f>
        <v>SCHEDULE 1: REPORT ON RETURN ON INVESTMENT | 1b(i): Deductible Interest and Interest Tax Shield</v>
      </c>
      <c r="N874" s="9" t="str">
        <f t="shared" si="13"/>
        <v>SCHEDULE 1: REPORT ON RETURN ON INVESTMENT | 1b(i): Deductible Interest and Interest Tax Shield | By category | Tax rate (%)</v>
      </c>
    </row>
    <row r="875" spans="1:14" hidden="1">
      <c r="A875" t="s">
        <v>1</v>
      </c>
      <c r="B875">
        <v>2013</v>
      </c>
      <c r="C875" t="s">
        <v>104</v>
      </c>
      <c r="D875" t="s">
        <v>106</v>
      </c>
      <c r="E875" t="s">
        <v>101</v>
      </c>
      <c r="F875" t="s">
        <v>81</v>
      </c>
      <c r="G875">
        <v>61</v>
      </c>
      <c r="H875" t="s">
        <v>121</v>
      </c>
      <c r="I875">
        <v>2013</v>
      </c>
      <c r="J875" t="s">
        <v>93</v>
      </c>
      <c r="K875" t="s">
        <v>759</v>
      </c>
      <c r="L875">
        <v>0.28000000000000003</v>
      </c>
      <c r="M875" s="9" t="str">
        <f>Data[[#This Row],[schedule]]&amp;" | "&amp;Data[[#This Row],[section]]</f>
        <v>SCHEDULE 1: REPORT ON RETURN ON INVESTMENT | 1b(i): Deductible Interest and Interest Tax Shield</v>
      </c>
      <c r="N875" s="9" t="str">
        <f t="shared" si="13"/>
        <v>SCHEDULE 1: REPORT ON RETURN ON INVESTMENT | 1b(i): Deductible Interest and Interest Tax Shield | By category | Tax rate (%)</v>
      </c>
    </row>
    <row r="876" spans="1:14" hidden="1">
      <c r="A876" t="s">
        <v>1</v>
      </c>
      <c r="B876">
        <v>2013</v>
      </c>
      <c r="C876" t="s">
        <v>104</v>
      </c>
      <c r="D876" t="s">
        <v>106</v>
      </c>
      <c r="E876" t="s">
        <v>101</v>
      </c>
      <c r="F876" t="s">
        <v>81</v>
      </c>
      <c r="G876">
        <v>62</v>
      </c>
      <c r="H876" t="s">
        <v>110</v>
      </c>
      <c r="I876">
        <v>2013</v>
      </c>
      <c r="J876" t="s">
        <v>92</v>
      </c>
      <c r="K876" t="s">
        <v>81</v>
      </c>
      <c r="M876" s="9" t="str">
        <f>Data[[#This Row],[schedule]]&amp;" | "&amp;Data[[#This Row],[section]]</f>
        <v>SCHEDULE 1: REPORT ON RETURN ON INVESTMENT | 1b(i): Deductible Interest and Interest Tax Shield</v>
      </c>
      <c r="N876" s="9" t="str">
        <f t="shared" si="13"/>
        <v>SCHEDULE 1: REPORT ON RETURN ON INVESTMENT | 1b(i): Deductible Interest and Interest Tax Shield | By category | Notional interest tax shield</v>
      </c>
    </row>
    <row r="877" spans="1:14" hidden="1">
      <c r="A877" t="s">
        <v>1</v>
      </c>
      <c r="B877">
        <v>2013</v>
      </c>
      <c r="C877" t="s">
        <v>104</v>
      </c>
      <c r="D877" t="s">
        <v>106</v>
      </c>
      <c r="E877" t="s">
        <v>101</v>
      </c>
      <c r="F877" t="s">
        <v>81</v>
      </c>
      <c r="G877">
        <v>62</v>
      </c>
      <c r="H877" t="s">
        <v>110</v>
      </c>
      <c r="I877">
        <v>2013</v>
      </c>
      <c r="J877" t="s">
        <v>92</v>
      </c>
      <c r="K877" t="s">
        <v>81</v>
      </c>
      <c r="M877" s="9" t="str">
        <f>Data[[#This Row],[schedule]]&amp;" | "&amp;Data[[#This Row],[section]]</f>
        <v>SCHEDULE 1: REPORT ON RETURN ON INVESTMENT | 1b(i): Deductible Interest and Interest Tax Shield</v>
      </c>
      <c r="N877" s="9" t="str">
        <f t="shared" si="13"/>
        <v>SCHEDULE 1: REPORT ON RETURN ON INVESTMENT | 1b(i): Deductible Interest and Interest Tax Shield | By category | Notional interest tax shield</v>
      </c>
    </row>
    <row r="878" spans="1:14" hidden="1">
      <c r="A878" t="s">
        <v>1</v>
      </c>
      <c r="B878">
        <v>2013</v>
      </c>
      <c r="C878" t="s">
        <v>104</v>
      </c>
      <c r="D878" t="s">
        <v>106</v>
      </c>
      <c r="E878" t="s">
        <v>101</v>
      </c>
      <c r="F878" t="s">
        <v>81</v>
      </c>
      <c r="G878">
        <v>62</v>
      </c>
      <c r="H878" t="s">
        <v>110</v>
      </c>
      <c r="I878">
        <v>2013</v>
      </c>
      <c r="J878" t="s">
        <v>92</v>
      </c>
      <c r="K878" t="s">
        <v>4821</v>
      </c>
      <c r="L878">
        <v>1165.9718531999999</v>
      </c>
      <c r="M878" s="9" t="str">
        <f>Data[[#This Row],[schedule]]&amp;" | "&amp;Data[[#This Row],[section]]</f>
        <v>SCHEDULE 1: REPORT ON RETURN ON INVESTMENT | 1b(i): Deductible Interest and Interest Tax Shield</v>
      </c>
      <c r="N878" s="9" t="str">
        <f t="shared" si="13"/>
        <v>SCHEDULE 1: REPORT ON RETURN ON INVESTMENT | 1b(i): Deductible Interest and Interest Tax Shield | By category | Notional interest tax shield</v>
      </c>
    </row>
    <row r="879" spans="1:14" hidden="1">
      <c r="A879" t="s">
        <v>1</v>
      </c>
      <c r="B879">
        <v>2013</v>
      </c>
      <c r="C879" t="s">
        <v>104</v>
      </c>
      <c r="D879" t="s">
        <v>107</v>
      </c>
      <c r="E879" t="s">
        <v>101</v>
      </c>
      <c r="F879" t="s">
        <v>81</v>
      </c>
      <c r="G879">
        <v>64</v>
      </c>
      <c r="H879" t="s">
        <v>351</v>
      </c>
      <c r="I879">
        <v>2013</v>
      </c>
      <c r="J879" t="s">
        <v>92</v>
      </c>
      <c r="K879" t="s">
        <v>702</v>
      </c>
      <c r="L879">
        <v>415173</v>
      </c>
      <c r="M879" s="9" t="str">
        <f>Data[[#This Row],[schedule]]&amp;" | "&amp;Data[[#This Row],[section]]</f>
        <v>SCHEDULE 1: REPORT ON RETURN ON INVESTMENT | 1b(ii): Regulatory Investment Value</v>
      </c>
      <c r="N879" s="9" t="str">
        <f t="shared" si="13"/>
        <v>SCHEDULE 1: REPORT ON RETURN ON INVESTMENT | 1b(ii): Regulatory Investment Value | By category | Regulatory asset base value - previous year</v>
      </c>
    </row>
    <row r="880" spans="1:14" hidden="1">
      <c r="A880" t="s">
        <v>1</v>
      </c>
      <c r="B880">
        <v>2013</v>
      </c>
      <c r="C880" t="s">
        <v>104</v>
      </c>
      <c r="D880" t="s">
        <v>107</v>
      </c>
      <c r="E880" t="s">
        <v>108</v>
      </c>
      <c r="F880" t="s">
        <v>133</v>
      </c>
      <c r="G880">
        <v>66</v>
      </c>
      <c r="H880" t="s">
        <v>344</v>
      </c>
      <c r="I880">
        <v>2013</v>
      </c>
      <c r="J880" t="s">
        <v>92</v>
      </c>
      <c r="K880" t="s">
        <v>4840</v>
      </c>
      <c r="L880">
        <v>198</v>
      </c>
      <c r="M880" s="9" t="str">
        <f>Data[[#This Row],[schedule]]&amp;" | "&amp;Data[[#This Row],[section]]</f>
        <v>SCHEDULE 1: REPORT ON RETURN ON INVESTMENT | 1b(ii): Regulatory Investment Value</v>
      </c>
      <c r="N880" s="9" t="str">
        <f t="shared" si="13"/>
        <v>SCHEDULE 1: REPORT ON RETURN ON INVESTMENT | 1b(ii): Regulatory Investment Value | By Commissioned Project | Assets Commissioned—RAB Value | Gates</v>
      </c>
    </row>
    <row r="881" spans="1:14" hidden="1">
      <c r="A881" t="s">
        <v>1</v>
      </c>
      <c r="B881">
        <v>2013</v>
      </c>
      <c r="C881" t="s">
        <v>104</v>
      </c>
      <c r="D881" t="s">
        <v>107</v>
      </c>
      <c r="E881" t="s">
        <v>108</v>
      </c>
      <c r="F881" t="s">
        <v>134</v>
      </c>
      <c r="G881">
        <v>66</v>
      </c>
      <c r="H881" t="s">
        <v>344</v>
      </c>
      <c r="I881">
        <v>2013</v>
      </c>
      <c r="J881" t="s">
        <v>93</v>
      </c>
      <c r="K881" t="s">
        <v>4841</v>
      </c>
      <c r="L881">
        <v>0.78</v>
      </c>
      <c r="M881" s="9" t="str">
        <f>Data[[#This Row],[schedule]]&amp;" | "&amp;Data[[#This Row],[section]]</f>
        <v>SCHEDULE 1: REPORT ON RETURN ON INVESTMENT | 1b(ii): Regulatory Investment Value</v>
      </c>
      <c r="N881" s="9" t="str">
        <f t="shared" si="13"/>
        <v>SCHEDULE 1: REPORT ON RETURN ON INVESTMENT | 1b(ii): Regulatory Investment Value | By Commissioned Project | Proportion of Year Available | Gates</v>
      </c>
    </row>
    <row r="882" spans="1:14" hidden="1">
      <c r="A882" t="s">
        <v>1</v>
      </c>
      <c r="B882">
        <v>2013</v>
      </c>
      <c r="C882" t="s">
        <v>104</v>
      </c>
      <c r="D882" t="s">
        <v>107</v>
      </c>
      <c r="E882" t="s">
        <v>108</v>
      </c>
      <c r="F882" t="s">
        <v>135</v>
      </c>
      <c r="G882">
        <v>66</v>
      </c>
      <c r="H882" t="s">
        <v>344</v>
      </c>
      <c r="I882">
        <v>2013</v>
      </c>
      <c r="J882" t="s">
        <v>92</v>
      </c>
      <c r="K882" t="s">
        <v>4842</v>
      </c>
      <c r="L882">
        <v>154.44</v>
      </c>
      <c r="M882" s="9" t="str">
        <f>Data[[#This Row],[schedule]]&amp;" | "&amp;Data[[#This Row],[section]]</f>
        <v>SCHEDULE 1: REPORT ON RETURN ON INVESTMENT | 1b(ii): Regulatory Investment Value</v>
      </c>
      <c r="N882" s="9" t="str">
        <f t="shared" si="13"/>
        <v>SCHEDULE 1: REPORT ON RETURN ON INVESTMENT | 1b(ii): Regulatory Investment Value | By Commissioned Project | Proportionate Regulatory Value | Gates</v>
      </c>
    </row>
    <row r="883" spans="1:14" hidden="1">
      <c r="A883" t="s">
        <v>1</v>
      </c>
      <c r="B883">
        <v>2013</v>
      </c>
      <c r="C883" t="s">
        <v>104</v>
      </c>
      <c r="D883" t="s">
        <v>107</v>
      </c>
      <c r="E883" t="s">
        <v>108</v>
      </c>
      <c r="F883" t="s">
        <v>133</v>
      </c>
      <c r="G883">
        <v>67</v>
      </c>
      <c r="H883" t="s">
        <v>345</v>
      </c>
      <c r="I883">
        <v>2013</v>
      </c>
      <c r="J883" t="s">
        <v>92</v>
      </c>
      <c r="K883" t="s">
        <v>4843</v>
      </c>
      <c r="L883">
        <v>20</v>
      </c>
      <c r="M883" s="9" t="str">
        <f>Data[[#This Row],[schedule]]&amp;" | "&amp;Data[[#This Row],[section]]</f>
        <v>SCHEDULE 1: REPORT ON RETURN ON INVESTMENT | 1b(ii): Regulatory Investment Value</v>
      </c>
      <c r="N883" s="9" t="str">
        <f t="shared" si="13"/>
        <v>SCHEDULE 1: REPORT ON RETURN ON INVESTMENT | 1b(ii): Regulatory Investment Value | By Commissioned Project | Assets Commissioned—RAB Value | Aprons</v>
      </c>
    </row>
    <row r="884" spans="1:14" hidden="1">
      <c r="A884" t="s">
        <v>1</v>
      </c>
      <c r="B884">
        <v>2013</v>
      </c>
      <c r="C884" t="s">
        <v>104</v>
      </c>
      <c r="D884" t="s">
        <v>107</v>
      </c>
      <c r="E884" t="s">
        <v>108</v>
      </c>
      <c r="F884" t="s">
        <v>134</v>
      </c>
      <c r="G884">
        <v>67</v>
      </c>
      <c r="H884" t="s">
        <v>345</v>
      </c>
      <c r="I884">
        <v>2013</v>
      </c>
      <c r="J884" t="s">
        <v>93</v>
      </c>
      <c r="K884" t="s">
        <v>4844</v>
      </c>
      <c r="L884">
        <v>0.92</v>
      </c>
      <c r="M884" s="9" t="str">
        <f>Data[[#This Row],[schedule]]&amp;" | "&amp;Data[[#This Row],[section]]</f>
        <v>SCHEDULE 1: REPORT ON RETURN ON INVESTMENT | 1b(ii): Regulatory Investment Value</v>
      </c>
      <c r="N884" s="9" t="str">
        <f t="shared" si="13"/>
        <v>SCHEDULE 1: REPORT ON RETURN ON INVESTMENT | 1b(ii): Regulatory Investment Value | By Commissioned Project | Proportion of Year Available | Aprons</v>
      </c>
    </row>
    <row r="885" spans="1:14" hidden="1">
      <c r="A885" t="s">
        <v>1</v>
      </c>
      <c r="B885">
        <v>2013</v>
      </c>
      <c r="C885" t="s">
        <v>104</v>
      </c>
      <c r="D885" t="s">
        <v>107</v>
      </c>
      <c r="E885" t="s">
        <v>108</v>
      </c>
      <c r="F885" t="s">
        <v>135</v>
      </c>
      <c r="G885">
        <v>67</v>
      </c>
      <c r="H885" t="s">
        <v>345</v>
      </c>
      <c r="I885">
        <v>2013</v>
      </c>
      <c r="J885" t="s">
        <v>92</v>
      </c>
      <c r="K885" t="s">
        <v>4845</v>
      </c>
      <c r="L885">
        <v>18.399999999999999</v>
      </c>
      <c r="M885" s="9" t="str">
        <f>Data[[#This Row],[schedule]]&amp;" | "&amp;Data[[#This Row],[section]]</f>
        <v>SCHEDULE 1: REPORT ON RETURN ON INVESTMENT | 1b(ii): Regulatory Investment Value</v>
      </c>
      <c r="N885" s="9" t="str">
        <f t="shared" si="13"/>
        <v>SCHEDULE 1: REPORT ON RETURN ON INVESTMENT | 1b(ii): Regulatory Investment Value | By Commissioned Project | Proportionate Regulatory Value | Aprons</v>
      </c>
    </row>
    <row r="886" spans="1:14" hidden="1">
      <c r="A886" t="s">
        <v>1</v>
      </c>
      <c r="B886">
        <v>2013</v>
      </c>
      <c r="C886" t="s">
        <v>104</v>
      </c>
      <c r="D886" t="s">
        <v>107</v>
      </c>
      <c r="E886" t="s">
        <v>108</v>
      </c>
      <c r="F886" t="s">
        <v>133</v>
      </c>
      <c r="G886">
        <v>68</v>
      </c>
      <c r="H886" t="s">
        <v>346</v>
      </c>
      <c r="I886">
        <v>2013</v>
      </c>
      <c r="J886" t="s">
        <v>92</v>
      </c>
      <c r="K886" t="s">
        <v>4846</v>
      </c>
      <c r="L886">
        <v>49.4</v>
      </c>
      <c r="M886" s="9" t="str">
        <f>Data[[#This Row],[schedule]]&amp;" | "&amp;Data[[#This Row],[section]]</f>
        <v>SCHEDULE 1: REPORT ON RETURN ON INVESTMENT | 1b(ii): Regulatory Investment Value</v>
      </c>
      <c r="N886" s="9" t="str">
        <f t="shared" si="13"/>
        <v>SCHEDULE 1: REPORT ON RETURN ON INVESTMENT | 1b(ii): Regulatory Investment Value | By Commissioned Project | Assets Commissioned—RAB Value | Baggage System - Stage 2</v>
      </c>
    </row>
    <row r="887" spans="1:14" hidden="1">
      <c r="A887" t="s">
        <v>1</v>
      </c>
      <c r="B887">
        <v>2013</v>
      </c>
      <c r="C887" t="s">
        <v>104</v>
      </c>
      <c r="D887" t="s">
        <v>107</v>
      </c>
      <c r="E887" t="s">
        <v>108</v>
      </c>
      <c r="F887" t="s">
        <v>134</v>
      </c>
      <c r="G887">
        <v>68</v>
      </c>
      <c r="H887" t="s">
        <v>346</v>
      </c>
      <c r="I887">
        <v>2013</v>
      </c>
      <c r="J887" t="s">
        <v>93</v>
      </c>
      <c r="K887" t="s">
        <v>4847</v>
      </c>
      <c r="L887">
        <v>0.75</v>
      </c>
      <c r="M887" s="9" t="str">
        <f>Data[[#This Row],[schedule]]&amp;" | "&amp;Data[[#This Row],[section]]</f>
        <v>SCHEDULE 1: REPORT ON RETURN ON INVESTMENT | 1b(ii): Regulatory Investment Value</v>
      </c>
      <c r="N887" s="9" t="str">
        <f t="shared" si="13"/>
        <v>SCHEDULE 1: REPORT ON RETURN ON INVESTMENT | 1b(ii): Regulatory Investment Value | By Commissioned Project | Proportion of Year Available | Baggage System - Stage 2</v>
      </c>
    </row>
    <row r="888" spans="1:14" hidden="1">
      <c r="A888" t="s">
        <v>1</v>
      </c>
      <c r="B888">
        <v>2013</v>
      </c>
      <c r="C888" t="s">
        <v>104</v>
      </c>
      <c r="D888" t="s">
        <v>107</v>
      </c>
      <c r="E888" t="s">
        <v>108</v>
      </c>
      <c r="F888" t="s">
        <v>135</v>
      </c>
      <c r="G888">
        <v>68</v>
      </c>
      <c r="H888" t="s">
        <v>346</v>
      </c>
      <c r="I888">
        <v>2013</v>
      </c>
      <c r="J888" t="s">
        <v>92</v>
      </c>
      <c r="K888" t="s">
        <v>4848</v>
      </c>
      <c r="L888">
        <v>37.049999999999997</v>
      </c>
      <c r="M888" s="9" t="str">
        <f>Data[[#This Row],[schedule]]&amp;" | "&amp;Data[[#This Row],[section]]</f>
        <v>SCHEDULE 1: REPORT ON RETURN ON INVESTMENT | 1b(ii): Regulatory Investment Value</v>
      </c>
      <c r="N888" s="9" t="str">
        <f t="shared" si="13"/>
        <v>SCHEDULE 1: REPORT ON RETURN ON INVESTMENT | 1b(ii): Regulatory Investment Value | By Commissioned Project | Proportionate Regulatory Value | Baggage System - Stage 2</v>
      </c>
    </row>
    <row r="889" spans="1:14" hidden="1">
      <c r="A889" t="s">
        <v>1</v>
      </c>
      <c r="B889">
        <v>2013</v>
      </c>
      <c r="C889" t="s">
        <v>104</v>
      </c>
      <c r="D889" t="s">
        <v>107</v>
      </c>
      <c r="E889" t="s">
        <v>108</v>
      </c>
      <c r="F889" t="s">
        <v>133</v>
      </c>
      <c r="G889">
        <v>69</v>
      </c>
      <c r="H889" t="s">
        <v>347</v>
      </c>
      <c r="I889">
        <v>2013</v>
      </c>
      <c r="J889" t="s">
        <v>92</v>
      </c>
      <c r="K889" t="s">
        <v>4849</v>
      </c>
      <c r="L889">
        <v>962.4</v>
      </c>
      <c r="M889" s="9" t="str">
        <f>Data[[#This Row],[schedule]]&amp;" | "&amp;Data[[#This Row],[section]]</f>
        <v>SCHEDULE 1: REPORT ON RETURN ON INVESTMENT | 1b(ii): Regulatory Investment Value</v>
      </c>
      <c r="N889" s="9" t="str">
        <f t="shared" si="13"/>
        <v>SCHEDULE 1: REPORT ON RETURN ON INVESTMENT | 1b(ii): Regulatory Investment Value | By Commissioned Project | Assets Commissioned—RAB Value | LUMINS Property Acquisitions</v>
      </c>
    </row>
    <row r="890" spans="1:14" hidden="1">
      <c r="A890" t="s">
        <v>1</v>
      </c>
      <c r="B890">
        <v>2013</v>
      </c>
      <c r="C890" t="s">
        <v>104</v>
      </c>
      <c r="D890" t="s">
        <v>107</v>
      </c>
      <c r="E890" t="s">
        <v>108</v>
      </c>
      <c r="F890" t="s">
        <v>134</v>
      </c>
      <c r="G890">
        <v>69</v>
      </c>
      <c r="H890" t="s">
        <v>347</v>
      </c>
      <c r="I890">
        <v>2013</v>
      </c>
      <c r="J890" t="s">
        <v>93</v>
      </c>
      <c r="K890" t="s">
        <v>808</v>
      </c>
      <c r="L890">
        <v>0.5</v>
      </c>
      <c r="M890" s="9" t="str">
        <f>Data[[#This Row],[schedule]]&amp;" | "&amp;Data[[#This Row],[section]]</f>
        <v>SCHEDULE 1: REPORT ON RETURN ON INVESTMENT | 1b(ii): Regulatory Investment Value</v>
      </c>
      <c r="N890" s="9" t="str">
        <f t="shared" si="13"/>
        <v>SCHEDULE 1: REPORT ON RETURN ON INVESTMENT | 1b(ii): Regulatory Investment Value | By Commissioned Project | Proportion of Year Available | LUMINS Property Acquisitions</v>
      </c>
    </row>
    <row r="891" spans="1:14" hidden="1">
      <c r="A891" t="s">
        <v>1</v>
      </c>
      <c r="B891">
        <v>2013</v>
      </c>
      <c r="C891" t="s">
        <v>104</v>
      </c>
      <c r="D891" t="s">
        <v>107</v>
      </c>
      <c r="E891" t="s">
        <v>108</v>
      </c>
      <c r="F891" t="s">
        <v>135</v>
      </c>
      <c r="G891">
        <v>69</v>
      </c>
      <c r="H891" t="s">
        <v>347</v>
      </c>
      <c r="I891">
        <v>2013</v>
      </c>
      <c r="J891" t="s">
        <v>92</v>
      </c>
      <c r="K891" t="s">
        <v>4850</v>
      </c>
      <c r="L891">
        <v>481.2</v>
      </c>
      <c r="M891" s="9" t="str">
        <f>Data[[#This Row],[schedule]]&amp;" | "&amp;Data[[#This Row],[section]]</f>
        <v>SCHEDULE 1: REPORT ON RETURN ON INVESTMENT | 1b(ii): Regulatory Investment Value</v>
      </c>
      <c r="N891" s="9" t="str">
        <f t="shared" si="13"/>
        <v>SCHEDULE 1: REPORT ON RETURN ON INVESTMENT | 1b(ii): Regulatory Investment Value | By Commissioned Project | Proportionate Regulatory Value | LUMINS Property Acquisitions</v>
      </c>
    </row>
    <row r="892" spans="1:14" hidden="1">
      <c r="A892" t="s">
        <v>1</v>
      </c>
      <c r="B892">
        <v>2013</v>
      </c>
      <c r="C892" t="s">
        <v>104</v>
      </c>
      <c r="D892" t="s">
        <v>107</v>
      </c>
      <c r="E892" t="s">
        <v>101</v>
      </c>
      <c r="F892" t="s">
        <v>133</v>
      </c>
      <c r="G892">
        <v>75</v>
      </c>
      <c r="H892" t="s">
        <v>123</v>
      </c>
      <c r="I892">
        <v>2013</v>
      </c>
      <c r="J892" t="s">
        <v>92</v>
      </c>
      <c r="K892" t="s">
        <v>4851</v>
      </c>
      <c r="L892">
        <v>3961.4</v>
      </c>
      <c r="M892" s="9" t="str">
        <f>Data[[#This Row],[schedule]]&amp;" | "&amp;Data[[#This Row],[section]]</f>
        <v>SCHEDULE 1: REPORT ON RETURN ON INVESTMENT | 1b(ii): Regulatory Investment Value</v>
      </c>
      <c r="N892" s="9" t="str">
        <f t="shared" si="13"/>
        <v>SCHEDULE 1: REPORT ON RETURN ON INVESTMENT | 1b(ii): Regulatory Investment Value | By category | Assets Commissioned—RAB Value | Other assets commissioned</v>
      </c>
    </row>
    <row r="893" spans="1:14" hidden="1">
      <c r="A893" t="s">
        <v>1</v>
      </c>
      <c r="B893">
        <v>2013</v>
      </c>
      <c r="C893" t="s">
        <v>104</v>
      </c>
      <c r="D893" t="s">
        <v>107</v>
      </c>
      <c r="E893" t="s">
        <v>101</v>
      </c>
      <c r="F893" t="s">
        <v>134</v>
      </c>
      <c r="G893">
        <v>75</v>
      </c>
      <c r="H893" t="s">
        <v>123</v>
      </c>
      <c r="I893">
        <v>2013</v>
      </c>
      <c r="J893" t="s">
        <v>93</v>
      </c>
      <c r="K893" t="s">
        <v>808</v>
      </c>
      <c r="L893">
        <v>0.5</v>
      </c>
      <c r="M893" s="9" t="str">
        <f>Data[[#This Row],[schedule]]&amp;" | "&amp;Data[[#This Row],[section]]</f>
        <v>SCHEDULE 1: REPORT ON RETURN ON INVESTMENT | 1b(ii): Regulatory Investment Value</v>
      </c>
      <c r="N893" s="9" t="str">
        <f t="shared" si="13"/>
        <v>SCHEDULE 1: REPORT ON RETURN ON INVESTMENT | 1b(ii): Regulatory Investment Value | By category | Proportion of Year Available | Other assets commissioned</v>
      </c>
    </row>
    <row r="894" spans="1:14" hidden="1">
      <c r="A894" t="s">
        <v>1</v>
      </c>
      <c r="B894">
        <v>2013</v>
      </c>
      <c r="C894" t="s">
        <v>104</v>
      </c>
      <c r="D894" t="s">
        <v>107</v>
      </c>
      <c r="E894" t="s">
        <v>101</v>
      </c>
      <c r="F894" t="s">
        <v>135</v>
      </c>
      <c r="G894">
        <v>75</v>
      </c>
      <c r="H894" t="s">
        <v>123</v>
      </c>
      <c r="I894">
        <v>2013</v>
      </c>
      <c r="J894" t="s">
        <v>92</v>
      </c>
      <c r="K894" t="s">
        <v>4852</v>
      </c>
      <c r="L894">
        <v>1980.7</v>
      </c>
      <c r="M894" s="9" t="str">
        <f>Data[[#This Row],[schedule]]&amp;" | "&amp;Data[[#This Row],[section]]</f>
        <v>SCHEDULE 1: REPORT ON RETURN ON INVESTMENT | 1b(ii): Regulatory Investment Value</v>
      </c>
      <c r="N894" s="9" t="str">
        <f t="shared" si="13"/>
        <v>SCHEDULE 1: REPORT ON RETURN ON INVESTMENT | 1b(ii): Regulatory Investment Value | By category | Proportionate Regulatory Value | Other assets commissioned</v>
      </c>
    </row>
    <row r="895" spans="1:14" hidden="1">
      <c r="A895" t="s">
        <v>1</v>
      </c>
      <c r="B895">
        <v>2013</v>
      </c>
      <c r="C895" t="s">
        <v>104</v>
      </c>
      <c r="D895" t="s">
        <v>107</v>
      </c>
      <c r="E895" t="s">
        <v>101</v>
      </c>
      <c r="F895" t="s">
        <v>133</v>
      </c>
      <c r="G895">
        <v>76</v>
      </c>
      <c r="H895" t="s">
        <v>124</v>
      </c>
      <c r="I895">
        <v>2013</v>
      </c>
      <c r="J895" t="s">
        <v>92</v>
      </c>
      <c r="K895" t="s">
        <v>458</v>
      </c>
      <c r="L895">
        <v>0</v>
      </c>
      <c r="M895" s="9" t="str">
        <f>Data[[#This Row],[schedule]]&amp;" | "&amp;Data[[#This Row],[section]]</f>
        <v>SCHEDULE 1: REPORT ON RETURN ON INVESTMENT | 1b(ii): Regulatory Investment Value</v>
      </c>
      <c r="N895" s="9" t="str">
        <f t="shared" si="13"/>
        <v>SCHEDULE 1: REPORT ON RETURN ON INVESTMENT | 1b(ii): Regulatory Investment Value | By category | Assets Commissioned—RAB Value | Adjustment for merger, acquisition or sale activity</v>
      </c>
    </row>
    <row r="896" spans="1:14" hidden="1">
      <c r="A896" t="s">
        <v>1</v>
      </c>
      <c r="B896">
        <v>2013</v>
      </c>
      <c r="C896" t="s">
        <v>104</v>
      </c>
      <c r="D896" t="s">
        <v>107</v>
      </c>
      <c r="E896" t="s">
        <v>101</v>
      </c>
      <c r="F896" t="s">
        <v>134</v>
      </c>
      <c r="G896">
        <v>76</v>
      </c>
      <c r="H896" t="s">
        <v>124</v>
      </c>
      <c r="I896">
        <v>2013</v>
      </c>
      <c r="J896" t="s">
        <v>93</v>
      </c>
      <c r="K896" t="s">
        <v>458</v>
      </c>
      <c r="L896">
        <v>0</v>
      </c>
      <c r="M896" s="9" t="str">
        <f>Data[[#This Row],[schedule]]&amp;" | "&amp;Data[[#This Row],[section]]</f>
        <v>SCHEDULE 1: REPORT ON RETURN ON INVESTMENT | 1b(ii): Regulatory Investment Value</v>
      </c>
      <c r="N896" s="9" t="str">
        <f t="shared" si="13"/>
        <v>SCHEDULE 1: REPORT ON RETURN ON INVESTMENT | 1b(ii): Regulatory Investment Value | By category | Proportion of Year Available | Adjustment for merger, acquisition or sale activity</v>
      </c>
    </row>
    <row r="897" spans="1:14" hidden="1">
      <c r="A897" t="s">
        <v>1</v>
      </c>
      <c r="B897">
        <v>2013</v>
      </c>
      <c r="C897" t="s">
        <v>104</v>
      </c>
      <c r="D897" t="s">
        <v>107</v>
      </c>
      <c r="E897" t="s">
        <v>101</v>
      </c>
      <c r="F897" t="s">
        <v>135</v>
      </c>
      <c r="G897">
        <v>76</v>
      </c>
      <c r="H897" t="s">
        <v>124</v>
      </c>
      <c r="I897">
        <v>2013</v>
      </c>
      <c r="J897" t="s">
        <v>92</v>
      </c>
      <c r="K897" t="s">
        <v>458</v>
      </c>
      <c r="L897">
        <v>0</v>
      </c>
      <c r="M897" s="9" t="str">
        <f>Data[[#This Row],[schedule]]&amp;" | "&amp;Data[[#This Row],[section]]</f>
        <v>SCHEDULE 1: REPORT ON RETURN ON INVESTMENT | 1b(ii): Regulatory Investment Value</v>
      </c>
      <c r="N897" s="9" t="str">
        <f t="shared" si="13"/>
        <v>SCHEDULE 1: REPORT ON RETURN ON INVESTMENT | 1b(ii): Regulatory Investment Value | By category | Proportionate Regulatory Value | Adjustment for merger, acquisition or sale activity</v>
      </c>
    </row>
    <row r="898" spans="1:14" hidden="1">
      <c r="A898" t="s">
        <v>1</v>
      </c>
      <c r="B898">
        <v>2013</v>
      </c>
      <c r="C898" t="s">
        <v>104</v>
      </c>
      <c r="D898" t="s">
        <v>107</v>
      </c>
      <c r="E898" t="s">
        <v>101</v>
      </c>
      <c r="F898" t="s">
        <v>133</v>
      </c>
      <c r="G898">
        <v>77</v>
      </c>
      <c r="H898" t="s">
        <v>63</v>
      </c>
      <c r="I898">
        <v>2013</v>
      </c>
      <c r="J898" t="s">
        <v>92</v>
      </c>
      <c r="K898" t="s">
        <v>682</v>
      </c>
      <c r="L898">
        <v>4047.4</v>
      </c>
      <c r="M898" s="9" t="str">
        <f>Data[[#This Row],[schedule]]&amp;" | "&amp;Data[[#This Row],[section]]</f>
        <v>SCHEDULE 1: REPORT ON RETURN ON INVESTMENT | 1b(ii): Regulatory Investment Value</v>
      </c>
      <c r="N898" s="9" t="str">
        <f t="shared" ref="N898:N961" si="14">SUBSTITUTE(SUBSTITUTE(SUBSTITUTE(C898&amp;" | "&amp;D898&amp;" | "&amp;E898&amp;" | "&amp;F898&amp;" | "&amp;H898," |  |  | "," | ")," |  |  | "," | ")," |  | "," | ")</f>
        <v>SCHEDULE 1: REPORT ON RETURN ON INVESTMENT | 1b(ii): Regulatory Investment Value | By category | Assets Commissioned—RAB Value | Asset disposals</v>
      </c>
    </row>
    <row r="899" spans="1:14" hidden="1">
      <c r="A899" t="s">
        <v>1</v>
      </c>
      <c r="B899">
        <v>2013</v>
      </c>
      <c r="C899" t="s">
        <v>104</v>
      </c>
      <c r="D899" t="s">
        <v>107</v>
      </c>
      <c r="E899" t="s">
        <v>101</v>
      </c>
      <c r="F899" t="s">
        <v>134</v>
      </c>
      <c r="G899">
        <v>77</v>
      </c>
      <c r="H899" t="s">
        <v>63</v>
      </c>
      <c r="I899">
        <v>2013</v>
      </c>
      <c r="J899" t="s">
        <v>93</v>
      </c>
      <c r="K899" t="s">
        <v>808</v>
      </c>
      <c r="L899">
        <v>0.5</v>
      </c>
      <c r="M899" s="9" t="str">
        <f>Data[[#This Row],[schedule]]&amp;" | "&amp;Data[[#This Row],[section]]</f>
        <v>SCHEDULE 1: REPORT ON RETURN ON INVESTMENT | 1b(ii): Regulatory Investment Value</v>
      </c>
      <c r="N899" s="9" t="str">
        <f t="shared" si="14"/>
        <v>SCHEDULE 1: REPORT ON RETURN ON INVESTMENT | 1b(ii): Regulatory Investment Value | By category | Proportion of Year Available | Asset disposals</v>
      </c>
    </row>
    <row r="900" spans="1:14" hidden="1">
      <c r="A900" t="s">
        <v>1</v>
      </c>
      <c r="B900">
        <v>2013</v>
      </c>
      <c r="C900" t="s">
        <v>104</v>
      </c>
      <c r="D900" t="s">
        <v>107</v>
      </c>
      <c r="E900" t="s">
        <v>101</v>
      </c>
      <c r="F900" t="s">
        <v>135</v>
      </c>
      <c r="G900">
        <v>77</v>
      </c>
      <c r="H900" t="s">
        <v>63</v>
      </c>
      <c r="I900">
        <v>2013</v>
      </c>
      <c r="J900" t="s">
        <v>92</v>
      </c>
      <c r="K900" t="s">
        <v>4853</v>
      </c>
      <c r="L900">
        <v>2023.7</v>
      </c>
      <c r="M900" s="9" t="str">
        <f>Data[[#This Row],[schedule]]&amp;" | "&amp;Data[[#This Row],[section]]</f>
        <v>SCHEDULE 1: REPORT ON RETURN ON INVESTMENT | 1b(ii): Regulatory Investment Value</v>
      </c>
      <c r="N900" s="9" t="str">
        <f t="shared" si="14"/>
        <v>SCHEDULE 1: REPORT ON RETURN ON INVESTMENT | 1b(ii): Regulatory Investment Value | By category | Proportionate Regulatory Value | Asset disposals</v>
      </c>
    </row>
    <row r="901" spans="1:14" hidden="1">
      <c r="A901" t="s">
        <v>1</v>
      </c>
      <c r="B901">
        <v>2013</v>
      </c>
      <c r="C901" t="s">
        <v>104</v>
      </c>
      <c r="D901" t="s">
        <v>107</v>
      </c>
      <c r="E901" t="s">
        <v>101</v>
      </c>
      <c r="F901" t="s">
        <v>133</v>
      </c>
      <c r="G901">
        <v>78</v>
      </c>
      <c r="H901" t="s">
        <v>125</v>
      </c>
      <c r="I901">
        <v>2013</v>
      </c>
      <c r="J901" t="s">
        <v>92</v>
      </c>
      <c r="K901" t="s">
        <v>4854</v>
      </c>
      <c r="L901">
        <v>1143.8</v>
      </c>
      <c r="M901" s="9" t="str">
        <f>Data[[#This Row],[schedule]]&amp;" | "&amp;Data[[#This Row],[section]]</f>
        <v>SCHEDULE 1: REPORT ON RETURN ON INVESTMENT | 1b(ii): Regulatory Investment Value</v>
      </c>
      <c r="N901" s="9" t="str">
        <f t="shared" si="14"/>
        <v>SCHEDULE 1: REPORT ON RETURN ON INVESTMENT | 1b(ii): Regulatory Investment Value | By category | Assets Commissioned—RAB Value | RAB investment</v>
      </c>
    </row>
    <row r="902" spans="1:14" hidden="1">
      <c r="A902" t="s">
        <v>1</v>
      </c>
      <c r="B902">
        <v>2013</v>
      </c>
      <c r="C902" t="s">
        <v>104</v>
      </c>
      <c r="D902" t="s">
        <v>107</v>
      </c>
      <c r="E902" t="s">
        <v>101</v>
      </c>
      <c r="F902" t="s">
        <v>135</v>
      </c>
      <c r="G902">
        <v>79</v>
      </c>
      <c r="H902" t="s">
        <v>126</v>
      </c>
      <c r="I902">
        <v>2013</v>
      </c>
      <c r="J902" t="s">
        <v>92</v>
      </c>
      <c r="K902" t="s">
        <v>4855</v>
      </c>
      <c r="L902">
        <v>648.08999999999992</v>
      </c>
      <c r="M902" s="9" t="str">
        <f>Data[[#This Row],[schedule]]&amp;" | "&amp;Data[[#This Row],[section]]</f>
        <v>SCHEDULE 1: REPORT ON RETURN ON INVESTMENT | 1b(ii): Regulatory Investment Value</v>
      </c>
      <c r="N902" s="9" t="str">
        <f t="shared" si="14"/>
        <v>SCHEDULE 1: REPORT ON RETURN ON INVESTMENT | 1b(ii): Regulatory Investment Value | By category | Proportionate Regulatory Value | RAB proportionate investment</v>
      </c>
    </row>
    <row r="903" spans="1:14" hidden="1">
      <c r="A903" t="s">
        <v>1</v>
      </c>
      <c r="B903">
        <v>2013</v>
      </c>
      <c r="C903" t="s">
        <v>104</v>
      </c>
      <c r="D903" t="s">
        <v>107</v>
      </c>
      <c r="E903" t="s">
        <v>101</v>
      </c>
      <c r="F903" t="s">
        <v>135</v>
      </c>
      <c r="G903">
        <v>81</v>
      </c>
      <c r="H903" t="s">
        <v>127</v>
      </c>
      <c r="I903">
        <v>2013</v>
      </c>
      <c r="J903" t="s">
        <v>92</v>
      </c>
      <c r="K903" t="s">
        <v>4827</v>
      </c>
      <c r="L903">
        <v>415821.09</v>
      </c>
      <c r="M903" s="9" t="str">
        <f>Data[[#This Row],[schedule]]&amp;" | "&amp;Data[[#This Row],[section]]</f>
        <v>SCHEDULE 1: REPORT ON RETURN ON INVESTMENT | 1b(ii): Regulatory Investment Value</v>
      </c>
      <c r="N903" s="9" t="str">
        <f t="shared" si="14"/>
        <v>SCHEDULE 1: REPORT ON RETURN ON INVESTMENT | 1b(ii): Regulatory Investment Value | By category | Proportionate Regulatory Value | Regulatory investment value</v>
      </c>
    </row>
    <row r="904" spans="1:14" hidden="1">
      <c r="A904" t="s">
        <v>1</v>
      </c>
      <c r="B904">
        <v>2012</v>
      </c>
      <c r="C904" t="s">
        <v>200</v>
      </c>
      <c r="D904" t="s">
        <v>81</v>
      </c>
      <c r="E904" t="s">
        <v>81</v>
      </c>
      <c r="F904" t="s">
        <v>81</v>
      </c>
      <c r="G904">
        <v>8</v>
      </c>
      <c r="H904" t="s">
        <v>220</v>
      </c>
      <c r="I904">
        <v>2012</v>
      </c>
      <c r="J904" t="s">
        <v>92</v>
      </c>
      <c r="K904" t="s">
        <v>814</v>
      </c>
      <c r="L904">
        <v>3629.5676566869388</v>
      </c>
      <c r="M904" s="9" t="str">
        <f>Data[[#This Row],[schedule]]&amp;" | "&amp;Data[[#This Row],[section]]</f>
        <v xml:space="preserve">SCHEDULE 17: REPORT ON PRICING STATISTICS | </v>
      </c>
      <c r="N904" s="9" t="str">
        <f t="shared" si="14"/>
        <v>SCHEDULE 17: REPORT ON PRICING STATISTICS | Net operating charges from airfield activities relating to domestic flights of 3 tonnes or more but less than 30 tonnes MCTOW</v>
      </c>
    </row>
    <row r="905" spans="1:14" hidden="1">
      <c r="A905" t="s">
        <v>1</v>
      </c>
      <c r="B905">
        <v>2012</v>
      </c>
      <c r="C905" t="s">
        <v>200</v>
      </c>
      <c r="D905" t="s">
        <v>81</v>
      </c>
      <c r="E905" t="s">
        <v>81</v>
      </c>
      <c r="F905" t="s">
        <v>81</v>
      </c>
      <c r="G905">
        <v>9</v>
      </c>
      <c r="H905" t="s">
        <v>221</v>
      </c>
      <c r="I905">
        <v>2012</v>
      </c>
      <c r="J905" t="s">
        <v>92</v>
      </c>
      <c r="K905" t="s">
        <v>815</v>
      </c>
      <c r="L905">
        <v>18707.516241176469</v>
      </c>
      <c r="M905" s="9" t="str">
        <f>Data[[#This Row],[schedule]]&amp;" | "&amp;Data[[#This Row],[section]]</f>
        <v xml:space="preserve">SCHEDULE 17: REPORT ON PRICING STATISTICS | </v>
      </c>
      <c r="N905" s="9" t="str">
        <f t="shared" si="14"/>
        <v>SCHEDULE 17: REPORT ON PRICING STATISTICS | Net operating charges from airfield activities relating to domestic flights of 30 tonnes MCTOW or more</v>
      </c>
    </row>
    <row r="906" spans="1:14" hidden="1">
      <c r="A906" t="s">
        <v>1</v>
      </c>
      <c r="B906">
        <v>2012</v>
      </c>
      <c r="C906" t="s">
        <v>200</v>
      </c>
      <c r="D906" t="s">
        <v>81</v>
      </c>
      <c r="E906" t="s">
        <v>81</v>
      </c>
      <c r="F906" t="s">
        <v>81</v>
      </c>
      <c r="G906">
        <v>10</v>
      </c>
      <c r="H906" t="s">
        <v>222</v>
      </c>
      <c r="I906">
        <v>2012</v>
      </c>
      <c r="J906" t="s">
        <v>92</v>
      </c>
      <c r="K906" t="s">
        <v>816</v>
      </c>
      <c r="L906">
        <v>4700.2152031578944</v>
      </c>
      <c r="M906" s="9" t="str">
        <f>Data[[#This Row],[schedule]]&amp;" | "&amp;Data[[#This Row],[section]]</f>
        <v xml:space="preserve">SCHEDULE 17: REPORT ON PRICING STATISTICS | </v>
      </c>
      <c r="N906" s="9" t="str">
        <f t="shared" si="14"/>
        <v>SCHEDULE 17: REPORT ON PRICING STATISTICS | Net operating charges from airfield activities relating to international flights</v>
      </c>
    </row>
    <row r="907" spans="1:14" hidden="1">
      <c r="A907" t="s">
        <v>1</v>
      </c>
      <c r="B907">
        <v>2012</v>
      </c>
      <c r="C907" t="s">
        <v>200</v>
      </c>
      <c r="D907" t="s">
        <v>81</v>
      </c>
      <c r="E907" t="s">
        <v>81</v>
      </c>
      <c r="F907" t="s">
        <v>81</v>
      </c>
      <c r="G907">
        <v>11</v>
      </c>
      <c r="H907" t="s">
        <v>223</v>
      </c>
      <c r="I907">
        <v>2012</v>
      </c>
      <c r="J907" t="s">
        <v>92</v>
      </c>
      <c r="K907" t="s">
        <v>817</v>
      </c>
      <c r="L907">
        <v>17267.702116549161</v>
      </c>
      <c r="M907" s="9" t="str">
        <f>Data[[#This Row],[schedule]]&amp;" | "&amp;Data[[#This Row],[section]]</f>
        <v xml:space="preserve">SCHEDULE 17: REPORT ON PRICING STATISTICS | </v>
      </c>
      <c r="N907" s="9" t="str">
        <f t="shared" si="14"/>
        <v>SCHEDULE 17: REPORT ON PRICING STATISTICS | Net operating charges from specified passenger terminal activities relating to domestic passengers</v>
      </c>
    </row>
    <row r="908" spans="1:14" hidden="1">
      <c r="A908" t="s">
        <v>1</v>
      </c>
      <c r="B908">
        <v>2012</v>
      </c>
      <c r="C908" t="s">
        <v>200</v>
      </c>
      <c r="D908" t="s">
        <v>81</v>
      </c>
      <c r="E908" t="s">
        <v>81</v>
      </c>
      <c r="F908" t="s">
        <v>81</v>
      </c>
      <c r="G908">
        <v>12</v>
      </c>
      <c r="H908" t="s">
        <v>224</v>
      </c>
      <c r="I908">
        <v>2012</v>
      </c>
      <c r="J908" t="s">
        <v>92</v>
      </c>
      <c r="K908" t="s">
        <v>818</v>
      </c>
      <c r="L908">
        <v>11221.295576842111</v>
      </c>
      <c r="M908" s="9" t="str">
        <f>Data[[#This Row],[schedule]]&amp;" | "&amp;Data[[#This Row],[section]]</f>
        <v xml:space="preserve">SCHEDULE 17: REPORT ON PRICING STATISTICS | </v>
      </c>
      <c r="N908" s="9" t="str">
        <f t="shared" si="14"/>
        <v>SCHEDULE 17: REPORT ON PRICING STATISTICS | Net operating charges from specified passenger terminal activities relating to international passengers</v>
      </c>
    </row>
    <row r="909" spans="1:14" hidden="1">
      <c r="A909" t="s">
        <v>1</v>
      </c>
      <c r="B909">
        <v>2012</v>
      </c>
      <c r="C909" t="s">
        <v>200</v>
      </c>
      <c r="D909" t="s">
        <v>81</v>
      </c>
      <c r="E909" t="s">
        <v>81</v>
      </c>
      <c r="F909" t="s">
        <v>81</v>
      </c>
      <c r="G909">
        <v>15</v>
      </c>
      <c r="H909" t="s">
        <v>225</v>
      </c>
      <c r="I909">
        <v>2012</v>
      </c>
      <c r="J909" t="s">
        <v>303</v>
      </c>
      <c r="K909" t="s">
        <v>819</v>
      </c>
      <c r="L909">
        <v>1579419</v>
      </c>
      <c r="M909" s="9" t="str">
        <f>Data[[#This Row],[schedule]]&amp;" | "&amp;Data[[#This Row],[section]]</f>
        <v xml:space="preserve">SCHEDULE 17: REPORT ON PRICING STATISTICS | </v>
      </c>
      <c r="N909" s="9" t="str">
        <f t="shared" si="14"/>
        <v>SCHEDULE 17: REPORT ON PRICING STATISTICS | Number of domestic passengers on flights of 3 tonnes or more but less than 30 tonnes MCTOW</v>
      </c>
    </row>
    <row r="910" spans="1:14" hidden="1">
      <c r="A910" t="s">
        <v>1</v>
      </c>
      <c r="B910">
        <v>2012</v>
      </c>
      <c r="C910" t="s">
        <v>200</v>
      </c>
      <c r="D910" t="s">
        <v>81</v>
      </c>
      <c r="E910" t="s">
        <v>81</v>
      </c>
      <c r="F910" t="s">
        <v>81</v>
      </c>
      <c r="G910">
        <v>16</v>
      </c>
      <c r="H910" t="s">
        <v>226</v>
      </c>
      <c r="I910">
        <v>2012</v>
      </c>
      <c r="J910" t="s">
        <v>303</v>
      </c>
      <c r="K910" t="s">
        <v>820</v>
      </c>
      <c r="L910">
        <v>2883580</v>
      </c>
      <c r="M910" s="9" t="str">
        <f>Data[[#This Row],[schedule]]&amp;" | "&amp;Data[[#This Row],[section]]</f>
        <v xml:space="preserve">SCHEDULE 17: REPORT ON PRICING STATISTICS | </v>
      </c>
      <c r="N910" s="9" t="str">
        <f t="shared" si="14"/>
        <v>SCHEDULE 17: REPORT ON PRICING STATISTICS | Number of domestic passengers on flights of 30 tonnes MCTOW or more</v>
      </c>
    </row>
    <row r="911" spans="1:14" hidden="1">
      <c r="A911" t="s">
        <v>1</v>
      </c>
      <c r="B911">
        <v>2012</v>
      </c>
      <c r="C911" t="s">
        <v>200</v>
      </c>
      <c r="D911" t="s">
        <v>81</v>
      </c>
      <c r="E911" t="s">
        <v>81</v>
      </c>
      <c r="F911" t="s">
        <v>81</v>
      </c>
      <c r="G911">
        <v>17</v>
      </c>
      <c r="H911" t="s">
        <v>227</v>
      </c>
      <c r="I911">
        <v>2012</v>
      </c>
      <c r="J911" t="s">
        <v>303</v>
      </c>
      <c r="K911" t="s">
        <v>821</v>
      </c>
      <c r="L911">
        <v>718044</v>
      </c>
      <c r="M911" s="9" t="str">
        <f>Data[[#This Row],[schedule]]&amp;" | "&amp;Data[[#This Row],[section]]</f>
        <v xml:space="preserve">SCHEDULE 17: REPORT ON PRICING STATISTICS | </v>
      </c>
      <c r="N911" s="9" t="str">
        <f t="shared" si="14"/>
        <v xml:space="preserve">SCHEDULE 17: REPORT ON PRICING STATISTICS | Number of international passengers </v>
      </c>
    </row>
    <row r="912" spans="1:14" hidden="1">
      <c r="A912" t="s">
        <v>1</v>
      </c>
      <c r="B912">
        <v>2012</v>
      </c>
      <c r="C912" t="s">
        <v>200</v>
      </c>
      <c r="D912" t="s">
        <v>81</v>
      </c>
      <c r="E912" t="s">
        <v>81</v>
      </c>
      <c r="F912" t="s">
        <v>81</v>
      </c>
      <c r="G912">
        <v>20</v>
      </c>
      <c r="H912" t="s">
        <v>228</v>
      </c>
      <c r="I912">
        <v>2012</v>
      </c>
      <c r="J912" t="s">
        <v>304</v>
      </c>
      <c r="K912" t="s">
        <v>822</v>
      </c>
      <c r="L912">
        <v>414360.19000000012</v>
      </c>
      <c r="M912" s="9" t="str">
        <f>Data[[#This Row],[schedule]]&amp;" | "&amp;Data[[#This Row],[section]]</f>
        <v xml:space="preserve">SCHEDULE 17: REPORT ON PRICING STATISTICS | </v>
      </c>
      <c r="N912" s="9" t="str">
        <f t="shared" si="14"/>
        <v>SCHEDULE 17: REPORT ON PRICING STATISTICS | Total MCTOW of domestic flights of 3 tonnes or more but less than 30 tonnes MCTOW</v>
      </c>
    </row>
    <row r="913" spans="1:14" hidden="1">
      <c r="A913" t="s">
        <v>1</v>
      </c>
      <c r="B913">
        <v>2012</v>
      </c>
      <c r="C913" t="s">
        <v>200</v>
      </c>
      <c r="D913" t="s">
        <v>81</v>
      </c>
      <c r="E913" t="s">
        <v>81</v>
      </c>
      <c r="F913" t="s">
        <v>81</v>
      </c>
      <c r="G913">
        <v>21</v>
      </c>
      <c r="H913" t="s">
        <v>229</v>
      </c>
      <c r="I913">
        <v>2012</v>
      </c>
      <c r="J913" t="s">
        <v>304</v>
      </c>
      <c r="K913" t="s">
        <v>823</v>
      </c>
      <c r="L913">
        <v>825464.00999999989</v>
      </c>
      <c r="M913" s="9" t="str">
        <f>Data[[#This Row],[schedule]]&amp;" | "&amp;Data[[#This Row],[section]]</f>
        <v xml:space="preserve">SCHEDULE 17: REPORT ON PRICING STATISTICS | </v>
      </c>
      <c r="N913" s="9" t="str">
        <f t="shared" si="14"/>
        <v>SCHEDULE 17: REPORT ON PRICING STATISTICS | Total MCTOW of domestic flights of 30 tonnes MCTOW or more</v>
      </c>
    </row>
    <row r="914" spans="1:14" hidden="1">
      <c r="A914" t="s">
        <v>1</v>
      </c>
      <c r="B914">
        <v>2012</v>
      </c>
      <c r="C914" t="s">
        <v>200</v>
      </c>
      <c r="D914" t="s">
        <v>81</v>
      </c>
      <c r="E914" t="s">
        <v>81</v>
      </c>
      <c r="F914" t="s">
        <v>81</v>
      </c>
      <c r="G914">
        <v>22</v>
      </c>
      <c r="H914" t="s">
        <v>230</v>
      </c>
      <c r="I914">
        <v>2012</v>
      </c>
      <c r="J914" t="s">
        <v>304</v>
      </c>
      <c r="K914" t="s">
        <v>824</v>
      </c>
      <c r="L914">
        <v>219923.8</v>
      </c>
      <c r="M914" s="9" t="str">
        <f>Data[[#This Row],[schedule]]&amp;" | "&amp;Data[[#This Row],[section]]</f>
        <v xml:space="preserve">SCHEDULE 17: REPORT ON PRICING STATISTICS | </v>
      </c>
      <c r="N914" s="9" t="str">
        <f t="shared" si="14"/>
        <v xml:space="preserve">SCHEDULE 17: REPORT ON PRICING STATISTICS | Total MCTOW of international flights </v>
      </c>
    </row>
    <row r="915" spans="1:14" hidden="1">
      <c r="A915" t="s">
        <v>1</v>
      </c>
      <c r="B915">
        <v>2012</v>
      </c>
      <c r="C915" t="s">
        <v>200</v>
      </c>
      <c r="D915" t="s">
        <v>81</v>
      </c>
      <c r="E915" t="s">
        <v>81</v>
      </c>
      <c r="F915" t="s">
        <v>81</v>
      </c>
      <c r="G915">
        <v>25</v>
      </c>
      <c r="H915" t="s">
        <v>231</v>
      </c>
      <c r="I915">
        <v>2012</v>
      </c>
      <c r="J915" t="s">
        <v>305</v>
      </c>
      <c r="K915" t="s">
        <v>825</v>
      </c>
      <c r="L915">
        <v>2.2980397580926519</v>
      </c>
      <c r="M915" s="9" t="str">
        <f>Data[[#This Row],[schedule]]&amp;" | "&amp;Data[[#This Row],[section]]</f>
        <v xml:space="preserve">SCHEDULE 17: REPORT ON PRICING STATISTICS | </v>
      </c>
      <c r="N915" s="9" t="str">
        <f t="shared" si="14"/>
        <v>SCHEDULE 17: REPORT ON PRICING STATISTICS | Average charge from airfield activities relating to domestic flights of 3 tonnes or more but less than 30 tonnes MCTOW</v>
      </c>
    </row>
    <row r="916" spans="1:14" hidden="1">
      <c r="A916" t="s">
        <v>1</v>
      </c>
      <c r="B916">
        <v>2012</v>
      </c>
      <c r="C916" t="s">
        <v>200</v>
      </c>
      <c r="D916" t="s">
        <v>81</v>
      </c>
      <c r="E916" t="s">
        <v>81</v>
      </c>
      <c r="F916" t="s">
        <v>81</v>
      </c>
      <c r="G916">
        <v>25</v>
      </c>
      <c r="H916" t="s">
        <v>231</v>
      </c>
      <c r="I916">
        <v>2012</v>
      </c>
      <c r="J916" t="s">
        <v>306</v>
      </c>
      <c r="K916" t="s">
        <v>826</v>
      </c>
      <c r="L916">
        <v>8.7594507008188653</v>
      </c>
      <c r="M916" s="9" t="str">
        <f>Data[[#This Row],[schedule]]&amp;" | "&amp;Data[[#This Row],[section]]</f>
        <v xml:space="preserve">SCHEDULE 17: REPORT ON PRICING STATISTICS | </v>
      </c>
      <c r="N916" s="9" t="str">
        <f t="shared" si="14"/>
        <v>SCHEDULE 17: REPORT ON PRICING STATISTICS | Average charge from airfield activities relating to domestic flights of 3 tonnes or more but less than 30 tonnes MCTOW</v>
      </c>
    </row>
    <row r="917" spans="1:14" hidden="1">
      <c r="A917" t="s">
        <v>1</v>
      </c>
      <c r="B917">
        <v>2012</v>
      </c>
      <c r="C917" t="s">
        <v>200</v>
      </c>
      <c r="D917" t="s">
        <v>81</v>
      </c>
      <c r="E917" t="s">
        <v>81</v>
      </c>
      <c r="F917" t="s">
        <v>81</v>
      </c>
      <c r="G917">
        <v>26</v>
      </c>
      <c r="H917" t="s">
        <v>232</v>
      </c>
      <c r="I917">
        <v>2012</v>
      </c>
      <c r="J917" t="s">
        <v>305</v>
      </c>
      <c r="K917" t="s">
        <v>827</v>
      </c>
      <c r="L917">
        <v>6.4876009131622743</v>
      </c>
      <c r="M917" s="9" t="str">
        <f>Data[[#This Row],[schedule]]&amp;" | "&amp;Data[[#This Row],[section]]</f>
        <v xml:space="preserve">SCHEDULE 17: REPORT ON PRICING STATISTICS | </v>
      </c>
      <c r="N917" s="9" t="str">
        <f t="shared" si="14"/>
        <v>SCHEDULE 17: REPORT ON PRICING STATISTICS | Average charge from airfield activities relating to domestic flights of 30 tonnes MCTOW or more</v>
      </c>
    </row>
    <row r="918" spans="1:14" hidden="1">
      <c r="A918" t="s">
        <v>1</v>
      </c>
      <c r="B918">
        <v>2012</v>
      </c>
      <c r="C918" t="s">
        <v>200</v>
      </c>
      <c r="D918" t="s">
        <v>81</v>
      </c>
      <c r="E918" t="s">
        <v>81</v>
      </c>
      <c r="F918" t="s">
        <v>81</v>
      </c>
      <c r="G918">
        <v>26</v>
      </c>
      <c r="H918" t="s">
        <v>232</v>
      </c>
      <c r="I918">
        <v>2012</v>
      </c>
      <c r="J918" t="s">
        <v>306</v>
      </c>
      <c r="K918" t="s">
        <v>828</v>
      </c>
      <c r="L918">
        <v>22.663030749428401</v>
      </c>
      <c r="M918" s="9" t="str">
        <f>Data[[#This Row],[schedule]]&amp;" | "&amp;Data[[#This Row],[section]]</f>
        <v xml:space="preserve">SCHEDULE 17: REPORT ON PRICING STATISTICS | </v>
      </c>
      <c r="N918" s="9" t="str">
        <f t="shared" si="14"/>
        <v>SCHEDULE 17: REPORT ON PRICING STATISTICS | Average charge from airfield activities relating to domestic flights of 30 tonnes MCTOW or more</v>
      </c>
    </row>
    <row r="919" spans="1:14" hidden="1">
      <c r="A919" t="s">
        <v>1</v>
      </c>
      <c r="B919">
        <v>2012</v>
      </c>
      <c r="C919" t="s">
        <v>200</v>
      </c>
      <c r="D919" t="s">
        <v>81</v>
      </c>
      <c r="E919" t="s">
        <v>81</v>
      </c>
      <c r="F919" t="s">
        <v>81</v>
      </c>
      <c r="G919">
        <v>27</v>
      </c>
      <c r="H919" t="s">
        <v>233</v>
      </c>
      <c r="I919">
        <v>2012</v>
      </c>
      <c r="J919" t="s">
        <v>305</v>
      </c>
      <c r="K919" t="s">
        <v>829</v>
      </c>
      <c r="L919">
        <v>6.5458595896043894</v>
      </c>
      <c r="M919" s="9" t="str">
        <f>Data[[#This Row],[schedule]]&amp;" | "&amp;Data[[#This Row],[section]]</f>
        <v xml:space="preserve">SCHEDULE 17: REPORT ON PRICING STATISTICS | </v>
      </c>
      <c r="N919" s="9" t="str">
        <f t="shared" si="14"/>
        <v>SCHEDULE 17: REPORT ON PRICING STATISTICS | Average charge from airfield activities relating to international flights</v>
      </c>
    </row>
    <row r="920" spans="1:14" hidden="1">
      <c r="A920" t="s">
        <v>1</v>
      </c>
      <c r="B920">
        <v>2012</v>
      </c>
      <c r="C920" t="s">
        <v>200</v>
      </c>
      <c r="D920" t="s">
        <v>81</v>
      </c>
      <c r="E920" t="s">
        <v>81</v>
      </c>
      <c r="F920" t="s">
        <v>81</v>
      </c>
      <c r="G920">
        <v>27</v>
      </c>
      <c r="H920" t="s">
        <v>233</v>
      </c>
      <c r="I920">
        <v>2012</v>
      </c>
      <c r="J920" t="s">
        <v>306</v>
      </c>
      <c r="K920" t="s">
        <v>830</v>
      </c>
      <c r="L920">
        <v>21.372017049350251</v>
      </c>
      <c r="M920" s="9" t="str">
        <f>Data[[#This Row],[schedule]]&amp;" | "&amp;Data[[#This Row],[section]]</f>
        <v xml:space="preserve">SCHEDULE 17: REPORT ON PRICING STATISTICS | </v>
      </c>
      <c r="N920" s="9" t="str">
        <f t="shared" si="14"/>
        <v>SCHEDULE 17: REPORT ON PRICING STATISTICS | Average charge from airfield activities relating to international flights</v>
      </c>
    </row>
    <row r="921" spans="1:14" hidden="1">
      <c r="A921" t="s">
        <v>1</v>
      </c>
      <c r="B921">
        <v>2012</v>
      </c>
      <c r="C921" t="s">
        <v>200</v>
      </c>
      <c r="D921" t="s">
        <v>81</v>
      </c>
      <c r="E921" t="s">
        <v>81</v>
      </c>
      <c r="F921" t="s">
        <v>81</v>
      </c>
      <c r="G921">
        <v>29</v>
      </c>
      <c r="H921" t="s">
        <v>234</v>
      </c>
      <c r="I921">
        <v>2012</v>
      </c>
      <c r="J921" t="s">
        <v>307</v>
      </c>
      <c r="K921" t="s">
        <v>831</v>
      </c>
      <c r="L921">
        <v>3.8690804359465831</v>
      </c>
      <c r="M921" s="9" t="str">
        <f>Data[[#This Row],[schedule]]&amp;" | "&amp;Data[[#This Row],[section]]</f>
        <v xml:space="preserve">SCHEDULE 17: REPORT ON PRICING STATISTICS | </v>
      </c>
      <c r="N921" s="9" t="str">
        <f t="shared" si="14"/>
        <v>SCHEDULE 17: REPORT ON PRICING STATISTICS | Average charge from specified passenger terminal activities</v>
      </c>
    </row>
    <row r="922" spans="1:14" hidden="1">
      <c r="A922" t="s">
        <v>1</v>
      </c>
      <c r="B922">
        <v>2012</v>
      </c>
      <c r="C922" t="s">
        <v>200</v>
      </c>
      <c r="D922" t="s">
        <v>81</v>
      </c>
      <c r="E922" t="s">
        <v>81</v>
      </c>
      <c r="F922" t="s">
        <v>81</v>
      </c>
      <c r="G922">
        <v>29</v>
      </c>
      <c r="H922" t="s">
        <v>234</v>
      </c>
      <c r="I922">
        <v>2012</v>
      </c>
      <c r="J922" t="s">
        <v>308</v>
      </c>
      <c r="K922" t="s">
        <v>832</v>
      </c>
      <c r="L922">
        <v>15.62758769217778</v>
      </c>
      <c r="M922" s="9" t="str">
        <f>Data[[#This Row],[schedule]]&amp;" | "&amp;Data[[#This Row],[section]]</f>
        <v xml:space="preserve">SCHEDULE 17: REPORT ON PRICING STATISTICS | </v>
      </c>
      <c r="N922" s="9" t="str">
        <f t="shared" si="14"/>
        <v>SCHEDULE 17: REPORT ON PRICING STATISTICS | Average charge from specified passenger terminal activities</v>
      </c>
    </row>
    <row r="923" spans="1:14" hidden="1">
      <c r="A923" t="s">
        <v>1</v>
      </c>
      <c r="B923">
        <v>2012</v>
      </c>
      <c r="C923" t="s">
        <v>200</v>
      </c>
      <c r="D923" t="s">
        <v>81</v>
      </c>
      <c r="E923" t="s">
        <v>81</v>
      </c>
      <c r="F923" t="s">
        <v>81</v>
      </c>
      <c r="G923">
        <v>31</v>
      </c>
      <c r="H923" t="s">
        <v>235</v>
      </c>
      <c r="I923">
        <v>2012</v>
      </c>
      <c r="J923" t="s">
        <v>307</v>
      </c>
      <c r="K923" t="s">
        <v>833</v>
      </c>
      <c r="L923">
        <v>8.8740297755864557</v>
      </c>
      <c r="M923" s="9" t="str">
        <f>Data[[#This Row],[schedule]]&amp;" | "&amp;Data[[#This Row],[section]]</f>
        <v xml:space="preserve">SCHEDULE 17: REPORT ON PRICING STATISTICS | </v>
      </c>
      <c r="N923" s="9" t="str">
        <f t="shared" si="14"/>
        <v>SCHEDULE 17: REPORT ON PRICING STATISTICS | Average charge from airfield activities and specified passenger terminal activities</v>
      </c>
    </row>
    <row r="924" spans="1:14" hidden="1">
      <c r="A924" t="s">
        <v>1</v>
      </c>
      <c r="B924">
        <v>2012</v>
      </c>
      <c r="C924" t="s">
        <v>200</v>
      </c>
      <c r="D924" t="s">
        <v>81</v>
      </c>
      <c r="E924" t="s">
        <v>81</v>
      </c>
      <c r="F924" t="s">
        <v>81</v>
      </c>
      <c r="G924">
        <v>31</v>
      </c>
      <c r="H924" t="s">
        <v>235</v>
      </c>
      <c r="I924">
        <v>2012</v>
      </c>
      <c r="J924" t="s">
        <v>308</v>
      </c>
      <c r="K924" t="s">
        <v>834</v>
      </c>
      <c r="L924">
        <v>22.173447281782181</v>
      </c>
      <c r="M924" s="9" t="str">
        <f>Data[[#This Row],[schedule]]&amp;" | "&amp;Data[[#This Row],[section]]</f>
        <v xml:space="preserve">SCHEDULE 17: REPORT ON PRICING STATISTICS | </v>
      </c>
      <c r="N924" s="9" t="str">
        <f t="shared" si="14"/>
        <v>SCHEDULE 17: REPORT ON PRICING STATISTICS | Average charge from airfield activities and specified passenger terminal activities</v>
      </c>
    </row>
    <row r="925" spans="1:14">
      <c r="A925" t="s">
        <v>1</v>
      </c>
      <c r="B925">
        <v>2012</v>
      </c>
      <c r="C925" t="s">
        <v>4984</v>
      </c>
      <c r="D925" t="s">
        <v>4985</v>
      </c>
      <c r="E925" t="s">
        <v>81</v>
      </c>
      <c r="F925" t="s">
        <v>4986</v>
      </c>
      <c r="G925">
        <v>10</v>
      </c>
      <c r="H925" t="s">
        <v>4987</v>
      </c>
      <c r="I925">
        <v>2012</v>
      </c>
      <c r="J925" t="s">
        <v>4988</v>
      </c>
      <c r="K925" t="s">
        <v>5243</v>
      </c>
      <c r="L925">
        <v>1163.0809390329359</v>
      </c>
      <c r="M925" s="9" t="str">
        <f>Data[[#This Row],[schedule]]&amp;" | "&amp;Data[[#This Row],[section]]</f>
        <v>SCHEDULE 16: REPORT ON ASSOCIATED STATISTICS | 16a: Aircraft statistics: (i) International air passenger services</v>
      </c>
      <c r="N925" s="9" t="str">
        <f t="shared" si="14"/>
        <v>SCHEDULE 16: REPORT ON ASSOCIATED STATISTICS | 16a: Aircraft statistics: (i) International air passenger services | Total number of landings | Aircraft type: Airbus A320</v>
      </c>
    </row>
    <row r="926" spans="1:14">
      <c r="A926" t="s">
        <v>1</v>
      </c>
      <c r="B926">
        <v>2012</v>
      </c>
      <c r="C926" t="s">
        <v>4984</v>
      </c>
      <c r="D926" t="s">
        <v>4985</v>
      </c>
      <c r="E926" t="s">
        <v>81</v>
      </c>
      <c r="F926" t="s">
        <v>4990</v>
      </c>
      <c r="G926">
        <v>10</v>
      </c>
      <c r="H926" t="s">
        <v>4987</v>
      </c>
      <c r="I926">
        <v>2012</v>
      </c>
      <c r="J926" t="s">
        <v>304</v>
      </c>
      <c r="K926" t="s">
        <v>5244</v>
      </c>
      <c r="L926">
        <v>85486.449018920801</v>
      </c>
      <c r="M926" s="9" t="str">
        <f>Data[[#This Row],[schedule]]&amp;" | "&amp;Data[[#This Row],[section]]</f>
        <v>SCHEDULE 16: REPORT ON ASSOCIATED STATISTICS | 16a: Aircraft statistics: (i) International air passenger services</v>
      </c>
      <c r="N926" s="9" t="str">
        <f t="shared" si="14"/>
        <v>SCHEDULE 16: REPORT ON ASSOCIATED STATISTICS | 16a: Aircraft statistics: (i) International air passenger services | Total MCTOW | Aircraft type: Airbus A320</v>
      </c>
    </row>
    <row r="927" spans="1:14">
      <c r="A927" t="s">
        <v>1</v>
      </c>
      <c r="B927">
        <v>2012</v>
      </c>
      <c r="C927" t="s">
        <v>4984</v>
      </c>
      <c r="D927" t="s">
        <v>4985</v>
      </c>
      <c r="E927" t="s">
        <v>81</v>
      </c>
      <c r="F927" t="s">
        <v>4986</v>
      </c>
      <c r="G927">
        <v>11</v>
      </c>
      <c r="H927" t="s">
        <v>5245</v>
      </c>
      <c r="I927">
        <v>2012</v>
      </c>
      <c r="J927" t="s">
        <v>4988</v>
      </c>
      <c r="K927" t="s">
        <v>5246</v>
      </c>
      <c r="L927">
        <v>2.0105115627189911</v>
      </c>
      <c r="M927" s="9" t="str">
        <f>Data[[#This Row],[schedule]]&amp;" | "&amp;Data[[#This Row],[section]]</f>
        <v>SCHEDULE 16: REPORT ON ASSOCIATED STATISTICS | 16a: Aircraft statistics: (i) International air passenger services</v>
      </c>
      <c r="N927" s="9" t="str">
        <f t="shared" si="14"/>
        <v>SCHEDULE 16: REPORT ON ASSOCIATED STATISTICS | 16a: Aircraft statistics: (i) International air passenger services | Total number of landings | Aircraft type: Airbus A330</v>
      </c>
    </row>
    <row r="928" spans="1:14">
      <c r="A928" t="s">
        <v>1</v>
      </c>
      <c r="B928">
        <v>2012</v>
      </c>
      <c r="C928" t="s">
        <v>4984</v>
      </c>
      <c r="D928" t="s">
        <v>4985</v>
      </c>
      <c r="E928" t="s">
        <v>81</v>
      </c>
      <c r="F928" t="s">
        <v>4990</v>
      </c>
      <c r="G928">
        <v>11</v>
      </c>
      <c r="H928" t="s">
        <v>5245</v>
      </c>
      <c r="I928">
        <v>2012</v>
      </c>
      <c r="J928" t="s">
        <v>304</v>
      </c>
      <c r="K928" t="s">
        <v>5247</v>
      </c>
      <c r="L928">
        <v>426.22845129642599</v>
      </c>
      <c r="M928" s="9" t="str">
        <f>Data[[#This Row],[schedule]]&amp;" | "&amp;Data[[#This Row],[section]]</f>
        <v>SCHEDULE 16: REPORT ON ASSOCIATED STATISTICS | 16a: Aircraft statistics: (i) International air passenger services</v>
      </c>
      <c r="N928" s="9" t="str">
        <f t="shared" si="14"/>
        <v>SCHEDULE 16: REPORT ON ASSOCIATED STATISTICS | 16a: Aircraft statistics: (i) International air passenger services | Total MCTOW | Aircraft type: Airbus A330</v>
      </c>
    </row>
    <row r="929" spans="1:14">
      <c r="A929" t="s">
        <v>1</v>
      </c>
      <c r="B929">
        <v>2012</v>
      </c>
      <c r="C929" t="s">
        <v>4984</v>
      </c>
      <c r="D929" t="s">
        <v>4985</v>
      </c>
      <c r="E929" t="s">
        <v>81</v>
      </c>
      <c r="F929" t="s">
        <v>4986</v>
      </c>
      <c r="G929">
        <v>12</v>
      </c>
      <c r="H929" t="s">
        <v>5248</v>
      </c>
      <c r="I929">
        <v>2012</v>
      </c>
      <c r="J929" t="s">
        <v>4988</v>
      </c>
      <c r="K929" t="s">
        <v>5249</v>
      </c>
      <c r="L929">
        <v>8.0420462508759627</v>
      </c>
      <c r="M929" s="9" t="str">
        <f>Data[[#This Row],[schedule]]&amp;" | "&amp;Data[[#This Row],[section]]</f>
        <v>SCHEDULE 16: REPORT ON ASSOCIATED STATISTICS | 16a: Aircraft statistics: (i) International air passenger services</v>
      </c>
      <c r="N929" s="9" t="str">
        <f t="shared" si="14"/>
        <v>SCHEDULE 16: REPORT ON ASSOCIATED STATISTICS | 16a: Aircraft statistics: (i) International air passenger services | Total number of landings | Aircraft type: Boeing 737-400</v>
      </c>
    </row>
    <row r="930" spans="1:14">
      <c r="A930" t="s">
        <v>1</v>
      </c>
      <c r="B930">
        <v>2012</v>
      </c>
      <c r="C930" t="s">
        <v>4984</v>
      </c>
      <c r="D930" t="s">
        <v>4985</v>
      </c>
      <c r="E930" t="s">
        <v>81</v>
      </c>
      <c r="F930" t="s">
        <v>4990</v>
      </c>
      <c r="G930">
        <v>12</v>
      </c>
      <c r="H930" t="s">
        <v>5248</v>
      </c>
      <c r="I930">
        <v>2012</v>
      </c>
      <c r="J930" t="s">
        <v>304</v>
      </c>
      <c r="K930" t="s">
        <v>5250</v>
      </c>
      <c r="L930">
        <v>547.18082690960057</v>
      </c>
      <c r="M930" s="9" t="str">
        <f>Data[[#This Row],[schedule]]&amp;" | "&amp;Data[[#This Row],[section]]</f>
        <v>SCHEDULE 16: REPORT ON ASSOCIATED STATISTICS | 16a: Aircraft statistics: (i) International air passenger services</v>
      </c>
      <c r="N930" s="9" t="str">
        <f t="shared" si="14"/>
        <v>SCHEDULE 16: REPORT ON ASSOCIATED STATISTICS | 16a: Aircraft statistics: (i) International air passenger services | Total MCTOW | Aircraft type: Boeing 737-400</v>
      </c>
    </row>
    <row r="931" spans="1:14">
      <c r="A931" t="s">
        <v>1</v>
      </c>
      <c r="B931">
        <v>2012</v>
      </c>
      <c r="C931" t="s">
        <v>4984</v>
      </c>
      <c r="D931" t="s">
        <v>4985</v>
      </c>
      <c r="E931" t="s">
        <v>81</v>
      </c>
      <c r="F931" t="s">
        <v>4986</v>
      </c>
      <c r="G931">
        <v>13</v>
      </c>
      <c r="H931" t="s">
        <v>4992</v>
      </c>
      <c r="I931">
        <v>2012</v>
      </c>
      <c r="J931" t="s">
        <v>4988</v>
      </c>
      <c r="K931" t="s">
        <v>5251</v>
      </c>
      <c r="L931">
        <v>1677.771899088998</v>
      </c>
      <c r="M931" s="9" t="str">
        <f>Data[[#This Row],[schedule]]&amp;" | "&amp;Data[[#This Row],[section]]</f>
        <v>SCHEDULE 16: REPORT ON ASSOCIATED STATISTICS | 16a: Aircraft statistics: (i) International air passenger services</v>
      </c>
      <c r="N931" s="9" t="str">
        <f t="shared" si="14"/>
        <v>SCHEDULE 16: REPORT ON ASSOCIATED STATISTICS | 16a: Aircraft statistics: (i) International air passenger services | Total number of landings | Aircraft type: Boeing 737-800</v>
      </c>
    </row>
    <row r="932" spans="1:14">
      <c r="A932" t="s">
        <v>1</v>
      </c>
      <c r="B932">
        <v>2012</v>
      </c>
      <c r="C932" t="s">
        <v>4984</v>
      </c>
      <c r="D932" t="s">
        <v>4985</v>
      </c>
      <c r="E932" t="s">
        <v>81</v>
      </c>
      <c r="F932" t="s">
        <v>4990</v>
      </c>
      <c r="G932">
        <v>13</v>
      </c>
      <c r="H932" t="s">
        <v>4992</v>
      </c>
      <c r="I932">
        <v>2012</v>
      </c>
      <c r="J932" t="s">
        <v>304</v>
      </c>
      <c r="K932" t="s">
        <v>5252</v>
      </c>
      <c r="L932">
        <v>132577.5354660126</v>
      </c>
      <c r="M932" s="9" t="str">
        <f>Data[[#This Row],[schedule]]&amp;" | "&amp;Data[[#This Row],[section]]</f>
        <v>SCHEDULE 16: REPORT ON ASSOCIATED STATISTICS | 16a: Aircraft statistics: (i) International air passenger services</v>
      </c>
      <c r="N932" s="9" t="str">
        <f t="shared" si="14"/>
        <v>SCHEDULE 16: REPORT ON ASSOCIATED STATISTICS | 16a: Aircraft statistics: (i) International air passenger services | Total MCTOW | Aircraft type: Boeing 737-800</v>
      </c>
    </row>
    <row r="933" spans="1:14">
      <c r="A933" t="s">
        <v>1</v>
      </c>
      <c r="B933">
        <v>2012</v>
      </c>
      <c r="C933" t="s">
        <v>4984</v>
      </c>
      <c r="D933" t="s">
        <v>4985</v>
      </c>
      <c r="E933" t="s">
        <v>81</v>
      </c>
      <c r="F933" t="s">
        <v>4986</v>
      </c>
      <c r="G933">
        <v>14</v>
      </c>
      <c r="H933" t="s">
        <v>5253</v>
      </c>
      <c r="I933">
        <v>2012</v>
      </c>
      <c r="J933" t="s">
        <v>4988</v>
      </c>
      <c r="K933" t="s">
        <v>5254</v>
      </c>
      <c r="L933">
        <v>3.0157673440784869</v>
      </c>
      <c r="M933" s="9" t="str">
        <f>Data[[#This Row],[schedule]]&amp;" | "&amp;Data[[#This Row],[section]]</f>
        <v>SCHEDULE 16: REPORT ON ASSOCIATED STATISTICS | 16a: Aircraft statistics: (i) International air passenger services</v>
      </c>
      <c r="N933" s="9" t="str">
        <f t="shared" si="14"/>
        <v>SCHEDULE 16: REPORT ON ASSOCIATED STATISTICS | 16a: Aircraft statistics: (i) International air passenger services | Total number of landings | Aircraft type: Boeing 767-300</v>
      </c>
    </row>
    <row r="934" spans="1:14">
      <c r="A934" t="s">
        <v>1</v>
      </c>
      <c r="B934">
        <v>2012</v>
      </c>
      <c r="C934" t="s">
        <v>4984</v>
      </c>
      <c r="D934" t="s">
        <v>4985</v>
      </c>
      <c r="E934" t="s">
        <v>81</v>
      </c>
      <c r="F934" t="s">
        <v>4990</v>
      </c>
      <c r="G934">
        <v>14</v>
      </c>
      <c r="H934" t="s">
        <v>5253</v>
      </c>
      <c r="I934">
        <v>2012</v>
      </c>
      <c r="J934" t="s">
        <v>304</v>
      </c>
      <c r="K934" t="s">
        <v>5255</v>
      </c>
      <c r="L934">
        <v>503.93472319551512</v>
      </c>
      <c r="M934" s="9" t="str">
        <f>Data[[#This Row],[schedule]]&amp;" | "&amp;Data[[#This Row],[section]]</f>
        <v>SCHEDULE 16: REPORT ON ASSOCIATED STATISTICS | 16a: Aircraft statistics: (i) International air passenger services</v>
      </c>
      <c r="N934" s="9" t="str">
        <f t="shared" si="14"/>
        <v>SCHEDULE 16: REPORT ON ASSOCIATED STATISTICS | 16a: Aircraft statistics: (i) International air passenger services | Total MCTOW | Aircraft type: Boeing 767-300</v>
      </c>
    </row>
    <row r="935" spans="1:14">
      <c r="A935" t="s">
        <v>1</v>
      </c>
      <c r="B935">
        <v>2012</v>
      </c>
      <c r="C935" t="s">
        <v>4984</v>
      </c>
      <c r="D935" t="s">
        <v>4985</v>
      </c>
      <c r="E935" t="s">
        <v>81</v>
      </c>
      <c r="F935" t="s">
        <v>4986</v>
      </c>
      <c r="G935">
        <v>53</v>
      </c>
      <c r="H935" t="s">
        <v>60</v>
      </c>
      <c r="I935">
        <v>2012</v>
      </c>
      <c r="J935" t="s">
        <v>4988</v>
      </c>
      <c r="K935" t="s">
        <v>5256</v>
      </c>
      <c r="L935">
        <v>2853.9211632796082</v>
      </c>
      <c r="M935" s="9" t="str">
        <f>Data[[#This Row],[schedule]]&amp;" | "&amp;Data[[#This Row],[section]]</f>
        <v>SCHEDULE 16: REPORT ON ASSOCIATED STATISTICS | 16a: Aircraft statistics: (i) International air passenger services</v>
      </c>
      <c r="N935" s="9" t="str">
        <f t="shared" si="14"/>
        <v>SCHEDULE 16: REPORT ON ASSOCIATED STATISTICS | 16a: Aircraft statistics: (i) International air passenger services | Total number of landings | Total</v>
      </c>
    </row>
    <row r="936" spans="1:14">
      <c r="A936" t="s">
        <v>1</v>
      </c>
      <c r="B936">
        <v>2012</v>
      </c>
      <c r="C936" t="s">
        <v>4984</v>
      </c>
      <c r="D936" t="s">
        <v>4985</v>
      </c>
      <c r="E936" t="s">
        <v>81</v>
      </c>
      <c r="F936" t="s">
        <v>4990</v>
      </c>
      <c r="G936">
        <v>53</v>
      </c>
      <c r="H936" t="s">
        <v>60</v>
      </c>
      <c r="I936">
        <v>2012</v>
      </c>
      <c r="J936" t="s">
        <v>304</v>
      </c>
      <c r="K936" t="s">
        <v>5257</v>
      </c>
      <c r="L936">
        <v>219541.32848633491</v>
      </c>
      <c r="M936" s="9" t="str">
        <f>Data[[#This Row],[schedule]]&amp;" | "&amp;Data[[#This Row],[section]]</f>
        <v>SCHEDULE 16: REPORT ON ASSOCIATED STATISTICS | 16a: Aircraft statistics: (i) International air passenger services</v>
      </c>
      <c r="N936" s="9" t="str">
        <f t="shared" si="14"/>
        <v>SCHEDULE 16: REPORT ON ASSOCIATED STATISTICS | 16a: Aircraft statistics: (i) International air passenger services | Total MCTOW | Total</v>
      </c>
    </row>
    <row r="937" spans="1:14">
      <c r="A937" t="s">
        <v>1</v>
      </c>
      <c r="B937">
        <v>2012</v>
      </c>
      <c r="C937" t="s">
        <v>4984</v>
      </c>
      <c r="D937" t="s">
        <v>4996</v>
      </c>
      <c r="E937" t="s">
        <v>81</v>
      </c>
      <c r="F937" t="s">
        <v>4986</v>
      </c>
      <c r="G937">
        <v>64</v>
      </c>
      <c r="H937" t="s">
        <v>4987</v>
      </c>
      <c r="I937">
        <v>2012</v>
      </c>
      <c r="J937" t="s">
        <v>4988</v>
      </c>
      <c r="K937" t="s">
        <v>5258</v>
      </c>
      <c r="L937">
        <v>4523</v>
      </c>
      <c r="M93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37" s="9" t="str">
        <f t="shared" si="14"/>
        <v>SCHEDULE 16: REPORT ON ASSOCIATED STATISTICS | 16a: Aircraft statistics: (ii) Domestic air passenger services: (1) Aircraft 30 tonnes MCTOW or more | Total number of landings | Aircraft type: Airbus A320</v>
      </c>
    </row>
    <row r="938" spans="1:14">
      <c r="A938" t="s">
        <v>1</v>
      </c>
      <c r="B938">
        <v>2012</v>
      </c>
      <c r="C938" t="s">
        <v>4984</v>
      </c>
      <c r="D938" t="s">
        <v>4996</v>
      </c>
      <c r="E938" t="s">
        <v>81</v>
      </c>
      <c r="F938" t="s">
        <v>4990</v>
      </c>
      <c r="G938">
        <v>64</v>
      </c>
      <c r="H938" t="s">
        <v>4987</v>
      </c>
      <c r="I938">
        <v>2012</v>
      </c>
      <c r="J938" t="s">
        <v>304</v>
      </c>
      <c r="K938" t="s">
        <v>5259</v>
      </c>
      <c r="L938">
        <v>329452.31989896781</v>
      </c>
      <c r="M93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38" s="9" t="str">
        <f t="shared" si="14"/>
        <v>SCHEDULE 16: REPORT ON ASSOCIATED STATISTICS | 16a: Aircraft statistics: (ii) Domestic air passenger services: (1) Aircraft 30 tonnes MCTOW or more | Total MCTOW | Aircraft type: Airbus A320</v>
      </c>
    </row>
    <row r="939" spans="1:14">
      <c r="A939" t="s">
        <v>1</v>
      </c>
      <c r="B939">
        <v>2012</v>
      </c>
      <c r="C939" t="s">
        <v>4984</v>
      </c>
      <c r="D939" t="s">
        <v>4996</v>
      </c>
      <c r="E939" t="s">
        <v>81</v>
      </c>
      <c r="F939" t="s">
        <v>4986</v>
      </c>
      <c r="G939">
        <v>65</v>
      </c>
      <c r="H939" t="s">
        <v>4999</v>
      </c>
      <c r="I939">
        <v>2012</v>
      </c>
      <c r="J939" t="s">
        <v>4988</v>
      </c>
      <c r="K939" t="s">
        <v>5260</v>
      </c>
      <c r="L939">
        <v>7531</v>
      </c>
      <c r="M93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39" s="9" t="str">
        <f t="shared" si="14"/>
        <v>SCHEDULE 16: REPORT ON ASSOCIATED STATISTICS | 16a: Aircraft statistics: (ii) Domestic air passenger services: (1) Aircraft 30 tonnes MCTOW or more | Total number of landings | Aircraft type: Boeing 737-300</v>
      </c>
    </row>
    <row r="940" spans="1:14">
      <c r="A940" t="s">
        <v>1</v>
      </c>
      <c r="B940">
        <v>2012</v>
      </c>
      <c r="C940" t="s">
        <v>4984</v>
      </c>
      <c r="D940" t="s">
        <v>4996</v>
      </c>
      <c r="E940" t="s">
        <v>81</v>
      </c>
      <c r="F940" t="s">
        <v>4990</v>
      </c>
      <c r="G940">
        <v>65</v>
      </c>
      <c r="H940" t="s">
        <v>4999</v>
      </c>
      <c r="I940">
        <v>2012</v>
      </c>
      <c r="J940" t="s">
        <v>304</v>
      </c>
      <c r="K940" t="s">
        <v>5261</v>
      </c>
      <c r="L940">
        <v>477314.78</v>
      </c>
      <c r="M94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40" s="9" t="str">
        <f t="shared" si="14"/>
        <v>SCHEDULE 16: REPORT ON ASSOCIATED STATISTICS | 16a: Aircraft statistics: (ii) Domestic air passenger services: (1) Aircraft 30 tonnes MCTOW or more | Total MCTOW | Aircraft type: Boeing 737-300</v>
      </c>
    </row>
    <row r="941" spans="1:14">
      <c r="A941" t="s">
        <v>1</v>
      </c>
      <c r="B941">
        <v>2012</v>
      </c>
      <c r="C941" t="s">
        <v>4984</v>
      </c>
      <c r="D941" t="s">
        <v>4996</v>
      </c>
      <c r="E941" t="s">
        <v>81</v>
      </c>
      <c r="F941" t="s">
        <v>4986</v>
      </c>
      <c r="G941">
        <v>66</v>
      </c>
      <c r="H941" t="s">
        <v>5248</v>
      </c>
      <c r="I941">
        <v>2012</v>
      </c>
      <c r="J941" t="s">
        <v>4988</v>
      </c>
      <c r="K941" t="s">
        <v>1308</v>
      </c>
      <c r="L941">
        <v>2</v>
      </c>
      <c r="M94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41" s="9" t="str">
        <f t="shared" si="14"/>
        <v>SCHEDULE 16: REPORT ON ASSOCIATED STATISTICS | 16a: Aircraft statistics: (ii) Domestic air passenger services: (1) Aircraft 30 tonnes MCTOW or more | Total number of landings | Aircraft type: Boeing 737-400</v>
      </c>
    </row>
    <row r="942" spans="1:14">
      <c r="A942" t="s">
        <v>1</v>
      </c>
      <c r="B942">
        <v>2012</v>
      </c>
      <c r="C942" t="s">
        <v>4984</v>
      </c>
      <c r="D942" t="s">
        <v>4996</v>
      </c>
      <c r="E942" t="s">
        <v>81</v>
      </c>
      <c r="F942" t="s">
        <v>4990</v>
      </c>
      <c r="G942">
        <v>66</v>
      </c>
      <c r="H942" t="s">
        <v>5248</v>
      </c>
      <c r="I942">
        <v>2012</v>
      </c>
      <c r="J942" t="s">
        <v>304</v>
      </c>
      <c r="K942" t="s">
        <v>5262</v>
      </c>
      <c r="L942">
        <v>136.08000000000001</v>
      </c>
      <c r="M94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42" s="9" t="str">
        <f t="shared" si="14"/>
        <v>SCHEDULE 16: REPORT ON ASSOCIATED STATISTICS | 16a: Aircraft statistics: (ii) Domestic air passenger services: (1) Aircraft 30 tonnes MCTOW or more | Total MCTOW | Aircraft type: Boeing 737-400</v>
      </c>
    </row>
    <row r="943" spans="1:14">
      <c r="A943" t="s">
        <v>1</v>
      </c>
      <c r="B943">
        <v>2012</v>
      </c>
      <c r="C943" t="s">
        <v>4984</v>
      </c>
      <c r="D943" t="s">
        <v>4996</v>
      </c>
      <c r="E943" t="s">
        <v>81</v>
      </c>
      <c r="F943" t="s">
        <v>4986</v>
      </c>
      <c r="G943">
        <v>67</v>
      </c>
      <c r="H943" t="s">
        <v>4992</v>
      </c>
      <c r="I943">
        <v>2012</v>
      </c>
      <c r="J943" t="s">
        <v>4988</v>
      </c>
      <c r="K943" t="s">
        <v>5238</v>
      </c>
      <c r="L943">
        <v>10</v>
      </c>
      <c r="M94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43" s="9" t="str">
        <f t="shared" si="14"/>
        <v>SCHEDULE 16: REPORT ON ASSOCIATED STATISTICS | 16a: Aircraft statistics: (ii) Domestic air passenger services: (1) Aircraft 30 tonnes MCTOW or more | Total number of landings | Aircraft type: Boeing 737-800</v>
      </c>
    </row>
    <row r="944" spans="1:14">
      <c r="A944" t="s">
        <v>1</v>
      </c>
      <c r="B944">
        <v>2012</v>
      </c>
      <c r="C944" t="s">
        <v>4984</v>
      </c>
      <c r="D944" t="s">
        <v>4996</v>
      </c>
      <c r="E944" t="s">
        <v>81</v>
      </c>
      <c r="F944" t="s">
        <v>4990</v>
      </c>
      <c r="G944">
        <v>67</v>
      </c>
      <c r="H944" t="s">
        <v>4992</v>
      </c>
      <c r="I944">
        <v>2012</v>
      </c>
      <c r="J944" t="s">
        <v>304</v>
      </c>
      <c r="K944" t="s">
        <v>5263</v>
      </c>
      <c r="L944">
        <v>790.19999999999993</v>
      </c>
      <c r="M94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44" s="9" t="str">
        <f t="shared" si="14"/>
        <v>SCHEDULE 16: REPORT ON ASSOCIATED STATISTICS | 16a: Aircraft statistics: (ii) Domestic air passenger services: (1) Aircraft 30 tonnes MCTOW or more | Total MCTOW | Aircraft type: Boeing 737-800</v>
      </c>
    </row>
    <row r="945" spans="1:14">
      <c r="A945" t="s">
        <v>1</v>
      </c>
      <c r="B945">
        <v>2012</v>
      </c>
      <c r="C945" t="s">
        <v>4984</v>
      </c>
      <c r="D945" t="s">
        <v>4996</v>
      </c>
      <c r="E945" t="s">
        <v>81</v>
      </c>
      <c r="F945" t="s">
        <v>4986</v>
      </c>
      <c r="G945">
        <v>88</v>
      </c>
      <c r="H945" t="s">
        <v>60</v>
      </c>
      <c r="I945">
        <v>2012</v>
      </c>
      <c r="J945" t="s">
        <v>4988</v>
      </c>
      <c r="K945" t="s">
        <v>5264</v>
      </c>
      <c r="L945">
        <v>12066</v>
      </c>
      <c r="M94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45" s="9" t="str">
        <f t="shared" si="14"/>
        <v>SCHEDULE 16: REPORT ON ASSOCIATED STATISTICS | 16a: Aircraft statistics: (ii) Domestic air passenger services: (1) Aircraft 30 tonnes MCTOW or more | Total number of landings | Total</v>
      </c>
    </row>
    <row r="946" spans="1:14">
      <c r="A946" t="s">
        <v>1</v>
      </c>
      <c r="B946">
        <v>2012</v>
      </c>
      <c r="C946" t="s">
        <v>4984</v>
      </c>
      <c r="D946" t="s">
        <v>4996</v>
      </c>
      <c r="E946" t="s">
        <v>81</v>
      </c>
      <c r="F946" t="s">
        <v>4990</v>
      </c>
      <c r="G946">
        <v>88</v>
      </c>
      <c r="H946" t="s">
        <v>60</v>
      </c>
      <c r="I946">
        <v>2012</v>
      </c>
      <c r="J946" t="s">
        <v>304</v>
      </c>
      <c r="K946" t="s">
        <v>5265</v>
      </c>
      <c r="L946">
        <v>807693.37989896769</v>
      </c>
      <c r="M94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946" s="9" t="str">
        <f t="shared" si="14"/>
        <v>SCHEDULE 16: REPORT ON ASSOCIATED STATISTICS | 16a: Aircraft statistics: (ii) Domestic air passenger services: (1) Aircraft 30 tonnes MCTOW or more | Total MCTOW | Total</v>
      </c>
    </row>
    <row r="947" spans="1:14">
      <c r="A947" t="s">
        <v>1</v>
      </c>
      <c r="B947">
        <v>2012</v>
      </c>
      <c r="C947" t="s">
        <v>4984</v>
      </c>
      <c r="D947" t="s">
        <v>5007</v>
      </c>
      <c r="E947" t="s">
        <v>81</v>
      </c>
      <c r="F947" t="s">
        <v>4986</v>
      </c>
      <c r="G947">
        <v>91</v>
      </c>
      <c r="H947" t="s">
        <v>5266</v>
      </c>
      <c r="I947">
        <v>2012</v>
      </c>
      <c r="J947" t="s">
        <v>4988</v>
      </c>
      <c r="K947" t="s">
        <v>5267</v>
      </c>
      <c r="L947">
        <v>3897</v>
      </c>
      <c r="M94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47" s="9" t="str">
        <f t="shared" si="14"/>
        <v>SCHEDULE 16: REPORT ON ASSOCIATED STATISTICS | 16a: Aircraft statistics: (ii) Domestic air passenger services: (2) Aircraft 3 tonnes or more but less than 30 tonnes MCTOW | Total number of landings | Aircraft type: Aerospatiale ATR72</v>
      </c>
    </row>
    <row r="948" spans="1:14">
      <c r="A948" t="s">
        <v>1</v>
      </c>
      <c r="B948">
        <v>2012</v>
      </c>
      <c r="C948" t="s">
        <v>4984</v>
      </c>
      <c r="D948" t="s">
        <v>5007</v>
      </c>
      <c r="E948" t="s">
        <v>81</v>
      </c>
      <c r="F948" t="s">
        <v>4990</v>
      </c>
      <c r="G948">
        <v>91</v>
      </c>
      <c r="H948" t="s">
        <v>5266</v>
      </c>
      <c r="I948">
        <v>2012</v>
      </c>
      <c r="J948" t="s">
        <v>304</v>
      </c>
      <c r="K948" t="s">
        <v>5268</v>
      </c>
      <c r="L948">
        <v>87682.5</v>
      </c>
      <c r="M94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48" s="9" t="str">
        <f t="shared" si="14"/>
        <v>SCHEDULE 16: REPORT ON ASSOCIATED STATISTICS | 16a: Aircraft statistics: (ii) Domestic air passenger services: (2) Aircraft 3 tonnes or more but less than 30 tonnes MCTOW | Total MCTOW | Aircraft type: Aerospatiale ATR72</v>
      </c>
    </row>
    <row r="949" spans="1:14">
      <c r="A949" t="s">
        <v>1</v>
      </c>
      <c r="B949">
        <v>2012</v>
      </c>
      <c r="C949" t="s">
        <v>4984</v>
      </c>
      <c r="D949" t="s">
        <v>5007</v>
      </c>
      <c r="E949" t="s">
        <v>81</v>
      </c>
      <c r="F949" t="s">
        <v>4986</v>
      </c>
      <c r="G949">
        <v>92</v>
      </c>
      <c r="H949" t="s">
        <v>5011</v>
      </c>
      <c r="I949">
        <v>2012</v>
      </c>
      <c r="J949" t="s">
        <v>4988</v>
      </c>
      <c r="K949" t="s">
        <v>5269</v>
      </c>
      <c r="L949">
        <v>4147</v>
      </c>
      <c r="M94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49" s="9" t="str">
        <f t="shared" si="14"/>
        <v>SCHEDULE 16: REPORT ON ASSOCIATED STATISTICS | 16a: Aircraft statistics: (ii) Domestic air passenger services: (2) Aircraft 3 tonnes or more but less than 30 tonnes MCTOW | Total number of landings | Aircraft type: Cessna 208</v>
      </c>
    </row>
    <row r="950" spans="1:14">
      <c r="A950" t="s">
        <v>1</v>
      </c>
      <c r="B950">
        <v>2012</v>
      </c>
      <c r="C950" t="s">
        <v>4984</v>
      </c>
      <c r="D950" t="s">
        <v>5007</v>
      </c>
      <c r="E950" t="s">
        <v>81</v>
      </c>
      <c r="F950" t="s">
        <v>4990</v>
      </c>
      <c r="G950">
        <v>92</v>
      </c>
      <c r="H950" t="s">
        <v>5011</v>
      </c>
      <c r="I950">
        <v>2012</v>
      </c>
      <c r="J950" t="s">
        <v>304</v>
      </c>
      <c r="K950" t="s">
        <v>5270</v>
      </c>
      <c r="L950">
        <v>14929.2</v>
      </c>
      <c r="M95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0" s="9" t="str">
        <f t="shared" si="14"/>
        <v>SCHEDULE 16: REPORT ON ASSOCIATED STATISTICS | 16a: Aircraft statistics: (ii) Domestic air passenger services: (2) Aircraft 3 tonnes or more but less than 30 tonnes MCTOW | Total MCTOW | Aircraft type: Cessna 208</v>
      </c>
    </row>
    <row r="951" spans="1:14">
      <c r="A951" t="s">
        <v>1</v>
      </c>
      <c r="B951">
        <v>2012</v>
      </c>
      <c r="C951" t="s">
        <v>4984</v>
      </c>
      <c r="D951" t="s">
        <v>5007</v>
      </c>
      <c r="E951" t="s">
        <v>81</v>
      </c>
      <c r="F951" t="s">
        <v>4986</v>
      </c>
      <c r="G951">
        <v>93</v>
      </c>
      <c r="H951" t="s">
        <v>5014</v>
      </c>
      <c r="I951">
        <v>2012</v>
      </c>
      <c r="J951" t="s">
        <v>4988</v>
      </c>
      <c r="K951" t="s">
        <v>5271</v>
      </c>
      <c r="L951">
        <v>175</v>
      </c>
      <c r="M95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1" s="9" t="str">
        <f t="shared" si="14"/>
        <v>SCHEDULE 16: REPORT ON ASSOCIATED STATISTICS | 16a: Aircraft statistics: (ii) Domestic air passenger services: (2) Aircraft 3 tonnes or more but less than 30 tonnes MCTOW | Total number of landings | Aircraft type: Convair 580 CIB</v>
      </c>
    </row>
    <row r="952" spans="1:14">
      <c r="A952" t="s">
        <v>1</v>
      </c>
      <c r="B952">
        <v>2012</v>
      </c>
      <c r="C952" t="s">
        <v>4984</v>
      </c>
      <c r="D952" t="s">
        <v>5007</v>
      </c>
      <c r="E952" t="s">
        <v>81</v>
      </c>
      <c r="F952" t="s">
        <v>4990</v>
      </c>
      <c r="G952">
        <v>93</v>
      </c>
      <c r="H952" t="s">
        <v>5014</v>
      </c>
      <c r="I952">
        <v>2012</v>
      </c>
      <c r="J952" t="s">
        <v>304</v>
      </c>
      <c r="K952" t="s">
        <v>5272</v>
      </c>
      <c r="L952">
        <v>4222.75</v>
      </c>
      <c r="M95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2" s="9" t="str">
        <f t="shared" si="14"/>
        <v>SCHEDULE 16: REPORT ON ASSOCIATED STATISTICS | 16a: Aircraft statistics: (ii) Domestic air passenger services: (2) Aircraft 3 tonnes or more but less than 30 tonnes MCTOW | Total MCTOW | Aircraft type: Convair 580 CIB</v>
      </c>
    </row>
    <row r="953" spans="1:14">
      <c r="A953" t="s">
        <v>1</v>
      </c>
      <c r="B953">
        <v>2012</v>
      </c>
      <c r="C953" t="s">
        <v>4984</v>
      </c>
      <c r="D953" t="s">
        <v>5007</v>
      </c>
      <c r="E953" t="s">
        <v>81</v>
      </c>
      <c r="F953" t="s">
        <v>4986</v>
      </c>
      <c r="G953">
        <v>94</v>
      </c>
      <c r="H953" t="s">
        <v>5017</v>
      </c>
      <c r="I953">
        <v>2012</v>
      </c>
      <c r="J953" t="s">
        <v>4988</v>
      </c>
      <c r="K953" t="s">
        <v>5273</v>
      </c>
      <c r="L953">
        <v>11098</v>
      </c>
      <c r="M95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3" s="9" t="str">
        <f t="shared" si="14"/>
        <v>SCHEDULE 16: REPORT ON ASSOCIATED STATISTICS | 16a: Aircraft statistics: (ii) Domestic air passenger services: (2) Aircraft 3 tonnes or more but less than 30 tonnes MCTOW | Total number of landings | Aircraft type: Bombardier Q300</v>
      </c>
    </row>
    <row r="954" spans="1:14">
      <c r="A954" t="s">
        <v>1</v>
      </c>
      <c r="B954">
        <v>2012</v>
      </c>
      <c r="C954" t="s">
        <v>4984</v>
      </c>
      <c r="D954" t="s">
        <v>5007</v>
      </c>
      <c r="E954" t="s">
        <v>81</v>
      </c>
      <c r="F954" t="s">
        <v>4990</v>
      </c>
      <c r="G954">
        <v>94</v>
      </c>
      <c r="H954" t="s">
        <v>5017</v>
      </c>
      <c r="I954">
        <v>2012</v>
      </c>
      <c r="J954" t="s">
        <v>304</v>
      </c>
      <c r="K954" t="s">
        <v>5274</v>
      </c>
      <c r="L954">
        <v>216411</v>
      </c>
      <c r="M95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4" s="9" t="str">
        <f t="shared" si="14"/>
        <v>SCHEDULE 16: REPORT ON ASSOCIATED STATISTICS | 16a: Aircraft statistics: (ii) Domestic air passenger services: (2) Aircraft 3 tonnes or more but less than 30 tonnes MCTOW | Total MCTOW | Aircraft type: Bombardier Q300</v>
      </c>
    </row>
    <row r="955" spans="1:14">
      <c r="A955" t="s">
        <v>1</v>
      </c>
      <c r="B955">
        <v>2012</v>
      </c>
      <c r="C955" t="s">
        <v>4984</v>
      </c>
      <c r="D955" t="s">
        <v>5007</v>
      </c>
      <c r="E955" t="s">
        <v>81</v>
      </c>
      <c r="F955" t="s">
        <v>4986</v>
      </c>
      <c r="G955">
        <v>95</v>
      </c>
      <c r="H955" t="s">
        <v>5020</v>
      </c>
      <c r="I955">
        <v>2012</v>
      </c>
      <c r="J955" t="s">
        <v>4988</v>
      </c>
      <c r="K955" t="s">
        <v>2107</v>
      </c>
      <c r="L955">
        <v>16</v>
      </c>
      <c r="M95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5" s="9" t="str">
        <f t="shared" si="14"/>
        <v>SCHEDULE 16: REPORT ON ASSOCIATED STATISTICS | 16a: Aircraft statistics: (ii) Domestic air passenger services: (2) Aircraft 3 tonnes or more but less than 30 tonnes MCTOW | Total number of landings | Aircraft type: Cessna F406</v>
      </c>
    </row>
    <row r="956" spans="1:14">
      <c r="A956" t="s">
        <v>1</v>
      </c>
      <c r="B956">
        <v>2012</v>
      </c>
      <c r="C956" t="s">
        <v>4984</v>
      </c>
      <c r="D956" t="s">
        <v>5007</v>
      </c>
      <c r="E956" t="s">
        <v>81</v>
      </c>
      <c r="F956" t="s">
        <v>4990</v>
      </c>
      <c r="G956">
        <v>95</v>
      </c>
      <c r="H956" t="s">
        <v>5020</v>
      </c>
      <c r="I956">
        <v>2012</v>
      </c>
      <c r="J956" t="s">
        <v>304</v>
      </c>
      <c r="K956" t="s">
        <v>5275</v>
      </c>
      <c r="L956">
        <v>67.84</v>
      </c>
      <c r="M95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6" s="9" t="str">
        <f t="shared" si="14"/>
        <v>SCHEDULE 16: REPORT ON ASSOCIATED STATISTICS | 16a: Aircraft statistics: (ii) Domestic air passenger services: (2) Aircraft 3 tonnes or more but less than 30 tonnes MCTOW | Total MCTOW | Aircraft type: Cessna F406</v>
      </c>
    </row>
    <row r="957" spans="1:14">
      <c r="A957" t="s">
        <v>1</v>
      </c>
      <c r="B957">
        <v>2012</v>
      </c>
      <c r="C957" t="s">
        <v>4984</v>
      </c>
      <c r="D957" t="s">
        <v>5007</v>
      </c>
      <c r="E957" t="s">
        <v>81</v>
      </c>
      <c r="F957" t="s">
        <v>4986</v>
      </c>
      <c r="G957">
        <v>96</v>
      </c>
      <c r="H957" t="s">
        <v>5023</v>
      </c>
      <c r="I957">
        <v>2012</v>
      </c>
      <c r="J957" t="s">
        <v>4988</v>
      </c>
      <c r="K957" t="s">
        <v>5276</v>
      </c>
      <c r="L957">
        <v>8922</v>
      </c>
      <c r="M95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7" s="9" t="str">
        <f t="shared" si="14"/>
        <v>SCHEDULE 16: REPORT ON ASSOCIATED STATISTICS | 16a: Aircraft statistics: (ii) Domestic air passenger services: (2) Aircraft 3 tonnes or more but less than 30 tonnes MCTOW | Total number of landings | Aircraft type: Beechcraft 1900D</v>
      </c>
    </row>
    <row r="958" spans="1:14">
      <c r="A958" t="s">
        <v>1</v>
      </c>
      <c r="B958">
        <v>2012</v>
      </c>
      <c r="C958" t="s">
        <v>4984</v>
      </c>
      <c r="D958" t="s">
        <v>5007</v>
      </c>
      <c r="E958" t="s">
        <v>81</v>
      </c>
      <c r="F958" t="s">
        <v>4990</v>
      </c>
      <c r="G958">
        <v>96</v>
      </c>
      <c r="H958" t="s">
        <v>5023</v>
      </c>
      <c r="I958">
        <v>2012</v>
      </c>
      <c r="J958" t="s">
        <v>304</v>
      </c>
      <c r="K958" t="s">
        <v>5277</v>
      </c>
      <c r="L958">
        <v>69323.94</v>
      </c>
      <c r="M95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8" s="9" t="str">
        <f t="shared" si="14"/>
        <v>SCHEDULE 16: REPORT ON ASSOCIATED STATISTICS | 16a: Aircraft statistics: (ii) Domestic air passenger services: (2) Aircraft 3 tonnes or more but less than 30 tonnes MCTOW | Total MCTOW | Aircraft type: Beechcraft 1900D</v>
      </c>
    </row>
    <row r="959" spans="1:14">
      <c r="A959" t="s">
        <v>1</v>
      </c>
      <c r="B959">
        <v>2012</v>
      </c>
      <c r="C959" t="s">
        <v>4984</v>
      </c>
      <c r="D959" t="s">
        <v>5007</v>
      </c>
      <c r="E959" t="s">
        <v>81</v>
      </c>
      <c r="F959" t="s">
        <v>4986</v>
      </c>
      <c r="G959">
        <v>97</v>
      </c>
      <c r="H959" t="s">
        <v>5026</v>
      </c>
      <c r="I959">
        <v>2012</v>
      </c>
      <c r="J959" t="s">
        <v>4988</v>
      </c>
      <c r="K959" t="s">
        <v>5278</v>
      </c>
      <c r="L959">
        <v>146</v>
      </c>
      <c r="M95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59" s="9" t="str">
        <f t="shared" si="14"/>
        <v>SCHEDULE 16: REPORT ON ASSOCIATED STATISTICS | 16a: Aircraft statistics: (ii) Domestic air passenger services: (2) Aircraft 3 tonnes or more but less than 30 tonnes MCTOW | Total number of landings | Aircraft type: Piper PA-31</v>
      </c>
    </row>
    <row r="960" spans="1:14">
      <c r="A960" t="s">
        <v>1</v>
      </c>
      <c r="B960">
        <v>2012</v>
      </c>
      <c r="C960" t="s">
        <v>4984</v>
      </c>
      <c r="D960" t="s">
        <v>5007</v>
      </c>
      <c r="E960" t="s">
        <v>81</v>
      </c>
      <c r="F960" t="s">
        <v>4990</v>
      </c>
      <c r="G960">
        <v>97</v>
      </c>
      <c r="H960" t="s">
        <v>5026</v>
      </c>
      <c r="I960">
        <v>2012</v>
      </c>
      <c r="J960" t="s">
        <v>304</v>
      </c>
      <c r="K960" t="s">
        <v>5279</v>
      </c>
      <c r="L960">
        <v>464.28</v>
      </c>
      <c r="M96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60" s="9" t="str">
        <f t="shared" si="14"/>
        <v>SCHEDULE 16: REPORT ON ASSOCIATED STATISTICS | 16a: Aircraft statistics: (ii) Domestic air passenger services: (2) Aircraft 3 tonnes or more but less than 30 tonnes MCTOW | Total MCTOW | Aircraft type: Piper PA-31</v>
      </c>
    </row>
    <row r="961" spans="1:14">
      <c r="A961" t="s">
        <v>1</v>
      </c>
      <c r="B961">
        <v>2012</v>
      </c>
      <c r="C961" t="s">
        <v>4984</v>
      </c>
      <c r="D961" t="s">
        <v>5007</v>
      </c>
      <c r="E961" t="s">
        <v>81</v>
      </c>
      <c r="F961" t="s">
        <v>4986</v>
      </c>
      <c r="G961">
        <v>115</v>
      </c>
      <c r="H961" t="s">
        <v>60</v>
      </c>
      <c r="I961">
        <v>2012</v>
      </c>
      <c r="J961" t="s">
        <v>4988</v>
      </c>
      <c r="K961" t="s">
        <v>5280</v>
      </c>
      <c r="L961">
        <v>28401</v>
      </c>
      <c r="M96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61" s="9" t="str">
        <f t="shared" si="14"/>
        <v>SCHEDULE 16: REPORT ON ASSOCIATED STATISTICS | 16a: Aircraft statistics: (ii) Domestic air passenger services: (2) Aircraft 3 tonnes or more but less than 30 tonnes MCTOW | Total number of landings | Total</v>
      </c>
    </row>
    <row r="962" spans="1:14">
      <c r="A962" t="s">
        <v>1</v>
      </c>
      <c r="B962">
        <v>2012</v>
      </c>
      <c r="C962" t="s">
        <v>4984</v>
      </c>
      <c r="D962" t="s">
        <v>5007</v>
      </c>
      <c r="E962" t="s">
        <v>81</v>
      </c>
      <c r="F962" t="s">
        <v>4990</v>
      </c>
      <c r="G962">
        <v>115</v>
      </c>
      <c r="H962" t="s">
        <v>60</v>
      </c>
      <c r="I962">
        <v>2012</v>
      </c>
      <c r="J962" t="s">
        <v>304</v>
      </c>
      <c r="K962" t="s">
        <v>5281</v>
      </c>
      <c r="L962">
        <v>393101.51000000013</v>
      </c>
      <c r="M96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962" s="9" t="str">
        <f t="shared" ref="N962:N1025" si="15">SUBSTITUTE(SUBSTITUTE(SUBSTITUTE(C962&amp;" | "&amp;D962&amp;" | "&amp;E962&amp;" | "&amp;F962&amp;" | "&amp;H962," |  |  | "," | ")," |  |  | "," | ")," |  | "," | ")</f>
        <v>SCHEDULE 16: REPORT ON ASSOCIATED STATISTICS | 16a: Aircraft statistics: (ii) Domestic air passenger services: (2) Aircraft 3 tonnes or more but less than 30 tonnes MCTOW | Total MCTOW | Total</v>
      </c>
    </row>
    <row r="963" spans="1:14">
      <c r="A963" t="s">
        <v>1</v>
      </c>
      <c r="B963">
        <v>2012</v>
      </c>
      <c r="C963" t="s">
        <v>4984</v>
      </c>
      <c r="D963" t="s">
        <v>5038</v>
      </c>
      <c r="E963" t="s">
        <v>81</v>
      </c>
      <c r="F963" t="s">
        <v>4986</v>
      </c>
      <c r="G963">
        <v>125</v>
      </c>
      <c r="H963" t="s">
        <v>5039</v>
      </c>
      <c r="I963">
        <v>2012</v>
      </c>
      <c r="J963" t="s">
        <v>4988</v>
      </c>
      <c r="K963" t="s">
        <v>5282</v>
      </c>
      <c r="L963">
        <v>509</v>
      </c>
      <c r="M963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63" s="9" t="str">
        <f t="shared" si="15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964" spans="1:14">
      <c r="A964" t="s">
        <v>1</v>
      </c>
      <c r="B964">
        <v>2012</v>
      </c>
      <c r="C964" t="s">
        <v>4984</v>
      </c>
      <c r="D964" t="s">
        <v>5038</v>
      </c>
      <c r="E964" t="s">
        <v>81</v>
      </c>
      <c r="F964" t="s">
        <v>4990</v>
      </c>
      <c r="G964">
        <v>125</v>
      </c>
      <c r="H964" t="s">
        <v>5039</v>
      </c>
      <c r="I964">
        <v>2012</v>
      </c>
      <c r="J964" t="s">
        <v>304</v>
      </c>
      <c r="K964" t="s">
        <v>4929</v>
      </c>
      <c r="L964">
        <v>842</v>
      </c>
      <c r="M964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64" s="9" t="str">
        <f t="shared" si="15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965" spans="1:14">
      <c r="A965" t="s">
        <v>1</v>
      </c>
      <c r="B965">
        <v>2012</v>
      </c>
      <c r="C965" t="s">
        <v>4984</v>
      </c>
      <c r="D965" t="s">
        <v>5038</v>
      </c>
      <c r="E965" t="s">
        <v>81</v>
      </c>
      <c r="F965" t="s">
        <v>4986</v>
      </c>
      <c r="G965">
        <v>126</v>
      </c>
      <c r="H965" t="s">
        <v>5042</v>
      </c>
      <c r="I965">
        <v>2012</v>
      </c>
      <c r="J965" t="s">
        <v>4988</v>
      </c>
      <c r="K965" t="s">
        <v>5283</v>
      </c>
      <c r="L965">
        <v>680</v>
      </c>
      <c r="M965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65" s="9" t="str">
        <f t="shared" si="15"/>
        <v>SCHEDULE 16: REPORT ON ASSOCIATED STATISTICS | 16a: Aircraft statistics: (iii) Total number and MCTOW of landings of aircraft not included in (i) and (ii) | Total number of landings | Freight aircraft</v>
      </c>
    </row>
    <row r="966" spans="1:14">
      <c r="A966" t="s">
        <v>1</v>
      </c>
      <c r="B966">
        <v>2012</v>
      </c>
      <c r="C966" t="s">
        <v>4984</v>
      </c>
      <c r="D966" t="s">
        <v>5038</v>
      </c>
      <c r="E966" t="s">
        <v>81</v>
      </c>
      <c r="F966" t="s">
        <v>4990</v>
      </c>
      <c r="G966">
        <v>126</v>
      </c>
      <c r="H966" t="s">
        <v>5042</v>
      </c>
      <c r="I966">
        <v>2012</v>
      </c>
      <c r="J966" t="s">
        <v>304</v>
      </c>
      <c r="K966" t="s">
        <v>5284</v>
      </c>
      <c r="L966">
        <v>7816.86</v>
      </c>
      <c r="M96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66" s="9" t="str">
        <f t="shared" si="15"/>
        <v>SCHEDULE 16: REPORT ON ASSOCIATED STATISTICS | 16a: Aircraft statistics: (iii) Total number and MCTOW of landings of aircraft not included in (i) and (ii) | Total MCTOW | Freight aircraft</v>
      </c>
    </row>
    <row r="967" spans="1:14">
      <c r="A967" t="s">
        <v>1</v>
      </c>
      <c r="B967">
        <v>2012</v>
      </c>
      <c r="C967" t="s">
        <v>4984</v>
      </c>
      <c r="D967" t="s">
        <v>5038</v>
      </c>
      <c r="E967" t="s">
        <v>81</v>
      </c>
      <c r="F967" t="s">
        <v>4986</v>
      </c>
      <c r="G967">
        <v>127</v>
      </c>
      <c r="H967" t="s">
        <v>5045</v>
      </c>
      <c r="I967">
        <v>2012</v>
      </c>
      <c r="J967" t="s">
        <v>4988</v>
      </c>
      <c r="K967" t="s">
        <v>5285</v>
      </c>
      <c r="L967">
        <v>272</v>
      </c>
      <c r="M96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67" s="9" t="str">
        <f t="shared" si="15"/>
        <v>SCHEDULE 16: REPORT ON ASSOCIATED STATISTICS | 16a: Aircraft statistics: (iii) Total number and MCTOW of landings of aircraft not included in (i) and (ii) | Total number of landings | Military and diplomatic aircraft</v>
      </c>
    </row>
    <row r="968" spans="1:14">
      <c r="A968" t="s">
        <v>1</v>
      </c>
      <c r="B968">
        <v>2012</v>
      </c>
      <c r="C968" t="s">
        <v>4984</v>
      </c>
      <c r="D968" t="s">
        <v>5038</v>
      </c>
      <c r="E968" t="s">
        <v>81</v>
      </c>
      <c r="F968" t="s">
        <v>4990</v>
      </c>
      <c r="G968">
        <v>127</v>
      </c>
      <c r="H968" t="s">
        <v>5045</v>
      </c>
      <c r="I968">
        <v>2012</v>
      </c>
      <c r="J968" t="s">
        <v>304</v>
      </c>
      <c r="K968" t="s">
        <v>5286</v>
      </c>
      <c r="L968">
        <v>12614</v>
      </c>
      <c r="M968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68" s="9" t="str">
        <f t="shared" si="15"/>
        <v>SCHEDULE 16: REPORT ON ASSOCIATED STATISTICS | 16a: Aircraft statistics: (iii) Total number and MCTOW of landings of aircraft not included in (i) and (ii) | Total MCTOW | Military and diplomatic aircraft</v>
      </c>
    </row>
    <row r="969" spans="1:14">
      <c r="A969" t="s">
        <v>1</v>
      </c>
      <c r="B969">
        <v>2012</v>
      </c>
      <c r="C969" t="s">
        <v>4984</v>
      </c>
      <c r="D969" t="s">
        <v>5038</v>
      </c>
      <c r="E969" t="s">
        <v>81</v>
      </c>
      <c r="F969" t="s">
        <v>4986</v>
      </c>
      <c r="G969">
        <v>128</v>
      </c>
      <c r="H969" t="s">
        <v>5048</v>
      </c>
      <c r="I969">
        <v>2012</v>
      </c>
      <c r="J969" t="s">
        <v>4988</v>
      </c>
      <c r="K969" t="s">
        <v>5287</v>
      </c>
      <c r="L969">
        <v>5673</v>
      </c>
      <c r="M969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69" s="9" t="str">
        <f t="shared" si="15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970" spans="1:14">
      <c r="A970" t="s">
        <v>1</v>
      </c>
      <c r="B970">
        <v>2012</v>
      </c>
      <c r="C970" t="s">
        <v>4984</v>
      </c>
      <c r="D970" t="s">
        <v>5038</v>
      </c>
      <c r="E970" t="s">
        <v>81</v>
      </c>
      <c r="F970" t="s">
        <v>4990</v>
      </c>
      <c r="G970">
        <v>128</v>
      </c>
      <c r="H970" t="s">
        <v>5048</v>
      </c>
      <c r="I970">
        <v>2012</v>
      </c>
      <c r="J970" t="s">
        <v>304</v>
      </c>
      <c r="K970" t="s">
        <v>5288</v>
      </c>
      <c r="L970">
        <v>19502.14</v>
      </c>
      <c r="M970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970" s="9" t="str">
        <f t="shared" si="15"/>
        <v>SCHEDULE 16: REPORT ON ASSOCIATED STATISTICS | 16a: Aircraft statistics: (iii) Total number and MCTOW of landings of aircraft not included in (i) and (ii) | Total MCTOW | Other aircraft (including General Aviation)</v>
      </c>
    </row>
    <row r="971" spans="1:14">
      <c r="A971" t="s">
        <v>1</v>
      </c>
      <c r="B971">
        <v>2012</v>
      </c>
      <c r="C971" t="s">
        <v>4984</v>
      </c>
      <c r="D971" t="s">
        <v>5051</v>
      </c>
      <c r="E971" t="s">
        <v>81</v>
      </c>
      <c r="F971" t="s">
        <v>81</v>
      </c>
      <c r="G971">
        <v>131</v>
      </c>
      <c r="H971" t="s">
        <v>60</v>
      </c>
      <c r="I971">
        <v>2012</v>
      </c>
      <c r="J971" t="s">
        <v>4988</v>
      </c>
      <c r="K971" t="s">
        <v>81</v>
      </c>
      <c r="M971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971" s="9" t="str">
        <f t="shared" si="15"/>
        <v>SCHEDULE 16: REPORT ON ASSOCIATED STATISTICS | 16a: Aircraft statistics: (iv)  The total number and MCTOW of landings during the disclosure year | Total</v>
      </c>
    </row>
    <row r="972" spans="1:14">
      <c r="A972" t="s">
        <v>1</v>
      </c>
      <c r="B972">
        <v>2012</v>
      </c>
      <c r="C972" t="s">
        <v>4984</v>
      </c>
      <c r="D972" t="s">
        <v>5051</v>
      </c>
      <c r="E972" t="s">
        <v>81</v>
      </c>
      <c r="F972" t="s">
        <v>81</v>
      </c>
      <c r="G972">
        <v>131</v>
      </c>
      <c r="H972" t="s">
        <v>60</v>
      </c>
      <c r="I972">
        <v>2012</v>
      </c>
      <c r="J972" t="s">
        <v>4988</v>
      </c>
      <c r="K972" t="s">
        <v>81</v>
      </c>
      <c r="M972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972" s="9" t="str">
        <f t="shared" si="15"/>
        <v>SCHEDULE 16: REPORT ON ASSOCIATED STATISTICS | 16a: Aircraft statistics: (iv)  The total number and MCTOW of landings during the disclosure year | Total</v>
      </c>
    </row>
    <row r="973" spans="1:14">
      <c r="A973" t="s">
        <v>1</v>
      </c>
      <c r="B973">
        <v>2012</v>
      </c>
      <c r="C973" t="s">
        <v>4984</v>
      </c>
      <c r="D973" t="s">
        <v>5051</v>
      </c>
      <c r="E973" t="s">
        <v>81</v>
      </c>
      <c r="F973" t="s">
        <v>4986</v>
      </c>
      <c r="G973">
        <v>131</v>
      </c>
      <c r="H973" t="s">
        <v>60</v>
      </c>
      <c r="I973">
        <v>2012</v>
      </c>
      <c r="J973" t="s">
        <v>4988</v>
      </c>
      <c r="K973" t="s">
        <v>5289</v>
      </c>
      <c r="L973">
        <v>50454.921163279607</v>
      </c>
      <c r="M973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973" s="9" t="str">
        <f t="shared" si="15"/>
        <v>SCHEDULE 16: REPORT ON ASSOCIATED STATISTICS | 16a: Aircraft statistics: (iv)  The total number and MCTOW of landings during the disclosure year | Total number of landings | Total</v>
      </c>
    </row>
    <row r="974" spans="1:14">
      <c r="A974" t="s">
        <v>1</v>
      </c>
      <c r="B974">
        <v>2012</v>
      </c>
      <c r="C974" t="s">
        <v>4984</v>
      </c>
      <c r="D974" t="s">
        <v>5051</v>
      </c>
      <c r="E974" t="s">
        <v>81</v>
      </c>
      <c r="F974" t="s">
        <v>4990</v>
      </c>
      <c r="G974">
        <v>131</v>
      </c>
      <c r="H974" t="s">
        <v>60</v>
      </c>
      <c r="I974">
        <v>2012</v>
      </c>
      <c r="J974" t="s">
        <v>304</v>
      </c>
      <c r="K974" t="s">
        <v>5290</v>
      </c>
      <c r="L974">
        <v>1461111.2183853029</v>
      </c>
      <c r="M974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974" s="9" t="str">
        <f t="shared" si="15"/>
        <v>SCHEDULE 16: REPORT ON ASSOCIATED STATISTICS | 16a: Aircraft statistics: (iv)  The total number and MCTOW of landings during the disclosure year | Total MCTOW | Total</v>
      </c>
    </row>
    <row r="975" spans="1:14">
      <c r="A975" t="s">
        <v>1</v>
      </c>
      <c r="B975">
        <v>2012</v>
      </c>
      <c r="C975" t="s">
        <v>4984</v>
      </c>
      <c r="D975" t="s">
        <v>5054</v>
      </c>
      <c r="E975" t="s">
        <v>81</v>
      </c>
      <c r="F975" t="s">
        <v>5055</v>
      </c>
      <c r="G975">
        <v>135</v>
      </c>
      <c r="H975" t="s">
        <v>5056</v>
      </c>
      <c r="I975">
        <v>2012</v>
      </c>
      <c r="J975" t="s">
        <v>4988</v>
      </c>
      <c r="K975" t="s">
        <v>5291</v>
      </c>
      <c r="L975">
        <v>5707.8423265592164</v>
      </c>
      <c r="M975" s="9" t="str">
        <f>Data[[#This Row],[schedule]]&amp;" | "&amp;Data[[#This Row],[section]]</f>
        <v>SCHEDULE 16: REPORT ON ASSOCIATED STATISTICS | 16b: Terminal access</v>
      </c>
      <c r="N975" s="9" t="str">
        <f t="shared" si="15"/>
        <v>SCHEDULE 16: REPORT ON ASSOCIATED STATISTICS | 16b: Terminal access | Contact stand–airbridge | International air passenger service movements</v>
      </c>
    </row>
    <row r="976" spans="1:14">
      <c r="A976" t="s">
        <v>1</v>
      </c>
      <c r="B976">
        <v>2012</v>
      </c>
      <c r="C976" t="s">
        <v>4984</v>
      </c>
      <c r="D976" t="s">
        <v>5054</v>
      </c>
      <c r="E976" t="s">
        <v>81</v>
      </c>
      <c r="F976" t="s">
        <v>5058</v>
      </c>
      <c r="G976">
        <v>135</v>
      </c>
      <c r="H976" t="s">
        <v>5056</v>
      </c>
      <c r="I976">
        <v>2012</v>
      </c>
      <c r="J976" t="s">
        <v>4988</v>
      </c>
      <c r="K976" t="s">
        <v>458</v>
      </c>
      <c r="L976">
        <v>0</v>
      </c>
      <c r="M976" s="9" t="str">
        <f>Data[[#This Row],[schedule]]&amp;" | "&amp;Data[[#This Row],[section]]</f>
        <v>SCHEDULE 16: REPORT ON ASSOCIATED STATISTICS | 16b: Terminal access</v>
      </c>
      <c r="N976" s="9" t="str">
        <f t="shared" si="15"/>
        <v>SCHEDULE 16: REPORT ON ASSOCIATED STATISTICS | 16b: Terminal access | Contact stand–walking | International air passenger service movements</v>
      </c>
    </row>
    <row r="977" spans="1:14">
      <c r="A977" t="s">
        <v>1</v>
      </c>
      <c r="B977">
        <v>2012</v>
      </c>
      <c r="C977" t="s">
        <v>4984</v>
      </c>
      <c r="D977" t="s">
        <v>5054</v>
      </c>
      <c r="E977" t="s">
        <v>81</v>
      </c>
      <c r="F977" t="s">
        <v>5059</v>
      </c>
      <c r="G977">
        <v>135</v>
      </c>
      <c r="H977" t="s">
        <v>5056</v>
      </c>
      <c r="I977">
        <v>2012</v>
      </c>
      <c r="J977" t="s">
        <v>4988</v>
      </c>
      <c r="K977" t="s">
        <v>458</v>
      </c>
      <c r="L977">
        <v>0</v>
      </c>
      <c r="M977" s="9" t="str">
        <f>Data[[#This Row],[schedule]]&amp;" | "&amp;Data[[#This Row],[section]]</f>
        <v>SCHEDULE 16: REPORT ON ASSOCIATED STATISTICS | 16b: Terminal access</v>
      </c>
      <c r="N977" s="9" t="str">
        <f t="shared" si="15"/>
        <v>SCHEDULE 16: REPORT ON ASSOCIATED STATISTICS | 16b: Terminal access | Remote stand—bus | International air passenger service movements</v>
      </c>
    </row>
    <row r="978" spans="1:14">
      <c r="A978" t="s">
        <v>1</v>
      </c>
      <c r="B978">
        <v>2012</v>
      </c>
      <c r="C978" t="s">
        <v>4984</v>
      </c>
      <c r="D978" t="s">
        <v>5054</v>
      </c>
      <c r="E978" t="s">
        <v>81</v>
      </c>
      <c r="F978" t="s">
        <v>60</v>
      </c>
      <c r="G978">
        <v>135</v>
      </c>
      <c r="H978" t="s">
        <v>5056</v>
      </c>
      <c r="I978">
        <v>2012</v>
      </c>
      <c r="J978" t="s">
        <v>4988</v>
      </c>
      <c r="K978" t="s">
        <v>5291</v>
      </c>
      <c r="L978">
        <v>5707.8423265592164</v>
      </c>
      <c r="M978" s="9" t="str">
        <f>Data[[#This Row],[schedule]]&amp;" | "&amp;Data[[#This Row],[section]]</f>
        <v>SCHEDULE 16: REPORT ON ASSOCIATED STATISTICS | 16b: Terminal access</v>
      </c>
      <c r="N978" s="9" t="str">
        <f t="shared" si="15"/>
        <v>SCHEDULE 16: REPORT ON ASSOCIATED STATISTICS | 16b: Terminal access | Total | International air passenger service movements</v>
      </c>
    </row>
    <row r="979" spans="1:14">
      <c r="A979" t="s">
        <v>1</v>
      </c>
      <c r="B979">
        <v>2012</v>
      </c>
      <c r="C979" t="s">
        <v>4984</v>
      </c>
      <c r="D979" t="s">
        <v>5054</v>
      </c>
      <c r="E979" t="s">
        <v>81</v>
      </c>
      <c r="F979" t="s">
        <v>5055</v>
      </c>
      <c r="G979">
        <v>136</v>
      </c>
      <c r="H979" t="s">
        <v>5060</v>
      </c>
      <c r="I979">
        <v>2012</v>
      </c>
      <c r="J979" t="s">
        <v>4988</v>
      </c>
      <c r="K979" t="s">
        <v>5292</v>
      </c>
      <c r="L979">
        <v>24132</v>
      </c>
      <c r="M979" s="9" t="str">
        <f>Data[[#This Row],[schedule]]&amp;" | "&amp;Data[[#This Row],[section]]</f>
        <v>SCHEDULE 16: REPORT ON ASSOCIATED STATISTICS | 16b: Terminal access</v>
      </c>
      <c r="N979" s="9" t="str">
        <f t="shared" si="15"/>
        <v>SCHEDULE 16: REPORT ON ASSOCIATED STATISTICS | 16b: Terminal access | Contact stand–airbridge | Domestic jet air passenger service movements</v>
      </c>
    </row>
    <row r="980" spans="1:14">
      <c r="A980" t="s">
        <v>1</v>
      </c>
      <c r="B980">
        <v>2012</v>
      </c>
      <c r="C980" t="s">
        <v>4984</v>
      </c>
      <c r="D980" t="s">
        <v>5054</v>
      </c>
      <c r="E980" t="s">
        <v>81</v>
      </c>
      <c r="F980" t="s">
        <v>5058</v>
      </c>
      <c r="G980">
        <v>136</v>
      </c>
      <c r="H980" t="s">
        <v>5060</v>
      </c>
      <c r="I980">
        <v>2012</v>
      </c>
      <c r="J980" t="s">
        <v>4988</v>
      </c>
      <c r="K980" t="s">
        <v>458</v>
      </c>
      <c r="L980">
        <v>0</v>
      </c>
      <c r="M980" s="9" t="str">
        <f>Data[[#This Row],[schedule]]&amp;" | "&amp;Data[[#This Row],[section]]</f>
        <v>SCHEDULE 16: REPORT ON ASSOCIATED STATISTICS | 16b: Terminal access</v>
      </c>
      <c r="N980" s="9" t="str">
        <f t="shared" si="15"/>
        <v>SCHEDULE 16: REPORT ON ASSOCIATED STATISTICS | 16b: Terminal access | Contact stand–walking | Domestic jet air passenger service movements</v>
      </c>
    </row>
    <row r="981" spans="1:14">
      <c r="A981" t="s">
        <v>1</v>
      </c>
      <c r="B981">
        <v>2012</v>
      </c>
      <c r="C981" t="s">
        <v>4984</v>
      </c>
      <c r="D981" t="s">
        <v>5054</v>
      </c>
      <c r="E981" t="s">
        <v>81</v>
      </c>
      <c r="F981" t="s">
        <v>5059</v>
      </c>
      <c r="G981">
        <v>136</v>
      </c>
      <c r="H981" t="s">
        <v>5060</v>
      </c>
      <c r="I981">
        <v>2012</v>
      </c>
      <c r="J981" t="s">
        <v>4988</v>
      </c>
      <c r="K981" t="s">
        <v>458</v>
      </c>
      <c r="L981">
        <v>0</v>
      </c>
      <c r="M981" s="9" t="str">
        <f>Data[[#This Row],[schedule]]&amp;" | "&amp;Data[[#This Row],[section]]</f>
        <v>SCHEDULE 16: REPORT ON ASSOCIATED STATISTICS | 16b: Terminal access</v>
      </c>
      <c r="N981" s="9" t="str">
        <f t="shared" si="15"/>
        <v>SCHEDULE 16: REPORT ON ASSOCIATED STATISTICS | 16b: Terminal access | Remote stand—bus | Domestic jet air passenger service movements</v>
      </c>
    </row>
    <row r="982" spans="1:14">
      <c r="A982" t="s">
        <v>1</v>
      </c>
      <c r="B982">
        <v>2012</v>
      </c>
      <c r="C982" t="s">
        <v>4984</v>
      </c>
      <c r="D982" t="s">
        <v>5054</v>
      </c>
      <c r="E982" t="s">
        <v>81</v>
      </c>
      <c r="F982" t="s">
        <v>60</v>
      </c>
      <c r="G982">
        <v>136</v>
      </c>
      <c r="H982" t="s">
        <v>5060</v>
      </c>
      <c r="I982">
        <v>2012</v>
      </c>
      <c r="J982" t="s">
        <v>4988</v>
      </c>
      <c r="K982" t="s">
        <v>5292</v>
      </c>
      <c r="L982">
        <v>24132</v>
      </c>
      <c r="M982" s="9" t="str">
        <f>Data[[#This Row],[schedule]]&amp;" | "&amp;Data[[#This Row],[section]]</f>
        <v>SCHEDULE 16: REPORT ON ASSOCIATED STATISTICS | 16b: Terminal access</v>
      </c>
      <c r="N982" s="9" t="str">
        <f t="shared" si="15"/>
        <v>SCHEDULE 16: REPORT ON ASSOCIATED STATISTICS | 16b: Terminal access | Total | Domestic jet air passenger service movements</v>
      </c>
    </row>
    <row r="983" spans="1:14">
      <c r="A983" t="s">
        <v>1</v>
      </c>
      <c r="B983">
        <v>2012</v>
      </c>
      <c r="C983" t="s">
        <v>4984</v>
      </c>
      <c r="D983" t="s">
        <v>5062</v>
      </c>
      <c r="E983" t="s">
        <v>81</v>
      </c>
      <c r="F983" t="s">
        <v>5063</v>
      </c>
      <c r="G983">
        <v>141</v>
      </c>
      <c r="H983" t="s">
        <v>5064</v>
      </c>
      <c r="I983">
        <v>2012</v>
      </c>
      <c r="J983" t="s">
        <v>4988</v>
      </c>
      <c r="K983" t="s">
        <v>5293</v>
      </c>
      <c r="L983">
        <v>2235898</v>
      </c>
      <c r="M983" s="9" t="str">
        <f>Data[[#This Row],[schedule]]&amp;" | "&amp;Data[[#This Row],[section]]</f>
        <v>SCHEDULE 16: REPORT ON ASSOCIATED STATISTICS | 16c: Passenger statistics</v>
      </c>
      <c r="N983" s="9" t="str">
        <f t="shared" si="15"/>
        <v>SCHEDULE 16: REPORT ON ASSOCIATED STATISTICS | 16c: Passenger statistics | Domestic | Inbound passengers†</v>
      </c>
    </row>
    <row r="984" spans="1:14">
      <c r="A984" t="s">
        <v>1</v>
      </c>
      <c r="B984">
        <v>2012</v>
      </c>
      <c r="C984" t="s">
        <v>4984</v>
      </c>
      <c r="D984" t="s">
        <v>5062</v>
      </c>
      <c r="E984" t="s">
        <v>81</v>
      </c>
      <c r="F984" t="s">
        <v>5066</v>
      </c>
      <c r="G984">
        <v>141</v>
      </c>
      <c r="H984" t="s">
        <v>5064</v>
      </c>
      <c r="I984">
        <v>2012</v>
      </c>
      <c r="J984" t="s">
        <v>4988</v>
      </c>
      <c r="K984" t="s">
        <v>5294</v>
      </c>
      <c r="L984">
        <v>358057</v>
      </c>
      <c r="M984" s="9" t="str">
        <f>Data[[#This Row],[schedule]]&amp;" | "&amp;Data[[#This Row],[section]]</f>
        <v>SCHEDULE 16: REPORT ON ASSOCIATED STATISTICS | 16c: Passenger statistics</v>
      </c>
      <c r="N984" s="9" t="str">
        <f t="shared" si="15"/>
        <v>SCHEDULE 16: REPORT ON ASSOCIATED STATISTICS | 16c: Passenger statistics | International | Inbound passengers†</v>
      </c>
    </row>
    <row r="985" spans="1:14">
      <c r="A985" t="s">
        <v>1</v>
      </c>
      <c r="B985">
        <v>2012</v>
      </c>
      <c r="C985" t="s">
        <v>4984</v>
      </c>
      <c r="D985" t="s">
        <v>5062</v>
      </c>
      <c r="E985" t="s">
        <v>81</v>
      </c>
      <c r="F985" t="s">
        <v>60</v>
      </c>
      <c r="G985">
        <v>141</v>
      </c>
      <c r="H985" t="s">
        <v>5064</v>
      </c>
      <c r="I985">
        <v>2012</v>
      </c>
      <c r="J985" t="s">
        <v>4988</v>
      </c>
      <c r="K985" t="s">
        <v>5295</v>
      </c>
      <c r="L985">
        <v>2593955</v>
      </c>
      <c r="M985" s="9" t="str">
        <f>Data[[#This Row],[schedule]]&amp;" | "&amp;Data[[#This Row],[section]]</f>
        <v>SCHEDULE 16: REPORT ON ASSOCIATED STATISTICS | 16c: Passenger statistics</v>
      </c>
      <c r="N985" s="9" t="str">
        <f t="shared" si="15"/>
        <v>SCHEDULE 16: REPORT ON ASSOCIATED STATISTICS | 16c: Passenger statistics | Total | Inbound passengers†</v>
      </c>
    </row>
    <row r="986" spans="1:14">
      <c r="A986" t="s">
        <v>1</v>
      </c>
      <c r="B986">
        <v>2012</v>
      </c>
      <c r="C986" t="s">
        <v>4984</v>
      </c>
      <c r="D986" t="s">
        <v>5062</v>
      </c>
      <c r="E986" t="s">
        <v>81</v>
      </c>
      <c r="F986" t="s">
        <v>5063</v>
      </c>
      <c r="G986">
        <v>142</v>
      </c>
      <c r="H986" t="s">
        <v>5069</v>
      </c>
      <c r="I986">
        <v>2012</v>
      </c>
      <c r="J986" t="s">
        <v>4988</v>
      </c>
      <c r="K986" t="s">
        <v>5296</v>
      </c>
      <c r="L986">
        <v>2238298</v>
      </c>
      <c r="M986" s="9" t="str">
        <f>Data[[#This Row],[schedule]]&amp;" | "&amp;Data[[#This Row],[section]]</f>
        <v>SCHEDULE 16: REPORT ON ASSOCIATED STATISTICS | 16c: Passenger statistics</v>
      </c>
      <c r="N986" s="9" t="str">
        <f t="shared" si="15"/>
        <v>SCHEDULE 16: REPORT ON ASSOCIATED STATISTICS | 16c: Passenger statistics | Domestic | Outbound passengers†</v>
      </c>
    </row>
    <row r="987" spans="1:14">
      <c r="A987" t="s">
        <v>1</v>
      </c>
      <c r="B987">
        <v>2012</v>
      </c>
      <c r="C987" t="s">
        <v>4984</v>
      </c>
      <c r="D987" t="s">
        <v>5062</v>
      </c>
      <c r="E987" t="s">
        <v>81</v>
      </c>
      <c r="F987" t="s">
        <v>5066</v>
      </c>
      <c r="G987">
        <v>142</v>
      </c>
      <c r="H987" t="s">
        <v>5069</v>
      </c>
      <c r="I987">
        <v>2012</v>
      </c>
      <c r="J987" t="s">
        <v>4988</v>
      </c>
      <c r="K987" t="s">
        <v>5297</v>
      </c>
      <c r="L987">
        <v>359987</v>
      </c>
      <c r="M987" s="9" t="str">
        <f>Data[[#This Row],[schedule]]&amp;" | "&amp;Data[[#This Row],[section]]</f>
        <v>SCHEDULE 16: REPORT ON ASSOCIATED STATISTICS | 16c: Passenger statistics</v>
      </c>
      <c r="N987" s="9" t="str">
        <f t="shared" si="15"/>
        <v>SCHEDULE 16: REPORT ON ASSOCIATED STATISTICS | 16c: Passenger statistics | International | Outbound passengers†</v>
      </c>
    </row>
    <row r="988" spans="1:14">
      <c r="A988" t="s">
        <v>1</v>
      </c>
      <c r="B988">
        <v>2012</v>
      </c>
      <c r="C988" t="s">
        <v>4984</v>
      </c>
      <c r="D988" t="s">
        <v>5062</v>
      </c>
      <c r="E988" t="s">
        <v>81</v>
      </c>
      <c r="F988" t="s">
        <v>60</v>
      </c>
      <c r="G988">
        <v>142</v>
      </c>
      <c r="H988" t="s">
        <v>5069</v>
      </c>
      <c r="I988">
        <v>2012</v>
      </c>
      <c r="J988" t="s">
        <v>4988</v>
      </c>
      <c r="K988" t="s">
        <v>5298</v>
      </c>
      <c r="L988">
        <v>2598285</v>
      </c>
      <c r="M988" s="9" t="str">
        <f>Data[[#This Row],[schedule]]&amp;" | "&amp;Data[[#This Row],[section]]</f>
        <v>SCHEDULE 16: REPORT ON ASSOCIATED STATISTICS | 16c: Passenger statistics</v>
      </c>
      <c r="N988" s="9" t="str">
        <f t="shared" si="15"/>
        <v>SCHEDULE 16: REPORT ON ASSOCIATED STATISTICS | 16c: Passenger statistics | Total | Outbound passengers†</v>
      </c>
    </row>
    <row r="989" spans="1:14">
      <c r="A989" t="s">
        <v>1</v>
      </c>
      <c r="B989">
        <v>2012</v>
      </c>
      <c r="C989" t="s">
        <v>4984</v>
      </c>
      <c r="D989" t="s">
        <v>5062</v>
      </c>
      <c r="E989" t="s">
        <v>81</v>
      </c>
      <c r="F989" t="s">
        <v>5063</v>
      </c>
      <c r="G989">
        <v>143</v>
      </c>
      <c r="H989" t="s">
        <v>5073</v>
      </c>
      <c r="I989">
        <v>2012</v>
      </c>
      <c r="J989" t="s">
        <v>4988</v>
      </c>
      <c r="K989" t="s">
        <v>5299</v>
      </c>
      <c r="L989">
        <v>4474196</v>
      </c>
      <c r="M989" s="9" t="str">
        <f>Data[[#This Row],[schedule]]&amp;" | "&amp;Data[[#This Row],[section]]</f>
        <v>SCHEDULE 16: REPORT ON ASSOCIATED STATISTICS | 16c: Passenger statistics</v>
      </c>
      <c r="N989" s="9" t="str">
        <f t="shared" si="15"/>
        <v>SCHEDULE 16: REPORT ON ASSOCIATED STATISTICS | 16c: Passenger statistics | Domestic | Total (gross figure)</v>
      </c>
    </row>
    <row r="990" spans="1:14">
      <c r="A990" t="s">
        <v>1</v>
      </c>
      <c r="B990">
        <v>2012</v>
      </c>
      <c r="C990" t="s">
        <v>4984</v>
      </c>
      <c r="D990" t="s">
        <v>5062</v>
      </c>
      <c r="E990" t="s">
        <v>81</v>
      </c>
      <c r="F990" t="s">
        <v>5066</v>
      </c>
      <c r="G990">
        <v>143</v>
      </c>
      <c r="H990" t="s">
        <v>5073</v>
      </c>
      <c r="I990">
        <v>2012</v>
      </c>
      <c r="J990" t="s">
        <v>4988</v>
      </c>
      <c r="K990" t="s">
        <v>821</v>
      </c>
      <c r="L990">
        <v>718044</v>
      </c>
      <c r="M990" s="9" t="str">
        <f>Data[[#This Row],[schedule]]&amp;" | "&amp;Data[[#This Row],[section]]</f>
        <v>SCHEDULE 16: REPORT ON ASSOCIATED STATISTICS | 16c: Passenger statistics</v>
      </c>
      <c r="N990" s="9" t="str">
        <f t="shared" si="15"/>
        <v>SCHEDULE 16: REPORT ON ASSOCIATED STATISTICS | 16c: Passenger statistics | International | Total (gross figure)</v>
      </c>
    </row>
    <row r="991" spans="1:14">
      <c r="A991" t="s">
        <v>1</v>
      </c>
      <c r="B991">
        <v>2012</v>
      </c>
      <c r="C991" t="s">
        <v>4984</v>
      </c>
      <c r="D991" t="s">
        <v>5062</v>
      </c>
      <c r="E991" t="s">
        <v>81</v>
      </c>
      <c r="F991" t="s">
        <v>60</v>
      </c>
      <c r="G991">
        <v>143</v>
      </c>
      <c r="H991" t="s">
        <v>5073</v>
      </c>
      <c r="I991">
        <v>2012</v>
      </c>
      <c r="J991" t="s">
        <v>4988</v>
      </c>
      <c r="K991" t="s">
        <v>5300</v>
      </c>
      <c r="L991">
        <v>5192240</v>
      </c>
      <c r="M991" s="9" t="str">
        <f>Data[[#This Row],[schedule]]&amp;" | "&amp;Data[[#This Row],[section]]</f>
        <v>SCHEDULE 16: REPORT ON ASSOCIATED STATISTICS | 16c: Passenger statistics</v>
      </c>
      <c r="N991" s="9" t="str">
        <f t="shared" si="15"/>
        <v>SCHEDULE 16: REPORT ON ASSOCIATED STATISTICS | 16c: Passenger statistics | Total | Total (gross figure)</v>
      </c>
    </row>
    <row r="992" spans="1:14">
      <c r="A992" t="s">
        <v>1</v>
      </c>
      <c r="B992">
        <v>2012</v>
      </c>
      <c r="C992" t="s">
        <v>4984</v>
      </c>
      <c r="D992" t="s">
        <v>5062</v>
      </c>
      <c r="E992" t="s">
        <v>81</v>
      </c>
      <c r="F992" t="s">
        <v>5063</v>
      </c>
      <c r="G992">
        <v>145</v>
      </c>
      <c r="H992" t="s">
        <v>5076</v>
      </c>
      <c r="I992">
        <v>2012</v>
      </c>
      <c r="J992" t="s">
        <v>4988</v>
      </c>
      <c r="K992" t="s">
        <v>81</v>
      </c>
      <c r="M992" s="9" t="str">
        <f>Data[[#This Row],[schedule]]&amp;" | "&amp;Data[[#This Row],[section]]</f>
        <v>SCHEDULE 16: REPORT ON ASSOCIATED STATISTICS | 16c: Passenger statistics</v>
      </c>
      <c r="N992" s="9" t="str">
        <f t="shared" si="15"/>
        <v>SCHEDULE 16: REPORT ON ASSOCIATED STATISTICS | 16c: Passenger statistics | Domestic | less estimated number of transfer and transit passengers</v>
      </c>
    </row>
    <row r="993" spans="1:14">
      <c r="A993" t="s">
        <v>1</v>
      </c>
      <c r="B993">
        <v>2012</v>
      </c>
      <c r="C993" t="s">
        <v>4984</v>
      </c>
      <c r="D993" t="s">
        <v>5062</v>
      </c>
      <c r="E993" t="s">
        <v>81</v>
      </c>
      <c r="F993" t="s">
        <v>5066</v>
      </c>
      <c r="G993">
        <v>145</v>
      </c>
      <c r="H993" t="s">
        <v>5076</v>
      </c>
      <c r="I993">
        <v>2012</v>
      </c>
      <c r="J993" t="s">
        <v>4988</v>
      </c>
      <c r="K993" t="s">
        <v>458</v>
      </c>
      <c r="L993">
        <v>0</v>
      </c>
      <c r="M993" s="9" t="str">
        <f>Data[[#This Row],[schedule]]&amp;" | "&amp;Data[[#This Row],[section]]</f>
        <v>SCHEDULE 16: REPORT ON ASSOCIATED STATISTICS | 16c: Passenger statistics</v>
      </c>
      <c r="N993" s="9" t="str">
        <f t="shared" si="15"/>
        <v>SCHEDULE 16: REPORT ON ASSOCIATED STATISTICS | 16c: Passenger statistics | International | less estimated number of transfer and transit passengers</v>
      </c>
    </row>
    <row r="994" spans="1:14">
      <c r="A994" t="s">
        <v>1</v>
      </c>
      <c r="B994">
        <v>2012</v>
      </c>
      <c r="C994" t="s">
        <v>4984</v>
      </c>
      <c r="D994" t="s">
        <v>5062</v>
      </c>
      <c r="E994" t="s">
        <v>81</v>
      </c>
      <c r="F994" t="s">
        <v>60</v>
      </c>
      <c r="G994">
        <v>145</v>
      </c>
      <c r="H994" t="s">
        <v>5076</v>
      </c>
      <c r="I994">
        <v>2012</v>
      </c>
      <c r="J994" t="s">
        <v>4988</v>
      </c>
      <c r="K994" t="s">
        <v>458</v>
      </c>
      <c r="L994">
        <v>0</v>
      </c>
      <c r="M994" s="9" t="str">
        <f>Data[[#This Row],[schedule]]&amp;" | "&amp;Data[[#This Row],[section]]</f>
        <v>SCHEDULE 16: REPORT ON ASSOCIATED STATISTICS | 16c: Passenger statistics</v>
      </c>
      <c r="N994" s="9" t="str">
        <f t="shared" si="15"/>
        <v>SCHEDULE 16: REPORT ON ASSOCIATED STATISTICS | 16c: Passenger statistics | Total | less estimated number of transfer and transit passengers</v>
      </c>
    </row>
    <row r="995" spans="1:14">
      <c r="A995" t="s">
        <v>1</v>
      </c>
      <c r="B995">
        <v>2012</v>
      </c>
      <c r="C995" t="s">
        <v>4984</v>
      </c>
      <c r="D995" t="s">
        <v>5062</v>
      </c>
      <c r="E995" t="s">
        <v>81</v>
      </c>
      <c r="F995" t="s">
        <v>5063</v>
      </c>
      <c r="G995">
        <v>147</v>
      </c>
      <c r="H995" t="s">
        <v>5077</v>
      </c>
      <c r="I995">
        <v>2012</v>
      </c>
      <c r="J995" t="s">
        <v>4988</v>
      </c>
      <c r="K995" t="s">
        <v>81</v>
      </c>
      <c r="M995" s="9" t="str">
        <f>Data[[#This Row],[schedule]]&amp;" | "&amp;Data[[#This Row],[section]]</f>
        <v>SCHEDULE 16: REPORT ON ASSOCIATED STATISTICS | 16c: Passenger statistics</v>
      </c>
      <c r="N995" s="9" t="str">
        <f t="shared" si="15"/>
        <v>SCHEDULE 16: REPORT ON ASSOCIATED STATISTICS | 16c: Passenger statistics | Domestic | Total (net figure)</v>
      </c>
    </row>
    <row r="996" spans="1:14">
      <c r="A996" t="s">
        <v>1</v>
      </c>
      <c r="B996">
        <v>2012</v>
      </c>
      <c r="C996" t="s">
        <v>4984</v>
      </c>
      <c r="D996" t="s">
        <v>5062</v>
      </c>
      <c r="E996" t="s">
        <v>81</v>
      </c>
      <c r="F996" t="s">
        <v>5066</v>
      </c>
      <c r="G996">
        <v>147</v>
      </c>
      <c r="H996" t="s">
        <v>5077</v>
      </c>
      <c r="I996">
        <v>2012</v>
      </c>
      <c r="J996" t="s">
        <v>4988</v>
      </c>
      <c r="K996" t="s">
        <v>81</v>
      </c>
      <c r="M996" s="9" t="str">
        <f>Data[[#This Row],[schedule]]&amp;" | "&amp;Data[[#This Row],[section]]</f>
        <v>SCHEDULE 16: REPORT ON ASSOCIATED STATISTICS | 16c: Passenger statistics</v>
      </c>
      <c r="N996" s="9" t="str">
        <f t="shared" si="15"/>
        <v>SCHEDULE 16: REPORT ON ASSOCIATED STATISTICS | 16c: Passenger statistics | International | Total (net figure)</v>
      </c>
    </row>
    <row r="997" spans="1:14">
      <c r="A997" t="s">
        <v>1</v>
      </c>
      <c r="B997">
        <v>2012</v>
      </c>
      <c r="C997" t="s">
        <v>4984</v>
      </c>
      <c r="D997" t="s">
        <v>5062</v>
      </c>
      <c r="E997" t="s">
        <v>81</v>
      </c>
      <c r="F997" t="s">
        <v>60</v>
      </c>
      <c r="G997">
        <v>147</v>
      </c>
      <c r="H997" t="s">
        <v>5077</v>
      </c>
      <c r="I997">
        <v>2012</v>
      </c>
      <c r="J997" t="s">
        <v>4988</v>
      </c>
      <c r="K997" t="s">
        <v>5300</v>
      </c>
      <c r="L997">
        <v>5192240</v>
      </c>
      <c r="M997" s="9" t="str">
        <f>Data[[#This Row],[schedule]]&amp;" | "&amp;Data[[#This Row],[section]]</f>
        <v>SCHEDULE 16: REPORT ON ASSOCIATED STATISTICS | 16c: Passenger statistics</v>
      </c>
      <c r="N997" s="9" t="str">
        <f t="shared" si="15"/>
        <v>SCHEDULE 16: REPORT ON ASSOCIATED STATISTICS | 16c: Passenger statistics | Total | Total (net figure)</v>
      </c>
    </row>
    <row r="998" spans="1:14">
      <c r="A998" t="s">
        <v>1</v>
      </c>
      <c r="B998">
        <v>2012</v>
      </c>
      <c r="C998" t="s">
        <v>4984</v>
      </c>
      <c r="D998" t="s">
        <v>5078</v>
      </c>
      <c r="E998" t="s">
        <v>81</v>
      </c>
      <c r="F998" t="s">
        <v>320</v>
      </c>
      <c r="G998">
        <v>193</v>
      </c>
      <c r="H998" t="s">
        <v>5079</v>
      </c>
      <c r="I998">
        <v>2012</v>
      </c>
      <c r="J998" t="s">
        <v>5080</v>
      </c>
      <c r="K998" t="s">
        <v>5301</v>
      </c>
      <c r="L998">
        <v>24.386249999999979</v>
      </c>
      <c r="M998" s="9" t="str">
        <f>Data[[#This Row],[schedule]]&amp;" | "&amp;Data[[#This Row],[section]]</f>
        <v>SCHEDULE 16: REPORT ON ASSOCIATED STATISTICS | 16e: Human Resource Statistics</v>
      </c>
      <c r="N998" s="9" t="str">
        <f t="shared" si="15"/>
        <v>SCHEDULE 16: REPORT ON ASSOCIATED STATISTICS | 16e: Human Resource Statistics | Specified Terminal Activities | Number of full-time equivalent employees</v>
      </c>
    </row>
    <row r="999" spans="1:14">
      <c r="A999" t="s">
        <v>1</v>
      </c>
      <c r="B999">
        <v>2012</v>
      </c>
      <c r="C999" t="s">
        <v>4984</v>
      </c>
      <c r="D999" t="s">
        <v>5078</v>
      </c>
      <c r="E999" t="s">
        <v>81</v>
      </c>
      <c r="F999" t="s">
        <v>321</v>
      </c>
      <c r="G999">
        <v>193</v>
      </c>
      <c r="H999" t="s">
        <v>5079</v>
      </c>
      <c r="I999">
        <v>2012</v>
      </c>
      <c r="J999" t="s">
        <v>5080</v>
      </c>
      <c r="K999" t="s">
        <v>5302</v>
      </c>
      <c r="L999">
        <v>46.076666666666682</v>
      </c>
      <c r="M999" s="9" t="str">
        <f>Data[[#This Row],[schedule]]&amp;" | "&amp;Data[[#This Row],[section]]</f>
        <v>SCHEDULE 16: REPORT ON ASSOCIATED STATISTICS | 16e: Human Resource Statistics</v>
      </c>
      <c r="N999" s="9" t="str">
        <f t="shared" si="15"/>
        <v>SCHEDULE 16: REPORT ON ASSOCIATED STATISTICS | 16e: Human Resource Statistics | Airfield Activities | Number of full-time equivalent employees</v>
      </c>
    </row>
    <row r="1000" spans="1:14">
      <c r="A1000" t="s">
        <v>1</v>
      </c>
      <c r="B1000">
        <v>2012</v>
      </c>
      <c r="C1000" t="s">
        <v>4984</v>
      </c>
      <c r="D1000" t="s">
        <v>5078</v>
      </c>
      <c r="E1000" t="s">
        <v>81</v>
      </c>
      <c r="F1000" t="s">
        <v>322</v>
      </c>
      <c r="G1000">
        <v>193</v>
      </c>
      <c r="H1000" t="s">
        <v>5079</v>
      </c>
      <c r="I1000">
        <v>2012</v>
      </c>
      <c r="J1000" t="s">
        <v>5080</v>
      </c>
      <c r="K1000" t="s">
        <v>1624</v>
      </c>
      <c r="L1000">
        <v>1</v>
      </c>
      <c r="M1000" s="9" t="str">
        <f>Data[[#This Row],[schedule]]&amp;" | "&amp;Data[[#This Row],[section]]</f>
        <v>SCHEDULE 16: REPORT ON ASSOCIATED STATISTICS | 16e: Human Resource Statistics</v>
      </c>
      <c r="N1000" s="9" t="str">
        <f t="shared" si="15"/>
        <v>SCHEDULE 16: REPORT ON ASSOCIATED STATISTICS | 16e: Human Resource Statistics | Aircraft and Freight Activities | Number of full-time equivalent employees</v>
      </c>
    </row>
    <row r="1001" spans="1:14">
      <c r="A1001" t="s">
        <v>1</v>
      </c>
      <c r="B1001">
        <v>2012</v>
      </c>
      <c r="C1001" t="s">
        <v>4984</v>
      </c>
      <c r="D1001" t="s">
        <v>5078</v>
      </c>
      <c r="E1001" t="s">
        <v>81</v>
      </c>
      <c r="F1001" t="s">
        <v>60</v>
      </c>
      <c r="G1001">
        <v>193</v>
      </c>
      <c r="H1001" t="s">
        <v>5079</v>
      </c>
      <c r="I1001">
        <v>2012</v>
      </c>
      <c r="J1001" t="s">
        <v>5080</v>
      </c>
      <c r="K1001" t="s">
        <v>5303</v>
      </c>
      <c r="L1001">
        <v>71.462916666666672</v>
      </c>
      <c r="M1001" s="9" t="str">
        <f>Data[[#This Row],[schedule]]&amp;" | "&amp;Data[[#This Row],[section]]</f>
        <v>SCHEDULE 16: REPORT ON ASSOCIATED STATISTICS | 16e: Human Resource Statistics</v>
      </c>
      <c r="N1001" s="9" t="str">
        <f t="shared" si="15"/>
        <v>SCHEDULE 16: REPORT ON ASSOCIATED STATISTICS | 16e: Human Resource Statistics | Total | Number of full-time equivalent employees</v>
      </c>
    </row>
    <row r="1002" spans="1:14">
      <c r="A1002" t="s">
        <v>1</v>
      </c>
      <c r="B1002">
        <v>2012</v>
      </c>
      <c r="C1002" t="s">
        <v>4984</v>
      </c>
      <c r="D1002" t="s">
        <v>5078</v>
      </c>
      <c r="E1002" t="s">
        <v>81</v>
      </c>
      <c r="F1002" t="s">
        <v>60</v>
      </c>
      <c r="G1002">
        <v>194</v>
      </c>
      <c r="H1002" t="s">
        <v>5085</v>
      </c>
      <c r="I1002">
        <v>2012</v>
      </c>
      <c r="J1002" t="s">
        <v>5086</v>
      </c>
      <c r="K1002" t="s">
        <v>5304</v>
      </c>
      <c r="L1002">
        <v>6236.8548932000031</v>
      </c>
      <c r="M1002" s="9" t="str">
        <f>Data[[#This Row],[schedule]]&amp;" | "&amp;Data[[#This Row],[section]]</f>
        <v>SCHEDULE 16: REPORT ON ASSOCIATED STATISTICS | 16e: Human Resource Statistics</v>
      </c>
      <c r="N1002" s="9" t="str">
        <f t="shared" si="15"/>
        <v>SCHEDULE 16: REPORT ON ASSOCIATED STATISTICS | 16e: Human Resource Statistics | Total | Human resource costs ($000)</v>
      </c>
    </row>
    <row r="1003" spans="1:14">
      <c r="A1003" t="s">
        <v>1</v>
      </c>
      <c r="B1003">
        <v>2012</v>
      </c>
      <c r="C1003" t="s">
        <v>5088</v>
      </c>
      <c r="D1003" t="s">
        <v>81</v>
      </c>
      <c r="E1003" t="s">
        <v>81</v>
      </c>
      <c r="F1003" t="s">
        <v>5089</v>
      </c>
      <c r="G1003">
        <v>14</v>
      </c>
      <c r="H1003" t="s">
        <v>5090</v>
      </c>
      <c r="I1003">
        <v>2012</v>
      </c>
      <c r="J1003" t="s">
        <v>5091</v>
      </c>
      <c r="K1003" t="s">
        <v>5169</v>
      </c>
      <c r="L1003">
        <v>4.2699999999999996</v>
      </c>
      <c r="M1003" s="9" t="str">
        <f>Data[[#This Row],[schedule]]&amp;" | "&amp;Data[[#This Row],[section]]</f>
        <v xml:space="preserve">SCHEDULE 14: REPORT ON PASSENGER SATISFACTION INDICATORS | </v>
      </c>
      <c r="N1003" s="9" t="str">
        <f t="shared" si="15"/>
        <v>SCHEDULE 14: REPORT ON PASSENGER SATISFACTION INDICATORS | FY Q1 | Domestic terminal: Ease of finding your way through an airport</v>
      </c>
    </row>
    <row r="1004" spans="1:14">
      <c r="A1004" t="s">
        <v>1</v>
      </c>
      <c r="B1004">
        <v>2012</v>
      </c>
      <c r="C1004" t="s">
        <v>5088</v>
      </c>
      <c r="D1004" t="s">
        <v>81</v>
      </c>
      <c r="E1004" t="s">
        <v>81</v>
      </c>
      <c r="F1004" t="s">
        <v>5093</v>
      </c>
      <c r="G1004">
        <v>14</v>
      </c>
      <c r="H1004" t="s">
        <v>5090</v>
      </c>
      <c r="I1004">
        <v>2012</v>
      </c>
      <c r="J1004" t="s">
        <v>5091</v>
      </c>
      <c r="K1004" t="s">
        <v>5305</v>
      </c>
      <c r="L1004">
        <v>4.22</v>
      </c>
      <c r="M1004" s="9" t="str">
        <f>Data[[#This Row],[schedule]]&amp;" | "&amp;Data[[#This Row],[section]]</f>
        <v xml:space="preserve">SCHEDULE 14: REPORT ON PASSENGER SATISFACTION INDICATORS | </v>
      </c>
      <c r="N1004" s="9" t="str">
        <f t="shared" si="15"/>
        <v>SCHEDULE 14: REPORT ON PASSENGER SATISFACTION INDICATORS | FY Q2 | Domestic terminal: Ease of finding your way through an airport</v>
      </c>
    </row>
    <row r="1005" spans="1:14">
      <c r="A1005" t="s">
        <v>1</v>
      </c>
      <c r="B1005">
        <v>2012</v>
      </c>
      <c r="C1005" t="s">
        <v>5088</v>
      </c>
      <c r="D1005" t="s">
        <v>81</v>
      </c>
      <c r="E1005" t="s">
        <v>81</v>
      </c>
      <c r="F1005" t="s">
        <v>5095</v>
      </c>
      <c r="G1005">
        <v>14</v>
      </c>
      <c r="H1005" t="s">
        <v>5090</v>
      </c>
      <c r="I1005">
        <v>2012</v>
      </c>
      <c r="J1005" t="s">
        <v>5091</v>
      </c>
      <c r="K1005" t="s">
        <v>5306</v>
      </c>
      <c r="L1005">
        <v>4.33</v>
      </c>
      <c r="M1005" s="9" t="str">
        <f>Data[[#This Row],[schedule]]&amp;" | "&amp;Data[[#This Row],[section]]</f>
        <v xml:space="preserve">SCHEDULE 14: REPORT ON PASSENGER SATISFACTION INDICATORS | </v>
      </c>
      <c r="N1005" s="9" t="str">
        <f t="shared" si="15"/>
        <v>SCHEDULE 14: REPORT ON PASSENGER SATISFACTION INDICATORS | FY Q3 | Domestic terminal: Ease of finding your way through an airport</v>
      </c>
    </row>
    <row r="1006" spans="1:14">
      <c r="A1006" t="s">
        <v>1</v>
      </c>
      <c r="B1006">
        <v>2012</v>
      </c>
      <c r="C1006" t="s">
        <v>5088</v>
      </c>
      <c r="D1006" t="s">
        <v>81</v>
      </c>
      <c r="E1006" t="s">
        <v>81</v>
      </c>
      <c r="F1006" t="s">
        <v>5097</v>
      </c>
      <c r="G1006">
        <v>14</v>
      </c>
      <c r="H1006" t="s">
        <v>5090</v>
      </c>
      <c r="I1006">
        <v>2012</v>
      </c>
      <c r="J1006" t="s">
        <v>5091</v>
      </c>
      <c r="K1006" t="s">
        <v>5102</v>
      </c>
      <c r="L1006">
        <v>4.28</v>
      </c>
      <c r="M1006" s="9" t="str">
        <f>Data[[#This Row],[schedule]]&amp;" | "&amp;Data[[#This Row],[section]]</f>
        <v xml:space="preserve">SCHEDULE 14: REPORT ON PASSENGER SATISFACTION INDICATORS | </v>
      </c>
      <c r="N1006" s="9" t="str">
        <f t="shared" si="15"/>
        <v>SCHEDULE 14: REPORT ON PASSENGER SATISFACTION INDICATORS | FY Q4 | Domestic terminal: Ease of finding your way through an airport</v>
      </c>
    </row>
    <row r="1007" spans="1:14">
      <c r="A1007" t="s">
        <v>1</v>
      </c>
      <c r="B1007">
        <v>2012</v>
      </c>
      <c r="C1007" t="s">
        <v>5088</v>
      </c>
      <c r="D1007" t="s">
        <v>81</v>
      </c>
      <c r="E1007" t="s">
        <v>81</v>
      </c>
      <c r="F1007" t="s">
        <v>5099</v>
      </c>
      <c r="G1007">
        <v>14</v>
      </c>
      <c r="H1007" t="s">
        <v>5090</v>
      </c>
      <c r="I1007">
        <v>2012</v>
      </c>
      <c r="J1007" t="s">
        <v>5091</v>
      </c>
      <c r="K1007" t="s">
        <v>5307</v>
      </c>
      <c r="L1007">
        <v>4.2750000000000004</v>
      </c>
      <c r="M1007" s="9" t="str">
        <f>Data[[#This Row],[schedule]]&amp;" | "&amp;Data[[#This Row],[section]]</f>
        <v xml:space="preserve">SCHEDULE 14: REPORT ON PASSENGER SATISFACTION INDICATORS | </v>
      </c>
      <c r="N1007" s="9" t="str">
        <f t="shared" si="15"/>
        <v>SCHEDULE 14: REPORT ON PASSENGER SATISFACTION INDICATORS | Annual average | Domestic terminal: Ease of finding your way through an airport</v>
      </c>
    </row>
    <row r="1008" spans="1:14">
      <c r="A1008" t="s">
        <v>1</v>
      </c>
      <c r="B1008">
        <v>2012</v>
      </c>
      <c r="C1008" t="s">
        <v>5088</v>
      </c>
      <c r="D1008" t="s">
        <v>81</v>
      </c>
      <c r="E1008" t="s">
        <v>81</v>
      </c>
      <c r="F1008" t="s">
        <v>5089</v>
      </c>
      <c r="G1008">
        <v>15</v>
      </c>
      <c r="H1008" t="s">
        <v>5101</v>
      </c>
      <c r="I1008">
        <v>2012</v>
      </c>
      <c r="J1008" t="s">
        <v>5091</v>
      </c>
      <c r="K1008" t="s">
        <v>2301</v>
      </c>
      <c r="L1008">
        <v>4</v>
      </c>
      <c r="M1008" s="9" t="str">
        <f>Data[[#This Row],[schedule]]&amp;" | "&amp;Data[[#This Row],[section]]</f>
        <v xml:space="preserve">SCHEDULE 14: REPORT ON PASSENGER SATISFACTION INDICATORS | </v>
      </c>
      <c r="N1008" s="9" t="str">
        <f t="shared" si="15"/>
        <v>SCHEDULE 14: REPORT ON PASSENGER SATISFACTION INDICATORS | FY Q1 | Domestic terminal: Ease of making connections with other flights</v>
      </c>
    </row>
    <row r="1009" spans="1:14">
      <c r="A1009" t="s">
        <v>1</v>
      </c>
      <c r="B1009">
        <v>2012</v>
      </c>
      <c r="C1009" t="s">
        <v>5088</v>
      </c>
      <c r="D1009" t="s">
        <v>81</v>
      </c>
      <c r="E1009" t="s">
        <v>81</v>
      </c>
      <c r="F1009" t="s">
        <v>5093</v>
      </c>
      <c r="G1009">
        <v>15</v>
      </c>
      <c r="H1009" t="s">
        <v>5101</v>
      </c>
      <c r="I1009">
        <v>2012</v>
      </c>
      <c r="J1009" t="s">
        <v>5091</v>
      </c>
      <c r="K1009" t="s">
        <v>5104</v>
      </c>
      <c r="L1009">
        <v>4.08</v>
      </c>
      <c r="M1009" s="9" t="str">
        <f>Data[[#This Row],[schedule]]&amp;" | "&amp;Data[[#This Row],[section]]</f>
        <v xml:space="preserve">SCHEDULE 14: REPORT ON PASSENGER SATISFACTION INDICATORS | </v>
      </c>
      <c r="N1009" s="9" t="str">
        <f t="shared" si="15"/>
        <v>SCHEDULE 14: REPORT ON PASSENGER SATISFACTION INDICATORS | FY Q2 | Domestic terminal: Ease of making connections with other flights</v>
      </c>
    </row>
    <row r="1010" spans="1:14">
      <c r="A1010" t="s">
        <v>1</v>
      </c>
      <c r="B1010">
        <v>2012</v>
      </c>
      <c r="C1010" t="s">
        <v>5088</v>
      </c>
      <c r="D1010" t="s">
        <v>81</v>
      </c>
      <c r="E1010" t="s">
        <v>81</v>
      </c>
      <c r="F1010" t="s">
        <v>5095</v>
      </c>
      <c r="G1010">
        <v>15</v>
      </c>
      <c r="H1010" t="s">
        <v>5101</v>
      </c>
      <c r="I1010">
        <v>2012</v>
      </c>
      <c r="J1010" t="s">
        <v>5091</v>
      </c>
      <c r="K1010" t="s">
        <v>5105</v>
      </c>
      <c r="L1010">
        <v>4.3</v>
      </c>
      <c r="M1010" s="9" t="str">
        <f>Data[[#This Row],[schedule]]&amp;" | "&amp;Data[[#This Row],[section]]</f>
        <v xml:space="preserve">SCHEDULE 14: REPORT ON PASSENGER SATISFACTION INDICATORS | </v>
      </c>
      <c r="N1010" s="9" t="str">
        <f t="shared" si="15"/>
        <v>SCHEDULE 14: REPORT ON PASSENGER SATISFACTION INDICATORS | FY Q3 | Domestic terminal: Ease of making connections with other flights</v>
      </c>
    </row>
    <row r="1011" spans="1:14">
      <c r="A1011" t="s">
        <v>1</v>
      </c>
      <c r="B1011">
        <v>2012</v>
      </c>
      <c r="C1011" t="s">
        <v>5088</v>
      </c>
      <c r="D1011" t="s">
        <v>81</v>
      </c>
      <c r="E1011" t="s">
        <v>81</v>
      </c>
      <c r="F1011" t="s">
        <v>5097</v>
      </c>
      <c r="G1011">
        <v>15</v>
      </c>
      <c r="H1011" t="s">
        <v>5101</v>
      </c>
      <c r="I1011">
        <v>2012</v>
      </c>
      <c r="J1011" t="s">
        <v>5091</v>
      </c>
      <c r="K1011" t="s">
        <v>5170</v>
      </c>
      <c r="L1011">
        <v>4.07</v>
      </c>
      <c r="M1011" s="9" t="str">
        <f>Data[[#This Row],[schedule]]&amp;" | "&amp;Data[[#This Row],[section]]</f>
        <v xml:space="preserve">SCHEDULE 14: REPORT ON PASSENGER SATISFACTION INDICATORS | </v>
      </c>
      <c r="N1011" s="9" t="str">
        <f t="shared" si="15"/>
        <v>SCHEDULE 14: REPORT ON PASSENGER SATISFACTION INDICATORS | FY Q4 | Domestic terminal: Ease of making connections with other flights</v>
      </c>
    </row>
    <row r="1012" spans="1:14">
      <c r="A1012" t="s">
        <v>1</v>
      </c>
      <c r="B1012">
        <v>2012</v>
      </c>
      <c r="C1012" t="s">
        <v>5088</v>
      </c>
      <c r="D1012" t="s">
        <v>81</v>
      </c>
      <c r="E1012" t="s">
        <v>81</v>
      </c>
      <c r="F1012" t="s">
        <v>5099</v>
      </c>
      <c r="G1012">
        <v>15</v>
      </c>
      <c r="H1012" t="s">
        <v>5101</v>
      </c>
      <c r="I1012">
        <v>2012</v>
      </c>
      <c r="J1012" t="s">
        <v>5091</v>
      </c>
      <c r="K1012" t="s">
        <v>5308</v>
      </c>
      <c r="L1012">
        <v>4.1124999999999998</v>
      </c>
      <c r="M1012" s="9" t="str">
        <f>Data[[#This Row],[schedule]]&amp;" | "&amp;Data[[#This Row],[section]]</f>
        <v xml:space="preserve">SCHEDULE 14: REPORT ON PASSENGER SATISFACTION INDICATORS | </v>
      </c>
      <c r="N1012" s="9" t="str">
        <f t="shared" si="15"/>
        <v>SCHEDULE 14: REPORT ON PASSENGER SATISFACTION INDICATORS | Annual average | Domestic terminal: Ease of making connections with other flights</v>
      </c>
    </row>
    <row r="1013" spans="1:14">
      <c r="A1013" t="s">
        <v>1</v>
      </c>
      <c r="B1013">
        <v>2012</v>
      </c>
      <c r="C1013" t="s">
        <v>5088</v>
      </c>
      <c r="D1013" t="s">
        <v>81</v>
      </c>
      <c r="E1013" t="s">
        <v>81</v>
      </c>
      <c r="F1013" t="s">
        <v>5089</v>
      </c>
      <c r="G1013">
        <v>16</v>
      </c>
      <c r="H1013" t="s">
        <v>5107</v>
      </c>
      <c r="I1013">
        <v>2012</v>
      </c>
      <c r="J1013" t="s">
        <v>5091</v>
      </c>
      <c r="K1013" t="s">
        <v>5109</v>
      </c>
      <c r="L1013">
        <v>4.17</v>
      </c>
      <c r="M1013" s="9" t="str">
        <f>Data[[#This Row],[schedule]]&amp;" | "&amp;Data[[#This Row],[section]]</f>
        <v xml:space="preserve">SCHEDULE 14: REPORT ON PASSENGER SATISFACTION INDICATORS | </v>
      </c>
      <c r="N1013" s="9" t="str">
        <f t="shared" si="15"/>
        <v>SCHEDULE 14: REPORT ON PASSENGER SATISFACTION INDICATORS | FY Q1 | Domestic terminal: Flight information display screens</v>
      </c>
    </row>
    <row r="1014" spans="1:14">
      <c r="A1014" t="s">
        <v>1</v>
      </c>
      <c r="B1014">
        <v>2012</v>
      </c>
      <c r="C1014" t="s">
        <v>5088</v>
      </c>
      <c r="D1014" t="s">
        <v>81</v>
      </c>
      <c r="E1014" t="s">
        <v>81</v>
      </c>
      <c r="F1014" t="s">
        <v>5093</v>
      </c>
      <c r="G1014">
        <v>16</v>
      </c>
      <c r="H1014" t="s">
        <v>5107</v>
      </c>
      <c r="I1014">
        <v>2012</v>
      </c>
      <c r="J1014" t="s">
        <v>5091</v>
      </c>
      <c r="K1014" t="s">
        <v>5210</v>
      </c>
      <c r="L1014">
        <v>4.16</v>
      </c>
      <c r="M1014" s="9" t="str">
        <f>Data[[#This Row],[schedule]]&amp;" | "&amp;Data[[#This Row],[section]]</f>
        <v xml:space="preserve">SCHEDULE 14: REPORT ON PASSENGER SATISFACTION INDICATORS | </v>
      </c>
      <c r="N1014" s="9" t="str">
        <f t="shared" si="15"/>
        <v>SCHEDULE 14: REPORT ON PASSENGER SATISFACTION INDICATORS | FY Q2 | Domestic terminal: Flight information display screens</v>
      </c>
    </row>
    <row r="1015" spans="1:14">
      <c r="A1015" t="s">
        <v>1</v>
      </c>
      <c r="B1015">
        <v>2012</v>
      </c>
      <c r="C1015" t="s">
        <v>5088</v>
      </c>
      <c r="D1015" t="s">
        <v>81</v>
      </c>
      <c r="E1015" t="s">
        <v>81</v>
      </c>
      <c r="F1015" t="s">
        <v>5095</v>
      </c>
      <c r="G1015">
        <v>16</v>
      </c>
      <c r="H1015" t="s">
        <v>5107</v>
      </c>
      <c r="I1015">
        <v>2012</v>
      </c>
      <c r="J1015" t="s">
        <v>5091</v>
      </c>
      <c r="K1015" t="s">
        <v>5109</v>
      </c>
      <c r="L1015">
        <v>4.17</v>
      </c>
      <c r="M1015" s="9" t="str">
        <f>Data[[#This Row],[schedule]]&amp;" | "&amp;Data[[#This Row],[section]]</f>
        <v xml:space="preserve">SCHEDULE 14: REPORT ON PASSENGER SATISFACTION INDICATORS | </v>
      </c>
      <c r="N1015" s="9" t="str">
        <f t="shared" si="15"/>
        <v>SCHEDULE 14: REPORT ON PASSENGER SATISFACTION INDICATORS | FY Q3 | Domestic terminal: Flight information display screens</v>
      </c>
    </row>
    <row r="1016" spans="1:14">
      <c r="A1016" t="s">
        <v>1</v>
      </c>
      <c r="B1016">
        <v>2012</v>
      </c>
      <c r="C1016" t="s">
        <v>5088</v>
      </c>
      <c r="D1016" t="s">
        <v>81</v>
      </c>
      <c r="E1016" t="s">
        <v>81</v>
      </c>
      <c r="F1016" t="s">
        <v>5097</v>
      </c>
      <c r="G1016">
        <v>16</v>
      </c>
      <c r="H1016" t="s">
        <v>5107</v>
      </c>
      <c r="I1016">
        <v>2012</v>
      </c>
      <c r="J1016" t="s">
        <v>5091</v>
      </c>
      <c r="K1016" t="s">
        <v>5184</v>
      </c>
      <c r="L1016">
        <v>4.0599999999999996</v>
      </c>
      <c r="M1016" s="9" t="str">
        <f>Data[[#This Row],[schedule]]&amp;" | "&amp;Data[[#This Row],[section]]</f>
        <v xml:space="preserve">SCHEDULE 14: REPORT ON PASSENGER SATISFACTION INDICATORS | </v>
      </c>
      <c r="N1016" s="9" t="str">
        <f t="shared" si="15"/>
        <v>SCHEDULE 14: REPORT ON PASSENGER SATISFACTION INDICATORS | FY Q4 | Domestic terminal: Flight information display screens</v>
      </c>
    </row>
    <row r="1017" spans="1:14">
      <c r="A1017" t="s">
        <v>1</v>
      </c>
      <c r="B1017">
        <v>2012</v>
      </c>
      <c r="C1017" t="s">
        <v>5088</v>
      </c>
      <c r="D1017" t="s">
        <v>81</v>
      </c>
      <c r="E1017" t="s">
        <v>81</v>
      </c>
      <c r="F1017" t="s">
        <v>5099</v>
      </c>
      <c r="G1017">
        <v>16</v>
      </c>
      <c r="H1017" t="s">
        <v>5107</v>
      </c>
      <c r="I1017">
        <v>2012</v>
      </c>
      <c r="J1017" t="s">
        <v>5091</v>
      </c>
      <c r="K1017" t="s">
        <v>5098</v>
      </c>
      <c r="L1017">
        <v>4.1399999999999997</v>
      </c>
      <c r="M1017" s="9" t="str">
        <f>Data[[#This Row],[schedule]]&amp;" | "&amp;Data[[#This Row],[section]]</f>
        <v xml:space="preserve">SCHEDULE 14: REPORT ON PASSENGER SATISFACTION INDICATORS | </v>
      </c>
      <c r="N1017" s="9" t="str">
        <f t="shared" si="15"/>
        <v>SCHEDULE 14: REPORT ON PASSENGER SATISFACTION INDICATORS | Annual average | Domestic terminal: Flight information display screens</v>
      </c>
    </row>
    <row r="1018" spans="1:14">
      <c r="A1018" t="s">
        <v>1</v>
      </c>
      <c r="B1018">
        <v>2012</v>
      </c>
      <c r="C1018" t="s">
        <v>5088</v>
      </c>
      <c r="D1018" t="s">
        <v>81</v>
      </c>
      <c r="E1018" t="s">
        <v>81</v>
      </c>
      <c r="F1018" t="s">
        <v>5089</v>
      </c>
      <c r="G1018">
        <v>17</v>
      </c>
      <c r="H1018" t="s">
        <v>5111</v>
      </c>
      <c r="I1018">
        <v>2012</v>
      </c>
      <c r="J1018" t="s">
        <v>5091</v>
      </c>
      <c r="K1018" t="s">
        <v>5147</v>
      </c>
      <c r="L1018">
        <v>3.93</v>
      </c>
      <c r="M1018" s="9" t="str">
        <f>Data[[#This Row],[schedule]]&amp;" | "&amp;Data[[#This Row],[section]]</f>
        <v xml:space="preserve">SCHEDULE 14: REPORT ON PASSENGER SATISFACTION INDICATORS | </v>
      </c>
      <c r="N1018" s="9" t="str">
        <f t="shared" si="15"/>
        <v>SCHEDULE 14: REPORT ON PASSENGER SATISFACTION INDICATORS | FY Q1 | Domestic terminal: Walking distance within and/or between terminals</v>
      </c>
    </row>
    <row r="1019" spans="1:14">
      <c r="A1019" t="s">
        <v>1</v>
      </c>
      <c r="B1019">
        <v>2012</v>
      </c>
      <c r="C1019" t="s">
        <v>5088</v>
      </c>
      <c r="D1019" t="s">
        <v>81</v>
      </c>
      <c r="E1019" t="s">
        <v>81</v>
      </c>
      <c r="F1019" t="s">
        <v>5093</v>
      </c>
      <c r="G1019">
        <v>17</v>
      </c>
      <c r="H1019" t="s">
        <v>5111</v>
      </c>
      <c r="I1019">
        <v>2012</v>
      </c>
      <c r="J1019" t="s">
        <v>5091</v>
      </c>
      <c r="K1019" t="s">
        <v>5168</v>
      </c>
      <c r="L1019">
        <v>3.91</v>
      </c>
      <c r="M1019" s="9" t="str">
        <f>Data[[#This Row],[schedule]]&amp;" | "&amp;Data[[#This Row],[section]]</f>
        <v xml:space="preserve">SCHEDULE 14: REPORT ON PASSENGER SATISFACTION INDICATORS | </v>
      </c>
      <c r="N1019" s="9" t="str">
        <f t="shared" si="15"/>
        <v>SCHEDULE 14: REPORT ON PASSENGER SATISFACTION INDICATORS | FY Q2 | Domestic terminal: Walking distance within and/or between terminals</v>
      </c>
    </row>
    <row r="1020" spans="1:14">
      <c r="A1020" t="s">
        <v>1</v>
      </c>
      <c r="B1020">
        <v>2012</v>
      </c>
      <c r="C1020" t="s">
        <v>5088</v>
      </c>
      <c r="D1020" t="s">
        <v>81</v>
      </c>
      <c r="E1020" t="s">
        <v>81</v>
      </c>
      <c r="F1020" t="s">
        <v>5095</v>
      </c>
      <c r="G1020">
        <v>17</v>
      </c>
      <c r="H1020" t="s">
        <v>5111</v>
      </c>
      <c r="I1020">
        <v>2012</v>
      </c>
      <c r="J1020" t="s">
        <v>5091</v>
      </c>
      <c r="K1020" t="s">
        <v>5113</v>
      </c>
      <c r="L1020">
        <v>4.05</v>
      </c>
      <c r="M1020" s="9" t="str">
        <f>Data[[#This Row],[schedule]]&amp;" | "&amp;Data[[#This Row],[section]]</f>
        <v xml:space="preserve">SCHEDULE 14: REPORT ON PASSENGER SATISFACTION INDICATORS | </v>
      </c>
      <c r="N1020" s="9" t="str">
        <f t="shared" si="15"/>
        <v>SCHEDULE 14: REPORT ON PASSENGER SATISFACTION INDICATORS | FY Q3 | Domestic terminal: Walking distance within and/or between terminals</v>
      </c>
    </row>
    <row r="1021" spans="1:14">
      <c r="A1021" t="s">
        <v>1</v>
      </c>
      <c r="B1021">
        <v>2012</v>
      </c>
      <c r="C1021" t="s">
        <v>5088</v>
      </c>
      <c r="D1021" t="s">
        <v>81</v>
      </c>
      <c r="E1021" t="s">
        <v>81</v>
      </c>
      <c r="F1021" t="s">
        <v>5097</v>
      </c>
      <c r="G1021">
        <v>17</v>
      </c>
      <c r="H1021" t="s">
        <v>5111</v>
      </c>
      <c r="I1021">
        <v>2012</v>
      </c>
      <c r="J1021" t="s">
        <v>5091</v>
      </c>
      <c r="K1021" t="s">
        <v>2301</v>
      </c>
      <c r="L1021">
        <v>4</v>
      </c>
      <c r="M1021" s="9" t="str">
        <f>Data[[#This Row],[schedule]]&amp;" | "&amp;Data[[#This Row],[section]]</f>
        <v xml:space="preserve">SCHEDULE 14: REPORT ON PASSENGER SATISFACTION INDICATORS | </v>
      </c>
      <c r="N1021" s="9" t="str">
        <f t="shared" si="15"/>
        <v>SCHEDULE 14: REPORT ON PASSENGER SATISFACTION INDICATORS | FY Q4 | Domestic terminal: Walking distance within and/or between terminals</v>
      </c>
    </row>
    <row r="1022" spans="1:14">
      <c r="A1022" t="s">
        <v>1</v>
      </c>
      <c r="B1022">
        <v>2012</v>
      </c>
      <c r="C1022" t="s">
        <v>5088</v>
      </c>
      <c r="D1022" t="s">
        <v>81</v>
      </c>
      <c r="E1022" t="s">
        <v>81</v>
      </c>
      <c r="F1022" t="s">
        <v>5099</v>
      </c>
      <c r="G1022">
        <v>17</v>
      </c>
      <c r="H1022" t="s">
        <v>5111</v>
      </c>
      <c r="I1022">
        <v>2012</v>
      </c>
      <c r="J1022" t="s">
        <v>5091</v>
      </c>
      <c r="K1022" t="s">
        <v>5309</v>
      </c>
      <c r="L1022">
        <v>3.9725000000000001</v>
      </c>
      <c r="M1022" s="9" t="str">
        <f>Data[[#This Row],[schedule]]&amp;" | "&amp;Data[[#This Row],[section]]</f>
        <v xml:space="preserve">SCHEDULE 14: REPORT ON PASSENGER SATISFACTION INDICATORS | </v>
      </c>
      <c r="N1022" s="9" t="str">
        <f t="shared" si="15"/>
        <v>SCHEDULE 14: REPORT ON PASSENGER SATISFACTION INDICATORS | Annual average | Domestic terminal: Walking distance within and/or between terminals</v>
      </c>
    </row>
    <row r="1023" spans="1:14">
      <c r="A1023" t="s">
        <v>1</v>
      </c>
      <c r="B1023">
        <v>2012</v>
      </c>
      <c r="C1023" t="s">
        <v>5088</v>
      </c>
      <c r="D1023" t="s">
        <v>81</v>
      </c>
      <c r="E1023" t="s">
        <v>81</v>
      </c>
      <c r="F1023" t="s">
        <v>5089</v>
      </c>
      <c r="G1023">
        <v>18</v>
      </c>
      <c r="H1023" t="s">
        <v>5116</v>
      </c>
      <c r="I1023">
        <v>2012</v>
      </c>
      <c r="J1023" t="s">
        <v>5091</v>
      </c>
      <c r="K1023" t="s">
        <v>5119</v>
      </c>
      <c r="L1023">
        <v>3.94</v>
      </c>
      <c r="M1023" s="9" t="str">
        <f>Data[[#This Row],[schedule]]&amp;" | "&amp;Data[[#This Row],[section]]</f>
        <v xml:space="preserve">SCHEDULE 14: REPORT ON PASSENGER SATISFACTION INDICATORS | </v>
      </c>
      <c r="N1023" s="9" t="str">
        <f t="shared" si="15"/>
        <v>SCHEDULE 14: REPORT ON PASSENGER SATISFACTION INDICATORS | FY Q1 | Domestic terminal: Availability of baggage carts/trolleys</v>
      </c>
    </row>
    <row r="1024" spans="1:14">
      <c r="A1024" t="s">
        <v>1</v>
      </c>
      <c r="B1024">
        <v>2012</v>
      </c>
      <c r="C1024" t="s">
        <v>5088</v>
      </c>
      <c r="D1024" t="s">
        <v>81</v>
      </c>
      <c r="E1024" t="s">
        <v>81</v>
      </c>
      <c r="F1024" t="s">
        <v>5093</v>
      </c>
      <c r="G1024">
        <v>18</v>
      </c>
      <c r="H1024" t="s">
        <v>5116</v>
      </c>
      <c r="I1024">
        <v>2012</v>
      </c>
      <c r="J1024" t="s">
        <v>5091</v>
      </c>
      <c r="K1024" t="s">
        <v>5117</v>
      </c>
      <c r="L1024">
        <v>3.98</v>
      </c>
      <c r="M1024" s="9" t="str">
        <f>Data[[#This Row],[schedule]]&amp;" | "&amp;Data[[#This Row],[section]]</f>
        <v xml:space="preserve">SCHEDULE 14: REPORT ON PASSENGER SATISFACTION INDICATORS | </v>
      </c>
      <c r="N1024" s="9" t="str">
        <f t="shared" si="15"/>
        <v>SCHEDULE 14: REPORT ON PASSENGER SATISFACTION INDICATORS | FY Q2 | Domestic terminal: Availability of baggage carts/trolleys</v>
      </c>
    </row>
    <row r="1025" spans="1:14">
      <c r="A1025" t="s">
        <v>1</v>
      </c>
      <c r="B1025">
        <v>2012</v>
      </c>
      <c r="C1025" t="s">
        <v>5088</v>
      </c>
      <c r="D1025" t="s">
        <v>81</v>
      </c>
      <c r="E1025" t="s">
        <v>81</v>
      </c>
      <c r="F1025" t="s">
        <v>5095</v>
      </c>
      <c r="G1025">
        <v>18</v>
      </c>
      <c r="H1025" t="s">
        <v>5116</v>
      </c>
      <c r="I1025">
        <v>2012</v>
      </c>
      <c r="J1025" t="s">
        <v>5091</v>
      </c>
      <c r="K1025" t="s">
        <v>5144</v>
      </c>
      <c r="L1025">
        <v>3.96</v>
      </c>
      <c r="M1025" s="9" t="str">
        <f>Data[[#This Row],[schedule]]&amp;" | "&amp;Data[[#This Row],[section]]</f>
        <v xml:space="preserve">SCHEDULE 14: REPORT ON PASSENGER SATISFACTION INDICATORS | </v>
      </c>
      <c r="N1025" s="9" t="str">
        <f t="shared" si="15"/>
        <v>SCHEDULE 14: REPORT ON PASSENGER SATISFACTION INDICATORS | FY Q3 | Domestic terminal: Availability of baggage carts/trolleys</v>
      </c>
    </row>
    <row r="1026" spans="1:14">
      <c r="A1026" t="s">
        <v>1</v>
      </c>
      <c r="B1026">
        <v>2012</v>
      </c>
      <c r="C1026" t="s">
        <v>5088</v>
      </c>
      <c r="D1026" t="s">
        <v>81</v>
      </c>
      <c r="E1026" t="s">
        <v>81</v>
      </c>
      <c r="F1026" t="s">
        <v>5097</v>
      </c>
      <c r="G1026">
        <v>18</v>
      </c>
      <c r="H1026" t="s">
        <v>5116</v>
      </c>
      <c r="I1026">
        <v>2012</v>
      </c>
      <c r="J1026" t="s">
        <v>5091</v>
      </c>
      <c r="K1026" t="s">
        <v>5114</v>
      </c>
      <c r="L1026">
        <v>3.99</v>
      </c>
      <c r="M1026" s="9" t="str">
        <f>Data[[#This Row],[schedule]]&amp;" | "&amp;Data[[#This Row],[section]]</f>
        <v xml:space="preserve">SCHEDULE 14: REPORT ON PASSENGER SATISFACTION INDICATORS | </v>
      </c>
      <c r="N1026" s="9" t="str">
        <f t="shared" ref="N1026:N1089" si="16">SUBSTITUTE(SUBSTITUTE(SUBSTITUTE(C1026&amp;" | "&amp;D1026&amp;" | "&amp;E1026&amp;" | "&amp;F1026&amp;" | "&amp;H1026," |  |  | "," | ")," |  |  | "," | ")," |  | "," | ")</f>
        <v>SCHEDULE 14: REPORT ON PASSENGER SATISFACTION INDICATORS | FY Q4 | Domestic terminal: Availability of baggage carts/trolleys</v>
      </c>
    </row>
    <row r="1027" spans="1:14">
      <c r="A1027" t="s">
        <v>1</v>
      </c>
      <c r="B1027">
        <v>2012</v>
      </c>
      <c r="C1027" t="s">
        <v>5088</v>
      </c>
      <c r="D1027" t="s">
        <v>81</v>
      </c>
      <c r="E1027" t="s">
        <v>81</v>
      </c>
      <c r="F1027" t="s">
        <v>5099</v>
      </c>
      <c r="G1027">
        <v>18</v>
      </c>
      <c r="H1027" t="s">
        <v>5116</v>
      </c>
      <c r="I1027">
        <v>2012</v>
      </c>
      <c r="J1027" t="s">
        <v>5091</v>
      </c>
      <c r="K1027" t="s">
        <v>5310</v>
      </c>
      <c r="L1027">
        <v>3.9674999999999998</v>
      </c>
      <c r="M1027" s="9" t="str">
        <f>Data[[#This Row],[schedule]]&amp;" | "&amp;Data[[#This Row],[section]]</f>
        <v xml:space="preserve">SCHEDULE 14: REPORT ON PASSENGER SATISFACTION INDICATORS | </v>
      </c>
      <c r="N1027" s="9" t="str">
        <f t="shared" si="16"/>
        <v>SCHEDULE 14: REPORT ON PASSENGER SATISFACTION INDICATORS | Annual average | Domestic terminal: Availability of baggage carts/trolleys</v>
      </c>
    </row>
    <row r="1028" spans="1:14">
      <c r="A1028" t="s">
        <v>1</v>
      </c>
      <c r="B1028">
        <v>2012</v>
      </c>
      <c r="C1028" t="s">
        <v>5088</v>
      </c>
      <c r="D1028" t="s">
        <v>81</v>
      </c>
      <c r="E1028" t="s">
        <v>81</v>
      </c>
      <c r="F1028" t="s">
        <v>5089</v>
      </c>
      <c r="G1028">
        <v>19</v>
      </c>
      <c r="H1028" t="s">
        <v>5122</v>
      </c>
      <c r="I1028">
        <v>2012</v>
      </c>
      <c r="J1028" t="s">
        <v>5091</v>
      </c>
      <c r="K1028" t="s">
        <v>5096</v>
      </c>
      <c r="L1028">
        <v>4.1900000000000004</v>
      </c>
      <c r="M1028" s="9" t="str">
        <f>Data[[#This Row],[schedule]]&amp;" | "&amp;Data[[#This Row],[section]]</f>
        <v xml:space="preserve">SCHEDULE 14: REPORT ON PASSENGER SATISFACTION INDICATORS | </v>
      </c>
      <c r="N1028" s="9" t="str">
        <f t="shared" si="16"/>
        <v>SCHEDULE 14: REPORT ON PASSENGER SATISFACTION INDICATORS | FY Q1 | Domestic terminal: Courtesy, helpfulness of airport staff (excluding check-in and security)</v>
      </c>
    </row>
    <row r="1029" spans="1:14">
      <c r="A1029" t="s">
        <v>1</v>
      </c>
      <c r="B1029">
        <v>2012</v>
      </c>
      <c r="C1029" t="s">
        <v>5088</v>
      </c>
      <c r="D1029" t="s">
        <v>81</v>
      </c>
      <c r="E1029" t="s">
        <v>81</v>
      </c>
      <c r="F1029" t="s">
        <v>5093</v>
      </c>
      <c r="G1029">
        <v>19</v>
      </c>
      <c r="H1029" t="s">
        <v>5122</v>
      </c>
      <c r="I1029">
        <v>2012</v>
      </c>
      <c r="J1029" t="s">
        <v>5091</v>
      </c>
      <c r="K1029" t="s">
        <v>5103</v>
      </c>
      <c r="L1029">
        <v>4.2300000000000004</v>
      </c>
      <c r="M1029" s="9" t="str">
        <f>Data[[#This Row],[schedule]]&amp;" | "&amp;Data[[#This Row],[section]]</f>
        <v xml:space="preserve">SCHEDULE 14: REPORT ON PASSENGER SATISFACTION INDICATORS | </v>
      </c>
      <c r="N1029" s="9" t="str">
        <f t="shared" si="16"/>
        <v>SCHEDULE 14: REPORT ON PASSENGER SATISFACTION INDICATORS | FY Q2 | Domestic terminal: Courtesy, helpfulness of airport staff (excluding check-in and security)</v>
      </c>
    </row>
    <row r="1030" spans="1:14">
      <c r="A1030" t="s">
        <v>1</v>
      </c>
      <c r="B1030">
        <v>2012</v>
      </c>
      <c r="C1030" t="s">
        <v>5088</v>
      </c>
      <c r="D1030" t="s">
        <v>81</v>
      </c>
      <c r="E1030" t="s">
        <v>81</v>
      </c>
      <c r="F1030" t="s">
        <v>5095</v>
      </c>
      <c r="G1030">
        <v>19</v>
      </c>
      <c r="H1030" t="s">
        <v>5122</v>
      </c>
      <c r="I1030">
        <v>2012</v>
      </c>
      <c r="J1030" t="s">
        <v>5091</v>
      </c>
      <c r="K1030" t="s">
        <v>5092</v>
      </c>
      <c r="L1030">
        <v>4.26</v>
      </c>
      <c r="M1030" s="9" t="str">
        <f>Data[[#This Row],[schedule]]&amp;" | "&amp;Data[[#This Row],[section]]</f>
        <v xml:space="preserve">SCHEDULE 14: REPORT ON PASSENGER SATISFACTION INDICATORS | </v>
      </c>
      <c r="N1030" s="9" t="str">
        <f t="shared" si="16"/>
        <v>SCHEDULE 14: REPORT ON PASSENGER SATISFACTION INDICATORS | FY Q3 | Domestic terminal: Courtesy, helpfulness of airport staff (excluding check-in and security)</v>
      </c>
    </row>
    <row r="1031" spans="1:14">
      <c r="A1031" t="s">
        <v>1</v>
      </c>
      <c r="B1031">
        <v>2012</v>
      </c>
      <c r="C1031" t="s">
        <v>5088</v>
      </c>
      <c r="D1031" t="s">
        <v>81</v>
      </c>
      <c r="E1031" t="s">
        <v>81</v>
      </c>
      <c r="F1031" t="s">
        <v>5097</v>
      </c>
      <c r="G1031">
        <v>19</v>
      </c>
      <c r="H1031" t="s">
        <v>5122</v>
      </c>
      <c r="I1031">
        <v>2012</v>
      </c>
      <c r="J1031" t="s">
        <v>5091</v>
      </c>
      <c r="K1031" t="s">
        <v>5209</v>
      </c>
      <c r="L1031">
        <v>4.38</v>
      </c>
      <c r="M1031" s="9" t="str">
        <f>Data[[#This Row],[schedule]]&amp;" | "&amp;Data[[#This Row],[section]]</f>
        <v xml:space="preserve">SCHEDULE 14: REPORT ON PASSENGER SATISFACTION INDICATORS | </v>
      </c>
      <c r="N1031" s="9" t="str">
        <f t="shared" si="16"/>
        <v>SCHEDULE 14: REPORT ON PASSENGER SATISFACTION INDICATORS | FY Q4 | Domestic terminal: Courtesy, helpfulness of airport staff (excluding check-in and security)</v>
      </c>
    </row>
    <row r="1032" spans="1:14">
      <c r="A1032" t="s">
        <v>1</v>
      </c>
      <c r="B1032">
        <v>2012</v>
      </c>
      <c r="C1032" t="s">
        <v>5088</v>
      </c>
      <c r="D1032" t="s">
        <v>81</v>
      </c>
      <c r="E1032" t="s">
        <v>81</v>
      </c>
      <c r="F1032" t="s">
        <v>5099</v>
      </c>
      <c r="G1032">
        <v>19</v>
      </c>
      <c r="H1032" t="s">
        <v>5122</v>
      </c>
      <c r="I1032">
        <v>2012</v>
      </c>
      <c r="J1032" t="s">
        <v>5091</v>
      </c>
      <c r="K1032" t="s">
        <v>5311</v>
      </c>
      <c r="L1032">
        <v>4.2650000000000006</v>
      </c>
      <c r="M1032" s="9" t="str">
        <f>Data[[#This Row],[schedule]]&amp;" | "&amp;Data[[#This Row],[section]]</f>
        <v xml:space="preserve">SCHEDULE 14: REPORT ON PASSENGER SATISFACTION INDICATORS | </v>
      </c>
      <c r="N1032" s="9" t="str">
        <f t="shared" si="16"/>
        <v>SCHEDULE 14: REPORT ON PASSENGER SATISFACTION INDICATORS | Annual average | Domestic terminal: Courtesy, helpfulness of airport staff (excluding check-in and security)</v>
      </c>
    </row>
    <row r="1033" spans="1:14">
      <c r="A1033" t="s">
        <v>1</v>
      </c>
      <c r="B1033">
        <v>2012</v>
      </c>
      <c r="C1033" t="s">
        <v>5088</v>
      </c>
      <c r="D1033" t="s">
        <v>81</v>
      </c>
      <c r="E1033" t="s">
        <v>81</v>
      </c>
      <c r="F1033" t="s">
        <v>5089</v>
      </c>
      <c r="G1033">
        <v>20</v>
      </c>
      <c r="H1033" t="s">
        <v>5125</v>
      </c>
      <c r="I1033">
        <v>2012</v>
      </c>
      <c r="J1033" t="s">
        <v>5091</v>
      </c>
      <c r="K1033" t="s">
        <v>5312</v>
      </c>
      <c r="L1033">
        <v>3.9</v>
      </c>
      <c r="M1033" s="9" t="str">
        <f>Data[[#This Row],[schedule]]&amp;" | "&amp;Data[[#This Row],[section]]</f>
        <v xml:space="preserve">SCHEDULE 14: REPORT ON PASSENGER SATISFACTION INDICATORS | </v>
      </c>
      <c r="N1033" s="9" t="str">
        <f t="shared" si="16"/>
        <v>SCHEDULE 14: REPORT ON PASSENGER SATISFACTION INDICATORS | FY Q1 | Domestic terminal: Availability of washrooms/toilets</v>
      </c>
    </row>
    <row r="1034" spans="1:14">
      <c r="A1034" t="s">
        <v>1</v>
      </c>
      <c r="B1034">
        <v>2012</v>
      </c>
      <c r="C1034" t="s">
        <v>5088</v>
      </c>
      <c r="D1034" t="s">
        <v>81</v>
      </c>
      <c r="E1034" t="s">
        <v>81</v>
      </c>
      <c r="F1034" t="s">
        <v>5093</v>
      </c>
      <c r="G1034">
        <v>20</v>
      </c>
      <c r="H1034" t="s">
        <v>5125</v>
      </c>
      <c r="I1034">
        <v>2012</v>
      </c>
      <c r="J1034" t="s">
        <v>5091</v>
      </c>
      <c r="K1034" t="s">
        <v>5312</v>
      </c>
      <c r="L1034">
        <v>3.9</v>
      </c>
      <c r="M1034" s="9" t="str">
        <f>Data[[#This Row],[schedule]]&amp;" | "&amp;Data[[#This Row],[section]]</f>
        <v xml:space="preserve">SCHEDULE 14: REPORT ON PASSENGER SATISFACTION INDICATORS | </v>
      </c>
      <c r="N1034" s="9" t="str">
        <f t="shared" si="16"/>
        <v>SCHEDULE 14: REPORT ON PASSENGER SATISFACTION INDICATORS | FY Q2 | Domestic terminal: Availability of washrooms/toilets</v>
      </c>
    </row>
    <row r="1035" spans="1:14">
      <c r="A1035" t="s">
        <v>1</v>
      </c>
      <c r="B1035">
        <v>2012</v>
      </c>
      <c r="C1035" t="s">
        <v>5088</v>
      </c>
      <c r="D1035" t="s">
        <v>81</v>
      </c>
      <c r="E1035" t="s">
        <v>81</v>
      </c>
      <c r="F1035" t="s">
        <v>5095</v>
      </c>
      <c r="G1035">
        <v>20</v>
      </c>
      <c r="H1035" t="s">
        <v>5125</v>
      </c>
      <c r="I1035">
        <v>2012</v>
      </c>
      <c r="J1035" t="s">
        <v>5091</v>
      </c>
      <c r="K1035" t="s">
        <v>5177</v>
      </c>
      <c r="L1035">
        <v>3.83</v>
      </c>
      <c r="M1035" s="9" t="str">
        <f>Data[[#This Row],[schedule]]&amp;" | "&amp;Data[[#This Row],[section]]</f>
        <v xml:space="preserve">SCHEDULE 14: REPORT ON PASSENGER SATISFACTION INDICATORS | </v>
      </c>
      <c r="N1035" s="9" t="str">
        <f t="shared" si="16"/>
        <v>SCHEDULE 14: REPORT ON PASSENGER SATISFACTION INDICATORS | FY Q3 | Domestic terminal: Availability of washrooms/toilets</v>
      </c>
    </row>
    <row r="1036" spans="1:14">
      <c r="A1036" t="s">
        <v>1</v>
      </c>
      <c r="B1036">
        <v>2012</v>
      </c>
      <c r="C1036" t="s">
        <v>5088</v>
      </c>
      <c r="D1036" t="s">
        <v>81</v>
      </c>
      <c r="E1036" t="s">
        <v>81</v>
      </c>
      <c r="F1036" t="s">
        <v>5097</v>
      </c>
      <c r="G1036">
        <v>20</v>
      </c>
      <c r="H1036" t="s">
        <v>5125</v>
      </c>
      <c r="I1036">
        <v>2012</v>
      </c>
      <c r="J1036" t="s">
        <v>5091</v>
      </c>
      <c r="K1036" t="s">
        <v>5148</v>
      </c>
      <c r="L1036">
        <v>3.88</v>
      </c>
      <c r="M1036" s="9" t="str">
        <f>Data[[#This Row],[schedule]]&amp;" | "&amp;Data[[#This Row],[section]]</f>
        <v xml:space="preserve">SCHEDULE 14: REPORT ON PASSENGER SATISFACTION INDICATORS | </v>
      </c>
      <c r="N1036" s="9" t="str">
        <f t="shared" si="16"/>
        <v>SCHEDULE 14: REPORT ON PASSENGER SATISFACTION INDICATORS | FY Q4 | Domestic terminal: Availability of washrooms/toilets</v>
      </c>
    </row>
    <row r="1037" spans="1:14">
      <c r="A1037" t="s">
        <v>1</v>
      </c>
      <c r="B1037">
        <v>2012</v>
      </c>
      <c r="C1037" t="s">
        <v>5088</v>
      </c>
      <c r="D1037" t="s">
        <v>81</v>
      </c>
      <c r="E1037" t="s">
        <v>81</v>
      </c>
      <c r="F1037" t="s">
        <v>5099</v>
      </c>
      <c r="G1037">
        <v>20</v>
      </c>
      <c r="H1037" t="s">
        <v>5125</v>
      </c>
      <c r="I1037">
        <v>2012</v>
      </c>
      <c r="J1037" t="s">
        <v>5091</v>
      </c>
      <c r="K1037" t="s">
        <v>5313</v>
      </c>
      <c r="L1037">
        <v>3.8774999999999999</v>
      </c>
      <c r="M1037" s="9" t="str">
        <f>Data[[#This Row],[schedule]]&amp;" | "&amp;Data[[#This Row],[section]]</f>
        <v xml:space="preserve">SCHEDULE 14: REPORT ON PASSENGER SATISFACTION INDICATORS | </v>
      </c>
      <c r="N1037" s="9" t="str">
        <f t="shared" si="16"/>
        <v>SCHEDULE 14: REPORT ON PASSENGER SATISFACTION INDICATORS | Annual average | Domestic terminal: Availability of washrooms/toilets</v>
      </c>
    </row>
    <row r="1038" spans="1:14">
      <c r="A1038" t="s">
        <v>1</v>
      </c>
      <c r="B1038">
        <v>2012</v>
      </c>
      <c r="C1038" t="s">
        <v>5088</v>
      </c>
      <c r="D1038" t="s">
        <v>81</v>
      </c>
      <c r="E1038" t="s">
        <v>81</v>
      </c>
      <c r="F1038" t="s">
        <v>5089</v>
      </c>
      <c r="G1038">
        <v>21</v>
      </c>
      <c r="H1038" t="s">
        <v>5129</v>
      </c>
      <c r="I1038">
        <v>2012</v>
      </c>
      <c r="J1038" t="s">
        <v>5091</v>
      </c>
      <c r="K1038" t="s">
        <v>5168</v>
      </c>
      <c r="L1038">
        <v>3.91</v>
      </c>
      <c r="M1038" s="9" t="str">
        <f>Data[[#This Row],[schedule]]&amp;" | "&amp;Data[[#This Row],[section]]</f>
        <v xml:space="preserve">SCHEDULE 14: REPORT ON PASSENGER SATISFACTION INDICATORS | </v>
      </c>
      <c r="N1038" s="9" t="str">
        <f t="shared" si="16"/>
        <v>SCHEDULE 14: REPORT ON PASSENGER SATISFACTION INDICATORS | FY Q1 | Domestic terminal: Cleanliness of washrooms/toilets</v>
      </c>
    </row>
    <row r="1039" spans="1:14">
      <c r="A1039" t="s">
        <v>1</v>
      </c>
      <c r="B1039">
        <v>2012</v>
      </c>
      <c r="C1039" t="s">
        <v>5088</v>
      </c>
      <c r="D1039" t="s">
        <v>81</v>
      </c>
      <c r="E1039" t="s">
        <v>81</v>
      </c>
      <c r="F1039" t="s">
        <v>5093</v>
      </c>
      <c r="G1039">
        <v>21</v>
      </c>
      <c r="H1039" t="s">
        <v>5129</v>
      </c>
      <c r="I1039">
        <v>2012</v>
      </c>
      <c r="J1039" t="s">
        <v>5091</v>
      </c>
      <c r="K1039" t="s">
        <v>5120</v>
      </c>
      <c r="L1039">
        <v>3.86</v>
      </c>
      <c r="M1039" s="9" t="str">
        <f>Data[[#This Row],[schedule]]&amp;" | "&amp;Data[[#This Row],[section]]</f>
        <v xml:space="preserve">SCHEDULE 14: REPORT ON PASSENGER SATISFACTION INDICATORS | </v>
      </c>
      <c r="N1039" s="9" t="str">
        <f t="shared" si="16"/>
        <v>SCHEDULE 14: REPORT ON PASSENGER SATISFACTION INDICATORS | FY Q2 | Domestic terminal: Cleanliness of washrooms/toilets</v>
      </c>
    </row>
    <row r="1040" spans="1:14">
      <c r="A1040" t="s">
        <v>1</v>
      </c>
      <c r="B1040">
        <v>2012</v>
      </c>
      <c r="C1040" t="s">
        <v>5088</v>
      </c>
      <c r="D1040" t="s">
        <v>81</v>
      </c>
      <c r="E1040" t="s">
        <v>81</v>
      </c>
      <c r="F1040" t="s">
        <v>5095</v>
      </c>
      <c r="G1040">
        <v>21</v>
      </c>
      <c r="H1040" t="s">
        <v>5129</v>
      </c>
      <c r="I1040">
        <v>2012</v>
      </c>
      <c r="J1040" t="s">
        <v>5091</v>
      </c>
      <c r="K1040" t="s">
        <v>5118</v>
      </c>
      <c r="L1040">
        <v>3.77</v>
      </c>
      <c r="M1040" s="9" t="str">
        <f>Data[[#This Row],[schedule]]&amp;" | "&amp;Data[[#This Row],[section]]</f>
        <v xml:space="preserve">SCHEDULE 14: REPORT ON PASSENGER SATISFACTION INDICATORS | </v>
      </c>
      <c r="N1040" s="9" t="str">
        <f t="shared" si="16"/>
        <v>SCHEDULE 14: REPORT ON PASSENGER SATISFACTION INDICATORS | FY Q3 | Domestic terminal: Cleanliness of washrooms/toilets</v>
      </c>
    </row>
    <row r="1041" spans="1:14">
      <c r="A1041" t="s">
        <v>1</v>
      </c>
      <c r="B1041">
        <v>2012</v>
      </c>
      <c r="C1041" t="s">
        <v>5088</v>
      </c>
      <c r="D1041" t="s">
        <v>81</v>
      </c>
      <c r="E1041" t="s">
        <v>81</v>
      </c>
      <c r="F1041" t="s">
        <v>5097</v>
      </c>
      <c r="G1041">
        <v>21</v>
      </c>
      <c r="H1041" t="s">
        <v>5129</v>
      </c>
      <c r="I1041">
        <v>2012</v>
      </c>
      <c r="J1041" t="s">
        <v>5091</v>
      </c>
      <c r="K1041" t="s">
        <v>5314</v>
      </c>
      <c r="L1041">
        <v>3.85</v>
      </c>
      <c r="M1041" s="9" t="str">
        <f>Data[[#This Row],[schedule]]&amp;" | "&amp;Data[[#This Row],[section]]</f>
        <v xml:space="preserve">SCHEDULE 14: REPORT ON PASSENGER SATISFACTION INDICATORS | </v>
      </c>
      <c r="N1041" s="9" t="str">
        <f t="shared" si="16"/>
        <v>SCHEDULE 14: REPORT ON PASSENGER SATISFACTION INDICATORS | FY Q4 | Domestic terminal: Cleanliness of washrooms/toilets</v>
      </c>
    </row>
    <row r="1042" spans="1:14">
      <c r="A1042" t="s">
        <v>1</v>
      </c>
      <c r="B1042">
        <v>2012</v>
      </c>
      <c r="C1042" t="s">
        <v>5088</v>
      </c>
      <c r="D1042" t="s">
        <v>81</v>
      </c>
      <c r="E1042" t="s">
        <v>81</v>
      </c>
      <c r="F1042" t="s">
        <v>5099</v>
      </c>
      <c r="G1042">
        <v>21</v>
      </c>
      <c r="H1042" t="s">
        <v>5129</v>
      </c>
      <c r="I1042">
        <v>2012</v>
      </c>
      <c r="J1042" t="s">
        <v>5091</v>
      </c>
      <c r="K1042" t="s">
        <v>5315</v>
      </c>
      <c r="L1042">
        <v>3.8475000000000001</v>
      </c>
      <c r="M1042" s="9" t="str">
        <f>Data[[#This Row],[schedule]]&amp;" | "&amp;Data[[#This Row],[section]]</f>
        <v xml:space="preserve">SCHEDULE 14: REPORT ON PASSENGER SATISFACTION INDICATORS | </v>
      </c>
      <c r="N1042" s="9" t="str">
        <f t="shared" si="16"/>
        <v>SCHEDULE 14: REPORT ON PASSENGER SATISFACTION INDICATORS | Annual average | Domestic terminal: Cleanliness of washrooms/toilets</v>
      </c>
    </row>
    <row r="1043" spans="1:14">
      <c r="A1043" t="s">
        <v>1</v>
      </c>
      <c r="B1043">
        <v>2012</v>
      </c>
      <c r="C1043" t="s">
        <v>5088</v>
      </c>
      <c r="D1043" t="s">
        <v>81</v>
      </c>
      <c r="E1043" t="s">
        <v>81</v>
      </c>
      <c r="F1043" t="s">
        <v>5089</v>
      </c>
      <c r="G1043">
        <v>22</v>
      </c>
      <c r="H1043" t="s">
        <v>5133</v>
      </c>
      <c r="I1043">
        <v>2012</v>
      </c>
      <c r="J1043" t="s">
        <v>5091</v>
      </c>
      <c r="K1043" t="s">
        <v>5126</v>
      </c>
      <c r="L1043">
        <v>3.48</v>
      </c>
      <c r="M1043" s="9" t="str">
        <f>Data[[#This Row],[schedule]]&amp;" | "&amp;Data[[#This Row],[section]]</f>
        <v xml:space="preserve">SCHEDULE 14: REPORT ON PASSENGER SATISFACTION INDICATORS | </v>
      </c>
      <c r="N1043" s="9" t="str">
        <f t="shared" si="16"/>
        <v>SCHEDULE 14: REPORT ON PASSENGER SATISFACTION INDICATORS | FY Q1 | Domestic terminal: Comfort of waiting/gate areas</v>
      </c>
    </row>
    <row r="1044" spans="1:14">
      <c r="A1044" t="s">
        <v>1</v>
      </c>
      <c r="B1044">
        <v>2012</v>
      </c>
      <c r="C1044" t="s">
        <v>5088</v>
      </c>
      <c r="D1044" t="s">
        <v>81</v>
      </c>
      <c r="E1044" t="s">
        <v>81</v>
      </c>
      <c r="F1044" t="s">
        <v>5093</v>
      </c>
      <c r="G1044">
        <v>22</v>
      </c>
      <c r="H1044" t="s">
        <v>5133</v>
      </c>
      <c r="I1044">
        <v>2012</v>
      </c>
      <c r="J1044" t="s">
        <v>5091</v>
      </c>
      <c r="K1044" t="s">
        <v>5316</v>
      </c>
      <c r="L1044">
        <v>3.52</v>
      </c>
      <c r="M1044" s="9" t="str">
        <f>Data[[#This Row],[schedule]]&amp;" | "&amp;Data[[#This Row],[section]]</f>
        <v xml:space="preserve">SCHEDULE 14: REPORT ON PASSENGER SATISFACTION INDICATORS | </v>
      </c>
      <c r="N1044" s="9" t="str">
        <f t="shared" si="16"/>
        <v>SCHEDULE 14: REPORT ON PASSENGER SATISFACTION INDICATORS | FY Q2 | Domestic terminal: Comfort of waiting/gate areas</v>
      </c>
    </row>
    <row r="1045" spans="1:14">
      <c r="A1045" t="s">
        <v>1</v>
      </c>
      <c r="B1045">
        <v>2012</v>
      </c>
      <c r="C1045" t="s">
        <v>5088</v>
      </c>
      <c r="D1045" t="s">
        <v>81</v>
      </c>
      <c r="E1045" t="s">
        <v>81</v>
      </c>
      <c r="F1045" t="s">
        <v>5095</v>
      </c>
      <c r="G1045">
        <v>22</v>
      </c>
      <c r="H1045" t="s">
        <v>5133</v>
      </c>
      <c r="I1045">
        <v>2012</v>
      </c>
      <c r="J1045" t="s">
        <v>5091</v>
      </c>
      <c r="K1045" t="s">
        <v>4426</v>
      </c>
      <c r="L1045">
        <v>3.5</v>
      </c>
      <c r="M1045" s="9" t="str">
        <f>Data[[#This Row],[schedule]]&amp;" | "&amp;Data[[#This Row],[section]]</f>
        <v xml:space="preserve">SCHEDULE 14: REPORT ON PASSENGER SATISFACTION INDICATORS | </v>
      </c>
      <c r="N1045" s="9" t="str">
        <f t="shared" si="16"/>
        <v>SCHEDULE 14: REPORT ON PASSENGER SATISFACTION INDICATORS | FY Q3 | Domestic terminal: Comfort of waiting/gate areas</v>
      </c>
    </row>
    <row r="1046" spans="1:14">
      <c r="A1046" t="s">
        <v>1</v>
      </c>
      <c r="B1046">
        <v>2012</v>
      </c>
      <c r="C1046" t="s">
        <v>5088</v>
      </c>
      <c r="D1046" t="s">
        <v>81</v>
      </c>
      <c r="E1046" t="s">
        <v>81</v>
      </c>
      <c r="F1046" t="s">
        <v>5097</v>
      </c>
      <c r="G1046">
        <v>22</v>
      </c>
      <c r="H1046" t="s">
        <v>5133</v>
      </c>
      <c r="I1046">
        <v>2012</v>
      </c>
      <c r="J1046" t="s">
        <v>5091</v>
      </c>
      <c r="K1046" t="s">
        <v>5317</v>
      </c>
      <c r="L1046">
        <v>3.46</v>
      </c>
      <c r="M1046" s="9" t="str">
        <f>Data[[#This Row],[schedule]]&amp;" | "&amp;Data[[#This Row],[section]]</f>
        <v xml:space="preserve">SCHEDULE 14: REPORT ON PASSENGER SATISFACTION INDICATORS | </v>
      </c>
      <c r="N1046" s="9" t="str">
        <f t="shared" si="16"/>
        <v>SCHEDULE 14: REPORT ON PASSENGER SATISFACTION INDICATORS | FY Q4 | Domestic terminal: Comfort of waiting/gate areas</v>
      </c>
    </row>
    <row r="1047" spans="1:14">
      <c r="A1047" t="s">
        <v>1</v>
      </c>
      <c r="B1047">
        <v>2012</v>
      </c>
      <c r="C1047" t="s">
        <v>5088</v>
      </c>
      <c r="D1047" t="s">
        <v>81</v>
      </c>
      <c r="E1047" t="s">
        <v>81</v>
      </c>
      <c r="F1047" t="s">
        <v>5099</v>
      </c>
      <c r="G1047">
        <v>22</v>
      </c>
      <c r="H1047" t="s">
        <v>5133</v>
      </c>
      <c r="I1047">
        <v>2012</v>
      </c>
      <c r="J1047" t="s">
        <v>5091</v>
      </c>
      <c r="K1047" t="s">
        <v>5127</v>
      </c>
      <c r="L1047">
        <v>3.49</v>
      </c>
      <c r="M1047" s="9" t="str">
        <f>Data[[#This Row],[schedule]]&amp;" | "&amp;Data[[#This Row],[section]]</f>
        <v xml:space="preserve">SCHEDULE 14: REPORT ON PASSENGER SATISFACTION INDICATORS | </v>
      </c>
      <c r="N1047" s="9" t="str">
        <f t="shared" si="16"/>
        <v>SCHEDULE 14: REPORT ON PASSENGER SATISFACTION INDICATORS | Annual average | Domestic terminal: Comfort of waiting/gate areas</v>
      </c>
    </row>
    <row r="1048" spans="1:14">
      <c r="A1048" t="s">
        <v>1</v>
      </c>
      <c r="B1048">
        <v>2012</v>
      </c>
      <c r="C1048" t="s">
        <v>5088</v>
      </c>
      <c r="D1048" t="s">
        <v>81</v>
      </c>
      <c r="E1048" t="s">
        <v>81</v>
      </c>
      <c r="F1048" t="s">
        <v>5089</v>
      </c>
      <c r="G1048">
        <v>23</v>
      </c>
      <c r="H1048" t="s">
        <v>5138</v>
      </c>
      <c r="I1048">
        <v>2012</v>
      </c>
      <c r="J1048" t="s">
        <v>5091</v>
      </c>
      <c r="K1048" t="s">
        <v>5210</v>
      </c>
      <c r="L1048">
        <v>4.16</v>
      </c>
      <c r="M1048" s="9" t="str">
        <f>Data[[#This Row],[schedule]]&amp;" | "&amp;Data[[#This Row],[section]]</f>
        <v xml:space="preserve">SCHEDULE 14: REPORT ON PASSENGER SATISFACTION INDICATORS | </v>
      </c>
      <c r="N1048" s="9" t="str">
        <f t="shared" si="16"/>
        <v>SCHEDULE 14: REPORT ON PASSENGER SATISFACTION INDICATORS | FY Q1 | Domestic terminal: Cleanliness of airport terminal</v>
      </c>
    </row>
    <row r="1049" spans="1:14">
      <c r="A1049" t="s">
        <v>1</v>
      </c>
      <c r="B1049">
        <v>2012</v>
      </c>
      <c r="C1049" t="s">
        <v>5088</v>
      </c>
      <c r="D1049" t="s">
        <v>81</v>
      </c>
      <c r="E1049" t="s">
        <v>81</v>
      </c>
      <c r="F1049" t="s">
        <v>5093</v>
      </c>
      <c r="G1049">
        <v>23</v>
      </c>
      <c r="H1049" t="s">
        <v>5138</v>
      </c>
      <c r="I1049">
        <v>2012</v>
      </c>
      <c r="J1049" t="s">
        <v>5091</v>
      </c>
      <c r="K1049" t="s">
        <v>5154</v>
      </c>
      <c r="L1049">
        <v>4.12</v>
      </c>
      <c r="M1049" s="9" t="str">
        <f>Data[[#This Row],[schedule]]&amp;" | "&amp;Data[[#This Row],[section]]</f>
        <v xml:space="preserve">SCHEDULE 14: REPORT ON PASSENGER SATISFACTION INDICATORS | </v>
      </c>
      <c r="N1049" s="9" t="str">
        <f t="shared" si="16"/>
        <v>SCHEDULE 14: REPORT ON PASSENGER SATISFACTION INDICATORS | FY Q2 | Domestic terminal: Cleanliness of airport terminal</v>
      </c>
    </row>
    <row r="1050" spans="1:14">
      <c r="A1050" t="s">
        <v>1</v>
      </c>
      <c r="B1050">
        <v>2012</v>
      </c>
      <c r="C1050" t="s">
        <v>5088</v>
      </c>
      <c r="D1050" t="s">
        <v>81</v>
      </c>
      <c r="E1050" t="s">
        <v>81</v>
      </c>
      <c r="F1050" t="s">
        <v>5095</v>
      </c>
      <c r="G1050">
        <v>23</v>
      </c>
      <c r="H1050" t="s">
        <v>5138</v>
      </c>
      <c r="I1050">
        <v>2012</v>
      </c>
      <c r="J1050" t="s">
        <v>5091</v>
      </c>
      <c r="K1050" t="s">
        <v>5096</v>
      </c>
      <c r="L1050">
        <v>4.1900000000000004</v>
      </c>
      <c r="M1050" s="9" t="str">
        <f>Data[[#This Row],[schedule]]&amp;" | "&amp;Data[[#This Row],[section]]</f>
        <v xml:space="preserve">SCHEDULE 14: REPORT ON PASSENGER SATISFACTION INDICATORS | </v>
      </c>
      <c r="N1050" s="9" t="str">
        <f t="shared" si="16"/>
        <v>SCHEDULE 14: REPORT ON PASSENGER SATISFACTION INDICATORS | FY Q3 | Domestic terminal: Cleanliness of airport terminal</v>
      </c>
    </row>
    <row r="1051" spans="1:14">
      <c r="A1051" t="s">
        <v>1</v>
      </c>
      <c r="B1051">
        <v>2012</v>
      </c>
      <c r="C1051" t="s">
        <v>5088</v>
      </c>
      <c r="D1051" t="s">
        <v>81</v>
      </c>
      <c r="E1051" t="s">
        <v>81</v>
      </c>
      <c r="F1051" t="s">
        <v>5097</v>
      </c>
      <c r="G1051">
        <v>23</v>
      </c>
      <c r="H1051" t="s">
        <v>5138</v>
      </c>
      <c r="I1051">
        <v>2012</v>
      </c>
      <c r="J1051" t="s">
        <v>5091</v>
      </c>
      <c r="K1051" t="s">
        <v>5210</v>
      </c>
      <c r="L1051">
        <v>4.16</v>
      </c>
      <c r="M1051" s="9" t="str">
        <f>Data[[#This Row],[schedule]]&amp;" | "&amp;Data[[#This Row],[section]]</f>
        <v xml:space="preserve">SCHEDULE 14: REPORT ON PASSENGER SATISFACTION INDICATORS | </v>
      </c>
      <c r="N1051" s="9" t="str">
        <f t="shared" si="16"/>
        <v>SCHEDULE 14: REPORT ON PASSENGER SATISFACTION INDICATORS | FY Q4 | Domestic terminal: Cleanliness of airport terminal</v>
      </c>
    </row>
    <row r="1052" spans="1:14">
      <c r="A1052" t="s">
        <v>1</v>
      </c>
      <c r="B1052">
        <v>2012</v>
      </c>
      <c r="C1052" t="s">
        <v>5088</v>
      </c>
      <c r="D1052" t="s">
        <v>81</v>
      </c>
      <c r="E1052" t="s">
        <v>81</v>
      </c>
      <c r="F1052" t="s">
        <v>5099</v>
      </c>
      <c r="G1052">
        <v>23</v>
      </c>
      <c r="H1052" t="s">
        <v>5138</v>
      </c>
      <c r="I1052">
        <v>2012</v>
      </c>
      <c r="J1052" t="s">
        <v>5091</v>
      </c>
      <c r="K1052" t="s">
        <v>5318</v>
      </c>
      <c r="L1052">
        <v>4.1575000000000006</v>
      </c>
      <c r="M1052" s="9" t="str">
        <f>Data[[#This Row],[schedule]]&amp;" | "&amp;Data[[#This Row],[section]]</f>
        <v xml:space="preserve">SCHEDULE 14: REPORT ON PASSENGER SATISFACTION INDICATORS | </v>
      </c>
      <c r="N1052" s="9" t="str">
        <f t="shared" si="16"/>
        <v>SCHEDULE 14: REPORT ON PASSENGER SATISFACTION INDICATORS | Annual average | Domestic terminal: Cleanliness of airport terminal</v>
      </c>
    </row>
    <row r="1053" spans="1:14">
      <c r="A1053" t="s">
        <v>1</v>
      </c>
      <c r="B1053">
        <v>2012</v>
      </c>
      <c r="C1053" t="s">
        <v>5088</v>
      </c>
      <c r="D1053" t="s">
        <v>81</v>
      </c>
      <c r="E1053" t="s">
        <v>81</v>
      </c>
      <c r="F1053" t="s">
        <v>5089</v>
      </c>
      <c r="G1053">
        <v>24</v>
      </c>
      <c r="H1053" t="s">
        <v>5143</v>
      </c>
      <c r="I1053">
        <v>2012</v>
      </c>
      <c r="J1053" t="s">
        <v>5091</v>
      </c>
      <c r="K1053" t="s">
        <v>5148</v>
      </c>
      <c r="L1053">
        <v>3.88</v>
      </c>
      <c r="M1053" s="9" t="str">
        <f>Data[[#This Row],[schedule]]&amp;" | "&amp;Data[[#This Row],[section]]</f>
        <v xml:space="preserve">SCHEDULE 14: REPORT ON PASSENGER SATISFACTION INDICATORS | </v>
      </c>
      <c r="N1053" s="9" t="str">
        <f t="shared" si="16"/>
        <v>SCHEDULE 14: REPORT ON PASSENGER SATISFACTION INDICATORS | FY Q1 | Domestic terminal: Ambience of the airport</v>
      </c>
    </row>
    <row r="1054" spans="1:14">
      <c r="A1054" t="s">
        <v>1</v>
      </c>
      <c r="B1054">
        <v>2012</v>
      </c>
      <c r="C1054" t="s">
        <v>5088</v>
      </c>
      <c r="D1054" t="s">
        <v>81</v>
      </c>
      <c r="E1054" t="s">
        <v>81</v>
      </c>
      <c r="F1054" t="s">
        <v>5093</v>
      </c>
      <c r="G1054">
        <v>24</v>
      </c>
      <c r="H1054" t="s">
        <v>5143</v>
      </c>
      <c r="I1054">
        <v>2012</v>
      </c>
      <c r="J1054" t="s">
        <v>5091</v>
      </c>
      <c r="K1054" t="s">
        <v>5168</v>
      </c>
      <c r="L1054">
        <v>3.91</v>
      </c>
      <c r="M1054" s="9" t="str">
        <f>Data[[#This Row],[schedule]]&amp;" | "&amp;Data[[#This Row],[section]]</f>
        <v xml:space="preserve">SCHEDULE 14: REPORT ON PASSENGER SATISFACTION INDICATORS | </v>
      </c>
      <c r="N1054" s="9" t="str">
        <f t="shared" si="16"/>
        <v>SCHEDULE 14: REPORT ON PASSENGER SATISFACTION INDICATORS | FY Q2 | Domestic terminal: Ambience of the airport</v>
      </c>
    </row>
    <row r="1055" spans="1:14">
      <c r="A1055" t="s">
        <v>1</v>
      </c>
      <c r="B1055">
        <v>2012</v>
      </c>
      <c r="C1055" t="s">
        <v>5088</v>
      </c>
      <c r="D1055" t="s">
        <v>81</v>
      </c>
      <c r="E1055" t="s">
        <v>81</v>
      </c>
      <c r="F1055" t="s">
        <v>5095</v>
      </c>
      <c r="G1055">
        <v>24</v>
      </c>
      <c r="H1055" t="s">
        <v>5143</v>
      </c>
      <c r="I1055">
        <v>2012</v>
      </c>
      <c r="J1055" t="s">
        <v>5091</v>
      </c>
      <c r="K1055" t="s">
        <v>5150</v>
      </c>
      <c r="L1055">
        <v>3.97</v>
      </c>
      <c r="M1055" s="9" t="str">
        <f>Data[[#This Row],[schedule]]&amp;" | "&amp;Data[[#This Row],[section]]</f>
        <v xml:space="preserve">SCHEDULE 14: REPORT ON PASSENGER SATISFACTION INDICATORS | </v>
      </c>
      <c r="N1055" s="9" t="str">
        <f t="shared" si="16"/>
        <v>SCHEDULE 14: REPORT ON PASSENGER SATISFACTION INDICATORS | FY Q3 | Domestic terminal: Ambience of the airport</v>
      </c>
    </row>
    <row r="1056" spans="1:14">
      <c r="A1056" t="s">
        <v>1</v>
      </c>
      <c r="B1056">
        <v>2012</v>
      </c>
      <c r="C1056" t="s">
        <v>5088</v>
      </c>
      <c r="D1056" t="s">
        <v>81</v>
      </c>
      <c r="E1056" t="s">
        <v>81</v>
      </c>
      <c r="F1056" t="s">
        <v>5097</v>
      </c>
      <c r="G1056">
        <v>24</v>
      </c>
      <c r="H1056" t="s">
        <v>5143</v>
      </c>
      <c r="I1056">
        <v>2012</v>
      </c>
      <c r="J1056" t="s">
        <v>5091</v>
      </c>
      <c r="K1056" t="s">
        <v>5319</v>
      </c>
      <c r="L1056">
        <v>3.89</v>
      </c>
      <c r="M1056" s="9" t="str">
        <f>Data[[#This Row],[schedule]]&amp;" | "&amp;Data[[#This Row],[section]]</f>
        <v xml:space="preserve">SCHEDULE 14: REPORT ON PASSENGER SATISFACTION INDICATORS | </v>
      </c>
      <c r="N1056" s="9" t="str">
        <f t="shared" si="16"/>
        <v>SCHEDULE 14: REPORT ON PASSENGER SATISFACTION INDICATORS | FY Q4 | Domestic terminal: Ambience of the airport</v>
      </c>
    </row>
    <row r="1057" spans="1:14">
      <c r="A1057" t="s">
        <v>1</v>
      </c>
      <c r="B1057">
        <v>2012</v>
      </c>
      <c r="C1057" t="s">
        <v>5088</v>
      </c>
      <c r="D1057" t="s">
        <v>81</v>
      </c>
      <c r="E1057" t="s">
        <v>81</v>
      </c>
      <c r="F1057" t="s">
        <v>5099</v>
      </c>
      <c r="G1057">
        <v>24</v>
      </c>
      <c r="H1057" t="s">
        <v>5143</v>
      </c>
      <c r="I1057">
        <v>2012</v>
      </c>
      <c r="J1057" t="s">
        <v>5091</v>
      </c>
      <c r="K1057" t="s">
        <v>5320</v>
      </c>
      <c r="L1057">
        <v>3.9125000000000001</v>
      </c>
      <c r="M1057" s="9" t="str">
        <f>Data[[#This Row],[schedule]]&amp;" | "&amp;Data[[#This Row],[section]]</f>
        <v xml:space="preserve">SCHEDULE 14: REPORT ON PASSENGER SATISFACTION INDICATORS | </v>
      </c>
      <c r="N1057" s="9" t="str">
        <f t="shared" si="16"/>
        <v>SCHEDULE 14: REPORT ON PASSENGER SATISFACTION INDICATORS | Annual average | Domestic terminal: Ambience of the airport</v>
      </c>
    </row>
    <row r="1058" spans="1:14">
      <c r="A1058" t="s">
        <v>1</v>
      </c>
      <c r="B1058">
        <v>2012</v>
      </c>
      <c r="C1058" t="s">
        <v>5088</v>
      </c>
      <c r="D1058" t="s">
        <v>81</v>
      </c>
      <c r="E1058" t="s">
        <v>81</v>
      </c>
      <c r="F1058" t="s">
        <v>5089</v>
      </c>
      <c r="G1058">
        <v>25</v>
      </c>
      <c r="H1058" t="s">
        <v>5149</v>
      </c>
      <c r="I1058">
        <v>2012</v>
      </c>
      <c r="J1058" t="s">
        <v>5091</v>
      </c>
      <c r="K1058" t="s">
        <v>5142</v>
      </c>
      <c r="L1058">
        <v>4.1100000000000003</v>
      </c>
      <c r="M1058" s="9" t="str">
        <f>Data[[#This Row],[schedule]]&amp;" | "&amp;Data[[#This Row],[section]]</f>
        <v xml:space="preserve">SCHEDULE 14: REPORT ON PASSENGER SATISFACTION INDICATORS | </v>
      </c>
      <c r="N1058" s="9" t="str">
        <f t="shared" si="16"/>
        <v>SCHEDULE 14: REPORT ON PASSENGER SATISFACTION INDICATORS | FY Q1 | Domestic terminal: Security inspection waiting time</v>
      </c>
    </row>
    <row r="1059" spans="1:14">
      <c r="A1059" t="s">
        <v>1</v>
      </c>
      <c r="B1059">
        <v>2012</v>
      </c>
      <c r="C1059" t="s">
        <v>5088</v>
      </c>
      <c r="D1059" t="s">
        <v>81</v>
      </c>
      <c r="E1059" t="s">
        <v>81</v>
      </c>
      <c r="F1059" t="s">
        <v>5093</v>
      </c>
      <c r="G1059">
        <v>25</v>
      </c>
      <c r="H1059" t="s">
        <v>5149</v>
      </c>
      <c r="I1059">
        <v>2012</v>
      </c>
      <c r="J1059" t="s">
        <v>5091</v>
      </c>
      <c r="K1059" t="s">
        <v>5109</v>
      </c>
      <c r="L1059">
        <v>4.17</v>
      </c>
      <c r="M1059" s="9" t="str">
        <f>Data[[#This Row],[schedule]]&amp;" | "&amp;Data[[#This Row],[section]]</f>
        <v xml:space="preserve">SCHEDULE 14: REPORT ON PASSENGER SATISFACTION INDICATORS | </v>
      </c>
      <c r="N1059" s="9" t="str">
        <f t="shared" si="16"/>
        <v>SCHEDULE 14: REPORT ON PASSENGER SATISFACTION INDICATORS | FY Q2 | Domestic terminal: Security inspection waiting time</v>
      </c>
    </row>
    <row r="1060" spans="1:14">
      <c r="A1060" t="s">
        <v>1</v>
      </c>
      <c r="B1060">
        <v>2012</v>
      </c>
      <c r="C1060" t="s">
        <v>5088</v>
      </c>
      <c r="D1060" t="s">
        <v>81</v>
      </c>
      <c r="E1060" t="s">
        <v>81</v>
      </c>
      <c r="F1060" t="s">
        <v>5095</v>
      </c>
      <c r="G1060">
        <v>25</v>
      </c>
      <c r="H1060" t="s">
        <v>5149</v>
      </c>
      <c r="I1060">
        <v>2012</v>
      </c>
      <c r="J1060" t="s">
        <v>5091</v>
      </c>
      <c r="K1060" t="s">
        <v>5169</v>
      </c>
      <c r="L1060">
        <v>4.2699999999999996</v>
      </c>
      <c r="M1060" s="9" t="str">
        <f>Data[[#This Row],[schedule]]&amp;" | "&amp;Data[[#This Row],[section]]</f>
        <v xml:space="preserve">SCHEDULE 14: REPORT ON PASSENGER SATISFACTION INDICATORS | </v>
      </c>
      <c r="N1060" s="9" t="str">
        <f t="shared" si="16"/>
        <v>SCHEDULE 14: REPORT ON PASSENGER SATISFACTION INDICATORS | FY Q3 | Domestic terminal: Security inspection waiting time</v>
      </c>
    </row>
    <row r="1061" spans="1:14">
      <c r="A1061" t="s">
        <v>1</v>
      </c>
      <c r="B1061">
        <v>2012</v>
      </c>
      <c r="C1061" t="s">
        <v>5088</v>
      </c>
      <c r="D1061" t="s">
        <v>81</v>
      </c>
      <c r="E1061" t="s">
        <v>81</v>
      </c>
      <c r="F1061" t="s">
        <v>5097</v>
      </c>
      <c r="G1061">
        <v>25</v>
      </c>
      <c r="H1061" t="s">
        <v>5149</v>
      </c>
      <c r="I1061">
        <v>2012</v>
      </c>
      <c r="J1061" t="s">
        <v>5091</v>
      </c>
      <c r="K1061" t="s">
        <v>5321</v>
      </c>
      <c r="L1061">
        <v>4.41</v>
      </c>
      <c r="M1061" s="9" t="str">
        <f>Data[[#This Row],[schedule]]&amp;" | "&amp;Data[[#This Row],[section]]</f>
        <v xml:space="preserve">SCHEDULE 14: REPORT ON PASSENGER SATISFACTION INDICATORS | </v>
      </c>
      <c r="N1061" s="9" t="str">
        <f t="shared" si="16"/>
        <v>SCHEDULE 14: REPORT ON PASSENGER SATISFACTION INDICATORS | FY Q4 | Domestic terminal: Security inspection waiting time</v>
      </c>
    </row>
    <row r="1062" spans="1:14">
      <c r="A1062" t="s">
        <v>1</v>
      </c>
      <c r="B1062">
        <v>2012</v>
      </c>
      <c r="C1062" t="s">
        <v>5088</v>
      </c>
      <c r="D1062" t="s">
        <v>81</v>
      </c>
      <c r="E1062" t="s">
        <v>81</v>
      </c>
      <c r="F1062" t="s">
        <v>5099</v>
      </c>
      <c r="G1062">
        <v>25</v>
      </c>
      <c r="H1062" t="s">
        <v>5149</v>
      </c>
      <c r="I1062">
        <v>2012</v>
      </c>
      <c r="J1062" t="s">
        <v>5091</v>
      </c>
      <c r="K1062" t="s">
        <v>5322</v>
      </c>
      <c r="L1062">
        <v>4.24</v>
      </c>
      <c r="M1062" s="9" t="str">
        <f>Data[[#This Row],[schedule]]&amp;" | "&amp;Data[[#This Row],[section]]</f>
        <v xml:space="preserve">SCHEDULE 14: REPORT ON PASSENGER SATISFACTION INDICATORS | </v>
      </c>
      <c r="N1062" s="9" t="str">
        <f t="shared" si="16"/>
        <v>SCHEDULE 14: REPORT ON PASSENGER SATISFACTION INDICATORS | Annual average | Domestic terminal: Security inspection waiting time</v>
      </c>
    </row>
    <row r="1063" spans="1:14">
      <c r="A1063" t="s">
        <v>1</v>
      </c>
      <c r="B1063">
        <v>2012</v>
      </c>
      <c r="C1063" t="s">
        <v>5088</v>
      </c>
      <c r="D1063" t="s">
        <v>81</v>
      </c>
      <c r="E1063" t="s">
        <v>81</v>
      </c>
      <c r="F1063" t="s">
        <v>5089</v>
      </c>
      <c r="G1063">
        <v>26</v>
      </c>
      <c r="H1063" t="s">
        <v>5152</v>
      </c>
      <c r="I1063">
        <v>2012</v>
      </c>
      <c r="J1063" t="s">
        <v>5091</v>
      </c>
      <c r="K1063" t="s">
        <v>5321</v>
      </c>
      <c r="L1063">
        <v>4.41</v>
      </c>
      <c r="M1063" s="9" t="str">
        <f>Data[[#This Row],[schedule]]&amp;" | "&amp;Data[[#This Row],[section]]</f>
        <v xml:space="preserve">SCHEDULE 14: REPORT ON PASSENGER SATISFACTION INDICATORS | </v>
      </c>
      <c r="N1063" s="9" t="str">
        <f t="shared" si="16"/>
        <v>SCHEDULE 14: REPORT ON PASSENGER SATISFACTION INDICATORS | FY Q1 | Domestic terminal: Check-in waiting time</v>
      </c>
    </row>
    <row r="1064" spans="1:14">
      <c r="A1064" t="s">
        <v>1</v>
      </c>
      <c r="B1064">
        <v>2012</v>
      </c>
      <c r="C1064" t="s">
        <v>5088</v>
      </c>
      <c r="D1064" t="s">
        <v>81</v>
      </c>
      <c r="E1064" t="s">
        <v>81</v>
      </c>
      <c r="F1064" t="s">
        <v>5093</v>
      </c>
      <c r="G1064">
        <v>26</v>
      </c>
      <c r="H1064" t="s">
        <v>5152</v>
      </c>
      <c r="I1064">
        <v>2012</v>
      </c>
      <c r="J1064" t="s">
        <v>5091</v>
      </c>
      <c r="K1064" t="s">
        <v>5323</v>
      </c>
      <c r="L1064">
        <v>4.37</v>
      </c>
      <c r="M1064" s="9" t="str">
        <f>Data[[#This Row],[schedule]]&amp;" | "&amp;Data[[#This Row],[section]]</f>
        <v xml:space="preserve">SCHEDULE 14: REPORT ON PASSENGER SATISFACTION INDICATORS | </v>
      </c>
      <c r="N1064" s="9" t="str">
        <f t="shared" si="16"/>
        <v>SCHEDULE 14: REPORT ON PASSENGER SATISFACTION INDICATORS | FY Q2 | Domestic terminal: Check-in waiting time</v>
      </c>
    </row>
    <row r="1065" spans="1:14">
      <c r="A1065" t="s">
        <v>1</v>
      </c>
      <c r="B1065">
        <v>2012</v>
      </c>
      <c r="C1065" t="s">
        <v>5088</v>
      </c>
      <c r="D1065" t="s">
        <v>81</v>
      </c>
      <c r="E1065" t="s">
        <v>81</v>
      </c>
      <c r="F1065" t="s">
        <v>5095</v>
      </c>
      <c r="G1065">
        <v>26</v>
      </c>
      <c r="H1065" t="s">
        <v>5152</v>
      </c>
      <c r="I1065">
        <v>2012</v>
      </c>
      <c r="J1065" t="s">
        <v>5091</v>
      </c>
      <c r="K1065" t="s">
        <v>5156</v>
      </c>
      <c r="L1065">
        <v>4.4800000000000004</v>
      </c>
      <c r="M1065" s="9" t="str">
        <f>Data[[#This Row],[schedule]]&amp;" | "&amp;Data[[#This Row],[section]]</f>
        <v xml:space="preserve">SCHEDULE 14: REPORT ON PASSENGER SATISFACTION INDICATORS | </v>
      </c>
      <c r="N1065" s="9" t="str">
        <f t="shared" si="16"/>
        <v>SCHEDULE 14: REPORT ON PASSENGER SATISFACTION INDICATORS | FY Q3 | Domestic terminal: Check-in waiting time</v>
      </c>
    </row>
    <row r="1066" spans="1:14">
      <c r="A1066" t="s">
        <v>1</v>
      </c>
      <c r="B1066">
        <v>2012</v>
      </c>
      <c r="C1066" t="s">
        <v>5088</v>
      </c>
      <c r="D1066" t="s">
        <v>81</v>
      </c>
      <c r="E1066" t="s">
        <v>81</v>
      </c>
      <c r="F1066" t="s">
        <v>5097</v>
      </c>
      <c r="G1066">
        <v>26</v>
      </c>
      <c r="H1066" t="s">
        <v>5152</v>
      </c>
      <c r="I1066">
        <v>2012</v>
      </c>
      <c r="J1066" t="s">
        <v>5091</v>
      </c>
      <c r="K1066" t="s">
        <v>5324</v>
      </c>
      <c r="L1066">
        <v>4.5</v>
      </c>
      <c r="M1066" s="9" t="str">
        <f>Data[[#This Row],[schedule]]&amp;" | "&amp;Data[[#This Row],[section]]</f>
        <v xml:space="preserve">SCHEDULE 14: REPORT ON PASSENGER SATISFACTION INDICATORS | </v>
      </c>
      <c r="N1066" s="9" t="str">
        <f t="shared" si="16"/>
        <v>SCHEDULE 14: REPORT ON PASSENGER SATISFACTION INDICATORS | FY Q4 | Domestic terminal: Check-in waiting time</v>
      </c>
    </row>
    <row r="1067" spans="1:14">
      <c r="A1067" t="s">
        <v>1</v>
      </c>
      <c r="B1067">
        <v>2012</v>
      </c>
      <c r="C1067" t="s">
        <v>5088</v>
      </c>
      <c r="D1067" t="s">
        <v>81</v>
      </c>
      <c r="E1067" t="s">
        <v>81</v>
      </c>
      <c r="F1067" t="s">
        <v>5099</v>
      </c>
      <c r="G1067">
        <v>26</v>
      </c>
      <c r="H1067" t="s">
        <v>5152</v>
      </c>
      <c r="I1067">
        <v>2012</v>
      </c>
      <c r="J1067" t="s">
        <v>5091</v>
      </c>
      <c r="K1067" t="s">
        <v>5199</v>
      </c>
      <c r="L1067">
        <v>4.4400000000000004</v>
      </c>
      <c r="M1067" s="9" t="str">
        <f>Data[[#This Row],[schedule]]&amp;" | "&amp;Data[[#This Row],[section]]</f>
        <v xml:space="preserve">SCHEDULE 14: REPORT ON PASSENGER SATISFACTION INDICATORS | </v>
      </c>
      <c r="N1067" s="9" t="str">
        <f t="shared" si="16"/>
        <v>SCHEDULE 14: REPORT ON PASSENGER SATISFACTION INDICATORS | Annual average | Domestic terminal: Check-in waiting time</v>
      </c>
    </row>
    <row r="1068" spans="1:14">
      <c r="A1068" t="s">
        <v>1</v>
      </c>
      <c r="B1068">
        <v>2012</v>
      </c>
      <c r="C1068" t="s">
        <v>5088</v>
      </c>
      <c r="D1068" t="s">
        <v>81</v>
      </c>
      <c r="E1068" t="s">
        <v>81</v>
      </c>
      <c r="F1068" t="s">
        <v>5089</v>
      </c>
      <c r="G1068">
        <v>27</v>
      </c>
      <c r="H1068" t="s">
        <v>5158</v>
      </c>
      <c r="I1068">
        <v>2012</v>
      </c>
      <c r="J1068" t="s">
        <v>5091</v>
      </c>
      <c r="K1068" t="s">
        <v>5154</v>
      </c>
      <c r="L1068">
        <v>4.12</v>
      </c>
      <c r="M1068" s="9" t="str">
        <f>Data[[#This Row],[schedule]]&amp;" | "&amp;Data[[#This Row],[section]]</f>
        <v xml:space="preserve">SCHEDULE 14: REPORT ON PASSENGER SATISFACTION INDICATORS | </v>
      </c>
      <c r="N1068" s="9" t="str">
        <f t="shared" si="16"/>
        <v>SCHEDULE 14: REPORT ON PASSENGER SATISFACTION INDICATORS | FY Q1 | Domestic terminal: Feeling of being safe and secure</v>
      </c>
    </row>
    <row r="1069" spans="1:14">
      <c r="A1069" t="s">
        <v>1</v>
      </c>
      <c r="B1069">
        <v>2012</v>
      </c>
      <c r="C1069" t="s">
        <v>5088</v>
      </c>
      <c r="D1069" t="s">
        <v>81</v>
      </c>
      <c r="E1069" t="s">
        <v>81</v>
      </c>
      <c r="F1069" t="s">
        <v>5093</v>
      </c>
      <c r="G1069">
        <v>27</v>
      </c>
      <c r="H1069" t="s">
        <v>5158</v>
      </c>
      <c r="I1069">
        <v>2012</v>
      </c>
      <c r="J1069" t="s">
        <v>5091</v>
      </c>
      <c r="K1069" t="s">
        <v>5323</v>
      </c>
      <c r="L1069">
        <v>4.37</v>
      </c>
      <c r="M1069" s="9" t="str">
        <f>Data[[#This Row],[schedule]]&amp;" | "&amp;Data[[#This Row],[section]]</f>
        <v xml:space="preserve">SCHEDULE 14: REPORT ON PASSENGER SATISFACTION INDICATORS | </v>
      </c>
      <c r="N1069" s="9" t="str">
        <f t="shared" si="16"/>
        <v>SCHEDULE 14: REPORT ON PASSENGER SATISFACTION INDICATORS | FY Q2 | Domestic terminal: Feeling of being safe and secure</v>
      </c>
    </row>
    <row r="1070" spans="1:14">
      <c r="A1070" t="s">
        <v>1</v>
      </c>
      <c r="B1070">
        <v>2012</v>
      </c>
      <c r="C1070" t="s">
        <v>5088</v>
      </c>
      <c r="D1070" t="s">
        <v>81</v>
      </c>
      <c r="E1070" t="s">
        <v>81</v>
      </c>
      <c r="F1070" t="s">
        <v>5095</v>
      </c>
      <c r="G1070">
        <v>27</v>
      </c>
      <c r="H1070" t="s">
        <v>5158</v>
      </c>
      <c r="I1070">
        <v>2012</v>
      </c>
      <c r="J1070" t="s">
        <v>5091</v>
      </c>
      <c r="K1070" t="s">
        <v>5151</v>
      </c>
      <c r="L1070">
        <v>4.32</v>
      </c>
      <c r="M1070" s="9" t="str">
        <f>Data[[#This Row],[schedule]]&amp;" | "&amp;Data[[#This Row],[section]]</f>
        <v xml:space="preserve">SCHEDULE 14: REPORT ON PASSENGER SATISFACTION INDICATORS | </v>
      </c>
      <c r="N1070" s="9" t="str">
        <f t="shared" si="16"/>
        <v>SCHEDULE 14: REPORT ON PASSENGER SATISFACTION INDICATORS | FY Q3 | Domestic terminal: Feeling of being safe and secure</v>
      </c>
    </row>
    <row r="1071" spans="1:14">
      <c r="A1071" t="s">
        <v>1</v>
      </c>
      <c r="B1071">
        <v>2012</v>
      </c>
      <c r="C1071" t="s">
        <v>5088</v>
      </c>
      <c r="D1071" t="s">
        <v>81</v>
      </c>
      <c r="E1071" t="s">
        <v>81</v>
      </c>
      <c r="F1071" t="s">
        <v>5097</v>
      </c>
      <c r="G1071">
        <v>27</v>
      </c>
      <c r="H1071" t="s">
        <v>5158</v>
      </c>
      <c r="I1071">
        <v>2012</v>
      </c>
      <c r="J1071" t="s">
        <v>5091</v>
      </c>
      <c r="K1071" t="s">
        <v>5209</v>
      </c>
      <c r="L1071">
        <v>4.38</v>
      </c>
      <c r="M1071" s="9" t="str">
        <f>Data[[#This Row],[schedule]]&amp;" | "&amp;Data[[#This Row],[section]]</f>
        <v xml:space="preserve">SCHEDULE 14: REPORT ON PASSENGER SATISFACTION INDICATORS | </v>
      </c>
      <c r="N1071" s="9" t="str">
        <f t="shared" si="16"/>
        <v>SCHEDULE 14: REPORT ON PASSENGER SATISFACTION INDICATORS | FY Q4 | Domestic terminal: Feeling of being safe and secure</v>
      </c>
    </row>
    <row r="1072" spans="1:14">
      <c r="A1072" t="s">
        <v>1</v>
      </c>
      <c r="B1072">
        <v>2012</v>
      </c>
      <c r="C1072" t="s">
        <v>5088</v>
      </c>
      <c r="D1072" t="s">
        <v>81</v>
      </c>
      <c r="E1072" t="s">
        <v>81</v>
      </c>
      <c r="F1072" t="s">
        <v>5099</v>
      </c>
      <c r="G1072">
        <v>27</v>
      </c>
      <c r="H1072" t="s">
        <v>5158</v>
      </c>
      <c r="I1072">
        <v>2012</v>
      </c>
      <c r="J1072" t="s">
        <v>5091</v>
      </c>
      <c r="K1072" t="s">
        <v>5325</v>
      </c>
      <c r="L1072">
        <v>4.2975000000000003</v>
      </c>
      <c r="M1072" s="9" t="str">
        <f>Data[[#This Row],[schedule]]&amp;" | "&amp;Data[[#This Row],[section]]</f>
        <v xml:space="preserve">SCHEDULE 14: REPORT ON PASSENGER SATISFACTION INDICATORS | </v>
      </c>
      <c r="N1072" s="9" t="str">
        <f t="shared" si="16"/>
        <v>SCHEDULE 14: REPORT ON PASSENGER SATISFACTION INDICATORS | Annual average | Domestic terminal: Feeling of being safe and secure</v>
      </c>
    </row>
    <row r="1073" spans="1:14">
      <c r="A1073" t="s">
        <v>1</v>
      </c>
      <c r="B1073">
        <v>2012</v>
      </c>
      <c r="C1073" t="s">
        <v>5088</v>
      </c>
      <c r="D1073" t="s">
        <v>81</v>
      </c>
      <c r="E1073" t="s">
        <v>81</v>
      </c>
      <c r="F1073" t="s">
        <v>5089</v>
      </c>
      <c r="G1073">
        <v>28</v>
      </c>
      <c r="H1073" t="s">
        <v>5160</v>
      </c>
      <c r="I1073">
        <v>2012</v>
      </c>
      <c r="J1073" t="s">
        <v>5091</v>
      </c>
      <c r="K1073" t="s">
        <v>5326</v>
      </c>
      <c r="L1073">
        <v>4.0335714285714293</v>
      </c>
      <c r="M1073" s="9" t="str">
        <f>Data[[#This Row],[schedule]]&amp;" | "&amp;Data[[#This Row],[section]]</f>
        <v xml:space="preserve">SCHEDULE 14: REPORT ON PASSENGER SATISFACTION INDICATORS | </v>
      </c>
      <c r="N1073" s="9" t="str">
        <f t="shared" si="16"/>
        <v>SCHEDULE 14: REPORT ON PASSENGER SATISFACTION INDICATORS | FY Q1 | Domestic terminal: Average survey score</v>
      </c>
    </row>
    <row r="1074" spans="1:14">
      <c r="A1074" t="s">
        <v>1</v>
      </c>
      <c r="B1074">
        <v>2012</v>
      </c>
      <c r="C1074" t="s">
        <v>5088</v>
      </c>
      <c r="D1074" t="s">
        <v>81</v>
      </c>
      <c r="E1074" t="s">
        <v>81</v>
      </c>
      <c r="F1074" t="s">
        <v>5093</v>
      </c>
      <c r="G1074">
        <v>28</v>
      </c>
      <c r="H1074" t="s">
        <v>5160</v>
      </c>
      <c r="I1074">
        <v>2012</v>
      </c>
      <c r="J1074" t="s">
        <v>5091</v>
      </c>
      <c r="K1074" t="s">
        <v>5327</v>
      </c>
      <c r="L1074">
        <v>4.0571428571428569</v>
      </c>
      <c r="M1074" s="9" t="str">
        <f>Data[[#This Row],[schedule]]&amp;" | "&amp;Data[[#This Row],[section]]</f>
        <v xml:space="preserve">SCHEDULE 14: REPORT ON PASSENGER SATISFACTION INDICATORS | </v>
      </c>
      <c r="N1074" s="9" t="str">
        <f t="shared" si="16"/>
        <v>SCHEDULE 14: REPORT ON PASSENGER SATISFACTION INDICATORS | FY Q2 | Domestic terminal: Average survey score</v>
      </c>
    </row>
    <row r="1075" spans="1:14">
      <c r="A1075" t="s">
        <v>1</v>
      </c>
      <c r="B1075">
        <v>2012</v>
      </c>
      <c r="C1075" t="s">
        <v>5088</v>
      </c>
      <c r="D1075" t="s">
        <v>81</v>
      </c>
      <c r="E1075" t="s">
        <v>81</v>
      </c>
      <c r="F1075" t="s">
        <v>5095</v>
      </c>
      <c r="G1075">
        <v>28</v>
      </c>
      <c r="H1075" t="s">
        <v>5160</v>
      </c>
      <c r="I1075">
        <v>2012</v>
      </c>
      <c r="J1075" t="s">
        <v>5091</v>
      </c>
      <c r="K1075" t="s">
        <v>5094</v>
      </c>
      <c r="L1075">
        <v>4.0999999999999996</v>
      </c>
      <c r="M1075" s="9" t="str">
        <f>Data[[#This Row],[schedule]]&amp;" | "&amp;Data[[#This Row],[section]]</f>
        <v xml:space="preserve">SCHEDULE 14: REPORT ON PASSENGER SATISFACTION INDICATORS | </v>
      </c>
      <c r="N1075" s="9" t="str">
        <f t="shared" si="16"/>
        <v>SCHEDULE 14: REPORT ON PASSENGER SATISFACTION INDICATORS | FY Q3 | Domestic terminal: Average survey score</v>
      </c>
    </row>
    <row r="1076" spans="1:14">
      <c r="A1076" t="s">
        <v>1</v>
      </c>
      <c r="B1076">
        <v>2012</v>
      </c>
      <c r="C1076" t="s">
        <v>5088</v>
      </c>
      <c r="D1076" t="s">
        <v>81</v>
      </c>
      <c r="E1076" t="s">
        <v>81</v>
      </c>
      <c r="F1076" t="s">
        <v>5097</v>
      </c>
      <c r="G1076">
        <v>28</v>
      </c>
      <c r="H1076" t="s">
        <v>5160</v>
      </c>
      <c r="I1076">
        <v>2012</v>
      </c>
      <c r="J1076" t="s">
        <v>5091</v>
      </c>
      <c r="K1076" t="s">
        <v>5328</v>
      </c>
      <c r="L1076">
        <v>4.093571428571428</v>
      </c>
      <c r="M1076" s="9" t="str">
        <f>Data[[#This Row],[schedule]]&amp;" | "&amp;Data[[#This Row],[section]]</f>
        <v xml:space="preserve">SCHEDULE 14: REPORT ON PASSENGER SATISFACTION INDICATORS | </v>
      </c>
      <c r="N1076" s="9" t="str">
        <f t="shared" si="16"/>
        <v>SCHEDULE 14: REPORT ON PASSENGER SATISFACTION INDICATORS | FY Q4 | Domestic terminal: Average survey score</v>
      </c>
    </row>
    <row r="1077" spans="1:14">
      <c r="A1077" t="s">
        <v>1</v>
      </c>
      <c r="B1077">
        <v>2012</v>
      </c>
      <c r="C1077" t="s">
        <v>5088</v>
      </c>
      <c r="D1077" t="s">
        <v>81</v>
      </c>
      <c r="E1077" t="s">
        <v>81</v>
      </c>
      <c r="F1077" t="s">
        <v>5099</v>
      </c>
      <c r="G1077">
        <v>28</v>
      </c>
      <c r="H1077" t="s">
        <v>5160</v>
      </c>
      <c r="I1077">
        <v>2012</v>
      </c>
      <c r="J1077" t="s">
        <v>5091</v>
      </c>
      <c r="K1077" t="s">
        <v>5329</v>
      </c>
      <c r="L1077">
        <v>4.071071428571428</v>
      </c>
      <c r="M1077" s="9" t="str">
        <f>Data[[#This Row],[schedule]]&amp;" | "&amp;Data[[#This Row],[section]]</f>
        <v xml:space="preserve">SCHEDULE 14: REPORT ON PASSENGER SATISFACTION INDICATORS | </v>
      </c>
      <c r="N1077" s="9" t="str">
        <f t="shared" si="16"/>
        <v>SCHEDULE 14: REPORT ON PASSENGER SATISFACTION INDICATORS | Annual average | Domestic terminal: Average survey score</v>
      </c>
    </row>
    <row r="1078" spans="1:14">
      <c r="A1078" t="s">
        <v>1</v>
      </c>
      <c r="B1078">
        <v>2012</v>
      </c>
      <c r="C1078" t="s">
        <v>5088</v>
      </c>
      <c r="D1078" t="s">
        <v>81</v>
      </c>
      <c r="E1078" t="s">
        <v>81</v>
      </c>
      <c r="F1078" t="s">
        <v>5089</v>
      </c>
      <c r="G1078">
        <v>31</v>
      </c>
      <c r="H1078" t="s">
        <v>5166</v>
      </c>
      <c r="I1078">
        <v>2012</v>
      </c>
      <c r="J1078" t="s">
        <v>5091</v>
      </c>
      <c r="K1078" t="s">
        <v>5110</v>
      </c>
      <c r="L1078">
        <v>4.0199999999999996</v>
      </c>
      <c r="M1078" s="9" t="str">
        <f>Data[[#This Row],[schedule]]&amp;" | "&amp;Data[[#This Row],[section]]</f>
        <v xml:space="preserve">SCHEDULE 14: REPORT ON PASSENGER SATISFACTION INDICATORS | </v>
      </c>
      <c r="N1078" s="9" t="str">
        <f t="shared" si="16"/>
        <v>SCHEDULE 14: REPORT ON PASSENGER SATISFACTION INDICATORS | FY Q1 | International terminal: Ease of finding your way through an airport</v>
      </c>
    </row>
    <row r="1079" spans="1:14">
      <c r="A1079" t="s">
        <v>1</v>
      </c>
      <c r="B1079">
        <v>2012</v>
      </c>
      <c r="C1079" t="s">
        <v>5088</v>
      </c>
      <c r="D1079" t="s">
        <v>81</v>
      </c>
      <c r="E1079" t="s">
        <v>81</v>
      </c>
      <c r="F1079" t="s">
        <v>5093</v>
      </c>
      <c r="G1079">
        <v>31</v>
      </c>
      <c r="H1079" t="s">
        <v>5166</v>
      </c>
      <c r="I1079">
        <v>2012</v>
      </c>
      <c r="J1079" t="s">
        <v>5091</v>
      </c>
      <c r="K1079" t="s">
        <v>5168</v>
      </c>
      <c r="L1079">
        <v>3.91</v>
      </c>
      <c r="M1079" s="9" t="str">
        <f>Data[[#This Row],[schedule]]&amp;" | "&amp;Data[[#This Row],[section]]</f>
        <v xml:space="preserve">SCHEDULE 14: REPORT ON PASSENGER SATISFACTION INDICATORS | </v>
      </c>
      <c r="N1079" s="9" t="str">
        <f t="shared" si="16"/>
        <v>SCHEDULE 14: REPORT ON PASSENGER SATISFACTION INDICATORS | FY Q2 | International terminal: Ease of finding your way through an airport</v>
      </c>
    </row>
    <row r="1080" spans="1:14">
      <c r="A1080" t="s">
        <v>1</v>
      </c>
      <c r="B1080">
        <v>2012</v>
      </c>
      <c r="C1080" t="s">
        <v>5088</v>
      </c>
      <c r="D1080" t="s">
        <v>81</v>
      </c>
      <c r="E1080" t="s">
        <v>81</v>
      </c>
      <c r="F1080" t="s">
        <v>5095</v>
      </c>
      <c r="G1080">
        <v>31</v>
      </c>
      <c r="H1080" t="s">
        <v>5166</v>
      </c>
      <c r="I1080">
        <v>2012</v>
      </c>
      <c r="J1080" t="s">
        <v>5091</v>
      </c>
      <c r="K1080" t="s">
        <v>5170</v>
      </c>
      <c r="L1080">
        <v>4.07</v>
      </c>
      <c r="M1080" s="9" t="str">
        <f>Data[[#This Row],[schedule]]&amp;" | "&amp;Data[[#This Row],[section]]</f>
        <v xml:space="preserve">SCHEDULE 14: REPORT ON PASSENGER SATISFACTION INDICATORS | </v>
      </c>
      <c r="N1080" s="9" t="str">
        <f t="shared" si="16"/>
        <v>SCHEDULE 14: REPORT ON PASSENGER SATISFACTION INDICATORS | FY Q3 | International terminal: Ease of finding your way through an airport</v>
      </c>
    </row>
    <row r="1081" spans="1:14">
      <c r="A1081" t="s">
        <v>1</v>
      </c>
      <c r="B1081">
        <v>2012</v>
      </c>
      <c r="C1081" t="s">
        <v>5088</v>
      </c>
      <c r="D1081" t="s">
        <v>81</v>
      </c>
      <c r="E1081" t="s">
        <v>81</v>
      </c>
      <c r="F1081" t="s">
        <v>5097</v>
      </c>
      <c r="G1081">
        <v>31</v>
      </c>
      <c r="H1081" t="s">
        <v>5166</v>
      </c>
      <c r="I1081">
        <v>2012</v>
      </c>
      <c r="J1081" t="s">
        <v>5091</v>
      </c>
      <c r="K1081" t="s">
        <v>5148</v>
      </c>
      <c r="L1081">
        <v>3.88</v>
      </c>
      <c r="M1081" s="9" t="str">
        <f>Data[[#This Row],[schedule]]&amp;" | "&amp;Data[[#This Row],[section]]</f>
        <v xml:space="preserve">SCHEDULE 14: REPORT ON PASSENGER SATISFACTION INDICATORS | </v>
      </c>
      <c r="N1081" s="9" t="str">
        <f t="shared" si="16"/>
        <v>SCHEDULE 14: REPORT ON PASSENGER SATISFACTION INDICATORS | FY Q4 | International terminal: Ease of finding your way through an airport</v>
      </c>
    </row>
    <row r="1082" spans="1:14">
      <c r="A1082" t="s">
        <v>1</v>
      </c>
      <c r="B1082">
        <v>2012</v>
      </c>
      <c r="C1082" t="s">
        <v>5088</v>
      </c>
      <c r="D1082" t="s">
        <v>81</v>
      </c>
      <c r="E1082" t="s">
        <v>81</v>
      </c>
      <c r="F1082" t="s">
        <v>5099</v>
      </c>
      <c r="G1082">
        <v>31</v>
      </c>
      <c r="H1082" t="s">
        <v>5166</v>
      </c>
      <c r="I1082">
        <v>2012</v>
      </c>
      <c r="J1082" t="s">
        <v>5091</v>
      </c>
      <c r="K1082" t="s">
        <v>5150</v>
      </c>
      <c r="L1082">
        <v>3.97</v>
      </c>
      <c r="M1082" s="9" t="str">
        <f>Data[[#This Row],[schedule]]&amp;" | "&amp;Data[[#This Row],[section]]</f>
        <v xml:space="preserve">SCHEDULE 14: REPORT ON PASSENGER SATISFACTION INDICATORS | </v>
      </c>
      <c r="N1082" s="9" t="str">
        <f t="shared" si="16"/>
        <v>SCHEDULE 14: REPORT ON PASSENGER SATISFACTION INDICATORS | Annual average | International terminal: Ease of finding your way through an airport</v>
      </c>
    </row>
    <row r="1083" spans="1:14">
      <c r="A1083" t="s">
        <v>1</v>
      </c>
      <c r="B1083">
        <v>2012</v>
      </c>
      <c r="C1083" t="s">
        <v>5088</v>
      </c>
      <c r="D1083" t="s">
        <v>81</v>
      </c>
      <c r="E1083" t="s">
        <v>81</v>
      </c>
      <c r="F1083" t="s">
        <v>5089</v>
      </c>
      <c r="G1083">
        <v>32</v>
      </c>
      <c r="H1083" t="s">
        <v>5171</v>
      </c>
      <c r="I1083">
        <v>2012</v>
      </c>
      <c r="J1083" t="s">
        <v>5091</v>
      </c>
      <c r="K1083" t="s">
        <v>1350</v>
      </c>
      <c r="M1083" s="9" t="str">
        <f>Data[[#This Row],[schedule]]&amp;" | "&amp;Data[[#This Row],[section]]</f>
        <v xml:space="preserve">SCHEDULE 14: REPORT ON PASSENGER SATISFACTION INDICATORS | </v>
      </c>
      <c r="N1083" s="9" t="str">
        <f t="shared" si="16"/>
        <v>SCHEDULE 14: REPORT ON PASSENGER SATISFACTION INDICATORS | FY Q1 | International terminal: Ease of making connections with other flights</v>
      </c>
    </row>
    <row r="1084" spans="1:14">
      <c r="A1084" t="s">
        <v>1</v>
      </c>
      <c r="B1084">
        <v>2012</v>
      </c>
      <c r="C1084" t="s">
        <v>5088</v>
      </c>
      <c r="D1084" t="s">
        <v>81</v>
      </c>
      <c r="E1084" t="s">
        <v>81</v>
      </c>
      <c r="F1084" t="s">
        <v>5093</v>
      </c>
      <c r="G1084">
        <v>32</v>
      </c>
      <c r="H1084" t="s">
        <v>5171</v>
      </c>
      <c r="I1084">
        <v>2012</v>
      </c>
      <c r="J1084" t="s">
        <v>5091</v>
      </c>
      <c r="K1084" t="s">
        <v>2301</v>
      </c>
      <c r="L1084">
        <v>4</v>
      </c>
      <c r="M1084" s="9" t="str">
        <f>Data[[#This Row],[schedule]]&amp;" | "&amp;Data[[#This Row],[section]]</f>
        <v xml:space="preserve">SCHEDULE 14: REPORT ON PASSENGER SATISFACTION INDICATORS | </v>
      </c>
      <c r="N1084" s="9" t="str">
        <f t="shared" si="16"/>
        <v>SCHEDULE 14: REPORT ON PASSENGER SATISFACTION INDICATORS | FY Q2 | International terminal: Ease of making connections with other flights</v>
      </c>
    </row>
    <row r="1085" spans="1:14">
      <c r="A1085" t="s">
        <v>1</v>
      </c>
      <c r="B1085">
        <v>2012</v>
      </c>
      <c r="C1085" t="s">
        <v>5088</v>
      </c>
      <c r="D1085" t="s">
        <v>81</v>
      </c>
      <c r="E1085" t="s">
        <v>81</v>
      </c>
      <c r="F1085" t="s">
        <v>5095</v>
      </c>
      <c r="G1085">
        <v>32</v>
      </c>
      <c r="H1085" t="s">
        <v>5171</v>
      </c>
      <c r="I1085">
        <v>2012</v>
      </c>
      <c r="J1085" t="s">
        <v>5091</v>
      </c>
      <c r="K1085" t="s">
        <v>1350</v>
      </c>
      <c r="M1085" s="9" t="str">
        <f>Data[[#This Row],[schedule]]&amp;" | "&amp;Data[[#This Row],[section]]</f>
        <v xml:space="preserve">SCHEDULE 14: REPORT ON PASSENGER SATISFACTION INDICATORS | </v>
      </c>
      <c r="N1085" s="9" t="str">
        <f t="shared" si="16"/>
        <v>SCHEDULE 14: REPORT ON PASSENGER SATISFACTION INDICATORS | FY Q3 | International terminal: Ease of making connections with other flights</v>
      </c>
    </row>
    <row r="1086" spans="1:14">
      <c r="A1086" t="s">
        <v>1</v>
      </c>
      <c r="B1086">
        <v>2012</v>
      </c>
      <c r="C1086" t="s">
        <v>5088</v>
      </c>
      <c r="D1086" t="s">
        <v>81</v>
      </c>
      <c r="E1086" t="s">
        <v>81</v>
      </c>
      <c r="F1086" t="s">
        <v>5097</v>
      </c>
      <c r="G1086">
        <v>32</v>
      </c>
      <c r="H1086" t="s">
        <v>5171</v>
      </c>
      <c r="I1086">
        <v>2012</v>
      </c>
      <c r="J1086" t="s">
        <v>5091</v>
      </c>
      <c r="K1086" t="s">
        <v>1350</v>
      </c>
      <c r="M1086" s="9" t="str">
        <f>Data[[#This Row],[schedule]]&amp;" | "&amp;Data[[#This Row],[section]]</f>
        <v xml:space="preserve">SCHEDULE 14: REPORT ON PASSENGER SATISFACTION INDICATORS | </v>
      </c>
      <c r="N1086" s="9" t="str">
        <f t="shared" si="16"/>
        <v>SCHEDULE 14: REPORT ON PASSENGER SATISFACTION INDICATORS | FY Q4 | International terminal: Ease of making connections with other flights</v>
      </c>
    </row>
    <row r="1087" spans="1:14">
      <c r="A1087" t="s">
        <v>1</v>
      </c>
      <c r="B1087">
        <v>2012</v>
      </c>
      <c r="C1087" t="s">
        <v>5088</v>
      </c>
      <c r="D1087" t="s">
        <v>81</v>
      </c>
      <c r="E1087" t="s">
        <v>81</v>
      </c>
      <c r="F1087" t="s">
        <v>5099</v>
      </c>
      <c r="G1087">
        <v>32</v>
      </c>
      <c r="H1087" t="s">
        <v>5171</v>
      </c>
      <c r="I1087">
        <v>2012</v>
      </c>
      <c r="J1087" t="s">
        <v>5091</v>
      </c>
      <c r="K1087" t="s">
        <v>2301</v>
      </c>
      <c r="L1087">
        <v>4</v>
      </c>
      <c r="M1087" s="9" t="str">
        <f>Data[[#This Row],[schedule]]&amp;" | "&amp;Data[[#This Row],[section]]</f>
        <v xml:space="preserve">SCHEDULE 14: REPORT ON PASSENGER SATISFACTION INDICATORS | </v>
      </c>
      <c r="N1087" s="9" t="str">
        <f t="shared" si="16"/>
        <v>SCHEDULE 14: REPORT ON PASSENGER SATISFACTION INDICATORS | Annual average | International terminal: Ease of making connections with other flights</v>
      </c>
    </row>
    <row r="1088" spans="1:14">
      <c r="A1088" t="s">
        <v>1</v>
      </c>
      <c r="B1088">
        <v>2012</v>
      </c>
      <c r="C1088" t="s">
        <v>5088</v>
      </c>
      <c r="D1088" t="s">
        <v>81</v>
      </c>
      <c r="E1088" t="s">
        <v>81</v>
      </c>
      <c r="F1088" t="s">
        <v>5089</v>
      </c>
      <c r="G1088">
        <v>33</v>
      </c>
      <c r="H1088" t="s">
        <v>5173</v>
      </c>
      <c r="I1088">
        <v>2012</v>
      </c>
      <c r="J1088" t="s">
        <v>5091</v>
      </c>
      <c r="K1088" t="s">
        <v>5110</v>
      </c>
      <c r="L1088">
        <v>4.0199999999999996</v>
      </c>
      <c r="M1088" s="9" t="str">
        <f>Data[[#This Row],[schedule]]&amp;" | "&amp;Data[[#This Row],[section]]</f>
        <v xml:space="preserve">SCHEDULE 14: REPORT ON PASSENGER SATISFACTION INDICATORS | </v>
      </c>
      <c r="N1088" s="9" t="str">
        <f t="shared" si="16"/>
        <v>SCHEDULE 14: REPORT ON PASSENGER SATISFACTION INDICATORS | FY Q1 | International terminal: Flight information display screens</v>
      </c>
    </row>
    <row r="1089" spans="1:14">
      <c r="A1089" t="s">
        <v>1</v>
      </c>
      <c r="B1089">
        <v>2012</v>
      </c>
      <c r="C1089" t="s">
        <v>5088</v>
      </c>
      <c r="D1089" t="s">
        <v>81</v>
      </c>
      <c r="E1089" t="s">
        <v>81</v>
      </c>
      <c r="F1089" t="s">
        <v>5093</v>
      </c>
      <c r="G1089">
        <v>33</v>
      </c>
      <c r="H1089" t="s">
        <v>5173</v>
      </c>
      <c r="I1089">
        <v>2012</v>
      </c>
      <c r="J1089" t="s">
        <v>5091</v>
      </c>
      <c r="K1089" t="s">
        <v>5144</v>
      </c>
      <c r="L1089">
        <v>3.96</v>
      </c>
      <c r="M1089" s="9" t="str">
        <f>Data[[#This Row],[schedule]]&amp;" | "&amp;Data[[#This Row],[section]]</f>
        <v xml:space="preserve">SCHEDULE 14: REPORT ON PASSENGER SATISFACTION INDICATORS | </v>
      </c>
      <c r="N1089" s="9" t="str">
        <f t="shared" si="16"/>
        <v>SCHEDULE 14: REPORT ON PASSENGER SATISFACTION INDICATORS | FY Q2 | International terminal: Flight information display screens</v>
      </c>
    </row>
    <row r="1090" spans="1:14">
      <c r="A1090" t="s">
        <v>1</v>
      </c>
      <c r="B1090">
        <v>2012</v>
      </c>
      <c r="C1090" t="s">
        <v>5088</v>
      </c>
      <c r="D1090" t="s">
        <v>81</v>
      </c>
      <c r="E1090" t="s">
        <v>81</v>
      </c>
      <c r="F1090" t="s">
        <v>5095</v>
      </c>
      <c r="G1090">
        <v>33</v>
      </c>
      <c r="H1090" t="s">
        <v>5173</v>
      </c>
      <c r="I1090">
        <v>2012</v>
      </c>
      <c r="J1090" t="s">
        <v>5091</v>
      </c>
      <c r="K1090" t="s">
        <v>5139</v>
      </c>
      <c r="L1090">
        <v>4.2</v>
      </c>
      <c r="M1090" s="9" t="str">
        <f>Data[[#This Row],[schedule]]&amp;" | "&amp;Data[[#This Row],[section]]</f>
        <v xml:space="preserve">SCHEDULE 14: REPORT ON PASSENGER SATISFACTION INDICATORS | </v>
      </c>
      <c r="N1090" s="9" t="str">
        <f t="shared" ref="N1090:N1153" si="17">SUBSTITUTE(SUBSTITUTE(SUBSTITUTE(C1090&amp;" | "&amp;D1090&amp;" | "&amp;E1090&amp;" | "&amp;F1090&amp;" | "&amp;H1090," |  |  | "," | ")," |  |  | "," | ")," |  | "," | ")</f>
        <v>SCHEDULE 14: REPORT ON PASSENGER SATISFACTION INDICATORS | FY Q3 | International terminal: Flight information display screens</v>
      </c>
    </row>
    <row r="1091" spans="1:14">
      <c r="A1091" t="s">
        <v>1</v>
      </c>
      <c r="B1091">
        <v>2012</v>
      </c>
      <c r="C1091" t="s">
        <v>5088</v>
      </c>
      <c r="D1091" t="s">
        <v>81</v>
      </c>
      <c r="E1091" t="s">
        <v>81</v>
      </c>
      <c r="F1091" t="s">
        <v>5097</v>
      </c>
      <c r="G1091">
        <v>33</v>
      </c>
      <c r="H1091" t="s">
        <v>5173</v>
      </c>
      <c r="I1091">
        <v>2012</v>
      </c>
      <c r="J1091" t="s">
        <v>5091</v>
      </c>
      <c r="K1091" t="s">
        <v>5147</v>
      </c>
      <c r="L1091">
        <v>3.93</v>
      </c>
      <c r="M1091" s="9" t="str">
        <f>Data[[#This Row],[schedule]]&amp;" | "&amp;Data[[#This Row],[section]]</f>
        <v xml:space="preserve">SCHEDULE 14: REPORT ON PASSENGER SATISFACTION INDICATORS | </v>
      </c>
      <c r="N1091" s="9" t="str">
        <f t="shared" si="17"/>
        <v>SCHEDULE 14: REPORT ON PASSENGER SATISFACTION INDICATORS | FY Q4 | International terminal: Flight information display screens</v>
      </c>
    </row>
    <row r="1092" spans="1:14">
      <c r="A1092" t="s">
        <v>1</v>
      </c>
      <c r="B1092">
        <v>2012</v>
      </c>
      <c r="C1092" t="s">
        <v>5088</v>
      </c>
      <c r="D1092" t="s">
        <v>81</v>
      </c>
      <c r="E1092" t="s">
        <v>81</v>
      </c>
      <c r="F1092" t="s">
        <v>5099</v>
      </c>
      <c r="G1092">
        <v>33</v>
      </c>
      <c r="H1092" t="s">
        <v>5173</v>
      </c>
      <c r="I1092">
        <v>2012</v>
      </c>
      <c r="J1092" t="s">
        <v>5091</v>
      </c>
      <c r="K1092" t="s">
        <v>5330</v>
      </c>
      <c r="L1092">
        <v>4.0274999999999999</v>
      </c>
      <c r="M1092" s="9" t="str">
        <f>Data[[#This Row],[schedule]]&amp;" | "&amp;Data[[#This Row],[section]]</f>
        <v xml:space="preserve">SCHEDULE 14: REPORT ON PASSENGER SATISFACTION INDICATORS | </v>
      </c>
      <c r="N1092" s="9" t="str">
        <f t="shared" si="17"/>
        <v>SCHEDULE 14: REPORT ON PASSENGER SATISFACTION INDICATORS | Annual average | International terminal: Flight information display screens</v>
      </c>
    </row>
    <row r="1093" spans="1:14">
      <c r="A1093" t="s">
        <v>1</v>
      </c>
      <c r="B1093">
        <v>2012</v>
      </c>
      <c r="C1093" t="s">
        <v>5088</v>
      </c>
      <c r="D1093" t="s">
        <v>81</v>
      </c>
      <c r="E1093" t="s">
        <v>81</v>
      </c>
      <c r="F1093" t="s">
        <v>5089</v>
      </c>
      <c r="G1093">
        <v>34</v>
      </c>
      <c r="H1093" t="s">
        <v>5175</v>
      </c>
      <c r="I1093">
        <v>2012</v>
      </c>
      <c r="J1093" t="s">
        <v>5091</v>
      </c>
      <c r="K1093" t="s">
        <v>5306</v>
      </c>
      <c r="L1093">
        <v>4.33</v>
      </c>
      <c r="M1093" s="9" t="str">
        <f>Data[[#This Row],[schedule]]&amp;" | "&amp;Data[[#This Row],[section]]</f>
        <v xml:space="preserve">SCHEDULE 14: REPORT ON PASSENGER SATISFACTION INDICATORS | </v>
      </c>
      <c r="N1093" s="9" t="str">
        <f t="shared" si="17"/>
        <v>SCHEDULE 14: REPORT ON PASSENGER SATISFACTION INDICATORS | FY Q1 | International terminal: Walking distance within and/or between terminals</v>
      </c>
    </row>
    <row r="1094" spans="1:14">
      <c r="A1094" t="s">
        <v>1</v>
      </c>
      <c r="B1094">
        <v>2012</v>
      </c>
      <c r="C1094" t="s">
        <v>5088</v>
      </c>
      <c r="D1094" t="s">
        <v>81</v>
      </c>
      <c r="E1094" t="s">
        <v>81</v>
      </c>
      <c r="F1094" t="s">
        <v>5093</v>
      </c>
      <c r="G1094">
        <v>34</v>
      </c>
      <c r="H1094" t="s">
        <v>5175</v>
      </c>
      <c r="I1094">
        <v>2012</v>
      </c>
      <c r="J1094" t="s">
        <v>5091</v>
      </c>
      <c r="K1094" t="s">
        <v>5305</v>
      </c>
      <c r="L1094">
        <v>4.22</v>
      </c>
      <c r="M1094" s="9" t="str">
        <f>Data[[#This Row],[schedule]]&amp;" | "&amp;Data[[#This Row],[section]]</f>
        <v xml:space="preserve">SCHEDULE 14: REPORT ON PASSENGER SATISFACTION INDICATORS | </v>
      </c>
      <c r="N1094" s="9" t="str">
        <f t="shared" si="17"/>
        <v>SCHEDULE 14: REPORT ON PASSENGER SATISFACTION INDICATORS | FY Q2 | International terminal: Walking distance within and/or between terminals</v>
      </c>
    </row>
    <row r="1095" spans="1:14">
      <c r="A1095" t="s">
        <v>1</v>
      </c>
      <c r="B1095">
        <v>2012</v>
      </c>
      <c r="C1095" t="s">
        <v>5088</v>
      </c>
      <c r="D1095" t="s">
        <v>81</v>
      </c>
      <c r="E1095" t="s">
        <v>81</v>
      </c>
      <c r="F1095" t="s">
        <v>5095</v>
      </c>
      <c r="G1095">
        <v>34</v>
      </c>
      <c r="H1095" t="s">
        <v>5175</v>
      </c>
      <c r="I1095">
        <v>2012</v>
      </c>
      <c r="J1095" t="s">
        <v>5091</v>
      </c>
      <c r="K1095" t="s">
        <v>5139</v>
      </c>
      <c r="L1095">
        <v>4.2</v>
      </c>
      <c r="M1095" s="9" t="str">
        <f>Data[[#This Row],[schedule]]&amp;" | "&amp;Data[[#This Row],[section]]</f>
        <v xml:space="preserve">SCHEDULE 14: REPORT ON PASSENGER SATISFACTION INDICATORS | </v>
      </c>
      <c r="N1095" s="9" t="str">
        <f t="shared" si="17"/>
        <v>SCHEDULE 14: REPORT ON PASSENGER SATISFACTION INDICATORS | FY Q3 | International terminal: Walking distance within and/or between terminals</v>
      </c>
    </row>
    <row r="1096" spans="1:14">
      <c r="A1096" t="s">
        <v>1</v>
      </c>
      <c r="B1096">
        <v>2012</v>
      </c>
      <c r="C1096" t="s">
        <v>5088</v>
      </c>
      <c r="D1096" t="s">
        <v>81</v>
      </c>
      <c r="E1096" t="s">
        <v>81</v>
      </c>
      <c r="F1096" t="s">
        <v>5097</v>
      </c>
      <c r="G1096">
        <v>34</v>
      </c>
      <c r="H1096" t="s">
        <v>5175</v>
      </c>
      <c r="I1096">
        <v>2012</v>
      </c>
      <c r="J1096" t="s">
        <v>5091</v>
      </c>
      <c r="K1096" t="s">
        <v>2301</v>
      </c>
      <c r="L1096">
        <v>4</v>
      </c>
      <c r="M1096" s="9" t="str">
        <f>Data[[#This Row],[schedule]]&amp;" | "&amp;Data[[#This Row],[section]]</f>
        <v xml:space="preserve">SCHEDULE 14: REPORT ON PASSENGER SATISFACTION INDICATORS | </v>
      </c>
      <c r="N1096" s="9" t="str">
        <f t="shared" si="17"/>
        <v>SCHEDULE 14: REPORT ON PASSENGER SATISFACTION INDICATORS | FY Q4 | International terminal: Walking distance within and/or between terminals</v>
      </c>
    </row>
    <row r="1097" spans="1:14">
      <c r="A1097" t="s">
        <v>1</v>
      </c>
      <c r="B1097">
        <v>2012</v>
      </c>
      <c r="C1097" t="s">
        <v>5088</v>
      </c>
      <c r="D1097" t="s">
        <v>81</v>
      </c>
      <c r="E1097" t="s">
        <v>81</v>
      </c>
      <c r="F1097" t="s">
        <v>5099</v>
      </c>
      <c r="G1097">
        <v>34</v>
      </c>
      <c r="H1097" t="s">
        <v>5175</v>
      </c>
      <c r="I1097">
        <v>2012</v>
      </c>
      <c r="J1097" t="s">
        <v>5091</v>
      </c>
      <c r="K1097" t="s">
        <v>5331</v>
      </c>
      <c r="L1097">
        <v>4.1875</v>
      </c>
      <c r="M1097" s="9" t="str">
        <f>Data[[#This Row],[schedule]]&amp;" | "&amp;Data[[#This Row],[section]]</f>
        <v xml:space="preserve">SCHEDULE 14: REPORT ON PASSENGER SATISFACTION INDICATORS | </v>
      </c>
      <c r="N1097" s="9" t="str">
        <f t="shared" si="17"/>
        <v>SCHEDULE 14: REPORT ON PASSENGER SATISFACTION INDICATORS | Annual average | International terminal: Walking distance within and/or between terminals</v>
      </c>
    </row>
    <row r="1098" spans="1:14">
      <c r="A1098" t="s">
        <v>1</v>
      </c>
      <c r="B1098">
        <v>2012</v>
      </c>
      <c r="C1098" t="s">
        <v>5088</v>
      </c>
      <c r="D1098" t="s">
        <v>81</v>
      </c>
      <c r="E1098" t="s">
        <v>81</v>
      </c>
      <c r="F1098" t="s">
        <v>5089</v>
      </c>
      <c r="G1098">
        <v>35</v>
      </c>
      <c r="H1098" t="s">
        <v>5178</v>
      </c>
      <c r="I1098">
        <v>2012</v>
      </c>
      <c r="J1098" t="s">
        <v>5091</v>
      </c>
      <c r="K1098" t="s">
        <v>5172</v>
      </c>
      <c r="L1098">
        <v>4.04</v>
      </c>
      <c r="M1098" s="9" t="str">
        <f>Data[[#This Row],[schedule]]&amp;" | "&amp;Data[[#This Row],[section]]</f>
        <v xml:space="preserve">SCHEDULE 14: REPORT ON PASSENGER SATISFACTION INDICATORS | </v>
      </c>
      <c r="N1098" s="9" t="str">
        <f t="shared" si="17"/>
        <v>SCHEDULE 14: REPORT ON PASSENGER SATISFACTION INDICATORS | FY Q1 | International terminal: Availability of baggage carts/trolleys</v>
      </c>
    </row>
    <row r="1099" spans="1:14">
      <c r="A1099" t="s">
        <v>1</v>
      </c>
      <c r="B1099">
        <v>2012</v>
      </c>
      <c r="C1099" t="s">
        <v>5088</v>
      </c>
      <c r="D1099" t="s">
        <v>81</v>
      </c>
      <c r="E1099" t="s">
        <v>81</v>
      </c>
      <c r="F1099" t="s">
        <v>5093</v>
      </c>
      <c r="G1099">
        <v>35</v>
      </c>
      <c r="H1099" t="s">
        <v>5178</v>
      </c>
      <c r="I1099">
        <v>2012</v>
      </c>
      <c r="J1099" t="s">
        <v>5091</v>
      </c>
      <c r="K1099" t="s">
        <v>2301</v>
      </c>
      <c r="L1099">
        <v>4</v>
      </c>
      <c r="M1099" s="9" t="str">
        <f>Data[[#This Row],[schedule]]&amp;" | "&amp;Data[[#This Row],[section]]</f>
        <v xml:space="preserve">SCHEDULE 14: REPORT ON PASSENGER SATISFACTION INDICATORS | </v>
      </c>
      <c r="N1099" s="9" t="str">
        <f t="shared" si="17"/>
        <v>SCHEDULE 14: REPORT ON PASSENGER SATISFACTION INDICATORS | FY Q2 | International terminal: Availability of baggage carts/trolleys</v>
      </c>
    </row>
    <row r="1100" spans="1:14">
      <c r="A1100" t="s">
        <v>1</v>
      </c>
      <c r="B1100">
        <v>2012</v>
      </c>
      <c r="C1100" t="s">
        <v>5088</v>
      </c>
      <c r="D1100" t="s">
        <v>81</v>
      </c>
      <c r="E1100" t="s">
        <v>81</v>
      </c>
      <c r="F1100" t="s">
        <v>5095</v>
      </c>
      <c r="G1100">
        <v>35</v>
      </c>
      <c r="H1100" t="s">
        <v>5178</v>
      </c>
      <c r="I1100">
        <v>2012</v>
      </c>
      <c r="J1100" t="s">
        <v>5091</v>
      </c>
      <c r="K1100" t="s">
        <v>5144</v>
      </c>
      <c r="L1100">
        <v>3.96</v>
      </c>
      <c r="M1100" s="9" t="str">
        <f>Data[[#This Row],[schedule]]&amp;" | "&amp;Data[[#This Row],[section]]</f>
        <v xml:space="preserve">SCHEDULE 14: REPORT ON PASSENGER SATISFACTION INDICATORS | </v>
      </c>
      <c r="N1100" s="9" t="str">
        <f t="shared" si="17"/>
        <v>SCHEDULE 14: REPORT ON PASSENGER SATISFACTION INDICATORS | FY Q3 | International terminal: Availability of baggage carts/trolleys</v>
      </c>
    </row>
    <row r="1101" spans="1:14">
      <c r="A1101" t="s">
        <v>1</v>
      </c>
      <c r="B1101">
        <v>2012</v>
      </c>
      <c r="C1101" t="s">
        <v>5088</v>
      </c>
      <c r="D1101" t="s">
        <v>81</v>
      </c>
      <c r="E1101" t="s">
        <v>81</v>
      </c>
      <c r="F1101" t="s">
        <v>5097</v>
      </c>
      <c r="G1101">
        <v>35</v>
      </c>
      <c r="H1101" t="s">
        <v>5178</v>
      </c>
      <c r="I1101">
        <v>2012</v>
      </c>
      <c r="J1101" t="s">
        <v>5091</v>
      </c>
      <c r="K1101" t="s">
        <v>2301</v>
      </c>
      <c r="L1101">
        <v>4</v>
      </c>
      <c r="M1101" s="9" t="str">
        <f>Data[[#This Row],[schedule]]&amp;" | "&amp;Data[[#This Row],[section]]</f>
        <v xml:space="preserve">SCHEDULE 14: REPORT ON PASSENGER SATISFACTION INDICATORS | </v>
      </c>
      <c r="N1101" s="9" t="str">
        <f t="shared" si="17"/>
        <v>SCHEDULE 14: REPORT ON PASSENGER SATISFACTION INDICATORS | FY Q4 | International terminal: Availability of baggage carts/trolleys</v>
      </c>
    </row>
    <row r="1102" spans="1:14">
      <c r="A1102" t="s">
        <v>1</v>
      </c>
      <c r="B1102">
        <v>2012</v>
      </c>
      <c r="C1102" t="s">
        <v>5088</v>
      </c>
      <c r="D1102" t="s">
        <v>81</v>
      </c>
      <c r="E1102" t="s">
        <v>81</v>
      </c>
      <c r="F1102" t="s">
        <v>5099</v>
      </c>
      <c r="G1102">
        <v>35</v>
      </c>
      <c r="H1102" t="s">
        <v>5178</v>
      </c>
      <c r="I1102">
        <v>2012</v>
      </c>
      <c r="J1102" t="s">
        <v>5091</v>
      </c>
      <c r="K1102" t="s">
        <v>2301</v>
      </c>
      <c r="L1102">
        <v>4</v>
      </c>
      <c r="M1102" s="9" t="str">
        <f>Data[[#This Row],[schedule]]&amp;" | "&amp;Data[[#This Row],[section]]</f>
        <v xml:space="preserve">SCHEDULE 14: REPORT ON PASSENGER SATISFACTION INDICATORS | </v>
      </c>
      <c r="N1102" s="9" t="str">
        <f t="shared" si="17"/>
        <v>SCHEDULE 14: REPORT ON PASSENGER SATISFACTION INDICATORS | Annual average | International terminal: Availability of baggage carts/trolleys</v>
      </c>
    </row>
    <row r="1103" spans="1:14">
      <c r="A1103" t="s">
        <v>1</v>
      </c>
      <c r="B1103">
        <v>2012</v>
      </c>
      <c r="C1103" t="s">
        <v>5088</v>
      </c>
      <c r="D1103" t="s">
        <v>81</v>
      </c>
      <c r="E1103" t="s">
        <v>81</v>
      </c>
      <c r="F1103" t="s">
        <v>5089</v>
      </c>
      <c r="G1103">
        <v>36</v>
      </c>
      <c r="H1103" t="s">
        <v>5182</v>
      </c>
      <c r="I1103">
        <v>2012</v>
      </c>
      <c r="J1103" t="s">
        <v>5091</v>
      </c>
      <c r="K1103" t="s">
        <v>2301</v>
      </c>
      <c r="L1103">
        <v>4</v>
      </c>
      <c r="M1103" s="9" t="str">
        <f>Data[[#This Row],[schedule]]&amp;" | "&amp;Data[[#This Row],[section]]</f>
        <v xml:space="preserve">SCHEDULE 14: REPORT ON PASSENGER SATISFACTION INDICATORS | </v>
      </c>
      <c r="N1103" s="9" t="str">
        <f t="shared" si="17"/>
        <v>SCHEDULE 14: REPORT ON PASSENGER SATISFACTION INDICATORS | FY Q1 | International terminal: Courtesy, helpfulness of airport staff (excluding check-in and security)</v>
      </c>
    </row>
    <row r="1104" spans="1:14">
      <c r="A1104" t="s">
        <v>1</v>
      </c>
      <c r="B1104">
        <v>2012</v>
      </c>
      <c r="C1104" t="s">
        <v>5088</v>
      </c>
      <c r="D1104" t="s">
        <v>81</v>
      </c>
      <c r="E1104" t="s">
        <v>81</v>
      </c>
      <c r="F1104" t="s">
        <v>5093</v>
      </c>
      <c r="G1104">
        <v>36</v>
      </c>
      <c r="H1104" t="s">
        <v>5182</v>
      </c>
      <c r="I1104">
        <v>2012</v>
      </c>
      <c r="J1104" t="s">
        <v>5091</v>
      </c>
      <c r="K1104" t="s">
        <v>5102</v>
      </c>
      <c r="L1104">
        <v>4.28</v>
      </c>
      <c r="M1104" s="9" t="str">
        <f>Data[[#This Row],[schedule]]&amp;" | "&amp;Data[[#This Row],[section]]</f>
        <v xml:space="preserve">SCHEDULE 14: REPORT ON PASSENGER SATISFACTION INDICATORS | </v>
      </c>
      <c r="N1104" s="9" t="str">
        <f t="shared" si="17"/>
        <v>SCHEDULE 14: REPORT ON PASSENGER SATISFACTION INDICATORS | FY Q2 | International terminal: Courtesy, helpfulness of airport staff (excluding check-in and security)</v>
      </c>
    </row>
    <row r="1105" spans="1:14">
      <c r="A1105" t="s">
        <v>1</v>
      </c>
      <c r="B1105">
        <v>2012</v>
      </c>
      <c r="C1105" t="s">
        <v>5088</v>
      </c>
      <c r="D1105" t="s">
        <v>81</v>
      </c>
      <c r="E1105" t="s">
        <v>81</v>
      </c>
      <c r="F1105" t="s">
        <v>5095</v>
      </c>
      <c r="G1105">
        <v>36</v>
      </c>
      <c r="H1105" t="s">
        <v>5182</v>
      </c>
      <c r="I1105">
        <v>2012</v>
      </c>
      <c r="J1105" t="s">
        <v>5091</v>
      </c>
      <c r="K1105" t="s">
        <v>5109</v>
      </c>
      <c r="L1105">
        <v>4.17</v>
      </c>
      <c r="M1105" s="9" t="str">
        <f>Data[[#This Row],[schedule]]&amp;" | "&amp;Data[[#This Row],[section]]</f>
        <v xml:space="preserve">SCHEDULE 14: REPORT ON PASSENGER SATISFACTION INDICATORS | </v>
      </c>
      <c r="N1105" s="9" t="str">
        <f t="shared" si="17"/>
        <v>SCHEDULE 14: REPORT ON PASSENGER SATISFACTION INDICATORS | FY Q3 | International terminal: Courtesy, helpfulness of airport staff (excluding check-in and security)</v>
      </c>
    </row>
    <row r="1106" spans="1:14">
      <c r="A1106" t="s">
        <v>1</v>
      </c>
      <c r="B1106">
        <v>2012</v>
      </c>
      <c r="C1106" t="s">
        <v>5088</v>
      </c>
      <c r="D1106" t="s">
        <v>81</v>
      </c>
      <c r="E1106" t="s">
        <v>81</v>
      </c>
      <c r="F1106" t="s">
        <v>5097</v>
      </c>
      <c r="G1106">
        <v>36</v>
      </c>
      <c r="H1106" t="s">
        <v>5182</v>
      </c>
      <c r="I1106">
        <v>2012</v>
      </c>
      <c r="J1106" t="s">
        <v>5091</v>
      </c>
      <c r="K1106" t="s">
        <v>5141</v>
      </c>
      <c r="L1106">
        <v>4.13</v>
      </c>
      <c r="M1106" s="9" t="str">
        <f>Data[[#This Row],[schedule]]&amp;" | "&amp;Data[[#This Row],[section]]</f>
        <v xml:space="preserve">SCHEDULE 14: REPORT ON PASSENGER SATISFACTION INDICATORS | </v>
      </c>
      <c r="N1106" s="9" t="str">
        <f t="shared" si="17"/>
        <v>SCHEDULE 14: REPORT ON PASSENGER SATISFACTION INDICATORS | FY Q4 | International terminal: Courtesy, helpfulness of airport staff (excluding check-in and security)</v>
      </c>
    </row>
    <row r="1107" spans="1:14">
      <c r="A1107" t="s">
        <v>1</v>
      </c>
      <c r="B1107">
        <v>2012</v>
      </c>
      <c r="C1107" t="s">
        <v>5088</v>
      </c>
      <c r="D1107" t="s">
        <v>81</v>
      </c>
      <c r="E1107" t="s">
        <v>81</v>
      </c>
      <c r="F1107" t="s">
        <v>5099</v>
      </c>
      <c r="G1107">
        <v>36</v>
      </c>
      <c r="H1107" t="s">
        <v>5182</v>
      </c>
      <c r="I1107">
        <v>2012</v>
      </c>
      <c r="J1107" t="s">
        <v>5091</v>
      </c>
      <c r="K1107" t="s">
        <v>5332</v>
      </c>
      <c r="L1107">
        <v>4.1450000000000014</v>
      </c>
      <c r="M1107" s="9" t="str">
        <f>Data[[#This Row],[schedule]]&amp;" | "&amp;Data[[#This Row],[section]]</f>
        <v xml:space="preserve">SCHEDULE 14: REPORT ON PASSENGER SATISFACTION INDICATORS | </v>
      </c>
      <c r="N1107" s="9" t="str">
        <f t="shared" si="17"/>
        <v>SCHEDULE 14: REPORT ON PASSENGER SATISFACTION INDICATORS | Annual average | International terminal: Courtesy, helpfulness of airport staff (excluding check-in and security)</v>
      </c>
    </row>
    <row r="1108" spans="1:14">
      <c r="A1108" t="s">
        <v>1</v>
      </c>
      <c r="B1108">
        <v>2012</v>
      </c>
      <c r="C1108" t="s">
        <v>5088</v>
      </c>
      <c r="D1108" t="s">
        <v>81</v>
      </c>
      <c r="E1108" t="s">
        <v>81</v>
      </c>
      <c r="F1108" t="s">
        <v>5089</v>
      </c>
      <c r="G1108">
        <v>37</v>
      </c>
      <c r="H1108" t="s">
        <v>5186</v>
      </c>
      <c r="I1108">
        <v>2012</v>
      </c>
      <c r="J1108" t="s">
        <v>5091</v>
      </c>
      <c r="K1108" t="s">
        <v>5113</v>
      </c>
      <c r="L1108">
        <v>4.05</v>
      </c>
      <c r="M1108" s="9" t="str">
        <f>Data[[#This Row],[schedule]]&amp;" | "&amp;Data[[#This Row],[section]]</f>
        <v xml:space="preserve">SCHEDULE 14: REPORT ON PASSENGER SATISFACTION INDICATORS | </v>
      </c>
      <c r="N1108" s="9" t="str">
        <f t="shared" si="17"/>
        <v>SCHEDULE 14: REPORT ON PASSENGER SATISFACTION INDICATORS | FY Q1 | International terminal: Availability of washrooms/toilets</v>
      </c>
    </row>
    <row r="1109" spans="1:14">
      <c r="A1109" t="s">
        <v>1</v>
      </c>
      <c r="B1109">
        <v>2012</v>
      </c>
      <c r="C1109" t="s">
        <v>5088</v>
      </c>
      <c r="D1109" t="s">
        <v>81</v>
      </c>
      <c r="E1109" t="s">
        <v>81</v>
      </c>
      <c r="F1109" t="s">
        <v>5093</v>
      </c>
      <c r="G1109">
        <v>37</v>
      </c>
      <c r="H1109" t="s">
        <v>5186</v>
      </c>
      <c r="I1109">
        <v>2012</v>
      </c>
      <c r="J1109" t="s">
        <v>5091</v>
      </c>
      <c r="K1109" t="s">
        <v>5319</v>
      </c>
      <c r="L1109">
        <v>3.89</v>
      </c>
      <c r="M1109" s="9" t="str">
        <f>Data[[#This Row],[schedule]]&amp;" | "&amp;Data[[#This Row],[section]]</f>
        <v xml:space="preserve">SCHEDULE 14: REPORT ON PASSENGER SATISFACTION INDICATORS | </v>
      </c>
      <c r="N1109" s="9" t="str">
        <f t="shared" si="17"/>
        <v>SCHEDULE 14: REPORT ON PASSENGER SATISFACTION INDICATORS | FY Q2 | International terminal: Availability of washrooms/toilets</v>
      </c>
    </row>
    <row r="1110" spans="1:14">
      <c r="A1110" t="s">
        <v>1</v>
      </c>
      <c r="B1110">
        <v>2012</v>
      </c>
      <c r="C1110" t="s">
        <v>5088</v>
      </c>
      <c r="D1110" t="s">
        <v>81</v>
      </c>
      <c r="E1110" t="s">
        <v>81</v>
      </c>
      <c r="F1110" t="s">
        <v>5095</v>
      </c>
      <c r="G1110">
        <v>37</v>
      </c>
      <c r="H1110" t="s">
        <v>5186</v>
      </c>
      <c r="I1110">
        <v>2012</v>
      </c>
      <c r="J1110" t="s">
        <v>5091</v>
      </c>
      <c r="K1110" t="s">
        <v>5110</v>
      </c>
      <c r="L1110">
        <v>4.0199999999999996</v>
      </c>
      <c r="M1110" s="9" t="str">
        <f>Data[[#This Row],[schedule]]&amp;" | "&amp;Data[[#This Row],[section]]</f>
        <v xml:space="preserve">SCHEDULE 14: REPORT ON PASSENGER SATISFACTION INDICATORS | </v>
      </c>
      <c r="N1110" s="9" t="str">
        <f t="shared" si="17"/>
        <v>SCHEDULE 14: REPORT ON PASSENGER SATISFACTION INDICATORS | FY Q3 | International terminal: Availability of washrooms/toilets</v>
      </c>
    </row>
    <row r="1111" spans="1:14">
      <c r="A1111" t="s">
        <v>1</v>
      </c>
      <c r="B1111">
        <v>2012</v>
      </c>
      <c r="C1111" t="s">
        <v>5088</v>
      </c>
      <c r="D1111" t="s">
        <v>81</v>
      </c>
      <c r="E1111" t="s">
        <v>81</v>
      </c>
      <c r="F1111" t="s">
        <v>5097</v>
      </c>
      <c r="G1111">
        <v>37</v>
      </c>
      <c r="H1111" t="s">
        <v>5186</v>
      </c>
      <c r="I1111">
        <v>2012</v>
      </c>
      <c r="J1111" t="s">
        <v>5091</v>
      </c>
      <c r="K1111" t="s">
        <v>5150</v>
      </c>
      <c r="L1111">
        <v>3.97</v>
      </c>
      <c r="M1111" s="9" t="str">
        <f>Data[[#This Row],[schedule]]&amp;" | "&amp;Data[[#This Row],[section]]</f>
        <v xml:space="preserve">SCHEDULE 14: REPORT ON PASSENGER SATISFACTION INDICATORS | </v>
      </c>
      <c r="N1111" s="9" t="str">
        <f t="shared" si="17"/>
        <v>SCHEDULE 14: REPORT ON PASSENGER SATISFACTION INDICATORS | FY Q4 | International terminal: Availability of washrooms/toilets</v>
      </c>
    </row>
    <row r="1112" spans="1:14">
      <c r="A1112" t="s">
        <v>1</v>
      </c>
      <c r="B1112">
        <v>2012</v>
      </c>
      <c r="C1112" t="s">
        <v>5088</v>
      </c>
      <c r="D1112" t="s">
        <v>81</v>
      </c>
      <c r="E1112" t="s">
        <v>81</v>
      </c>
      <c r="F1112" t="s">
        <v>5099</v>
      </c>
      <c r="G1112">
        <v>37</v>
      </c>
      <c r="H1112" t="s">
        <v>5186</v>
      </c>
      <c r="I1112">
        <v>2012</v>
      </c>
      <c r="J1112" t="s">
        <v>5091</v>
      </c>
      <c r="K1112" t="s">
        <v>5333</v>
      </c>
      <c r="L1112">
        <v>3.9824999999999999</v>
      </c>
      <c r="M1112" s="9" t="str">
        <f>Data[[#This Row],[schedule]]&amp;" | "&amp;Data[[#This Row],[section]]</f>
        <v xml:space="preserve">SCHEDULE 14: REPORT ON PASSENGER SATISFACTION INDICATORS | </v>
      </c>
      <c r="N1112" s="9" t="str">
        <f t="shared" si="17"/>
        <v>SCHEDULE 14: REPORT ON PASSENGER SATISFACTION INDICATORS | Annual average | International terminal: Availability of washrooms/toilets</v>
      </c>
    </row>
    <row r="1113" spans="1:14">
      <c r="A1113" t="s">
        <v>1</v>
      </c>
      <c r="B1113">
        <v>2012</v>
      </c>
      <c r="C1113" t="s">
        <v>5088</v>
      </c>
      <c r="D1113" t="s">
        <v>81</v>
      </c>
      <c r="E1113" t="s">
        <v>81</v>
      </c>
      <c r="F1113" t="s">
        <v>5089</v>
      </c>
      <c r="G1113">
        <v>38</v>
      </c>
      <c r="H1113" t="s">
        <v>5189</v>
      </c>
      <c r="I1113">
        <v>2012</v>
      </c>
      <c r="J1113" t="s">
        <v>5091</v>
      </c>
      <c r="K1113" t="s">
        <v>5102</v>
      </c>
      <c r="L1113">
        <v>4.28</v>
      </c>
      <c r="M1113" s="9" t="str">
        <f>Data[[#This Row],[schedule]]&amp;" | "&amp;Data[[#This Row],[section]]</f>
        <v xml:space="preserve">SCHEDULE 14: REPORT ON PASSENGER SATISFACTION INDICATORS | </v>
      </c>
      <c r="N1113" s="9" t="str">
        <f t="shared" si="17"/>
        <v>SCHEDULE 14: REPORT ON PASSENGER SATISFACTION INDICATORS | FY Q1 | International terminal: Cleanliness of washrooms/toilets</v>
      </c>
    </row>
    <row r="1114" spans="1:14">
      <c r="A1114" t="s">
        <v>1</v>
      </c>
      <c r="B1114">
        <v>2012</v>
      </c>
      <c r="C1114" t="s">
        <v>5088</v>
      </c>
      <c r="D1114" t="s">
        <v>81</v>
      </c>
      <c r="E1114" t="s">
        <v>81</v>
      </c>
      <c r="F1114" t="s">
        <v>5093</v>
      </c>
      <c r="G1114">
        <v>38</v>
      </c>
      <c r="H1114" t="s">
        <v>5189</v>
      </c>
      <c r="I1114">
        <v>2012</v>
      </c>
      <c r="J1114" t="s">
        <v>5091</v>
      </c>
      <c r="K1114" t="s">
        <v>2301</v>
      </c>
      <c r="L1114">
        <v>4</v>
      </c>
      <c r="M1114" s="9" t="str">
        <f>Data[[#This Row],[schedule]]&amp;" | "&amp;Data[[#This Row],[section]]</f>
        <v xml:space="preserve">SCHEDULE 14: REPORT ON PASSENGER SATISFACTION INDICATORS | </v>
      </c>
      <c r="N1114" s="9" t="str">
        <f t="shared" si="17"/>
        <v>SCHEDULE 14: REPORT ON PASSENGER SATISFACTION INDICATORS | FY Q2 | International terminal: Cleanliness of washrooms/toilets</v>
      </c>
    </row>
    <row r="1115" spans="1:14">
      <c r="A1115" t="s">
        <v>1</v>
      </c>
      <c r="B1115">
        <v>2012</v>
      </c>
      <c r="C1115" t="s">
        <v>5088</v>
      </c>
      <c r="D1115" t="s">
        <v>81</v>
      </c>
      <c r="E1115" t="s">
        <v>81</v>
      </c>
      <c r="F1115" t="s">
        <v>5095</v>
      </c>
      <c r="G1115">
        <v>38</v>
      </c>
      <c r="H1115" t="s">
        <v>5189</v>
      </c>
      <c r="I1115">
        <v>2012</v>
      </c>
      <c r="J1115" t="s">
        <v>5091</v>
      </c>
      <c r="K1115" t="s">
        <v>5094</v>
      </c>
      <c r="L1115">
        <v>4.0999999999999996</v>
      </c>
      <c r="M1115" s="9" t="str">
        <f>Data[[#This Row],[schedule]]&amp;" | "&amp;Data[[#This Row],[section]]</f>
        <v xml:space="preserve">SCHEDULE 14: REPORT ON PASSENGER SATISFACTION INDICATORS | </v>
      </c>
      <c r="N1115" s="9" t="str">
        <f t="shared" si="17"/>
        <v>SCHEDULE 14: REPORT ON PASSENGER SATISFACTION INDICATORS | FY Q3 | International terminal: Cleanliness of washrooms/toilets</v>
      </c>
    </row>
    <row r="1116" spans="1:14">
      <c r="A1116" t="s">
        <v>1</v>
      </c>
      <c r="B1116">
        <v>2012</v>
      </c>
      <c r="C1116" t="s">
        <v>5088</v>
      </c>
      <c r="D1116" t="s">
        <v>81</v>
      </c>
      <c r="E1116" t="s">
        <v>81</v>
      </c>
      <c r="F1116" t="s">
        <v>5097</v>
      </c>
      <c r="G1116">
        <v>38</v>
      </c>
      <c r="H1116" t="s">
        <v>5189</v>
      </c>
      <c r="I1116">
        <v>2012</v>
      </c>
      <c r="J1116" t="s">
        <v>5091</v>
      </c>
      <c r="K1116" t="s">
        <v>5314</v>
      </c>
      <c r="L1116">
        <v>3.85</v>
      </c>
      <c r="M1116" s="9" t="str">
        <f>Data[[#This Row],[schedule]]&amp;" | "&amp;Data[[#This Row],[section]]</f>
        <v xml:space="preserve">SCHEDULE 14: REPORT ON PASSENGER SATISFACTION INDICATORS | </v>
      </c>
      <c r="N1116" s="9" t="str">
        <f t="shared" si="17"/>
        <v>SCHEDULE 14: REPORT ON PASSENGER SATISFACTION INDICATORS | FY Q4 | International terminal: Cleanliness of washrooms/toilets</v>
      </c>
    </row>
    <row r="1117" spans="1:14">
      <c r="A1117" t="s">
        <v>1</v>
      </c>
      <c r="B1117">
        <v>2012</v>
      </c>
      <c r="C1117" t="s">
        <v>5088</v>
      </c>
      <c r="D1117" t="s">
        <v>81</v>
      </c>
      <c r="E1117" t="s">
        <v>81</v>
      </c>
      <c r="F1117" t="s">
        <v>5099</v>
      </c>
      <c r="G1117">
        <v>38</v>
      </c>
      <c r="H1117" t="s">
        <v>5189</v>
      </c>
      <c r="I1117">
        <v>2012</v>
      </c>
      <c r="J1117" t="s">
        <v>5091</v>
      </c>
      <c r="K1117" t="s">
        <v>5197</v>
      </c>
      <c r="L1117">
        <v>4.0575000000000001</v>
      </c>
      <c r="M1117" s="9" t="str">
        <f>Data[[#This Row],[schedule]]&amp;" | "&amp;Data[[#This Row],[section]]</f>
        <v xml:space="preserve">SCHEDULE 14: REPORT ON PASSENGER SATISFACTION INDICATORS | </v>
      </c>
      <c r="N1117" s="9" t="str">
        <f t="shared" si="17"/>
        <v>SCHEDULE 14: REPORT ON PASSENGER SATISFACTION INDICATORS | Annual average | International terminal: Cleanliness of washrooms/toilets</v>
      </c>
    </row>
    <row r="1118" spans="1:14">
      <c r="A1118" t="s">
        <v>1</v>
      </c>
      <c r="B1118">
        <v>2012</v>
      </c>
      <c r="C1118" t="s">
        <v>5088</v>
      </c>
      <c r="D1118" t="s">
        <v>81</v>
      </c>
      <c r="E1118" t="s">
        <v>81</v>
      </c>
      <c r="F1118" t="s">
        <v>5089</v>
      </c>
      <c r="G1118">
        <v>39</v>
      </c>
      <c r="H1118" t="s">
        <v>5190</v>
      </c>
      <c r="I1118">
        <v>2012</v>
      </c>
      <c r="J1118" t="s">
        <v>5091</v>
      </c>
      <c r="K1118" t="s">
        <v>5170</v>
      </c>
      <c r="L1118">
        <v>4.07</v>
      </c>
      <c r="M1118" s="9" t="str">
        <f>Data[[#This Row],[schedule]]&amp;" | "&amp;Data[[#This Row],[section]]</f>
        <v xml:space="preserve">SCHEDULE 14: REPORT ON PASSENGER SATISFACTION INDICATORS | </v>
      </c>
      <c r="N1118" s="9" t="str">
        <f t="shared" si="17"/>
        <v>SCHEDULE 14: REPORT ON PASSENGER SATISFACTION INDICATORS | FY Q1 | International terminal: Comfort of waiting/gate areas</v>
      </c>
    </row>
    <row r="1119" spans="1:14">
      <c r="A1119" t="s">
        <v>1</v>
      </c>
      <c r="B1119">
        <v>2012</v>
      </c>
      <c r="C1119" t="s">
        <v>5088</v>
      </c>
      <c r="D1119" t="s">
        <v>81</v>
      </c>
      <c r="E1119" t="s">
        <v>81</v>
      </c>
      <c r="F1119" t="s">
        <v>5093</v>
      </c>
      <c r="G1119">
        <v>39</v>
      </c>
      <c r="H1119" t="s">
        <v>5190</v>
      </c>
      <c r="I1119">
        <v>2012</v>
      </c>
      <c r="J1119" t="s">
        <v>5091</v>
      </c>
      <c r="K1119" t="s">
        <v>5334</v>
      </c>
      <c r="L1119">
        <v>3.84</v>
      </c>
      <c r="M1119" s="9" t="str">
        <f>Data[[#This Row],[schedule]]&amp;" | "&amp;Data[[#This Row],[section]]</f>
        <v xml:space="preserve">SCHEDULE 14: REPORT ON PASSENGER SATISFACTION INDICATORS | </v>
      </c>
      <c r="N1119" s="9" t="str">
        <f t="shared" si="17"/>
        <v>SCHEDULE 14: REPORT ON PASSENGER SATISFACTION INDICATORS | FY Q2 | International terminal: Comfort of waiting/gate areas</v>
      </c>
    </row>
    <row r="1120" spans="1:14">
      <c r="A1120" t="s">
        <v>1</v>
      </c>
      <c r="B1120">
        <v>2012</v>
      </c>
      <c r="C1120" t="s">
        <v>5088</v>
      </c>
      <c r="D1120" t="s">
        <v>81</v>
      </c>
      <c r="E1120" t="s">
        <v>81</v>
      </c>
      <c r="F1120" t="s">
        <v>5095</v>
      </c>
      <c r="G1120">
        <v>39</v>
      </c>
      <c r="H1120" t="s">
        <v>5190</v>
      </c>
      <c r="I1120">
        <v>2012</v>
      </c>
      <c r="J1120" t="s">
        <v>5091</v>
      </c>
      <c r="K1120" t="s">
        <v>5118</v>
      </c>
      <c r="L1120">
        <v>3.77</v>
      </c>
      <c r="M1120" s="9" t="str">
        <f>Data[[#This Row],[schedule]]&amp;" | "&amp;Data[[#This Row],[section]]</f>
        <v xml:space="preserve">SCHEDULE 14: REPORT ON PASSENGER SATISFACTION INDICATORS | </v>
      </c>
      <c r="N1120" s="9" t="str">
        <f t="shared" si="17"/>
        <v>SCHEDULE 14: REPORT ON PASSENGER SATISFACTION INDICATORS | FY Q3 | International terminal: Comfort of waiting/gate areas</v>
      </c>
    </row>
    <row r="1121" spans="1:14">
      <c r="A1121" t="s">
        <v>1</v>
      </c>
      <c r="B1121">
        <v>2012</v>
      </c>
      <c r="C1121" t="s">
        <v>5088</v>
      </c>
      <c r="D1121" t="s">
        <v>81</v>
      </c>
      <c r="E1121" t="s">
        <v>81</v>
      </c>
      <c r="F1121" t="s">
        <v>5097</v>
      </c>
      <c r="G1121">
        <v>39</v>
      </c>
      <c r="H1121" t="s">
        <v>5190</v>
      </c>
      <c r="I1121">
        <v>2012</v>
      </c>
      <c r="J1121" t="s">
        <v>5091</v>
      </c>
      <c r="K1121" t="s">
        <v>5145</v>
      </c>
      <c r="L1121">
        <v>3.76</v>
      </c>
      <c r="M1121" s="9" t="str">
        <f>Data[[#This Row],[schedule]]&amp;" | "&amp;Data[[#This Row],[section]]</f>
        <v xml:space="preserve">SCHEDULE 14: REPORT ON PASSENGER SATISFACTION INDICATORS | </v>
      </c>
      <c r="N1121" s="9" t="str">
        <f t="shared" si="17"/>
        <v>SCHEDULE 14: REPORT ON PASSENGER SATISFACTION INDICATORS | FY Q4 | International terminal: Comfort of waiting/gate areas</v>
      </c>
    </row>
    <row r="1122" spans="1:14">
      <c r="A1122" t="s">
        <v>1</v>
      </c>
      <c r="B1122">
        <v>2012</v>
      </c>
      <c r="C1122" t="s">
        <v>5088</v>
      </c>
      <c r="D1122" t="s">
        <v>81</v>
      </c>
      <c r="E1122" t="s">
        <v>81</v>
      </c>
      <c r="F1122" t="s">
        <v>5099</v>
      </c>
      <c r="G1122">
        <v>39</v>
      </c>
      <c r="H1122" t="s">
        <v>5190</v>
      </c>
      <c r="I1122">
        <v>2012</v>
      </c>
      <c r="J1122" t="s">
        <v>5091</v>
      </c>
      <c r="K1122" t="s">
        <v>5120</v>
      </c>
      <c r="L1122">
        <v>3.86</v>
      </c>
      <c r="M1122" s="9" t="str">
        <f>Data[[#This Row],[schedule]]&amp;" | "&amp;Data[[#This Row],[section]]</f>
        <v xml:space="preserve">SCHEDULE 14: REPORT ON PASSENGER SATISFACTION INDICATORS | </v>
      </c>
      <c r="N1122" s="9" t="str">
        <f t="shared" si="17"/>
        <v>SCHEDULE 14: REPORT ON PASSENGER SATISFACTION INDICATORS | Annual average | International terminal: Comfort of waiting/gate areas</v>
      </c>
    </row>
    <row r="1123" spans="1:14">
      <c r="A1123" t="s">
        <v>1</v>
      </c>
      <c r="B1123">
        <v>2012</v>
      </c>
      <c r="C1123" t="s">
        <v>5088</v>
      </c>
      <c r="D1123" t="s">
        <v>81</v>
      </c>
      <c r="E1123" t="s">
        <v>81</v>
      </c>
      <c r="F1123" t="s">
        <v>5089</v>
      </c>
      <c r="G1123">
        <v>40</v>
      </c>
      <c r="H1123" t="s">
        <v>5193</v>
      </c>
      <c r="I1123">
        <v>2012</v>
      </c>
      <c r="J1123" t="s">
        <v>5091</v>
      </c>
      <c r="K1123" t="s">
        <v>5169</v>
      </c>
      <c r="L1123">
        <v>4.2699999999999996</v>
      </c>
      <c r="M1123" s="9" t="str">
        <f>Data[[#This Row],[schedule]]&amp;" | "&amp;Data[[#This Row],[section]]</f>
        <v xml:space="preserve">SCHEDULE 14: REPORT ON PASSENGER SATISFACTION INDICATORS | </v>
      </c>
      <c r="N1123" s="9" t="str">
        <f t="shared" si="17"/>
        <v>SCHEDULE 14: REPORT ON PASSENGER SATISFACTION INDICATORS | FY Q1 | International terminal: Cleanliness of airport terminal</v>
      </c>
    </row>
    <row r="1124" spans="1:14">
      <c r="A1124" t="s">
        <v>1</v>
      </c>
      <c r="B1124">
        <v>2012</v>
      </c>
      <c r="C1124" t="s">
        <v>5088</v>
      </c>
      <c r="D1124" t="s">
        <v>81</v>
      </c>
      <c r="E1124" t="s">
        <v>81</v>
      </c>
      <c r="F1124" t="s">
        <v>5093</v>
      </c>
      <c r="G1124">
        <v>40</v>
      </c>
      <c r="H1124" t="s">
        <v>5193</v>
      </c>
      <c r="I1124">
        <v>2012</v>
      </c>
      <c r="J1124" t="s">
        <v>5091</v>
      </c>
      <c r="K1124" t="s">
        <v>5176</v>
      </c>
      <c r="L1124">
        <v>4.25</v>
      </c>
      <c r="M1124" s="9" t="str">
        <f>Data[[#This Row],[schedule]]&amp;" | "&amp;Data[[#This Row],[section]]</f>
        <v xml:space="preserve">SCHEDULE 14: REPORT ON PASSENGER SATISFACTION INDICATORS | </v>
      </c>
      <c r="N1124" s="9" t="str">
        <f t="shared" si="17"/>
        <v>SCHEDULE 14: REPORT ON PASSENGER SATISFACTION INDICATORS | FY Q2 | International terminal: Cleanliness of airport terminal</v>
      </c>
    </row>
    <row r="1125" spans="1:14">
      <c r="A1125" t="s">
        <v>1</v>
      </c>
      <c r="B1125">
        <v>2012</v>
      </c>
      <c r="C1125" t="s">
        <v>5088</v>
      </c>
      <c r="D1125" t="s">
        <v>81</v>
      </c>
      <c r="E1125" t="s">
        <v>81</v>
      </c>
      <c r="F1125" t="s">
        <v>5095</v>
      </c>
      <c r="G1125">
        <v>40</v>
      </c>
      <c r="H1125" t="s">
        <v>5193</v>
      </c>
      <c r="I1125">
        <v>2012</v>
      </c>
      <c r="J1125" t="s">
        <v>5091</v>
      </c>
      <c r="K1125" t="s">
        <v>5323</v>
      </c>
      <c r="L1125">
        <v>4.37</v>
      </c>
      <c r="M1125" s="9" t="str">
        <f>Data[[#This Row],[schedule]]&amp;" | "&amp;Data[[#This Row],[section]]</f>
        <v xml:space="preserve">SCHEDULE 14: REPORT ON PASSENGER SATISFACTION INDICATORS | </v>
      </c>
      <c r="N1125" s="9" t="str">
        <f t="shared" si="17"/>
        <v>SCHEDULE 14: REPORT ON PASSENGER SATISFACTION INDICATORS | FY Q3 | International terminal: Cleanliness of airport terminal</v>
      </c>
    </row>
    <row r="1126" spans="1:14">
      <c r="A1126" t="s">
        <v>1</v>
      </c>
      <c r="B1126">
        <v>2012</v>
      </c>
      <c r="C1126" t="s">
        <v>5088</v>
      </c>
      <c r="D1126" t="s">
        <v>81</v>
      </c>
      <c r="E1126" t="s">
        <v>81</v>
      </c>
      <c r="F1126" t="s">
        <v>5097</v>
      </c>
      <c r="G1126">
        <v>40</v>
      </c>
      <c r="H1126" t="s">
        <v>5193</v>
      </c>
      <c r="I1126">
        <v>2012</v>
      </c>
      <c r="J1126" t="s">
        <v>5091</v>
      </c>
      <c r="K1126" t="s">
        <v>5123</v>
      </c>
      <c r="L1126">
        <v>4.29</v>
      </c>
      <c r="M1126" s="9" t="str">
        <f>Data[[#This Row],[schedule]]&amp;" | "&amp;Data[[#This Row],[section]]</f>
        <v xml:space="preserve">SCHEDULE 14: REPORT ON PASSENGER SATISFACTION INDICATORS | </v>
      </c>
      <c r="N1126" s="9" t="str">
        <f t="shared" si="17"/>
        <v>SCHEDULE 14: REPORT ON PASSENGER SATISFACTION INDICATORS | FY Q4 | International terminal: Cleanliness of airport terminal</v>
      </c>
    </row>
    <row r="1127" spans="1:14">
      <c r="A1127" t="s">
        <v>1</v>
      </c>
      <c r="B1127">
        <v>2012</v>
      </c>
      <c r="C1127" t="s">
        <v>5088</v>
      </c>
      <c r="D1127" t="s">
        <v>81</v>
      </c>
      <c r="E1127" t="s">
        <v>81</v>
      </c>
      <c r="F1127" t="s">
        <v>5099</v>
      </c>
      <c r="G1127">
        <v>40</v>
      </c>
      <c r="H1127" t="s">
        <v>5193</v>
      </c>
      <c r="I1127">
        <v>2012</v>
      </c>
      <c r="J1127" t="s">
        <v>5091</v>
      </c>
      <c r="K1127" t="s">
        <v>5335</v>
      </c>
      <c r="L1127">
        <v>4.2949999999999999</v>
      </c>
      <c r="M1127" s="9" t="str">
        <f>Data[[#This Row],[schedule]]&amp;" | "&amp;Data[[#This Row],[section]]</f>
        <v xml:space="preserve">SCHEDULE 14: REPORT ON PASSENGER SATISFACTION INDICATORS | </v>
      </c>
      <c r="N1127" s="9" t="str">
        <f t="shared" si="17"/>
        <v>SCHEDULE 14: REPORT ON PASSENGER SATISFACTION INDICATORS | Annual average | International terminal: Cleanliness of airport terminal</v>
      </c>
    </row>
    <row r="1128" spans="1:14">
      <c r="A1128" t="s">
        <v>1</v>
      </c>
      <c r="B1128">
        <v>2012</v>
      </c>
      <c r="C1128" t="s">
        <v>5088</v>
      </c>
      <c r="D1128" t="s">
        <v>81</v>
      </c>
      <c r="E1128" t="s">
        <v>81</v>
      </c>
      <c r="F1128" t="s">
        <v>5089</v>
      </c>
      <c r="G1128">
        <v>41</v>
      </c>
      <c r="H1128" t="s">
        <v>5196</v>
      </c>
      <c r="I1128">
        <v>2012</v>
      </c>
      <c r="J1128" t="s">
        <v>5091</v>
      </c>
      <c r="K1128" t="s">
        <v>5167</v>
      </c>
      <c r="L1128">
        <v>4.18</v>
      </c>
      <c r="M1128" s="9" t="str">
        <f>Data[[#This Row],[schedule]]&amp;" | "&amp;Data[[#This Row],[section]]</f>
        <v xml:space="preserve">SCHEDULE 14: REPORT ON PASSENGER SATISFACTION INDICATORS | </v>
      </c>
      <c r="N1128" s="9" t="str">
        <f t="shared" si="17"/>
        <v>SCHEDULE 14: REPORT ON PASSENGER SATISFACTION INDICATORS | FY Q1 | International terminal: Ambience of the airport</v>
      </c>
    </row>
    <row r="1129" spans="1:14">
      <c r="A1129" t="s">
        <v>1</v>
      </c>
      <c r="B1129">
        <v>2012</v>
      </c>
      <c r="C1129" t="s">
        <v>5088</v>
      </c>
      <c r="D1129" t="s">
        <v>81</v>
      </c>
      <c r="E1129" t="s">
        <v>81</v>
      </c>
      <c r="F1129" t="s">
        <v>5093</v>
      </c>
      <c r="G1129">
        <v>41</v>
      </c>
      <c r="H1129" t="s">
        <v>5196</v>
      </c>
      <c r="I1129">
        <v>2012</v>
      </c>
      <c r="J1129" t="s">
        <v>5091</v>
      </c>
      <c r="K1129" t="s">
        <v>5334</v>
      </c>
      <c r="L1129">
        <v>3.84</v>
      </c>
      <c r="M1129" s="9" t="str">
        <f>Data[[#This Row],[schedule]]&amp;" | "&amp;Data[[#This Row],[section]]</f>
        <v xml:space="preserve">SCHEDULE 14: REPORT ON PASSENGER SATISFACTION INDICATORS | </v>
      </c>
      <c r="N1129" s="9" t="str">
        <f t="shared" si="17"/>
        <v>SCHEDULE 14: REPORT ON PASSENGER SATISFACTION INDICATORS | FY Q2 | International terminal: Ambience of the airport</v>
      </c>
    </row>
    <row r="1130" spans="1:14">
      <c r="A1130" t="s">
        <v>1</v>
      </c>
      <c r="B1130">
        <v>2012</v>
      </c>
      <c r="C1130" t="s">
        <v>5088</v>
      </c>
      <c r="D1130" t="s">
        <v>81</v>
      </c>
      <c r="E1130" t="s">
        <v>81</v>
      </c>
      <c r="F1130" t="s">
        <v>5095</v>
      </c>
      <c r="G1130">
        <v>41</v>
      </c>
      <c r="H1130" t="s">
        <v>5196</v>
      </c>
      <c r="I1130">
        <v>2012</v>
      </c>
      <c r="J1130" t="s">
        <v>5091</v>
      </c>
      <c r="K1130" t="s">
        <v>5098</v>
      </c>
      <c r="L1130">
        <v>4.1399999999999997</v>
      </c>
      <c r="M1130" s="9" t="str">
        <f>Data[[#This Row],[schedule]]&amp;" | "&amp;Data[[#This Row],[section]]</f>
        <v xml:space="preserve">SCHEDULE 14: REPORT ON PASSENGER SATISFACTION INDICATORS | </v>
      </c>
      <c r="N1130" s="9" t="str">
        <f t="shared" si="17"/>
        <v>SCHEDULE 14: REPORT ON PASSENGER SATISFACTION INDICATORS | FY Q3 | International terminal: Ambience of the airport</v>
      </c>
    </row>
    <row r="1131" spans="1:14">
      <c r="A1131" t="s">
        <v>1</v>
      </c>
      <c r="B1131">
        <v>2012</v>
      </c>
      <c r="C1131" t="s">
        <v>5088</v>
      </c>
      <c r="D1131" t="s">
        <v>81</v>
      </c>
      <c r="E1131" t="s">
        <v>81</v>
      </c>
      <c r="F1131" t="s">
        <v>5097</v>
      </c>
      <c r="G1131">
        <v>41</v>
      </c>
      <c r="H1131" t="s">
        <v>5196</v>
      </c>
      <c r="I1131">
        <v>2012</v>
      </c>
      <c r="J1131" t="s">
        <v>5091</v>
      </c>
      <c r="K1131" t="s">
        <v>5113</v>
      </c>
      <c r="L1131">
        <v>4.05</v>
      </c>
      <c r="M1131" s="9" t="str">
        <f>Data[[#This Row],[schedule]]&amp;" | "&amp;Data[[#This Row],[section]]</f>
        <v xml:space="preserve">SCHEDULE 14: REPORT ON PASSENGER SATISFACTION INDICATORS | </v>
      </c>
      <c r="N1131" s="9" t="str">
        <f t="shared" si="17"/>
        <v>SCHEDULE 14: REPORT ON PASSENGER SATISFACTION INDICATORS | FY Q4 | International terminal: Ambience of the airport</v>
      </c>
    </row>
    <row r="1132" spans="1:14">
      <c r="A1132" t="s">
        <v>1</v>
      </c>
      <c r="B1132">
        <v>2012</v>
      </c>
      <c r="C1132" t="s">
        <v>5088</v>
      </c>
      <c r="D1132" t="s">
        <v>81</v>
      </c>
      <c r="E1132" t="s">
        <v>81</v>
      </c>
      <c r="F1132" t="s">
        <v>5099</v>
      </c>
      <c r="G1132">
        <v>41</v>
      </c>
      <c r="H1132" t="s">
        <v>5196</v>
      </c>
      <c r="I1132">
        <v>2012</v>
      </c>
      <c r="J1132" t="s">
        <v>5091</v>
      </c>
      <c r="K1132" t="s">
        <v>5336</v>
      </c>
      <c r="L1132">
        <v>4.0525000000000002</v>
      </c>
      <c r="M1132" s="9" t="str">
        <f>Data[[#This Row],[schedule]]&amp;" | "&amp;Data[[#This Row],[section]]</f>
        <v xml:space="preserve">SCHEDULE 14: REPORT ON PASSENGER SATISFACTION INDICATORS | </v>
      </c>
      <c r="N1132" s="9" t="str">
        <f t="shared" si="17"/>
        <v>SCHEDULE 14: REPORT ON PASSENGER SATISFACTION INDICATORS | Annual average | International terminal: Ambience of the airport</v>
      </c>
    </row>
    <row r="1133" spans="1:14">
      <c r="A1133" t="s">
        <v>1</v>
      </c>
      <c r="B1133">
        <v>2012</v>
      </c>
      <c r="C1133" t="s">
        <v>5088</v>
      </c>
      <c r="D1133" t="s">
        <v>81</v>
      </c>
      <c r="E1133" t="s">
        <v>81</v>
      </c>
      <c r="F1133" t="s">
        <v>5089</v>
      </c>
      <c r="G1133">
        <v>42</v>
      </c>
      <c r="H1133" t="s">
        <v>5198</v>
      </c>
      <c r="I1133">
        <v>2012</v>
      </c>
      <c r="J1133" t="s">
        <v>5091</v>
      </c>
      <c r="K1133" t="s">
        <v>5139</v>
      </c>
      <c r="L1133">
        <v>4.2</v>
      </c>
      <c r="M1133" s="9" t="str">
        <f>Data[[#This Row],[schedule]]&amp;" | "&amp;Data[[#This Row],[section]]</f>
        <v xml:space="preserve">SCHEDULE 14: REPORT ON PASSENGER SATISFACTION INDICATORS | </v>
      </c>
      <c r="N1133" s="9" t="str">
        <f t="shared" si="17"/>
        <v>SCHEDULE 14: REPORT ON PASSENGER SATISFACTION INDICATORS | FY Q1 | International terminal: Passport and visa inspection waiting time</v>
      </c>
    </row>
    <row r="1134" spans="1:14">
      <c r="A1134" t="s">
        <v>1</v>
      </c>
      <c r="B1134">
        <v>2012</v>
      </c>
      <c r="C1134" t="s">
        <v>5088</v>
      </c>
      <c r="D1134" t="s">
        <v>81</v>
      </c>
      <c r="E1134" t="s">
        <v>81</v>
      </c>
      <c r="F1134" t="s">
        <v>5093</v>
      </c>
      <c r="G1134">
        <v>42</v>
      </c>
      <c r="H1134" t="s">
        <v>5198</v>
      </c>
      <c r="I1134">
        <v>2012</v>
      </c>
      <c r="J1134" t="s">
        <v>5091</v>
      </c>
      <c r="K1134" t="s">
        <v>5156</v>
      </c>
      <c r="L1134">
        <v>4.4800000000000004</v>
      </c>
      <c r="M1134" s="9" t="str">
        <f>Data[[#This Row],[schedule]]&amp;" | "&amp;Data[[#This Row],[section]]</f>
        <v xml:space="preserve">SCHEDULE 14: REPORT ON PASSENGER SATISFACTION INDICATORS | </v>
      </c>
      <c r="N1134" s="9" t="str">
        <f t="shared" si="17"/>
        <v>SCHEDULE 14: REPORT ON PASSENGER SATISFACTION INDICATORS | FY Q2 | International terminal: Passport and visa inspection waiting time</v>
      </c>
    </row>
    <row r="1135" spans="1:14">
      <c r="A1135" t="s">
        <v>1</v>
      </c>
      <c r="B1135">
        <v>2012</v>
      </c>
      <c r="C1135" t="s">
        <v>5088</v>
      </c>
      <c r="D1135" t="s">
        <v>81</v>
      </c>
      <c r="E1135" t="s">
        <v>81</v>
      </c>
      <c r="F1135" t="s">
        <v>5095</v>
      </c>
      <c r="G1135">
        <v>42</v>
      </c>
      <c r="H1135" t="s">
        <v>5198</v>
      </c>
      <c r="I1135">
        <v>2012</v>
      </c>
      <c r="J1135" t="s">
        <v>5091</v>
      </c>
      <c r="K1135" t="s">
        <v>5156</v>
      </c>
      <c r="L1135">
        <v>4.4800000000000004</v>
      </c>
      <c r="M1135" s="9" t="str">
        <f>Data[[#This Row],[schedule]]&amp;" | "&amp;Data[[#This Row],[section]]</f>
        <v xml:space="preserve">SCHEDULE 14: REPORT ON PASSENGER SATISFACTION INDICATORS | </v>
      </c>
      <c r="N1135" s="9" t="str">
        <f t="shared" si="17"/>
        <v>SCHEDULE 14: REPORT ON PASSENGER SATISFACTION INDICATORS | FY Q3 | International terminal: Passport and visa inspection waiting time</v>
      </c>
    </row>
    <row r="1136" spans="1:14">
      <c r="A1136" t="s">
        <v>1</v>
      </c>
      <c r="B1136">
        <v>2012</v>
      </c>
      <c r="C1136" t="s">
        <v>5088</v>
      </c>
      <c r="D1136" t="s">
        <v>81</v>
      </c>
      <c r="E1136" t="s">
        <v>81</v>
      </c>
      <c r="F1136" t="s">
        <v>5097</v>
      </c>
      <c r="G1136">
        <v>42</v>
      </c>
      <c r="H1136" t="s">
        <v>5198</v>
      </c>
      <c r="I1136">
        <v>2012</v>
      </c>
      <c r="J1136" t="s">
        <v>5091</v>
      </c>
      <c r="K1136" t="s">
        <v>5183</v>
      </c>
      <c r="L1136">
        <v>4.45</v>
      </c>
      <c r="M1136" s="9" t="str">
        <f>Data[[#This Row],[schedule]]&amp;" | "&amp;Data[[#This Row],[section]]</f>
        <v xml:space="preserve">SCHEDULE 14: REPORT ON PASSENGER SATISFACTION INDICATORS | </v>
      </c>
      <c r="N1136" s="9" t="str">
        <f t="shared" si="17"/>
        <v>SCHEDULE 14: REPORT ON PASSENGER SATISFACTION INDICATORS | FY Q4 | International terminal: Passport and visa inspection waiting time</v>
      </c>
    </row>
    <row r="1137" spans="1:14">
      <c r="A1137" t="s">
        <v>1</v>
      </c>
      <c r="B1137">
        <v>2012</v>
      </c>
      <c r="C1137" t="s">
        <v>5088</v>
      </c>
      <c r="D1137" t="s">
        <v>81</v>
      </c>
      <c r="E1137" t="s">
        <v>81</v>
      </c>
      <c r="F1137" t="s">
        <v>5099</v>
      </c>
      <c r="G1137">
        <v>42</v>
      </c>
      <c r="H1137" t="s">
        <v>5198</v>
      </c>
      <c r="I1137">
        <v>2012</v>
      </c>
      <c r="J1137" t="s">
        <v>5091</v>
      </c>
      <c r="K1137" t="s">
        <v>5337</v>
      </c>
      <c r="L1137">
        <v>4.4024999999999999</v>
      </c>
      <c r="M1137" s="9" t="str">
        <f>Data[[#This Row],[schedule]]&amp;" | "&amp;Data[[#This Row],[section]]</f>
        <v xml:space="preserve">SCHEDULE 14: REPORT ON PASSENGER SATISFACTION INDICATORS | </v>
      </c>
      <c r="N1137" s="9" t="str">
        <f t="shared" si="17"/>
        <v>SCHEDULE 14: REPORT ON PASSENGER SATISFACTION INDICATORS | Annual average | International terminal: Passport and visa inspection waiting time</v>
      </c>
    </row>
    <row r="1138" spans="1:14">
      <c r="A1138" t="s">
        <v>1</v>
      </c>
      <c r="B1138">
        <v>2012</v>
      </c>
      <c r="C1138" t="s">
        <v>5088</v>
      </c>
      <c r="D1138" t="s">
        <v>81</v>
      </c>
      <c r="E1138" t="s">
        <v>81</v>
      </c>
      <c r="F1138" t="s">
        <v>5089</v>
      </c>
      <c r="G1138">
        <v>43</v>
      </c>
      <c r="H1138" t="s">
        <v>5203</v>
      </c>
      <c r="I1138">
        <v>2012</v>
      </c>
      <c r="J1138" t="s">
        <v>5091</v>
      </c>
      <c r="K1138" t="s">
        <v>5216</v>
      </c>
      <c r="L1138">
        <v>4.3499999999999996</v>
      </c>
      <c r="M1138" s="9" t="str">
        <f>Data[[#This Row],[schedule]]&amp;" | "&amp;Data[[#This Row],[section]]</f>
        <v xml:space="preserve">SCHEDULE 14: REPORT ON PASSENGER SATISFACTION INDICATORS | </v>
      </c>
      <c r="N1138" s="9" t="str">
        <f t="shared" si="17"/>
        <v>SCHEDULE 14: REPORT ON PASSENGER SATISFACTION INDICATORS | FY Q1 | International terminal: Security inspection waiting time</v>
      </c>
    </row>
    <row r="1139" spans="1:14">
      <c r="A1139" t="s">
        <v>1</v>
      </c>
      <c r="B1139">
        <v>2012</v>
      </c>
      <c r="C1139" t="s">
        <v>5088</v>
      </c>
      <c r="D1139" t="s">
        <v>81</v>
      </c>
      <c r="E1139" t="s">
        <v>81</v>
      </c>
      <c r="F1139" t="s">
        <v>5093</v>
      </c>
      <c r="G1139">
        <v>43</v>
      </c>
      <c r="H1139" t="s">
        <v>5203</v>
      </c>
      <c r="I1139">
        <v>2012</v>
      </c>
      <c r="J1139" t="s">
        <v>5091</v>
      </c>
      <c r="K1139" t="s">
        <v>5208</v>
      </c>
      <c r="L1139">
        <v>4.3899999999999997</v>
      </c>
      <c r="M1139" s="9" t="str">
        <f>Data[[#This Row],[schedule]]&amp;" | "&amp;Data[[#This Row],[section]]</f>
        <v xml:space="preserve">SCHEDULE 14: REPORT ON PASSENGER SATISFACTION INDICATORS | </v>
      </c>
      <c r="N1139" s="9" t="str">
        <f t="shared" si="17"/>
        <v>SCHEDULE 14: REPORT ON PASSENGER SATISFACTION INDICATORS | FY Q2 | International terminal: Security inspection waiting time</v>
      </c>
    </row>
    <row r="1140" spans="1:14">
      <c r="A1140" t="s">
        <v>1</v>
      </c>
      <c r="B1140">
        <v>2012</v>
      </c>
      <c r="C1140" t="s">
        <v>5088</v>
      </c>
      <c r="D1140" t="s">
        <v>81</v>
      </c>
      <c r="E1140" t="s">
        <v>81</v>
      </c>
      <c r="F1140" t="s">
        <v>5095</v>
      </c>
      <c r="G1140">
        <v>43</v>
      </c>
      <c r="H1140" t="s">
        <v>5203</v>
      </c>
      <c r="I1140">
        <v>2012</v>
      </c>
      <c r="J1140" t="s">
        <v>5091</v>
      </c>
      <c r="K1140" t="s">
        <v>5105</v>
      </c>
      <c r="L1140">
        <v>4.3</v>
      </c>
      <c r="M1140" s="9" t="str">
        <f>Data[[#This Row],[schedule]]&amp;" | "&amp;Data[[#This Row],[section]]</f>
        <v xml:space="preserve">SCHEDULE 14: REPORT ON PASSENGER SATISFACTION INDICATORS | </v>
      </c>
      <c r="N1140" s="9" t="str">
        <f t="shared" si="17"/>
        <v>SCHEDULE 14: REPORT ON PASSENGER SATISFACTION INDICATORS | FY Q3 | International terminal: Security inspection waiting time</v>
      </c>
    </row>
    <row r="1141" spans="1:14">
      <c r="A1141" t="s">
        <v>1</v>
      </c>
      <c r="B1141">
        <v>2012</v>
      </c>
      <c r="C1141" t="s">
        <v>5088</v>
      </c>
      <c r="D1141" t="s">
        <v>81</v>
      </c>
      <c r="E1141" t="s">
        <v>81</v>
      </c>
      <c r="F1141" t="s">
        <v>5097</v>
      </c>
      <c r="G1141">
        <v>43</v>
      </c>
      <c r="H1141" t="s">
        <v>5203</v>
      </c>
      <c r="I1141">
        <v>2012</v>
      </c>
      <c r="J1141" t="s">
        <v>5091</v>
      </c>
      <c r="K1141" t="s">
        <v>5092</v>
      </c>
      <c r="L1141">
        <v>4.26</v>
      </c>
      <c r="M1141" s="9" t="str">
        <f>Data[[#This Row],[schedule]]&amp;" | "&amp;Data[[#This Row],[section]]</f>
        <v xml:space="preserve">SCHEDULE 14: REPORT ON PASSENGER SATISFACTION INDICATORS | </v>
      </c>
      <c r="N1141" s="9" t="str">
        <f t="shared" si="17"/>
        <v>SCHEDULE 14: REPORT ON PASSENGER SATISFACTION INDICATORS | FY Q4 | International terminal: Security inspection waiting time</v>
      </c>
    </row>
    <row r="1142" spans="1:14">
      <c r="A1142" t="s">
        <v>1</v>
      </c>
      <c r="B1142">
        <v>2012</v>
      </c>
      <c r="C1142" t="s">
        <v>5088</v>
      </c>
      <c r="D1142" t="s">
        <v>81</v>
      </c>
      <c r="E1142" t="s">
        <v>81</v>
      </c>
      <c r="F1142" t="s">
        <v>5099</v>
      </c>
      <c r="G1142">
        <v>43</v>
      </c>
      <c r="H1142" t="s">
        <v>5203</v>
      </c>
      <c r="I1142">
        <v>2012</v>
      </c>
      <c r="J1142" t="s">
        <v>5091</v>
      </c>
      <c r="K1142" t="s">
        <v>5338</v>
      </c>
      <c r="L1142">
        <v>4.3249999999999993</v>
      </c>
      <c r="M1142" s="9" t="str">
        <f>Data[[#This Row],[schedule]]&amp;" | "&amp;Data[[#This Row],[section]]</f>
        <v xml:space="preserve">SCHEDULE 14: REPORT ON PASSENGER SATISFACTION INDICATORS | </v>
      </c>
      <c r="N1142" s="9" t="str">
        <f t="shared" si="17"/>
        <v>SCHEDULE 14: REPORT ON PASSENGER SATISFACTION INDICATORS | Annual average | International terminal: Security inspection waiting time</v>
      </c>
    </row>
    <row r="1143" spans="1:14">
      <c r="A1143" t="s">
        <v>1</v>
      </c>
      <c r="B1143">
        <v>2012</v>
      </c>
      <c r="C1143" t="s">
        <v>5088</v>
      </c>
      <c r="D1143" t="s">
        <v>81</v>
      </c>
      <c r="E1143" t="s">
        <v>81</v>
      </c>
      <c r="F1143" t="s">
        <v>5089</v>
      </c>
      <c r="G1143">
        <v>44</v>
      </c>
      <c r="H1143" t="s">
        <v>5207</v>
      </c>
      <c r="I1143">
        <v>2012</v>
      </c>
      <c r="J1143" t="s">
        <v>5091</v>
      </c>
      <c r="K1143" t="s">
        <v>5146</v>
      </c>
      <c r="L1143">
        <v>3.87</v>
      </c>
      <c r="M1143" s="9" t="str">
        <f>Data[[#This Row],[schedule]]&amp;" | "&amp;Data[[#This Row],[section]]</f>
        <v xml:space="preserve">SCHEDULE 14: REPORT ON PASSENGER SATISFACTION INDICATORS | </v>
      </c>
      <c r="N1143" s="9" t="str">
        <f t="shared" si="17"/>
        <v>SCHEDULE 14: REPORT ON PASSENGER SATISFACTION INDICATORS | FY Q1 | International terminal: Check-in waiting time</v>
      </c>
    </row>
    <row r="1144" spans="1:14">
      <c r="A1144" t="s">
        <v>1</v>
      </c>
      <c r="B1144">
        <v>2012</v>
      </c>
      <c r="C1144" t="s">
        <v>5088</v>
      </c>
      <c r="D1144" t="s">
        <v>81</v>
      </c>
      <c r="E1144" t="s">
        <v>81</v>
      </c>
      <c r="F1144" t="s">
        <v>5093</v>
      </c>
      <c r="G1144">
        <v>44</v>
      </c>
      <c r="H1144" t="s">
        <v>5207</v>
      </c>
      <c r="I1144">
        <v>2012</v>
      </c>
      <c r="J1144" t="s">
        <v>5091</v>
      </c>
      <c r="K1144" t="s">
        <v>5098</v>
      </c>
      <c r="L1144">
        <v>4.1399999999999997</v>
      </c>
      <c r="M1144" s="9" t="str">
        <f>Data[[#This Row],[schedule]]&amp;" | "&amp;Data[[#This Row],[section]]</f>
        <v xml:space="preserve">SCHEDULE 14: REPORT ON PASSENGER SATISFACTION INDICATORS | </v>
      </c>
      <c r="N1144" s="9" t="str">
        <f t="shared" si="17"/>
        <v>SCHEDULE 14: REPORT ON PASSENGER SATISFACTION INDICATORS | FY Q2 | International terminal: Check-in waiting time</v>
      </c>
    </row>
    <row r="1145" spans="1:14">
      <c r="A1145" t="s">
        <v>1</v>
      </c>
      <c r="B1145">
        <v>2012</v>
      </c>
      <c r="C1145" t="s">
        <v>5088</v>
      </c>
      <c r="D1145" t="s">
        <v>81</v>
      </c>
      <c r="E1145" t="s">
        <v>81</v>
      </c>
      <c r="F1145" t="s">
        <v>5095</v>
      </c>
      <c r="G1145">
        <v>44</v>
      </c>
      <c r="H1145" t="s">
        <v>5207</v>
      </c>
      <c r="I1145">
        <v>2012</v>
      </c>
      <c r="J1145" t="s">
        <v>5091</v>
      </c>
      <c r="K1145" t="s">
        <v>5130</v>
      </c>
      <c r="L1145">
        <v>3.92</v>
      </c>
      <c r="M1145" s="9" t="str">
        <f>Data[[#This Row],[schedule]]&amp;" | "&amp;Data[[#This Row],[section]]</f>
        <v xml:space="preserve">SCHEDULE 14: REPORT ON PASSENGER SATISFACTION INDICATORS | </v>
      </c>
      <c r="N1145" s="9" t="str">
        <f t="shared" si="17"/>
        <v>SCHEDULE 14: REPORT ON PASSENGER SATISFACTION INDICATORS | FY Q3 | International terminal: Check-in waiting time</v>
      </c>
    </row>
    <row r="1146" spans="1:14">
      <c r="A1146" t="s">
        <v>1</v>
      </c>
      <c r="B1146">
        <v>2012</v>
      </c>
      <c r="C1146" t="s">
        <v>5088</v>
      </c>
      <c r="D1146" t="s">
        <v>81</v>
      </c>
      <c r="E1146" t="s">
        <v>81</v>
      </c>
      <c r="F1146" t="s">
        <v>5097</v>
      </c>
      <c r="G1146">
        <v>44</v>
      </c>
      <c r="H1146" t="s">
        <v>5207</v>
      </c>
      <c r="I1146">
        <v>2012</v>
      </c>
      <c r="J1146" t="s">
        <v>5091</v>
      </c>
      <c r="K1146" t="s">
        <v>5150</v>
      </c>
      <c r="L1146">
        <v>3.97</v>
      </c>
      <c r="M1146" s="9" t="str">
        <f>Data[[#This Row],[schedule]]&amp;" | "&amp;Data[[#This Row],[section]]</f>
        <v xml:space="preserve">SCHEDULE 14: REPORT ON PASSENGER SATISFACTION INDICATORS | </v>
      </c>
      <c r="N1146" s="9" t="str">
        <f t="shared" si="17"/>
        <v>SCHEDULE 14: REPORT ON PASSENGER SATISFACTION INDICATORS | FY Q4 | International terminal: Check-in waiting time</v>
      </c>
    </row>
    <row r="1147" spans="1:14">
      <c r="A1147" t="s">
        <v>1</v>
      </c>
      <c r="B1147">
        <v>2012</v>
      </c>
      <c r="C1147" t="s">
        <v>5088</v>
      </c>
      <c r="D1147" t="s">
        <v>81</v>
      </c>
      <c r="E1147" t="s">
        <v>81</v>
      </c>
      <c r="F1147" t="s">
        <v>5099</v>
      </c>
      <c r="G1147">
        <v>44</v>
      </c>
      <c r="H1147" t="s">
        <v>5207</v>
      </c>
      <c r="I1147">
        <v>2012</v>
      </c>
      <c r="J1147" t="s">
        <v>5091</v>
      </c>
      <c r="K1147" t="s">
        <v>5339</v>
      </c>
      <c r="L1147">
        <v>3.9750000000000001</v>
      </c>
      <c r="M1147" s="9" t="str">
        <f>Data[[#This Row],[schedule]]&amp;" | "&amp;Data[[#This Row],[section]]</f>
        <v xml:space="preserve">SCHEDULE 14: REPORT ON PASSENGER SATISFACTION INDICATORS | </v>
      </c>
      <c r="N1147" s="9" t="str">
        <f t="shared" si="17"/>
        <v>SCHEDULE 14: REPORT ON PASSENGER SATISFACTION INDICATORS | Annual average | International terminal: Check-in waiting time</v>
      </c>
    </row>
    <row r="1148" spans="1:14">
      <c r="A1148" t="s">
        <v>1</v>
      </c>
      <c r="B1148">
        <v>2012</v>
      </c>
      <c r="C1148" t="s">
        <v>5088</v>
      </c>
      <c r="D1148" t="s">
        <v>81</v>
      </c>
      <c r="E1148" t="s">
        <v>81</v>
      </c>
      <c r="F1148" t="s">
        <v>5089</v>
      </c>
      <c r="G1148">
        <v>45</v>
      </c>
      <c r="H1148" t="s">
        <v>5212</v>
      </c>
      <c r="I1148">
        <v>2012</v>
      </c>
      <c r="J1148" t="s">
        <v>5091</v>
      </c>
      <c r="K1148" t="s">
        <v>5306</v>
      </c>
      <c r="L1148">
        <v>4.33</v>
      </c>
      <c r="M1148" s="9" t="str">
        <f>Data[[#This Row],[schedule]]&amp;" | "&amp;Data[[#This Row],[section]]</f>
        <v xml:space="preserve">SCHEDULE 14: REPORT ON PASSENGER SATISFACTION INDICATORS | </v>
      </c>
      <c r="N1148" s="9" t="str">
        <f t="shared" si="17"/>
        <v>SCHEDULE 14: REPORT ON PASSENGER SATISFACTION INDICATORS | FY Q1 | International terminal: Feeling of being safe and secure</v>
      </c>
    </row>
    <row r="1149" spans="1:14">
      <c r="A1149" t="s">
        <v>1</v>
      </c>
      <c r="B1149">
        <v>2012</v>
      </c>
      <c r="C1149" t="s">
        <v>5088</v>
      </c>
      <c r="D1149" t="s">
        <v>81</v>
      </c>
      <c r="E1149" t="s">
        <v>81</v>
      </c>
      <c r="F1149" t="s">
        <v>5093</v>
      </c>
      <c r="G1149">
        <v>45</v>
      </c>
      <c r="H1149" t="s">
        <v>5212</v>
      </c>
      <c r="I1149">
        <v>2012</v>
      </c>
      <c r="J1149" t="s">
        <v>5091</v>
      </c>
      <c r="K1149" t="s">
        <v>5194</v>
      </c>
      <c r="L1149">
        <v>4.42</v>
      </c>
      <c r="M1149" s="9" t="str">
        <f>Data[[#This Row],[schedule]]&amp;" | "&amp;Data[[#This Row],[section]]</f>
        <v xml:space="preserve">SCHEDULE 14: REPORT ON PASSENGER SATISFACTION INDICATORS | </v>
      </c>
      <c r="N1149" s="9" t="str">
        <f t="shared" si="17"/>
        <v>SCHEDULE 14: REPORT ON PASSENGER SATISFACTION INDICATORS | FY Q2 | International terminal: Feeling of being safe and secure</v>
      </c>
    </row>
    <row r="1150" spans="1:14">
      <c r="A1150" t="s">
        <v>1</v>
      </c>
      <c r="B1150">
        <v>2012</v>
      </c>
      <c r="C1150" t="s">
        <v>5088</v>
      </c>
      <c r="D1150" t="s">
        <v>81</v>
      </c>
      <c r="E1150" t="s">
        <v>81</v>
      </c>
      <c r="F1150" t="s">
        <v>5095</v>
      </c>
      <c r="G1150">
        <v>45</v>
      </c>
      <c r="H1150" t="s">
        <v>5212</v>
      </c>
      <c r="I1150">
        <v>2012</v>
      </c>
      <c r="J1150" t="s">
        <v>5091</v>
      </c>
      <c r="K1150" t="s">
        <v>5105</v>
      </c>
      <c r="L1150">
        <v>4.3</v>
      </c>
      <c r="M1150" s="9" t="str">
        <f>Data[[#This Row],[schedule]]&amp;" | "&amp;Data[[#This Row],[section]]</f>
        <v xml:space="preserve">SCHEDULE 14: REPORT ON PASSENGER SATISFACTION INDICATORS | </v>
      </c>
      <c r="N1150" s="9" t="str">
        <f t="shared" si="17"/>
        <v>SCHEDULE 14: REPORT ON PASSENGER SATISFACTION INDICATORS | FY Q3 | International terminal: Feeling of being safe and secure</v>
      </c>
    </row>
    <row r="1151" spans="1:14">
      <c r="A1151" t="s">
        <v>1</v>
      </c>
      <c r="B1151">
        <v>2012</v>
      </c>
      <c r="C1151" t="s">
        <v>5088</v>
      </c>
      <c r="D1151" t="s">
        <v>81</v>
      </c>
      <c r="E1151" t="s">
        <v>81</v>
      </c>
      <c r="F1151" t="s">
        <v>5097</v>
      </c>
      <c r="G1151">
        <v>45</v>
      </c>
      <c r="H1151" t="s">
        <v>5212</v>
      </c>
      <c r="I1151">
        <v>2012</v>
      </c>
      <c r="J1151" t="s">
        <v>5091</v>
      </c>
      <c r="K1151" t="s">
        <v>5340</v>
      </c>
      <c r="L1151">
        <v>4.3099999999999996</v>
      </c>
      <c r="M1151" s="9" t="str">
        <f>Data[[#This Row],[schedule]]&amp;" | "&amp;Data[[#This Row],[section]]</f>
        <v xml:space="preserve">SCHEDULE 14: REPORT ON PASSENGER SATISFACTION INDICATORS | </v>
      </c>
      <c r="N1151" s="9" t="str">
        <f t="shared" si="17"/>
        <v>SCHEDULE 14: REPORT ON PASSENGER SATISFACTION INDICATORS | FY Q4 | International terminal: Feeling of being safe and secure</v>
      </c>
    </row>
    <row r="1152" spans="1:14">
      <c r="A1152" t="s">
        <v>1</v>
      </c>
      <c r="B1152">
        <v>2012</v>
      </c>
      <c r="C1152" t="s">
        <v>5088</v>
      </c>
      <c r="D1152" t="s">
        <v>81</v>
      </c>
      <c r="E1152" t="s">
        <v>81</v>
      </c>
      <c r="F1152" t="s">
        <v>5099</v>
      </c>
      <c r="G1152">
        <v>45</v>
      </c>
      <c r="H1152" t="s">
        <v>5212</v>
      </c>
      <c r="I1152">
        <v>2012</v>
      </c>
      <c r="J1152" t="s">
        <v>5091</v>
      </c>
      <c r="K1152" t="s">
        <v>5341</v>
      </c>
      <c r="L1152">
        <v>4.34</v>
      </c>
      <c r="M1152" s="9" t="str">
        <f>Data[[#This Row],[schedule]]&amp;" | "&amp;Data[[#This Row],[section]]</f>
        <v xml:space="preserve">SCHEDULE 14: REPORT ON PASSENGER SATISFACTION INDICATORS | </v>
      </c>
      <c r="N1152" s="9" t="str">
        <f t="shared" si="17"/>
        <v>SCHEDULE 14: REPORT ON PASSENGER SATISFACTION INDICATORS | Annual average | International terminal: Feeling of being safe and secure</v>
      </c>
    </row>
    <row r="1153" spans="1:14">
      <c r="A1153" t="s">
        <v>1</v>
      </c>
      <c r="B1153">
        <v>2012</v>
      </c>
      <c r="C1153" t="s">
        <v>5088</v>
      </c>
      <c r="D1153" t="s">
        <v>81</v>
      </c>
      <c r="E1153" t="s">
        <v>81</v>
      </c>
      <c r="F1153" t="s">
        <v>5089</v>
      </c>
      <c r="G1153">
        <v>46</v>
      </c>
      <c r="H1153" t="s">
        <v>5218</v>
      </c>
      <c r="I1153">
        <v>2012</v>
      </c>
      <c r="J1153" t="s">
        <v>5091</v>
      </c>
      <c r="K1153" t="s">
        <v>5342</v>
      </c>
      <c r="L1153">
        <v>4.1435714285714287</v>
      </c>
      <c r="M1153" s="9" t="str">
        <f>Data[[#This Row],[schedule]]&amp;" | "&amp;Data[[#This Row],[section]]</f>
        <v xml:space="preserve">SCHEDULE 14: REPORT ON PASSENGER SATISFACTION INDICATORS | </v>
      </c>
      <c r="N1153" s="9" t="str">
        <f t="shared" si="17"/>
        <v>SCHEDULE 14: REPORT ON PASSENGER SATISFACTION INDICATORS | FY Q1 | International terminal: Average survey score</v>
      </c>
    </row>
    <row r="1154" spans="1:14">
      <c r="A1154" t="s">
        <v>1</v>
      </c>
      <c r="B1154">
        <v>2012</v>
      </c>
      <c r="C1154" t="s">
        <v>5088</v>
      </c>
      <c r="D1154" t="s">
        <v>81</v>
      </c>
      <c r="E1154" t="s">
        <v>81</v>
      </c>
      <c r="F1154" t="s">
        <v>5093</v>
      </c>
      <c r="G1154">
        <v>46</v>
      </c>
      <c r="H1154" t="s">
        <v>5218</v>
      </c>
      <c r="I1154">
        <v>2012</v>
      </c>
      <c r="J1154" t="s">
        <v>5091</v>
      </c>
      <c r="K1154" t="s">
        <v>5343</v>
      </c>
      <c r="L1154">
        <v>4.1080000000000014</v>
      </c>
      <c r="M1154" s="9" t="str">
        <f>Data[[#This Row],[schedule]]&amp;" | "&amp;Data[[#This Row],[section]]</f>
        <v xml:space="preserve">SCHEDULE 14: REPORT ON PASSENGER SATISFACTION INDICATORS | </v>
      </c>
      <c r="N1154" s="9" t="str">
        <f t="shared" ref="N1154:N1217" si="18">SUBSTITUTE(SUBSTITUTE(SUBSTITUTE(C1154&amp;" | "&amp;D1154&amp;" | "&amp;E1154&amp;" | "&amp;F1154&amp;" | "&amp;H1154," |  |  | "," | ")," |  |  | "," | ")," |  | "," | ")</f>
        <v>SCHEDULE 14: REPORT ON PASSENGER SATISFACTION INDICATORS | FY Q2 | International terminal: Average survey score</v>
      </c>
    </row>
    <row r="1155" spans="1:14">
      <c r="A1155" t="s">
        <v>1</v>
      </c>
      <c r="B1155">
        <v>2012</v>
      </c>
      <c r="C1155" t="s">
        <v>5088</v>
      </c>
      <c r="D1155" t="s">
        <v>81</v>
      </c>
      <c r="E1155" t="s">
        <v>81</v>
      </c>
      <c r="F1155" t="s">
        <v>5095</v>
      </c>
      <c r="G1155">
        <v>46</v>
      </c>
      <c r="H1155" t="s">
        <v>5218</v>
      </c>
      <c r="I1155">
        <v>2012</v>
      </c>
      <c r="J1155" t="s">
        <v>5091</v>
      </c>
      <c r="K1155" t="s">
        <v>5344</v>
      </c>
      <c r="L1155">
        <v>4.1428571428571432</v>
      </c>
      <c r="M1155" s="9" t="str">
        <f>Data[[#This Row],[schedule]]&amp;" | "&amp;Data[[#This Row],[section]]</f>
        <v xml:space="preserve">SCHEDULE 14: REPORT ON PASSENGER SATISFACTION INDICATORS | </v>
      </c>
      <c r="N1155" s="9" t="str">
        <f t="shared" si="18"/>
        <v>SCHEDULE 14: REPORT ON PASSENGER SATISFACTION INDICATORS | FY Q3 | International terminal: Average survey score</v>
      </c>
    </row>
    <row r="1156" spans="1:14">
      <c r="A1156" t="s">
        <v>1</v>
      </c>
      <c r="B1156">
        <v>2012</v>
      </c>
      <c r="C1156" t="s">
        <v>5088</v>
      </c>
      <c r="D1156" t="s">
        <v>81</v>
      </c>
      <c r="E1156" t="s">
        <v>81</v>
      </c>
      <c r="F1156" t="s">
        <v>5097</v>
      </c>
      <c r="G1156">
        <v>46</v>
      </c>
      <c r="H1156" t="s">
        <v>5218</v>
      </c>
      <c r="I1156">
        <v>2012</v>
      </c>
      <c r="J1156" t="s">
        <v>5091</v>
      </c>
      <c r="K1156" t="s">
        <v>5345</v>
      </c>
      <c r="L1156">
        <v>4.0607142857142859</v>
      </c>
      <c r="M1156" s="9" t="str">
        <f>Data[[#This Row],[schedule]]&amp;" | "&amp;Data[[#This Row],[section]]</f>
        <v xml:space="preserve">SCHEDULE 14: REPORT ON PASSENGER SATISFACTION INDICATORS | </v>
      </c>
      <c r="N1156" s="9" t="str">
        <f t="shared" si="18"/>
        <v>SCHEDULE 14: REPORT ON PASSENGER SATISFACTION INDICATORS | FY Q4 | International terminal: Average survey score</v>
      </c>
    </row>
    <row r="1157" spans="1:14">
      <c r="A1157" t="s">
        <v>1</v>
      </c>
      <c r="B1157">
        <v>2012</v>
      </c>
      <c r="C1157" t="s">
        <v>5088</v>
      </c>
      <c r="D1157" t="s">
        <v>81</v>
      </c>
      <c r="E1157" t="s">
        <v>81</v>
      </c>
      <c r="F1157" t="s">
        <v>5099</v>
      </c>
      <c r="G1157">
        <v>46</v>
      </c>
      <c r="H1157" t="s">
        <v>5218</v>
      </c>
      <c r="I1157">
        <v>2012</v>
      </c>
      <c r="J1157" t="s">
        <v>5091</v>
      </c>
      <c r="K1157" t="s">
        <v>5343</v>
      </c>
      <c r="L1157">
        <v>4.1080000000000014</v>
      </c>
      <c r="M1157" s="9" t="str">
        <f>Data[[#This Row],[schedule]]&amp;" | "&amp;Data[[#This Row],[section]]</f>
        <v xml:space="preserve">SCHEDULE 14: REPORT ON PASSENGER SATISFACTION INDICATORS | </v>
      </c>
      <c r="N1157" s="9" t="str">
        <f t="shared" si="18"/>
        <v>SCHEDULE 14: REPORT ON PASSENGER SATISFACTION INDICATORS | Annual average | International terminal: Average survey score</v>
      </c>
    </row>
    <row r="1158" spans="1:14">
      <c r="A1158" t="s">
        <v>1</v>
      </c>
      <c r="B1158">
        <v>2012</v>
      </c>
      <c r="C1158" t="s">
        <v>5223</v>
      </c>
      <c r="D1158" t="s">
        <v>81</v>
      </c>
      <c r="E1158" t="s">
        <v>81</v>
      </c>
      <c r="F1158" t="s">
        <v>5224</v>
      </c>
      <c r="G1158">
        <v>8</v>
      </c>
      <c r="H1158" t="s">
        <v>5225</v>
      </c>
      <c r="I1158">
        <v>2012</v>
      </c>
      <c r="J1158" t="s">
        <v>4988</v>
      </c>
      <c r="K1158" t="s">
        <v>458</v>
      </c>
      <c r="L1158">
        <v>0</v>
      </c>
      <c r="M1158" s="9" t="str">
        <f>Data[[#This Row],[schedule]]&amp;" | "&amp;Data[[#This Row],[section]]</f>
        <v xml:space="preserve">SCHEDULE 11: REPORT ON RELIABILITY MEASURES | </v>
      </c>
      <c r="N1158" s="9" t="str">
        <f t="shared" si="18"/>
        <v>SCHEDULE 11: REPORT ON RELIABILITY MEASURES | Interruptions to: Runway | Caused by: Airports</v>
      </c>
    </row>
    <row r="1159" spans="1:14">
      <c r="A1159" t="s">
        <v>1</v>
      </c>
      <c r="B1159">
        <v>2012</v>
      </c>
      <c r="C1159" t="s">
        <v>5223</v>
      </c>
      <c r="D1159" t="s">
        <v>81</v>
      </c>
      <c r="E1159" t="s">
        <v>81</v>
      </c>
      <c r="F1159" t="s">
        <v>5224</v>
      </c>
      <c r="G1159">
        <v>8</v>
      </c>
      <c r="H1159" t="s">
        <v>5225</v>
      </c>
      <c r="I1159">
        <v>2012</v>
      </c>
      <c r="J1159" t="s">
        <v>5226</v>
      </c>
      <c r="K1159" t="s">
        <v>458</v>
      </c>
      <c r="L1159">
        <v>0</v>
      </c>
      <c r="M1159" s="9" t="str">
        <f>Data[[#This Row],[schedule]]&amp;" | "&amp;Data[[#This Row],[section]]</f>
        <v xml:space="preserve">SCHEDULE 11: REPORT ON RELIABILITY MEASURES | </v>
      </c>
      <c r="N1159" s="9" t="str">
        <f t="shared" si="18"/>
        <v>SCHEDULE 11: REPORT ON RELIABILITY MEASURES | Interruptions to: Runway | Caused by: Airports</v>
      </c>
    </row>
    <row r="1160" spans="1:14">
      <c r="A1160" t="s">
        <v>1</v>
      </c>
      <c r="B1160">
        <v>2012</v>
      </c>
      <c r="C1160" t="s">
        <v>5223</v>
      </c>
      <c r="D1160" t="s">
        <v>81</v>
      </c>
      <c r="E1160" t="s">
        <v>81</v>
      </c>
      <c r="F1160" t="s">
        <v>5224</v>
      </c>
      <c r="G1160">
        <v>8</v>
      </c>
      <c r="H1160" t="s">
        <v>5225</v>
      </c>
      <c r="I1160">
        <v>2012</v>
      </c>
      <c r="J1160" t="s">
        <v>5227</v>
      </c>
      <c r="K1160" t="s">
        <v>458</v>
      </c>
      <c r="L1160">
        <v>0</v>
      </c>
      <c r="M1160" s="9" t="str">
        <f>Data[[#This Row],[schedule]]&amp;" | "&amp;Data[[#This Row],[section]]</f>
        <v xml:space="preserve">SCHEDULE 11: REPORT ON RELIABILITY MEASURES | </v>
      </c>
      <c r="N1160" s="9" t="str">
        <f t="shared" si="18"/>
        <v>SCHEDULE 11: REPORT ON RELIABILITY MEASURES | Interruptions to: Runway | Caused by: Airports</v>
      </c>
    </row>
    <row r="1161" spans="1:14">
      <c r="A1161" t="s">
        <v>1</v>
      </c>
      <c r="B1161">
        <v>2012</v>
      </c>
      <c r="C1161" t="s">
        <v>5223</v>
      </c>
      <c r="D1161" t="s">
        <v>81</v>
      </c>
      <c r="E1161" t="s">
        <v>81</v>
      </c>
      <c r="F1161" t="s">
        <v>5224</v>
      </c>
      <c r="G1161">
        <v>9</v>
      </c>
      <c r="H1161" t="s">
        <v>5228</v>
      </c>
      <c r="I1161">
        <v>2012</v>
      </c>
      <c r="J1161" t="s">
        <v>4988</v>
      </c>
      <c r="K1161" t="s">
        <v>458</v>
      </c>
      <c r="L1161">
        <v>0</v>
      </c>
      <c r="M1161" s="9" t="str">
        <f>Data[[#This Row],[schedule]]&amp;" | "&amp;Data[[#This Row],[section]]</f>
        <v xml:space="preserve">SCHEDULE 11: REPORT ON RELIABILITY MEASURES | </v>
      </c>
      <c r="N1161" s="9" t="str">
        <f t="shared" si="18"/>
        <v>SCHEDULE 11: REPORT ON RELIABILITY MEASURES | Interruptions to: Runway | Caused by: Airlines/Other</v>
      </c>
    </row>
    <row r="1162" spans="1:14">
      <c r="A1162" t="s">
        <v>1</v>
      </c>
      <c r="B1162">
        <v>2012</v>
      </c>
      <c r="C1162" t="s">
        <v>5223</v>
      </c>
      <c r="D1162" t="s">
        <v>81</v>
      </c>
      <c r="E1162" t="s">
        <v>81</v>
      </c>
      <c r="F1162" t="s">
        <v>5224</v>
      </c>
      <c r="G1162">
        <v>9</v>
      </c>
      <c r="H1162" t="s">
        <v>5228</v>
      </c>
      <c r="I1162">
        <v>2012</v>
      </c>
      <c r="J1162" t="s">
        <v>5226</v>
      </c>
      <c r="K1162" t="s">
        <v>458</v>
      </c>
      <c r="L1162">
        <v>0</v>
      </c>
      <c r="M1162" s="9" t="str">
        <f>Data[[#This Row],[schedule]]&amp;" | "&amp;Data[[#This Row],[section]]</f>
        <v xml:space="preserve">SCHEDULE 11: REPORT ON RELIABILITY MEASURES | </v>
      </c>
      <c r="N1162" s="9" t="str">
        <f t="shared" si="18"/>
        <v>SCHEDULE 11: REPORT ON RELIABILITY MEASURES | Interruptions to: Runway | Caused by: Airlines/Other</v>
      </c>
    </row>
    <row r="1163" spans="1:14">
      <c r="A1163" t="s">
        <v>1</v>
      </c>
      <c r="B1163">
        <v>2012</v>
      </c>
      <c r="C1163" t="s">
        <v>5223</v>
      </c>
      <c r="D1163" t="s">
        <v>81</v>
      </c>
      <c r="E1163" t="s">
        <v>81</v>
      </c>
      <c r="F1163" t="s">
        <v>5224</v>
      </c>
      <c r="G1163">
        <v>9</v>
      </c>
      <c r="H1163" t="s">
        <v>5228</v>
      </c>
      <c r="I1163">
        <v>2012</v>
      </c>
      <c r="J1163" t="s">
        <v>5227</v>
      </c>
      <c r="K1163" t="s">
        <v>458</v>
      </c>
      <c r="L1163">
        <v>0</v>
      </c>
      <c r="M1163" s="9" t="str">
        <f>Data[[#This Row],[schedule]]&amp;" | "&amp;Data[[#This Row],[section]]</f>
        <v xml:space="preserve">SCHEDULE 11: REPORT ON RELIABILITY MEASURES | </v>
      </c>
      <c r="N1163" s="9" t="str">
        <f t="shared" si="18"/>
        <v>SCHEDULE 11: REPORT ON RELIABILITY MEASURES | Interruptions to: Runway | Caused by: Airlines/Other</v>
      </c>
    </row>
    <row r="1164" spans="1:14">
      <c r="A1164" t="s">
        <v>1</v>
      </c>
      <c r="B1164">
        <v>2012</v>
      </c>
      <c r="C1164" t="s">
        <v>5223</v>
      </c>
      <c r="D1164" t="s">
        <v>81</v>
      </c>
      <c r="E1164" t="s">
        <v>81</v>
      </c>
      <c r="F1164" t="s">
        <v>5224</v>
      </c>
      <c r="G1164">
        <v>10</v>
      </c>
      <c r="H1164" t="s">
        <v>5229</v>
      </c>
      <c r="I1164">
        <v>2012</v>
      </c>
      <c r="J1164" t="s">
        <v>4988</v>
      </c>
      <c r="K1164" t="s">
        <v>458</v>
      </c>
      <c r="L1164">
        <v>0</v>
      </c>
      <c r="M1164" s="9" t="str">
        <f>Data[[#This Row],[schedule]]&amp;" | "&amp;Data[[#This Row],[section]]</f>
        <v xml:space="preserve">SCHEDULE 11: REPORT ON RELIABILITY MEASURES | </v>
      </c>
      <c r="N1164" s="9" t="str">
        <f t="shared" si="18"/>
        <v>SCHEDULE 11: REPORT ON RELIABILITY MEASURES | Interruptions to: Runway | Caused by: Undetermined reasons</v>
      </c>
    </row>
    <row r="1165" spans="1:14">
      <c r="A1165" t="s">
        <v>1</v>
      </c>
      <c r="B1165">
        <v>2012</v>
      </c>
      <c r="C1165" t="s">
        <v>5223</v>
      </c>
      <c r="D1165" t="s">
        <v>81</v>
      </c>
      <c r="E1165" t="s">
        <v>81</v>
      </c>
      <c r="F1165" t="s">
        <v>5224</v>
      </c>
      <c r="G1165">
        <v>10</v>
      </c>
      <c r="H1165" t="s">
        <v>5229</v>
      </c>
      <c r="I1165">
        <v>2012</v>
      </c>
      <c r="J1165" t="s">
        <v>5226</v>
      </c>
      <c r="K1165" t="s">
        <v>458</v>
      </c>
      <c r="L1165">
        <v>0</v>
      </c>
      <c r="M1165" s="9" t="str">
        <f>Data[[#This Row],[schedule]]&amp;" | "&amp;Data[[#This Row],[section]]</f>
        <v xml:space="preserve">SCHEDULE 11: REPORT ON RELIABILITY MEASURES | </v>
      </c>
      <c r="N1165" s="9" t="str">
        <f t="shared" si="18"/>
        <v>SCHEDULE 11: REPORT ON RELIABILITY MEASURES | Interruptions to: Runway | Caused by: Undetermined reasons</v>
      </c>
    </row>
    <row r="1166" spans="1:14">
      <c r="A1166" t="s">
        <v>1</v>
      </c>
      <c r="B1166">
        <v>2012</v>
      </c>
      <c r="C1166" t="s">
        <v>5223</v>
      </c>
      <c r="D1166" t="s">
        <v>81</v>
      </c>
      <c r="E1166" t="s">
        <v>81</v>
      </c>
      <c r="F1166" t="s">
        <v>5224</v>
      </c>
      <c r="G1166">
        <v>10</v>
      </c>
      <c r="H1166" t="s">
        <v>5229</v>
      </c>
      <c r="I1166">
        <v>2012</v>
      </c>
      <c r="J1166" t="s">
        <v>5227</v>
      </c>
      <c r="K1166" t="s">
        <v>458</v>
      </c>
      <c r="L1166">
        <v>0</v>
      </c>
      <c r="M1166" s="9" t="str">
        <f>Data[[#This Row],[schedule]]&amp;" | "&amp;Data[[#This Row],[section]]</f>
        <v xml:space="preserve">SCHEDULE 11: REPORT ON RELIABILITY MEASURES | </v>
      </c>
      <c r="N1166" s="9" t="str">
        <f t="shared" si="18"/>
        <v>SCHEDULE 11: REPORT ON RELIABILITY MEASURES | Interruptions to: Runway | Caused by: Undetermined reasons</v>
      </c>
    </row>
    <row r="1167" spans="1:14">
      <c r="A1167" t="s">
        <v>1</v>
      </c>
      <c r="B1167">
        <v>2012</v>
      </c>
      <c r="C1167" t="s">
        <v>5223</v>
      </c>
      <c r="D1167" t="s">
        <v>81</v>
      </c>
      <c r="E1167" t="s">
        <v>81</v>
      </c>
      <c r="F1167" t="s">
        <v>5224</v>
      </c>
      <c r="G1167">
        <v>11</v>
      </c>
      <c r="H1167" t="s">
        <v>60</v>
      </c>
      <c r="I1167">
        <v>2012</v>
      </c>
      <c r="J1167" t="s">
        <v>4988</v>
      </c>
      <c r="K1167" t="s">
        <v>458</v>
      </c>
      <c r="L1167">
        <v>0</v>
      </c>
      <c r="M1167" s="9" t="str">
        <f>Data[[#This Row],[schedule]]&amp;" | "&amp;Data[[#This Row],[section]]</f>
        <v xml:space="preserve">SCHEDULE 11: REPORT ON RELIABILITY MEASURES | </v>
      </c>
      <c r="N1167" s="9" t="str">
        <f t="shared" si="18"/>
        <v>SCHEDULE 11: REPORT ON RELIABILITY MEASURES | Interruptions to: Runway | Total</v>
      </c>
    </row>
    <row r="1168" spans="1:14">
      <c r="A1168" t="s">
        <v>1</v>
      </c>
      <c r="B1168">
        <v>2012</v>
      </c>
      <c r="C1168" t="s">
        <v>5223</v>
      </c>
      <c r="D1168" t="s">
        <v>81</v>
      </c>
      <c r="E1168" t="s">
        <v>81</v>
      </c>
      <c r="F1168" t="s">
        <v>5224</v>
      </c>
      <c r="G1168">
        <v>11</v>
      </c>
      <c r="H1168" t="s">
        <v>60</v>
      </c>
      <c r="I1168">
        <v>2012</v>
      </c>
      <c r="J1168" t="s">
        <v>5226</v>
      </c>
      <c r="K1168" t="s">
        <v>5230</v>
      </c>
      <c r="M1168" s="9" t="str">
        <f>Data[[#This Row],[schedule]]&amp;" | "&amp;Data[[#This Row],[section]]</f>
        <v xml:space="preserve">SCHEDULE 11: REPORT ON RELIABILITY MEASURES | </v>
      </c>
      <c r="N1168" s="9" t="str">
        <f t="shared" si="18"/>
        <v>SCHEDULE 11: REPORT ON RELIABILITY MEASURES | Interruptions to: Runway | Total</v>
      </c>
    </row>
    <row r="1169" spans="1:14">
      <c r="A1169" t="s">
        <v>1</v>
      </c>
      <c r="B1169">
        <v>2012</v>
      </c>
      <c r="C1169" t="s">
        <v>5223</v>
      </c>
      <c r="D1169" t="s">
        <v>81</v>
      </c>
      <c r="E1169" t="s">
        <v>81</v>
      </c>
      <c r="F1169" t="s">
        <v>5224</v>
      </c>
      <c r="G1169">
        <v>11</v>
      </c>
      <c r="H1169" t="s">
        <v>60</v>
      </c>
      <c r="I1169">
        <v>2012</v>
      </c>
      <c r="J1169" t="s">
        <v>5227</v>
      </c>
      <c r="K1169" t="s">
        <v>5230</v>
      </c>
      <c r="M1169" s="9" t="str">
        <f>Data[[#This Row],[schedule]]&amp;" | "&amp;Data[[#This Row],[section]]</f>
        <v xml:space="preserve">SCHEDULE 11: REPORT ON RELIABILITY MEASURES | </v>
      </c>
      <c r="N1169" s="9" t="str">
        <f t="shared" si="18"/>
        <v>SCHEDULE 11: REPORT ON RELIABILITY MEASURES | Interruptions to: Runway | Total</v>
      </c>
    </row>
    <row r="1170" spans="1:14">
      <c r="A1170" t="s">
        <v>1</v>
      </c>
      <c r="B1170">
        <v>2012</v>
      </c>
      <c r="C1170" t="s">
        <v>5223</v>
      </c>
      <c r="D1170" t="s">
        <v>81</v>
      </c>
      <c r="E1170" t="s">
        <v>81</v>
      </c>
      <c r="F1170" t="s">
        <v>5231</v>
      </c>
      <c r="G1170">
        <v>14</v>
      </c>
      <c r="H1170" t="s">
        <v>5225</v>
      </c>
      <c r="I1170">
        <v>2012</v>
      </c>
      <c r="J1170" t="s">
        <v>4988</v>
      </c>
      <c r="K1170" t="s">
        <v>458</v>
      </c>
      <c r="L1170">
        <v>0</v>
      </c>
      <c r="M1170" s="9" t="str">
        <f>Data[[#This Row],[schedule]]&amp;" | "&amp;Data[[#This Row],[section]]</f>
        <v xml:space="preserve">SCHEDULE 11: REPORT ON RELIABILITY MEASURES | </v>
      </c>
      <c r="N1170" s="9" t="str">
        <f t="shared" si="18"/>
        <v>SCHEDULE 11: REPORT ON RELIABILITY MEASURES | Interruptions to: Taxiway | Caused by: Airports</v>
      </c>
    </row>
    <row r="1171" spans="1:14">
      <c r="A1171" t="s">
        <v>1</v>
      </c>
      <c r="B1171">
        <v>2012</v>
      </c>
      <c r="C1171" t="s">
        <v>5223</v>
      </c>
      <c r="D1171" t="s">
        <v>81</v>
      </c>
      <c r="E1171" t="s">
        <v>81</v>
      </c>
      <c r="F1171" t="s">
        <v>5231</v>
      </c>
      <c r="G1171">
        <v>14</v>
      </c>
      <c r="H1171" t="s">
        <v>5225</v>
      </c>
      <c r="I1171">
        <v>2012</v>
      </c>
      <c r="J1171" t="s">
        <v>5226</v>
      </c>
      <c r="K1171" t="s">
        <v>458</v>
      </c>
      <c r="L1171">
        <v>0</v>
      </c>
      <c r="M1171" s="9" t="str">
        <f>Data[[#This Row],[schedule]]&amp;" | "&amp;Data[[#This Row],[section]]</f>
        <v xml:space="preserve">SCHEDULE 11: REPORT ON RELIABILITY MEASURES | </v>
      </c>
      <c r="N1171" s="9" t="str">
        <f t="shared" si="18"/>
        <v>SCHEDULE 11: REPORT ON RELIABILITY MEASURES | Interruptions to: Taxiway | Caused by: Airports</v>
      </c>
    </row>
    <row r="1172" spans="1:14">
      <c r="A1172" t="s">
        <v>1</v>
      </c>
      <c r="B1172">
        <v>2012</v>
      </c>
      <c r="C1172" t="s">
        <v>5223</v>
      </c>
      <c r="D1172" t="s">
        <v>81</v>
      </c>
      <c r="E1172" t="s">
        <v>81</v>
      </c>
      <c r="F1172" t="s">
        <v>5231</v>
      </c>
      <c r="G1172">
        <v>14</v>
      </c>
      <c r="H1172" t="s">
        <v>5225</v>
      </c>
      <c r="I1172">
        <v>2012</v>
      </c>
      <c r="J1172" t="s">
        <v>5227</v>
      </c>
      <c r="K1172" t="s">
        <v>458</v>
      </c>
      <c r="L1172">
        <v>0</v>
      </c>
      <c r="M1172" s="9" t="str">
        <f>Data[[#This Row],[schedule]]&amp;" | "&amp;Data[[#This Row],[section]]</f>
        <v xml:space="preserve">SCHEDULE 11: REPORT ON RELIABILITY MEASURES | </v>
      </c>
      <c r="N1172" s="9" t="str">
        <f t="shared" si="18"/>
        <v>SCHEDULE 11: REPORT ON RELIABILITY MEASURES | Interruptions to: Taxiway | Caused by: Airports</v>
      </c>
    </row>
    <row r="1173" spans="1:14">
      <c r="A1173" t="s">
        <v>1</v>
      </c>
      <c r="B1173">
        <v>2012</v>
      </c>
      <c r="C1173" t="s">
        <v>5223</v>
      </c>
      <c r="D1173" t="s">
        <v>81</v>
      </c>
      <c r="E1173" t="s">
        <v>81</v>
      </c>
      <c r="F1173" t="s">
        <v>5231</v>
      </c>
      <c r="G1173">
        <v>15</v>
      </c>
      <c r="H1173" t="s">
        <v>5228</v>
      </c>
      <c r="I1173">
        <v>2012</v>
      </c>
      <c r="J1173" t="s">
        <v>4988</v>
      </c>
      <c r="K1173" t="s">
        <v>458</v>
      </c>
      <c r="L1173">
        <v>0</v>
      </c>
      <c r="M1173" s="9" t="str">
        <f>Data[[#This Row],[schedule]]&amp;" | "&amp;Data[[#This Row],[section]]</f>
        <v xml:space="preserve">SCHEDULE 11: REPORT ON RELIABILITY MEASURES | </v>
      </c>
      <c r="N1173" s="9" t="str">
        <f t="shared" si="18"/>
        <v>SCHEDULE 11: REPORT ON RELIABILITY MEASURES | Interruptions to: Taxiway | Caused by: Airlines/Other</v>
      </c>
    </row>
    <row r="1174" spans="1:14">
      <c r="A1174" t="s">
        <v>1</v>
      </c>
      <c r="B1174">
        <v>2012</v>
      </c>
      <c r="C1174" t="s">
        <v>5223</v>
      </c>
      <c r="D1174" t="s">
        <v>81</v>
      </c>
      <c r="E1174" t="s">
        <v>81</v>
      </c>
      <c r="F1174" t="s">
        <v>5231</v>
      </c>
      <c r="G1174">
        <v>15</v>
      </c>
      <c r="H1174" t="s">
        <v>5228</v>
      </c>
      <c r="I1174">
        <v>2012</v>
      </c>
      <c r="J1174" t="s">
        <v>5226</v>
      </c>
      <c r="K1174" t="s">
        <v>458</v>
      </c>
      <c r="L1174">
        <v>0</v>
      </c>
      <c r="M1174" s="9" t="str">
        <f>Data[[#This Row],[schedule]]&amp;" | "&amp;Data[[#This Row],[section]]</f>
        <v xml:space="preserve">SCHEDULE 11: REPORT ON RELIABILITY MEASURES | </v>
      </c>
      <c r="N1174" s="9" t="str">
        <f t="shared" si="18"/>
        <v>SCHEDULE 11: REPORT ON RELIABILITY MEASURES | Interruptions to: Taxiway | Caused by: Airlines/Other</v>
      </c>
    </row>
    <row r="1175" spans="1:14">
      <c r="A1175" t="s">
        <v>1</v>
      </c>
      <c r="B1175">
        <v>2012</v>
      </c>
      <c r="C1175" t="s">
        <v>5223</v>
      </c>
      <c r="D1175" t="s">
        <v>81</v>
      </c>
      <c r="E1175" t="s">
        <v>81</v>
      </c>
      <c r="F1175" t="s">
        <v>5231</v>
      </c>
      <c r="G1175">
        <v>15</v>
      </c>
      <c r="H1175" t="s">
        <v>5228</v>
      </c>
      <c r="I1175">
        <v>2012</v>
      </c>
      <c r="J1175" t="s">
        <v>5227</v>
      </c>
      <c r="K1175" t="s">
        <v>458</v>
      </c>
      <c r="L1175">
        <v>0</v>
      </c>
      <c r="M1175" s="9" t="str">
        <f>Data[[#This Row],[schedule]]&amp;" | "&amp;Data[[#This Row],[section]]</f>
        <v xml:space="preserve">SCHEDULE 11: REPORT ON RELIABILITY MEASURES | </v>
      </c>
      <c r="N1175" s="9" t="str">
        <f t="shared" si="18"/>
        <v>SCHEDULE 11: REPORT ON RELIABILITY MEASURES | Interruptions to: Taxiway | Caused by: Airlines/Other</v>
      </c>
    </row>
    <row r="1176" spans="1:14">
      <c r="A1176" t="s">
        <v>1</v>
      </c>
      <c r="B1176">
        <v>2012</v>
      </c>
      <c r="C1176" t="s">
        <v>5223</v>
      </c>
      <c r="D1176" t="s">
        <v>81</v>
      </c>
      <c r="E1176" t="s">
        <v>81</v>
      </c>
      <c r="F1176" t="s">
        <v>5231</v>
      </c>
      <c r="G1176">
        <v>16</v>
      </c>
      <c r="H1176" t="s">
        <v>5229</v>
      </c>
      <c r="I1176">
        <v>2012</v>
      </c>
      <c r="J1176" t="s">
        <v>4988</v>
      </c>
      <c r="K1176" t="s">
        <v>458</v>
      </c>
      <c r="L1176">
        <v>0</v>
      </c>
      <c r="M1176" s="9" t="str">
        <f>Data[[#This Row],[schedule]]&amp;" | "&amp;Data[[#This Row],[section]]</f>
        <v xml:space="preserve">SCHEDULE 11: REPORT ON RELIABILITY MEASURES | </v>
      </c>
      <c r="N1176" s="9" t="str">
        <f t="shared" si="18"/>
        <v>SCHEDULE 11: REPORT ON RELIABILITY MEASURES | Interruptions to: Taxiway | Caused by: Undetermined reasons</v>
      </c>
    </row>
    <row r="1177" spans="1:14">
      <c r="A1177" t="s">
        <v>1</v>
      </c>
      <c r="B1177">
        <v>2012</v>
      </c>
      <c r="C1177" t="s">
        <v>5223</v>
      </c>
      <c r="D1177" t="s">
        <v>81</v>
      </c>
      <c r="E1177" t="s">
        <v>81</v>
      </c>
      <c r="F1177" t="s">
        <v>5231</v>
      </c>
      <c r="G1177">
        <v>16</v>
      </c>
      <c r="H1177" t="s">
        <v>5229</v>
      </c>
      <c r="I1177">
        <v>2012</v>
      </c>
      <c r="J1177" t="s">
        <v>5226</v>
      </c>
      <c r="K1177" t="s">
        <v>458</v>
      </c>
      <c r="L1177">
        <v>0</v>
      </c>
      <c r="M1177" s="9" t="str">
        <f>Data[[#This Row],[schedule]]&amp;" | "&amp;Data[[#This Row],[section]]</f>
        <v xml:space="preserve">SCHEDULE 11: REPORT ON RELIABILITY MEASURES | </v>
      </c>
      <c r="N1177" s="9" t="str">
        <f t="shared" si="18"/>
        <v>SCHEDULE 11: REPORT ON RELIABILITY MEASURES | Interruptions to: Taxiway | Caused by: Undetermined reasons</v>
      </c>
    </row>
    <row r="1178" spans="1:14">
      <c r="A1178" t="s">
        <v>1</v>
      </c>
      <c r="B1178">
        <v>2012</v>
      </c>
      <c r="C1178" t="s">
        <v>5223</v>
      </c>
      <c r="D1178" t="s">
        <v>81</v>
      </c>
      <c r="E1178" t="s">
        <v>81</v>
      </c>
      <c r="F1178" t="s">
        <v>5231</v>
      </c>
      <c r="G1178">
        <v>16</v>
      </c>
      <c r="H1178" t="s">
        <v>5229</v>
      </c>
      <c r="I1178">
        <v>2012</v>
      </c>
      <c r="J1178" t="s">
        <v>5227</v>
      </c>
      <c r="K1178" t="s">
        <v>458</v>
      </c>
      <c r="L1178">
        <v>0</v>
      </c>
      <c r="M1178" s="9" t="str">
        <f>Data[[#This Row],[schedule]]&amp;" | "&amp;Data[[#This Row],[section]]</f>
        <v xml:space="preserve">SCHEDULE 11: REPORT ON RELIABILITY MEASURES | </v>
      </c>
      <c r="N1178" s="9" t="str">
        <f t="shared" si="18"/>
        <v>SCHEDULE 11: REPORT ON RELIABILITY MEASURES | Interruptions to: Taxiway | Caused by: Undetermined reasons</v>
      </c>
    </row>
    <row r="1179" spans="1:14">
      <c r="A1179" t="s">
        <v>1</v>
      </c>
      <c r="B1179">
        <v>2012</v>
      </c>
      <c r="C1179" t="s">
        <v>5223</v>
      </c>
      <c r="D1179" t="s">
        <v>81</v>
      </c>
      <c r="E1179" t="s">
        <v>81</v>
      </c>
      <c r="F1179" t="s">
        <v>5231</v>
      </c>
      <c r="G1179">
        <v>17</v>
      </c>
      <c r="H1179" t="s">
        <v>60</v>
      </c>
      <c r="I1179">
        <v>2012</v>
      </c>
      <c r="J1179" t="s">
        <v>4988</v>
      </c>
      <c r="K1179" t="s">
        <v>458</v>
      </c>
      <c r="L1179">
        <v>0</v>
      </c>
      <c r="M1179" s="9" t="str">
        <f>Data[[#This Row],[schedule]]&amp;" | "&amp;Data[[#This Row],[section]]</f>
        <v xml:space="preserve">SCHEDULE 11: REPORT ON RELIABILITY MEASURES | </v>
      </c>
      <c r="N1179" s="9" t="str">
        <f t="shared" si="18"/>
        <v>SCHEDULE 11: REPORT ON RELIABILITY MEASURES | Interruptions to: Taxiway | Total</v>
      </c>
    </row>
    <row r="1180" spans="1:14">
      <c r="A1180" t="s">
        <v>1</v>
      </c>
      <c r="B1180">
        <v>2012</v>
      </c>
      <c r="C1180" t="s">
        <v>5223</v>
      </c>
      <c r="D1180" t="s">
        <v>81</v>
      </c>
      <c r="E1180" t="s">
        <v>81</v>
      </c>
      <c r="F1180" t="s">
        <v>5231</v>
      </c>
      <c r="G1180">
        <v>17</v>
      </c>
      <c r="H1180" t="s">
        <v>60</v>
      </c>
      <c r="I1180">
        <v>2012</v>
      </c>
      <c r="J1180" t="s">
        <v>5226</v>
      </c>
      <c r="K1180" t="s">
        <v>5230</v>
      </c>
      <c r="M1180" s="9" t="str">
        <f>Data[[#This Row],[schedule]]&amp;" | "&amp;Data[[#This Row],[section]]</f>
        <v xml:space="preserve">SCHEDULE 11: REPORT ON RELIABILITY MEASURES | </v>
      </c>
      <c r="N1180" s="9" t="str">
        <f t="shared" si="18"/>
        <v>SCHEDULE 11: REPORT ON RELIABILITY MEASURES | Interruptions to: Taxiway | Total</v>
      </c>
    </row>
    <row r="1181" spans="1:14">
      <c r="A1181" t="s">
        <v>1</v>
      </c>
      <c r="B1181">
        <v>2012</v>
      </c>
      <c r="C1181" t="s">
        <v>5223</v>
      </c>
      <c r="D1181" t="s">
        <v>81</v>
      </c>
      <c r="E1181" t="s">
        <v>81</v>
      </c>
      <c r="F1181" t="s">
        <v>5231</v>
      </c>
      <c r="G1181">
        <v>17</v>
      </c>
      <c r="H1181" t="s">
        <v>60</v>
      </c>
      <c r="I1181">
        <v>2012</v>
      </c>
      <c r="J1181" t="s">
        <v>5227</v>
      </c>
      <c r="K1181" t="s">
        <v>5230</v>
      </c>
      <c r="M1181" s="9" t="str">
        <f>Data[[#This Row],[schedule]]&amp;" | "&amp;Data[[#This Row],[section]]</f>
        <v xml:space="preserve">SCHEDULE 11: REPORT ON RELIABILITY MEASURES | </v>
      </c>
      <c r="N1181" s="9" t="str">
        <f t="shared" si="18"/>
        <v>SCHEDULE 11: REPORT ON RELIABILITY MEASURES | Interruptions to: Taxiway | Total</v>
      </c>
    </row>
    <row r="1182" spans="1:14">
      <c r="A1182" t="s">
        <v>1</v>
      </c>
      <c r="B1182">
        <v>2012</v>
      </c>
      <c r="C1182" t="s">
        <v>5223</v>
      </c>
      <c r="D1182" t="s">
        <v>81</v>
      </c>
      <c r="E1182" t="s">
        <v>81</v>
      </c>
      <c r="F1182" t="s">
        <v>5233</v>
      </c>
      <c r="G1182">
        <v>20</v>
      </c>
      <c r="H1182" t="s">
        <v>5225</v>
      </c>
      <c r="I1182">
        <v>2012</v>
      </c>
      <c r="J1182" t="s">
        <v>4988</v>
      </c>
      <c r="K1182" t="s">
        <v>458</v>
      </c>
      <c r="L1182">
        <v>0</v>
      </c>
      <c r="M1182" s="9" t="str">
        <f>Data[[#This Row],[schedule]]&amp;" | "&amp;Data[[#This Row],[section]]</f>
        <v xml:space="preserve">SCHEDULE 11: REPORT ON RELIABILITY MEASURES | </v>
      </c>
      <c r="N1182" s="9" t="str">
        <f t="shared" si="18"/>
        <v>SCHEDULE 11: REPORT ON RELIABILITY MEASURES | Interruptions to: Remote stands and means of embarkation/disembarkation | Caused by: Airports</v>
      </c>
    </row>
    <row r="1183" spans="1:14">
      <c r="A1183" t="s">
        <v>1</v>
      </c>
      <c r="B1183">
        <v>2012</v>
      </c>
      <c r="C1183" t="s">
        <v>5223</v>
      </c>
      <c r="D1183" t="s">
        <v>81</v>
      </c>
      <c r="E1183" t="s">
        <v>81</v>
      </c>
      <c r="F1183" t="s">
        <v>5233</v>
      </c>
      <c r="G1183">
        <v>20</v>
      </c>
      <c r="H1183" t="s">
        <v>5225</v>
      </c>
      <c r="I1183">
        <v>2012</v>
      </c>
      <c r="J1183" t="s">
        <v>5226</v>
      </c>
      <c r="K1183" t="s">
        <v>458</v>
      </c>
      <c r="L1183">
        <v>0</v>
      </c>
      <c r="M1183" s="9" t="str">
        <f>Data[[#This Row],[schedule]]&amp;" | "&amp;Data[[#This Row],[section]]</f>
        <v xml:space="preserve">SCHEDULE 11: REPORT ON RELIABILITY MEASURES | </v>
      </c>
      <c r="N1183" s="9" t="str">
        <f t="shared" si="18"/>
        <v>SCHEDULE 11: REPORT ON RELIABILITY MEASURES | Interruptions to: Remote stands and means of embarkation/disembarkation | Caused by: Airports</v>
      </c>
    </row>
    <row r="1184" spans="1:14">
      <c r="A1184" t="s">
        <v>1</v>
      </c>
      <c r="B1184">
        <v>2012</v>
      </c>
      <c r="C1184" t="s">
        <v>5223</v>
      </c>
      <c r="D1184" t="s">
        <v>81</v>
      </c>
      <c r="E1184" t="s">
        <v>81</v>
      </c>
      <c r="F1184" t="s">
        <v>5233</v>
      </c>
      <c r="G1184">
        <v>20</v>
      </c>
      <c r="H1184" t="s">
        <v>5225</v>
      </c>
      <c r="I1184">
        <v>2012</v>
      </c>
      <c r="J1184" t="s">
        <v>5227</v>
      </c>
      <c r="K1184" t="s">
        <v>458</v>
      </c>
      <c r="L1184">
        <v>0</v>
      </c>
      <c r="M1184" s="9" t="str">
        <f>Data[[#This Row],[schedule]]&amp;" | "&amp;Data[[#This Row],[section]]</f>
        <v xml:space="preserve">SCHEDULE 11: REPORT ON RELIABILITY MEASURES | </v>
      </c>
      <c r="N1184" s="9" t="str">
        <f t="shared" si="18"/>
        <v>SCHEDULE 11: REPORT ON RELIABILITY MEASURES | Interruptions to: Remote stands and means of embarkation/disembarkation | Caused by: Airports</v>
      </c>
    </row>
    <row r="1185" spans="1:14">
      <c r="A1185" t="s">
        <v>1</v>
      </c>
      <c r="B1185">
        <v>2012</v>
      </c>
      <c r="C1185" t="s">
        <v>5223</v>
      </c>
      <c r="D1185" t="s">
        <v>81</v>
      </c>
      <c r="E1185" t="s">
        <v>81</v>
      </c>
      <c r="F1185" t="s">
        <v>5233</v>
      </c>
      <c r="G1185">
        <v>21</v>
      </c>
      <c r="H1185" t="s">
        <v>5228</v>
      </c>
      <c r="I1185">
        <v>2012</v>
      </c>
      <c r="J1185" t="s">
        <v>4988</v>
      </c>
      <c r="K1185" t="s">
        <v>458</v>
      </c>
      <c r="L1185">
        <v>0</v>
      </c>
      <c r="M1185" s="9" t="str">
        <f>Data[[#This Row],[schedule]]&amp;" | "&amp;Data[[#This Row],[section]]</f>
        <v xml:space="preserve">SCHEDULE 11: REPORT ON RELIABILITY MEASURES | </v>
      </c>
      <c r="N1185" s="9" t="str">
        <f t="shared" si="18"/>
        <v>SCHEDULE 11: REPORT ON RELIABILITY MEASURES | Interruptions to: Remote stands and means of embarkation/disembarkation | Caused by: Airlines/Other</v>
      </c>
    </row>
    <row r="1186" spans="1:14">
      <c r="A1186" t="s">
        <v>1</v>
      </c>
      <c r="B1186">
        <v>2012</v>
      </c>
      <c r="C1186" t="s">
        <v>5223</v>
      </c>
      <c r="D1186" t="s">
        <v>81</v>
      </c>
      <c r="E1186" t="s">
        <v>81</v>
      </c>
      <c r="F1186" t="s">
        <v>5233</v>
      </c>
      <c r="G1186">
        <v>21</v>
      </c>
      <c r="H1186" t="s">
        <v>5228</v>
      </c>
      <c r="I1186">
        <v>2012</v>
      </c>
      <c r="J1186" t="s">
        <v>5226</v>
      </c>
      <c r="K1186" t="s">
        <v>458</v>
      </c>
      <c r="L1186">
        <v>0</v>
      </c>
      <c r="M1186" s="9" t="str">
        <f>Data[[#This Row],[schedule]]&amp;" | "&amp;Data[[#This Row],[section]]</f>
        <v xml:space="preserve">SCHEDULE 11: REPORT ON RELIABILITY MEASURES | </v>
      </c>
      <c r="N1186" s="9" t="str">
        <f t="shared" si="18"/>
        <v>SCHEDULE 11: REPORT ON RELIABILITY MEASURES | Interruptions to: Remote stands and means of embarkation/disembarkation | Caused by: Airlines/Other</v>
      </c>
    </row>
    <row r="1187" spans="1:14">
      <c r="A1187" t="s">
        <v>1</v>
      </c>
      <c r="B1187">
        <v>2012</v>
      </c>
      <c r="C1187" t="s">
        <v>5223</v>
      </c>
      <c r="D1187" t="s">
        <v>81</v>
      </c>
      <c r="E1187" t="s">
        <v>81</v>
      </c>
      <c r="F1187" t="s">
        <v>5233</v>
      </c>
      <c r="G1187">
        <v>21</v>
      </c>
      <c r="H1187" t="s">
        <v>5228</v>
      </c>
      <c r="I1187">
        <v>2012</v>
      </c>
      <c r="J1187" t="s">
        <v>5227</v>
      </c>
      <c r="K1187" t="s">
        <v>458</v>
      </c>
      <c r="L1187">
        <v>0</v>
      </c>
      <c r="M1187" s="9" t="str">
        <f>Data[[#This Row],[schedule]]&amp;" | "&amp;Data[[#This Row],[section]]</f>
        <v xml:space="preserve">SCHEDULE 11: REPORT ON RELIABILITY MEASURES | </v>
      </c>
      <c r="N1187" s="9" t="str">
        <f t="shared" si="18"/>
        <v>SCHEDULE 11: REPORT ON RELIABILITY MEASURES | Interruptions to: Remote stands and means of embarkation/disembarkation | Caused by: Airlines/Other</v>
      </c>
    </row>
    <row r="1188" spans="1:14">
      <c r="A1188" t="s">
        <v>1</v>
      </c>
      <c r="B1188">
        <v>2012</v>
      </c>
      <c r="C1188" t="s">
        <v>5223</v>
      </c>
      <c r="D1188" t="s">
        <v>81</v>
      </c>
      <c r="E1188" t="s">
        <v>81</v>
      </c>
      <c r="F1188" t="s">
        <v>5233</v>
      </c>
      <c r="G1188">
        <v>22</v>
      </c>
      <c r="H1188" t="s">
        <v>5229</v>
      </c>
      <c r="I1188">
        <v>2012</v>
      </c>
      <c r="J1188" t="s">
        <v>4988</v>
      </c>
      <c r="K1188" t="s">
        <v>458</v>
      </c>
      <c r="L1188">
        <v>0</v>
      </c>
      <c r="M1188" s="9" t="str">
        <f>Data[[#This Row],[schedule]]&amp;" | "&amp;Data[[#This Row],[section]]</f>
        <v xml:space="preserve">SCHEDULE 11: REPORT ON RELIABILITY MEASURES | </v>
      </c>
      <c r="N1188" s="9" t="str">
        <f t="shared" si="18"/>
        <v>SCHEDULE 11: REPORT ON RELIABILITY MEASURES | Interruptions to: Remote stands and means of embarkation/disembarkation | Caused by: Undetermined reasons</v>
      </c>
    </row>
    <row r="1189" spans="1:14">
      <c r="A1189" t="s">
        <v>1</v>
      </c>
      <c r="B1189">
        <v>2012</v>
      </c>
      <c r="C1189" t="s">
        <v>5223</v>
      </c>
      <c r="D1189" t="s">
        <v>81</v>
      </c>
      <c r="E1189" t="s">
        <v>81</v>
      </c>
      <c r="F1189" t="s">
        <v>5233</v>
      </c>
      <c r="G1189">
        <v>22</v>
      </c>
      <c r="H1189" t="s">
        <v>5229</v>
      </c>
      <c r="I1189">
        <v>2012</v>
      </c>
      <c r="J1189" t="s">
        <v>5226</v>
      </c>
      <c r="K1189" t="s">
        <v>458</v>
      </c>
      <c r="L1189">
        <v>0</v>
      </c>
      <c r="M1189" s="9" t="str">
        <f>Data[[#This Row],[schedule]]&amp;" | "&amp;Data[[#This Row],[section]]</f>
        <v xml:space="preserve">SCHEDULE 11: REPORT ON RELIABILITY MEASURES | </v>
      </c>
      <c r="N1189" s="9" t="str">
        <f t="shared" si="18"/>
        <v>SCHEDULE 11: REPORT ON RELIABILITY MEASURES | Interruptions to: Remote stands and means of embarkation/disembarkation | Caused by: Undetermined reasons</v>
      </c>
    </row>
    <row r="1190" spans="1:14">
      <c r="A1190" t="s">
        <v>1</v>
      </c>
      <c r="B1190">
        <v>2012</v>
      </c>
      <c r="C1190" t="s">
        <v>5223</v>
      </c>
      <c r="D1190" t="s">
        <v>81</v>
      </c>
      <c r="E1190" t="s">
        <v>81</v>
      </c>
      <c r="F1190" t="s">
        <v>5233</v>
      </c>
      <c r="G1190">
        <v>22</v>
      </c>
      <c r="H1190" t="s">
        <v>5229</v>
      </c>
      <c r="I1190">
        <v>2012</v>
      </c>
      <c r="J1190" t="s">
        <v>5227</v>
      </c>
      <c r="K1190" t="s">
        <v>458</v>
      </c>
      <c r="L1190">
        <v>0</v>
      </c>
      <c r="M1190" s="9" t="str">
        <f>Data[[#This Row],[schedule]]&amp;" | "&amp;Data[[#This Row],[section]]</f>
        <v xml:space="preserve">SCHEDULE 11: REPORT ON RELIABILITY MEASURES | </v>
      </c>
      <c r="N1190" s="9" t="str">
        <f t="shared" si="18"/>
        <v>SCHEDULE 11: REPORT ON RELIABILITY MEASURES | Interruptions to: Remote stands and means of embarkation/disembarkation | Caused by: Undetermined reasons</v>
      </c>
    </row>
    <row r="1191" spans="1:14">
      <c r="A1191" t="s">
        <v>1</v>
      </c>
      <c r="B1191">
        <v>2012</v>
      </c>
      <c r="C1191" t="s">
        <v>5223</v>
      </c>
      <c r="D1191" t="s">
        <v>81</v>
      </c>
      <c r="E1191" t="s">
        <v>81</v>
      </c>
      <c r="F1191" t="s">
        <v>5233</v>
      </c>
      <c r="G1191">
        <v>23</v>
      </c>
      <c r="H1191" t="s">
        <v>60</v>
      </c>
      <c r="I1191">
        <v>2012</v>
      </c>
      <c r="J1191" t="s">
        <v>4988</v>
      </c>
      <c r="K1191" t="s">
        <v>458</v>
      </c>
      <c r="L1191">
        <v>0</v>
      </c>
      <c r="M1191" s="9" t="str">
        <f>Data[[#This Row],[schedule]]&amp;" | "&amp;Data[[#This Row],[section]]</f>
        <v xml:space="preserve">SCHEDULE 11: REPORT ON RELIABILITY MEASURES | </v>
      </c>
      <c r="N1191" s="9" t="str">
        <f t="shared" si="18"/>
        <v>SCHEDULE 11: REPORT ON RELIABILITY MEASURES | Interruptions to: Remote stands and means of embarkation/disembarkation | Total</v>
      </c>
    </row>
    <row r="1192" spans="1:14">
      <c r="A1192" t="s">
        <v>1</v>
      </c>
      <c r="B1192">
        <v>2012</v>
      </c>
      <c r="C1192" t="s">
        <v>5223</v>
      </c>
      <c r="D1192" t="s">
        <v>81</v>
      </c>
      <c r="E1192" t="s">
        <v>81</v>
      </c>
      <c r="F1192" t="s">
        <v>5233</v>
      </c>
      <c r="G1192">
        <v>23</v>
      </c>
      <c r="H1192" t="s">
        <v>60</v>
      </c>
      <c r="I1192">
        <v>2012</v>
      </c>
      <c r="J1192" t="s">
        <v>5226</v>
      </c>
      <c r="K1192" t="s">
        <v>5230</v>
      </c>
      <c r="M1192" s="9" t="str">
        <f>Data[[#This Row],[schedule]]&amp;" | "&amp;Data[[#This Row],[section]]</f>
        <v xml:space="preserve">SCHEDULE 11: REPORT ON RELIABILITY MEASURES | </v>
      </c>
      <c r="N1192" s="9" t="str">
        <f t="shared" si="18"/>
        <v>SCHEDULE 11: REPORT ON RELIABILITY MEASURES | Interruptions to: Remote stands and means of embarkation/disembarkation | Total</v>
      </c>
    </row>
    <row r="1193" spans="1:14">
      <c r="A1193" t="s">
        <v>1</v>
      </c>
      <c r="B1193">
        <v>2012</v>
      </c>
      <c r="C1193" t="s">
        <v>5223</v>
      </c>
      <c r="D1193" t="s">
        <v>81</v>
      </c>
      <c r="E1193" t="s">
        <v>81</v>
      </c>
      <c r="F1193" t="s">
        <v>5233</v>
      </c>
      <c r="G1193">
        <v>23</v>
      </c>
      <c r="H1193" t="s">
        <v>60</v>
      </c>
      <c r="I1193">
        <v>2012</v>
      </c>
      <c r="J1193" t="s">
        <v>5227</v>
      </c>
      <c r="K1193" t="s">
        <v>5230</v>
      </c>
      <c r="M1193" s="9" t="str">
        <f>Data[[#This Row],[schedule]]&amp;" | "&amp;Data[[#This Row],[section]]</f>
        <v xml:space="preserve">SCHEDULE 11: REPORT ON RELIABILITY MEASURES | </v>
      </c>
      <c r="N1193" s="9" t="str">
        <f t="shared" si="18"/>
        <v>SCHEDULE 11: REPORT ON RELIABILITY MEASURES | Interruptions to: Remote stands and means of embarkation/disembarkation | Total</v>
      </c>
    </row>
    <row r="1194" spans="1:14">
      <c r="A1194" t="s">
        <v>1</v>
      </c>
      <c r="B1194">
        <v>2012</v>
      </c>
      <c r="C1194" t="s">
        <v>5223</v>
      </c>
      <c r="D1194" t="s">
        <v>81</v>
      </c>
      <c r="E1194" t="s">
        <v>81</v>
      </c>
      <c r="F1194" t="s">
        <v>5234</v>
      </c>
      <c r="G1194">
        <v>26</v>
      </c>
      <c r="H1194" t="s">
        <v>5225</v>
      </c>
      <c r="I1194">
        <v>2012</v>
      </c>
      <c r="J1194" t="s">
        <v>4988</v>
      </c>
      <c r="K1194" t="s">
        <v>1308</v>
      </c>
      <c r="L1194">
        <v>2</v>
      </c>
      <c r="M1194" s="9" t="str">
        <f>Data[[#This Row],[schedule]]&amp;" | "&amp;Data[[#This Row],[section]]</f>
        <v xml:space="preserve">SCHEDULE 11: REPORT ON RELIABILITY MEASURES | </v>
      </c>
      <c r="N1194" s="9" t="str">
        <f t="shared" si="18"/>
        <v>SCHEDULE 11: REPORT ON RELIABILITY MEASURES | Interruptions to: Contact stands and airbridges | Caused by: Airports</v>
      </c>
    </row>
    <row r="1195" spans="1:14">
      <c r="A1195" t="s">
        <v>1</v>
      </c>
      <c r="B1195">
        <v>2012</v>
      </c>
      <c r="C1195" t="s">
        <v>5223</v>
      </c>
      <c r="D1195" t="s">
        <v>81</v>
      </c>
      <c r="E1195" t="s">
        <v>81</v>
      </c>
      <c r="F1195" t="s">
        <v>5234</v>
      </c>
      <c r="G1195">
        <v>26</v>
      </c>
      <c r="H1195" t="s">
        <v>5225</v>
      </c>
      <c r="I1195">
        <v>2012</v>
      </c>
      <c r="J1195" t="s">
        <v>5226</v>
      </c>
      <c r="K1195" t="s">
        <v>1624</v>
      </c>
      <c r="L1195">
        <v>1</v>
      </c>
      <c r="M1195" s="9" t="str">
        <f>Data[[#This Row],[schedule]]&amp;" | "&amp;Data[[#This Row],[section]]</f>
        <v xml:space="preserve">SCHEDULE 11: REPORT ON RELIABILITY MEASURES | </v>
      </c>
      <c r="N1195" s="9" t="str">
        <f t="shared" si="18"/>
        <v>SCHEDULE 11: REPORT ON RELIABILITY MEASURES | Interruptions to: Contact stands and airbridges | Caused by: Airports</v>
      </c>
    </row>
    <row r="1196" spans="1:14">
      <c r="A1196" t="s">
        <v>1</v>
      </c>
      <c r="B1196">
        <v>2012</v>
      </c>
      <c r="C1196" t="s">
        <v>5223</v>
      </c>
      <c r="D1196" t="s">
        <v>81</v>
      </c>
      <c r="E1196" t="s">
        <v>81</v>
      </c>
      <c r="F1196" t="s">
        <v>5234</v>
      </c>
      <c r="G1196">
        <v>26</v>
      </c>
      <c r="H1196" t="s">
        <v>5225</v>
      </c>
      <c r="I1196">
        <v>2012</v>
      </c>
      <c r="J1196" t="s">
        <v>5227</v>
      </c>
      <c r="K1196" t="s">
        <v>1624</v>
      </c>
      <c r="L1196">
        <v>1</v>
      </c>
      <c r="M1196" s="9" t="str">
        <f>Data[[#This Row],[schedule]]&amp;" | "&amp;Data[[#This Row],[section]]</f>
        <v xml:space="preserve">SCHEDULE 11: REPORT ON RELIABILITY MEASURES | </v>
      </c>
      <c r="N1196" s="9" t="str">
        <f t="shared" si="18"/>
        <v>SCHEDULE 11: REPORT ON RELIABILITY MEASURES | Interruptions to: Contact stands and airbridges | Caused by: Airports</v>
      </c>
    </row>
    <row r="1197" spans="1:14">
      <c r="A1197" t="s">
        <v>1</v>
      </c>
      <c r="B1197">
        <v>2012</v>
      </c>
      <c r="C1197" t="s">
        <v>5223</v>
      </c>
      <c r="D1197" t="s">
        <v>81</v>
      </c>
      <c r="E1197" t="s">
        <v>81</v>
      </c>
      <c r="F1197" t="s">
        <v>5234</v>
      </c>
      <c r="G1197">
        <v>27</v>
      </c>
      <c r="H1197" t="s">
        <v>5228</v>
      </c>
      <c r="I1197">
        <v>2012</v>
      </c>
      <c r="J1197" t="s">
        <v>4988</v>
      </c>
      <c r="K1197" t="s">
        <v>458</v>
      </c>
      <c r="L1197">
        <v>0</v>
      </c>
      <c r="M1197" s="9" t="str">
        <f>Data[[#This Row],[schedule]]&amp;" | "&amp;Data[[#This Row],[section]]</f>
        <v xml:space="preserve">SCHEDULE 11: REPORT ON RELIABILITY MEASURES | </v>
      </c>
      <c r="N1197" s="9" t="str">
        <f t="shared" si="18"/>
        <v>SCHEDULE 11: REPORT ON RELIABILITY MEASURES | Interruptions to: Contact stands and airbridges | Caused by: Airlines/Other</v>
      </c>
    </row>
    <row r="1198" spans="1:14">
      <c r="A1198" t="s">
        <v>1</v>
      </c>
      <c r="B1198">
        <v>2012</v>
      </c>
      <c r="C1198" t="s">
        <v>5223</v>
      </c>
      <c r="D1198" t="s">
        <v>81</v>
      </c>
      <c r="E1198" t="s">
        <v>81</v>
      </c>
      <c r="F1198" t="s">
        <v>5234</v>
      </c>
      <c r="G1198">
        <v>27</v>
      </c>
      <c r="H1198" t="s">
        <v>5228</v>
      </c>
      <c r="I1198">
        <v>2012</v>
      </c>
      <c r="J1198" t="s">
        <v>5226</v>
      </c>
      <c r="K1198" t="s">
        <v>458</v>
      </c>
      <c r="L1198">
        <v>0</v>
      </c>
      <c r="M1198" s="9" t="str">
        <f>Data[[#This Row],[schedule]]&amp;" | "&amp;Data[[#This Row],[section]]</f>
        <v xml:space="preserve">SCHEDULE 11: REPORT ON RELIABILITY MEASURES | </v>
      </c>
      <c r="N1198" s="9" t="str">
        <f t="shared" si="18"/>
        <v>SCHEDULE 11: REPORT ON RELIABILITY MEASURES | Interruptions to: Contact stands and airbridges | Caused by: Airlines/Other</v>
      </c>
    </row>
    <row r="1199" spans="1:14">
      <c r="A1199" t="s">
        <v>1</v>
      </c>
      <c r="B1199">
        <v>2012</v>
      </c>
      <c r="C1199" t="s">
        <v>5223</v>
      </c>
      <c r="D1199" t="s">
        <v>81</v>
      </c>
      <c r="E1199" t="s">
        <v>81</v>
      </c>
      <c r="F1199" t="s">
        <v>5234</v>
      </c>
      <c r="G1199">
        <v>27</v>
      </c>
      <c r="H1199" t="s">
        <v>5228</v>
      </c>
      <c r="I1199">
        <v>2012</v>
      </c>
      <c r="J1199" t="s">
        <v>5227</v>
      </c>
      <c r="K1199" t="s">
        <v>458</v>
      </c>
      <c r="L1199">
        <v>0</v>
      </c>
      <c r="M1199" s="9" t="str">
        <f>Data[[#This Row],[schedule]]&amp;" | "&amp;Data[[#This Row],[section]]</f>
        <v xml:space="preserve">SCHEDULE 11: REPORT ON RELIABILITY MEASURES | </v>
      </c>
      <c r="N1199" s="9" t="str">
        <f t="shared" si="18"/>
        <v>SCHEDULE 11: REPORT ON RELIABILITY MEASURES | Interruptions to: Contact stands and airbridges | Caused by: Airlines/Other</v>
      </c>
    </row>
    <row r="1200" spans="1:14">
      <c r="A1200" t="s">
        <v>1</v>
      </c>
      <c r="B1200">
        <v>2012</v>
      </c>
      <c r="C1200" t="s">
        <v>5223</v>
      </c>
      <c r="D1200" t="s">
        <v>81</v>
      </c>
      <c r="E1200" t="s">
        <v>81</v>
      </c>
      <c r="F1200" t="s">
        <v>5234</v>
      </c>
      <c r="G1200">
        <v>28</v>
      </c>
      <c r="H1200" t="s">
        <v>5229</v>
      </c>
      <c r="I1200">
        <v>2012</v>
      </c>
      <c r="J1200" t="s">
        <v>4988</v>
      </c>
      <c r="K1200" t="s">
        <v>458</v>
      </c>
      <c r="L1200">
        <v>0</v>
      </c>
      <c r="M1200" s="9" t="str">
        <f>Data[[#This Row],[schedule]]&amp;" | "&amp;Data[[#This Row],[section]]</f>
        <v xml:space="preserve">SCHEDULE 11: REPORT ON RELIABILITY MEASURES | </v>
      </c>
      <c r="N1200" s="9" t="str">
        <f t="shared" si="18"/>
        <v>SCHEDULE 11: REPORT ON RELIABILITY MEASURES | Interruptions to: Contact stands and airbridges | Caused by: Undetermined reasons</v>
      </c>
    </row>
    <row r="1201" spans="1:14">
      <c r="A1201" t="s">
        <v>1</v>
      </c>
      <c r="B1201">
        <v>2012</v>
      </c>
      <c r="C1201" t="s">
        <v>5223</v>
      </c>
      <c r="D1201" t="s">
        <v>81</v>
      </c>
      <c r="E1201" t="s">
        <v>81</v>
      </c>
      <c r="F1201" t="s">
        <v>5234</v>
      </c>
      <c r="G1201">
        <v>28</v>
      </c>
      <c r="H1201" t="s">
        <v>5229</v>
      </c>
      <c r="I1201">
        <v>2012</v>
      </c>
      <c r="J1201" t="s">
        <v>5226</v>
      </c>
      <c r="K1201" t="s">
        <v>458</v>
      </c>
      <c r="L1201">
        <v>0</v>
      </c>
      <c r="M1201" s="9" t="str">
        <f>Data[[#This Row],[schedule]]&amp;" | "&amp;Data[[#This Row],[section]]</f>
        <v xml:space="preserve">SCHEDULE 11: REPORT ON RELIABILITY MEASURES | </v>
      </c>
      <c r="N1201" s="9" t="str">
        <f t="shared" si="18"/>
        <v>SCHEDULE 11: REPORT ON RELIABILITY MEASURES | Interruptions to: Contact stands and airbridges | Caused by: Undetermined reasons</v>
      </c>
    </row>
    <row r="1202" spans="1:14">
      <c r="A1202" t="s">
        <v>1</v>
      </c>
      <c r="B1202">
        <v>2012</v>
      </c>
      <c r="C1202" t="s">
        <v>5223</v>
      </c>
      <c r="D1202" t="s">
        <v>81</v>
      </c>
      <c r="E1202" t="s">
        <v>81</v>
      </c>
      <c r="F1202" t="s">
        <v>5234</v>
      </c>
      <c r="G1202">
        <v>28</v>
      </c>
      <c r="H1202" t="s">
        <v>5229</v>
      </c>
      <c r="I1202">
        <v>2012</v>
      </c>
      <c r="J1202" t="s">
        <v>5227</v>
      </c>
      <c r="K1202" t="s">
        <v>458</v>
      </c>
      <c r="L1202">
        <v>0</v>
      </c>
      <c r="M1202" s="9" t="str">
        <f>Data[[#This Row],[schedule]]&amp;" | "&amp;Data[[#This Row],[section]]</f>
        <v xml:space="preserve">SCHEDULE 11: REPORT ON RELIABILITY MEASURES | </v>
      </c>
      <c r="N1202" s="9" t="str">
        <f t="shared" si="18"/>
        <v>SCHEDULE 11: REPORT ON RELIABILITY MEASURES | Interruptions to: Contact stands and airbridges | Caused by: Undetermined reasons</v>
      </c>
    </row>
    <row r="1203" spans="1:14">
      <c r="A1203" t="s">
        <v>1</v>
      </c>
      <c r="B1203">
        <v>2012</v>
      </c>
      <c r="C1203" t="s">
        <v>5223</v>
      </c>
      <c r="D1203" t="s">
        <v>81</v>
      </c>
      <c r="E1203" t="s">
        <v>81</v>
      </c>
      <c r="F1203" t="s">
        <v>5234</v>
      </c>
      <c r="G1203">
        <v>29</v>
      </c>
      <c r="H1203" t="s">
        <v>60</v>
      </c>
      <c r="I1203">
        <v>2012</v>
      </c>
      <c r="J1203" t="s">
        <v>4988</v>
      </c>
      <c r="K1203" t="s">
        <v>1308</v>
      </c>
      <c r="L1203">
        <v>2</v>
      </c>
      <c r="M1203" s="9" t="str">
        <f>Data[[#This Row],[schedule]]&amp;" | "&amp;Data[[#This Row],[section]]</f>
        <v xml:space="preserve">SCHEDULE 11: REPORT ON RELIABILITY MEASURES | </v>
      </c>
      <c r="N1203" s="9" t="str">
        <f t="shared" si="18"/>
        <v>SCHEDULE 11: REPORT ON RELIABILITY MEASURES | Interruptions to: Contact stands and airbridges | Total</v>
      </c>
    </row>
    <row r="1204" spans="1:14">
      <c r="A1204" t="s">
        <v>1</v>
      </c>
      <c r="B1204">
        <v>2012</v>
      </c>
      <c r="C1204" t="s">
        <v>5223</v>
      </c>
      <c r="D1204" t="s">
        <v>81</v>
      </c>
      <c r="E1204" t="s">
        <v>81</v>
      </c>
      <c r="F1204" t="s">
        <v>5234</v>
      </c>
      <c r="G1204">
        <v>29</v>
      </c>
      <c r="H1204" t="s">
        <v>60</v>
      </c>
      <c r="I1204">
        <v>2012</v>
      </c>
      <c r="J1204" t="s">
        <v>5226</v>
      </c>
      <c r="K1204" t="s">
        <v>1624</v>
      </c>
      <c r="L1204">
        <v>1</v>
      </c>
      <c r="M1204" s="9" t="str">
        <f>Data[[#This Row],[schedule]]&amp;" | "&amp;Data[[#This Row],[section]]</f>
        <v xml:space="preserve">SCHEDULE 11: REPORT ON RELIABILITY MEASURES | </v>
      </c>
      <c r="N1204" s="9" t="str">
        <f t="shared" si="18"/>
        <v>SCHEDULE 11: REPORT ON RELIABILITY MEASURES | Interruptions to: Contact stands and airbridges | Total</v>
      </c>
    </row>
    <row r="1205" spans="1:14">
      <c r="A1205" t="s">
        <v>1</v>
      </c>
      <c r="B1205">
        <v>2012</v>
      </c>
      <c r="C1205" t="s">
        <v>5223</v>
      </c>
      <c r="D1205" t="s">
        <v>81</v>
      </c>
      <c r="E1205" t="s">
        <v>81</v>
      </c>
      <c r="F1205" t="s">
        <v>5234</v>
      </c>
      <c r="G1205">
        <v>29</v>
      </c>
      <c r="H1205" t="s">
        <v>60</v>
      </c>
      <c r="I1205">
        <v>2012</v>
      </c>
      <c r="J1205" t="s">
        <v>5227</v>
      </c>
      <c r="K1205" t="s">
        <v>1624</v>
      </c>
      <c r="L1205">
        <v>1</v>
      </c>
      <c r="M1205" s="9" t="str">
        <f>Data[[#This Row],[schedule]]&amp;" | "&amp;Data[[#This Row],[section]]</f>
        <v xml:space="preserve">SCHEDULE 11: REPORT ON RELIABILITY MEASURES | </v>
      </c>
      <c r="N1205" s="9" t="str">
        <f t="shared" si="18"/>
        <v>SCHEDULE 11: REPORT ON RELIABILITY MEASURES | Interruptions to: Contact stands and airbridges | Total</v>
      </c>
    </row>
    <row r="1206" spans="1:14">
      <c r="A1206" t="s">
        <v>1</v>
      </c>
      <c r="B1206">
        <v>2012</v>
      </c>
      <c r="C1206" t="s">
        <v>5223</v>
      </c>
      <c r="D1206" t="s">
        <v>81</v>
      </c>
      <c r="E1206" t="s">
        <v>81</v>
      </c>
      <c r="F1206" t="s">
        <v>5235</v>
      </c>
      <c r="G1206">
        <v>32</v>
      </c>
      <c r="H1206" t="s">
        <v>5225</v>
      </c>
      <c r="I1206">
        <v>2012</v>
      </c>
      <c r="J1206" t="s">
        <v>4988</v>
      </c>
      <c r="K1206" t="s">
        <v>4453</v>
      </c>
      <c r="L1206">
        <v>3</v>
      </c>
      <c r="M1206" s="9" t="str">
        <f>Data[[#This Row],[schedule]]&amp;" | "&amp;Data[[#This Row],[section]]</f>
        <v xml:space="preserve">SCHEDULE 11: REPORT ON RELIABILITY MEASURES | </v>
      </c>
      <c r="N1206" s="9" t="str">
        <f t="shared" si="18"/>
        <v>SCHEDULE 11: REPORT ON RELIABILITY MEASURES | Interruptions to: Baggage sortation system on departures | Caused by: Airports</v>
      </c>
    </row>
    <row r="1207" spans="1:14">
      <c r="A1207" t="s">
        <v>1</v>
      </c>
      <c r="B1207">
        <v>2012</v>
      </c>
      <c r="C1207" t="s">
        <v>5223</v>
      </c>
      <c r="D1207" t="s">
        <v>81</v>
      </c>
      <c r="E1207" t="s">
        <v>81</v>
      </c>
      <c r="F1207" t="s">
        <v>5235</v>
      </c>
      <c r="G1207">
        <v>32</v>
      </c>
      <c r="H1207" t="s">
        <v>5225</v>
      </c>
      <c r="I1207">
        <v>2012</v>
      </c>
      <c r="J1207" t="s">
        <v>5226</v>
      </c>
      <c r="K1207" t="s">
        <v>2050</v>
      </c>
      <c r="L1207">
        <v>17</v>
      </c>
      <c r="M1207" s="9" t="str">
        <f>Data[[#This Row],[schedule]]&amp;" | "&amp;Data[[#This Row],[section]]</f>
        <v xml:space="preserve">SCHEDULE 11: REPORT ON RELIABILITY MEASURES | </v>
      </c>
      <c r="N1207" s="9" t="str">
        <f t="shared" si="18"/>
        <v>SCHEDULE 11: REPORT ON RELIABILITY MEASURES | Interruptions to: Baggage sortation system on departures | Caused by: Airports</v>
      </c>
    </row>
    <row r="1208" spans="1:14">
      <c r="A1208" t="s">
        <v>1</v>
      </c>
      <c r="B1208">
        <v>2012</v>
      </c>
      <c r="C1208" t="s">
        <v>5223</v>
      </c>
      <c r="D1208" t="s">
        <v>81</v>
      </c>
      <c r="E1208" t="s">
        <v>81</v>
      </c>
      <c r="F1208" t="s">
        <v>5235</v>
      </c>
      <c r="G1208">
        <v>32</v>
      </c>
      <c r="H1208" t="s">
        <v>5225</v>
      </c>
      <c r="I1208">
        <v>2012</v>
      </c>
      <c r="J1208" t="s">
        <v>5227</v>
      </c>
      <c r="K1208" t="s">
        <v>458</v>
      </c>
      <c r="L1208">
        <v>0</v>
      </c>
      <c r="M1208" s="9" t="str">
        <f>Data[[#This Row],[schedule]]&amp;" | "&amp;Data[[#This Row],[section]]</f>
        <v xml:space="preserve">SCHEDULE 11: REPORT ON RELIABILITY MEASURES | </v>
      </c>
      <c r="N1208" s="9" t="str">
        <f t="shared" si="18"/>
        <v>SCHEDULE 11: REPORT ON RELIABILITY MEASURES | Interruptions to: Baggage sortation system on departures | Caused by: Airports</v>
      </c>
    </row>
    <row r="1209" spans="1:14">
      <c r="A1209" t="s">
        <v>1</v>
      </c>
      <c r="B1209">
        <v>2012</v>
      </c>
      <c r="C1209" t="s">
        <v>5223</v>
      </c>
      <c r="D1209" t="s">
        <v>81</v>
      </c>
      <c r="E1209" t="s">
        <v>81</v>
      </c>
      <c r="F1209" t="s">
        <v>5235</v>
      </c>
      <c r="G1209">
        <v>33</v>
      </c>
      <c r="H1209" t="s">
        <v>5228</v>
      </c>
      <c r="I1209">
        <v>2012</v>
      </c>
      <c r="J1209" t="s">
        <v>4988</v>
      </c>
      <c r="K1209" t="s">
        <v>4453</v>
      </c>
      <c r="L1209">
        <v>3</v>
      </c>
      <c r="M1209" s="9" t="str">
        <f>Data[[#This Row],[schedule]]&amp;" | "&amp;Data[[#This Row],[section]]</f>
        <v xml:space="preserve">SCHEDULE 11: REPORT ON RELIABILITY MEASURES | </v>
      </c>
      <c r="N1209" s="9" t="str">
        <f t="shared" si="18"/>
        <v>SCHEDULE 11: REPORT ON RELIABILITY MEASURES | Interruptions to: Baggage sortation system on departures | Caused by: Airlines/Other</v>
      </c>
    </row>
    <row r="1210" spans="1:14">
      <c r="A1210" t="s">
        <v>1</v>
      </c>
      <c r="B1210">
        <v>2012</v>
      </c>
      <c r="C1210" t="s">
        <v>5223</v>
      </c>
      <c r="D1210" t="s">
        <v>81</v>
      </c>
      <c r="E1210" t="s">
        <v>81</v>
      </c>
      <c r="F1210" t="s">
        <v>5235</v>
      </c>
      <c r="G1210">
        <v>33</v>
      </c>
      <c r="H1210" t="s">
        <v>5228</v>
      </c>
      <c r="I1210">
        <v>2012</v>
      </c>
      <c r="J1210" t="s">
        <v>5226</v>
      </c>
      <c r="K1210" t="s">
        <v>1624</v>
      </c>
      <c r="L1210">
        <v>1</v>
      </c>
      <c r="M1210" s="9" t="str">
        <f>Data[[#This Row],[schedule]]&amp;" | "&amp;Data[[#This Row],[section]]</f>
        <v xml:space="preserve">SCHEDULE 11: REPORT ON RELIABILITY MEASURES | </v>
      </c>
      <c r="N1210" s="9" t="str">
        <f t="shared" si="18"/>
        <v>SCHEDULE 11: REPORT ON RELIABILITY MEASURES | Interruptions to: Baggage sortation system on departures | Caused by: Airlines/Other</v>
      </c>
    </row>
    <row r="1211" spans="1:14">
      <c r="A1211" t="s">
        <v>1</v>
      </c>
      <c r="B1211">
        <v>2012</v>
      </c>
      <c r="C1211" t="s">
        <v>5223</v>
      </c>
      <c r="D1211" t="s">
        <v>81</v>
      </c>
      <c r="E1211" t="s">
        <v>81</v>
      </c>
      <c r="F1211" t="s">
        <v>5235</v>
      </c>
      <c r="G1211">
        <v>33</v>
      </c>
      <c r="H1211" t="s">
        <v>5228</v>
      </c>
      <c r="I1211">
        <v>2012</v>
      </c>
      <c r="J1211" t="s">
        <v>5227</v>
      </c>
      <c r="K1211" t="s">
        <v>5346</v>
      </c>
      <c r="L1211">
        <v>36</v>
      </c>
      <c r="M1211" s="9" t="str">
        <f>Data[[#This Row],[schedule]]&amp;" | "&amp;Data[[#This Row],[section]]</f>
        <v xml:space="preserve">SCHEDULE 11: REPORT ON RELIABILITY MEASURES | </v>
      </c>
      <c r="N1211" s="9" t="str">
        <f t="shared" si="18"/>
        <v>SCHEDULE 11: REPORT ON RELIABILITY MEASURES | Interruptions to: Baggage sortation system on departures | Caused by: Airlines/Other</v>
      </c>
    </row>
    <row r="1212" spans="1:14">
      <c r="A1212" t="s">
        <v>1</v>
      </c>
      <c r="B1212">
        <v>2012</v>
      </c>
      <c r="C1212" t="s">
        <v>5223</v>
      </c>
      <c r="D1212" t="s">
        <v>81</v>
      </c>
      <c r="E1212" t="s">
        <v>81</v>
      </c>
      <c r="F1212" t="s">
        <v>5235</v>
      </c>
      <c r="G1212">
        <v>34</v>
      </c>
      <c r="H1212" t="s">
        <v>5229</v>
      </c>
      <c r="I1212">
        <v>2012</v>
      </c>
      <c r="J1212" t="s">
        <v>4988</v>
      </c>
      <c r="K1212" t="s">
        <v>458</v>
      </c>
      <c r="L1212">
        <v>0</v>
      </c>
      <c r="M1212" s="9" t="str">
        <f>Data[[#This Row],[schedule]]&amp;" | "&amp;Data[[#This Row],[section]]</f>
        <v xml:space="preserve">SCHEDULE 11: REPORT ON RELIABILITY MEASURES | </v>
      </c>
      <c r="N1212" s="9" t="str">
        <f t="shared" si="18"/>
        <v>SCHEDULE 11: REPORT ON RELIABILITY MEASURES | Interruptions to: Baggage sortation system on departures | Caused by: Undetermined reasons</v>
      </c>
    </row>
    <row r="1213" spans="1:14">
      <c r="A1213" t="s">
        <v>1</v>
      </c>
      <c r="B1213">
        <v>2012</v>
      </c>
      <c r="C1213" t="s">
        <v>5223</v>
      </c>
      <c r="D1213" t="s">
        <v>81</v>
      </c>
      <c r="E1213" t="s">
        <v>81</v>
      </c>
      <c r="F1213" t="s">
        <v>5235</v>
      </c>
      <c r="G1213">
        <v>34</v>
      </c>
      <c r="H1213" t="s">
        <v>5229</v>
      </c>
      <c r="I1213">
        <v>2012</v>
      </c>
      <c r="J1213" t="s">
        <v>5226</v>
      </c>
      <c r="K1213" t="s">
        <v>458</v>
      </c>
      <c r="L1213">
        <v>0</v>
      </c>
      <c r="M1213" s="9" t="str">
        <f>Data[[#This Row],[schedule]]&amp;" | "&amp;Data[[#This Row],[section]]</f>
        <v xml:space="preserve">SCHEDULE 11: REPORT ON RELIABILITY MEASURES | </v>
      </c>
      <c r="N1213" s="9" t="str">
        <f t="shared" si="18"/>
        <v>SCHEDULE 11: REPORT ON RELIABILITY MEASURES | Interruptions to: Baggage sortation system on departures | Caused by: Undetermined reasons</v>
      </c>
    </row>
    <row r="1214" spans="1:14">
      <c r="A1214" t="s">
        <v>1</v>
      </c>
      <c r="B1214">
        <v>2012</v>
      </c>
      <c r="C1214" t="s">
        <v>5223</v>
      </c>
      <c r="D1214" t="s">
        <v>81</v>
      </c>
      <c r="E1214" t="s">
        <v>81</v>
      </c>
      <c r="F1214" t="s">
        <v>5235</v>
      </c>
      <c r="G1214">
        <v>34</v>
      </c>
      <c r="H1214" t="s">
        <v>5229</v>
      </c>
      <c r="I1214">
        <v>2012</v>
      </c>
      <c r="J1214" t="s">
        <v>5227</v>
      </c>
      <c r="K1214" t="s">
        <v>458</v>
      </c>
      <c r="L1214">
        <v>0</v>
      </c>
      <c r="M1214" s="9" t="str">
        <f>Data[[#This Row],[schedule]]&amp;" | "&amp;Data[[#This Row],[section]]</f>
        <v xml:space="preserve">SCHEDULE 11: REPORT ON RELIABILITY MEASURES | </v>
      </c>
      <c r="N1214" s="9" t="str">
        <f t="shared" si="18"/>
        <v>SCHEDULE 11: REPORT ON RELIABILITY MEASURES | Interruptions to: Baggage sortation system on departures | Caused by: Undetermined reasons</v>
      </c>
    </row>
    <row r="1215" spans="1:14">
      <c r="A1215" t="s">
        <v>1</v>
      </c>
      <c r="B1215">
        <v>2012</v>
      </c>
      <c r="C1215" t="s">
        <v>5223</v>
      </c>
      <c r="D1215" t="s">
        <v>81</v>
      </c>
      <c r="E1215" t="s">
        <v>81</v>
      </c>
      <c r="F1215" t="s">
        <v>5235</v>
      </c>
      <c r="G1215">
        <v>35</v>
      </c>
      <c r="H1215" t="s">
        <v>60</v>
      </c>
      <c r="I1215">
        <v>2012</v>
      </c>
      <c r="J1215" t="s">
        <v>4988</v>
      </c>
      <c r="K1215" t="s">
        <v>5347</v>
      </c>
      <c r="L1215">
        <v>6</v>
      </c>
      <c r="M1215" s="9" t="str">
        <f>Data[[#This Row],[schedule]]&amp;" | "&amp;Data[[#This Row],[section]]</f>
        <v xml:space="preserve">SCHEDULE 11: REPORT ON RELIABILITY MEASURES | </v>
      </c>
      <c r="N1215" s="9" t="str">
        <f t="shared" si="18"/>
        <v>SCHEDULE 11: REPORT ON RELIABILITY MEASURES | Interruptions to: Baggage sortation system on departures | Total</v>
      </c>
    </row>
    <row r="1216" spans="1:14">
      <c r="A1216" t="s">
        <v>1</v>
      </c>
      <c r="B1216">
        <v>2012</v>
      </c>
      <c r="C1216" t="s">
        <v>5223</v>
      </c>
      <c r="D1216" t="s">
        <v>81</v>
      </c>
      <c r="E1216" t="s">
        <v>81</v>
      </c>
      <c r="F1216" t="s">
        <v>5235</v>
      </c>
      <c r="G1216">
        <v>35</v>
      </c>
      <c r="H1216" t="s">
        <v>60</v>
      </c>
      <c r="I1216">
        <v>2012</v>
      </c>
      <c r="J1216" t="s">
        <v>5226</v>
      </c>
      <c r="K1216" t="s">
        <v>5348</v>
      </c>
      <c r="L1216">
        <v>18</v>
      </c>
      <c r="M1216" s="9" t="str">
        <f>Data[[#This Row],[schedule]]&amp;" | "&amp;Data[[#This Row],[section]]</f>
        <v xml:space="preserve">SCHEDULE 11: REPORT ON RELIABILITY MEASURES | </v>
      </c>
      <c r="N1216" s="9" t="str">
        <f t="shared" si="18"/>
        <v>SCHEDULE 11: REPORT ON RELIABILITY MEASURES | Interruptions to: Baggage sortation system on departures | Total</v>
      </c>
    </row>
    <row r="1217" spans="1:14">
      <c r="A1217" t="s">
        <v>1</v>
      </c>
      <c r="B1217">
        <v>2012</v>
      </c>
      <c r="C1217" t="s">
        <v>5223</v>
      </c>
      <c r="D1217" t="s">
        <v>81</v>
      </c>
      <c r="E1217" t="s">
        <v>81</v>
      </c>
      <c r="F1217" t="s">
        <v>5235</v>
      </c>
      <c r="G1217">
        <v>35</v>
      </c>
      <c r="H1217" t="s">
        <v>60</v>
      </c>
      <c r="I1217">
        <v>2012</v>
      </c>
      <c r="J1217" t="s">
        <v>5227</v>
      </c>
      <c r="K1217" t="s">
        <v>5346</v>
      </c>
      <c r="L1217">
        <v>36</v>
      </c>
      <c r="M1217" s="9" t="str">
        <f>Data[[#This Row],[schedule]]&amp;" | "&amp;Data[[#This Row],[section]]</f>
        <v xml:space="preserve">SCHEDULE 11: REPORT ON RELIABILITY MEASURES | </v>
      </c>
      <c r="N1217" s="9" t="str">
        <f t="shared" si="18"/>
        <v>SCHEDULE 11: REPORT ON RELIABILITY MEASURES | Interruptions to: Baggage sortation system on departures | Total</v>
      </c>
    </row>
    <row r="1218" spans="1:14">
      <c r="A1218" t="s">
        <v>1</v>
      </c>
      <c r="B1218">
        <v>2012</v>
      </c>
      <c r="C1218" t="s">
        <v>5223</v>
      </c>
      <c r="D1218" t="s">
        <v>81</v>
      </c>
      <c r="E1218" t="s">
        <v>81</v>
      </c>
      <c r="F1218" t="s">
        <v>5239</v>
      </c>
      <c r="G1218">
        <v>38</v>
      </c>
      <c r="H1218" t="s">
        <v>5225</v>
      </c>
      <c r="I1218">
        <v>2012</v>
      </c>
      <c r="J1218" t="s">
        <v>4988</v>
      </c>
      <c r="K1218" t="s">
        <v>458</v>
      </c>
      <c r="L1218">
        <v>0</v>
      </c>
      <c r="M1218" s="9" t="str">
        <f>Data[[#This Row],[schedule]]&amp;" | "&amp;Data[[#This Row],[section]]</f>
        <v xml:space="preserve">SCHEDULE 11: REPORT ON RELIABILITY MEASURES | </v>
      </c>
      <c r="N1218" s="9" t="str">
        <f t="shared" ref="N1218:N1281" si="19">SUBSTITUTE(SUBSTITUTE(SUBSTITUTE(C1218&amp;" | "&amp;D1218&amp;" | "&amp;E1218&amp;" | "&amp;F1218&amp;" | "&amp;H1218," |  |  | "," | ")," |  |  | "," | ")," |  | "," | ")</f>
        <v>SCHEDULE 11: REPORT ON RELIABILITY MEASURES | Interruptions to: Baggage reclaim belts | Caused by: Airports</v>
      </c>
    </row>
    <row r="1219" spans="1:14">
      <c r="A1219" t="s">
        <v>1</v>
      </c>
      <c r="B1219">
        <v>2012</v>
      </c>
      <c r="C1219" t="s">
        <v>5223</v>
      </c>
      <c r="D1219" t="s">
        <v>81</v>
      </c>
      <c r="E1219" t="s">
        <v>81</v>
      </c>
      <c r="F1219" t="s">
        <v>5239</v>
      </c>
      <c r="G1219">
        <v>38</v>
      </c>
      <c r="H1219" t="s">
        <v>5225</v>
      </c>
      <c r="I1219">
        <v>2012</v>
      </c>
      <c r="J1219" t="s">
        <v>5226</v>
      </c>
      <c r="K1219" t="s">
        <v>458</v>
      </c>
      <c r="L1219">
        <v>0</v>
      </c>
      <c r="M1219" s="9" t="str">
        <f>Data[[#This Row],[schedule]]&amp;" | "&amp;Data[[#This Row],[section]]</f>
        <v xml:space="preserve">SCHEDULE 11: REPORT ON RELIABILITY MEASURES | </v>
      </c>
      <c r="N1219" s="9" t="str">
        <f t="shared" si="19"/>
        <v>SCHEDULE 11: REPORT ON RELIABILITY MEASURES | Interruptions to: Baggage reclaim belts | Caused by: Airports</v>
      </c>
    </row>
    <row r="1220" spans="1:14">
      <c r="A1220" t="s">
        <v>1</v>
      </c>
      <c r="B1220">
        <v>2012</v>
      </c>
      <c r="C1220" t="s">
        <v>5223</v>
      </c>
      <c r="D1220" t="s">
        <v>81</v>
      </c>
      <c r="E1220" t="s">
        <v>81</v>
      </c>
      <c r="F1220" t="s">
        <v>5239</v>
      </c>
      <c r="G1220">
        <v>38</v>
      </c>
      <c r="H1220" t="s">
        <v>5225</v>
      </c>
      <c r="I1220">
        <v>2012</v>
      </c>
      <c r="J1220" t="s">
        <v>5227</v>
      </c>
      <c r="K1220" t="s">
        <v>458</v>
      </c>
      <c r="L1220">
        <v>0</v>
      </c>
      <c r="M1220" s="9" t="str">
        <f>Data[[#This Row],[schedule]]&amp;" | "&amp;Data[[#This Row],[section]]</f>
        <v xml:space="preserve">SCHEDULE 11: REPORT ON RELIABILITY MEASURES | </v>
      </c>
      <c r="N1220" s="9" t="str">
        <f t="shared" si="19"/>
        <v>SCHEDULE 11: REPORT ON RELIABILITY MEASURES | Interruptions to: Baggage reclaim belts | Caused by: Airports</v>
      </c>
    </row>
    <row r="1221" spans="1:14">
      <c r="A1221" t="s">
        <v>1</v>
      </c>
      <c r="B1221">
        <v>2012</v>
      </c>
      <c r="C1221" t="s">
        <v>5223</v>
      </c>
      <c r="D1221" t="s">
        <v>81</v>
      </c>
      <c r="E1221" t="s">
        <v>81</v>
      </c>
      <c r="F1221" t="s">
        <v>5239</v>
      </c>
      <c r="G1221">
        <v>39</v>
      </c>
      <c r="H1221" t="s">
        <v>5228</v>
      </c>
      <c r="I1221">
        <v>2012</v>
      </c>
      <c r="J1221" t="s">
        <v>4988</v>
      </c>
      <c r="K1221" t="s">
        <v>458</v>
      </c>
      <c r="L1221">
        <v>0</v>
      </c>
      <c r="M1221" s="9" t="str">
        <f>Data[[#This Row],[schedule]]&amp;" | "&amp;Data[[#This Row],[section]]</f>
        <v xml:space="preserve">SCHEDULE 11: REPORT ON RELIABILITY MEASURES | </v>
      </c>
      <c r="N1221" s="9" t="str">
        <f t="shared" si="19"/>
        <v>SCHEDULE 11: REPORT ON RELIABILITY MEASURES | Interruptions to: Baggage reclaim belts | Caused by: Airlines/Other</v>
      </c>
    </row>
    <row r="1222" spans="1:14">
      <c r="A1222" t="s">
        <v>1</v>
      </c>
      <c r="B1222">
        <v>2012</v>
      </c>
      <c r="C1222" t="s">
        <v>5223</v>
      </c>
      <c r="D1222" t="s">
        <v>81</v>
      </c>
      <c r="E1222" t="s">
        <v>81</v>
      </c>
      <c r="F1222" t="s">
        <v>5239</v>
      </c>
      <c r="G1222">
        <v>39</v>
      </c>
      <c r="H1222" t="s">
        <v>5228</v>
      </c>
      <c r="I1222">
        <v>2012</v>
      </c>
      <c r="J1222" t="s">
        <v>5226</v>
      </c>
      <c r="K1222" t="s">
        <v>458</v>
      </c>
      <c r="L1222">
        <v>0</v>
      </c>
      <c r="M1222" s="9" t="str">
        <f>Data[[#This Row],[schedule]]&amp;" | "&amp;Data[[#This Row],[section]]</f>
        <v xml:space="preserve">SCHEDULE 11: REPORT ON RELIABILITY MEASURES | </v>
      </c>
      <c r="N1222" s="9" t="str">
        <f t="shared" si="19"/>
        <v>SCHEDULE 11: REPORT ON RELIABILITY MEASURES | Interruptions to: Baggage reclaim belts | Caused by: Airlines/Other</v>
      </c>
    </row>
    <row r="1223" spans="1:14">
      <c r="A1223" t="s">
        <v>1</v>
      </c>
      <c r="B1223">
        <v>2012</v>
      </c>
      <c r="C1223" t="s">
        <v>5223</v>
      </c>
      <c r="D1223" t="s">
        <v>81</v>
      </c>
      <c r="E1223" t="s">
        <v>81</v>
      </c>
      <c r="F1223" t="s">
        <v>5239</v>
      </c>
      <c r="G1223">
        <v>39</v>
      </c>
      <c r="H1223" t="s">
        <v>5228</v>
      </c>
      <c r="I1223">
        <v>2012</v>
      </c>
      <c r="J1223" t="s">
        <v>5227</v>
      </c>
      <c r="K1223" t="s">
        <v>458</v>
      </c>
      <c r="L1223">
        <v>0</v>
      </c>
      <c r="M1223" s="9" t="str">
        <f>Data[[#This Row],[schedule]]&amp;" | "&amp;Data[[#This Row],[section]]</f>
        <v xml:space="preserve">SCHEDULE 11: REPORT ON RELIABILITY MEASURES | </v>
      </c>
      <c r="N1223" s="9" t="str">
        <f t="shared" si="19"/>
        <v>SCHEDULE 11: REPORT ON RELIABILITY MEASURES | Interruptions to: Baggage reclaim belts | Caused by: Airlines/Other</v>
      </c>
    </row>
    <row r="1224" spans="1:14">
      <c r="A1224" t="s">
        <v>1</v>
      </c>
      <c r="B1224">
        <v>2012</v>
      </c>
      <c r="C1224" t="s">
        <v>5223</v>
      </c>
      <c r="D1224" t="s">
        <v>81</v>
      </c>
      <c r="E1224" t="s">
        <v>81</v>
      </c>
      <c r="F1224" t="s">
        <v>5239</v>
      </c>
      <c r="G1224">
        <v>40</v>
      </c>
      <c r="H1224" t="s">
        <v>5229</v>
      </c>
      <c r="I1224">
        <v>2012</v>
      </c>
      <c r="J1224" t="s">
        <v>4988</v>
      </c>
      <c r="K1224" t="s">
        <v>458</v>
      </c>
      <c r="L1224">
        <v>0</v>
      </c>
      <c r="M1224" s="9" t="str">
        <f>Data[[#This Row],[schedule]]&amp;" | "&amp;Data[[#This Row],[section]]</f>
        <v xml:space="preserve">SCHEDULE 11: REPORT ON RELIABILITY MEASURES | </v>
      </c>
      <c r="N1224" s="9" t="str">
        <f t="shared" si="19"/>
        <v>SCHEDULE 11: REPORT ON RELIABILITY MEASURES | Interruptions to: Baggage reclaim belts | Caused by: Undetermined reasons</v>
      </c>
    </row>
    <row r="1225" spans="1:14">
      <c r="A1225" t="s">
        <v>1</v>
      </c>
      <c r="B1225">
        <v>2012</v>
      </c>
      <c r="C1225" t="s">
        <v>5223</v>
      </c>
      <c r="D1225" t="s">
        <v>81</v>
      </c>
      <c r="E1225" t="s">
        <v>81</v>
      </c>
      <c r="F1225" t="s">
        <v>5239</v>
      </c>
      <c r="G1225">
        <v>40</v>
      </c>
      <c r="H1225" t="s">
        <v>5229</v>
      </c>
      <c r="I1225">
        <v>2012</v>
      </c>
      <c r="J1225" t="s">
        <v>5226</v>
      </c>
      <c r="K1225" t="s">
        <v>458</v>
      </c>
      <c r="L1225">
        <v>0</v>
      </c>
      <c r="M1225" s="9" t="str">
        <f>Data[[#This Row],[schedule]]&amp;" | "&amp;Data[[#This Row],[section]]</f>
        <v xml:space="preserve">SCHEDULE 11: REPORT ON RELIABILITY MEASURES | </v>
      </c>
      <c r="N1225" s="9" t="str">
        <f t="shared" si="19"/>
        <v>SCHEDULE 11: REPORT ON RELIABILITY MEASURES | Interruptions to: Baggage reclaim belts | Caused by: Undetermined reasons</v>
      </c>
    </row>
    <row r="1226" spans="1:14">
      <c r="A1226" t="s">
        <v>1</v>
      </c>
      <c r="B1226">
        <v>2012</v>
      </c>
      <c r="C1226" t="s">
        <v>5223</v>
      </c>
      <c r="D1226" t="s">
        <v>81</v>
      </c>
      <c r="E1226" t="s">
        <v>81</v>
      </c>
      <c r="F1226" t="s">
        <v>5239</v>
      </c>
      <c r="G1226">
        <v>40</v>
      </c>
      <c r="H1226" t="s">
        <v>5229</v>
      </c>
      <c r="I1226">
        <v>2012</v>
      </c>
      <c r="J1226" t="s">
        <v>5227</v>
      </c>
      <c r="K1226" t="s">
        <v>458</v>
      </c>
      <c r="L1226">
        <v>0</v>
      </c>
      <c r="M1226" s="9" t="str">
        <f>Data[[#This Row],[schedule]]&amp;" | "&amp;Data[[#This Row],[section]]</f>
        <v xml:space="preserve">SCHEDULE 11: REPORT ON RELIABILITY MEASURES | </v>
      </c>
      <c r="N1226" s="9" t="str">
        <f t="shared" si="19"/>
        <v>SCHEDULE 11: REPORT ON RELIABILITY MEASURES | Interruptions to: Baggage reclaim belts | Caused by: Undetermined reasons</v>
      </c>
    </row>
    <row r="1227" spans="1:14">
      <c r="A1227" t="s">
        <v>1</v>
      </c>
      <c r="B1227">
        <v>2012</v>
      </c>
      <c r="C1227" t="s">
        <v>5223</v>
      </c>
      <c r="D1227" t="s">
        <v>81</v>
      </c>
      <c r="E1227" t="s">
        <v>81</v>
      </c>
      <c r="F1227" t="s">
        <v>5239</v>
      </c>
      <c r="G1227">
        <v>41</v>
      </c>
      <c r="H1227" t="s">
        <v>60</v>
      </c>
      <c r="I1227">
        <v>2012</v>
      </c>
      <c r="J1227" t="s">
        <v>4988</v>
      </c>
      <c r="K1227" t="s">
        <v>458</v>
      </c>
      <c r="L1227">
        <v>0</v>
      </c>
      <c r="M1227" s="9" t="str">
        <f>Data[[#This Row],[schedule]]&amp;" | "&amp;Data[[#This Row],[section]]</f>
        <v xml:space="preserve">SCHEDULE 11: REPORT ON RELIABILITY MEASURES | </v>
      </c>
      <c r="N1227" s="9" t="str">
        <f t="shared" si="19"/>
        <v>SCHEDULE 11: REPORT ON RELIABILITY MEASURES | Interruptions to: Baggage reclaim belts | Total</v>
      </c>
    </row>
    <row r="1228" spans="1:14">
      <c r="A1228" t="s">
        <v>1</v>
      </c>
      <c r="B1228">
        <v>2012</v>
      </c>
      <c r="C1228" t="s">
        <v>5223</v>
      </c>
      <c r="D1228" t="s">
        <v>81</v>
      </c>
      <c r="E1228" t="s">
        <v>81</v>
      </c>
      <c r="F1228" t="s">
        <v>5239</v>
      </c>
      <c r="G1228">
        <v>41</v>
      </c>
      <c r="H1228" t="s">
        <v>60</v>
      </c>
      <c r="I1228">
        <v>2012</v>
      </c>
      <c r="J1228" t="s">
        <v>5226</v>
      </c>
      <c r="K1228" t="s">
        <v>5230</v>
      </c>
      <c r="M1228" s="9" t="str">
        <f>Data[[#This Row],[schedule]]&amp;" | "&amp;Data[[#This Row],[section]]</f>
        <v xml:space="preserve">SCHEDULE 11: REPORT ON RELIABILITY MEASURES | </v>
      </c>
      <c r="N1228" s="9" t="str">
        <f t="shared" si="19"/>
        <v>SCHEDULE 11: REPORT ON RELIABILITY MEASURES | Interruptions to: Baggage reclaim belts | Total</v>
      </c>
    </row>
    <row r="1229" spans="1:14">
      <c r="A1229" t="s">
        <v>1</v>
      </c>
      <c r="B1229">
        <v>2012</v>
      </c>
      <c r="C1229" t="s">
        <v>5223</v>
      </c>
      <c r="D1229" t="s">
        <v>81</v>
      </c>
      <c r="E1229" t="s">
        <v>81</v>
      </c>
      <c r="F1229" t="s">
        <v>5239</v>
      </c>
      <c r="G1229">
        <v>41</v>
      </c>
      <c r="H1229" t="s">
        <v>60</v>
      </c>
      <c r="I1229">
        <v>2012</v>
      </c>
      <c r="J1229" t="s">
        <v>5227</v>
      </c>
      <c r="K1229" t="s">
        <v>5230</v>
      </c>
      <c r="M1229" s="9" t="str">
        <f>Data[[#This Row],[schedule]]&amp;" | "&amp;Data[[#This Row],[section]]</f>
        <v xml:space="preserve">SCHEDULE 11: REPORT ON RELIABILITY MEASURES | </v>
      </c>
      <c r="N1229" s="9" t="str">
        <f t="shared" si="19"/>
        <v>SCHEDULE 11: REPORT ON RELIABILITY MEASURES | Interruptions to: Baggage reclaim belts | Total</v>
      </c>
    </row>
    <row r="1230" spans="1:14">
      <c r="A1230" t="s">
        <v>1</v>
      </c>
      <c r="B1230">
        <v>2012</v>
      </c>
      <c r="C1230" t="s">
        <v>5223</v>
      </c>
      <c r="D1230" t="s">
        <v>81</v>
      </c>
      <c r="E1230" t="s">
        <v>81</v>
      </c>
      <c r="F1230" t="s">
        <v>5240</v>
      </c>
      <c r="G1230">
        <v>44</v>
      </c>
      <c r="H1230" t="s">
        <v>5225</v>
      </c>
      <c r="I1230">
        <v>2012</v>
      </c>
      <c r="J1230" t="s">
        <v>4988</v>
      </c>
      <c r="K1230" t="s">
        <v>2301</v>
      </c>
      <c r="L1230">
        <v>4</v>
      </c>
      <c r="M1230" s="9" t="str">
        <f>Data[[#This Row],[schedule]]&amp;" | "&amp;Data[[#This Row],[section]]</f>
        <v xml:space="preserve">SCHEDULE 11: REPORT ON RELIABILITY MEASURES | </v>
      </c>
      <c r="N1230" s="9" t="str">
        <f t="shared" si="19"/>
        <v>SCHEDULE 11: REPORT ON RELIABILITY MEASURES | Interruptions to: On-time departure delay | Caused by: Airports</v>
      </c>
    </row>
    <row r="1231" spans="1:14">
      <c r="A1231" t="s">
        <v>1</v>
      </c>
      <c r="B1231">
        <v>2012</v>
      </c>
      <c r="C1231" t="s">
        <v>5223</v>
      </c>
      <c r="D1231" t="s">
        <v>81</v>
      </c>
      <c r="E1231" t="s">
        <v>81</v>
      </c>
      <c r="F1231" t="s">
        <v>5240</v>
      </c>
      <c r="G1231">
        <v>44</v>
      </c>
      <c r="H1231" t="s">
        <v>5225</v>
      </c>
      <c r="I1231">
        <v>2012</v>
      </c>
      <c r="J1231" t="s">
        <v>5226</v>
      </c>
      <c r="K1231" t="s">
        <v>1624</v>
      </c>
      <c r="L1231">
        <v>1</v>
      </c>
      <c r="M1231" s="9" t="str">
        <f>Data[[#This Row],[schedule]]&amp;" | "&amp;Data[[#This Row],[section]]</f>
        <v xml:space="preserve">SCHEDULE 11: REPORT ON RELIABILITY MEASURES | </v>
      </c>
      <c r="N1231" s="9" t="str">
        <f t="shared" si="19"/>
        <v>SCHEDULE 11: REPORT ON RELIABILITY MEASURES | Interruptions to: On-time departure delay | Caused by: Airports</v>
      </c>
    </row>
    <row r="1232" spans="1:14">
      <c r="A1232" t="s">
        <v>1</v>
      </c>
      <c r="B1232">
        <v>2012</v>
      </c>
      <c r="C1232" t="s">
        <v>5223</v>
      </c>
      <c r="D1232" t="s">
        <v>81</v>
      </c>
      <c r="E1232" t="s">
        <v>81</v>
      </c>
      <c r="F1232" t="s">
        <v>5240</v>
      </c>
      <c r="G1232">
        <v>44</v>
      </c>
      <c r="H1232" t="s">
        <v>5225</v>
      </c>
      <c r="I1232">
        <v>2012</v>
      </c>
      <c r="J1232" t="s">
        <v>5227</v>
      </c>
      <c r="K1232" t="s">
        <v>5349</v>
      </c>
      <c r="L1232">
        <v>46</v>
      </c>
      <c r="M1232" s="9" t="str">
        <f>Data[[#This Row],[schedule]]&amp;" | "&amp;Data[[#This Row],[section]]</f>
        <v xml:space="preserve">SCHEDULE 11: REPORT ON RELIABILITY MEASURES | </v>
      </c>
      <c r="N1232" s="9" t="str">
        <f t="shared" si="19"/>
        <v>SCHEDULE 11: REPORT ON RELIABILITY MEASURES | Interruptions to: On-time departure delay | Caused by: Airports</v>
      </c>
    </row>
    <row r="1233" spans="1:14">
      <c r="A1233" t="s">
        <v>1</v>
      </c>
      <c r="B1233">
        <v>2012</v>
      </c>
      <c r="C1233" t="s">
        <v>5223</v>
      </c>
      <c r="D1233" t="s">
        <v>81</v>
      </c>
      <c r="E1233" t="s">
        <v>81</v>
      </c>
      <c r="F1233" t="s">
        <v>5240</v>
      </c>
      <c r="G1233">
        <v>45</v>
      </c>
      <c r="H1233" t="s">
        <v>5228</v>
      </c>
      <c r="I1233">
        <v>2012</v>
      </c>
      <c r="J1233" t="s">
        <v>4988</v>
      </c>
      <c r="K1233" t="s">
        <v>1308</v>
      </c>
      <c r="L1233">
        <v>2</v>
      </c>
      <c r="M1233" s="9" t="str">
        <f>Data[[#This Row],[schedule]]&amp;" | "&amp;Data[[#This Row],[section]]</f>
        <v xml:space="preserve">SCHEDULE 11: REPORT ON RELIABILITY MEASURES | </v>
      </c>
      <c r="N1233" s="9" t="str">
        <f t="shared" si="19"/>
        <v>SCHEDULE 11: REPORT ON RELIABILITY MEASURES | Interruptions to: On-time departure delay | Caused by: Airlines/Other</v>
      </c>
    </row>
    <row r="1234" spans="1:14">
      <c r="A1234" t="s">
        <v>1</v>
      </c>
      <c r="B1234">
        <v>2012</v>
      </c>
      <c r="C1234" t="s">
        <v>5223</v>
      </c>
      <c r="D1234" t="s">
        <v>81</v>
      </c>
      <c r="E1234" t="s">
        <v>81</v>
      </c>
      <c r="F1234" t="s">
        <v>5240</v>
      </c>
      <c r="G1234">
        <v>45</v>
      </c>
      <c r="H1234" t="s">
        <v>5228</v>
      </c>
      <c r="I1234">
        <v>2012</v>
      </c>
      <c r="J1234" t="s">
        <v>5226</v>
      </c>
      <c r="K1234" t="s">
        <v>458</v>
      </c>
      <c r="L1234">
        <v>0</v>
      </c>
      <c r="M1234" s="9" t="str">
        <f>Data[[#This Row],[schedule]]&amp;" | "&amp;Data[[#This Row],[section]]</f>
        <v xml:space="preserve">SCHEDULE 11: REPORT ON RELIABILITY MEASURES | </v>
      </c>
      <c r="N1234" s="9" t="str">
        <f t="shared" si="19"/>
        <v>SCHEDULE 11: REPORT ON RELIABILITY MEASURES | Interruptions to: On-time departure delay | Caused by: Airlines/Other</v>
      </c>
    </row>
    <row r="1235" spans="1:14">
      <c r="A1235" t="s">
        <v>1</v>
      </c>
      <c r="B1235">
        <v>2012</v>
      </c>
      <c r="C1235" t="s">
        <v>5223</v>
      </c>
      <c r="D1235" t="s">
        <v>81</v>
      </c>
      <c r="E1235" t="s">
        <v>81</v>
      </c>
      <c r="F1235" t="s">
        <v>5240</v>
      </c>
      <c r="G1235">
        <v>45</v>
      </c>
      <c r="H1235" t="s">
        <v>5228</v>
      </c>
      <c r="I1235">
        <v>2012</v>
      </c>
      <c r="J1235" t="s">
        <v>5227</v>
      </c>
      <c r="K1235" t="s">
        <v>5350</v>
      </c>
      <c r="L1235">
        <v>37</v>
      </c>
      <c r="M1235" s="9" t="str">
        <f>Data[[#This Row],[schedule]]&amp;" | "&amp;Data[[#This Row],[section]]</f>
        <v xml:space="preserve">SCHEDULE 11: REPORT ON RELIABILITY MEASURES | </v>
      </c>
      <c r="N1235" s="9" t="str">
        <f t="shared" si="19"/>
        <v>SCHEDULE 11: REPORT ON RELIABILITY MEASURES | Interruptions to: On-time departure delay | Caused by: Airlines/Other</v>
      </c>
    </row>
    <row r="1236" spans="1:14">
      <c r="A1236" t="s">
        <v>1</v>
      </c>
      <c r="B1236">
        <v>2012</v>
      </c>
      <c r="C1236" t="s">
        <v>5223</v>
      </c>
      <c r="D1236" t="s">
        <v>81</v>
      </c>
      <c r="E1236" t="s">
        <v>81</v>
      </c>
      <c r="F1236" t="s">
        <v>5240</v>
      </c>
      <c r="G1236">
        <v>46</v>
      </c>
      <c r="H1236" t="s">
        <v>5229</v>
      </c>
      <c r="I1236">
        <v>2012</v>
      </c>
      <c r="J1236" t="s">
        <v>4988</v>
      </c>
      <c r="K1236" t="s">
        <v>458</v>
      </c>
      <c r="L1236">
        <v>0</v>
      </c>
      <c r="M1236" s="9" t="str">
        <f>Data[[#This Row],[schedule]]&amp;" | "&amp;Data[[#This Row],[section]]</f>
        <v xml:space="preserve">SCHEDULE 11: REPORT ON RELIABILITY MEASURES | </v>
      </c>
      <c r="N1236" s="9" t="str">
        <f t="shared" si="19"/>
        <v>SCHEDULE 11: REPORT ON RELIABILITY MEASURES | Interruptions to: On-time departure delay | Caused by: Undetermined reasons</v>
      </c>
    </row>
    <row r="1237" spans="1:14">
      <c r="A1237" t="s">
        <v>1</v>
      </c>
      <c r="B1237">
        <v>2012</v>
      </c>
      <c r="C1237" t="s">
        <v>5223</v>
      </c>
      <c r="D1237" t="s">
        <v>81</v>
      </c>
      <c r="E1237" t="s">
        <v>81</v>
      </c>
      <c r="F1237" t="s">
        <v>5240</v>
      </c>
      <c r="G1237">
        <v>46</v>
      </c>
      <c r="H1237" t="s">
        <v>5229</v>
      </c>
      <c r="I1237">
        <v>2012</v>
      </c>
      <c r="J1237" t="s">
        <v>5226</v>
      </c>
      <c r="K1237" t="s">
        <v>458</v>
      </c>
      <c r="L1237">
        <v>0</v>
      </c>
      <c r="M1237" s="9" t="str">
        <f>Data[[#This Row],[schedule]]&amp;" | "&amp;Data[[#This Row],[section]]</f>
        <v xml:space="preserve">SCHEDULE 11: REPORT ON RELIABILITY MEASURES | </v>
      </c>
      <c r="N1237" s="9" t="str">
        <f t="shared" si="19"/>
        <v>SCHEDULE 11: REPORT ON RELIABILITY MEASURES | Interruptions to: On-time departure delay | Caused by: Undetermined reasons</v>
      </c>
    </row>
    <row r="1238" spans="1:14">
      <c r="A1238" t="s">
        <v>1</v>
      </c>
      <c r="B1238">
        <v>2012</v>
      </c>
      <c r="C1238" t="s">
        <v>5223</v>
      </c>
      <c r="D1238" t="s">
        <v>81</v>
      </c>
      <c r="E1238" t="s">
        <v>81</v>
      </c>
      <c r="F1238" t="s">
        <v>5240</v>
      </c>
      <c r="G1238">
        <v>46</v>
      </c>
      <c r="H1238" t="s">
        <v>5229</v>
      </c>
      <c r="I1238">
        <v>2012</v>
      </c>
      <c r="J1238" t="s">
        <v>5227</v>
      </c>
      <c r="K1238" t="s">
        <v>458</v>
      </c>
      <c r="L1238">
        <v>0</v>
      </c>
      <c r="M1238" s="9" t="str">
        <f>Data[[#This Row],[schedule]]&amp;" | "&amp;Data[[#This Row],[section]]</f>
        <v xml:space="preserve">SCHEDULE 11: REPORT ON RELIABILITY MEASURES | </v>
      </c>
      <c r="N1238" s="9" t="str">
        <f t="shared" si="19"/>
        <v>SCHEDULE 11: REPORT ON RELIABILITY MEASURES | Interruptions to: On-time departure delay | Caused by: Undetermined reasons</v>
      </c>
    </row>
    <row r="1239" spans="1:14">
      <c r="A1239" t="s">
        <v>1</v>
      </c>
      <c r="B1239">
        <v>2012</v>
      </c>
      <c r="C1239" t="s">
        <v>5223</v>
      </c>
      <c r="D1239" t="s">
        <v>81</v>
      </c>
      <c r="E1239" t="s">
        <v>81</v>
      </c>
      <c r="F1239" t="s">
        <v>5240</v>
      </c>
      <c r="G1239">
        <v>47</v>
      </c>
      <c r="H1239" t="s">
        <v>60</v>
      </c>
      <c r="I1239">
        <v>2012</v>
      </c>
      <c r="J1239" t="s">
        <v>4988</v>
      </c>
      <c r="K1239" t="s">
        <v>5347</v>
      </c>
      <c r="L1239">
        <v>6</v>
      </c>
      <c r="M1239" s="9" t="str">
        <f>Data[[#This Row],[schedule]]&amp;" | "&amp;Data[[#This Row],[section]]</f>
        <v xml:space="preserve">SCHEDULE 11: REPORT ON RELIABILITY MEASURES | </v>
      </c>
      <c r="N1239" s="9" t="str">
        <f t="shared" si="19"/>
        <v>SCHEDULE 11: REPORT ON RELIABILITY MEASURES | Interruptions to: On-time departure delay | Total</v>
      </c>
    </row>
    <row r="1240" spans="1:14">
      <c r="A1240" t="s">
        <v>1</v>
      </c>
      <c r="B1240">
        <v>2012</v>
      </c>
      <c r="C1240" t="s">
        <v>5223</v>
      </c>
      <c r="D1240" t="s">
        <v>81</v>
      </c>
      <c r="E1240" t="s">
        <v>81</v>
      </c>
      <c r="F1240" t="s">
        <v>5240</v>
      </c>
      <c r="G1240">
        <v>47</v>
      </c>
      <c r="H1240" t="s">
        <v>60</v>
      </c>
      <c r="I1240">
        <v>2012</v>
      </c>
      <c r="J1240" t="s">
        <v>5226</v>
      </c>
      <c r="K1240" t="s">
        <v>1308</v>
      </c>
      <c r="L1240">
        <v>2</v>
      </c>
      <c r="M1240" s="9" t="str">
        <f>Data[[#This Row],[schedule]]&amp;" | "&amp;Data[[#This Row],[section]]</f>
        <v xml:space="preserve">SCHEDULE 11: REPORT ON RELIABILITY MEASURES | </v>
      </c>
      <c r="N1240" s="9" t="str">
        <f t="shared" si="19"/>
        <v>SCHEDULE 11: REPORT ON RELIABILITY MEASURES | Interruptions to: On-time departure delay | Total</v>
      </c>
    </row>
    <row r="1241" spans="1:14">
      <c r="A1241" t="s">
        <v>1</v>
      </c>
      <c r="B1241">
        <v>2012</v>
      </c>
      <c r="C1241" t="s">
        <v>5223</v>
      </c>
      <c r="D1241" t="s">
        <v>81</v>
      </c>
      <c r="E1241" t="s">
        <v>81</v>
      </c>
      <c r="F1241" t="s">
        <v>5240</v>
      </c>
      <c r="G1241">
        <v>47</v>
      </c>
      <c r="H1241" t="s">
        <v>60</v>
      </c>
      <c r="I1241">
        <v>2012</v>
      </c>
      <c r="J1241" t="s">
        <v>5227</v>
      </c>
      <c r="K1241" t="s">
        <v>5351</v>
      </c>
      <c r="L1241">
        <v>23</v>
      </c>
      <c r="M1241" s="9" t="str">
        <f>Data[[#This Row],[schedule]]&amp;" | "&amp;Data[[#This Row],[section]]</f>
        <v xml:space="preserve">SCHEDULE 11: REPORT ON RELIABILITY MEASURES | </v>
      </c>
      <c r="N1241" s="9" t="str">
        <f t="shared" si="19"/>
        <v>SCHEDULE 11: REPORT ON RELIABILITY MEASURES | Interruptions to: On-time departure delay | Total</v>
      </c>
    </row>
    <row r="1242" spans="1:14">
      <c r="A1242" t="s">
        <v>1</v>
      </c>
      <c r="B1242">
        <v>2012</v>
      </c>
      <c r="C1242" t="s">
        <v>5223</v>
      </c>
      <c r="D1242" t="s">
        <v>81</v>
      </c>
      <c r="E1242" t="s">
        <v>81</v>
      </c>
      <c r="F1242" t="s">
        <v>81</v>
      </c>
      <c r="G1242">
        <v>56</v>
      </c>
      <c r="H1242" t="s">
        <v>5242</v>
      </c>
      <c r="I1242">
        <v>2012</v>
      </c>
      <c r="J1242" t="s">
        <v>4988</v>
      </c>
      <c r="K1242" t="s">
        <v>5352</v>
      </c>
      <c r="L1242">
        <v>8.0000000000000004E-4</v>
      </c>
      <c r="M1242" s="9" t="str">
        <f>Data[[#This Row],[schedule]]&amp;" | "&amp;Data[[#This Row],[section]]</f>
        <v xml:space="preserve">SCHEDULE 11: REPORT ON RELIABILITY MEASURES | </v>
      </c>
      <c r="N1242" s="9" t="str">
        <f t="shared" si="19"/>
        <v>SCHEDULE 11: REPORT ON RELIABILITY MEASURES | The percentage of time that FEGP is unavailable due to interruptions*</v>
      </c>
    </row>
    <row r="1243" spans="1:14" hidden="1">
      <c r="A1243" t="s">
        <v>1</v>
      </c>
      <c r="B1243">
        <v>2012</v>
      </c>
      <c r="C1243" t="s">
        <v>201</v>
      </c>
      <c r="D1243" t="s">
        <v>81</v>
      </c>
      <c r="E1243" t="s">
        <v>81</v>
      </c>
      <c r="F1243" t="s">
        <v>320</v>
      </c>
      <c r="G1243">
        <v>9</v>
      </c>
      <c r="H1243" t="s">
        <v>236</v>
      </c>
      <c r="I1243">
        <v>2012</v>
      </c>
      <c r="J1243" t="s">
        <v>92</v>
      </c>
      <c r="K1243" t="s">
        <v>458</v>
      </c>
      <c r="L1243">
        <v>0</v>
      </c>
      <c r="M1243" s="9" t="str">
        <f>Data[[#This Row],[schedule]]&amp;" | "&amp;Data[[#This Row],[section]]</f>
        <v xml:space="preserve">SCHEDULE 10: REPORT ON COST ALLOCATIONS | </v>
      </c>
      <c r="N1243" s="9" t="str">
        <f t="shared" si="19"/>
        <v xml:space="preserve">SCHEDULE 10: REPORT ON COST ALLOCATIONS | Specified Terminal Activities | Corporate Overheads: Directly attributable operating costs </v>
      </c>
    </row>
    <row r="1244" spans="1:14" hidden="1">
      <c r="A1244" t="s">
        <v>1</v>
      </c>
      <c r="B1244">
        <v>2012</v>
      </c>
      <c r="C1244" t="s">
        <v>201</v>
      </c>
      <c r="D1244" t="s">
        <v>81</v>
      </c>
      <c r="E1244" t="s">
        <v>81</v>
      </c>
      <c r="F1244" t="s">
        <v>321</v>
      </c>
      <c r="G1244">
        <v>9</v>
      </c>
      <c r="H1244" t="s">
        <v>236</v>
      </c>
      <c r="I1244">
        <v>2012</v>
      </c>
      <c r="J1244" t="s">
        <v>92</v>
      </c>
      <c r="K1244" t="s">
        <v>458</v>
      </c>
      <c r="L1244">
        <v>0</v>
      </c>
      <c r="M1244" s="9" t="str">
        <f>Data[[#This Row],[schedule]]&amp;" | "&amp;Data[[#This Row],[section]]</f>
        <v xml:space="preserve">SCHEDULE 10: REPORT ON COST ALLOCATIONS | </v>
      </c>
      <c r="N1244" s="9" t="str">
        <f t="shared" si="19"/>
        <v xml:space="preserve">SCHEDULE 10: REPORT ON COST ALLOCATIONS | Airfield Activities | Corporate Overheads: Directly attributable operating costs </v>
      </c>
    </row>
    <row r="1245" spans="1:14" hidden="1">
      <c r="A1245" t="s">
        <v>1</v>
      </c>
      <c r="B1245">
        <v>2012</v>
      </c>
      <c r="C1245" t="s">
        <v>201</v>
      </c>
      <c r="D1245" t="s">
        <v>81</v>
      </c>
      <c r="E1245" t="s">
        <v>81</v>
      </c>
      <c r="F1245" t="s">
        <v>322</v>
      </c>
      <c r="G1245">
        <v>9</v>
      </c>
      <c r="H1245" t="s">
        <v>236</v>
      </c>
      <c r="I1245">
        <v>2012</v>
      </c>
      <c r="J1245" t="s">
        <v>92</v>
      </c>
      <c r="K1245" t="s">
        <v>458</v>
      </c>
      <c r="L1245">
        <v>0</v>
      </c>
      <c r="M1245" s="9" t="str">
        <f>Data[[#This Row],[schedule]]&amp;" | "&amp;Data[[#This Row],[section]]</f>
        <v xml:space="preserve">SCHEDULE 10: REPORT ON COST ALLOCATIONS | </v>
      </c>
      <c r="N1245" s="9" t="str">
        <f t="shared" si="19"/>
        <v xml:space="preserve">SCHEDULE 10: REPORT ON COST ALLOCATIONS | Aircraft and Freight Activities | Corporate Overheads: Directly attributable operating costs </v>
      </c>
    </row>
    <row r="1246" spans="1:14" hidden="1">
      <c r="A1246" t="s">
        <v>1</v>
      </c>
      <c r="B1246">
        <v>2012</v>
      </c>
      <c r="C1246" t="s">
        <v>201</v>
      </c>
      <c r="D1246" t="s">
        <v>81</v>
      </c>
      <c r="E1246" t="s">
        <v>81</v>
      </c>
      <c r="F1246" t="s">
        <v>323</v>
      </c>
      <c r="G1246">
        <v>9</v>
      </c>
      <c r="H1246" t="s">
        <v>236</v>
      </c>
      <c r="I1246">
        <v>2012</v>
      </c>
      <c r="J1246" t="s">
        <v>92</v>
      </c>
      <c r="K1246" t="s">
        <v>458</v>
      </c>
      <c r="L1246">
        <v>0</v>
      </c>
      <c r="M1246" s="9" t="str">
        <f>Data[[#This Row],[schedule]]&amp;" | "&amp;Data[[#This Row],[section]]</f>
        <v xml:space="preserve">SCHEDULE 10: REPORT ON COST ALLOCATIONS | </v>
      </c>
      <c r="N1246" s="9" t="str">
        <f t="shared" si="19"/>
        <v xml:space="preserve">SCHEDULE 10: REPORT ON COST ALLOCATIONS | Airport Business | Corporate Overheads: Directly attributable operating costs </v>
      </c>
    </row>
    <row r="1247" spans="1:14" hidden="1">
      <c r="A1247" t="s">
        <v>1</v>
      </c>
      <c r="B1247">
        <v>2012</v>
      </c>
      <c r="C1247" t="s">
        <v>201</v>
      </c>
      <c r="D1247" t="s">
        <v>81</v>
      </c>
      <c r="E1247" t="s">
        <v>81</v>
      </c>
      <c r="F1247" t="s">
        <v>60</v>
      </c>
      <c r="G1247">
        <v>9</v>
      </c>
      <c r="H1247" t="s">
        <v>236</v>
      </c>
      <c r="I1247">
        <v>2012</v>
      </c>
      <c r="J1247" t="s">
        <v>92</v>
      </c>
      <c r="K1247" t="s">
        <v>458</v>
      </c>
      <c r="L1247">
        <v>0</v>
      </c>
      <c r="M1247" s="9" t="str">
        <f>Data[[#This Row],[schedule]]&amp;" | "&amp;Data[[#This Row],[section]]</f>
        <v xml:space="preserve">SCHEDULE 10: REPORT ON COST ALLOCATIONS | </v>
      </c>
      <c r="N1247" s="9" t="str">
        <f t="shared" si="19"/>
        <v xml:space="preserve">SCHEDULE 10: REPORT ON COST ALLOCATIONS | Total | Corporate Overheads: Directly attributable operating costs </v>
      </c>
    </row>
    <row r="1248" spans="1:14" hidden="1">
      <c r="A1248" t="s">
        <v>1</v>
      </c>
      <c r="B1248">
        <v>2012</v>
      </c>
      <c r="C1248" t="s">
        <v>201</v>
      </c>
      <c r="D1248" t="s">
        <v>81</v>
      </c>
      <c r="E1248" t="s">
        <v>81</v>
      </c>
      <c r="F1248" t="s">
        <v>320</v>
      </c>
      <c r="G1248">
        <v>10</v>
      </c>
      <c r="H1248" t="s">
        <v>237</v>
      </c>
      <c r="I1248">
        <v>2012</v>
      </c>
      <c r="J1248" t="s">
        <v>92</v>
      </c>
      <c r="K1248" t="s">
        <v>835</v>
      </c>
      <c r="L1248">
        <v>2425.4892685</v>
      </c>
      <c r="M1248" s="9" t="str">
        <f>Data[[#This Row],[schedule]]&amp;" | "&amp;Data[[#This Row],[section]]</f>
        <v xml:space="preserve">SCHEDULE 10: REPORT ON COST ALLOCATIONS | </v>
      </c>
      <c r="N1248" s="9" t="str">
        <f t="shared" si="19"/>
        <v xml:space="preserve">SCHEDULE 10: REPORT ON COST ALLOCATIONS | Specified Terminal Activities | Corporate Overheads: Costs not directly attributable </v>
      </c>
    </row>
    <row r="1249" spans="1:14" hidden="1">
      <c r="A1249" t="s">
        <v>1</v>
      </c>
      <c r="B1249">
        <v>2012</v>
      </c>
      <c r="C1249" t="s">
        <v>201</v>
      </c>
      <c r="D1249" t="s">
        <v>81</v>
      </c>
      <c r="E1249" t="s">
        <v>81</v>
      </c>
      <c r="F1249" t="s">
        <v>321</v>
      </c>
      <c r="G1249">
        <v>10</v>
      </c>
      <c r="H1249" t="s">
        <v>237</v>
      </c>
      <c r="I1249">
        <v>2012</v>
      </c>
      <c r="J1249" t="s">
        <v>92</v>
      </c>
      <c r="K1249" t="s">
        <v>836</v>
      </c>
      <c r="L1249">
        <v>2650.5598936000001</v>
      </c>
      <c r="M1249" s="9" t="str">
        <f>Data[[#This Row],[schedule]]&amp;" | "&amp;Data[[#This Row],[section]]</f>
        <v xml:space="preserve">SCHEDULE 10: REPORT ON COST ALLOCATIONS | </v>
      </c>
      <c r="N1249" s="9" t="str">
        <f t="shared" si="19"/>
        <v xml:space="preserve">SCHEDULE 10: REPORT ON COST ALLOCATIONS | Airfield Activities | Corporate Overheads: Costs not directly attributable </v>
      </c>
    </row>
    <row r="1250" spans="1:14" hidden="1">
      <c r="A1250" t="s">
        <v>1</v>
      </c>
      <c r="B1250">
        <v>2012</v>
      </c>
      <c r="C1250" t="s">
        <v>201</v>
      </c>
      <c r="D1250" t="s">
        <v>81</v>
      </c>
      <c r="E1250" t="s">
        <v>81</v>
      </c>
      <c r="F1250" t="s">
        <v>322</v>
      </c>
      <c r="G1250">
        <v>10</v>
      </c>
      <c r="H1250" t="s">
        <v>237</v>
      </c>
      <c r="I1250">
        <v>2012</v>
      </c>
      <c r="J1250" t="s">
        <v>92</v>
      </c>
      <c r="K1250" t="s">
        <v>837</v>
      </c>
      <c r="L1250">
        <v>222.01034849999999</v>
      </c>
      <c r="M1250" s="9" t="str">
        <f>Data[[#This Row],[schedule]]&amp;" | "&amp;Data[[#This Row],[section]]</f>
        <v xml:space="preserve">SCHEDULE 10: REPORT ON COST ALLOCATIONS | </v>
      </c>
      <c r="N1250" s="9" t="str">
        <f t="shared" si="19"/>
        <v xml:space="preserve">SCHEDULE 10: REPORT ON COST ALLOCATIONS | Aircraft and Freight Activities | Corporate Overheads: Costs not directly attributable </v>
      </c>
    </row>
    <row r="1251" spans="1:14" hidden="1">
      <c r="A1251" t="s">
        <v>1</v>
      </c>
      <c r="B1251">
        <v>2012</v>
      </c>
      <c r="C1251" t="s">
        <v>201</v>
      </c>
      <c r="D1251" t="s">
        <v>81</v>
      </c>
      <c r="E1251" t="s">
        <v>81</v>
      </c>
      <c r="F1251" t="s">
        <v>323</v>
      </c>
      <c r="G1251">
        <v>10</v>
      </c>
      <c r="H1251" t="s">
        <v>237</v>
      </c>
      <c r="I1251">
        <v>2012</v>
      </c>
      <c r="J1251" t="s">
        <v>92</v>
      </c>
      <c r="K1251" t="s">
        <v>838</v>
      </c>
      <c r="L1251">
        <v>5298.0595106000001</v>
      </c>
      <c r="M1251" s="9" t="str">
        <f>Data[[#This Row],[schedule]]&amp;" | "&amp;Data[[#This Row],[section]]</f>
        <v xml:space="preserve">SCHEDULE 10: REPORT ON COST ALLOCATIONS | </v>
      </c>
      <c r="N1251" s="9" t="str">
        <f t="shared" si="19"/>
        <v xml:space="preserve">SCHEDULE 10: REPORT ON COST ALLOCATIONS | Airport Business | Corporate Overheads: Costs not directly attributable </v>
      </c>
    </row>
    <row r="1252" spans="1:14" hidden="1">
      <c r="A1252" t="s">
        <v>1</v>
      </c>
      <c r="B1252">
        <v>2012</v>
      </c>
      <c r="C1252" t="s">
        <v>201</v>
      </c>
      <c r="D1252" t="s">
        <v>81</v>
      </c>
      <c r="E1252" t="s">
        <v>81</v>
      </c>
      <c r="F1252" t="s">
        <v>324</v>
      </c>
      <c r="G1252">
        <v>10</v>
      </c>
      <c r="H1252" t="s">
        <v>237</v>
      </c>
      <c r="I1252">
        <v>2012</v>
      </c>
      <c r="J1252" t="s">
        <v>92</v>
      </c>
      <c r="K1252" t="s">
        <v>839</v>
      </c>
      <c r="L1252">
        <v>2459.3694894</v>
      </c>
      <c r="M1252" s="9" t="str">
        <f>Data[[#This Row],[schedule]]&amp;" | "&amp;Data[[#This Row],[section]]</f>
        <v xml:space="preserve">SCHEDULE 10: REPORT ON COST ALLOCATIONS | </v>
      </c>
      <c r="N1252" s="9" t="str">
        <f t="shared" si="19"/>
        <v xml:space="preserve">SCHEDULE 10: REPORT ON COST ALLOCATIONS | Unregulated Component | Corporate Overheads: Costs not directly attributable </v>
      </c>
    </row>
    <row r="1253" spans="1:14" hidden="1">
      <c r="A1253" t="s">
        <v>1</v>
      </c>
      <c r="B1253">
        <v>2012</v>
      </c>
      <c r="C1253" t="s">
        <v>201</v>
      </c>
      <c r="D1253" t="s">
        <v>81</v>
      </c>
      <c r="E1253" t="s">
        <v>81</v>
      </c>
      <c r="F1253" t="s">
        <v>60</v>
      </c>
      <c r="G1253">
        <v>10</v>
      </c>
      <c r="H1253" t="s">
        <v>237</v>
      </c>
      <c r="I1253">
        <v>2012</v>
      </c>
      <c r="J1253" t="s">
        <v>92</v>
      </c>
      <c r="K1253" t="s">
        <v>840</v>
      </c>
      <c r="L1253">
        <v>7757.4290000000001</v>
      </c>
      <c r="M1253" s="9" t="str">
        <f>Data[[#This Row],[schedule]]&amp;" | "&amp;Data[[#This Row],[section]]</f>
        <v xml:space="preserve">SCHEDULE 10: REPORT ON COST ALLOCATIONS | </v>
      </c>
      <c r="N1253" s="9" t="str">
        <f t="shared" si="19"/>
        <v xml:space="preserve">SCHEDULE 10: REPORT ON COST ALLOCATIONS | Total | Corporate Overheads: Costs not directly attributable </v>
      </c>
    </row>
    <row r="1254" spans="1:14" hidden="1">
      <c r="A1254" t="s">
        <v>1</v>
      </c>
      <c r="B1254">
        <v>2012</v>
      </c>
      <c r="C1254" t="s">
        <v>201</v>
      </c>
      <c r="D1254" t="s">
        <v>81</v>
      </c>
      <c r="E1254" t="s">
        <v>81</v>
      </c>
      <c r="F1254" t="s">
        <v>320</v>
      </c>
      <c r="G1254">
        <v>12</v>
      </c>
      <c r="H1254" t="s">
        <v>238</v>
      </c>
      <c r="I1254">
        <v>2012</v>
      </c>
      <c r="J1254" t="s">
        <v>92</v>
      </c>
      <c r="K1254" t="s">
        <v>841</v>
      </c>
      <c r="L1254">
        <v>330.76387999999997</v>
      </c>
      <c r="M1254" s="9" t="str">
        <f>Data[[#This Row],[schedule]]&amp;" | "&amp;Data[[#This Row],[section]]</f>
        <v xml:space="preserve">SCHEDULE 10: REPORT ON COST ALLOCATIONS | </v>
      </c>
      <c r="N1254" s="9" t="str">
        <f t="shared" si="19"/>
        <v xml:space="preserve">SCHEDULE 10: REPORT ON COST ALLOCATIONS | Specified Terminal Activities | Asset Management and Airport Operations: Directly attributable operating costs </v>
      </c>
    </row>
    <row r="1255" spans="1:14" hidden="1">
      <c r="A1255" t="s">
        <v>1</v>
      </c>
      <c r="B1255">
        <v>2012</v>
      </c>
      <c r="C1255" t="s">
        <v>201</v>
      </c>
      <c r="D1255" t="s">
        <v>81</v>
      </c>
      <c r="E1255" t="s">
        <v>81</v>
      </c>
      <c r="F1255" t="s">
        <v>321</v>
      </c>
      <c r="G1255">
        <v>12</v>
      </c>
      <c r="H1255" t="s">
        <v>238</v>
      </c>
      <c r="I1255">
        <v>2012</v>
      </c>
      <c r="J1255" t="s">
        <v>92</v>
      </c>
      <c r="K1255" t="s">
        <v>842</v>
      </c>
      <c r="L1255">
        <v>4163.2045899999994</v>
      </c>
      <c r="M1255" s="9" t="str">
        <f>Data[[#This Row],[schedule]]&amp;" | "&amp;Data[[#This Row],[section]]</f>
        <v xml:space="preserve">SCHEDULE 10: REPORT ON COST ALLOCATIONS | </v>
      </c>
      <c r="N1255" s="9" t="str">
        <f t="shared" si="19"/>
        <v xml:space="preserve">SCHEDULE 10: REPORT ON COST ALLOCATIONS | Airfield Activities | Asset Management and Airport Operations: Directly attributable operating costs </v>
      </c>
    </row>
    <row r="1256" spans="1:14" hidden="1">
      <c r="A1256" t="s">
        <v>1</v>
      </c>
      <c r="B1256">
        <v>2012</v>
      </c>
      <c r="C1256" t="s">
        <v>201</v>
      </c>
      <c r="D1256" t="s">
        <v>81</v>
      </c>
      <c r="E1256" t="s">
        <v>81</v>
      </c>
      <c r="F1256" t="s">
        <v>322</v>
      </c>
      <c r="G1256">
        <v>12</v>
      </c>
      <c r="H1256" t="s">
        <v>238</v>
      </c>
      <c r="I1256">
        <v>2012</v>
      </c>
      <c r="J1256" t="s">
        <v>92</v>
      </c>
      <c r="K1256" t="s">
        <v>843</v>
      </c>
      <c r="L1256">
        <v>46.579529999999991</v>
      </c>
      <c r="M1256" s="9" t="str">
        <f>Data[[#This Row],[schedule]]&amp;" | "&amp;Data[[#This Row],[section]]</f>
        <v xml:space="preserve">SCHEDULE 10: REPORT ON COST ALLOCATIONS | </v>
      </c>
      <c r="N1256" s="9" t="str">
        <f t="shared" si="19"/>
        <v xml:space="preserve">SCHEDULE 10: REPORT ON COST ALLOCATIONS | Aircraft and Freight Activities | Asset Management and Airport Operations: Directly attributable operating costs </v>
      </c>
    </row>
    <row r="1257" spans="1:14" hidden="1">
      <c r="A1257" t="s">
        <v>1</v>
      </c>
      <c r="B1257">
        <v>2012</v>
      </c>
      <c r="C1257" t="s">
        <v>201</v>
      </c>
      <c r="D1257" t="s">
        <v>81</v>
      </c>
      <c r="E1257" t="s">
        <v>81</v>
      </c>
      <c r="F1257" t="s">
        <v>323</v>
      </c>
      <c r="G1257">
        <v>12</v>
      </c>
      <c r="H1257" t="s">
        <v>238</v>
      </c>
      <c r="I1257">
        <v>2012</v>
      </c>
      <c r="J1257" t="s">
        <v>92</v>
      </c>
      <c r="K1257" t="s">
        <v>844</v>
      </c>
      <c r="L1257">
        <v>4540.5479999999998</v>
      </c>
      <c r="M1257" s="9" t="str">
        <f>Data[[#This Row],[schedule]]&amp;" | "&amp;Data[[#This Row],[section]]</f>
        <v xml:space="preserve">SCHEDULE 10: REPORT ON COST ALLOCATIONS | </v>
      </c>
      <c r="N1257" s="9" t="str">
        <f t="shared" si="19"/>
        <v xml:space="preserve">SCHEDULE 10: REPORT ON COST ALLOCATIONS | Airport Business | Asset Management and Airport Operations: Directly attributable operating costs </v>
      </c>
    </row>
    <row r="1258" spans="1:14" hidden="1">
      <c r="A1258" t="s">
        <v>1</v>
      </c>
      <c r="B1258">
        <v>2012</v>
      </c>
      <c r="C1258" t="s">
        <v>201</v>
      </c>
      <c r="D1258" t="s">
        <v>81</v>
      </c>
      <c r="E1258" t="s">
        <v>81</v>
      </c>
      <c r="F1258" t="s">
        <v>60</v>
      </c>
      <c r="G1258">
        <v>12</v>
      </c>
      <c r="H1258" t="s">
        <v>238</v>
      </c>
      <c r="I1258">
        <v>2012</v>
      </c>
      <c r="J1258" t="s">
        <v>92</v>
      </c>
      <c r="K1258" t="s">
        <v>844</v>
      </c>
      <c r="L1258">
        <v>4540.5479999999998</v>
      </c>
      <c r="M1258" s="9" t="str">
        <f>Data[[#This Row],[schedule]]&amp;" | "&amp;Data[[#This Row],[section]]</f>
        <v xml:space="preserve">SCHEDULE 10: REPORT ON COST ALLOCATIONS | </v>
      </c>
      <c r="N1258" s="9" t="str">
        <f t="shared" si="19"/>
        <v xml:space="preserve">SCHEDULE 10: REPORT ON COST ALLOCATIONS | Total | Asset Management and Airport Operations: Directly attributable operating costs </v>
      </c>
    </row>
    <row r="1259" spans="1:14" hidden="1">
      <c r="A1259" t="s">
        <v>1</v>
      </c>
      <c r="B1259">
        <v>2012</v>
      </c>
      <c r="C1259" t="s">
        <v>201</v>
      </c>
      <c r="D1259" t="s">
        <v>81</v>
      </c>
      <c r="E1259" t="s">
        <v>81</v>
      </c>
      <c r="F1259" t="s">
        <v>320</v>
      </c>
      <c r="G1259">
        <v>13</v>
      </c>
      <c r="H1259" t="s">
        <v>239</v>
      </c>
      <c r="I1259">
        <v>2012</v>
      </c>
      <c r="J1259" t="s">
        <v>92</v>
      </c>
      <c r="K1259" t="s">
        <v>845</v>
      </c>
      <c r="L1259">
        <v>3262.6720294999991</v>
      </c>
      <c r="M1259" s="9" t="str">
        <f>Data[[#This Row],[schedule]]&amp;" | "&amp;Data[[#This Row],[section]]</f>
        <v xml:space="preserve">SCHEDULE 10: REPORT ON COST ALLOCATIONS | </v>
      </c>
      <c r="N1259" s="9" t="str">
        <f t="shared" si="19"/>
        <v xml:space="preserve">SCHEDULE 10: REPORT ON COST ALLOCATIONS | Specified Terminal Activities | Asset Management and Airport Operations: Costs not directly attributable </v>
      </c>
    </row>
    <row r="1260" spans="1:14" hidden="1">
      <c r="A1260" t="s">
        <v>1</v>
      </c>
      <c r="B1260">
        <v>2012</v>
      </c>
      <c r="C1260" t="s">
        <v>201</v>
      </c>
      <c r="D1260" t="s">
        <v>81</v>
      </c>
      <c r="E1260" t="s">
        <v>81</v>
      </c>
      <c r="F1260" t="s">
        <v>321</v>
      </c>
      <c r="G1260">
        <v>13</v>
      </c>
      <c r="H1260" t="s">
        <v>239</v>
      </c>
      <c r="I1260">
        <v>2012</v>
      </c>
      <c r="J1260" t="s">
        <v>92</v>
      </c>
      <c r="K1260" t="s">
        <v>846</v>
      </c>
      <c r="L1260">
        <v>439.89341009999993</v>
      </c>
      <c r="M1260" s="9" t="str">
        <f>Data[[#This Row],[schedule]]&amp;" | "&amp;Data[[#This Row],[section]]</f>
        <v xml:space="preserve">SCHEDULE 10: REPORT ON COST ALLOCATIONS | </v>
      </c>
      <c r="N1260" s="9" t="str">
        <f t="shared" si="19"/>
        <v xml:space="preserve">SCHEDULE 10: REPORT ON COST ALLOCATIONS | Airfield Activities | Asset Management and Airport Operations: Costs not directly attributable </v>
      </c>
    </row>
    <row r="1261" spans="1:14" hidden="1">
      <c r="A1261" t="s">
        <v>1</v>
      </c>
      <c r="B1261">
        <v>2012</v>
      </c>
      <c r="C1261" t="s">
        <v>201</v>
      </c>
      <c r="D1261" t="s">
        <v>81</v>
      </c>
      <c r="E1261" t="s">
        <v>81</v>
      </c>
      <c r="F1261" t="s">
        <v>322</v>
      </c>
      <c r="G1261">
        <v>13</v>
      </c>
      <c r="H1261" t="s">
        <v>239</v>
      </c>
      <c r="I1261">
        <v>2012</v>
      </c>
      <c r="J1261" t="s">
        <v>92</v>
      </c>
      <c r="K1261" t="s">
        <v>847</v>
      </c>
      <c r="L1261">
        <v>189.18174629999999</v>
      </c>
      <c r="M1261" s="9" t="str">
        <f>Data[[#This Row],[schedule]]&amp;" | "&amp;Data[[#This Row],[section]]</f>
        <v xml:space="preserve">SCHEDULE 10: REPORT ON COST ALLOCATIONS | </v>
      </c>
      <c r="N1261" s="9" t="str">
        <f t="shared" si="19"/>
        <v xml:space="preserve">SCHEDULE 10: REPORT ON COST ALLOCATIONS | Aircraft and Freight Activities | Asset Management and Airport Operations: Costs not directly attributable </v>
      </c>
    </row>
    <row r="1262" spans="1:14" hidden="1">
      <c r="A1262" t="s">
        <v>1</v>
      </c>
      <c r="B1262">
        <v>2012</v>
      </c>
      <c r="C1262" t="s">
        <v>201</v>
      </c>
      <c r="D1262" t="s">
        <v>81</v>
      </c>
      <c r="E1262" t="s">
        <v>81</v>
      </c>
      <c r="F1262" t="s">
        <v>323</v>
      </c>
      <c r="G1262">
        <v>13</v>
      </c>
      <c r="H1262" t="s">
        <v>239</v>
      </c>
      <c r="I1262">
        <v>2012</v>
      </c>
      <c r="J1262" t="s">
        <v>92</v>
      </c>
      <c r="K1262" t="s">
        <v>848</v>
      </c>
      <c r="L1262">
        <v>3891.7471858999988</v>
      </c>
      <c r="M1262" s="9" t="str">
        <f>Data[[#This Row],[schedule]]&amp;" | "&amp;Data[[#This Row],[section]]</f>
        <v xml:space="preserve">SCHEDULE 10: REPORT ON COST ALLOCATIONS | </v>
      </c>
      <c r="N1262" s="9" t="str">
        <f t="shared" si="19"/>
        <v xml:space="preserve">SCHEDULE 10: REPORT ON COST ALLOCATIONS | Airport Business | Asset Management and Airport Operations: Costs not directly attributable </v>
      </c>
    </row>
    <row r="1263" spans="1:14" hidden="1">
      <c r="A1263" t="s">
        <v>1</v>
      </c>
      <c r="B1263">
        <v>2012</v>
      </c>
      <c r="C1263" t="s">
        <v>201</v>
      </c>
      <c r="D1263" t="s">
        <v>81</v>
      </c>
      <c r="E1263" t="s">
        <v>81</v>
      </c>
      <c r="F1263" t="s">
        <v>324</v>
      </c>
      <c r="G1263">
        <v>13</v>
      </c>
      <c r="H1263" t="s">
        <v>239</v>
      </c>
      <c r="I1263">
        <v>2012</v>
      </c>
      <c r="J1263" t="s">
        <v>92</v>
      </c>
      <c r="K1263" t="s">
        <v>849</v>
      </c>
      <c r="L1263">
        <v>1698.1178141</v>
      </c>
      <c r="M1263" s="9" t="str">
        <f>Data[[#This Row],[schedule]]&amp;" | "&amp;Data[[#This Row],[section]]</f>
        <v xml:space="preserve">SCHEDULE 10: REPORT ON COST ALLOCATIONS | </v>
      </c>
      <c r="N1263" s="9" t="str">
        <f t="shared" si="19"/>
        <v xml:space="preserve">SCHEDULE 10: REPORT ON COST ALLOCATIONS | Unregulated Component | Asset Management and Airport Operations: Costs not directly attributable </v>
      </c>
    </row>
    <row r="1264" spans="1:14" hidden="1">
      <c r="A1264" t="s">
        <v>1</v>
      </c>
      <c r="B1264">
        <v>2012</v>
      </c>
      <c r="C1264" t="s">
        <v>201</v>
      </c>
      <c r="D1264" t="s">
        <v>81</v>
      </c>
      <c r="E1264" t="s">
        <v>81</v>
      </c>
      <c r="F1264" t="s">
        <v>60</v>
      </c>
      <c r="G1264">
        <v>13</v>
      </c>
      <c r="H1264" t="s">
        <v>239</v>
      </c>
      <c r="I1264">
        <v>2012</v>
      </c>
      <c r="J1264" t="s">
        <v>92</v>
      </c>
      <c r="K1264" t="s">
        <v>850</v>
      </c>
      <c r="L1264">
        <v>5589.8649999999989</v>
      </c>
      <c r="M1264" s="9" t="str">
        <f>Data[[#This Row],[schedule]]&amp;" | "&amp;Data[[#This Row],[section]]</f>
        <v xml:space="preserve">SCHEDULE 10: REPORT ON COST ALLOCATIONS | </v>
      </c>
      <c r="N1264" s="9" t="str">
        <f t="shared" si="19"/>
        <v xml:space="preserve">SCHEDULE 10: REPORT ON COST ALLOCATIONS | Total | Asset Management and Airport Operations: Costs not directly attributable </v>
      </c>
    </row>
    <row r="1265" spans="1:14" hidden="1">
      <c r="A1265" t="s">
        <v>1</v>
      </c>
      <c r="B1265">
        <v>2012</v>
      </c>
      <c r="C1265" t="s">
        <v>201</v>
      </c>
      <c r="D1265" t="s">
        <v>81</v>
      </c>
      <c r="E1265" t="s">
        <v>81</v>
      </c>
      <c r="F1265" t="s">
        <v>320</v>
      </c>
      <c r="G1265">
        <v>15</v>
      </c>
      <c r="H1265" t="s">
        <v>240</v>
      </c>
      <c r="I1265">
        <v>2012</v>
      </c>
      <c r="J1265" t="s">
        <v>92</v>
      </c>
      <c r="K1265" t="s">
        <v>458</v>
      </c>
      <c r="L1265">
        <v>0</v>
      </c>
      <c r="M1265" s="9" t="str">
        <f>Data[[#This Row],[schedule]]&amp;" | "&amp;Data[[#This Row],[section]]</f>
        <v xml:space="preserve">SCHEDULE 10: REPORT ON COST ALLOCATIONS | </v>
      </c>
      <c r="N1265" s="9" t="str">
        <f t="shared" si="19"/>
        <v xml:space="preserve">SCHEDULE 10: REPORT ON COST ALLOCATIONS | Specified Terminal Activities | Asset Maintenance: Directly attributable operating costs </v>
      </c>
    </row>
    <row r="1266" spans="1:14" hidden="1">
      <c r="A1266" t="s">
        <v>1</v>
      </c>
      <c r="B1266">
        <v>2012</v>
      </c>
      <c r="C1266" t="s">
        <v>201</v>
      </c>
      <c r="D1266" t="s">
        <v>81</v>
      </c>
      <c r="E1266" t="s">
        <v>81</v>
      </c>
      <c r="F1266" t="s">
        <v>321</v>
      </c>
      <c r="G1266">
        <v>15</v>
      </c>
      <c r="H1266" t="s">
        <v>240</v>
      </c>
      <c r="I1266">
        <v>2012</v>
      </c>
      <c r="J1266" t="s">
        <v>92</v>
      </c>
      <c r="K1266" t="s">
        <v>851</v>
      </c>
      <c r="L1266">
        <v>973.452</v>
      </c>
      <c r="M1266" s="9" t="str">
        <f>Data[[#This Row],[schedule]]&amp;" | "&amp;Data[[#This Row],[section]]</f>
        <v xml:space="preserve">SCHEDULE 10: REPORT ON COST ALLOCATIONS | </v>
      </c>
      <c r="N1266" s="9" t="str">
        <f t="shared" si="19"/>
        <v xml:space="preserve">SCHEDULE 10: REPORT ON COST ALLOCATIONS | Airfield Activities | Asset Maintenance: Directly attributable operating costs </v>
      </c>
    </row>
    <row r="1267" spans="1:14" hidden="1">
      <c r="A1267" t="s">
        <v>1</v>
      </c>
      <c r="B1267">
        <v>2012</v>
      </c>
      <c r="C1267" t="s">
        <v>201</v>
      </c>
      <c r="D1267" t="s">
        <v>81</v>
      </c>
      <c r="E1267" t="s">
        <v>81</v>
      </c>
      <c r="F1267" t="s">
        <v>322</v>
      </c>
      <c r="G1267">
        <v>15</v>
      </c>
      <c r="H1267" t="s">
        <v>240</v>
      </c>
      <c r="I1267">
        <v>2012</v>
      </c>
      <c r="J1267" t="s">
        <v>92</v>
      </c>
      <c r="K1267" t="s">
        <v>852</v>
      </c>
      <c r="L1267">
        <v>9.6080000000000005</v>
      </c>
      <c r="M1267" s="9" t="str">
        <f>Data[[#This Row],[schedule]]&amp;" | "&amp;Data[[#This Row],[section]]</f>
        <v xml:space="preserve">SCHEDULE 10: REPORT ON COST ALLOCATIONS | </v>
      </c>
      <c r="N1267" s="9" t="str">
        <f t="shared" si="19"/>
        <v xml:space="preserve">SCHEDULE 10: REPORT ON COST ALLOCATIONS | Aircraft and Freight Activities | Asset Maintenance: Directly attributable operating costs </v>
      </c>
    </row>
    <row r="1268" spans="1:14" hidden="1">
      <c r="A1268" t="s">
        <v>1</v>
      </c>
      <c r="B1268">
        <v>2012</v>
      </c>
      <c r="C1268" t="s">
        <v>201</v>
      </c>
      <c r="D1268" t="s">
        <v>81</v>
      </c>
      <c r="E1268" t="s">
        <v>81</v>
      </c>
      <c r="F1268" t="s">
        <v>323</v>
      </c>
      <c r="G1268">
        <v>15</v>
      </c>
      <c r="H1268" t="s">
        <v>240</v>
      </c>
      <c r="I1268">
        <v>2012</v>
      </c>
      <c r="J1268" t="s">
        <v>92</v>
      </c>
      <c r="K1268" t="s">
        <v>853</v>
      </c>
      <c r="L1268">
        <v>983.06</v>
      </c>
      <c r="M1268" s="9" t="str">
        <f>Data[[#This Row],[schedule]]&amp;" | "&amp;Data[[#This Row],[section]]</f>
        <v xml:space="preserve">SCHEDULE 10: REPORT ON COST ALLOCATIONS | </v>
      </c>
      <c r="N1268" s="9" t="str">
        <f t="shared" si="19"/>
        <v xml:space="preserve">SCHEDULE 10: REPORT ON COST ALLOCATIONS | Airport Business | Asset Maintenance: Directly attributable operating costs </v>
      </c>
    </row>
    <row r="1269" spans="1:14" hidden="1">
      <c r="A1269" t="s">
        <v>1</v>
      </c>
      <c r="B1269">
        <v>2012</v>
      </c>
      <c r="C1269" t="s">
        <v>201</v>
      </c>
      <c r="D1269" t="s">
        <v>81</v>
      </c>
      <c r="E1269" t="s">
        <v>81</v>
      </c>
      <c r="F1269" t="s">
        <v>60</v>
      </c>
      <c r="G1269">
        <v>15</v>
      </c>
      <c r="H1269" t="s">
        <v>240</v>
      </c>
      <c r="I1269">
        <v>2012</v>
      </c>
      <c r="J1269" t="s">
        <v>92</v>
      </c>
      <c r="K1269" t="s">
        <v>853</v>
      </c>
      <c r="L1269">
        <v>983.06</v>
      </c>
      <c r="M1269" s="9" t="str">
        <f>Data[[#This Row],[schedule]]&amp;" | "&amp;Data[[#This Row],[section]]</f>
        <v xml:space="preserve">SCHEDULE 10: REPORT ON COST ALLOCATIONS | </v>
      </c>
      <c r="N1269" s="9" t="str">
        <f t="shared" si="19"/>
        <v xml:space="preserve">SCHEDULE 10: REPORT ON COST ALLOCATIONS | Total | Asset Maintenance: Directly attributable operating costs </v>
      </c>
    </row>
    <row r="1270" spans="1:14" hidden="1">
      <c r="A1270" t="s">
        <v>1</v>
      </c>
      <c r="B1270">
        <v>2012</v>
      </c>
      <c r="C1270" t="s">
        <v>201</v>
      </c>
      <c r="D1270" t="s">
        <v>81</v>
      </c>
      <c r="E1270" t="s">
        <v>81</v>
      </c>
      <c r="F1270" t="s">
        <v>320</v>
      </c>
      <c r="G1270">
        <v>16</v>
      </c>
      <c r="H1270" t="s">
        <v>241</v>
      </c>
      <c r="I1270">
        <v>2012</v>
      </c>
      <c r="J1270" t="s">
        <v>92</v>
      </c>
      <c r="K1270" t="s">
        <v>854</v>
      </c>
      <c r="L1270">
        <v>687.72165050000001</v>
      </c>
      <c r="M1270" s="9" t="str">
        <f>Data[[#This Row],[schedule]]&amp;" | "&amp;Data[[#This Row],[section]]</f>
        <v xml:space="preserve">SCHEDULE 10: REPORT ON COST ALLOCATIONS | </v>
      </c>
      <c r="N1270" s="9" t="str">
        <f t="shared" si="19"/>
        <v xml:space="preserve">SCHEDULE 10: REPORT ON COST ALLOCATIONS | Specified Terminal Activities | Asset Maintenance: Costs not directly attributable </v>
      </c>
    </row>
    <row r="1271" spans="1:14" hidden="1">
      <c r="A1271" t="s">
        <v>1</v>
      </c>
      <c r="B1271">
        <v>2012</v>
      </c>
      <c r="C1271" t="s">
        <v>201</v>
      </c>
      <c r="D1271" t="s">
        <v>81</v>
      </c>
      <c r="E1271" t="s">
        <v>81</v>
      </c>
      <c r="F1271" t="s">
        <v>321</v>
      </c>
      <c r="G1271">
        <v>16</v>
      </c>
      <c r="H1271" t="s">
        <v>241</v>
      </c>
      <c r="I1271">
        <v>2012</v>
      </c>
      <c r="J1271" t="s">
        <v>92</v>
      </c>
      <c r="K1271" t="s">
        <v>855</v>
      </c>
      <c r="L1271">
        <v>84.186606799999979</v>
      </c>
      <c r="M1271" s="9" t="str">
        <f>Data[[#This Row],[schedule]]&amp;" | "&amp;Data[[#This Row],[section]]</f>
        <v xml:space="preserve">SCHEDULE 10: REPORT ON COST ALLOCATIONS | </v>
      </c>
      <c r="N1271" s="9" t="str">
        <f t="shared" si="19"/>
        <v xml:space="preserve">SCHEDULE 10: REPORT ON COST ALLOCATIONS | Airfield Activities | Asset Maintenance: Costs not directly attributable </v>
      </c>
    </row>
    <row r="1272" spans="1:14" hidden="1">
      <c r="A1272" t="s">
        <v>1</v>
      </c>
      <c r="B1272">
        <v>2012</v>
      </c>
      <c r="C1272" t="s">
        <v>201</v>
      </c>
      <c r="D1272" t="s">
        <v>81</v>
      </c>
      <c r="E1272" t="s">
        <v>81</v>
      </c>
      <c r="F1272" t="s">
        <v>322</v>
      </c>
      <c r="G1272">
        <v>16</v>
      </c>
      <c r="H1272" t="s">
        <v>241</v>
      </c>
      <c r="I1272">
        <v>2012</v>
      </c>
      <c r="J1272" t="s">
        <v>92</v>
      </c>
      <c r="K1272" t="s">
        <v>856</v>
      </c>
      <c r="L1272">
        <v>101.80188080000001</v>
      </c>
      <c r="M1272" s="9" t="str">
        <f>Data[[#This Row],[schedule]]&amp;" | "&amp;Data[[#This Row],[section]]</f>
        <v xml:space="preserve">SCHEDULE 10: REPORT ON COST ALLOCATIONS | </v>
      </c>
      <c r="N1272" s="9" t="str">
        <f t="shared" si="19"/>
        <v xml:space="preserve">SCHEDULE 10: REPORT ON COST ALLOCATIONS | Aircraft and Freight Activities | Asset Maintenance: Costs not directly attributable </v>
      </c>
    </row>
    <row r="1273" spans="1:14" hidden="1">
      <c r="A1273" t="s">
        <v>1</v>
      </c>
      <c r="B1273">
        <v>2012</v>
      </c>
      <c r="C1273" t="s">
        <v>201</v>
      </c>
      <c r="D1273" t="s">
        <v>81</v>
      </c>
      <c r="E1273" t="s">
        <v>81</v>
      </c>
      <c r="F1273" t="s">
        <v>323</v>
      </c>
      <c r="G1273">
        <v>16</v>
      </c>
      <c r="H1273" t="s">
        <v>241</v>
      </c>
      <c r="I1273">
        <v>2012</v>
      </c>
      <c r="J1273" t="s">
        <v>92</v>
      </c>
      <c r="K1273" t="s">
        <v>857</v>
      </c>
      <c r="L1273">
        <v>873.71013809999999</v>
      </c>
      <c r="M1273" s="9" t="str">
        <f>Data[[#This Row],[schedule]]&amp;" | "&amp;Data[[#This Row],[section]]</f>
        <v xml:space="preserve">SCHEDULE 10: REPORT ON COST ALLOCATIONS | </v>
      </c>
      <c r="N1273" s="9" t="str">
        <f t="shared" si="19"/>
        <v xml:space="preserve">SCHEDULE 10: REPORT ON COST ALLOCATIONS | Airport Business | Asset Maintenance: Costs not directly attributable </v>
      </c>
    </row>
    <row r="1274" spans="1:14" hidden="1">
      <c r="A1274" t="s">
        <v>1</v>
      </c>
      <c r="B1274">
        <v>2012</v>
      </c>
      <c r="C1274" t="s">
        <v>201</v>
      </c>
      <c r="D1274" t="s">
        <v>81</v>
      </c>
      <c r="E1274" t="s">
        <v>81</v>
      </c>
      <c r="F1274" t="s">
        <v>324</v>
      </c>
      <c r="G1274">
        <v>16</v>
      </c>
      <c r="H1274" t="s">
        <v>241</v>
      </c>
      <c r="I1274">
        <v>2012</v>
      </c>
      <c r="J1274" t="s">
        <v>92</v>
      </c>
      <c r="K1274" t="s">
        <v>858</v>
      </c>
      <c r="L1274">
        <v>270.17486190000022</v>
      </c>
      <c r="M1274" s="9" t="str">
        <f>Data[[#This Row],[schedule]]&amp;" | "&amp;Data[[#This Row],[section]]</f>
        <v xml:space="preserve">SCHEDULE 10: REPORT ON COST ALLOCATIONS | </v>
      </c>
      <c r="N1274" s="9" t="str">
        <f t="shared" si="19"/>
        <v xml:space="preserve">SCHEDULE 10: REPORT ON COST ALLOCATIONS | Unregulated Component | Asset Maintenance: Costs not directly attributable </v>
      </c>
    </row>
    <row r="1275" spans="1:14" hidden="1">
      <c r="A1275" t="s">
        <v>1</v>
      </c>
      <c r="B1275">
        <v>2012</v>
      </c>
      <c r="C1275" t="s">
        <v>201</v>
      </c>
      <c r="D1275" t="s">
        <v>81</v>
      </c>
      <c r="E1275" t="s">
        <v>81</v>
      </c>
      <c r="F1275" t="s">
        <v>60</v>
      </c>
      <c r="G1275">
        <v>16</v>
      </c>
      <c r="H1275" t="s">
        <v>241</v>
      </c>
      <c r="I1275">
        <v>2012</v>
      </c>
      <c r="J1275" t="s">
        <v>92</v>
      </c>
      <c r="K1275" t="s">
        <v>859</v>
      </c>
      <c r="L1275">
        <v>1143.885</v>
      </c>
      <c r="M1275" s="9" t="str">
        <f>Data[[#This Row],[schedule]]&amp;" | "&amp;Data[[#This Row],[section]]</f>
        <v xml:space="preserve">SCHEDULE 10: REPORT ON COST ALLOCATIONS | </v>
      </c>
      <c r="N1275" s="9" t="str">
        <f t="shared" si="19"/>
        <v xml:space="preserve">SCHEDULE 10: REPORT ON COST ALLOCATIONS | Total | Asset Maintenance: Costs not directly attributable </v>
      </c>
    </row>
    <row r="1276" spans="1:14" hidden="1">
      <c r="A1276" t="s">
        <v>1</v>
      </c>
      <c r="B1276">
        <v>2012</v>
      </c>
      <c r="C1276" t="s">
        <v>201</v>
      </c>
      <c r="D1276" t="s">
        <v>81</v>
      </c>
      <c r="E1276" t="s">
        <v>81</v>
      </c>
      <c r="F1276" t="s">
        <v>320</v>
      </c>
      <c r="G1276">
        <v>18</v>
      </c>
      <c r="H1276" t="s">
        <v>242</v>
      </c>
      <c r="I1276">
        <v>2012</v>
      </c>
      <c r="J1276" t="s">
        <v>92</v>
      </c>
      <c r="K1276" t="s">
        <v>841</v>
      </c>
      <c r="L1276">
        <v>330.76387999999997</v>
      </c>
      <c r="M1276" s="9" t="str">
        <f>Data[[#This Row],[schedule]]&amp;" | "&amp;Data[[#This Row],[section]]</f>
        <v xml:space="preserve">SCHEDULE 10: REPORT ON COST ALLOCATIONS | </v>
      </c>
      <c r="N1276" s="9" t="str">
        <f t="shared" si="19"/>
        <v>SCHEDULE 10: REPORT ON COST ALLOCATIONS | Specified Terminal Activities | Total directly attributable costs</v>
      </c>
    </row>
    <row r="1277" spans="1:14" hidden="1">
      <c r="A1277" t="s">
        <v>1</v>
      </c>
      <c r="B1277">
        <v>2012</v>
      </c>
      <c r="C1277" t="s">
        <v>201</v>
      </c>
      <c r="D1277" t="s">
        <v>81</v>
      </c>
      <c r="E1277" t="s">
        <v>81</v>
      </c>
      <c r="F1277" t="s">
        <v>321</v>
      </c>
      <c r="G1277">
        <v>18</v>
      </c>
      <c r="H1277" t="s">
        <v>242</v>
      </c>
      <c r="I1277">
        <v>2012</v>
      </c>
      <c r="J1277" t="s">
        <v>92</v>
      </c>
      <c r="K1277" t="s">
        <v>860</v>
      </c>
      <c r="L1277">
        <v>5136.6565899999996</v>
      </c>
      <c r="M1277" s="9" t="str">
        <f>Data[[#This Row],[schedule]]&amp;" | "&amp;Data[[#This Row],[section]]</f>
        <v xml:space="preserve">SCHEDULE 10: REPORT ON COST ALLOCATIONS | </v>
      </c>
      <c r="N1277" s="9" t="str">
        <f t="shared" si="19"/>
        <v>SCHEDULE 10: REPORT ON COST ALLOCATIONS | Airfield Activities | Total directly attributable costs</v>
      </c>
    </row>
    <row r="1278" spans="1:14" hidden="1">
      <c r="A1278" t="s">
        <v>1</v>
      </c>
      <c r="B1278">
        <v>2012</v>
      </c>
      <c r="C1278" t="s">
        <v>201</v>
      </c>
      <c r="D1278" t="s">
        <v>81</v>
      </c>
      <c r="E1278" t="s">
        <v>81</v>
      </c>
      <c r="F1278" t="s">
        <v>322</v>
      </c>
      <c r="G1278">
        <v>18</v>
      </c>
      <c r="H1278" t="s">
        <v>242</v>
      </c>
      <c r="I1278">
        <v>2012</v>
      </c>
      <c r="J1278" t="s">
        <v>92</v>
      </c>
      <c r="K1278" t="s">
        <v>861</v>
      </c>
      <c r="L1278">
        <v>56.187530000000002</v>
      </c>
      <c r="M1278" s="9" t="str">
        <f>Data[[#This Row],[schedule]]&amp;" | "&amp;Data[[#This Row],[section]]</f>
        <v xml:space="preserve">SCHEDULE 10: REPORT ON COST ALLOCATIONS | </v>
      </c>
      <c r="N1278" s="9" t="str">
        <f t="shared" si="19"/>
        <v>SCHEDULE 10: REPORT ON COST ALLOCATIONS | Aircraft and Freight Activities | Total directly attributable costs</v>
      </c>
    </row>
    <row r="1279" spans="1:14" hidden="1">
      <c r="A1279" t="s">
        <v>1</v>
      </c>
      <c r="B1279">
        <v>2012</v>
      </c>
      <c r="C1279" t="s">
        <v>201</v>
      </c>
      <c r="D1279" t="s">
        <v>81</v>
      </c>
      <c r="E1279" t="s">
        <v>81</v>
      </c>
      <c r="F1279" t="s">
        <v>323</v>
      </c>
      <c r="G1279">
        <v>18</v>
      </c>
      <c r="H1279" t="s">
        <v>242</v>
      </c>
      <c r="I1279">
        <v>2012</v>
      </c>
      <c r="J1279" t="s">
        <v>92</v>
      </c>
      <c r="K1279" t="s">
        <v>862</v>
      </c>
      <c r="L1279">
        <v>5523.6080000000002</v>
      </c>
      <c r="M1279" s="9" t="str">
        <f>Data[[#This Row],[schedule]]&amp;" | "&amp;Data[[#This Row],[section]]</f>
        <v xml:space="preserve">SCHEDULE 10: REPORT ON COST ALLOCATIONS | </v>
      </c>
      <c r="N1279" s="9" t="str">
        <f t="shared" si="19"/>
        <v>SCHEDULE 10: REPORT ON COST ALLOCATIONS | Airport Business | Total directly attributable costs</v>
      </c>
    </row>
    <row r="1280" spans="1:14" hidden="1">
      <c r="A1280" t="s">
        <v>1</v>
      </c>
      <c r="B1280">
        <v>2012</v>
      </c>
      <c r="C1280" t="s">
        <v>201</v>
      </c>
      <c r="D1280" t="s">
        <v>81</v>
      </c>
      <c r="E1280" t="s">
        <v>81</v>
      </c>
      <c r="F1280" t="s">
        <v>60</v>
      </c>
      <c r="G1280">
        <v>18</v>
      </c>
      <c r="H1280" t="s">
        <v>242</v>
      </c>
      <c r="I1280">
        <v>2012</v>
      </c>
      <c r="J1280" t="s">
        <v>92</v>
      </c>
      <c r="K1280" t="s">
        <v>862</v>
      </c>
      <c r="L1280">
        <v>5523.6080000000002</v>
      </c>
      <c r="M1280" s="9" t="str">
        <f>Data[[#This Row],[schedule]]&amp;" | "&amp;Data[[#This Row],[section]]</f>
        <v xml:space="preserve">SCHEDULE 10: REPORT ON COST ALLOCATIONS | </v>
      </c>
      <c r="N1280" s="9" t="str">
        <f t="shared" si="19"/>
        <v>SCHEDULE 10: REPORT ON COST ALLOCATIONS | Total | Total directly attributable costs</v>
      </c>
    </row>
    <row r="1281" spans="1:14" hidden="1">
      <c r="A1281" t="s">
        <v>1</v>
      </c>
      <c r="B1281">
        <v>2012</v>
      </c>
      <c r="C1281" t="s">
        <v>201</v>
      </c>
      <c r="D1281" t="s">
        <v>81</v>
      </c>
      <c r="E1281" t="s">
        <v>81</v>
      </c>
      <c r="F1281" t="s">
        <v>320</v>
      </c>
      <c r="G1281">
        <v>19</v>
      </c>
      <c r="H1281" t="s">
        <v>243</v>
      </c>
      <c r="I1281">
        <v>2012</v>
      </c>
      <c r="J1281" t="s">
        <v>92</v>
      </c>
      <c r="K1281" t="s">
        <v>863</v>
      </c>
      <c r="L1281">
        <v>6375.8829484999987</v>
      </c>
      <c r="M1281" s="9" t="str">
        <f>Data[[#This Row],[schedule]]&amp;" | "&amp;Data[[#This Row],[section]]</f>
        <v xml:space="preserve">SCHEDULE 10: REPORT ON COST ALLOCATIONS | </v>
      </c>
      <c r="N1281" s="9" t="str">
        <f t="shared" si="19"/>
        <v>SCHEDULE 10: REPORT ON COST ALLOCATIONS | Specified Terminal Activities | Total costs not directly attributable</v>
      </c>
    </row>
    <row r="1282" spans="1:14" hidden="1">
      <c r="A1282" t="s">
        <v>1</v>
      </c>
      <c r="B1282">
        <v>2012</v>
      </c>
      <c r="C1282" t="s">
        <v>201</v>
      </c>
      <c r="D1282" t="s">
        <v>81</v>
      </c>
      <c r="E1282" t="s">
        <v>81</v>
      </c>
      <c r="F1282" t="s">
        <v>321</v>
      </c>
      <c r="G1282">
        <v>19</v>
      </c>
      <c r="H1282" t="s">
        <v>243</v>
      </c>
      <c r="I1282">
        <v>2012</v>
      </c>
      <c r="J1282" t="s">
        <v>92</v>
      </c>
      <c r="K1282" t="s">
        <v>864</v>
      </c>
      <c r="L1282">
        <v>3174.6399105</v>
      </c>
      <c r="M1282" s="9" t="str">
        <f>Data[[#This Row],[schedule]]&amp;" | "&amp;Data[[#This Row],[section]]</f>
        <v xml:space="preserve">SCHEDULE 10: REPORT ON COST ALLOCATIONS | </v>
      </c>
      <c r="N1282" s="9" t="str">
        <f t="shared" ref="N1282:N1345" si="20">SUBSTITUTE(SUBSTITUTE(SUBSTITUTE(C1282&amp;" | "&amp;D1282&amp;" | "&amp;E1282&amp;" | "&amp;F1282&amp;" | "&amp;H1282," |  |  | "," | ")," |  |  | "," | ")," |  | "," | ")</f>
        <v>SCHEDULE 10: REPORT ON COST ALLOCATIONS | Airfield Activities | Total costs not directly attributable</v>
      </c>
    </row>
    <row r="1283" spans="1:14" hidden="1">
      <c r="A1283" t="s">
        <v>1</v>
      </c>
      <c r="B1283">
        <v>2012</v>
      </c>
      <c r="C1283" t="s">
        <v>201</v>
      </c>
      <c r="D1283" t="s">
        <v>81</v>
      </c>
      <c r="E1283" t="s">
        <v>81</v>
      </c>
      <c r="F1283" t="s">
        <v>322</v>
      </c>
      <c r="G1283">
        <v>19</v>
      </c>
      <c r="H1283" t="s">
        <v>243</v>
      </c>
      <c r="I1283">
        <v>2012</v>
      </c>
      <c r="J1283" t="s">
        <v>92</v>
      </c>
      <c r="K1283" t="s">
        <v>865</v>
      </c>
      <c r="L1283">
        <v>512.99397560000011</v>
      </c>
      <c r="M1283" s="9" t="str">
        <f>Data[[#This Row],[schedule]]&amp;" | "&amp;Data[[#This Row],[section]]</f>
        <v xml:space="preserve">SCHEDULE 10: REPORT ON COST ALLOCATIONS | </v>
      </c>
      <c r="N1283" s="9" t="str">
        <f t="shared" si="20"/>
        <v>SCHEDULE 10: REPORT ON COST ALLOCATIONS | Aircraft and Freight Activities | Total costs not directly attributable</v>
      </c>
    </row>
    <row r="1284" spans="1:14" hidden="1">
      <c r="A1284" t="s">
        <v>1</v>
      </c>
      <c r="B1284">
        <v>2012</v>
      </c>
      <c r="C1284" t="s">
        <v>201</v>
      </c>
      <c r="D1284" t="s">
        <v>81</v>
      </c>
      <c r="E1284" t="s">
        <v>81</v>
      </c>
      <c r="F1284" t="s">
        <v>323</v>
      </c>
      <c r="G1284">
        <v>19</v>
      </c>
      <c r="H1284" t="s">
        <v>243</v>
      </c>
      <c r="I1284">
        <v>2012</v>
      </c>
      <c r="J1284" t="s">
        <v>92</v>
      </c>
      <c r="K1284" t="s">
        <v>866</v>
      </c>
      <c r="L1284">
        <v>10063.516834599999</v>
      </c>
      <c r="M1284" s="9" t="str">
        <f>Data[[#This Row],[schedule]]&amp;" | "&amp;Data[[#This Row],[section]]</f>
        <v xml:space="preserve">SCHEDULE 10: REPORT ON COST ALLOCATIONS | </v>
      </c>
      <c r="N1284" s="9" t="str">
        <f t="shared" si="20"/>
        <v>SCHEDULE 10: REPORT ON COST ALLOCATIONS | Airport Business | Total costs not directly attributable</v>
      </c>
    </row>
    <row r="1285" spans="1:14" hidden="1">
      <c r="A1285" t="s">
        <v>1</v>
      </c>
      <c r="B1285">
        <v>2012</v>
      </c>
      <c r="C1285" t="s">
        <v>201</v>
      </c>
      <c r="D1285" t="s">
        <v>81</v>
      </c>
      <c r="E1285" t="s">
        <v>81</v>
      </c>
      <c r="F1285" t="s">
        <v>324</v>
      </c>
      <c r="G1285">
        <v>19</v>
      </c>
      <c r="H1285" t="s">
        <v>243</v>
      </c>
      <c r="I1285">
        <v>2012</v>
      </c>
      <c r="J1285" t="s">
        <v>92</v>
      </c>
      <c r="K1285" t="s">
        <v>867</v>
      </c>
      <c r="L1285">
        <v>4427.6621654</v>
      </c>
      <c r="M1285" s="9" t="str">
        <f>Data[[#This Row],[schedule]]&amp;" | "&amp;Data[[#This Row],[section]]</f>
        <v xml:space="preserve">SCHEDULE 10: REPORT ON COST ALLOCATIONS | </v>
      </c>
      <c r="N1285" s="9" t="str">
        <f t="shared" si="20"/>
        <v>SCHEDULE 10: REPORT ON COST ALLOCATIONS | Unregulated Component | Total costs not directly attributable</v>
      </c>
    </row>
    <row r="1286" spans="1:14" hidden="1">
      <c r="A1286" t="s">
        <v>1</v>
      </c>
      <c r="B1286">
        <v>2012</v>
      </c>
      <c r="C1286" t="s">
        <v>201</v>
      </c>
      <c r="D1286" t="s">
        <v>81</v>
      </c>
      <c r="E1286" t="s">
        <v>81</v>
      </c>
      <c r="F1286" t="s">
        <v>60</v>
      </c>
      <c r="G1286">
        <v>19</v>
      </c>
      <c r="H1286" t="s">
        <v>243</v>
      </c>
      <c r="I1286">
        <v>2012</v>
      </c>
      <c r="J1286" t="s">
        <v>92</v>
      </c>
      <c r="K1286" t="s">
        <v>868</v>
      </c>
      <c r="L1286">
        <v>14491.179</v>
      </c>
      <c r="M1286" s="9" t="str">
        <f>Data[[#This Row],[schedule]]&amp;" | "&amp;Data[[#This Row],[section]]</f>
        <v xml:space="preserve">SCHEDULE 10: REPORT ON COST ALLOCATIONS | </v>
      </c>
      <c r="N1286" s="9" t="str">
        <f t="shared" si="20"/>
        <v>SCHEDULE 10: REPORT ON COST ALLOCATIONS | Total | Total costs not directly attributable</v>
      </c>
    </row>
    <row r="1287" spans="1:14" hidden="1">
      <c r="A1287" t="s">
        <v>1</v>
      </c>
      <c r="B1287">
        <v>2012</v>
      </c>
      <c r="C1287" t="s">
        <v>201</v>
      </c>
      <c r="D1287" t="s">
        <v>81</v>
      </c>
      <c r="E1287" t="s">
        <v>81</v>
      </c>
      <c r="F1287" t="s">
        <v>320</v>
      </c>
      <c r="G1287">
        <v>20</v>
      </c>
      <c r="H1287" t="s">
        <v>244</v>
      </c>
      <c r="I1287">
        <v>2012</v>
      </c>
      <c r="J1287" t="s">
        <v>92</v>
      </c>
      <c r="K1287" t="s">
        <v>869</v>
      </c>
      <c r="L1287">
        <v>6706.6468284999992</v>
      </c>
      <c r="M1287" s="9" t="str">
        <f>Data[[#This Row],[schedule]]&amp;" | "&amp;Data[[#This Row],[section]]</f>
        <v xml:space="preserve">SCHEDULE 10: REPORT ON COST ALLOCATIONS | </v>
      </c>
      <c r="N1287" s="9" t="str">
        <f t="shared" si="20"/>
        <v>SCHEDULE 10: REPORT ON COST ALLOCATIONS | Specified Terminal Activities | Total operating costs</v>
      </c>
    </row>
    <row r="1288" spans="1:14" hidden="1">
      <c r="A1288" t="s">
        <v>1</v>
      </c>
      <c r="B1288">
        <v>2012</v>
      </c>
      <c r="C1288" t="s">
        <v>201</v>
      </c>
      <c r="D1288" t="s">
        <v>81</v>
      </c>
      <c r="E1288" t="s">
        <v>81</v>
      </c>
      <c r="F1288" t="s">
        <v>321</v>
      </c>
      <c r="G1288">
        <v>20</v>
      </c>
      <c r="H1288" t="s">
        <v>244</v>
      </c>
      <c r="I1288">
        <v>2012</v>
      </c>
      <c r="J1288" t="s">
        <v>92</v>
      </c>
      <c r="K1288" t="s">
        <v>870</v>
      </c>
      <c r="L1288">
        <v>8311.2965005000005</v>
      </c>
      <c r="M1288" s="9" t="str">
        <f>Data[[#This Row],[schedule]]&amp;" | "&amp;Data[[#This Row],[section]]</f>
        <v xml:space="preserve">SCHEDULE 10: REPORT ON COST ALLOCATIONS | </v>
      </c>
      <c r="N1288" s="9" t="str">
        <f t="shared" si="20"/>
        <v>SCHEDULE 10: REPORT ON COST ALLOCATIONS | Airfield Activities | Total operating costs</v>
      </c>
    </row>
    <row r="1289" spans="1:14" hidden="1">
      <c r="A1289" t="s">
        <v>1</v>
      </c>
      <c r="B1289">
        <v>2012</v>
      </c>
      <c r="C1289" t="s">
        <v>201</v>
      </c>
      <c r="D1289" t="s">
        <v>81</v>
      </c>
      <c r="E1289" t="s">
        <v>81</v>
      </c>
      <c r="F1289" t="s">
        <v>322</v>
      </c>
      <c r="G1289">
        <v>20</v>
      </c>
      <c r="H1289" t="s">
        <v>244</v>
      </c>
      <c r="I1289">
        <v>2012</v>
      </c>
      <c r="J1289" t="s">
        <v>92</v>
      </c>
      <c r="K1289" t="s">
        <v>871</v>
      </c>
      <c r="L1289">
        <v>569.18150560000015</v>
      </c>
      <c r="M1289" s="9" t="str">
        <f>Data[[#This Row],[schedule]]&amp;" | "&amp;Data[[#This Row],[section]]</f>
        <v xml:space="preserve">SCHEDULE 10: REPORT ON COST ALLOCATIONS | </v>
      </c>
      <c r="N1289" s="9" t="str">
        <f t="shared" si="20"/>
        <v>SCHEDULE 10: REPORT ON COST ALLOCATIONS | Aircraft and Freight Activities | Total operating costs</v>
      </c>
    </row>
    <row r="1290" spans="1:14" hidden="1">
      <c r="A1290" t="s">
        <v>1</v>
      </c>
      <c r="B1290">
        <v>2012</v>
      </c>
      <c r="C1290" t="s">
        <v>201</v>
      </c>
      <c r="D1290" t="s">
        <v>81</v>
      </c>
      <c r="E1290" t="s">
        <v>81</v>
      </c>
      <c r="F1290" t="s">
        <v>323</v>
      </c>
      <c r="G1290">
        <v>20</v>
      </c>
      <c r="H1290" t="s">
        <v>244</v>
      </c>
      <c r="I1290">
        <v>2012</v>
      </c>
      <c r="J1290" t="s">
        <v>92</v>
      </c>
      <c r="K1290" t="s">
        <v>872</v>
      </c>
      <c r="L1290">
        <v>15587.124834599999</v>
      </c>
      <c r="M1290" s="9" t="str">
        <f>Data[[#This Row],[schedule]]&amp;" | "&amp;Data[[#This Row],[section]]</f>
        <v xml:space="preserve">SCHEDULE 10: REPORT ON COST ALLOCATIONS | </v>
      </c>
      <c r="N1290" s="9" t="str">
        <f t="shared" si="20"/>
        <v>SCHEDULE 10: REPORT ON COST ALLOCATIONS | Airport Business | Total operating costs</v>
      </c>
    </row>
    <row r="1291" spans="1:14" hidden="1">
      <c r="A1291" t="s">
        <v>1</v>
      </c>
      <c r="B1291">
        <v>2012</v>
      </c>
      <c r="C1291" t="s">
        <v>201</v>
      </c>
      <c r="D1291" t="s">
        <v>81</v>
      </c>
      <c r="E1291" t="s">
        <v>81</v>
      </c>
      <c r="F1291" t="s">
        <v>324</v>
      </c>
      <c r="G1291">
        <v>20</v>
      </c>
      <c r="H1291" t="s">
        <v>244</v>
      </c>
      <c r="I1291">
        <v>2012</v>
      </c>
      <c r="J1291" t="s">
        <v>92</v>
      </c>
      <c r="K1291" t="s">
        <v>867</v>
      </c>
      <c r="L1291">
        <v>4427.6621654</v>
      </c>
      <c r="M1291" s="9" t="str">
        <f>Data[[#This Row],[schedule]]&amp;" | "&amp;Data[[#This Row],[section]]</f>
        <v xml:space="preserve">SCHEDULE 10: REPORT ON COST ALLOCATIONS | </v>
      </c>
      <c r="N1291" s="9" t="str">
        <f t="shared" si="20"/>
        <v>SCHEDULE 10: REPORT ON COST ALLOCATIONS | Unregulated Component | Total operating costs</v>
      </c>
    </row>
    <row r="1292" spans="1:14" hidden="1">
      <c r="A1292" t="s">
        <v>1</v>
      </c>
      <c r="B1292">
        <v>2012</v>
      </c>
      <c r="C1292" t="s">
        <v>201</v>
      </c>
      <c r="D1292" t="s">
        <v>81</v>
      </c>
      <c r="E1292" t="s">
        <v>81</v>
      </c>
      <c r="F1292" t="s">
        <v>60</v>
      </c>
      <c r="G1292">
        <v>20</v>
      </c>
      <c r="H1292" t="s">
        <v>244</v>
      </c>
      <c r="I1292">
        <v>2012</v>
      </c>
      <c r="J1292" t="s">
        <v>92</v>
      </c>
      <c r="K1292" t="s">
        <v>873</v>
      </c>
      <c r="L1292">
        <v>20014.787</v>
      </c>
      <c r="M1292" s="9" t="str">
        <f>Data[[#This Row],[schedule]]&amp;" | "&amp;Data[[#This Row],[section]]</f>
        <v xml:space="preserve">SCHEDULE 10: REPORT ON COST ALLOCATIONS | </v>
      </c>
      <c r="N1292" s="9" t="str">
        <f t="shared" si="20"/>
        <v>SCHEDULE 10: REPORT ON COST ALLOCATIONS | Total | Total operating costs</v>
      </c>
    </row>
    <row r="1293" spans="1:14" hidden="1">
      <c r="A1293" t="s">
        <v>1</v>
      </c>
      <c r="B1293">
        <v>2012</v>
      </c>
      <c r="C1293" t="s">
        <v>202</v>
      </c>
      <c r="D1293" t="s">
        <v>207</v>
      </c>
      <c r="E1293" t="s">
        <v>81</v>
      </c>
      <c r="F1293" t="s">
        <v>320</v>
      </c>
      <c r="G1293">
        <v>9</v>
      </c>
      <c r="H1293" t="s">
        <v>245</v>
      </c>
      <c r="I1293">
        <v>2012</v>
      </c>
      <c r="J1293" t="s">
        <v>92</v>
      </c>
      <c r="K1293" t="s">
        <v>874</v>
      </c>
      <c r="L1293">
        <v>87.24946699637097</v>
      </c>
      <c r="M1293" s="9" t="str">
        <f>Data[[#This Row],[schedule]]&amp;" | "&amp;Data[[#This Row],[section]]</f>
        <v>SCHEDULE 9: REPORT ON ASSET ALLOCATIONS | 9a: Asset Allocations</v>
      </c>
      <c r="N1293" s="9" t="str">
        <f t="shared" si="20"/>
        <v>SCHEDULE 9: REPORT ON ASSET ALLOCATIONS | 9a: Asset Allocations | Specified Terminal Activities | Land: Directly attributable assets</v>
      </c>
    </row>
    <row r="1294" spans="1:14" hidden="1">
      <c r="A1294" t="s">
        <v>1</v>
      </c>
      <c r="B1294">
        <v>2012</v>
      </c>
      <c r="C1294" t="s">
        <v>202</v>
      </c>
      <c r="D1294" t="s">
        <v>207</v>
      </c>
      <c r="E1294" t="s">
        <v>81</v>
      </c>
      <c r="F1294" t="s">
        <v>321</v>
      </c>
      <c r="G1294">
        <v>9</v>
      </c>
      <c r="H1294" t="s">
        <v>245</v>
      </c>
      <c r="I1294">
        <v>2012</v>
      </c>
      <c r="J1294" t="s">
        <v>92</v>
      </c>
      <c r="K1294" t="s">
        <v>875</v>
      </c>
      <c r="L1294">
        <v>107569.4791195054</v>
      </c>
      <c r="M1294" s="9" t="str">
        <f>Data[[#This Row],[schedule]]&amp;" | "&amp;Data[[#This Row],[section]]</f>
        <v>SCHEDULE 9: REPORT ON ASSET ALLOCATIONS | 9a: Asset Allocations</v>
      </c>
      <c r="N1294" s="9" t="str">
        <f t="shared" si="20"/>
        <v>SCHEDULE 9: REPORT ON ASSET ALLOCATIONS | 9a: Asset Allocations | Airfield Activities | Land: Directly attributable assets</v>
      </c>
    </row>
    <row r="1295" spans="1:14" hidden="1">
      <c r="A1295" t="s">
        <v>1</v>
      </c>
      <c r="B1295">
        <v>2012</v>
      </c>
      <c r="C1295" t="s">
        <v>202</v>
      </c>
      <c r="D1295" t="s">
        <v>207</v>
      </c>
      <c r="E1295" t="s">
        <v>81</v>
      </c>
      <c r="F1295" t="s">
        <v>322</v>
      </c>
      <c r="G1295">
        <v>9</v>
      </c>
      <c r="H1295" t="s">
        <v>245</v>
      </c>
      <c r="I1295">
        <v>2012</v>
      </c>
      <c r="J1295" t="s">
        <v>92</v>
      </c>
      <c r="K1295" t="s">
        <v>876</v>
      </c>
      <c r="L1295">
        <v>8021.6361601877579</v>
      </c>
      <c r="M1295" s="9" t="str">
        <f>Data[[#This Row],[schedule]]&amp;" | "&amp;Data[[#This Row],[section]]</f>
        <v>SCHEDULE 9: REPORT ON ASSET ALLOCATIONS | 9a: Asset Allocations</v>
      </c>
      <c r="N1295" s="9" t="str">
        <f t="shared" si="20"/>
        <v>SCHEDULE 9: REPORT ON ASSET ALLOCATIONS | 9a: Asset Allocations | Aircraft and Freight Activities | Land: Directly attributable assets</v>
      </c>
    </row>
    <row r="1296" spans="1:14" hidden="1">
      <c r="A1296" t="s">
        <v>1</v>
      </c>
      <c r="B1296">
        <v>2012</v>
      </c>
      <c r="C1296" t="s">
        <v>202</v>
      </c>
      <c r="D1296" t="s">
        <v>207</v>
      </c>
      <c r="E1296" t="s">
        <v>81</v>
      </c>
      <c r="F1296" t="s">
        <v>323</v>
      </c>
      <c r="G1296">
        <v>9</v>
      </c>
      <c r="H1296" t="s">
        <v>245</v>
      </c>
      <c r="I1296">
        <v>2012</v>
      </c>
      <c r="J1296" t="s">
        <v>92</v>
      </c>
      <c r="K1296" t="s">
        <v>877</v>
      </c>
      <c r="L1296">
        <v>115678.36474668951</v>
      </c>
      <c r="M1296" s="9" t="str">
        <f>Data[[#This Row],[schedule]]&amp;" | "&amp;Data[[#This Row],[section]]</f>
        <v>SCHEDULE 9: REPORT ON ASSET ALLOCATIONS | 9a: Asset Allocations</v>
      </c>
      <c r="N1296" s="9" t="str">
        <f t="shared" si="20"/>
        <v>SCHEDULE 9: REPORT ON ASSET ALLOCATIONS | 9a: Asset Allocations | Airport Business | Land: Directly attributable assets</v>
      </c>
    </row>
    <row r="1297" spans="1:14" hidden="1">
      <c r="A1297" t="s">
        <v>1</v>
      </c>
      <c r="B1297">
        <v>2012</v>
      </c>
      <c r="C1297" t="s">
        <v>202</v>
      </c>
      <c r="D1297" t="s">
        <v>207</v>
      </c>
      <c r="E1297" t="s">
        <v>81</v>
      </c>
      <c r="F1297" t="s">
        <v>60</v>
      </c>
      <c r="G1297">
        <v>9</v>
      </c>
      <c r="H1297" t="s">
        <v>245</v>
      </c>
      <c r="I1297">
        <v>2012</v>
      </c>
      <c r="J1297" t="s">
        <v>92</v>
      </c>
      <c r="K1297" t="s">
        <v>877</v>
      </c>
      <c r="L1297">
        <v>115678.36474668951</v>
      </c>
      <c r="M1297" s="9" t="str">
        <f>Data[[#This Row],[schedule]]&amp;" | "&amp;Data[[#This Row],[section]]</f>
        <v>SCHEDULE 9: REPORT ON ASSET ALLOCATIONS | 9a: Asset Allocations</v>
      </c>
      <c r="N1297" s="9" t="str">
        <f t="shared" si="20"/>
        <v>SCHEDULE 9: REPORT ON ASSET ALLOCATIONS | 9a: Asset Allocations | Total | Land: Directly attributable assets</v>
      </c>
    </row>
    <row r="1298" spans="1:14" hidden="1">
      <c r="A1298" t="s">
        <v>1</v>
      </c>
      <c r="B1298">
        <v>2012</v>
      </c>
      <c r="C1298" t="s">
        <v>202</v>
      </c>
      <c r="D1298" t="s">
        <v>207</v>
      </c>
      <c r="E1298" t="s">
        <v>81</v>
      </c>
      <c r="F1298" t="s">
        <v>320</v>
      </c>
      <c r="G1298">
        <v>10</v>
      </c>
      <c r="H1298" t="s">
        <v>246</v>
      </c>
      <c r="I1298">
        <v>2012</v>
      </c>
      <c r="J1298" t="s">
        <v>92</v>
      </c>
      <c r="K1298" t="s">
        <v>878</v>
      </c>
      <c r="L1298">
        <v>1679.8699963759379</v>
      </c>
      <c r="M1298" s="9" t="str">
        <f>Data[[#This Row],[schedule]]&amp;" | "&amp;Data[[#This Row],[section]]</f>
        <v>SCHEDULE 9: REPORT ON ASSET ALLOCATIONS | 9a: Asset Allocations</v>
      </c>
      <c r="N1298" s="9" t="str">
        <f t="shared" si="20"/>
        <v>SCHEDULE 9: REPORT ON ASSET ALLOCATIONS | 9a: Asset Allocations | Specified Terminal Activities | Land: Assets not directly attributable</v>
      </c>
    </row>
    <row r="1299" spans="1:14" hidden="1">
      <c r="A1299" t="s">
        <v>1</v>
      </c>
      <c r="B1299">
        <v>2012</v>
      </c>
      <c r="C1299" t="s">
        <v>202</v>
      </c>
      <c r="D1299" t="s">
        <v>207</v>
      </c>
      <c r="E1299" t="s">
        <v>81</v>
      </c>
      <c r="F1299" t="s">
        <v>321</v>
      </c>
      <c r="G1299">
        <v>10</v>
      </c>
      <c r="H1299" t="s">
        <v>246</v>
      </c>
      <c r="I1299">
        <v>2012</v>
      </c>
      <c r="J1299" t="s">
        <v>92</v>
      </c>
      <c r="K1299" t="s">
        <v>879</v>
      </c>
      <c r="L1299">
        <v>3842.109476340961</v>
      </c>
      <c r="M1299" s="9" t="str">
        <f>Data[[#This Row],[schedule]]&amp;" | "&amp;Data[[#This Row],[section]]</f>
        <v>SCHEDULE 9: REPORT ON ASSET ALLOCATIONS | 9a: Asset Allocations</v>
      </c>
      <c r="N1299" s="9" t="str">
        <f t="shared" si="20"/>
        <v>SCHEDULE 9: REPORT ON ASSET ALLOCATIONS | 9a: Asset Allocations | Airfield Activities | Land: Assets not directly attributable</v>
      </c>
    </row>
    <row r="1300" spans="1:14" hidden="1">
      <c r="A1300" t="s">
        <v>1</v>
      </c>
      <c r="B1300">
        <v>2012</v>
      </c>
      <c r="C1300" t="s">
        <v>202</v>
      </c>
      <c r="D1300" t="s">
        <v>207</v>
      </c>
      <c r="E1300" t="s">
        <v>81</v>
      </c>
      <c r="F1300" t="s">
        <v>322</v>
      </c>
      <c r="G1300">
        <v>10</v>
      </c>
      <c r="H1300" t="s">
        <v>246</v>
      </c>
      <c r="I1300">
        <v>2012</v>
      </c>
      <c r="J1300" t="s">
        <v>92</v>
      </c>
      <c r="K1300" t="s">
        <v>880</v>
      </c>
      <c r="L1300">
        <v>154.7258919129394</v>
      </c>
      <c r="M1300" s="9" t="str">
        <f>Data[[#This Row],[schedule]]&amp;" | "&amp;Data[[#This Row],[section]]</f>
        <v>SCHEDULE 9: REPORT ON ASSET ALLOCATIONS | 9a: Asset Allocations</v>
      </c>
      <c r="N1300" s="9" t="str">
        <f t="shared" si="20"/>
        <v>SCHEDULE 9: REPORT ON ASSET ALLOCATIONS | 9a: Asset Allocations | Aircraft and Freight Activities | Land: Assets not directly attributable</v>
      </c>
    </row>
    <row r="1301" spans="1:14" hidden="1">
      <c r="A1301" t="s">
        <v>1</v>
      </c>
      <c r="B1301">
        <v>2012</v>
      </c>
      <c r="C1301" t="s">
        <v>202</v>
      </c>
      <c r="D1301" t="s">
        <v>207</v>
      </c>
      <c r="E1301" t="s">
        <v>81</v>
      </c>
      <c r="F1301" t="s">
        <v>323</v>
      </c>
      <c r="G1301">
        <v>10</v>
      </c>
      <c r="H1301" t="s">
        <v>246</v>
      </c>
      <c r="I1301">
        <v>2012</v>
      </c>
      <c r="J1301" t="s">
        <v>92</v>
      </c>
      <c r="K1301" t="s">
        <v>881</v>
      </c>
      <c r="L1301">
        <v>5676.7053646298382</v>
      </c>
      <c r="M1301" s="9" t="str">
        <f>Data[[#This Row],[schedule]]&amp;" | "&amp;Data[[#This Row],[section]]</f>
        <v>SCHEDULE 9: REPORT ON ASSET ALLOCATIONS | 9a: Asset Allocations</v>
      </c>
      <c r="N1301" s="9" t="str">
        <f t="shared" si="20"/>
        <v>SCHEDULE 9: REPORT ON ASSET ALLOCATIONS | 9a: Asset Allocations | Airport Business | Land: Assets not directly attributable</v>
      </c>
    </row>
    <row r="1302" spans="1:14" hidden="1">
      <c r="A1302" t="s">
        <v>1</v>
      </c>
      <c r="B1302">
        <v>2012</v>
      </c>
      <c r="C1302" t="s">
        <v>202</v>
      </c>
      <c r="D1302" t="s">
        <v>207</v>
      </c>
      <c r="E1302" t="s">
        <v>81</v>
      </c>
      <c r="F1302" t="s">
        <v>324</v>
      </c>
      <c r="G1302">
        <v>10</v>
      </c>
      <c r="H1302" t="s">
        <v>246</v>
      </c>
      <c r="I1302">
        <v>2012</v>
      </c>
      <c r="J1302" t="s">
        <v>92</v>
      </c>
      <c r="K1302" t="s">
        <v>882</v>
      </c>
      <c r="L1302">
        <v>1942.312080232761</v>
      </c>
      <c r="M1302" s="9" t="str">
        <f>Data[[#This Row],[schedule]]&amp;" | "&amp;Data[[#This Row],[section]]</f>
        <v>SCHEDULE 9: REPORT ON ASSET ALLOCATIONS | 9a: Asset Allocations</v>
      </c>
      <c r="N1302" s="9" t="str">
        <f t="shared" si="20"/>
        <v>SCHEDULE 9: REPORT ON ASSET ALLOCATIONS | 9a: Asset Allocations | Unregulated Component | Land: Assets not directly attributable</v>
      </c>
    </row>
    <row r="1303" spans="1:14" hidden="1">
      <c r="A1303" t="s">
        <v>1</v>
      </c>
      <c r="B1303">
        <v>2012</v>
      </c>
      <c r="C1303" t="s">
        <v>202</v>
      </c>
      <c r="D1303" t="s">
        <v>207</v>
      </c>
      <c r="E1303" t="s">
        <v>81</v>
      </c>
      <c r="F1303" t="s">
        <v>60</v>
      </c>
      <c r="G1303">
        <v>10</v>
      </c>
      <c r="H1303" t="s">
        <v>246</v>
      </c>
      <c r="I1303">
        <v>2012</v>
      </c>
      <c r="J1303" t="s">
        <v>92</v>
      </c>
      <c r="K1303" t="s">
        <v>883</v>
      </c>
      <c r="L1303">
        <v>7619.0174448625994</v>
      </c>
      <c r="M1303" s="9" t="str">
        <f>Data[[#This Row],[schedule]]&amp;" | "&amp;Data[[#This Row],[section]]</f>
        <v>SCHEDULE 9: REPORT ON ASSET ALLOCATIONS | 9a: Asset Allocations</v>
      </c>
      <c r="N1303" s="9" t="str">
        <f t="shared" si="20"/>
        <v>SCHEDULE 9: REPORT ON ASSET ALLOCATIONS | 9a: Asset Allocations | Total | Land: Assets not directly attributable</v>
      </c>
    </row>
    <row r="1304" spans="1:14" hidden="1">
      <c r="A1304" t="s">
        <v>1</v>
      </c>
      <c r="B1304">
        <v>2012</v>
      </c>
      <c r="C1304" t="s">
        <v>202</v>
      </c>
      <c r="D1304" t="s">
        <v>207</v>
      </c>
      <c r="E1304" t="s">
        <v>81</v>
      </c>
      <c r="F1304" t="s">
        <v>323</v>
      </c>
      <c r="G1304">
        <v>11</v>
      </c>
      <c r="H1304" t="s">
        <v>247</v>
      </c>
      <c r="I1304">
        <v>2012</v>
      </c>
      <c r="J1304" t="s">
        <v>92</v>
      </c>
      <c r="K1304" t="s">
        <v>884</v>
      </c>
      <c r="L1304">
        <v>121355.07011131931</v>
      </c>
      <c r="M1304" s="9" t="str">
        <f>Data[[#This Row],[schedule]]&amp;" | "&amp;Data[[#This Row],[section]]</f>
        <v>SCHEDULE 9: REPORT ON ASSET ALLOCATIONS | 9a: Asset Allocations</v>
      </c>
      <c r="N1304" s="9" t="str">
        <f t="shared" si="20"/>
        <v>SCHEDULE 9: REPORT ON ASSET ALLOCATIONS | 9a: Asset Allocations | Airport Business | Total value land</v>
      </c>
    </row>
    <row r="1305" spans="1:14" hidden="1">
      <c r="A1305" t="s">
        <v>1</v>
      </c>
      <c r="B1305">
        <v>2012</v>
      </c>
      <c r="C1305" t="s">
        <v>202</v>
      </c>
      <c r="D1305" t="s">
        <v>207</v>
      </c>
      <c r="E1305" t="s">
        <v>81</v>
      </c>
      <c r="F1305" t="s">
        <v>320</v>
      </c>
      <c r="G1305">
        <v>13</v>
      </c>
      <c r="H1305" t="s">
        <v>248</v>
      </c>
      <c r="I1305">
        <v>2012</v>
      </c>
      <c r="J1305" t="s">
        <v>92</v>
      </c>
      <c r="K1305" t="s">
        <v>885</v>
      </c>
      <c r="L1305">
        <v>379.328130795177</v>
      </c>
      <c r="M1305" s="9" t="str">
        <f>Data[[#This Row],[schedule]]&amp;" | "&amp;Data[[#This Row],[section]]</f>
        <v>SCHEDULE 9: REPORT ON ASSET ALLOCATIONS | 9a: Asset Allocations</v>
      </c>
      <c r="N1305" s="9" t="str">
        <f t="shared" si="20"/>
        <v>SCHEDULE 9: REPORT ON ASSET ALLOCATIONS | 9a: Asset Allocations | Specified Terminal Activities | Sealed Surfaces: Directly attributable assets</v>
      </c>
    </row>
    <row r="1306" spans="1:14" hidden="1">
      <c r="A1306" t="s">
        <v>1</v>
      </c>
      <c r="B1306">
        <v>2012</v>
      </c>
      <c r="C1306" t="s">
        <v>202</v>
      </c>
      <c r="D1306" t="s">
        <v>207</v>
      </c>
      <c r="E1306" t="s">
        <v>81</v>
      </c>
      <c r="F1306" t="s">
        <v>321</v>
      </c>
      <c r="G1306">
        <v>13</v>
      </c>
      <c r="H1306" t="s">
        <v>248</v>
      </c>
      <c r="I1306">
        <v>2012</v>
      </c>
      <c r="J1306" t="s">
        <v>92</v>
      </c>
      <c r="K1306" t="s">
        <v>886</v>
      </c>
      <c r="L1306">
        <v>122679.87310861819</v>
      </c>
      <c r="M1306" s="9" t="str">
        <f>Data[[#This Row],[schedule]]&amp;" | "&amp;Data[[#This Row],[section]]</f>
        <v>SCHEDULE 9: REPORT ON ASSET ALLOCATIONS | 9a: Asset Allocations</v>
      </c>
      <c r="N1306" s="9" t="str">
        <f t="shared" si="20"/>
        <v>SCHEDULE 9: REPORT ON ASSET ALLOCATIONS | 9a: Asset Allocations | Airfield Activities | Sealed Surfaces: Directly attributable assets</v>
      </c>
    </row>
    <row r="1307" spans="1:14" hidden="1">
      <c r="A1307" t="s">
        <v>1</v>
      </c>
      <c r="B1307">
        <v>2012</v>
      </c>
      <c r="C1307" t="s">
        <v>202</v>
      </c>
      <c r="D1307" t="s">
        <v>207</v>
      </c>
      <c r="E1307" t="s">
        <v>81</v>
      </c>
      <c r="F1307" t="s">
        <v>322</v>
      </c>
      <c r="G1307">
        <v>13</v>
      </c>
      <c r="H1307" t="s">
        <v>248</v>
      </c>
      <c r="I1307">
        <v>2012</v>
      </c>
      <c r="J1307" t="s">
        <v>92</v>
      </c>
      <c r="K1307" t="s">
        <v>887</v>
      </c>
      <c r="L1307">
        <v>4131.4547322352719</v>
      </c>
      <c r="M1307" s="9" t="str">
        <f>Data[[#This Row],[schedule]]&amp;" | "&amp;Data[[#This Row],[section]]</f>
        <v>SCHEDULE 9: REPORT ON ASSET ALLOCATIONS | 9a: Asset Allocations</v>
      </c>
      <c r="N1307" s="9" t="str">
        <f t="shared" si="20"/>
        <v>SCHEDULE 9: REPORT ON ASSET ALLOCATIONS | 9a: Asset Allocations | Aircraft and Freight Activities | Sealed Surfaces: Directly attributable assets</v>
      </c>
    </row>
    <row r="1308" spans="1:14" hidden="1">
      <c r="A1308" t="s">
        <v>1</v>
      </c>
      <c r="B1308">
        <v>2012</v>
      </c>
      <c r="C1308" t="s">
        <v>202</v>
      </c>
      <c r="D1308" t="s">
        <v>207</v>
      </c>
      <c r="E1308" t="s">
        <v>81</v>
      </c>
      <c r="F1308" t="s">
        <v>323</v>
      </c>
      <c r="G1308">
        <v>13</v>
      </c>
      <c r="H1308" t="s">
        <v>248</v>
      </c>
      <c r="I1308">
        <v>2012</v>
      </c>
      <c r="J1308" t="s">
        <v>92</v>
      </c>
      <c r="K1308" t="s">
        <v>888</v>
      </c>
      <c r="L1308">
        <v>127190.6559716487</v>
      </c>
      <c r="M1308" s="9" t="str">
        <f>Data[[#This Row],[schedule]]&amp;" | "&amp;Data[[#This Row],[section]]</f>
        <v>SCHEDULE 9: REPORT ON ASSET ALLOCATIONS | 9a: Asset Allocations</v>
      </c>
      <c r="N1308" s="9" t="str">
        <f t="shared" si="20"/>
        <v>SCHEDULE 9: REPORT ON ASSET ALLOCATIONS | 9a: Asset Allocations | Airport Business | Sealed Surfaces: Directly attributable assets</v>
      </c>
    </row>
    <row r="1309" spans="1:14" hidden="1">
      <c r="A1309" t="s">
        <v>1</v>
      </c>
      <c r="B1309">
        <v>2012</v>
      </c>
      <c r="C1309" t="s">
        <v>202</v>
      </c>
      <c r="D1309" t="s">
        <v>207</v>
      </c>
      <c r="E1309" t="s">
        <v>81</v>
      </c>
      <c r="F1309" t="s">
        <v>60</v>
      </c>
      <c r="G1309">
        <v>13</v>
      </c>
      <c r="H1309" t="s">
        <v>248</v>
      </c>
      <c r="I1309">
        <v>2012</v>
      </c>
      <c r="J1309" t="s">
        <v>92</v>
      </c>
      <c r="K1309" t="s">
        <v>888</v>
      </c>
      <c r="L1309">
        <v>127190.6559716487</v>
      </c>
      <c r="M1309" s="9" t="str">
        <f>Data[[#This Row],[schedule]]&amp;" | "&amp;Data[[#This Row],[section]]</f>
        <v>SCHEDULE 9: REPORT ON ASSET ALLOCATIONS | 9a: Asset Allocations</v>
      </c>
      <c r="N1309" s="9" t="str">
        <f t="shared" si="20"/>
        <v>SCHEDULE 9: REPORT ON ASSET ALLOCATIONS | 9a: Asset Allocations | Total | Sealed Surfaces: Directly attributable assets</v>
      </c>
    </row>
    <row r="1310" spans="1:14" hidden="1">
      <c r="A1310" t="s">
        <v>1</v>
      </c>
      <c r="B1310">
        <v>2012</v>
      </c>
      <c r="C1310" t="s">
        <v>202</v>
      </c>
      <c r="D1310" t="s">
        <v>207</v>
      </c>
      <c r="E1310" t="s">
        <v>81</v>
      </c>
      <c r="F1310" t="s">
        <v>320</v>
      </c>
      <c r="G1310">
        <v>14</v>
      </c>
      <c r="H1310" t="s">
        <v>249</v>
      </c>
      <c r="I1310">
        <v>2012</v>
      </c>
      <c r="J1310" t="s">
        <v>92</v>
      </c>
      <c r="K1310" t="s">
        <v>889</v>
      </c>
      <c r="L1310">
        <v>643.22494213850609</v>
      </c>
      <c r="M1310" s="9" t="str">
        <f>Data[[#This Row],[schedule]]&amp;" | "&amp;Data[[#This Row],[section]]</f>
        <v>SCHEDULE 9: REPORT ON ASSET ALLOCATIONS | 9a: Asset Allocations</v>
      </c>
      <c r="N1310" s="9" t="str">
        <f t="shared" si="20"/>
        <v>SCHEDULE 9: REPORT ON ASSET ALLOCATIONS | 9a: Asset Allocations | Specified Terminal Activities | Sealed Surfaces: Assets not directly attributable</v>
      </c>
    </row>
    <row r="1311" spans="1:14" hidden="1">
      <c r="A1311" t="s">
        <v>1</v>
      </c>
      <c r="B1311">
        <v>2012</v>
      </c>
      <c r="C1311" t="s">
        <v>202</v>
      </c>
      <c r="D1311" t="s">
        <v>207</v>
      </c>
      <c r="E1311" t="s">
        <v>81</v>
      </c>
      <c r="F1311" t="s">
        <v>321</v>
      </c>
      <c r="G1311">
        <v>14</v>
      </c>
      <c r="H1311" t="s">
        <v>249</v>
      </c>
      <c r="I1311">
        <v>2012</v>
      </c>
      <c r="J1311" t="s">
        <v>92</v>
      </c>
      <c r="K1311" t="s">
        <v>890</v>
      </c>
      <c r="L1311">
        <v>1180.983852282413</v>
      </c>
      <c r="M1311" s="9" t="str">
        <f>Data[[#This Row],[schedule]]&amp;" | "&amp;Data[[#This Row],[section]]</f>
        <v>SCHEDULE 9: REPORT ON ASSET ALLOCATIONS | 9a: Asset Allocations</v>
      </c>
      <c r="N1311" s="9" t="str">
        <f t="shared" si="20"/>
        <v>SCHEDULE 9: REPORT ON ASSET ALLOCATIONS | 9a: Asset Allocations | Airfield Activities | Sealed Surfaces: Assets not directly attributable</v>
      </c>
    </row>
    <row r="1312" spans="1:14" hidden="1">
      <c r="A1312" t="s">
        <v>1</v>
      </c>
      <c r="B1312">
        <v>2012</v>
      </c>
      <c r="C1312" t="s">
        <v>202</v>
      </c>
      <c r="D1312" t="s">
        <v>207</v>
      </c>
      <c r="E1312" t="s">
        <v>81</v>
      </c>
      <c r="F1312" t="s">
        <v>322</v>
      </c>
      <c r="G1312">
        <v>14</v>
      </c>
      <c r="H1312" t="s">
        <v>249</v>
      </c>
      <c r="I1312">
        <v>2012</v>
      </c>
      <c r="J1312" t="s">
        <v>92</v>
      </c>
      <c r="K1312" t="s">
        <v>891</v>
      </c>
      <c r="L1312">
        <v>87.97766919530163</v>
      </c>
      <c r="M1312" s="9" t="str">
        <f>Data[[#This Row],[schedule]]&amp;" | "&amp;Data[[#This Row],[section]]</f>
        <v>SCHEDULE 9: REPORT ON ASSET ALLOCATIONS | 9a: Asset Allocations</v>
      </c>
      <c r="N1312" s="9" t="str">
        <f t="shared" si="20"/>
        <v>SCHEDULE 9: REPORT ON ASSET ALLOCATIONS | 9a: Asset Allocations | Aircraft and Freight Activities | Sealed Surfaces: Assets not directly attributable</v>
      </c>
    </row>
    <row r="1313" spans="1:14" hidden="1">
      <c r="A1313" t="s">
        <v>1</v>
      </c>
      <c r="B1313">
        <v>2012</v>
      </c>
      <c r="C1313" t="s">
        <v>202</v>
      </c>
      <c r="D1313" t="s">
        <v>207</v>
      </c>
      <c r="E1313" t="s">
        <v>81</v>
      </c>
      <c r="F1313" t="s">
        <v>323</v>
      </c>
      <c r="G1313">
        <v>14</v>
      </c>
      <c r="H1313" t="s">
        <v>249</v>
      </c>
      <c r="I1313">
        <v>2012</v>
      </c>
      <c r="J1313" t="s">
        <v>92</v>
      </c>
      <c r="K1313" t="s">
        <v>892</v>
      </c>
      <c r="L1313">
        <v>1912.18646361622</v>
      </c>
      <c r="M1313" s="9" t="str">
        <f>Data[[#This Row],[schedule]]&amp;" | "&amp;Data[[#This Row],[section]]</f>
        <v>SCHEDULE 9: REPORT ON ASSET ALLOCATIONS | 9a: Asset Allocations</v>
      </c>
      <c r="N1313" s="9" t="str">
        <f t="shared" si="20"/>
        <v>SCHEDULE 9: REPORT ON ASSET ALLOCATIONS | 9a: Asset Allocations | Airport Business | Sealed Surfaces: Assets not directly attributable</v>
      </c>
    </row>
    <row r="1314" spans="1:14" hidden="1">
      <c r="A1314" t="s">
        <v>1</v>
      </c>
      <c r="B1314">
        <v>2012</v>
      </c>
      <c r="C1314" t="s">
        <v>202</v>
      </c>
      <c r="D1314" t="s">
        <v>207</v>
      </c>
      <c r="E1314" t="s">
        <v>81</v>
      </c>
      <c r="F1314" t="s">
        <v>324</v>
      </c>
      <c r="G1314">
        <v>14</v>
      </c>
      <c r="H1314" t="s">
        <v>249</v>
      </c>
      <c r="I1314">
        <v>2012</v>
      </c>
      <c r="J1314" t="s">
        <v>92</v>
      </c>
      <c r="K1314" t="s">
        <v>893</v>
      </c>
      <c r="L1314">
        <v>835.15861924007186</v>
      </c>
      <c r="M1314" s="9" t="str">
        <f>Data[[#This Row],[schedule]]&amp;" | "&amp;Data[[#This Row],[section]]</f>
        <v>SCHEDULE 9: REPORT ON ASSET ALLOCATIONS | 9a: Asset Allocations</v>
      </c>
      <c r="N1314" s="9" t="str">
        <f t="shared" si="20"/>
        <v>SCHEDULE 9: REPORT ON ASSET ALLOCATIONS | 9a: Asset Allocations | Unregulated Component | Sealed Surfaces: Assets not directly attributable</v>
      </c>
    </row>
    <row r="1315" spans="1:14" hidden="1">
      <c r="A1315" t="s">
        <v>1</v>
      </c>
      <c r="B1315">
        <v>2012</v>
      </c>
      <c r="C1315" t="s">
        <v>202</v>
      </c>
      <c r="D1315" t="s">
        <v>207</v>
      </c>
      <c r="E1315" t="s">
        <v>81</v>
      </c>
      <c r="F1315" t="s">
        <v>60</v>
      </c>
      <c r="G1315">
        <v>14</v>
      </c>
      <c r="H1315" t="s">
        <v>249</v>
      </c>
      <c r="I1315">
        <v>2012</v>
      </c>
      <c r="J1315" t="s">
        <v>92</v>
      </c>
      <c r="K1315" t="s">
        <v>894</v>
      </c>
      <c r="L1315">
        <v>2747.3450828562918</v>
      </c>
      <c r="M1315" s="9" t="str">
        <f>Data[[#This Row],[schedule]]&amp;" | "&amp;Data[[#This Row],[section]]</f>
        <v>SCHEDULE 9: REPORT ON ASSET ALLOCATIONS | 9a: Asset Allocations</v>
      </c>
      <c r="N1315" s="9" t="str">
        <f t="shared" si="20"/>
        <v>SCHEDULE 9: REPORT ON ASSET ALLOCATIONS | 9a: Asset Allocations | Total | Sealed Surfaces: Assets not directly attributable</v>
      </c>
    </row>
    <row r="1316" spans="1:14" hidden="1">
      <c r="A1316" t="s">
        <v>1</v>
      </c>
      <c r="B1316">
        <v>2012</v>
      </c>
      <c r="C1316" t="s">
        <v>202</v>
      </c>
      <c r="D1316" t="s">
        <v>207</v>
      </c>
      <c r="E1316" t="s">
        <v>81</v>
      </c>
      <c r="F1316" t="s">
        <v>323</v>
      </c>
      <c r="G1316">
        <v>15</v>
      </c>
      <c r="H1316" t="s">
        <v>250</v>
      </c>
      <c r="I1316">
        <v>2012</v>
      </c>
      <c r="J1316" t="s">
        <v>92</v>
      </c>
      <c r="K1316" t="s">
        <v>895</v>
      </c>
      <c r="L1316">
        <v>129102.8424352649</v>
      </c>
      <c r="M1316" s="9" t="str">
        <f>Data[[#This Row],[schedule]]&amp;" | "&amp;Data[[#This Row],[section]]</f>
        <v>SCHEDULE 9: REPORT ON ASSET ALLOCATIONS | 9a: Asset Allocations</v>
      </c>
      <c r="N1316" s="9" t="str">
        <f t="shared" si="20"/>
        <v>SCHEDULE 9: REPORT ON ASSET ALLOCATIONS | 9a: Asset Allocations | Airport Business | Total value sealed surfaces</v>
      </c>
    </row>
    <row r="1317" spans="1:14" hidden="1">
      <c r="A1317" t="s">
        <v>1</v>
      </c>
      <c r="B1317">
        <v>2012</v>
      </c>
      <c r="C1317" t="s">
        <v>202</v>
      </c>
      <c r="D1317" t="s">
        <v>207</v>
      </c>
      <c r="E1317" t="s">
        <v>81</v>
      </c>
      <c r="F1317" t="s">
        <v>320</v>
      </c>
      <c r="G1317">
        <v>17</v>
      </c>
      <c r="H1317" t="s">
        <v>251</v>
      </c>
      <c r="I1317">
        <v>2012</v>
      </c>
      <c r="J1317" t="s">
        <v>92</v>
      </c>
      <c r="K1317" t="s">
        <v>896</v>
      </c>
      <c r="L1317">
        <v>84450.212640091515</v>
      </c>
      <c r="M1317" s="9" t="str">
        <f>Data[[#This Row],[schedule]]&amp;" | "&amp;Data[[#This Row],[section]]</f>
        <v>SCHEDULE 9: REPORT ON ASSET ALLOCATIONS | 9a: Asset Allocations</v>
      </c>
      <c r="N1317" s="9" t="str">
        <f t="shared" si="20"/>
        <v>SCHEDULE 9: REPORT ON ASSET ALLOCATIONS | 9a: Asset Allocations | Specified Terminal Activities | Infrastructure and Buildings: Directly attributable assets</v>
      </c>
    </row>
    <row r="1318" spans="1:14" hidden="1">
      <c r="A1318" t="s">
        <v>1</v>
      </c>
      <c r="B1318">
        <v>2012</v>
      </c>
      <c r="C1318" t="s">
        <v>202</v>
      </c>
      <c r="D1318" t="s">
        <v>207</v>
      </c>
      <c r="E1318" t="s">
        <v>81</v>
      </c>
      <c r="F1318" t="s">
        <v>321</v>
      </c>
      <c r="G1318">
        <v>17</v>
      </c>
      <c r="H1318" t="s">
        <v>251</v>
      </c>
      <c r="I1318">
        <v>2012</v>
      </c>
      <c r="J1318" t="s">
        <v>92</v>
      </c>
      <c r="K1318" t="s">
        <v>897</v>
      </c>
      <c r="L1318">
        <v>7710.8941103225934</v>
      </c>
      <c r="M1318" s="9" t="str">
        <f>Data[[#This Row],[schedule]]&amp;" | "&amp;Data[[#This Row],[section]]</f>
        <v>SCHEDULE 9: REPORT ON ASSET ALLOCATIONS | 9a: Asset Allocations</v>
      </c>
      <c r="N1318" s="9" t="str">
        <f t="shared" si="20"/>
        <v>SCHEDULE 9: REPORT ON ASSET ALLOCATIONS | 9a: Asset Allocations | Airfield Activities | Infrastructure and Buildings: Directly attributable assets</v>
      </c>
    </row>
    <row r="1319" spans="1:14" hidden="1">
      <c r="A1319" t="s">
        <v>1</v>
      </c>
      <c r="B1319">
        <v>2012</v>
      </c>
      <c r="C1319" t="s">
        <v>202</v>
      </c>
      <c r="D1319" t="s">
        <v>207</v>
      </c>
      <c r="E1319" t="s">
        <v>81</v>
      </c>
      <c r="F1319" t="s">
        <v>322</v>
      </c>
      <c r="G1319">
        <v>17</v>
      </c>
      <c r="H1319" t="s">
        <v>251</v>
      </c>
      <c r="I1319">
        <v>2012</v>
      </c>
      <c r="J1319" t="s">
        <v>92</v>
      </c>
      <c r="K1319" t="s">
        <v>898</v>
      </c>
      <c r="L1319">
        <v>6196.9067435532097</v>
      </c>
      <c r="M1319" s="9" t="str">
        <f>Data[[#This Row],[schedule]]&amp;" | "&amp;Data[[#This Row],[section]]</f>
        <v>SCHEDULE 9: REPORT ON ASSET ALLOCATIONS | 9a: Asset Allocations</v>
      </c>
      <c r="N1319" s="9" t="str">
        <f t="shared" si="20"/>
        <v>SCHEDULE 9: REPORT ON ASSET ALLOCATIONS | 9a: Asset Allocations | Aircraft and Freight Activities | Infrastructure and Buildings: Directly attributable assets</v>
      </c>
    </row>
    <row r="1320" spans="1:14" hidden="1">
      <c r="A1320" t="s">
        <v>1</v>
      </c>
      <c r="B1320">
        <v>2012</v>
      </c>
      <c r="C1320" t="s">
        <v>202</v>
      </c>
      <c r="D1320" t="s">
        <v>207</v>
      </c>
      <c r="E1320" t="s">
        <v>81</v>
      </c>
      <c r="F1320" t="s">
        <v>323</v>
      </c>
      <c r="G1320">
        <v>17</v>
      </c>
      <c r="H1320" t="s">
        <v>251</v>
      </c>
      <c r="I1320">
        <v>2012</v>
      </c>
      <c r="J1320" t="s">
        <v>92</v>
      </c>
      <c r="K1320" t="s">
        <v>899</v>
      </c>
      <c r="L1320">
        <v>98358.013493967315</v>
      </c>
      <c r="M1320" s="9" t="str">
        <f>Data[[#This Row],[schedule]]&amp;" | "&amp;Data[[#This Row],[section]]</f>
        <v>SCHEDULE 9: REPORT ON ASSET ALLOCATIONS | 9a: Asset Allocations</v>
      </c>
      <c r="N1320" s="9" t="str">
        <f t="shared" si="20"/>
        <v>SCHEDULE 9: REPORT ON ASSET ALLOCATIONS | 9a: Asset Allocations | Airport Business | Infrastructure and Buildings: Directly attributable assets</v>
      </c>
    </row>
    <row r="1321" spans="1:14" hidden="1">
      <c r="A1321" t="s">
        <v>1</v>
      </c>
      <c r="B1321">
        <v>2012</v>
      </c>
      <c r="C1321" t="s">
        <v>202</v>
      </c>
      <c r="D1321" t="s">
        <v>207</v>
      </c>
      <c r="E1321" t="s">
        <v>81</v>
      </c>
      <c r="F1321" t="s">
        <v>60</v>
      </c>
      <c r="G1321">
        <v>17</v>
      </c>
      <c r="H1321" t="s">
        <v>251</v>
      </c>
      <c r="I1321">
        <v>2012</v>
      </c>
      <c r="J1321" t="s">
        <v>92</v>
      </c>
      <c r="K1321" t="s">
        <v>899</v>
      </c>
      <c r="L1321">
        <v>98358.013493967315</v>
      </c>
      <c r="M1321" s="9" t="str">
        <f>Data[[#This Row],[schedule]]&amp;" | "&amp;Data[[#This Row],[section]]</f>
        <v>SCHEDULE 9: REPORT ON ASSET ALLOCATIONS | 9a: Asset Allocations</v>
      </c>
      <c r="N1321" s="9" t="str">
        <f t="shared" si="20"/>
        <v>SCHEDULE 9: REPORT ON ASSET ALLOCATIONS | 9a: Asset Allocations | Total | Infrastructure and Buildings: Directly attributable assets</v>
      </c>
    </row>
    <row r="1322" spans="1:14" hidden="1">
      <c r="A1322" t="s">
        <v>1</v>
      </c>
      <c r="B1322">
        <v>2012</v>
      </c>
      <c r="C1322" t="s">
        <v>202</v>
      </c>
      <c r="D1322" t="s">
        <v>207</v>
      </c>
      <c r="E1322" t="s">
        <v>81</v>
      </c>
      <c r="F1322" t="s">
        <v>320</v>
      </c>
      <c r="G1322">
        <v>18</v>
      </c>
      <c r="H1322" t="s">
        <v>252</v>
      </c>
      <c r="I1322">
        <v>2012</v>
      </c>
      <c r="J1322" t="s">
        <v>92</v>
      </c>
      <c r="K1322" t="s">
        <v>900</v>
      </c>
      <c r="L1322">
        <v>47866.486691117338</v>
      </c>
      <c r="M1322" s="9" t="str">
        <f>Data[[#This Row],[schedule]]&amp;" | "&amp;Data[[#This Row],[section]]</f>
        <v>SCHEDULE 9: REPORT ON ASSET ALLOCATIONS | 9a: Asset Allocations</v>
      </c>
      <c r="N1322" s="9" t="str">
        <f t="shared" si="20"/>
        <v>SCHEDULE 9: REPORT ON ASSET ALLOCATIONS | 9a: Asset Allocations | Specified Terminal Activities | Infrastructure and Buildings: Assets not directly attributable</v>
      </c>
    </row>
    <row r="1323" spans="1:14" hidden="1">
      <c r="A1323" t="s">
        <v>1</v>
      </c>
      <c r="B1323">
        <v>2012</v>
      </c>
      <c r="C1323" t="s">
        <v>202</v>
      </c>
      <c r="D1323" t="s">
        <v>207</v>
      </c>
      <c r="E1323" t="s">
        <v>81</v>
      </c>
      <c r="F1323" t="s">
        <v>321</v>
      </c>
      <c r="G1323">
        <v>18</v>
      </c>
      <c r="H1323" t="s">
        <v>252</v>
      </c>
      <c r="I1323">
        <v>2012</v>
      </c>
      <c r="J1323" t="s">
        <v>92</v>
      </c>
      <c r="K1323" t="s">
        <v>901</v>
      </c>
      <c r="L1323">
        <v>2973.5828169183351</v>
      </c>
      <c r="M1323" s="9" t="str">
        <f>Data[[#This Row],[schedule]]&amp;" | "&amp;Data[[#This Row],[section]]</f>
        <v>SCHEDULE 9: REPORT ON ASSET ALLOCATIONS | 9a: Asset Allocations</v>
      </c>
      <c r="N1323" s="9" t="str">
        <f t="shared" si="20"/>
        <v>SCHEDULE 9: REPORT ON ASSET ALLOCATIONS | 9a: Asset Allocations | Airfield Activities | Infrastructure and Buildings: Assets not directly attributable</v>
      </c>
    </row>
    <row r="1324" spans="1:14" hidden="1">
      <c r="A1324" t="s">
        <v>1</v>
      </c>
      <c r="B1324">
        <v>2012</v>
      </c>
      <c r="C1324" t="s">
        <v>202</v>
      </c>
      <c r="D1324" t="s">
        <v>207</v>
      </c>
      <c r="E1324" t="s">
        <v>81</v>
      </c>
      <c r="F1324" t="s">
        <v>322</v>
      </c>
      <c r="G1324">
        <v>18</v>
      </c>
      <c r="H1324" t="s">
        <v>252</v>
      </c>
      <c r="I1324">
        <v>2012</v>
      </c>
      <c r="J1324" t="s">
        <v>92</v>
      </c>
      <c r="K1324" t="s">
        <v>902</v>
      </c>
      <c r="L1324">
        <v>221.51774970172499</v>
      </c>
      <c r="M1324" s="9" t="str">
        <f>Data[[#This Row],[schedule]]&amp;" | "&amp;Data[[#This Row],[section]]</f>
        <v>SCHEDULE 9: REPORT ON ASSET ALLOCATIONS | 9a: Asset Allocations</v>
      </c>
      <c r="N1324" s="9" t="str">
        <f t="shared" si="20"/>
        <v>SCHEDULE 9: REPORT ON ASSET ALLOCATIONS | 9a: Asset Allocations | Aircraft and Freight Activities | Infrastructure and Buildings: Assets not directly attributable</v>
      </c>
    </row>
    <row r="1325" spans="1:14" hidden="1">
      <c r="A1325" t="s">
        <v>1</v>
      </c>
      <c r="B1325">
        <v>2012</v>
      </c>
      <c r="C1325" t="s">
        <v>202</v>
      </c>
      <c r="D1325" t="s">
        <v>207</v>
      </c>
      <c r="E1325" t="s">
        <v>81</v>
      </c>
      <c r="F1325" t="s">
        <v>323</v>
      </c>
      <c r="G1325">
        <v>18</v>
      </c>
      <c r="H1325" t="s">
        <v>252</v>
      </c>
      <c r="I1325">
        <v>2012</v>
      </c>
      <c r="J1325" t="s">
        <v>92</v>
      </c>
      <c r="K1325" t="s">
        <v>903</v>
      </c>
      <c r="L1325">
        <v>51061.587257737403</v>
      </c>
      <c r="M1325" s="9" t="str">
        <f>Data[[#This Row],[schedule]]&amp;" | "&amp;Data[[#This Row],[section]]</f>
        <v>SCHEDULE 9: REPORT ON ASSET ALLOCATIONS | 9a: Asset Allocations</v>
      </c>
      <c r="N1325" s="9" t="str">
        <f t="shared" si="20"/>
        <v>SCHEDULE 9: REPORT ON ASSET ALLOCATIONS | 9a: Asset Allocations | Airport Business | Infrastructure and Buildings: Assets not directly attributable</v>
      </c>
    </row>
    <row r="1326" spans="1:14" hidden="1">
      <c r="A1326" t="s">
        <v>1</v>
      </c>
      <c r="B1326">
        <v>2012</v>
      </c>
      <c r="C1326" t="s">
        <v>202</v>
      </c>
      <c r="D1326" t="s">
        <v>207</v>
      </c>
      <c r="E1326" t="s">
        <v>81</v>
      </c>
      <c r="F1326" t="s">
        <v>324</v>
      </c>
      <c r="G1326">
        <v>18</v>
      </c>
      <c r="H1326" t="s">
        <v>252</v>
      </c>
      <c r="I1326">
        <v>2012</v>
      </c>
      <c r="J1326" t="s">
        <v>92</v>
      </c>
      <c r="K1326" t="s">
        <v>904</v>
      </c>
      <c r="L1326">
        <v>9400.4681726455747</v>
      </c>
      <c r="M1326" s="9" t="str">
        <f>Data[[#This Row],[schedule]]&amp;" | "&amp;Data[[#This Row],[section]]</f>
        <v>SCHEDULE 9: REPORT ON ASSET ALLOCATIONS | 9a: Asset Allocations</v>
      </c>
      <c r="N1326" s="9" t="str">
        <f t="shared" si="20"/>
        <v>SCHEDULE 9: REPORT ON ASSET ALLOCATIONS | 9a: Asset Allocations | Unregulated Component | Infrastructure and Buildings: Assets not directly attributable</v>
      </c>
    </row>
    <row r="1327" spans="1:14" hidden="1">
      <c r="A1327" t="s">
        <v>1</v>
      </c>
      <c r="B1327">
        <v>2012</v>
      </c>
      <c r="C1327" t="s">
        <v>202</v>
      </c>
      <c r="D1327" t="s">
        <v>207</v>
      </c>
      <c r="E1327" t="s">
        <v>81</v>
      </c>
      <c r="F1327" t="s">
        <v>60</v>
      </c>
      <c r="G1327">
        <v>18</v>
      </c>
      <c r="H1327" t="s">
        <v>252</v>
      </c>
      <c r="I1327">
        <v>2012</v>
      </c>
      <c r="J1327" t="s">
        <v>92</v>
      </c>
      <c r="K1327" t="s">
        <v>905</v>
      </c>
      <c r="L1327">
        <v>60462.055430382978</v>
      </c>
      <c r="M1327" s="9" t="str">
        <f>Data[[#This Row],[schedule]]&amp;" | "&amp;Data[[#This Row],[section]]</f>
        <v>SCHEDULE 9: REPORT ON ASSET ALLOCATIONS | 9a: Asset Allocations</v>
      </c>
      <c r="N1327" s="9" t="str">
        <f t="shared" si="20"/>
        <v>SCHEDULE 9: REPORT ON ASSET ALLOCATIONS | 9a: Asset Allocations | Total | Infrastructure and Buildings: Assets not directly attributable</v>
      </c>
    </row>
    <row r="1328" spans="1:14" hidden="1">
      <c r="A1328" t="s">
        <v>1</v>
      </c>
      <c r="B1328">
        <v>2012</v>
      </c>
      <c r="C1328" t="s">
        <v>202</v>
      </c>
      <c r="D1328" t="s">
        <v>207</v>
      </c>
      <c r="E1328" t="s">
        <v>81</v>
      </c>
      <c r="F1328" t="s">
        <v>323</v>
      </c>
      <c r="G1328">
        <v>19</v>
      </c>
      <c r="H1328" t="s">
        <v>253</v>
      </c>
      <c r="I1328">
        <v>2012</v>
      </c>
      <c r="J1328" t="s">
        <v>92</v>
      </c>
      <c r="K1328" t="s">
        <v>906</v>
      </c>
      <c r="L1328">
        <v>149419.60075170471</v>
      </c>
      <c r="M1328" s="9" t="str">
        <f>Data[[#This Row],[schedule]]&amp;" | "&amp;Data[[#This Row],[section]]</f>
        <v>SCHEDULE 9: REPORT ON ASSET ALLOCATIONS | 9a: Asset Allocations</v>
      </c>
      <c r="N1328" s="9" t="str">
        <f t="shared" si="20"/>
        <v>SCHEDULE 9: REPORT ON ASSET ALLOCATIONS | 9a: Asset Allocations | Airport Business | Total value infrastructure and buildings</v>
      </c>
    </row>
    <row r="1329" spans="1:14" hidden="1">
      <c r="A1329" t="s">
        <v>1</v>
      </c>
      <c r="B1329">
        <v>2012</v>
      </c>
      <c r="C1329" t="s">
        <v>202</v>
      </c>
      <c r="D1329" t="s">
        <v>207</v>
      </c>
      <c r="E1329" t="s">
        <v>81</v>
      </c>
      <c r="F1329" t="s">
        <v>320</v>
      </c>
      <c r="G1329">
        <v>21</v>
      </c>
      <c r="H1329" t="s">
        <v>254</v>
      </c>
      <c r="I1329">
        <v>2012</v>
      </c>
      <c r="J1329" t="s">
        <v>92</v>
      </c>
      <c r="K1329" t="s">
        <v>907</v>
      </c>
      <c r="L1329">
        <v>12814.27402557315</v>
      </c>
      <c r="M1329" s="9" t="str">
        <f>Data[[#This Row],[schedule]]&amp;" | "&amp;Data[[#This Row],[section]]</f>
        <v>SCHEDULE 9: REPORT ON ASSET ALLOCATIONS | 9a: Asset Allocations</v>
      </c>
      <c r="N1329" s="9" t="str">
        <f t="shared" si="20"/>
        <v>SCHEDULE 9: REPORT ON ASSET ALLOCATIONS | 9a: Asset Allocations | Specified Terminal Activities | Vehicles, Plant and Equipment: Directly attributable assets</v>
      </c>
    </row>
    <row r="1330" spans="1:14" hidden="1">
      <c r="A1330" t="s">
        <v>1</v>
      </c>
      <c r="B1330">
        <v>2012</v>
      </c>
      <c r="C1330" t="s">
        <v>202</v>
      </c>
      <c r="D1330" t="s">
        <v>207</v>
      </c>
      <c r="E1330" t="s">
        <v>81</v>
      </c>
      <c r="F1330" t="s">
        <v>321</v>
      </c>
      <c r="G1330">
        <v>21</v>
      </c>
      <c r="H1330" t="s">
        <v>254</v>
      </c>
      <c r="I1330">
        <v>2012</v>
      </c>
      <c r="J1330" t="s">
        <v>92</v>
      </c>
      <c r="K1330" t="s">
        <v>908</v>
      </c>
      <c r="L1330">
        <v>1093.4148272537279</v>
      </c>
      <c r="M1330" s="9" t="str">
        <f>Data[[#This Row],[schedule]]&amp;" | "&amp;Data[[#This Row],[section]]</f>
        <v>SCHEDULE 9: REPORT ON ASSET ALLOCATIONS | 9a: Asset Allocations</v>
      </c>
      <c r="N1330" s="9" t="str">
        <f t="shared" si="20"/>
        <v>SCHEDULE 9: REPORT ON ASSET ALLOCATIONS | 9a: Asset Allocations | Airfield Activities | Vehicles, Plant and Equipment: Directly attributable assets</v>
      </c>
    </row>
    <row r="1331" spans="1:14" hidden="1">
      <c r="A1331" t="s">
        <v>1</v>
      </c>
      <c r="B1331">
        <v>2012</v>
      </c>
      <c r="C1331" t="s">
        <v>202</v>
      </c>
      <c r="D1331" t="s">
        <v>207</v>
      </c>
      <c r="E1331" t="s">
        <v>81</v>
      </c>
      <c r="F1331" t="s">
        <v>322</v>
      </c>
      <c r="G1331">
        <v>21</v>
      </c>
      <c r="H1331" t="s">
        <v>254</v>
      </c>
      <c r="I1331">
        <v>2012</v>
      </c>
      <c r="J1331" t="s">
        <v>92</v>
      </c>
      <c r="K1331" t="s">
        <v>909</v>
      </c>
      <c r="L1331">
        <v>28.838515562320659</v>
      </c>
      <c r="M1331" s="9" t="str">
        <f>Data[[#This Row],[schedule]]&amp;" | "&amp;Data[[#This Row],[section]]</f>
        <v>SCHEDULE 9: REPORT ON ASSET ALLOCATIONS | 9a: Asset Allocations</v>
      </c>
      <c r="N1331" s="9" t="str">
        <f t="shared" si="20"/>
        <v>SCHEDULE 9: REPORT ON ASSET ALLOCATIONS | 9a: Asset Allocations | Aircraft and Freight Activities | Vehicles, Plant and Equipment: Directly attributable assets</v>
      </c>
    </row>
    <row r="1332" spans="1:14" hidden="1">
      <c r="A1332" t="s">
        <v>1</v>
      </c>
      <c r="B1332">
        <v>2012</v>
      </c>
      <c r="C1332" t="s">
        <v>202</v>
      </c>
      <c r="D1332" t="s">
        <v>207</v>
      </c>
      <c r="E1332" t="s">
        <v>81</v>
      </c>
      <c r="F1332" t="s">
        <v>323</v>
      </c>
      <c r="G1332">
        <v>21</v>
      </c>
      <c r="H1332" t="s">
        <v>254</v>
      </c>
      <c r="I1332">
        <v>2012</v>
      </c>
      <c r="J1332" t="s">
        <v>92</v>
      </c>
      <c r="K1332" t="s">
        <v>910</v>
      </c>
      <c r="L1332">
        <v>13936.527368389199</v>
      </c>
      <c r="M1332" s="9" t="str">
        <f>Data[[#This Row],[schedule]]&amp;" | "&amp;Data[[#This Row],[section]]</f>
        <v>SCHEDULE 9: REPORT ON ASSET ALLOCATIONS | 9a: Asset Allocations</v>
      </c>
      <c r="N1332" s="9" t="str">
        <f t="shared" si="20"/>
        <v>SCHEDULE 9: REPORT ON ASSET ALLOCATIONS | 9a: Asset Allocations | Airport Business | Vehicles, Plant and Equipment: Directly attributable assets</v>
      </c>
    </row>
    <row r="1333" spans="1:14" hidden="1">
      <c r="A1333" t="s">
        <v>1</v>
      </c>
      <c r="B1333">
        <v>2012</v>
      </c>
      <c r="C1333" t="s">
        <v>202</v>
      </c>
      <c r="D1333" t="s">
        <v>207</v>
      </c>
      <c r="E1333" t="s">
        <v>81</v>
      </c>
      <c r="F1333" t="s">
        <v>60</v>
      </c>
      <c r="G1333">
        <v>21</v>
      </c>
      <c r="H1333" t="s">
        <v>254</v>
      </c>
      <c r="I1333">
        <v>2012</v>
      </c>
      <c r="J1333" t="s">
        <v>92</v>
      </c>
      <c r="K1333" t="s">
        <v>910</v>
      </c>
      <c r="L1333">
        <v>13936.527368389199</v>
      </c>
      <c r="M1333" s="9" t="str">
        <f>Data[[#This Row],[schedule]]&amp;" | "&amp;Data[[#This Row],[section]]</f>
        <v>SCHEDULE 9: REPORT ON ASSET ALLOCATIONS | 9a: Asset Allocations</v>
      </c>
      <c r="N1333" s="9" t="str">
        <f t="shared" si="20"/>
        <v>SCHEDULE 9: REPORT ON ASSET ALLOCATIONS | 9a: Asset Allocations | Total | Vehicles, Plant and Equipment: Directly attributable assets</v>
      </c>
    </row>
    <row r="1334" spans="1:14" hidden="1">
      <c r="A1334" t="s">
        <v>1</v>
      </c>
      <c r="B1334">
        <v>2012</v>
      </c>
      <c r="C1334" t="s">
        <v>202</v>
      </c>
      <c r="D1334" t="s">
        <v>207</v>
      </c>
      <c r="E1334" t="s">
        <v>81</v>
      </c>
      <c r="F1334" t="s">
        <v>320</v>
      </c>
      <c r="G1334">
        <v>22</v>
      </c>
      <c r="H1334" t="s">
        <v>255</v>
      </c>
      <c r="I1334">
        <v>2012</v>
      </c>
      <c r="J1334" t="s">
        <v>92</v>
      </c>
      <c r="K1334" t="s">
        <v>911</v>
      </c>
      <c r="L1334">
        <v>591.87290989270946</v>
      </c>
      <c r="M1334" s="9" t="str">
        <f>Data[[#This Row],[schedule]]&amp;" | "&amp;Data[[#This Row],[section]]</f>
        <v>SCHEDULE 9: REPORT ON ASSET ALLOCATIONS | 9a: Asset Allocations</v>
      </c>
      <c r="N1334" s="9" t="str">
        <f t="shared" si="20"/>
        <v>SCHEDULE 9: REPORT ON ASSET ALLOCATIONS | 9a: Asset Allocations | Specified Terminal Activities | Vehicles, Plant and Equipment: Assets not directly attributable</v>
      </c>
    </row>
    <row r="1335" spans="1:14" hidden="1">
      <c r="A1335" t="s">
        <v>1</v>
      </c>
      <c r="B1335">
        <v>2012</v>
      </c>
      <c r="C1335" t="s">
        <v>202</v>
      </c>
      <c r="D1335" t="s">
        <v>207</v>
      </c>
      <c r="E1335" t="s">
        <v>81</v>
      </c>
      <c r="F1335" t="s">
        <v>321</v>
      </c>
      <c r="G1335">
        <v>22</v>
      </c>
      <c r="H1335" t="s">
        <v>255</v>
      </c>
      <c r="I1335">
        <v>2012</v>
      </c>
      <c r="J1335" t="s">
        <v>92</v>
      </c>
      <c r="K1335" t="s">
        <v>912</v>
      </c>
      <c r="L1335">
        <v>714.21774898904471</v>
      </c>
      <c r="M1335" s="9" t="str">
        <f>Data[[#This Row],[schedule]]&amp;" | "&amp;Data[[#This Row],[section]]</f>
        <v>SCHEDULE 9: REPORT ON ASSET ALLOCATIONS | 9a: Asset Allocations</v>
      </c>
      <c r="N1335" s="9" t="str">
        <f t="shared" si="20"/>
        <v>SCHEDULE 9: REPORT ON ASSET ALLOCATIONS | 9a: Asset Allocations | Airfield Activities | Vehicles, Plant and Equipment: Assets not directly attributable</v>
      </c>
    </row>
    <row r="1336" spans="1:14" hidden="1">
      <c r="A1336" t="s">
        <v>1</v>
      </c>
      <c r="B1336">
        <v>2012</v>
      </c>
      <c r="C1336" t="s">
        <v>202</v>
      </c>
      <c r="D1336" t="s">
        <v>207</v>
      </c>
      <c r="E1336" t="s">
        <v>81</v>
      </c>
      <c r="F1336" t="s">
        <v>322</v>
      </c>
      <c r="G1336">
        <v>22</v>
      </c>
      <c r="H1336" t="s">
        <v>255</v>
      </c>
      <c r="I1336">
        <v>2012</v>
      </c>
      <c r="J1336" t="s">
        <v>92</v>
      </c>
      <c r="K1336" t="s">
        <v>913</v>
      </c>
      <c r="L1336">
        <v>53.205818803139067</v>
      </c>
      <c r="M1336" s="9" t="str">
        <f>Data[[#This Row],[schedule]]&amp;" | "&amp;Data[[#This Row],[section]]</f>
        <v>SCHEDULE 9: REPORT ON ASSET ALLOCATIONS | 9a: Asset Allocations</v>
      </c>
      <c r="N1336" s="9" t="str">
        <f t="shared" si="20"/>
        <v>SCHEDULE 9: REPORT ON ASSET ALLOCATIONS | 9a: Asset Allocations | Aircraft and Freight Activities | Vehicles, Plant and Equipment: Assets not directly attributable</v>
      </c>
    </row>
    <row r="1337" spans="1:14" hidden="1">
      <c r="A1337" t="s">
        <v>1</v>
      </c>
      <c r="B1337">
        <v>2012</v>
      </c>
      <c r="C1337" t="s">
        <v>202</v>
      </c>
      <c r="D1337" t="s">
        <v>207</v>
      </c>
      <c r="E1337" t="s">
        <v>81</v>
      </c>
      <c r="F1337" t="s">
        <v>323</v>
      </c>
      <c r="G1337">
        <v>22</v>
      </c>
      <c r="H1337" t="s">
        <v>255</v>
      </c>
      <c r="I1337">
        <v>2012</v>
      </c>
      <c r="J1337" t="s">
        <v>92</v>
      </c>
      <c r="K1337" t="s">
        <v>914</v>
      </c>
      <c r="L1337">
        <v>1359.296477684893</v>
      </c>
      <c r="M1337" s="9" t="str">
        <f>Data[[#This Row],[schedule]]&amp;" | "&amp;Data[[#This Row],[section]]</f>
        <v>SCHEDULE 9: REPORT ON ASSET ALLOCATIONS | 9a: Asset Allocations</v>
      </c>
      <c r="N1337" s="9" t="str">
        <f t="shared" si="20"/>
        <v>SCHEDULE 9: REPORT ON ASSET ALLOCATIONS | 9a: Asset Allocations | Airport Business | Vehicles, Plant and Equipment: Assets not directly attributable</v>
      </c>
    </row>
    <row r="1338" spans="1:14" hidden="1">
      <c r="A1338" t="s">
        <v>1</v>
      </c>
      <c r="B1338">
        <v>2012</v>
      </c>
      <c r="C1338" t="s">
        <v>202</v>
      </c>
      <c r="D1338" t="s">
        <v>207</v>
      </c>
      <c r="E1338" t="s">
        <v>81</v>
      </c>
      <c r="F1338" t="s">
        <v>324</v>
      </c>
      <c r="G1338">
        <v>22</v>
      </c>
      <c r="H1338" t="s">
        <v>255</v>
      </c>
      <c r="I1338">
        <v>2012</v>
      </c>
      <c r="J1338" t="s">
        <v>92</v>
      </c>
      <c r="K1338" t="s">
        <v>915</v>
      </c>
      <c r="L1338">
        <v>537.08751874615882</v>
      </c>
      <c r="M1338" s="9" t="str">
        <f>Data[[#This Row],[schedule]]&amp;" | "&amp;Data[[#This Row],[section]]</f>
        <v>SCHEDULE 9: REPORT ON ASSET ALLOCATIONS | 9a: Asset Allocations</v>
      </c>
      <c r="N1338" s="9" t="str">
        <f t="shared" si="20"/>
        <v>SCHEDULE 9: REPORT ON ASSET ALLOCATIONS | 9a: Asset Allocations | Unregulated Component | Vehicles, Plant and Equipment: Assets not directly attributable</v>
      </c>
    </row>
    <row r="1339" spans="1:14" hidden="1">
      <c r="A1339" t="s">
        <v>1</v>
      </c>
      <c r="B1339">
        <v>2012</v>
      </c>
      <c r="C1339" t="s">
        <v>202</v>
      </c>
      <c r="D1339" t="s">
        <v>207</v>
      </c>
      <c r="E1339" t="s">
        <v>81</v>
      </c>
      <c r="F1339" t="s">
        <v>60</v>
      </c>
      <c r="G1339">
        <v>22</v>
      </c>
      <c r="H1339" t="s">
        <v>255</v>
      </c>
      <c r="I1339">
        <v>2012</v>
      </c>
      <c r="J1339" t="s">
        <v>92</v>
      </c>
      <c r="K1339" t="s">
        <v>916</v>
      </c>
      <c r="L1339">
        <v>1896.3839964310521</v>
      </c>
      <c r="M1339" s="9" t="str">
        <f>Data[[#This Row],[schedule]]&amp;" | "&amp;Data[[#This Row],[section]]</f>
        <v>SCHEDULE 9: REPORT ON ASSET ALLOCATIONS | 9a: Asset Allocations</v>
      </c>
      <c r="N1339" s="9" t="str">
        <f t="shared" si="20"/>
        <v>SCHEDULE 9: REPORT ON ASSET ALLOCATIONS | 9a: Asset Allocations | Total | Vehicles, Plant and Equipment: Assets not directly attributable</v>
      </c>
    </row>
    <row r="1340" spans="1:14" hidden="1">
      <c r="A1340" t="s">
        <v>1</v>
      </c>
      <c r="B1340">
        <v>2012</v>
      </c>
      <c r="C1340" t="s">
        <v>202</v>
      </c>
      <c r="D1340" t="s">
        <v>207</v>
      </c>
      <c r="E1340" t="s">
        <v>81</v>
      </c>
      <c r="F1340" t="s">
        <v>323</v>
      </c>
      <c r="G1340">
        <v>23</v>
      </c>
      <c r="H1340" t="s">
        <v>256</v>
      </c>
      <c r="I1340">
        <v>2012</v>
      </c>
      <c r="J1340" t="s">
        <v>92</v>
      </c>
      <c r="K1340" t="s">
        <v>917</v>
      </c>
      <c r="L1340">
        <v>15295.82384607409</v>
      </c>
      <c r="M1340" s="9" t="str">
        <f>Data[[#This Row],[schedule]]&amp;" | "&amp;Data[[#This Row],[section]]</f>
        <v>SCHEDULE 9: REPORT ON ASSET ALLOCATIONS | 9a: Asset Allocations</v>
      </c>
      <c r="N1340" s="9" t="str">
        <f t="shared" si="20"/>
        <v>SCHEDULE 9: REPORT ON ASSET ALLOCATIONS | 9a: Asset Allocations | Airport Business | Total value vehicles, plant and equipment</v>
      </c>
    </row>
    <row r="1341" spans="1:14" hidden="1">
      <c r="A1341" t="s">
        <v>1</v>
      </c>
      <c r="B1341">
        <v>2012</v>
      </c>
      <c r="C1341" t="s">
        <v>202</v>
      </c>
      <c r="D1341" t="s">
        <v>207</v>
      </c>
      <c r="E1341" t="s">
        <v>81</v>
      </c>
      <c r="F1341" t="s">
        <v>320</v>
      </c>
      <c r="G1341">
        <v>25</v>
      </c>
      <c r="H1341" t="s">
        <v>257</v>
      </c>
      <c r="I1341">
        <v>2012</v>
      </c>
      <c r="J1341" t="s">
        <v>92</v>
      </c>
      <c r="K1341" t="s">
        <v>918</v>
      </c>
      <c r="L1341">
        <v>97731.06426345621</v>
      </c>
      <c r="M1341" s="9" t="str">
        <f>Data[[#This Row],[schedule]]&amp;" | "&amp;Data[[#This Row],[section]]</f>
        <v>SCHEDULE 9: REPORT ON ASSET ALLOCATIONS | 9a: Asset Allocations</v>
      </c>
      <c r="N1341" s="9" t="str">
        <f t="shared" si="20"/>
        <v>SCHEDULE 9: REPORT ON ASSET ALLOCATIONS | 9a: Asset Allocations | Specified Terminal Activities | Total directly attributable assets</v>
      </c>
    </row>
    <row r="1342" spans="1:14" hidden="1">
      <c r="A1342" t="s">
        <v>1</v>
      </c>
      <c r="B1342">
        <v>2012</v>
      </c>
      <c r="C1342" t="s">
        <v>202</v>
      </c>
      <c r="D1342" t="s">
        <v>207</v>
      </c>
      <c r="E1342" t="s">
        <v>81</v>
      </c>
      <c r="F1342" t="s">
        <v>321</v>
      </c>
      <c r="G1342">
        <v>25</v>
      </c>
      <c r="H1342" t="s">
        <v>257</v>
      </c>
      <c r="I1342">
        <v>2012</v>
      </c>
      <c r="J1342" t="s">
        <v>92</v>
      </c>
      <c r="K1342" t="s">
        <v>919</v>
      </c>
      <c r="L1342">
        <v>239053.66116569989</v>
      </c>
      <c r="M1342" s="9" t="str">
        <f>Data[[#This Row],[schedule]]&amp;" | "&amp;Data[[#This Row],[section]]</f>
        <v>SCHEDULE 9: REPORT ON ASSET ALLOCATIONS | 9a: Asset Allocations</v>
      </c>
      <c r="N1342" s="9" t="str">
        <f t="shared" si="20"/>
        <v>SCHEDULE 9: REPORT ON ASSET ALLOCATIONS | 9a: Asset Allocations | Airfield Activities | Total directly attributable assets</v>
      </c>
    </row>
    <row r="1343" spans="1:14" hidden="1">
      <c r="A1343" t="s">
        <v>1</v>
      </c>
      <c r="B1343">
        <v>2012</v>
      </c>
      <c r="C1343" t="s">
        <v>202</v>
      </c>
      <c r="D1343" t="s">
        <v>207</v>
      </c>
      <c r="E1343" t="s">
        <v>81</v>
      </c>
      <c r="F1343" t="s">
        <v>322</v>
      </c>
      <c r="G1343">
        <v>25</v>
      </c>
      <c r="H1343" t="s">
        <v>257</v>
      </c>
      <c r="I1343">
        <v>2012</v>
      </c>
      <c r="J1343" t="s">
        <v>92</v>
      </c>
      <c r="K1343" t="s">
        <v>920</v>
      </c>
      <c r="L1343">
        <v>18378.836151538559</v>
      </c>
      <c r="M1343" s="9" t="str">
        <f>Data[[#This Row],[schedule]]&amp;" | "&amp;Data[[#This Row],[section]]</f>
        <v>SCHEDULE 9: REPORT ON ASSET ALLOCATIONS | 9a: Asset Allocations</v>
      </c>
      <c r="N1343" s="9" t="str">
        <f t="shared" si="20"/>
        <v>SCHEDULE 9: REPORT ON ASSET ALLOCATIONS | 9a: Asset Allocations | Aircraft and Freight Activities | Total directly attributable assets</v>
      </c>
    </row>
    <row r="1344" spans="1:14" hidden="1">
      <c r="A1344" t="s">
        <v>1</v>
      </c>
      <c r="B1344">
        <v>2012</v>
      </c>
      <c r="C1344" t="s">
        <v>202</v>
      </c>
      <c r="D1344" t="s">
        <v>207</v>
      </c>
      <c r="E1344" t="s">
        <v>81</v>
      </c>
      <c r="F1344" t="s">
        <v>323</v>
      </c>
      <c r="G1344">
        <v>25</v>
      </c>
      <c r="H1344" t="s">
        <v>257</v>
      </c>
      <c r="I1344">
        <v>2012</v>
      </c>
      <c r="J1344" t="s">
        <v>92</v>
      </c>
      <c r="K1344" t="s">
        <v>921</v>
      </c>
      <c r="L1344">
        <v>355163.56158069457</v>
      </c>
      <c r="M1344" s="9" t="str">
        <f>Data[[#This Row],[schedule]]&amp;" | "&amp;Data[[#This Row],[section]]</f>
        <v>SCHEDULE 9: REPORT ON ASSET ALLOCATIONS | 9a: Asset Allocations</v>
      </c>
      <c r="N1344" s="9" t="str">
        <f t="shared" si="20"/>
        <v>SCHEDULE 9: REPORT ON ASSET ALLOCATIONS | 9a: Asset Allocations | Airport Business | Total directly attributable assets</v>
      </c>
    </row>
    <row r="1345" spans="1:14" hidden="1">
      <c r="A1345" t="s">
        <v>1</v>
      </c>
      <c r="B1345">
        <v>2012</v>
      </c>
      <c r="C1345" t="s">
        <v>202</v>
      </c>
      <c r="D1345" t="s">
        <v>207</v>
      </c>
      <c r="E1345" t="s">
        <v>81</v>
      </c>
      <c r="F1345" t="s">
        <v>60</v>
      </c>
      <c r="G1345">
        <v>25</v>
      </c>
      <c r="H1345" t="s">
        <v>257</v>
      </c>
      <c r="I1345">
        <v>2012</v>
      </c>
      <c r="J1345" t="s">
        <v>92</v>
      </c>
      <c r="K1345" t="s">
        <v>921</v>
      </c>
      <c r="L1345">
        <v>355163.56158069457</v>
      </c>
      <c r="M1345" s="9" t="str">
        <f>Data[[#This Row],[schedule]]&amp;" | "&amp;Data[[#This Row],[section]]</f>
        <v>SCHEDULE 9: REPORT ON ASSET ALLOCATIONS | 9a: Asset Allocations</v>
      </c>
      <c r="N1345" s="9" t="str">
        <f t="shared" si="20"/>
        <v>SCHEDULE 9: REPORT ON ASSET ALLOCATIONS | 9a: Asset Allocations | Total | Total directly attributable assets</v>
      </c>
    </row>
    <row r="1346" spans="1:14" hidden="1">
      <c r="A1346" t="s">
        <v>1</v>
      </c>
      <c r="B1346">
        <v>2012</v>
      </c>
      <c r="C1346" t="s">
        <v>202</v>
      </c>
      <c r="D1346" t="s">
        <v>207</v>
      </c>
      <c r="E1346" t="s">
        <v>81</v>
      </c>
      <c r="F1346" t="s">
        <v>320</v>
      </c>
      <c r="G1346">
        <v>26</v>
      </c>
      <c r="H1346" t="s">
        <v>258</v>
      </c>
      <c r="I1346">
        <v>2012</v>
      </c>
      <c r="J1346" t="s">
        <v>92</v>
      </c>
      <c r="K1346" t="s">
        <v>922</v>
      </c>
      <c r="L1346">
        <v>50781.454539524493</v>
      </c>
      <c r="M1346" s="9" t="str">
        <f>Data[[#This Row],[schedule]]&amp;" | "&amp;Data[[#This Row],[section]]</f>
        <v>SCHEDULE 9: REPORT ON ASSET ALLOCATIONS | 9a: Asset Allocations</v>
      </c>
      <c r="N1346" s="9" t="str">
        <f t="shared" ref="N1346:N1409" si="21">SUBSTITUTE(SUBSTITUTE(SUBSTITUTE(C1346&amp;" | "&amp;D1346&amp;" | "&amp;E1346&amp;" | "&amp;F1346&amp;" | "&amp;H1346," |  |  | "," | ")," |  |  | "," | ")," |  | "," | ")</f>
        <v>SCHEDULE 9: REPORT ON ASSET ALLOCATIONS | 9a: Asset Allocations | Specified Terminal Activities | Total assets not directly attributable</v>
      </c>
    </row>
    <row r="1347" spans="1:14" hidden="1">
      <c r="A1347" t="s">
        <v>1</v>
      </c>
      <c r="B1347">
        <v>2012</v>
      </c>
      <c r="C1347" t="s">
        <v>202</v>
      </c>
      <c r="D1347" t="s">
        <v>207</v>
      </c>
      <c r="E1347" t="s">
        <v>81</v>
      </c>
      <c r="F1347" t="s">
        <v>321</v>
      </c>
      <c r="G1347">
        <v>26</v>
      </c>
      <c r="H1347" t="s">
        <v>258</v>
      </c>
      <c r="I1347">
        <v>2012</v>
      </c>
      <c r="J1347" t="s">
        <v>92</v>
      </c>
      <c r="K1347" t="s">
        <v>923</v>
      </c>
      <c r="L1347">
        <v>8710.8938945307546</v>
      </c>
      <c r="M1347" s="9" t="str">
        <f>Data[[#This Row],[schedule]]&amp;" | "&amp;Data[[#This Row],[section]]</f>
        <v>SCHEDULE 9: REPORT ON ASSET ALLOCATIONS | 9a: Asset Allocations</v>
      </c>
      <c r="N1347" s="9" t="str">
        <f t="shared" si="21"/>
        <v>SCHEDULE 9: REPORT ON ASSET ALLOCATIONS | 9a: Asset Allocations | Airfield Activities | Total assets not directly attributable</v>
      </c>
    </row>
    <row r="1348" spans="1:14" hidden="1">
      <c r="A1348" t="s">
        <v>1</v>
      </c>
      <c r="B1348">
        <v>2012</v>
      </c>
      <c r="C1348" t="s">
        <v>202</v>
      </c>
      <c r="D1348" t="s">
        <v>207</v>
      </c>
      <c r="E1348" t="s">
        <v>81</v>
      </c>
      <c r="F1348" t="s">
        <v>322</v>
      </c>
      <c r="G1348">
        <v>26</v>
      </c>
      <c r="H1348" t="s">
        <v>258</v>
      </c>
      <c r="I1348">
        <v>2012</v>
      </c>
      <c r="J1348" t="s">
        <v>92</v>
      </c>
      <c r="K1348" t="s">
        <v>924</v>
      </c>
      <c r="L1348">
        <v>517.42712961310508</v>
      </c>
      <c r="M1348" s="9" t="str">
        <f>Data[[#This Row],[schedule]]&amp;" | "&amp;Data[[#This Row],[section]]</f>
        <v>SCHEDULE 9: REPORT ON ASSET ALLOCATIONS | 9a: Asset Allocations</v>
      </c>
      <c r="N1348" s="9" t="str">
        <f t="shared" si="21"/>
        <v>SCHEDULE 9: REPORT ON ASSET ALLOCATIONS | 9a: Asset Allocations | Aircraft and Freight Activities | Total assets not directly attributable</v>
      </c>
    </row>
    <row r="1349" spans="1:14" hidden="1">
      <c r="A1349" t="s">
        <v>1</v>
      </c>
      <c r="B1349">
        <v>2012</v>
      </c>
      <c r="C1349" t="s">
        <v>202</v>
      </c>
      <c r="D1349" t="s">
        <v>207</v>
      </c>
      <c r="E1349" t="s">
        <v>81</v>
      </c>
      <c r="F1349" t="s">
        <v>323</v>
      </c>
      <c r="G1349">
        <v>26</v>
      </c>
      <c r="H1349" t="s">
        <v>258</v>
      </c>
      <c r="I1349">
        <v>2012</v>
      </c>
      <c r="J1349" t="s">
        <v>92</v>
      </c>
      <c r="K1349" t="s">
        <v>925</v>
      </c>
      <c r="L1349">
        <v>60009.775563668358</v>
      </c>
      <c r="M1349" s="9" t="str">
        <f>Data[[#This Row],[schedule]]&amp;" | "&amp;Data[[#This Row],[section]]</f>
        <v>SCHEDULE 9: REPORT ON ASSET ALLOCATIONS | 9a: Asset Allocations</v>
      </c>
      <c r="N1349" s="9" t="str">
        <f t="shared" si="21"/>
        <v>SCHEDULE 9: REPORT ON ASSET ALLOCATIONS | 9a: Asset Allocations | Airport Business | Total assets not directly attributable</v>
      </c>
    </row>
    <row r="1350" spans="1:14" hidden="1">
      <c r="A1350" t="s">
        <v>1</v>
      </c>
      <c r="B1350">
        <v>2012</v>
      </c>
      <c r="C1350" t="s">
        <v>202</v>
      </c>
      <c r="D1350" t="s">
        <v>207</v>
      </c>
      <c r="E1350" t="s">
        <v>81</v>
      </c>
      <c r="F1350" t="s">
        <v>324</v>
      </c>
      <c r="G1350">
        <v>26</v>
      </c>
      <c r="H1350" t="s">
        <v>258</v>
      </c>
      <c r="I1350">
        <v>2012</v>
      </c>
      <c r="J1350" t="s">
        <v>92</v>
      </c>
      <c r="K1350" t="s">
        <v>926</v>
      </c>
      <c r="L1350">
        <v>12715.02639086457</v>
      </c>
      <c r="M1350" s="9" t="str">
        <f>Data[[#This Row],[schedule]]&amp;" | "&amp;Data[[#This Row],[section]]</f>
        <v>SCHEDULE 9: REPORT ON ASSET ALLOCATIONS | 9a: Asset Allocations</v>
      </c>
      <c r="N1350" s="9" t="str">
        <f t="shared" si="21"/>
        <v>SCHEDULE 9: REPORT ON ASSET ALLOCATIONS | 9a: Asset Allocations | Unregulated Component | Total assets not directly attributable</v>
      </c>
    </row>
    <row r="1351" spans="1:14" hidden="1">
      <c r="A1351" t="s">
        <v>1</v>
      </c>
      <c r="B1351">
        <v>2012</v>
      </c>
      <c r="C1351" t="s">
        <v>202</v>
      </c>
      <c r="D1351" t="s">
        <v>207</v>
      </c>
      <c r="E1351" t="s">
        <v>81</v>
      </c>
      <c r="F1351" t="s">
        <v>60</v>
      </c>
      <c r="G1351">
        <v>26</v>
      </c>
      <c r="H1351" t="s">
        <v>258</v>
      </c>
      <c r="I1351">
        <v>2012</v>
      </c>
      <c r="J1351" t="s">
        <v>92</v>
      </c>
      <c r="K1351" t="s">
        <v>927</v>
      </c>
      <c r="L1351">
        <v>72724.801954532915</v>
      </c>
      <c r="M1351" s="9" t="str">
        <f>Data[[#This Row],[schedule]]&amp;" | "&amp;Data[[#This Row],[section]]</f>
        <v>SCHEDULE 9: REPORT ON ASSET ALLOCATIONS | 9a: Asset Allocations</v>
      </c>
      <c r="N1351" s="9" t="str">
        <f t="shared" si="21"/>
        <v>SCHEDULE 9: REPORT ON ASSET ALLOCATIONS | 9a: Asset Allocations | Total | Total assets not directly attributable</v>
      </c>
    </row>
    <row r="1352" spans="1:14" hidden="1">
      <c r="A1352" t="s">
        <v>1</v>
      </c>
      <c r="B1352">
        <v>2012</v>
      </c>
      <c r="C1352" t="s">
        <v>202</v>
      </c>
      <c r="D1352" t="s">
        <v>207</v>
      </c>
      <c r="E1352" t="s">
        <v>81</v>
      </c>
      <c r="F1352" t="s">
        <v>320</v>
      </c>
      <c r="G1352">
        <v>27</v>
      </c>
      <c r="H1352" t="s">
        <v>259</v>
      </c>
      <c r="I1352">
        <v>2012</v>
      </c>
      <c r="J1352" t="s">
        <v>92</v>
      </c>
      <c r="K1352" t="s">
        <v>928</v>
      </c>
      <c r="L1352">
        <v>148512.51880298069</v>
      </c>
      <c r="M1352" s="9" t="str">
        <f>Data[[#This Row],[schedule]]&amp;" | "&amp;Data[[#This Row],[section]]</f>
        <v>SCHEDULE 9: REPORT ON ASSET ALLOCATIONS | 9a: Asset Allocations</v>
      </c>
      <c r="N1352" s="9" t="str">
        <f t="shared" si="21"/>
        <v>SCHEDULE 9: REPORT ON ASSET ALLOCATIONS | 9a: Asset Allocations | Specified Terminal Activities | Total assets</v>
      </c>
    </row>
    <row r="1353" spans="1:14" hidden="1">
      <c r="A1353" t="s">
        <v>1</v>
      </c>
      <c r="B1353">
        <v>2012</v>
      </c>
      <c r="C1353" t="s">
        <v>202</v>
      </c>
      <c r="D1353" t="s">
        <v>207</v>
      </c>
      <c r="E1353" t="s">
        <v>81</v>
      </c>
      <c r="F1353" t="s">
        <v>321</v>
      </c>
      <c r="G1353">
        <v>27</v>
      </c>
      <c r="H1353" t="s">
        <v>259</v>
      </c>
      <c r="I1353">
        <v>2012</v>
      </c>
      <c r="J1353" t="s">
        <v>92</v>
      </c>
      <c r="K1353" t="s">
        <v>929</v>
      </c>
      <c r="L1353">
        <v>247764.5550602306</v>
      </c>
      <c r="M1353" s="9" t="str">
        <f>Data[[#This Row],[schedule]]&amp;" | "&amp;Data[[#This Row],[section]]</f>
        <v>SCHEDULE 9: REPORT ON ASSET ALLOCATIONS | 9a: Asset Allocations</v>
      </c>
      <c r="N1353" s="9" t="str">
        <f t="shared" si="21"/>
        <v>SCHEDULE 9: REPORT ON ASSET ALLOCATIONS | 9a: Asset Allocations | Airfield Activities | Total assets</v>
      </c>
    </row>
    <row r="1354" spans="1:14" hidden="1">
      <c r="A1354" t="s">
        <v>1</v>
      </c>
      <c r="B1354">
        <v>2012</v>
      </c>
      <c r="C1354" t="s">
        <v>202</v>
      </c>
      <c r="D1354" t="s">
        <v>207</v>
      </c>
      <c r="E1354" t="s">
        <v>81</v>
      </c>
      <c r="F1354" t="s">
        <v>322</v>
      </c>
      <c r="G1354">
        <v>27</v>
      </c>
      <c r="H1354" t="s">
        <v>259</v>
      </c>
      <c r="I1354">
        <v>2012</v>
      </c>
      <c r="J1354" t="s">
        <v>92</v>
      </c>
      <c r="K1354" t="s">
        <v>930</v>
      </c>
      <c r="L1354">
        <v>18896.263281151671</v>
      </c>
      <c r="M1354" s="9" t="str">
        <f>Data[[#This Row],[schedule]]&amp;" | "&amp;Data[[#This Row],[section]]</f>
        <v>SCHEDULE 9: REPORT ON ASSET ALLOCATIONS | 9a: Asset Allocations</v>
      </c>
      <c r="N1354" s="9" t="str">
        <f t="shared" si="21"/>
        <v>SCHEDULE 9: REPORT ON ASSET ALLOCATIONS | 9a: Asset Allocations | Aircraft and Freight Activities | Total assets</v>
      </c>
    </row>
    <row r="1355" spans="1:14" hidden="1">
      <c r="A1355" t="s">
        <v>1</v>
      </c>
      <c r="B1355">
        <v>2012</v>
      </c>
      <c r="C1355" t="s">
        <v>202</v>
      </c>
      <c r="D1355" t="s">
        <v>207</v>
      </c>
      <c r="E1355" t="s">
        <v>81</v>
      </c>
      <c r="F1355" t="s">
        <v>323</v>
      </c>
      <c r="G1355">
        <v>27</v>
      </c>
      <c r="H1355" t="s">
        <v>259</v>
      </c>
      <c r="I1355">
        <v>2012</v>
      </c>
      <c r="J1355" t="s">
        <v>92</v>
      </c>
      <c r="K1355" t="s">
        <v>931</v>
      </c>
      <c r="L1355">
        <v>415173.33714436297</v>
      </c>
      <c r="M1355" s="9" t="str">
        <f>Data[[#This Row],[schedule]]&amp;" | "&amp;Data[[#This Row],[section]]</f>
        <v>SCHEDULE 9: REPORT ON ASSET ALLOCATIONS | 9a: Asset Allocations</v>
      </c>
      <c r="N1355" s="9" t="str">
        <f t="shared" si="21"/>
        <v>SCHEDULE 9: REPORT ON ASSET ALLOCATIONS | 9a: Asset Allocations | Airport Business | Total assets</v>
      </c>
    </row>
    <row r="1356" spans="1:14" hidden="1">
      <c r="A1356" t="s">
        <v>1</v>
      </c>
      <c r="B1356">
        <v>2012</v>
      </c>
      <c r="C1356" t="s">
        <v>202</v>
      </c>
      <c r="D1356" t="s">
        <v>207</v>
      </c>
      <c r="E1356" t="s">
        <v>81</v>
      </c>
      <c r="F1356" t="s">
        <v>324</v>
      </c>
      <c r="G1356">
        <v>27</v>
      </c>
      <c r="H1356" t="s">
        <v>259</v>
      </c>
      <c r="I1356">
        <v>2012</v>
      </c>
      <c r="J1356" t="s">
        <v>92</v>
      </c>
      <c r="K1356" t="s">
        <v>926</v>
      </c>
      <c r="L1356">
        <v>12715.02639086457</v>
      </c>
      <c r="M1356" s="9" t="str">
        <f>Data[[#This Row],[schedule]]&amp;" | "&amp;Data[[#This Row],[section]]</f>
        <v>SCHEDULE 9: REPORT ON ASSET ALLOCATIONS | 9a: Asset Allocations</v>
      </c>
      <c r="N1356" s="9" t="str">
        <f t="shared" si="21"/>
        <v>SCHEDULE 9: REPORT ON ASSET ALLOCATIONS | 9a: Asset Allocations | Unregulated Component | Total assets</v>
      </c>
    </row>
    <row r="1357" spans="1:14" hidden="1">
      <c r="A1357" t="s">
        <v>1</v>
      </c>
      <c r="B1357">
        <v>2012</v>
      </c>
      <c r="C1357" t="s">
        <v>202</v>
      </c>
      <c r="D1357" t="s">
        <v>207</v>
      </c>
      <c r="E1357" t="s">
        <v>81</v>
      </c>
      <c r="F1357" t="s">
        <v>60</v>
      </c>
      <c r="G1357">
        <v>27</v>
      </c>
      <c r="H1357" t="s">
        <v>259</v>
      </c>
      <c r="I1357">
        <v>2012</v>
      </c>
      <c r="J1357" t="s">
        <v>92</v>
      </c>
      <c r="K1357" t="s">
        <v>932</v>
      </c>
      <c r="L1357">
        <v>427888.3635352276</v>
      </c>
      <c r="M1357" s="9" t="str">
        <f>Data[[#This Row],[schedule]]&amp;" | "&amp;Data[[#This Row],[section]]</f>
        <v>SCHEDULE 9: REPORT ON ASSET ALLOCATIONS | 9a: Asset Allocations</v>
      </c>
      <c r="N1357" s="9" t="str">
        <f t="shared" si="21"/>
        <v>SCHEDULE 9: REPORT ON ASSET ALLOCATIONS | 9a: Asset Allocations | Total | Total assets</v>
      </c>
    </row>
    <row r="1358" spans="1:14" hidden="1">
      <c r="A1358" t="s">
        <v>1</v>
      </c>
      <c r="B1358">
        <v>2012</v>
      </c>
      <c r="C1358" t="s">
        <v>203</v>
      </c>
      <c r="D1358" t="s">
        <v>208</v>
      </c>
      <c r="E1358" t="s">
        <v>81</v>
      </c>
      <c r="F1358" t="s">
        <v>325</v>
      </c>
      <c r="G1358">
        <v>9</v>
      </c>
      <c r="H1358" t="s">
        <v>260</v>
      </c>
      <c r="I1358">
        <v>2012</v>
      </c>
      <c r="J1358" t="s">
        <v>92</v>
      </c>
      <c r="K1358" t="s">
        <v>933</v>
      </c>
      <c r="L1358">
        <v>61220.247650000012</v>
      </c>
      <c r="M1358" s="9" t="str">
        <f>Data[[#This Row],[schedule]]&amp;" | "&amp;Data[[#This Row],[section]]</f>
        <v>SCHEDULE 8: CONSOLIDATION STATEMENT | 8a: CONSOLIDATION STATEMENT</v>
      </c>
      <c r="N1358" s="9" t="str">
        <f t="shared" si="21"/>
        <v>SCHEDULE 8: CONSOLIDATION STATEMENT | 8a: CONSOLIDATION STATEMENT | Airport Businesses | Net income</v>
      </c>
    </row>
    <row r="1359" spans="1:14" hidden="1">
      <c r="A1359" t="s">
        <v>1</v>
      </c>
      <c r="B1359">
        <v>2012</v>
      </c>
      <c r="C1359" t="s">
        <v>203</v>
      </c>
      <c r="D1359" t="s">
        <v>208</v>
      </c>
      <c r="E1359" t="s">
        <v>81</v>
      </c>
      <c r="F1359" t="s">
        <v>326</v>
      </c>
      <c r="G1359">
        <v>9</v>
      </c>
      <c r="H1359" t="s">
        <v>260</v>
      </c>
      <c r="I1359">
        <v>2012</v>
      </c>
      <c r="J1359" t="s">
        <v>92</v>
      </c>
      <c r="K1359" t="s">
        <v>458</v>
      </c>
      <c r="L1359">
        <v>0</v>
      </c>
      <c r="M1359" s="9" t="str">
        <f>Data[[#This Row],[schedule]]&amp;" | "&amp;Data[[#This Row],[section]]</f>
        <v>SCHEDULE 8: CONSOLIDATION STATEMENT | 8a: CONSOLIDATION STATEMENT</v>
      </c>
      <c r="N1359" s="9" t="str">
        <f t="shared" si="21"/>
        <v>SCHEDULE 8: CONSOLIDATION STATEMENT | 8a: CONSOLIDATION STATEMENT | Regulatory/GAAP Adjustments | Net income</v>
      </c>
    </row>
    <row r="1360" spans="1:14" hidden="1">
      <c r="A1360" t="s">
        <v>1</v>
      </c>
      <c r="B1360">
        <v>2012</v>
      </c>
      <c r="C1360" t="s">
        <v>203</v>
      </c>
      <c r="D1360" t="s">
        <v>208</v>
      </c>
      <c r="E1360" t="s">
        <v>81</v>
      </c>
      <c r="F1360" t="s">
        <v>327</v>
      </c>
      <c r="G1360">
        <v>9</v>
      </c>
      <c r="H1360" t="s">
        <v>260</v>
      </c>
      <c r="I1360">
        <v>2012</v>
      </c>
      <c r="J1360" t="s">
        <v>92</v>
      </c>
      <c r="K1360" t="s">
        <v>933</v>
      </c>
      <c r="L1360">
        <v>61220.247650000012</v>
      </c>
      <c r="M1360" s="9" t="str">
        <f>Data[[#This Row],[schedule]]&amp;" | "&amp;Data[[#This Row],[section]]</f>
        <v>SCHEDULE 8: CONSOLIDATION STATEMENT | 8a: CONSOLIDATION STATEMENT</v>
      </c>
      <c r="N1360" s="9" t="str">
        <f t="shared" si="21"/>
        <v>SCHEDULE 8: CONSOLIDATION STATEMENT | 8a: CONSOLIDATION STATEMENT | Airport Business–GAAP | Net income</v>
      </c>
    </row>
    <row r="1361" spans="1:14" hidden="1">
      <c r="A1361" t="s">
        <v>1</v>
      </c>
      <c r="B1361">
        <v>2012</v>
      </c>
      <c r="C1361" t="s">
        <v>203</v>
      </c>
      <c r="D1361" t="s">
        <v>208</v>
      </c>
      <c r="E1361" t="s">
        <v>81</v>
      </c>
      <c r="F1361" t="s">
        <v>328</v>
      </c>
      <c r="G1361">
        <v>9</v>
      </c>
      <c r="H1361" t="s">
        <v>260</v>
      </c>
      <c r="I1361">
        <v>2012</v>
      </c>
      <c r="J1361" t="s">
        <v>92</v>
      </c>
      <c r="K1361" t="s">
        <v>934</v>
      </c>
      <c r="L1361">
        <v>38246.58</v>
      </c>
      <c r="M1361" s="9" t="str">
        <f>Data[[#This Row],[schedule]]&amp;" | "&amp;Data[[#This Row],[section]]</f>
        <v>SCHEDULE 8: CONSOLIDATION STATEMENT | 8a: CONSOLIDATION STATEMENT</v>
      </c>
      <c r="N1361" s="9" t="str">
        <f t="shared" si="21"/>
        <v>SCHEDULE 8: CONSOLIDATION STATEMENT | 8a: CONSOLIDATION STATEMENT | Unregulated Activities–GAAP | Net income</v>
      </c>
    </row>
    <row r="1362" spans="1:14" hidden="1">
      <c r="A1362" t="s">
        <v>1</v>
      </c>
      <c r="B1362">
        <v>2012</v>
      </c>
      <c r="C1362" t="s">
        <v>203</v>
      </c>
      <c r="D1362" t="s">
        <v>208</v>
      </c>
      <c r="E1362" t="s">
        <v>81</v>
      </c>
      <c r="F1362" t="s">
        <v>329</v>
      </c>
      <c r="G1362">
        <v>9</v>
      </c>
      <c r="H1362" t="s">
        <v>260</v>
      </c>
      <c r="I1362">
        <v>2012</v>
      </c>
      <c r="J1362" t="s">
        <v>92</v>
      </c>
      <c r="K1362" t="s">
        <v>935</v>
      </c>
      <c r="L1362">
        <v>99466.827650000007</v>
      </c>
      <c r="M1362" s="9" t="str">
        <f>Data[[#This Row],[schedule]]&amp;" | "&amp;Data[[#This Row],[section]]</f>
        <v>SCHEDULE 8: CONSOLIDATION STATEMENT | 8a: CONSOLIDATION STATEMENT</v>
      </c>
      <c r="N1362" s="9" t="str">
        <f t="shared" si="21"/>
        <v>SCHEDULE 8: CONSOLIDATION STATEMENT | 8a: CONSOLIDATION STATEMENT | Airport Company–GAAP | Net income</v>
      </c>
    </row>
    <row r="1363" spans="1:14" hidden="1">
      <c r="A1363" t="s">
        <v>1</v>
      </c>
      <c r="B1363">
        <v>2012</v>
      </c>
      <c r="C1363" t="s">
        <v>203</v>
      </c>
      <c r="D1363" t="s">
        <v>208</v>
      </c>
      <c r="E1363" t="s">
        <v>81</v>
      </c>
      <c r="F1363" t="s">
        <v>325</v>
      </c>
      <c r="G1363">
        <v>11</v>
      </c>
      <c r="H1363" t="s">
        <v>79</v>
      </c>
      <c r="I1363">
        <v>2012</v>
      </c>
      <c r="J1363" t="s">
        <v>92</v>
      </c>
      <c r="K1363" t="s">
        <v>872</v>
      </c>
      <c r="L1363">
        <v>15587.124834599999</v>
      </c>
      <c r="M1363" s="9" t="str">
        <f>Data[[#This Row],[schedule]]&amp;" | "&amp;Data[[#This Row],[section]]</f>
        <v>SCHEDULE 8: CONSOLIDATION STATEMENT | 8a: CONSOLIDATION STATEMENT</v>
      </c>
      <c r="N1363" s="9" t="str">
        <f t="shared" si="21"/>
        <v>SCHEDULE 8: CONSOLIDATION STATEMENT | 8a: CONSOLIDATION STATEMENT | Airport Businesses | Total operational expenditure</v>
      </c>
    </row>
    <row r="1364" spans="1:14" hidden="1">
      <c r="A1364" t="s">
        <v>1</v>
      </c>
      <c r="B1364">
        <v>2012</v>
      </c>
      <c r="C1364" t="s">
        <v>203</v>
      </c>
      <c r="D1364" t="s">
        <v>208</v>
      </c>
      <c r="E1364" t="s">
        <v>81</v>
      </c>
      <c r="F1364" t="s">
        <v>326</v>
      </c>
      <c r="G1364">
        <v>11</v>
      </c>
      <c r="H1364" t="s">
        <v>79</v>
      </c>
      <c r="I1364">
        <v>2012</v>
      </c>
      <c r="J1364" t="s">
        <v>92</v>
      </c>
      <c r="K1364" t="s">
        <v>458</v>
      </c>
      <c r="L1364">
        <v>0</v>
      </c>
      <c r="M1364" s="9" t="str">
        <f>Data[[#This Row],[schedule]]&amp;" | "&amp;Data[[#This Row],[section]]</f>
        <v>SCHEDULE 8: CONSOLIDATION STATEMENT | 8a: CONSOLIDATION STATEMENT</v>
      </c>
      <c r="N1364" s="9" t="str">
        <f t="shared" si="21"/>
        <v>SCHEDULE 8: CONSOLIDATION STATEMENT | 8a: CONSOLIDATION STATEMENT | Regulatory/GAAP Adjustments | Total operational expenditure</v>
      </c>
    </row>
    <row r="1365" spans="1:14" hidden="1">
      <c r="A1365" t="s">
        <v>1</v>
      </c>
      <c r="B1365">
        <v>2012</v>
      </c>
      <c r="C1365" t="s">
        <v>203</v>
      </c>
      <c r="D1365" t="s">
        <v>208</v>
      </c>
      <c r="E1365" t="s">
        <v>81</v>
      </c>
      <c r="F1365" t="s">
        <v>327</v>
      </c>
      <c r="G1365">
        <v>11</v>
      </c>
      <c r="H1365" t="s">
        <v>79</v>
      </c>
      <c r="I1365">
        <v>2012</v>
      </c>
      <c r="J1365" t="s">
        <v>92</v>
      </c>
      <c r="K1365" t="s">
        <v>872</v>
      </c>
      <c r="L1365">
        <v>15587.124834599999</v>
      </c>
      <c r="M1365" s="9" t="str">
        <f>Data[[#This Row],[schedule]]&amp;" | "&amp;Data[[#This Row],[section]]</f>
        <v>SCHEDULE 8: CONSOLIDATION STATEMENT | 8a: CONSOLIDATION STATEMENT</v>
      </c>
      <c r="N1365" s="9" t="str">
        <f t="shared" si="21"/>
        <v>SCHEDULE 8: CONSOLIDATION STATEMENT | 8a: CONSOLIDATION STATEMENT | Airport Business–GAAP | Total operational expenditure</v>
      </c>
    </row>
    <row r="1366" spans="1:14" hidden="1">
      <c r="A1366" t="s">
        <v>1</v>
      </c>
      <c r="B1366">
        <v>2012</v>
      </c>
      <c r="C1366" t="s">
        <v>203</v>
      </c>
      <c r="D1366" t="s">
        <v>208</v>
      </c>
      <c r="E1366" t="s">
        <v>81</v>
      </c>
      <c r="F1366" t="s">
        <v>328</v>
      </c>
      <c r="G1366">
        <v>11</v>
      </c>
      <c r="H1366" t="s">
        <v>79</v>
      </c>
      <c r="I1366">
        <v>2012</v>
      </c>
      <c r="J1366" t="s">
        <v>92</v>
      </c>
      <c r="K1366" t="s">
        <v>936</v>
      </c>
      <c r="L1366">
        <v>8415.3651654000005</v>
      </c>
      <c r="M1366" s="9" t="str">
        <f>Data[[#This Row],[schedule]]&amp;" | "&amp;Data[[#This Row],[section]]</f>
        <v>SCHEDULE 8: CONSOLIDATION STATEMENT | 8a: CONSOLIDATION STATEMENT</v>
      </c>
      <c r="N1366" s="9" t="str">
        <f t="shared" si="21"/>
        <v>SCHEDULE 8: CONSOLIDATION STATEMENT | 8a: CONSOLIDATION STATEMENT | Unregulated Activities–GAAP | Total operational expenditure</v>
      </c>
    </row>
    <row r="1367" spans="1:14" hidden="1">
      <c r="A1367" t="s">
        <v>1</v>
      </c>
      <c r="B1367">
        <v>2012</v>
      </c>
      <c r="C1367" t="s">
        <v>203</v>
      </c>
      <c r="D1367" t="s">
        <v>208</v>
      </c>
      <c r="E1367" t="s">
        <v>81</v>
      </c>
      <c r="F1367" t="s">
        <v>329</v>
      </c>
      <c r="G1367">
        <v>11</v>
      </c>
      <c r="H1367" t="s">
        <v>79</v>
      </c>
      <c r="I1367">
        <v>2012</v>
      </c>
      <c r="J1367" t="s">
        <v>92</v>
      </c>
      <c r="K1367" t="s">
        <v>937</v>
      </c>
      <c r="L1367">
        <v>24002.49</v>
      </c>
      <c r="M1367" s="9" t="str">
        <f>Data[[#This Row],[schedule]]&amp;" | "&amp;Data[[#This Row],[section]]</f>
        <v>SCHEDULE 8: CONSOLIDATION STATEMENT | 8a: CONSOLIDATION STATEMENT</v>
      </c>
      <c r="N1367" s="9" t="str">
        <f t="shared" si="21"/>
        <v>SCHEDULE 8: CONSOLIDATION STATEMENT | 8a: CONSOLIDATION STATEMENT | Airport Company–GAAP | Total operational expenditure</v>
      </c>
    </row>
    <row r="1368" spans="1:14" hidden="1">
      <c r="A1368" t="s">
        <v>1</v>
      </c>
      <c r="B1368">
        <v>2012</v>
      </c>
      <c r="C1368" t="s">
        <v>203</v>
      </c>
      <c r="D1368" t="s">
        <v>208</v>
      </c>
      <c r="E1368" t="s">
        <v>81</v>
      </c>
      <c r="F1368" t="s">
        <v>325</v>
      </c>
      <c r="G1368">
        <v>13</v>
      </c>
      <c r="H1368" t="s">
        <v>261</v>
      </c>
      <c r="I1368">
        <v>2012</v>
      </c>
      <c r="J1368" t="s">
        <v>92</v>
      </c>
      <c r="K1368" t="s">
        <v>938</v>
      </c>
      <c r="L1368">
        <v>45633.122815400013</v>
      </c>
      <c r="M1368" s="9" t="str">
        <f>Data[[#This Row],[schedule]]&amp;" | "&amp;Data[[#This Row],[section]]</f>
        <v>SCHEDULE 8: CONSOLIDATION STATEMENT | 8a: CONSOLIDATION STATEMENT</v>
      </c>
      <c r="N1368" s="9" t="str">
        <f t="shared" si="21"/>
        <v>SCHEDULE 8: CONSOLIDATION STATEMENT | 8a: CONSOLIDATION STATEMENT | Airport Businesses | Operating surplus / (deficit) before interest, depreciation, revaluations and tax</v>
      </c>
    </row>
    <row r="1369" spans="1:14" hidden="1">
      <c r="A1369" t="s">
        <v>1</v>
      </c>
      <c r="B1369">
        <v>2012</v>
      </c>
      <c r="C1369" t="s">
        <v>203</v>
      </c>
      <c r="D1369" t="s">
        <v>208</v>
      </c>
      <c r="E1369" t="s">
        <v>81</v>
      </c>
      <c r="F1369" t="s">
        <v>326</v>
      </c>
      <c r="G1369">
        <v>13</v>
      </c>
      <c r="H1369" t="s">
        <v>261</v>
      </c>
      <c r="I1369">
        <v>2012</v>
      </c>
      <c r="J1369" t="s">
        <v>92</v>
      </c>
      <c r="K1369" t="s">
        <v>458</v>
      </c>
      <c r="L1369">
        <v>0</v>
      </c>
      <c r="M1369" s="9" t="str">
        <f>Data[[#This Row],[schedule]]&amp;" | "&amp;Data[[#This Row],[section]]</f>
        <v>SCHEDULE 8: CONSOLIDATION STATEMENT | 8a: CONSOLIDATION STATEMENT</v>
      </c>
      <c r="N1369" s="9" t="str">
        <f t="shared" si="21"/>
        <v>SCHEDULE 8: CONSOLIDATION STATEMENT | 8a: CONSOLIDATION STATEMENT | Regulatory/GAAP Adjustments | Operating surplus / (deficit) before interest, depreciation, revaluations and tax</v>
      </c>
    </row>
    <row r="1370" spans="1:14" hidden="1">
      <c r="A1370" t="s">
        <v>1</v>
      </c>
      <c r="B1370">
        <v>2012</v>
      </c>
      <c r="C1370" t="s">
        <v>203</v>
      </c>
      <c r="D1370" t="s">
        <v>208</v>
      </c>
      <c r="E1370" t="s">
        <v>81</v>
      </c>
      <c r="F1370" t="s">
        <v>327</v>
      </c>
      <c r="G1370">
        <v>13</v>
      </c>
      <c r="H1370" t="s">
        <v>261</v>
      </c>
      <c r="I1370">
        <v>2012</v>
      </c>
      <c r="J1370" t="s">
        <v>92</v>
      </c>
      <c r="K1370" t="s">
        <v>938</v>
      </c>
      <c r="L1370">
        <v>45633.122815400013</v>
      </c>
      <c r="M1370" s="9" t="str">
        <f>Data[[#This Row],[schedule]]&amp;" | "&amp;Data[[#This Row],[section]]</f>
        <v>SCHEDULE 8: CONSOLIDATION STATEMENT | 8a: CONSOLIDATION STATEMENT</v>
      </c>
      <c r="N1370" s="9" t="str">
        <f t="shared" si="21"/>
        <v>SCHEDULE 8: CONSOLIDATION STATEMENT | 8a: CONSOLIDATION STATEMENT | Airport Business–GAAP | Operating surplus / (deficit) before interest, depreciation, revaluations and tax</v>
      </c>
    </row>
    <row r="1371" spans="1:14" hidden="1">
      <c r="A1371" t="s">
        <v>1</v>
      </c>
      <c r="B1371">
        <v>2012</v>
      </c>
      <c r="C1371" t="s">
        <v>203</v>
      </c>
      <c r="D1371" t="s">
        <v>208</v>
      </c>
      <c r="E1371" t="s">
        <v>81</v>
      </c>
      <c r="F1371" t="s">
        <v>328</v>
      </c>
      <c r="G1371">
        <v>13</v>
      </c>
      <c r="H1371" t="s">
        <v>261</v>
      </c>
      <c r="I1371">
        <v>2012</v>
      </c>
      <c r="J1371" t="s">
        <v>92</v>
      </c>
      <c r="K1371" t="s">
        <v>939</v>
      </c>
      <c r="L1371">
        <v>29831.214834599999</v>
      </c>
      <c r="M1371" s="9" t="str">
        <f>Data[[#This Row],[schedule]]&amp;" | "&amp;Data[[#This Row],[section]]</f>
        <v>SCHEDULE 8: CONSOLIDATION STATEMENT | 8a: CONSOLIDATION STATEMENT</v>
      </c>
      <c r="N1371" s="9" t="str">
        <f t="shared" si="21"/>
        <v>SCHEDULE 8: CONSOLIDATION STATEMENT | 8a: CONSOLIDATION STATEMENT | Unregulated Activities–GAAP | Operating surplus / (deficit) before interest, depreciation, revaluations and tax</v>
      </c>
    </row>
    <row r="1372" spans="1:14" hidden="1">
      <c r="A1372" t="s">
        <v>1</v>
      </c>
      <c r="B1372">
        <v>2012</v>
      </c>
      <c r="C1372" t="s">
        <v>203</v>
      </c>
      <c r="D1372" t="s">
        <v>208</v>
      </c>
      <c r="E1372" t="s">
        <v>81</v>
      </c>
      <c r="F1372" t="s">
        <v>329</v>
      </c>
      <c r="G1372">
        <v>13</v>
      </c>
      <c r="H1372" t="s">
        <v>261</v>
      </c>
      <c r="I1372">
        <v>2012</v>
      </c>
      <c r="J1372" t="s">
        <v>92</v>
      </c>
      <c r="K1372" t="s">
        <v>940</v>
      </c>
      <c r="L1372">
        <v>75464.337650000001</v>
      </c>
      <c r="M1372" s="9" t="str">
        <f>Data[[#This Row],[schedule]]&amp;" | "&amp;Data[[#This Row],[section]]</f>
        <v>SCHEDULE 8: CONSOLIDATION STATEMENT | 8a: CONSOLIDATION STATEMENT</v>
      </c>
      <c r="N1372" s="9" t="str">
        <f t="shared" si="21"/>
        <v>SCHEDULE 8: CONSOLIDATION STATEMENT | 8a: CONSOLIDATION STATEMENT | Airport Company–GAAP | Operating surplus / (deficit) before interest, depreciation, revaluations and tax</v>
      </c>
    </row>
    <row r="1373" spans="1:14" hidden="1">
      <c r="A1373" t="s">
        <v>1</v>
      </c>
      <c r="B1373">
        <v>2012</v>
      </c>
      <c r="C1373" t="s">
        <v>203</v>
      </c>
      <c r="D1373" t="s">
        <v>208</v>
      </c>
      <c r="E1373" t="s">
        <v>81</v>
      </c>
      <c r="F1373" t="s">
        <v>325</v>
      </c>
      <c r="G1373">
        <v>15</v>
      </c>
      <c r="H1373" t="s">
        <v>262</v>
      </c>
      <c r="I1373">
        <v>2012</v>
      </c>
      <c r="J1373" t="s">
        <v>92</v>
      </c>
      <c r="K1373" t="s">
        <v>941</v>
      </c>
      <c r="L1373">
        <v>13778.561654811199</v>
      </c>
      <c r="M1373" s="9" t="str">
        <f>Data[[#This Row],[schedule]]&amp;" | "&amp;Data[[#This Row],[section]]</f>
        <v>SCHEDULE 8: CONSOLIDATION STATEMENT | 8a: CONSOLIDATION STATEMENT</v>
      </c>
      <c r="N1373" s="9" t="str">
        <f t="shared" si="21"/>
        <v>SCHEDULE 8: CONSOLIDATION STATEMENT | 8a: CONSOLIDATION STATEMENT | Airport Businesses | Depreciation</v>
      </c>
    </row>
    <row r="1374" spans="1:14" hidden="1">
      <c r="A1374" t="s">
        <v>1</v>
      </c>
      <c r="B1374">
        <v>2012</v>
      </c>
      <c r="C1374" t="s">
        <v>203</v>
      </c>
      <c r="D1374" t="s">
        <v>208</v>
      </c>
      <c r="E1374" t="s">
        <v>81</v>
      </c>
      <c r="F1374" t="s">
        <v>326</v>
      </c>
      <c r="G1374">
        <v>15</v>
      </c>
      <c r="H1374" t="s">
        <v>262</v>
      </c>
      <c r="I1374">
        <v>2012</v>
      </c>
      <c r="J1374" t="s">
        <v>92</v>
      </c>
      <c r="K1374" t="s">
        <v>942</v>
      </c>
      <c r="L1374">
        <v>-9.9537179965136602</v>
      </c>
      <c r="M1374" s="9" t="str">
        <f>Data[[#This Row],[schedule]]&amp;" | "&amp;Data[[#This Row],[section]]</f>
        <v>SCHEDULE 8: CONSOLIDATION STATEMENT | 8a: CONSOLIDATION STATEMENT</v>
      </c>
      <c r="N1374" s="9" t="str">
        <f t="shared" si="21"/>
        <v>SCHEDULE 8: CONSOLIDATION STATEMENT | 8a: CONSOLIDATION STATEMENT | Regulatory/GAAP Adjustments | Depreciation</v>
      </c>
    </row>
    <row r="1375" spans="1:14" hidden="1">
      <c r="A1375" t="s">
        <v>1</v>
      </c>
      <c r="B1375">
        <v>2012</v>
      </c>
      <c r="C1375" t="s">
        <v>203</v>
      </c>
      <c r="D1375" t="s">
        <v>208</v>
      </c>
      <c r="E1375" t="s">
        <v>81</v>
      </c>
      <c r="F1375" t="s">
        <v>327</v>
      </c>
      <c r="G1375">
        <v>15</v>
      </c>
      <c r="H1375" t="s">
        <v>262</v>
      </c>
      <c r="I1375">
        <v>2012</v>
      </c>
      <c r="J1375" t="s">
        <v>92</v>
      </c>
      <c r="K1375" t="s">
        <v>943</v>
      </c>
      <c r="L1375">
        <v>13768.607936814689</v>
      </c>
      <c r="M1375" s="9" t="str">
        <f>Data[[#This Row],[schedule]]&amp;" | "&amp;Data[[#This Row],[section]]</f>
        <v>SCHEDULE 8: CONSOLIDATION STATEMENT | 8a: CONSOLIDATION STATEMENT</v>
      </c>
      <c r="N1375" s="9" t="str">
        <f t="shared" si="21"/>
        <v>SCHEDULE 8: CONSOLIDATION STATEMENT | 8a: CONSOLIDATION STATEMENT | Airport Business–GAAP | Depreciation</v>
      </c>
    </row>
    <row r="1376" spans="1:14" hidden="1">
      <c r="A1376" t="s">
        <v>1</v>
      </c>
      <c r="B1376">
        <v>2012</v>
      </c>
      <c r="C1376" t="s">
        <v>203</v>
      </c>
      <c r="D1376" t="s">
        <v>208</v>
      </c>
      <c r="E1376" t="s">
        <v>81</v>
      </c>
      <c r="F1376" t="s">
        <v>328</v>
      </c>
      <c r="G1376">
        <v>15</v>
      </c>
      <c r="H1376" t="s">
        <v>262</v>
      </c>
      <c r="I1376">
        <v>2012</v>
      </c>
      <c r="J1376" t="s">
        <v>92</v>
      </c>
      <c r="K1376" t="s">
        <v>944</v>
      </c>
      <c r="L1376">
        <v>3784.3920631853121</v>
      </c>
      <c r="M1376" s="9" t="str">
        <f>Data[[#This Row],[schedule]]&amp;" | "&amp;Data[[#This Row],[section]]</f>
        <v>SCHEDULE 8: CONSOLIDATION STATEMENT | 8a: CONSOLIDATION STATEMENT</v>
      </c>
      <c r="N1376" s="9" t="str">
        <f t="shared" si="21"/>
        <v>SCHEDULE 8: CONSOLIDATION STATEMENT | 8a: CONSOLIDATION STATEMENT | Unregulated Activities–GAAP | Depreciation</v>
      </c>
    </row>
    <row r="1377" spans="1:14" hidden="1">
      <c r="A1377" t="s">
        <v>1</v>
      </c>
      <c r="B1377">
        <v>2012</v>
      </c>
      <c r="C1377" t="s">
        <v>203</v>
      </c>
      <c r="D1377" t="s">
        <v>208</v>
      </c>
      <c r="E1377" t="s">
        <v>81</v>
      </c>
      <c r="F1377" t="s">
        <v>329</v>
      </c>
      <c r="G1377">
        <v>15</v>
      </c>
      <c r="H1377" t="s">
        <v>262</v>
      </c>
      <c r="I1377">
        <v>2012</v>
      </c>
      <c r="J1377" t="s">
        <v>92</v>
      </c>
      <c r="K1377" t="s">
        <v>945</v>
      </c>
      <c r="L1377">
        <v>17553</v>
      </c>
      <c r="M1377" s="9" t="str">
        <f>Data[[#This Row],[schedule]]&amp;" | "&amp;Data[[#This Row],[section]]</f>
        <v>SCHEDULE 8: CONSOLIDATION STATEMENT | 8a: CONSOLIDATION STATEMENT</v>
      </c>
      <c r="N1377" s="9" t="str">
        <f t="shared" si="21"/>
        <v>SCHEDULE 8: CONSOLIDATION STATEMENT | 8a: CONSOLIDATION STATEMENT | Airport Company–GAAP | Depreciation</v>
      </c>
    </row>
    <row r="1378" spans="1:14" hidden="1">
      <c r="A1378" t="s">
        <v>1</v>
      </c>
      <c r="B1378">
        <v>2012</v>
      </c>
      <c r="C1378" t="s">
        <v>203</v>
      </c>
      <c r="D1378" t="s">
        <v>208</v>
      </c>
      <c r="E1378" t="s">
        <v>81</v>
      </c>
      <c r="F1378" t="s">
        <v>325</v>
      </c>
      <c r="G1378">
        <v>16</v>
      </c>
      <c r="H1378" t="s">
        <v>263</v>
      </c>
      <c r="I1378">
        <v>2012</v>
      </c>
      <c r="J1378" t="s">
        <v>92</v>
      </c>
      <c r="K1378" t="s">
        <v>946</v>
      </c>
      <c r="L1378">
        <v>6307.5015542385181</v>
      </c>
      <c r="M1378" s="9" t="str">
        <f>Data[[#This Row],[schedule]]&amp;" | "&amp;Data[[#This Row],[section]]</f>
        <v>SCHEDULE 8: CONSOLIDATION STATEMENT | 8a: CONSOLIDATION STATEMENT</v>
      </c>
      <c r="N1378" s="9" t="str">
        <f t="shared" si="21"/>
        <v>SCHEDULE 8: CONSOLIDATION STATEMENT | 8a: CONSOLIDATION STATEMENT | Airport Businesses | Revaluations</v>
      </c>
    </row>
    <row r="1379" spans="1:14" hidden="1">
      <c r="A1379" t="s">
        <v>1</v>
      </c>
      <c r="B1379">
        <v>2012</v>
      </c>
      <c r="C1379" t="s">
        <v>203</v>
      </c>
      <c r="D1379" t="s">
        <v>208</v>
      </c>
      <c r="E1379" t="s">
        <v>81</v>
      </c>
      <c r="F1379" t="s">
        <v>326</v>
      </c>
      <c r="G1379">
        <v>16</v>
      </c>
      <c r="H1379" t="s">
        <v>263</v>
      </c>
      <c r="I1379">
        <v>2012</v>
      </c>
      <c r="J1379" t="s">
        <v>92</v>
      </c>
      <c r="K1379" t="s">
        <v>947</v>
      </c>
      <c r="L1379">
        <v>64282.94031795147</v>
      </c>
      <c r="M1379" s="9" t="str">
        <f>Data[[#This Row],[schedule]]&amp;" | "&amp;Data[[#This Row],[section]]</f>
        <v>SCHEDULE 8: CONSOLIDATION STATEMENT | 8a: CONSOLIDATION STATEMENT</v>
      </c>
      <c r="N1379" s="9" t="str">
        <f t="shared" si="21"/>
        <v>SCHEDULE 8: CONSOLIDATION STATEMENT | 8a: CONSOLIDATION STATEMENT | Regulatory/GAAP Adjustments | Revaluations</v>
      </c>
    </row>
    <row r="1380" spans="1:14" hidden="1">
      <c r="A1380" t="s">
        <v>1</v>
      </c>
      <c r="B1380">
        <v>2012</v>
      </c>
      <c r="C1380" t="s">
        <v>203</v>
      </c>
      <c r="D1380" t="s">
        <v>208</v>
      </c>
      <c r="E1380" t="s">
        <v>81</v>
      </c>
      <c r="F1380" t="s">
        <v>327</v>
      </c>
      <c r="G1380">
        <v>16</v>
      </c>
      <c r="H1380" t="s">
        <v>263</v>
      </c>
      <c r="I1380">
        <v>2012</v>
      </c>
      <c r="J1380" t="s">
        <v>92</v>
      </c>
      <c r="K1380" t="s">
        <v>948</v>
      </c>
      <c r="L1380">
        <v>70591.441872189986</v>
      </c>
      <c r="M1380" s="9" t="str">
        <f>Data[[#This Row],[schedule]]&amp;" | "&amp;Data[[#This Row],[section]]</f>
        <v>SCHEDULE 8: CONSOLIDATION STATEMENT | 8a: CONSOLIDATION STATEMENT</v>
      </c>
      <c r="N1380" s="9" t="str">
        <f t="shared" si="21"/>
        <v>SCHEDULE 8: CONSOLIDATION STATEMENT | 8a: CONSOLIDATION STATEMENT | Airport Business–GAAP | Revaluations</v>
      </c>
    </row>
    <row r="1381" spans="1:14" hidden="1">
      <c r="A1381" t="s">
        <v>1</v>
      </c>
      <c r="B1381">
        <v>2012</v>
      </c>
      <c r="C1381" t="s">
        <v>203</v>
      </c>
      <c r="D1381" t="s">
        <v>208</v>
      </c>
      <c r="E1381" t="s">
        <v>81</v>
      </c>
      <c r="F1381" t="s">
        <v>328</v>
      </c>
      <c r="G1381">
        <v>16</v>
      </c>
      <c r="H1381" t="s">
        <v>263</v>
      </c>
      <c r="I1381">
        <v>2012</v>
      </c>
      <c r="J1381" t="s">
        <v>92</v>
      </c>
      <c r="K1381" t="s">
        <v>949</v>
      </c>
      <c r="L1381">
        <v>10352.69612477485</v>
      </c>
      <c r="M1381" s="9" t="str">
        <f>Data[[#This Row],[schedule]]&amp;" | "&amp;Data[[#This Row],[section]]</f>
        <v>SCHEDULE 8: CONSOLIDATION STATEMENT | 8a: CONSOLIDATION STATEMENT</v>
      </c>
      <c r="N1381" s="9" t="str">
        <f t="shared" si="21"/>
        <v>SCHEDULE 8: CONSOLIDATION STATEMENT | 8a: CONSOLIDATION STATEMENT | Unregulated Activities–GAAP | Revaluations</v>
      </c>
    </row>
    <row r="1382" spans="1:14" hidden="1">
      <c r="A1382" t="s">
        <v>1</v>
      </c>
      <c r="B1382">
        <v>2012</v>
      </c>
      <c r="C1382" t="s">
        <v>203</v>
      </c>
      <c r="D1382" t="s">
        <v>208</v>
      </c>
      <c r="E1382" t="s">
        <v>81</v>
      </c>
      <c r="F1382" t="s">
        <v>329</v>
      </c>
      <c r="G1382">
        <v>16</v>
      </c>
      <c r="H1382" t="s">
        <v>263</v>
      </c>
      <c r="I1382">
        <v>2012</v>
      </c>
      <c r="J1382" t="s">
        <v>92</v>
      </c>
      <c r="K1382" t="s">
        <v>950</v>
      </c>
      <c r="L1382">
        <v>80944.137996964841</v>
      </c>
      <c r="M1382" s="9" t="str">
        <f>Data[[#This Row],[schedule]]&amp;" | "&amp;Data[[#This Row],[section]]</f>
        <v>SCHEDULE 8: CONSOLIDATION STATEMENT | 8a: CONSOLIDATION STATEMENT</v>
      </c>
      <c r="N1382" s="9" t="str">
        <f t="shared" si="21"/>
        <v>SCHEDULE 8: CONSOLIDATION STATEMENT | 8a: CONSOLIDATION STATEMENT | Airport Company–GAAP | Revaluations</v>
      </c>
    </row>
    <row r="1383" spans="1:14" hidden="1">
      <c r="A1383" t="s">
        <v>1</v>
      </c>
      <c r="B1383">
        <v>2012</v>
      </c>
      <c r="C1383" t="s">
        <v>203</v>
      </c>
      <c r="D1383" t="s">
        <v>208</v>
      </c>
      <c r="E1383" t="s">
        <v>81</v>
      </c>
      <c r="F1383" t="s">
        <v>325</v>
      </c>
      <c r="G1383">
        <v>17</v>
      </c>
      <c r="H1383" t="s">
        <v>264</v>
      </c>
      <c r="I1383">
        <v>2012</v>
      </c>
      <c r="J1383" t="s">
        <v>92</v>
      </c>
      <c r="K1383" t="s">
        <v>951</v>
      </c>
      <c r="L1383">
        <v>8437.3682469340456</v>
      </c>
      <c r="M1383" s="9" t="str">
        <f>Data[[#This Row],[schedule]]&amp;" | "&amp;Data[[#This Row],[section]]</f>
        <v>SCHEDULE 8: CONSOLIDATION STATEMENT | 8a: CONSOLIDATION STATEMENT</v>
      </c>
      <c r="N1383" s="9" t="str">
        <f t="shared" si="21"/>
        <v>SCHEDULE 8: CONSOLIDATION STATEMENT | 8a: CONSOLIDATION STATEMENT | Airport Businesses | Tax expense</v>
      </c>
    </row>
    <row r="1384" spans="1:14" hidden="1">
      <c r="A1384" t="s">
        <v>1</v>
      </c>
      <c r="B1384">
        <v>2012</v>
      </c>
      <c r="C1384" t="s">
        <v>203</v>
      </c>
      <c r="D1384" t="s">
        <v>208</v>
      </c>
      <c r="E1384" t="s">
        <v>81</v>
      </c>
      <c r="F1384" t="s">
        <v>326</v>
      </c>
      <c r="G1384">
        <v>17</v>
      </c>
      <c r="H1384" t="s">
        <v>264</v>
      </c>
      <c r="I1384">
        <v>2012</v>
      </c>
      <c r="J1384" t="s">
        <v>92</v>
      </c>
      <c r="K1384" t="s">
        <v>952</v>
      </c>
      <c r="L1384">
        <v>-10862.256462430239</v>
      </c>
      <c r="M1384" s="9" t="str">
        <f>Data[[#This Row],[schedule]]&amp;" | "&amp;Data[[#This Row],[section]]</f>
        <v>SCHEDULE 8: CONSOLIDATION STATEMENT | 8a: CONSOLIDATION STATEMENT</v>
      </c>
      <c r="N1384" s="9" t="str">
        <f t="shared" si="21"/>
        <v>SCHEDULE 8: CONSOLIDATION STATEMENT | 8a: CONSOLIDATION STATEMENT | Regulatory/GAAP Adjustments | Tax expense</v>
      </c>
    </row>
    <row r="1385" spans="1:14" hidden="1">
      <c r="A1385" t="s">
        <v>1</v>
      </c>
      <c r="B1385">
        <v>2012</v>
      </c>
      <c r="C1385" t="s">
        <v>203</v>
      </c>
      <c r="D1385" t="s">
        <v>208</v>
      </c>
      <c r="E1385" t="s">
        <v>81</v>
      </c>
      <c r="F1385" t="s">
        <v>327</v>
      </c>
      <c r="G1385">
        <v>17</v>
      </c>
      <c r="H1385" t="s">
        <v>264</v>
      </c>
      <c r="I1385">
        <v>2012</v>
      </c>
      <c r="J1385" t="s">
        <v>92</v>
      </c>
      <c r="K1385" t="s">
        <v>953</v>
      </c>
      <c r="L1385">
        <v>-2424.8882154961948</v>
      </c>
      <c r="M1385" s="9" t="str">
        <f>Data[[#This Row],[schedule]]&amp;" | "&amp;Data[[#This Row],[section]]</f>
        <v>SCHEDULE 8: CONSOLIDATION STATEMENT | 8a: CONSOLIDATION STATEMENT</v>
      </c>
      <c r="N1385" s="9" t="str">
        <f t="shared" si="21"/>
        <v>SCHEDULE 8: CONSOLIDATION STATEMENT | 8a: CONSOLIDATION STATEMENT | Airport Business–GAAP | Tax expense</v>
      </c>
    </row>
    <row r="1386" spans="1:14" hidden="1">
      <c r="A1386" t="s">
        <v>1</v>
      </c>
      <c r="B1386">
        <v>2012</v>
      </c>
      <c r="C1386" t="s">
        <v>203</v>
      </c>
      <c r="D1386" t="s">
        <v>208</v>
      </c>
      <c r="E1386" t="s">
        <v>81</v>
      </c>
      <c r="F1386" t="s">
        <v>328</v>
      </c>
      <c r="G1386">
        <v>17</v>
      </c>
      <c r="H1386" t="s">
        <v>264</v>
      </c>
      <c r="I1386">
        <v>2012</v>
      </c>
      <c r="J1386" t="s">
        <v>92</v>
      </c>
      <c r="K1386" t="s">
        <v>954</v>
      </c>
      <c r="L1386">
        <v>-1411.111784503805</v>
      </c>
      <c r="M1386" s="9" t="str">
        <f>Data[[#This Row],[schedule]]&amp;" | "&amp;Data[[#This Row],[section]]</f>
        <v>SCHEDULE 8: CONSOLIDATION STATEMENT | 8a: CONSOLIDATION STATEMENT</v>
      </c>
      <c r="N1386" s="9" t="str">
        <f t="shared" si="21"/>
        <v>SCHEDULE 8: CONSOLIDATION STATEMENT | 8a: CONSOLIDATION STATEMENT | Unregulated Activities–GAAP | Tax expense</v>
      </c>
    </row>
    <row r="1387" spans="1:14" hidden="1">
      <c r="A1387" t="s">
        <v>1</v>
      </c>
      <c r="B1387">
        <v>2012</v>
      </c>
      <c r="C1387" t="s">
        <v>203</v>
      </c>
      <c r="D1387" t="s">
        <v>208</v>
      </c>
      <c r="E1387" t="s">
        <v>81</v>
      </c>
      <c r="F1387" t="s">
        <v>329</v>
      </c>
      <c r="G1387">
        <v>17</v>
      </c>
      <c r="H1387" t="s">
        <v>264</v>
      </c>
      <c r="I1387">
        <v>2012</v>
      </c>
      <c r="J1387" t="s">
        <v>92</v>
      </c>
      <c r="K1387" t="s">
        <v>955</v>
      </c>
      <c r="L1387">
        <v>-3836</v>
      </c>
      <c r="M1387" s="9" t="str">
        <f>Data[[#This Row],[schedule]]&amp;" | "&amp;Data[[#This Row],[section]]</f>
        <v>SCHEDULE 8: CONSOLIDATION STATEMENT | 8a: CONSOLIDATION STATEMENT</v>
      </c>
      <c r="N1387" s="9" t="str">
        <f t="shared" si="21"/>
        <v>SCHEDULE 8: CONSOLIDATION STATEMENT | 8a: CONSOLIDATION STATEMENT | Airport Company–GAAP | Tax expense</v>
      </c>
    </row>
    <row r="1388" spans="1:14" hidden="1">
      <c r="A1388" t="s">
        <v>1</v>
      </c>
      <c r="B1388">
        <v>2012</v>
      </c>
      <c r="C1388" t="s">
        <v>203</v>
      </c>
      <c r="D1388" t="s">
        <v>208</v>
      </c>
      <c r="E1388" t="s">
        <v>81</v>
      </c>
      <c r="F1388" t="s">
        <v>325</v>
      </c>
      <c r="G1388">
        <v>19</v>
      </c>
      <c r="H1388" t="s">
        <v>265</v>
      </c>
      <c r="I1388">
        <v>2012</v>
      </c>
      <c r="J1388" t="s">
        <v>92</v>
      </c>
      <c r="K1388" t="s">
        <v>956</v>
      </c>
      <c r="L1388">
        <v>29724.69446789327</v>
      </c>
      <c r="M1388" s="9" t="str">
        <f>Data[[#This Row],[schedule]]&amp;" | "&amp;Data[[#This Row],[section]]</f>
        <v>SCHEDULE 8: CONSOLIDATION STATEMENT | 8a: CONSOLIDATION STATEMENT</v>
      </c>
      <c r="N1388" s="9" t="str">
        <f t="shared" si="21"/>
        <v xml:space="preserve">SCHEDULE 8: CONSOLIDATION STATEMENT | 8a: CONSOLIDATION STATEMENT | Airport Businesses | Net operating surplus / (deficit) before interest </v>
      </c>
    </row>
    <row r="1389" spans="1:14" hidden="1">
      <c r="A1389" t="s">
        <v>1</v>
      </c>
      <c r="B1389">
        <v>2012</v>
      </c>
      <c r="C1389" t="s">
        <v>203</v>
      </c>
      <c r="D1389" t="s">
        <v>208</v>
      </c>
      <c r="E1389" t="s">
        <v>81</v>
      </c>
      <c r="F1389" t="s">
        <v>326</v>
      </c>
      <c r="G1389">
        <v>19</v>
      </c>
      <c r="H1389" t="s">
        <v>265</v>
      </c>
      <c r="I1389">
        <v>2012</v>
      </c>
      <c r="J1389" t="s">
        <v>92</v>
      </c>
      <c r="K1389" t="s">
        <v>957</v>
      </c>
      <c r="L1389">
        <v>75155.150498378222</v>
      </c>
      <c r="M1389" s="9" t="str">
        <f>Data[[#This Row],[schedule]]&amp;" | "&amp;Data[[#This Row],[section]]</f>
        <v>SCHEDULE 8: CONSOLIDATION STATEMENT | 8a: CONSOLIDATION STATEMENT</v>
      </c>
      <c r="N1389" s="9" t="str">
        <f t="shared" si="21"/>
        <v xml:space="preserve">SCHEDULE 8: CONSOLIDATION STATEMENT | 8a: CONSOLIDATION STATEMENT | Regulatory/GAAP Adjustments | Net operating surplus / (deficit) before interest </v>
      </c>
    </row>
    <row r="1390" spans="1:14" hidden="1">
      <c r="A1390" t="s">
        <v>1</v>
      </c>
      <c r="B1390">
        <v>2012</v>
      </c>
      <c r="C1390" t="s">
        <v>203</v>
      </c>
      <c r="D1390" t="s">
        <v>208</v>
      </c>
      <c r="E1390" t="s">
        <v>81</v>
      </c>
      <c r="F1390" t="s">
        <v>327</v>
      </c>
      <c r="G1390">
        <v>19</v>
      </c>
      <c r="H1390" t="s">
        <v>265</v>
      </c>
      <c r="I1390">
        <v>2012</v>
      </c>
      <c r="J1390" t="s">
        <v>92</v>
      </c>
      <c r="K1390" t="s">
        <v>958</v>
      </c>
      <c r="L1390">
        <v>104880.8449662715</v>
      </c>
      <c r="M1390" s="9" t="str">
        <f>Data[[#This Row],[schedule]]&amp;" | "&amp;Data[[#This Row],[section]]</f>
        <v>SCHEDULE 8: CONSOLIDATION STATEMENT | 8a: CONSOLIDATION STATEMENT</v>
      </c>
      <c r="N1390" s="9" t="str">
        <f t="shared" si="21"/>
        <v xml:space="preserve">SCHEDULE 8: CONSOLIDATION STATEMENT | 8a: CONSOLIDATION STATEMENT | Airport Business–GAAP | Net operating surplus / (deficit) before interest </v>
      </c>
    </row>
    <row r="1391" spans="1:14" hidden="1">
      <c r="A1391" t="s">
        <v>1</v>
      </c>
      <c r="B1391">
        <v>2012</v>
      </c>
      <c r="C1391" t="s">
        <v>203</v>
      </c>
      <c r="D1391" t="s">
        <v>208</v>
      </c>
      <c r="E1391" t="s">
        <v>81</v>
      </c>
      <c r="F1391" t="s">
        <v>328</v>
      </c>
      <c r="G1391">
        <v>19</v>
      </c>
      <c r="H1391" t="s">
        <v>265</v>
      </c>
      <c r="I1391">
        <v>2012</v>
      </c>
      <c r="J1391" t="s">
        <v>92</v>
      </c>
      <c r="K1391" t="s">
        <v>959</v>
      </c>
      <c r="L1391">
        <v>37810.63068069335</v>
      </c>
      <c r="M1391" s="9" t="str">
        <f>Data[[#This Row],[schedule]]&amp;" | "&amp;Data[[#This Row],[section]]</f>
        <v>SCHEDULE 8: CONSOLIDATION STATEMENT | 8a: CONSOLIDATION STATEMENT</v>
      </c>
      <c r="N1391" s="9" t="str">
        <f t="shared" si="21"/>
        <v xml:space="preserve">SCHEDULE 8: CONSOLIDATION STATEMENT | 8a: CONSOLIDATION STATEMENT | Unregulated Activities–GAAP | Net operating surplus / (deficit) before interest </v>
      </c>
    </row>
    <row r="1392" spans="1:14" hidden="1">
      <c r="A1392" t="s">
        <v>1</v>
      </c>
      <c r="B1392">
        <v>2012</v>
      </c>
      <c r="C1392" t="s">
        <v>203</v>
      </c>
      <c r="D1392" t="s">
        <v>208</v>
      </c>
      <c r="E1392" t="s">
        <v>81</v>
      </c>
      <c r="F1392" t="s">
        <v>329</v>
      </c>
      <c r="G1392">
        <v>19</v>
      </c>
      <c r="H1392" t="s">
        <v>265</v>
      </c>
      <c r="I1392">
        <v>2012</v>
      </c>
      <c r="J1392" t="s">
        <v>92</v>
      </c>
      <c r="K1392" t="s">
        <v>960</v>
      </c>
      <c r="L1392">
        <v>142691.47564696489</v>
      </c>
      <c r="M1392" s="9" t="str">
        <f>Data[[#This Row],[schedule]]&amp;" | "&amp;Data[[#This Row],[section]]</f>
        <v>SCHEDULE 8: CONSOLIDATION STATEMENT | 8a: CONSOLIDATION STATEMENT</v>
      </c>
      <c r="N1392" s="9" t="str">
        <f t="shared" si="21"/>
        <v xml:space="preserve">SCHEDULE 8: CONSOLIDATION STATEMENT | 8a: CONSOLIDATION STATEMENT | Airport Company–GAAP | Net operating surplus / (deficit) before interest </v>
      </c>
    </row>
    <row r="1393" spans="1:14" hidden="1">
      <c r="A1393" t="s">
        <v>1</v>
      </c>
      <c r="B1393">
        <v>2012</v>
      </c>
      <c r="C1393" t="s">
        <v>203</v>
      </c>
      <c r="D1393" t="s">
        <v>208</v>
      </c>
      <c r="E1393" t="s">
        <v>81</v>
      </c>
      <c r="F1393" t="s">
        <v>325</v>
      </c>
      <c r="G1393">
        <v>21</v>
      </c>
      <c r="H1393" t="s">
        <v>266</v>
      </c>
      <c r="I1393">
        <v>2012</v>
      </c>
      <c r="J1393" t="s">
        <v>92</v>
      </c>
      <c r="K1393" t="s">
        <v>931</v>
      </c>
      <c r="L1393">
        <v>415173.33714436297</v>
      </c>
      <c r="M1393" s="9" t="str">
        <f>Data[[#This Row],[schedule]]&amp;" | "&amp;Data[[#This Row],[section]]</f>
        <v>SCHEDULE 8: CONSOLIDATION STATEMENT | 8a: CONSOLIDATION STATEMENT</v>
      </c>
      <c r="N1393" s="9" t="str">
        <f t="shared" si="21"/>
        <v xml:space="preserve">SCHEDULE 8: CONSOLIDATION STATEMENT | 8a: CONSOLIDATION STATEMENT | Airport Businesses | Property plant and equipment </v>
      </c>
    </row>
    <row r="1394" spans="1:14" hidden="1">
      <c r="A1394" t="s">
        <v>1</v>
      </c>
      <c r="B1394">
        <v>2012</v>
      </c>
      <c r="C1394" t="s">
        <v>203</v>
      </c>
      <c r="D1394" t="s">
        <v>208</v>
      </c>
      <c r="E1394" t="s">
        <v>81</v>
      </c>
      <c r="F1394" t="s">
        <v>326</v>
      </c>
      <c r="G1394">
        <v>21</v>
      </c>
      <c r="H1394" t="s">
        <v>266</v>
      </c>
      <c r="I1394">
        <v>2012</v>
      </c>
      <c r="J1394" t="s">
        <v>92</v>
      </c>
      <c r="K1394" t="s">
        <v>961</v>
      </c>
      <c r="L1394">
        <v>119752.7112094894</v>
      </c>
      <c r="M1394" s="9" t="str">
        <f>Data[[#This Row],[schedule]]&amp;" | "&amp;Data[[#This Row],[section]]</f>
        <v>SCHEDULE 8: CONSOLIDATION STATEMENT | 8a: CONSOLIDATION STATEMENT</v>
      </c>
      <c r="N1394" s="9" t="str">
        <f t="shared" si="21"/>
        <v xml:space="preserve">SCHEDULE 8: CONSOLIDATION STATEMENT | 8a: CONSOLIDATION STATEMENT | Regulatory/GAAP Adjustments | Property plant and equipment </v>
      </c>
    </row>
    <row r="1395" spans="1:14" hidden="1">
      <c r="A1395" t="s">
        <v>1</v>
      </c>
      <c r="B1395">
        <v>2012</v>
      </c>
      <c r="C1395" t="s">
        <v>203</v>
      </c>
      <c r="D1395" t="s">
        <v>208</v>
      </c>
      <c r="E1395" t="s">
        <v>81</v>
      </c>
      <c r="F1395" t="s">
        <v>327</v>
      </c>
      <c r="G1395">
        <v>21</v>
      </c>
      <c r="H1395" t="s">
        <v>266</v>
      </c>
      <c r="I1395">
        <v>2012</v>
      </c>
      <c r="J1395" t="s">
        <v>92</v>
      </c>
      <c r="K1395" t="s">
        <v>962</v>
      </c>
      <c r="L1395">
        <v>534924.71120948938</v>
      </c>
      <c r="M1395" s="9" t="str">
        <f>Data[[#This Row],[schedule]]&amp;" | "&amp;Data[[#This Row],[section]]</f>
        <v>SCHEDULE 8: CONSOLIDATION STATEMENT | 8a: CONSOLIDATION STATEMENT</v>
      </c>
      <c r="N1395" s="9" t="str">
        <f t="shared" si="21"/>
        <v xml:space="preserve">SCHEDULE 8: CONSOLIDATION STATEMENT | 8a: CONSOLIDATION STATEMENT | Airport Business–GAAP | Property plant and equipment </v>
      </c>
    </row>
    <row r="1396" spans="1:14" hidden="1">
      <c r="A1396" t="s">
        <v>1</v>
      </c>
      <c r="B1396">
        <v>2012</v>
      </c>
      <c r="C1396" t="s">
        <v>203</v>
      </c>
      <c r="D1396" t="s">
        <v>208</v>
      </c>
      <c r="E1396" t="s">
        <v>81</v>
      </c>
      <c r="F1396" t="s">
        <v>328</v>
      </c>
      <c r="G1396">
        <v>21</v>
      </c>
      <c r="H1396" t="s">
        <v>266</v>
      </c>
      <c r="I1396">
        <v>2012</v>
      </c>
      <c r="J1396" t="s">
        <v>92</v>
      </c>
      <c r="K1396" t="s">
        <v>963</v>
      </c>
      <c r="L1396">
        <v>194004.28879051059</v>
      </c>
      <c r="M1396" s="9" t="str">
        <f>Data[[#This Row],[schedule]]&amp;" | "&amp;Data[[#This Row],[section]]</f>
        <v>SCHEDULE 8: CONSOLIDATION STATEMENT | 8a: CONSOLIDATION STATEMENT</v>
      </c>
      <c r="N1396" s="9" t="str">
        <f t="shared" si="21"/>
        <v xml:space="preserve">SCHEDULE 8: CONSOLIDATION STATEMENT | 8a: CONSOLIDATION STATEMENT | Unregulated Activities–GAAP | Property plant and equipment </v>
      </c>
    </row>
    <row r="1397" spans="1:14" hidden="1">
      <c r="A1397" t="s">
        <v>1</v>
      </c>
      <c r="B1397">
        <v>2012</v>
      </c>
      <c r="C1397" t="s">
        <v>203</v>
      </c>
      <c r="D1397" t="s">
        <v>208</v>
      </c>
      <c r="E1397" t="s">
        <v>81</v>
      </c>
      <c r="F1397" t="s">
        <v>329</v>
      </c>
      <c r="G1397">
        <v>21</v>
      </c>
      <c r="H1397" t="s">
        <v>266</v>
      </c>
      <c r="I1397">
        <v>2012</v>
      </c>
      <c r="J1397" t="s">
        <v>92</v>
      </c>
      <c r="K1397" t="s">
        <v>964</v>
      </c>
      <c r="L1397">
        <v>728929</v>
      </c>
      <c r="M1397" s="9" t="str">
        <f>Data[[#This Row],[schedule]]&amp;" | "&amp;Data[[#This Row],[section]]</f>
        <v>SCHEDULE 8: CONSOLIDATION STATEMENT | 8a: CONSOLIDATION STATEMENT</v>
      </c>
      <c r="N1397" s="9" t="str">
        <f t="shared" si="21"/>
        <v xml:space="preserve">SCHEDULE 8: CONSOLIDATION STATEMENT | 8a: CONSOLIDATION STATEMENT | Airport Company–GAAP | Property plant and equipment </v>
      </c>
    </row>
    <row r="1398" spans="1:14" hidden="1">
      <c r="A1398" t="s">
        <v>1</v>
      </c>
      <c r="B1398">
        <v>2012</v>
      </c>
      <c r="C1398" t="s">
        <v>204</v>
      </c>
      <c r="D1398" t="s">
        <v>209</v>
      </c>
      <c r="E1398" t="s">
        <v>81</v>
      </c>
      <c r="F1398" t="s">
        <v>330</v>
      </c>
      <c r="G1398">
        <v>8</v>
      </c>
      <c r="H1398" t="s">
        <v>143</v>
      </c>
      <c r="I1398">
        <v>2012</v>
      </c>
      <c r="J1398" t="s">
        <v>92</v>
      </c>
      <c r="K1398" t="s">
        <v>965</v>
      </c>
      <c r="L1398">
        <v>20523.652184263468</v>
      </c>
      <c r="M1398" s="9" t="str">
        <f>Data[[#This Row],[schedule]]&amp;" | "&amp;Data[[#This Row],[section]]</f>
        <v>SCHEDULE 7: REPORT ON SEGMENTED INFORMATION | 7.a</v>
      </c>
      <c r="N1398" s="9" t="str">
        <f t="shared" si="21"/>
        <v>SCHEDULE 7: REPORT ON SEGMENTED INFORMATION | 7.a | Specified Passenger Terminal Activities | Passenger service charge</v>
      </c>
    </row>
    <row r="1399" spans="1:14" hidden="1">
      <c r="A1399" t="s">
        <v>1</v>
      </c>
      <c r="B1399">
        <v>2012</v>
      </c>
      <c r="C1399" t="s">
        <v>204</v>
      </c>
      <c r="D1399" t="s">
        <v>209</v>
      </c>
      <c r="E1399" t="s">
        <v>81</v>
      </c>
      <c r="F1399" t="s">
        <v>321</v>
      </c>
      <c r="G1399">
        <v>8</v>
      </c>
      <c r="H1399" t="s">
        <v>143</v>
      </c>
      <c r="I1399">
        <v>2012</v>
      </c>
      <c r="J1399" t="s">
        <v>92</v>
      </c>
      <c r="K1399" t="s">
        <v>966</v>
      </c>
      <c r="L1399">
        <v>26739.089465736532</v>
      </c>
      <c r="M1399" s="9" t="str">
        <f>Data[[#This Row],[schedule]]&amp;" | "&amp;Data[[#This Row],[section]]</f>
        <v>SCHEDULE 7: REPORT ON SEGMENTED INFORMATION | 7.a</v>
      </c>
      <c r="N1399" s="9" t="str">
        <f t="shared" si="21"/>
        <v>SCHEDULE 7: REPORT ON SEGMENTED INFORMATION | 7.a | Airfield Activities | Passenger service charge</v>
      </c>
    </row>
    <row r="1400" spans="1:14" hidden="1">
      <c r="A1400" t="s">
        <v>1</v>
      </c>
      <c r="B1400">
        <v>2012</v>
      </c>
      <c r="C1400" t="s">
        <v>204</v>
      </c>
      <c r="D1400" t="s">
        <v>209</v>
      </c>
      <c r="E1400" t="s">
        <v>81</v>
      </c>
      <c r="F1400" t="s">
        <v>322</v>
      </c>
      <c r="G1400">
        <v>8</v>
      </c>
      <c r="H1400" t="s">
        <v>143</v>
      </c>
      <c r="I1400">
        <v>2012</v>
      </c>
      <c r="J1400" t="s">
        <v>92</v>
      </c>
      <c r="K1400" t="s">
        <v>458</v>
      </c>
      <c r="L1400">
        <v>0</v>
      </c>
      <c r="M1400" s="9" t="str">
        <f>Data[[#This Row],[schedule]]&amp;" | "&amp;Data[[#This Row],[section]]</f>
        <v>SCHEDULE 7: REPORT ON SEGMENTED INFORMATION | 7.a</v>
      </c>
      <c r="N1400" s="9" t="str">
        <f t="shared" si="21"/>
        <v>SCHEDULE 7: REPORT ON SEGMENTED INFORMATION | 7.a | Aircraft and Freight Activities | Passenger service charge</v>
      </c>
    </row>
    <row r="1401" spans="1:14" hidden="1">
      <c r="A1401" t="s">
        <v>1</v>
      </c>
      <c r="B1401">
        <v>2012</v>
      </c>
      <c r="C1401" t="s">
        <v>204</v>
      </c>
      <c r="D1401" t="s">
        <v>209</v>
      </c>
      <c r="E1401" t="s">
        <v>81</v>
      </c>
      <c r="F1401" t="s">
        <v>323</v>
      </c>
      <c r="G1401">
        <v>8</v>
      </c>
      <c r="H1401" t="s">
        <v>143</v>
      </c>
      <c r="I1401">
        <v>2012</v>
      </c>
      <c r="J1401" t="s">
        <v>92</v>
      </c>
      <c r="K1401" t="s">
        <v>967</v>
      </c>
      <c r="L1401">
        <v>47262.741650000004</v>
      </c>
      <c r="M1401" s="9" t="str">
        <f>Data[[#This Row],[schedule]]&amp;" | "&amp;Data[[#This Row],[section]]</f>
        <v>SCHEDULE 7: REPORT ON SEGMENTED INFORMATION | 7.a</v>
      </c>
      <c r="N1401" s="9" t="str">
        <f t="shared" si="21"/>
        <v>SCHEDULE 7: REPORT ON SEGMENTED INFORMATION | 7.a | Airport Business | Passenger service charge</v>
      </c>
    </row>
    <row r="1402" spans="1:14" hidden="1">
      <c r="A1402" t="s">
        <v>1</v>
      </c>
      <c r="B1402">
        <v>2012</v>
      </c>
      <c r="C1402" t="s">
        <v>204</v>
      </c>
      <c r="D1402" t="s">
        <v>209</v>
      </c>
      <c r="E1402" t="s">
        <v>81</v>
      </c>
      <c r="F1402" t="s">
        <v>330</v>
      </c>
      <c r="G1402">
        <v>9</v>
      </c>
      <c r="H1402" t="s">
        <v>144</v>
      </c>
      <c r="I1402">
        <v>2012</v>
      </c>
      <c r="J1402" t="s">
        <v>92</v>
      </c>
      <c r="K1402" t="s">
        <v>458</v>
      </c>
      <c r="L1402">
        <v>0</v>
      </c>
      <c r="M1402" s="9" t="str">
        <f>Data[[#This Row],[schedule]]&amp;" | "&amp;Data[[#This Row],[section]]</f>
        <v>SCHEDULE 7: REPORT ON SEGMENTED INFORMATION | 7.a</v>
      </c>
      <c r="N1402" s="9" t="str">
        <f t="shared" si="21"/>
        <v>SCHEDULE 7: REPORT ON SEGMENTED INFORMATION | 7.a | Specified Passenger Terminal Activities | MCTOW charge</v>
      </c>
    </row>
    <row r="1403" spans="1:14" hidden="1">
      <c r="A1403" t="s">
        <v>1</v>
      </c>
      <c r="B1403">
        <v>2012</v>
      </c>
      <c r="C1403" t="s">
        <v>204</v>
      </c>
      <c r="D1403" t="s">
        <v>209</v>
      </c>
      <c r="E1403" t="s">
        <v>81</v>
      </c>
      <c r="F1403" t="s">
        <v>321</v>
      </c>
      <c r="G1403">
        <v>9</v>
      </c>
      <c r="H1403" t="s">
        <v>144</v>
      </c>
      <c r="I1403">
        <v>2012</v>
      </c>
      <c r="J1403" t="s">
        <v>92</v>
      </c>
      <c r="K1403" t="s">
        <v>968</v>
      </c>
      <c r="L1403">
        <v>430.31900000000002</v>
      </c>
      <c r="M1403" s="9" t="str">
        <f>Data[[#This Row],[schedule]]&amp;" | "&amp;Data[[#This Row],[section]]</f>
        <v>SCHEDULE 7: REPORT ON SEGMENTED INFORMATION | 7.a</v>
      </c>
      <c r="N1403" s="9" t="str">
        <f t="shared" si="21"/>
        <v>SCHEDULE 7: REPORT ON SEGMENTED INFORMATION | 7.a | Airfield Activities | MCTOW charge</v>
      </c>
    </row>
    <row r="1404" spans="1:14" hidden="1">
      <c r="A1404" t="s">
        <v>1</v>
      </c>
      <c r="B1404">
        <v>2012</v>
      </c>
      <c r="C1404" t="s">
        <v>204</v>
      </c>
      <c r="D1404" t="s">
        <v>209</v>
      </c>
      <c r="E1404" t="s">
        <v>81</v>
      </c>
      <c r="F1404" t="s">
        <v>322</v>
      </c>
      <c r="G1404">
        <v>9</v>
      </c>
      <c r="H1404" t="s">
        <v>144</v>
      </c>
      <c r="I1404">
        <v>2012</v>
      </c>
      <c r="J1404" t="s">
        <v>92</v>
      </c>
      <c r="K1404" t="s">
        <v>458</v>
      </c>
      <c r="L1404">
        <v>0</v>
      </c>
      <c r="M1404" s="9" t="str">
        <f>Data[[#This Row],[schedule]]&amp;" | "&amp;Data[[#This Row],[section]]</f>
        <v>SCHEDULE 7: REPORT ON SEGMENTED INFORMATION | 7.a</v>
      </c>
      <c r="N1404" s="9" t="str">
        <f t="shared" si="21"/>
        <v>SCHEDULE 7: REPORT ON SEGMENTED INFORMATION | 7.a | Aircraft and Freight Activities | MCTOW charge</v>
      </c>
    </row>
    <row r="1405" spans="1:14" hidden="1">
      <c r="A1405" t="s">
        <v>1</v>
      </c>
      <c r="B1405">
        <v>2012</v>
      </c>
      <c r="C1405" t="s">
        <v>204</v>
      </c>
      <c r="D1405" t="s">
        <v>209</v>
      </c>
      <c r="E1405" t="s">
        <v>81</v>
      </c>
      <c r="F1405" t="s">
        <v>323</v>
      </c>
      <c r="G1405">
        <v>9</v>
      </c>
      <c r="H1405" t="s">
        <v>144</v>
      </c>
      <c r="I1405">
        <v>2012</v>
      </c>
      <c r="J1405" t="s">
        <v>92</v>
      </c>
      <c r="K1405" t="s">
        <v>968</v>
      </c>
      <c r="L1405">
        <v>430.31900000000002</v>
      </c>
      <c r="M1405" s="9" t="str">
        <f>Data[[#This Row],[schedule]]&amp;" | "&amp;Data[[#This Row],[section]]</f>
        <v>SCHEDULE 7: REPORT ON SEGMENTED INFORMATION | 7.a</v>
      </c>
      <c r="N1405" s="9" t="str">
        <f t="shared" si="21"/>
        <v>SCHEDULE 7: REPORT ON SEGMENTED INFORMATION | 7.a | Airport Business | MCTOW charge</v>
      </c>
    </row>
    <row r="1406" spans="1:14" hidden="1">
      <c r="A1406" t="s">
        <v>1</v>
      </c>
      <c r="B1406">
        <v>2012</v>
      </c>
      <c r="C1406" t="s">
        <v>204</v>
      </c>
      <c r="D1406" t="s">
        <v>209</v>
      </c>
      <c r="E1406" t="s">
        <v>81</v>
      </c>
      <c r="F1406" t="s">
        <v>330</v>
      </c>
      <c r="G1406">
        <v>10</v>
      </c>
      <c r="H1406" t="s">
        <v>145</v>
      </c>
      <c r="I1406">
        <v>2012</v>
      </c>
      <c r="J1406" t="s">
        <v>92</v>
      </c>
      <c r="K1406" t="s">
        <v>969</v>
      </c>
      <c r="L1406">
        <v>7343.0169999999998</v>
      </c>
      <c r="M1406" s="9" t="str">
        <f>Data[[#This Row],[schedule]]&amp;" | "&amp;Data[[#This Row],[section]]</f>
        <v>SCHEDULE 7: REPORT ON SEGMENTED INFORMATION | 7.a</v>
      </c>
      <c r="N1406" s="9" t="str">
        <f t="shared" si="21"/>
        <v>SCHEDULE 7: REPORT ON SEGMENTED INFORMATION | 7.a | Specified Passenger Terminal Activities | International departure fee</v>
      </c>
    </row>
    <row r="1407" spans="1:14" hidden="1">
      <c r="A1407" t="s">
        <v>1</v>
      </c>
      <c r="B1407">
        <v>2012</v>
      </c>
      <c r="C1407" t="s">
        <v>204</v>
      </c>
      <c r="D1407" t="s">
        <v>209</v>
      </c>
      <c r="E1407" t="s">
        <v>81</v>
      </c>
      <c r="F1407" t="s">
        <v>321</v>
      </c>
      <c r="G1407">
        <v>10</v>
      </c>
      <c r="H1407" t="s">
        <v>145</v>
      </c>
      <c r="I1407">
        <v>2012</v>
      </c>
      <c r="J1407" t="s">
        <v>92</v>
      </c>
      <c r="K1407" t="s">
        <v>458</v>
      </c>
      <c r="L1407">
        <v>0</v>
      </c>
      <c r="M1407" s="9" t="str">
        <f>Data[[#This Row],[schedule]]&amp;" | "&amp;Data[[#This Row],[section]]</f>
        <v>SCHEDULE 7: REPORT ON SEGMENTED INFORMATION | 7.a</v>
      </c>
      <c r="N1407" s="9" t="str">
        <f t="shared" si="21"/>
        <v>SCHEDULE 7: REPORT ON SEGMENTED INFORMATION | 7.a | Airfield Activities | International departure fee</v>
      </c>
    </row>
    <row r="1408" spans="1:14" hidden="1">
      <c r="A1408" t="s">
        <v>1</v>
      </c>
      <c r="B1408">
        <v>2012</v>
      </c>
      <c r="C1408" t="s">
        <v>204</v>
      </c>
      <c r="D1408" t="s">
        <v>209</v>
      </c>
      <c r="E1408" t="s">
        <v>81</v>
      </c>
      <c r="F1408" t="s">
        <v>322</v>
      </c>
      <c r="G1408">
        <v>10</v>
      </c>
      <c r="H1408" t="s">
        <v>145</v>
      </c>
      <c r="I1408">
        <v>2012</v>
      </c>
      <c r="J1408" t="s">
        <v>92</v>
      </c>
      <c r="K1408" t="s">
        <v>458</v>
      </c>
      <c r="L1408">
        <v>0</v>
      </c>
      <c r="M1408" s="9" t="str">
        <f>Data[[#This Row],[schedule]]&amp;" | "&amp;Data[[#This Row],[section]]</f>
        <v>SCHEDULE 7: REPORT ON SEGMENTED INFORMATION | 7.a</v>
      </c>
      <c r="N1408" s="9" t="str">
        <f t="shared" si="21"/>
        <v>SCHEDULE 7: REPORT ON SEGMENTED INFORMATION | 7.a | Aircraft and Freight Activities | International departure fee</v>
      </c>
    </row>
    <row r="1409" spans="1:14" hidden="1">
      <c r="A1409" t="s">
        <v>1</v>
      </c>
      <c r="B1409">
        <v>2012</v>
      </c>
      <c r="C1409" t="s">
        <v>204</v>
      </c>
      <c r="D1409" t="s">
        <v>209</v>
      </c>
      <c r="E1409" t="s">
        <v>81</v>
      </c>
      <c r="F1409" t="s">
        <v>323</v>
      </c>
      <c r="G1409">
        <v>10</v>
      </c>
      <c r="H1409" t="s">
        <v>145</v>
      </c>
      <c r="I1409">
        <v>2012</v>
      </c>
      <c r="J1409" t="s">
        <v>92</v>
      </c>
      <c r="K1409" t="s">
        <v>969</v>
      </c>
      <c r="L1409">
        <v>7343.0169999999998</v>
      </c>
      <c r="M1409" s="9" t="str">
        <f>Data[[#This Row],[schedule]]&amp;" | "&amp;Data[[#This Row],[section]]</f>
        <v>SCHEDULE 7: REPORT ON SEGMENTED INFORMATION | 7.a</v>
      </c>
      <c r="N1409" s="9" t="str">
        <f t="shared" si="21"/>
        <v>SCHEDULE 7: REPORT ON SEGMENTED INFORMATION | 7.a | Airport Business | International departure fee</v>
      </c>
    </row>
    <row r="1410" spans="1:14" hidden="1">
      <c r="A1410" t="s">
        <v>1</v>
      </c>
      <c r="B1410">
        <v>2012</v>
      </c>
      <c r="C1410" t="s">
        <v>204</v>
      </c>
      <c r="D1410" t="s">
        <v>209</v>
      </c>
      <c r="E1410" t="s">
        <v>81</v>
      </c>
      <c r="F1410" t="s">
        <v>330</v>
      </c>
      <c r="G1410">
        <v>11</v>
      </c>
      <c r="H1410" t="s">
        <v>146</v>
      </c>
      <c r="I1410">
        <v>2012</v>
      </c>
      <c r="J1410" t="s">
        <v>92</v>
      </c>
      <c r="K1410" t="s">
        <v>970</v>
      </c>
      <c r="L1410">
        <v>440</v>
      </c>
      <c r="M1410" s="9" t="str">
        <f>Data[[#This Row],[schedule]]&amp;" | "&amp;Data[[#This Row],[section]]</f>
        <v>SCHEDULE 7: REPORT ON SEGMENTED INFORMATION | 7.a</v>
      </c>
      <c r="N1410" s="9" t="str">
        <f t="shared" ref="N1410:N1473" si="22">SUBSTITUTE(SUBSTITUTE(SUBSTITUTE(C1410&amp;" | "&amp;D1410&amp;" | "&amp;E1410&amp;" | "&amp;F1410&amp;" | "&amp;H1410," |  |  | "," | ")," |  |  | "," | ")," |  | "," | ")</f>
        <v>SCHEDULE 7: REPORT ON SEGMENTED INFORMATION | 7.a | Specified Passenger Terminal Activities | Counter charges</v>
      </c>
    </row>
    <row r="1411" spans="1:14" hidden="1">
      <c r="A1411" t="s">
        <v>1</v>
      </c>
      <c r="B1411">
        <v>2012</v>
      </c>
      <c r="C1411" t="s">
        <v>204</v>
      </c>
      <c r="D1411" t="s">
        <v>209</v>
      </c>
      <c r="E1411" t="s">
        <v>81</v>
      </c>
      <c r="F1411" t="s">
        <v>321</v>
      </c>
      <c r="G1411">
        <v>11</v>
      </c>
      <c r="H1411" t="s">
        <v>146</v>
      </c>
      <c r="I1411">
        <v>2012</v>
      </c>
      <c r="J1411" t="s">
        <v>92</v>
      </c>
      <c r="K1411" t="s">
        <v>458</v>
      </c>
      <c r="L1411">
        <v>0</v>
      </c>
      <c r="M1411" s="9" t="str">
        <f>Data[[#This Row],[schedule]]&amp;" | "&amp;Data[[#This Row],[section]]</f>
        <v>SCHEDULE 7: REPORT ON SEGMENTED INFORMATION | 7.a</v>
      </c>
      <c r="N1411" s="9" t="str">
        <f t="shared" si="22"/>
        <v>SCHEDULE 7: REPORT ON SEGMENTED INFORMATION | 7.a | Airfield Activities | Counter charges</v>
      </c>
    </row>
    <row r="1412" spans="1:14" hidden="1">
      <c r="A1412" t="s">
        <v>1</v>
      </c>
      <c r="B1412">
        <v>2012</v>
      </c>
      <c r="C1412" t="s">
        <v>204</v>
      </c>
      <c r="D1412" t="s">
        <v>209</v>
      </c>
      <c r="E1412" t="s">
        <v>81</v>
      </c>
      <c r="F1412" t="s">
        <v>322</v>
      </c>
      <c r="G1412">
        <v>11</v>
      </c>
      <c r="H1412" t="s">
        <v>146</v>
      </c>
      <c r="I1412">
        <v>2012</v>
      </c>
      <c r="J1412" t="s">
        <v>92</v>
      </c>
      <c r="K1412" t="s">
        <v>458</v>
      </c>
      <c r="L1412">
        <v>0</v>
      </c>
      <c r="M1412" s="9" t="str">
        <f>Data[[#This Row],[schedule]]&amp;" | "&amp;Data[[#This Row],[section]]</f>
        <v>SCHEDULE 7: REPORT ON SEGMENTED INFORMATION | 7.a</v>
      </c>
      <c r="N1412" s="9" t="str">
        <f t="shared" si="22"/>
        <v>SCHEDULE 7: REPORT ON SEGMENTED INFORMATION | 7.a | Aircraft and Freight Activities | Counter charges</v>
      </c>
    </row>
    <row r="1413" spans="1:14" hidden="1">
      <c r="A1413" t="s">
        <v>1</v>
      </c>
      <c r="B1413">
        <v>2012</v>
      </c>
      <c r="C1413" t="s">
        <v>204</v>
      </c>
      <c r="D1413" t="s">
        <v>209</v>
      </c>
      <c r="E1413" t="s">
        <v>81</v>
      </c>
      <c r="F1413" t="s">
        <v>323</v>
      </c>
      <c r="G1413">
        <v>11</v>
      </c>
      <c r="H1413" t="s">
        <v>146</v>
      </c>
      <c r="I1413">
        <v>2012</v>
      </c>
      <c r="J1413" t="s">
        <v>92</v>
      </c>
      <c r="K1413" t="s">
        <v>970</v>
      </c>
      <c r="L1413">
        <v>440</v>
      </c>
      <c r="M1413" s="9" t="str">
        <f>Data[[#This Row],[schedule]]&amp;" | "&amp;Data[[#This Row],[section]]</f>
        <v>SCHEDULE 7: REPORT ON SEGMENTED INFORMATION | 7.a</v>
      </c>
      <c r="N1413" s="9" t="str">
        <f t="shared" si="22"/>
        <v>SCHEDULE 7: REPORT ON SEGMENTED INFORMATION | 7.a | Airport Business | Counter charges</v>
      </c>
    </row>
    <row r="1414" spans="1:14" hidden="1">
      <c r="A1414" t="s">
        <v>1</v>
      </c>
      <c r="B1414">
        <v>2012</v>
      </c>
      <c r="C1414" t="s">
        <v>204</v>
      </c>
      <c r="D1414" t="s">
        <v>209</v>
      </c>
      <c r="E1414" t="s">
        <v>81</v>
      </c>
      <c r="F1414" t="s">
        <v>330</v>
      </c>
      <c r="G1414">
        <v>12</v>
      </c>
      <c r="H1414" t="s">
        <v>147</v>
      </c>
      <c r="I1414">
        <v>2012</v>
      </c>
      <c r="J1414" t="s">
        <v>92</v>
      </c>
      <c r="K1414" t="s">
        <v>971</v>
      </c>
      <c r="L1414">
        <v>1907.32</v>
      </c>
      <c r="M1414" s="9" t="str">
        <f>Data[[#This Row],[schedule]]&amp;" | "&amp;Data[[#This Row],[section]]</f>
        <v>SCHEDULE 7: REPORT ON SEGMENTED INFORMATION | 7.a</v>
      </c>
      <c r="N1414" s="9" t="str">
        <f t="shared" si="22"/>
        <v>SCHEDULE 7: REPORT ON SEGMENTED INFORMATION | 7.a | Specified Passenger Terminal Activities | Lease, rental and concession income</v>
      </c>
    </row>
    <row r="1415" spans="1:14" hidden="1">
      <c r="A1415" t="s">
        <v>1</v>
      </c>
      <c r="B1415">
        <v>2012</v>
      </c>
      <c r="C1415" t="s">
        <v>204</v>
      </c>
      <c r="D1415" t="s">
        <v>209</v>
      </c>
      <c r="E1415" t="s">
        <v>81</v>
      </c>
      <c r="F1415" t="s">
        <v>321</v>
      </c>
      <c r="G1415">
        <v>12</v>
      </c>
      <c r="H1415" t="s">
        <v>147</v>
      </c>
      <c r="I1415">
        <v>2012</v>
      </c>
      <c r="J1415" t="s">
        <v>92</v>
      </c>
      <c r="K1415" t="s">
        <v>972</v>
      </c>
      <c r="L1415">
        <v>542.44200000000001</v>
      </c>
      <c r="M1415" s="9" t="str">
        <f>Data[[#This Row],[schedule]]&amp;" | "&amp;Data[[#This Row],[section]]</f>
        <v>SCHEDULE 7: REPORT ON SEGMENTED INFORMATION | 7.a</v>
      </c>
      <c r="N1415" s="9" t="str">
        <f t="shared" si="22"/>
        <v>SCHEDULE 7: REPORT ON SEGMENTED INFORMATION | 7.a | Airfield Activities | Lease, rental and concession income</v>
      </c>
    </row>
    <row r="1416" spans="1:14" hidden="1">
      <c r="A1416" t="s">
        <v>1</v>
      </c>
      <c r="B1416">
        <v>2012</v>
      </c>
      <c r="C1416" t="s">
        <v>204</v>
      </c>
      <c r="D1416" t="s">
        <v>209</v>
      </c>
      <c r="E1416" t="s">
        <v>81</v>
      </c>
      <c r="F1416" t="s">
        <v>322</v>
      </c>
      <c r="G1416">
        <v>12</v>
      </c>
      <c r="H1416" t="s">
        <v>147</v>
      </c>
      <c r="I1416">
        <v>2012</v>
      </c>
      <c r="J1416" t="s">
        <v>92</v>
      </c>
      <c r="K1416" t="s">
        <v>973</v>
      </c>
      <c r="L1416">
        <v>1764.5930000000001</v>
      </c>
      <c r="M1416" s="9" t="str">
        <f>Data[[#This Row],[schedule]]&amp;" | "&amp;Data[[#This Row],[section]]</f>
        <v>SCHEDULE 7: REPORT ON SEGMENTED INFORMATION | 7.a</v>
      </c>
      <c r="N1416" s="9" t="str">
        <f t="shared" si="22"/>
        <v>SCHEDULE 7: REPORT ON SEGMENTED INFORMATION | 7.a | Aircraft and Freight Activities | Lease, rental and concession income</v>
      </c>
    </row>
    <row r="1417" spans="1:14" hidden="1">
      <c r="A1417" t="s">
        <v>1</v>
      </c>
      <c r="B1417">
        <v>2012</v>
      </c>
      <c r="C1417" t="s">
        <v>204</v>
      </c>
      <c r="D1417" t="s">
        <v>209</v>
      </c>
      <c r="E1417" t="s">
        <v>81</v>
      </c>
      <c r="F1417" t="s">
        <v>323</v>
      </c>
      <c r="G1417">
        <v>12</v>
      </c>
      <c r="H1417" t="s">
        <v>147</v>
      </c>
      <c r="I1417">
        <v>2012</v>
      </c>
      <c r="J1417" t="s">
        <v>92</v>
      </c>
      <c r="K1417" t="s">
        <v>974</v>
      </c>
      <c r="L1417">
        <v>4214.3549999999996</v>
      </c>
      <c r="M1417" s="9" t="str">
        <f>Data[[#This Row],[schedule]]&amp;" | "&amp;Data[[#This Row],[section]]</f>
        <v>SCHEDULE 7: REPORT ON SEGMENTED INFORMATION | 7.a</v>
      </c>
      <c r="N1417" s="9" t="str">
        <f t="shared" si="22"/>
        <v>SCHEDULE 7: REPORT ON SEGMENTED INFORMATION | 7.a | Airport Business | Lease, rental and concession income</v>
      </c>
    </row>
    <row r="1418" spans="1:14" hidden="1">
      <c r="A1418" t="s">
        <v>1</v>
      </c>
      <c r="B1418">
        <v>2012</v>
      </c>
      <c r="C1418" t="s">
        <v>204</v>
      </c>
      <c r="D1418" t="s">
        <v>209</v>
      </c>
      <c r="E1418" t="s">
        <v>81</v>
      </c>
      <c r="F1418" t="s">
        <v>330</v>
      </c>
      <c r="G1418">
        <v>13</v>
      </c>
      <c r="H1418" t="s">
        <v>148</v>
      </c>
      <c r="I1418">
        <v>2012</v>
      </c>
      <c r="J1418" t="s">
        <v>92</v>
      </c>
      <c r="K1418" t="s">
        <v>458</v>
      </c>
      <c r="L1418">
        <v>0</v>
      </c>
      <c r="M1418" s="9" t="str">
        <f>Data[[#This Row],[schedule]]&amp;" | "&amp;Data[[#This Row],[section]]</f>
        <v>SCHEDULE 7: REPORT ON SEGMENTED INFORMATION | 7.a</v>
      </c>
      <c r="N1418" s="9" t="str">
        <f t="shared" si="22"/>
        <v>SCHEDULE 7: REPORT ON SEGMENTED INFORMATION | 7.a | Specified Passenger Terminal Activities | Other operating revenue</v>
      </c>
    </row>
    <row r="1419" spans="1:14" hidden="1">
      <c r="A1419" t="s">
        <v>1</v>
      </c>
      <c r="B1419">
        <v>2012</v>
      </c>
      <c r="C1419" t="s">
        <v>204</v>
      </c>
      <c r="D1419" t="s">
        <v>209</v>
      </c>
      <c r="E1419" t="s">
        <v>81</v>
      </c>
      <c r="F1419" t="s">
        <v>321</v>
      </c>
      <c r="G1419">
        <v>13</v>
      </c>
      <c r="H1419" t="s">
        <v>148</v>
      </c>
      <c r="I1419">
        <v>2012</v>
      </c>
      <c r="J1419" t="s">
        <v>92</v>
      </c>
      <c r="K1419" t="s">
        <v>458</v>
      </c>
      <c r="L1419">
        <v>0</v>
      </c>
      <c r="M1419" s="9" t="str">
        <f>Data[[#This Row],[schedule]]&amp;" | "&amp;Data[[#This Row],[section]]</f>
        <v>SCHEDULE 7: REPORT ON SEGMENTED INFORMATION | 7.a</v>
      </c>
      <c r="N1419" s="9" t="str">
        <f t="shared" si="22"/>
        <v>SCHEDULE 7: REPORT ON SEGMENTED INFORMATION | 7.a | Airfield Activities | Other operating revenue</v>
      </c>
    </row>
    <row r="1420" spans="1:14" hidden="1">
      <c r="A1420" t="s">
        <v>1</v>
      </c>
      <c r="B1420">
        <v>2012</v>
      </c>
      <c r="C1420" t="s">
        <v>204</v>
      </c>
      <c r="D1420" t="s">
        <v>209</v>
      </c>
      <c r="E1420" t="s">
        <v>81</v>
      </c>
      <c r="F1420" t="s">
        <v>322</v>
      </c>
      <c r="G1420">
        <v>13</v>
      </c>
      <c r="H1420" t="s">
        <v>148</v>
      </c>
      <c r="I1420">
        <v>2012</v>
      </c>
      <c r="J1420" t="s">
        <v>92</v>
      </c>
      <c r="K1420" t="s">
        <v>458</v>
      </c>
      <c r="L1420">
        <v>0</v>
      </c>
      <c r="M1420" s="9" t="str">
        <f>Data[[#This Row],[schedule]]&amp;" | "&amp;Data[[#This Row],[section]]</f>
        <v>SCHEDULE 7: REPORT ON SEGMENTED INFORMATION | 7.a</v>
      </c>
      <c r="N1420" s="9" t="str">
        <f t="shared" si="22"/>
        <v>SCHEDULE 7: REPORT ON SEGMENTED INFORMATION | 7.a | Aircraft and Freight Activities | Other operating revenue</v>
      </c>
    </row>
    <row r="1421" spans="1:14" hidden="1">
      <c r="A1421" t="s">
        <v>1</v>
      </c>
      <c r="B1421">
        <v>2012</v>
      </c>
      <c r="C1421" t="s">
        <v>204</v>
      </c>
      <c r="D1421" t="s">
        <v>209</v>
      </c>
      <c r="E1421" t="s">
        <v>81</v>
      </c>
      <c r="F1421" t="s">
        <v>323</v>
      </c>
      <c r="G1421">
        <v>13</v>
      </c>
      <c r="H1421" t="s">
        <v>148</v>
      </c>
      <c r="I1421">
        <v>2012</v>
      </c>
      <c r="J1421" t="s">
        <v>92</v>
      </c>
      <c r="K1421" t="s">
        <v>458</v>
      </c>
      <c r="L1421">
        <v>0</v>
      </c>
      <c r="M1421" s="9" t="str">
        <f>Data[[#This Row],[schedule]]&amp;" | "&amp;Data[[#This Row],[section]]</f>
        <v>SCHEDULE 7: REPORT ON SEGMENTED INFORMATION | 7.a</v>
      </c>
      <c r="N1421" s="9" t="str">
        <f t="shared" si="22"/>
        <v>SCHEDULE 7: REPORT ON SEGMENTED INFORMATION | 7.a | Airport Business | Other operating revenue</v>
      </c>
    </row>
    <row r="1422" spans="1:14" hidden="1">
      <c r="A1422" t="s">
        <v>1</v>
      </c>
      <c r="B1422">
        <v>2012</v>
      </c>
      <c r="C1422" t="s">
        <v>204</v>
      </c>
      <c r="D1422" t="s">
        <v>209</v>
      </c>
      <c r="E1422" t="s">
        <v>81</v>
      </c>
      <c r="F1422" t="s">
        <v>330</v>
      </c>
      <c r="G1422">
        <v>14</v>
      </c>
      <c r="H1422" t="s">
        <v>149</v>
      </c>
      <c r="I1422">
        <v>2012</v>
      </c>
      <c r="J1422" t="s">
        <v>92</v>
      </c>
      <c r="K1422" t="s">
        <v>975</v>
      </c>
      <c r="L1422">
        <v>30213.989184263472</v>
      </c>
      <c r="M1422" s="9" t="str">
        <f>Data[[#This Row],[schedule]]&amp;" | "&amp;Data[[#This Row],[section]]</f>
        <v>SCHEDULE 7: REPORT ON SEGMENTED INFORMATION | 7.a</v>
      </c>
      <c r="N1422" s="9" t="str">
        <f t="shared" si="22"/>
        <v>SCHEDULE 7: REPORT ON SEGMENTED INFORMATION | 7.a | Specified Passenger Terminal Activities | Net operating revenue</v>
      </c>
    </row>
    <row r="1423" spans="1:14" hidden="1">
      <c r="A1423" t="s">
        <v>1</v>
      </c>
      <c r="B1423">
        <v>2012</v>
      </c>
      <c r="C1423" t="s">
        <v>204</v>
      </c>
      <c r="D1423" t="s">
        <v>209</v>
      </c>
      <c r="E1423" t="s">
        <v>81</v>
      </c>
      <c r="F1423" t="s">
        <v>321</v>
      </c>
      <c r="G1423">
        <v>14</v>
      </c>
      <c r="H1423" t="s">
        <v>149</v>
      </c>
      <c r="I1423">
        <v>2012</v>
      </c>
      <c r="J1423" t="s">
        <v>92</v>
      </c>
      <c r="K1423" t="s">
        <v>976</v>
      </c>
      <c r="L1423">
        <v>27711.85046573653</v>
      </c>
      <c r="M1423" s="9" t="str">
        <f>Data[[#This Row],[schedule]]&amp;" | "&amp;Data[[#This Row],[section]]</f>
        <v>SCHEDULE 7: REPORT ON SEGMENTED INFORMATION | 7.a</v>
      </c>
      <c r="N1423" s="9" t="str">
        <f t="shared" si="22"/>
        <v>SCHEDULE 7: REPORT ON SEGMENTED INFORMATION | 7.a | Airfield Activities | Net operating revenue</v>
      </c>
    </row>
    <row r="1424" spans="1:14" hidden="1">
      <c r="A1424" t="s">
        <v>1</v>
      </c>
      <c r="B1424">
        <v>2012</v>
      </c>
      <c r="C1424" t="s">
        <v>204</v>
      </c>
      <c r="D1424" t="s">
        <v>209</v>
      </c>
      <c r="E1424" t="s">
        <v>81</v>
      </c>
      <c r="F1424" t="s">
        <v>322</v>
      </c>
      <c r="G1424">
        <v>14</v>
      </c>
      <c r="H1424" t="s">
        <v>149</v>
      </c>
      <c r="I1424">
        <v>2012</v>
      </c>
      <c r="J1424" t="s">
        <v>92</v>
      </c>
      <c r="K1424" t="s">
        <v>973</v>
      </c>
      <c r="L1424">
        <v>1764.5930000000001</v>
      </c>
      <c r="M1424" s="9" t="str">
        <f>Data[[#This Row],[schedule]]&amp;" | "&amp;Data[[#This Row],[section]]</f>
        <v>SCHEDULE 7: REPORT ON SEGMENTED INFORMATION | 7.a</v>
      </c>
      <c r="N1424" s="9" t="str">
        <f t="shared" si="22"/>
        <v>SCHEDULE 7: REPORT ON SEGMENTED INFORMATION | 7.a | Aircraft and Freight Activities | Net operating revenue</v>
      </c>
    </row>
    <row r="1425" spans="1:14" hidden="1">
      <c r="A1425" t="s">
        <v>1</v>
      </c>
      <c r="B1425">
        <v>2012</v>
      </c>
      <c r="C1425" t="s">
        <v>204</v>
      </c>
      <c r="D1425" t="s">
        <v>209</v>
      </c>
      <c r="E1425" t="s">
        <v>81</v>
      </c>
      <c r="F1425" t="s">
        <v>323</v>
      </c>
      <c r="G1425">
        <v>14</v>
      </c>
      <c r="H1425" t="s">
        <v>149</v>
      </c>
      <c r="I1425">
        <v>2012</v>
      </c>
      <c r="J1425" t="s">
        <v>92</v>
      </c>
      <c r="K1425" t="s">
        <v>977</v>
      </c>
      <c r="L1425">
        <v>59690.432650000002</v>
      </c>
      <c r="M1425" s="9" t="str">
        <f>Data[[#This Row],[schedule]]&amp;" | "&amp;Data[[#This Row],[section]]</f>
        <v>SCHEDULE 7: REPORT ON SEGMENTED INFORMATION | 7.a</v>
      </c>
      <c r="N1425" s="9" t="str">
        <f t="shared" si="22"/>
        <v>SCHEDULE 7: REPORT ON SEGMENTED INFORMATION | 7.a | Airport Business | Net operating revenue</v>
      </c>
    </row>
    <row r="1426" spans="1:14" hidden="1">
      <c r="A1426" t="s">
        <v>1</v>
      </c>
      <c r="B1426">
        <v>2012</v>
      </c>
      <c r="C1426" t="s">
        <v>204</v>
      </c>
      <c r="D1426" t="s">
        <v>209</v>
      </c>
      <c r="E1426" t="s">
        <v>81</v>
      </c>
      <c r="F1426" t="s">
        <v>330</v>
      </c>
      <c r="G1426">
        <v>16</v>
      </c>
      <c r="H1426" t="s">
        <v>267</v>
      </c>
      <c r="I1426">
        <v>2012</v>
      </c>
      <c r="J1426" t="s">
        <v>92</v>
      </c>
      <c r="K1426" t="s">
        <v>458</v>
      </c>
      <c r="L1426">
        <v>0</v>
      </c>
      <c r="M1426" s="9" t="str">
        <f>Data[[#This Row],[schedule]]&amp;" | "&amp;Data[[#This Row],[section]]</f>
        <v>SCHEDULE 7: REPORT ON SEGMENTED INFORMATION | 7.a</v>
      </c>
      <c r="N1426" s="9" t="str">
        <f t="shared" si="22"/>
        <v>SCHEDULE 7: REPORT ON SEGMENTED INFORMATION | 7.a | Specified Passenger Terminal Activities | Gains / (losses) on asset sales</v>
      </c>
    </row>
    <row r="1427" spans="1:14" hidden="1">
      <c r="A1427" t="s">
        <v>1</v>
      </c>
      <c r="B1427">
        <v>2012</v>
      </c>
      <c r="C1427" t="s">
        <v>204</v>
      </c>
      <c r="D1427" t="s">
        <v>209</v>
      </c>
      <c r="E1427" t="s">
        <v>81</v>
      </c>
      <c r="F1427" t="s">
        <v>321</v>
      </c>
      <c r="G1427">
        <v>16</v>
      </c>
      <c r="H1427" t="s">
        <v>267</v>
      </c>
      <c r="I1427">
        <v>2012</v>
      </c>
      <c r="J1427" t="s">
        <v>92</v>
      </c>
      <c r="K1427" t="s">
        <v>458</v>
      </c>
      <c r="L1427">
        <v>0</v>
      </c>
      <c r="M1427" s="9" t="str">
        <f>Data[[#This Row],[schedule]]&amp;" | "&amp;Data[[#This Row],[section]]</f>
        <v>SCHEDULE 7: REPORT ON SEGMENTED INFORMATION | 7.a</v>
      </c>
      <c r="N1427" s="9" t="str">
        <f t="shared" si="22"/>
        <v>SCHEDULE 7: REPORT ON SEGMENTED INFORMATION | 7.a | Airfield Activities | Gains / (losses) on asset sales</v>
      </c>
    </row>
    <row r="1428" spans="1:14" hidden="1">
      <c r="A1428" t="s">
        <v>1</v>
      </c>
      <c r="B1428">
        <v>2012</v>
      </c>
      <c r="C1428" t="s">
        <v>204</v>
      </c>
      <c r="D1428" t="s">
        <v>209</v>
      </c>
      <c r="E1428" t="s">
        <v>81</v>
      </c>
      <c r="F1428" t="s">
        <v>322</v>
      </c>
      <c r="G1428">
        <v>16</v>
      </c>
      <c r="H1428" t="s">
        <v>267</v>
      </c>
      <c r="I1428">
        <v>2012</v>
      </c>
      <c r="J1428" t="s">
        <v>92</v>
      </c>
      <c r="K1428" t="s">
        <v>458</v>
      </c>
      <c r="L1428">
        <v>0</v>
      </c>
      <c r="M1428" s="9" t="str">
        <f>Data[[#This Row],[schedule]]&amp;" | "&amp;Data[[#This Row],[section]]</f>
        <v>SCHEDULE 7: REPORT ON SEGMENTED INFORMATION | 7.a</v>
      </c>
      <c r="N1428" s="9" t="str">
        <f t="shared" si="22"/>
        <v>SCHEDULE 7: REPORT ON SEGMENTED INFORMATION | 7.a | Aircraft and Freight Activities | Gains / (losses) on asset sales</v>
      </c>
    </row>
    <row r="1429" spans="1:14" hidden="1">
      <c r="A1429" t="s">
        <v>1</v>
      </c>
      <c r="B1429">
        <v>2012</v>
      </c>
      <c r="C1429" t="s">
        <v>204</v>
      </c>
      <c r="D1429" t="s">
        <v>209</v>
      </c>
      <c r="E1429" t="s">
        <v>81</v>
      </c>
      <c r="F1429" t="s">
        <v>323</v>
      </c>
      <c r="G1429">
        <v>16</v>
      </c>
      <c r="H1429" t="s">
        <v>267</v>
      </c>
      <c r="I1429">
        <v>2012</v>
      </c>
      <c r="J1429" t="s">
        <v>92</v>
      </c>
      <c r="K1429" t="s">
        <v>458</v>
      </c>
      <c r="L1429">
        <v>0</v>
      </c>
      <c r="M1429" s="9" t="str">
        <f>Data[[#This Row],[schedule]]&amp;" | "&amp;Data[[#This Row],[section]]</f>
        <v>SCHEDULE 7: REPORT ON SEGMENTED INFORMATION | 7.a</v>
      </c>
      <c r="N1429" s="9" t="str">
        <f t="shared" si="22"/>
        <v>SCHEDULE 7: REPORT ON SEGMENTED INFORMATION | 7.a | Airport Business | Gains / (losses) on asset sales</v>
      </c>
    </row>
    <row r="1430" spans="1:14" hidden="1">
      <c r="A1430" t="s">
        <v>1</v>
      </c>
      <c r="B1430">
        <v>2012</v>
      </c>
      <c r="C1430" t="s">
        <v>204</v>
      </c>
      <c r="D1430" t="s">
        <v>209</v>
      </c>
      <c r="E1430" t="s">
        <v>81</v>
      </c>
      <c r="F1430" t="s">
        <v>330</v>
      </c>
      <c r="G1430">
        <v>17</v>
      </c>
      <c r="H1430" t="s">
        <v>151</v>
      </c>
      <c r="I1430">
        <v>2012</v>
      </c>
      <c r="J1430" t="s">
        <v>92</v>
      </c>
      <c r="K1430" t="s">
        <v>978</v>
      </c>
      <c r="L1430">
        <v>518.21319472616631</v>
      </c>
      <c r="M1430" s="9" t="str">
        <f>Data[[#This Row],[schedule]]&amp;" | "&amp;Data[[#This Row],[section]]</f>
        <v>SCHEDULE 7: REPORT ON SEGMENTED INFORMATION | 7.a</v>
      </c>
      <c r="N1430" s="9" t="str">
        <f t="shared" si="22"/>
        <v>SCHEDULE 7: REPORT ON SEGMENTED INFORMATION | 7.a | Specified Passenger Terminal Activities | Other income</v>
      </c>
    </row>
    <row r="1431" spans="1:14" hidden="1">
      <c r="A1431" t="s">
        <v>1</v>
      </c>
      <c r="B1431">
        <v>2012</v>
      </c>
      <c r="C1431" t="s">
        <v>204</v>
      </c>
      <c r="D1431" t="s">
        <v>209</v>
      </c>
      <c r="E1431" t="s">
        <v>81</v>
      </c>
      <c r="F1431" t="s">
        <v>321</v>
      </c>
      <c r="G1431">
        <v>17</v>
      </c>
      <c r="H1431" t="s">
        <v>151</v>
      </c>
      <c r="I1431">
        <v>2012</v>
      </c>
      <c r="J1431" t="s">
        <v>92</v>
      </c>
      <c r="K1431" t="s">
        <v>979</v>
      </c>
      <c r="L1431">
        <v>1011.601805273834</v>
      </c>
      <c r="M1431" s="9" t="str">
        <f>Data[[#This Row],[schedule]]&amp;" | "&amp;Data[[#This Row],[section]]</f>
        <v>SCHEDULE 7: REPORT ON SEGMENTED INFORMATION | 7.a</v>
      </c>
      <c r="N1431" s="9" t="str">
        <f t="shared" si="22"/>
        <v>SCHEDULE 7: REPORT ON SEGMENTED INFORMATION | 7.a | Airfield Activities | Other income</v>
      </c>
    </row>
    <row r="1432" spans="1:14" hidden="1">
      <c r="A1432" t="s">
        <v>1</v>
      </c>
      <c r="B1432">
        <v>2012</v>
      </c>
      <c r="C1432" t="s">
        <v>204</v>
      </c>
      <c r="D1432" t="s">
        <v>209</v>
      </c>
      <c r="E1432" t="s">
        <v>81</v>
      </c>
      <c r="F1432" t="s">
        <v>322</v>
      </c>
      <c r="G1432">
        <v>17</v>
      </c>
      <c r="H1432" t="s">
        <v>151</v>
      </c>
      <c r="I1432">
        <v>2012</v>
      </c>
      <c r="J1432" t="s">
        <v>92</v>
      </c>
      <c r="K1432" t="s">
        <v>458</v>
      </c>
      <c r="L1432">
        <v>0</v>
      </c>
      <c r="M1432" s="9" t="str">
        <f>Data[[#This Row],[schedule]]&amp;" | "&amp;Data[[#This Row],[section]]</f>
        <v>SCHEDULE 7: REPORT ON SEGMENTED INFORMATION | 7.a</v>
      </c>
      <c r="N1432" s="9" t="str">
        <f t="shared" si="22"/>
        <v>SCHEDULE 7: REPORT ON SEGMENTED INFORMATION | 7.a | Aircraft and Freight Activities | Other income</v>
      </c>
    </row>
    <row r="1433" spans="1:14" hidden="1">
      <c r="A1433" t="s">
        <v>1</v>
      </c>
      <c r="B1433">
        <v>2012</v>
      </c>
      <c r="C1433" t="s">
        <v>204</v>
      </c>
      <c r="D1433" t="s">
        <v>209</v>
      </c>
      <c r="E1433" t="s">
        <v>81</v>
      </c>
      <c r="F1433" t="s">
        <v>323</v>
      </c>
      <c r="G1433">
        <v>17</v>
      </c>
      <c r="H1433" t="s">
        <v>151</v>
      </c>
      <c r="I1433">
        <v>2012</v>
      </c>
      <c r="J1433" t="s">
        <v>92</v>
      </c>
      <c r="K1433" t="s">
        <v>980</v>
      </c>
      <c r="L1433">
        <v>1529.8150000000001</v>
      </c>
      <c r="M1433" s="9" t="str">
        <f>Data[[#This Row],[schedule]]&amp;" | "&amp;Data[[#This Row],[section]]</f>
        <v>SCHEDULE 7: REPORT ON SEGMENTED INFORMATION | 7.a</v>
      </c>
      <c r="N1433" s="9" t="str">
        <f t="shared" si="22"/>
        <v>SCHEDULE 7: REPORT ON SEGMENTED INFORMATION | 7.a | Airport Business | Other income</v>
      </c>
    </row>
    <row r="1434" spans="1:14" hidden="1">
      <c r="A1434" t="s">
        <v>1</v>
      </c>
      <c r="B1434">
        <v>2012</v>
      </c>
      <c r="C1434" t="s">
        <v>204</v>
      </c>
      <c r="D1434" t="s">
        <v>209</v>
      </c>
      <c r="E1434" t="s">
        <v>81</v>
      </c>
      <c r="F1434" t="s">
        <v>330</v>
      </c>
      <c r="G1434">
        <v>18</v>
      </c>
      <c r="H1434" t="s">
        <v>152</v>
      </c>
      <c r="I1434">
        <v>2012</v>
      </c>
      <c r="J1434" t="s">
        <v>92</v>
      </c>
      <c r="K1434" t="s">
        <v>981</v>
      </c>
      <c r="L1434">
        <v>30732.202378989641</v>
      </c>
      <c r="M1434" s="9" t="str">
        <f>Data[[#This Row],[schedule]]&amp;" | "&amp;Data[[#This Row],[section]]</f>
        <v>SCHEDULE 7: REPORT ON SEGMENTED INFORMATION | 7.a</v>
      </c>
      <c r="N1434" s="9" t="str">
        <f t="shared" si="22"/>
        <v>SCHEDULE 7: REPORT ON SEGMENTED INFORMATION | 7.a | Specified Passenger Terminal Activities | Total regulatory income</v>
      </c>
    </row>
    <row r="1435" spans="1:14" hidden="1">
      <c r="A1435" t="s">
        <v>1</v>
      </c>
      <c r="B1435">
        <v>2012</v>
      </c>
      <c r="C1435" t="s">
        <v>204</v>
      </c>
      <c r="D1435" t="s">
        <v>209</v>
      </c>
      <c r="E1435" t="s">
        <v>81</v>
      </c>
      <c r="F1435" t="s">
        <v>321</v>
      </c>
      <c r="G1435">
        <v>18</v>
      </c>
      <c r="H1435" t="s">
        <v>152</v>
      </c>
      <c r="I1435">
        <v>2012</v>
      </c>
      <c r="J1435" t="s">
        <v>92</v>
      </c>
      <c r="K1435" t="s">
        <v>982</v>
      </c>
      <c r="L1435">
        <v>28723.452271010359</v>
      </c>
      <c r="M1435" s="9" t="str">
        <f>Data[[#This Row],[schedule]]&amp;" | "&amp;Data[[#This Row],[section]]</f>
        <v>SCHEDULE 7: REPORT ON SEGMENTED INFORMATION | 7.a</v>
      </c>
      <c r="N1435" s="9" t="str">
        <f t="shared" si="22"/>
        <v>SCHEDULE 7: REPORT ON SEGMENTED INFORMATION | 7.a | Airfield Activities | Total regulatory income</v>
      </c>
    </row>
    <row r="1436" spans="1:14" hidden="1">
      <c r="A1436" t="s">
        <v>1</v>
      </c>
      <c r="B1436">
        <v>2012</v>
      </c>
      <c r="C1436" t="s">
        <v>204</v>
      </c>
      <c r="D1436" t="s">
        <v>209</v>
      </c>
      <c r="E1436" t="s">
        <v>81</v>
      </c>
      <c r="F1436" t="s">
        <v>322</v>
      </c>
      <c r="G1436">
        <v>18</v>
      </c>
      <c r="H1436" t="s">
        <v>152</v>
      </c>
      <c r="I1436">
        <v>2012</v>
      </c>
      <c r="J1436" t="s">
        <v>92</v>
      </c>
      <c r="K1436" t="s">
        <v>973</v>
      </c>
      <c r="L1436">
        <v>1764.5930000000001</v>
      </c>
      <c r="M1436" s="9" t="str">
        <f>Data[[#This Row],[schedule]]&amp;" | "&amp;Data[[#This Row],[section]]</f>
        <v>SCHEDULE 7: REPORT ON SEGMENTED INFORMATION | 7.a</v>
      </c>
      <c r="N1436" s="9" t="str">
        <f t="shared" si="22"/>
        <v>SCHEDULE 7: REPORT ON SEGMENTED INFORMATION | 7.a | Aircraft and Freight Activities | Total regulatory income</v>
      </c>
    </row>
    <row r="1437" spans="1:14" hidden="1">
      <c r="A1437" t="s">
        <v>1</v>
      </c>
      <c r="B1437">
        <v>2012</v>
      </c>
      <c r="C1437" t="s">
        <v>204</v>
      </c>
      <c r="D1437" t="s">
        <v>209</v>
      </c>
      <c r="E1437" t="s">
        <v>81</v>
      </c>
      <c r="F1437" t="s">
        <v>323</v>
      </c>
      <c r="G1437">
        <v>18</v>
      </c>
      <c r="H1437" t="s">
        <v>152</v>
      </c>
      <c r="I1437">
        <v>2012</v>
      </c>
      <c r="J1437" t="s">
        <v>92</v>
      </c>
      <c r="K1437" t="s">
        <v>983</v>
      </c>
      <c r="L1437">
        <v>61220.247649999998</v>
      </c>
      <c r="M1437" s="9" t="str">
        <f>Data[[#This Row],[schedule]]&amp;" | "&amp;Data[[#This Row],[section]]</f>
        <v>SCHEDULE 7: REPORT ON SEGMENTED INFORMATION | 7.a</v>
      </c>
      <c r="N1437" s="9" t="str">
        <f t="shared" si="22"/>
        <v>SCHEDULE 7: REPORT ON SEGMENTED INFORMATION | 7.a | Airport Business | Total regulatory income</v>
      </c>
    </row>
    <row r="1438" spans="1:14" hidden="1">
      <c r="A1438" t="s">
        <v>1</v>
      </c>
      <c r="B1438">
        <v>2012</v>
      </c>
      <c r="C1438" t="s">
        <v>204</v>
      </c>
      <c r="D1438" t="s">
        <v>209</v>
      </c>
      <c r="E1438" t="s">
        <v>81</v>
      </c>
      <c r="F1438" t="s">
        <v>330</v>
      </c>
      <c r="G1438">
        <v>20</v>
      </c>
      <c r="H1438" t="s">
        <v>79</v>
      </c>
      <c r="I1438">
        <v>2012</v>
      </c>
      <c r="J1438" t="s">
        <v>92</v>
      </c>
      <c r="K1438" t="s">
        <v>984</v>
      </c>
      <c r="L1438">
        <v>6706.6468285000001</v>
      </c>
      <c r="M1438" s="9" t="str">
        <f>Data[[#This Row],[schedule]]&amp;" | "&amp;Data[[#This Row],[section]]</f>
        <v>SCHEDULE 7: REPORT ON SEGMENTED INFORMATION | 7.a</v>
      </c>
      <c r="N1438" s="9" t="str">
        <f t="shared" si="22"/>
        <v>SCHEDULE 7: REPORT ON SEGMENTED INFORMATION | 7.a | Specified Passenger Terminal Activities | Total operational expenditure</v>
      </c>
    </row>
    <row r="1439" spans="1:14" hidden="1">
      <c r="A1439" t="s">
        <v>1</v>
      </c>
      <c r="B1439">
        <v>2012</v>
      </c>
      <c r="C1439" t="s">
        <v>204</v>
      </c>
      <c r="D1439" t="s">
        <v>209</v>
      </c>
      <c r="E1439" t="s">
        <v>81</v>
      </c>
      <c r="F1439" t="s">
        <v>321</v>
      </c>
      <c r="G1439">
        <v>20</v>
      </c>
      <c r="H1439" t="s">
        <v>79</v>
      </c>
      <c r="I1439">
        <v>2012</v>
      </c>
      <c r="J1439" t="s">
        <v>92</v>
      </c>
      <c r="K1439" t="s">
        <v>870</v>
      </c>
      <c r="L1439">
        <v>8311.2965005000005</v>
      </c>
      <c r="M1439" s="9" t="str">
        <f>Data[[#This Row],[schedule]]&amp;" | "&amp;Data[[#This Row],[section]]</f>
        <v>SCHEDULE 7: REPORT ON SEGMENTED INFORMATION | 7.a</v>
      </c>
      <c r="N1439" s="9" t="str">
        <f t="shared" si="22"/>
        <v>SCHEDULE 7: REPORT ON SEGMENTED INFORMATION | 7.a | Airfield Activities | Total operational expenditure</v>
      </c>
    </row>
    <row r="1440" spans="1:14" hidden="1">
      <c r="A1440" t="s">
        <v>1</v>
      </c>
      <c r="B1440">
        <v>2012</v>
      </c>
      <c r="C1440" t="s">
        <v>204</v>
      </c>
      <c r="D1440" t="s">
        <v>209</v>
      </c>
      <c r="E1440" t="s">
        <v>81</v>
      </c>
      <c r="F1440" t="s">
        <v>322</v>
      </c>
      <c r="G1440">
        <v>20</v>
      </c>
      <c r="H1440" t="s">
        <v>79</v>
      </c>
      <c r="I1440">
        <v>2012</v>
      </c>
      <c r="J1440" t="s">
        <v>92</v>
      </c>
      <c r="K1440" t="s">
        <v>985</v>
      </c>
      <c r="L1440">
        <v>569.18150560000004</v>
      </c>
      <c r="M1440" s="9" t="str">
        <f>Data[[#This Row],[schedule]]&amp;" | "&amp;Data[[#This Row],[section]]</f>
        <v>SCHEDULE 7: REPORT ON SEGMENTED INFORMATION | 7.a</v>
      </c>
      <c r="N1440" s="9" t="str">
        <f t="shared" si="22"/>
        <v>SCHEDULE 7: REPORT ON SEGMENTED INFORMATION | 7.a | Aircraft and Freight Activities | Total operational expenditure</v>
      </c>
    </row>
    <row r="1441" spans="1:14" hidden="1">
      <c r="A1441" t="s">
        <v>1</v>
      </c>
      <c r="B1441">
        <v>2012</v>
      </c>
      <c r="C1441" t="s">
        <v>204</v>
      </c>
      <c r="D1441" t="s">
        <v>209</v>
      </c>
      <c r="E1441" t="s">
        <v>81</v>
      </c>
      <c r="F1441" t="s">
        <v>323</v>
      </c>
      <c r="G1441">
        <v>20</v>
      </c>
      <c r="H1441" t="s">
        <v>79</v>
      </c>
      <c r="I1441">
        <v>2012</v>
      </c>
      <c r="J1441" t="s">
        <v>92</v>
      </c>
      <c r="K1441" t="s">
        <v>872</v>
      </c>
      <c r="L1441">
        <v>15587.124834599999</v>
      </c>
      <c r="M1441" s="9" t="str">
        <f>Data[[#This Row],[schedule]]&amp;" | "&amp;Data[[#This Row],[section]]</f>
        <v>SCHEDULE 7: REPORT ON SEGMENTED INFORMATION | 7.a</v>
      </c>
      <c r="N1441" s="9" t="str">
        <f t="shared" si="22"/>
        <v>SCHEDULE 7: REPORT ON SEGMENTED INFORMATION | 7.a | Airport Business | Total operational expenditure</v>
      </c>
    </row>
    <row r="1442" spans="1:14" hidden="1">
      <c r="A1442" t="s">
        <v>1</v>
      </c>
      <c r="B1442">
        <v>2012</v>
      </c>
      <c r="C1442" t="s">
        <v>204</v>
      </c>
      <c r="D1442" t="s">
        <v>209</v>
      </c>
      <c r="E1442" t="s">
        <v>81</v>
      </c>
      <c r="F1442" t="s">
        <v>330</v>
      </c>
      <c r="G1442">
        <v>22</v>
      </c>
      <c r="H1442" t="s">
        <v>155</v>
      </c>
      <c r="I1442">
        <v>2012</v>
      </c>
      <c r="J1442" t="s">
        <v>92</v>
      </c>
      <c r="K1442" t="s">
        <v>986</v>
      </c>
      <c r="L1442">
        <v>6918.9903800372776</v>
      </c>
      <c r="M1442" s="9" t="str">
        <f>Data[[#This Row],[schedule]]&amp;" | "&amp;Data[[#This Row],[section]]</f>
        <v>SCHEDULE 7: REPORT ON SEGMENTED INFORMATION | 7.a</v>
      </c>
      <c r="N1442" s="9" t="str">
        <f t="shared" si="22"/>
        <v>SCHEDULE 7: REPORT ON SEGMENTED INFORMATION | 7.a | Specified Passenger Terminal Activities | Regulatory depreciation</v>
      </c>
    </row>
    <row r="1443" spans="1:14" hidden="1">
      <c r="A1443" t="s">
        <v>1</v>
      </c>
      <c r="B1443">
        <v>2012</v>
      </c>
      <c r="C1443" t="s">
        <v>204</v>
      </c>
      <c r="D1443" t="s">
        <v>209</v>
      </c>
      <c r="E1443" t="s">
        <v>81</v>
      </c>
      <c r="F1443" t="s">
        <v>321</v>
      </c>
      <c r="G1443">
        <v>22</v>
      </c>
      <c r="H1443" t="s">
        <v>155</v>
      </c>
      <c r="I1443">
        <v>2012</v>
      </c>
      <c r="J1443" t="s">
        <v>92</v>
      </c>
      <c r="K1443" t="s">
        <v>987</v>
      </c>
      <c r="L1443">
        <v>6769.6158166397317</v>
      </c>
      <c r="M1443" s="9" t="str">
        <f>Data[[#This Row],[schedule]]&amp;" | "&amp;Data[[#This Row],[section]]</f>
        <v>SCHEDULE 7: REPORT ON SEGMENTED INFORMATION | 7.a</v>
      </c>
      <c r="N1443" s="9" t="str">
        <f t="shared" si="22"/>
        <v>SCHEDULE 7: REPORT ON SEGMENTED INFORMATION | 7.a | Airfield Activities | Regulatory depreciation</v>
      </c>
    </row>
    <row r="1444" spans="1:14" hidden="1">
      <c r="A1444" t="s">
        <v>1</v>
      </c>
      <c r="B1444">
        <v>2012</v>
      </c>
      <c r="C1444" t="s">
        <v>204</v>
      </c>
      <c r="D1444" t="s">
        <v>209</v>
      </c>
      <c r="E1444" t="s">
        <v>81</v>
      </c>
      <c r="F1444" t="s">
        <v>322</v>
      </c>
      <c r="G1444">
        <v>22</v>
      </c>
      <c r="H1444" t="s">
        <v>155</v>
      </c>
      <c r="I1444">
        <v>2012</v>
      </c>
      <c r="J1444" t="s">
        <v>92</v>
      </c>
      <c r="K1444" t="s">
        <v>988</v>
      </c>
      <c r="L1444">
        <v>89.955458134186742</v>
      </c>
      <c r="M1444" s="9" t="str">
        <f>Data[[#This Row],[schedule]]&amp;" | "&amp;Data[[#This Row],[section]]</f>
        <v>SCHEDULE 7: REPORT ON SEGMENTED INFORMATION | 7.a</v>
      </c>
      <c r="N1444" s="9" t="str">
        <f t="shared" si="22"/>
        <v>SCHEDULE 7: REPORT ON SEGMENTED INFORMATION | 7.a | Aircraft and Freight Activities | Regulatory depreciation</v>
      </c>
    </row>
    <row r="1445" spans="1:14" hidden="1">
      <c r="A1445" t="s">
        <v>1</v>
      </c>
      <c r="B1445">
        <v>2012</v>
      </c>
      <c r="C1445" t="s">
        <v>204</v>
      </c>
      <c r="D1445" t="s">
        <v>209</v>
      </c>
      <c r="E1445" t="s">
        <v>81</v>
      </c>
      <c r="F1445" t="s">
        <v>323</v>
      </c>
      <c r="G1445">
        <v>22</v>
      </c>
      <c r="H1445" t="s">
        <v>155</v>
      </c>
      <c r="I1445">
        <v>2012</v>
      </c>
      <c r="J1445" t="s">
        <v>92</v>
      </c>
      <c r="K1445" t="s">
        <v>941</v>
      </c>
      <c r="L1445">
        <v>13778.561654811199</v>
      </c>
      <c r="M1445" s="9" t="str">
        <f>Data[[#This Row],[schedule]]&amp;" | "&amp;Data[[#This Row],[section]]</f>
        <v>SCHEDULE 7: REPORT ON SEGMENTED INFORMATION | 7.a</v>
      </c>
      <c r="N1445" s="9" t="str">
        <f t="shared" si="22"/>
        <v>SCHEDULE 7: REPORT ON SEGMENTED INFORMATION | 7.a | Airport Business | Regulatory depreciation</v>
      </c>
    </row>
    <row r="1446" spans="1:14" hidden="1">
      <c r="A1446" t="s">
        <v>1</v>
      </c>
      <c r="B1446">
        <v>2012</v>
      </c>
      <c r="C1446" t="s">
        <v>204</v>
      </c>
      <c r="D1446" t="s">
        <v>209</v>
      </c>
      <c r="E1446" t="s">
        <v>81</v>
      </c>
      <c r="F1446" t="s">
        <v>330</v>
      </c>
      <c r="G1446">
        <v>24</v>
      </c>
      <c r="H1446" t="s">
        <v>158</v>
      </c>
      <c r="I1446">
        <v>2012</v>
      </c>
      <c r="J1446" t="s">
        <v>92</v>
      </c>
      <c r="K1446" t="s">
        <v>989</v>
      </c>
      <c r="L1446">
        <v>2254.3544489513652</v>
      </c>
      <c r="M1446" s="9" t="str">
        <f>Data[[#This Row],[schedule]]&amp;" | "&amp;Data[[#This Row],[section]]</f>
        <v>SCHEDULE 7: REPORT ON SEGMENTED INFORMATION | 7.a</v>
      </c>
      <c r="N1446" s="9" t="str">
        <f t="shared" si="22"/>
        <v>SCHEDULE 7: REPORT ON SEGMENTED INFORMATION | 7.a | Specified Passenger Terminal Activities | Total revaluations</v>
      </c>
    </row>
    <row r="1447" spans="1:14" hidden="1">
      <c r="A1447" t="s">
        <v>1</v>
      </c>
      <c r="B1447">
        <v>2012</v>
      </c>
      <c r="C1447" t="s">
        <v>204</v>
      </c>
      <c r="D1447" t="s">
        <v>209</v>
      </c>
      <c r="E1447" t="s">
        <v>81</v>
      </c>
      <c r="F1447" t="s">
        <v>321</v>
      </c>
      <c r="G1447">
        <v>24</v>
      </c>
      <c r="H1447" t="s">
        <v>158</v>
      </c>
      <c r="I1447">
        <v>2012</v>
      </c>
      <c r="J1447" t="s">
        <v>92</v>
      </c>
      <c r="K1447" t="s">
        <v>990</v>
      </c>
      <c r="L1447">
        <v>3957.3668066553928</v>
      </c>
      <c r="M1447" s="9" t="str">
        <f>Data[[#This Row],[schedule]]&amp;" | "&amp;Data[[#This Row],[section]]</f>
        <v>SCHEDULE 7: REPORT ON SEGMENTED INFORMATION | 7.a</v>
      </c>
      <c r="N1447" s="9" t="str">
        <f t="shared" si="22"/>
        <v>SCHEDULE 7: REPORT ON SEGMENTED INFORMATION | 7.a | Airfield Activities | Total revaluations</v>
      </c>
    </row>
    <row r="1448" spans="1:14" hidden="1">
      <c r="A1448" t="s">
        <v>1</v>
      </c>
      <c r="B1448">
        <v>2012</v>
      </c>
      <c r="C1448" t="s">
        <v>204</v>
      </c>
      <c r="D1448" t="s">
        <v>209</v>
      </c>
      <c r="E1448" t="s">
        <v>81</v>
      </c>
      <c r="F1448" t="s">
        <v>322</v>
      </c>
      <c r="G1448">
        <v>24</v>
      </c>
      <c r="H1448" t="s">
        <v>158</v>
      </c>
      <c r="I1448">
        <v>2012</v>
      </c>
      <c r="J1448" t="s">
        <v>92</v>
      </c>
      <c r="K1448" t="s">
        <v>991</v>
      </c>
      <c r="L1448">
        <v>96.276124194213324</v>
      </c>
      <c r="M1448" s="9" t="str">
        <f>Data[[#This Row],[schedule]]&amp;" | "&amp;Data[[#This Row],[section]]</f>
        <v>SCHEDULE 7: REPORT ON SEGMENTED INFORMATION | 7.a</v>
      </c>
      <c r="N1448" s="9" t="str">
        <f t="shared" si="22"/>
        <v>SCHEDULE 7: REPORT ON SEGMENTED INFORMATION | 7.a | Aircraft and Freight Activities | Total revaluations</v>
      </c>
    </row>
    <row r="1449" spans="1:14" hidden="1">
      <c r="A1449" t="s">
        <v>1</v>
      </c>
      <c r="B1449">
        <v>2012</v>
      </c>
      <c r="C1449" t="s">
        <v>204</v>
      </c>
      <c r="D1449" t="s">
        <v>209</v>
      </c>
      <c r="E1449" t="s">
        <v>81</v>
      </c>
      <c r="F1449" t="s">
        <v>323</v>
      </c>
      <c r="G1449">
        <v>24</v>
      </c>
      <c r="H1449" t="s">
        <v>158</v>
      </c>
      <c r="I1449">
        <v>2012</v>
      </c>
      <c r="J1449" t="s">
        <v>92</v>
      </c>
      <c r="K1449" t="s">
        <v>992</v>
      </c>
      <c r="L1449">
        <v>6307.9973798009714</v>
      </c>
      <c r="M1449" s="9" t="str">
        <f>Data[[#This Row],[schedule]]&amp;" | "&amp;Data[[#This Row],[section]]</f>
        <v>SCHEDULE 7: REPORT ON SEGMENTED INFORMATION | 7.a</v>
      </c>
      <c r="N1449" s="9" t="str">
        <f t="shared" si="22"/>
        <v>SCHEDULE 7: REPORT ON SEGMENTED INFORMATION | 7.a | Airport Business | Total revaluations</v>
      </c>
    </row>
    <row r="1450" spans="1:14" hidden="1">
      <c r="A1450" t="s">
        <v>1</v>
      </c>
      <c r="B1450">
        <v>2012</v>
      </c>
      <c r="C1450" t="s">
        <v>204</v>
      </c>
      <c r="D1450" t="s">
        <v>209</v>
      </c>
      <c r="E1450" t="s">
        <v>81</v>
      </c>
      <c r="F1450" t="s">
        <v>330</v>
      </c>
      <c r="G1450">
        <v>26</v>
      </c>
      <c r="H1450" t="s">
        <v>160</v>
      </c>
      <c r="I1450">
        <v>2012</v>
      </c>
      <c r="J1450" t="s">
        <v>92</v>
      </c>
      <c r="K1450" t="s">
        <v>993</v>
      </c>
      <c r="L1450">
        <v>-1.394635395896922</v>
      </c>
      <c r="M1450" s="9" t="str">
        <f>Data[[#This Row],[schedule]]&amp;" | "&amp;Data[[#This Row],[section]]</f>
        <v>SCHEDULE 7: REPORT ON SEGMENTED INFORMATION | 7.a</v>
      </c>
      <c r="N1450" s="9" t="str">
        <f t="shared" si="22"/>
        <v>SCHEDULE 7: REPORT ON SEGMENTED INFORMATION | 7.a | Specified Passenger Terminal Activities | Allowance for long term credit spread</v>
      </c>
    </row>
    <row r="1451" spans="1:14" hidden="1">
      <c r="A1451" t="s">
        <v>1</v>
      </c>
      <c r="B1451">
        <v>2012</v>
      </c>
      <c r="C1451" t="s">
        <v>204</v>
      </c>
      <c r="D1451" t="s">
        <v>209</v>
      </c>
      <c r="E1451" t="s">
        <v>81</v>
      </c>
      <c r="F1451" t="s">
        <v>321</v>
      </c>
      <c r="G1451">
        <v>26</v>
      </c>
      <c r="H1451" t="s">
        <v>160</v>
      </c>
      <c r="I1451">
        <v>2012</v>
      </c>
      <c r="J1451" t="s">
        <v>92</v>
      </c>
      <c r="K1451" t="s">
        <v>994</v>
      </c>
      <c r="L1451">
        <v>-1.2473162656143351</v>
      </c>
      <c r="M1451" s="9" t="str">
        <f>Data[[#This Row],[schedule]]&amp;" | "&amp;Data[[#This Row],[section]]</f>
        <v>SCHEDULE 7: REPORT ON SEGMENTED INFORMATION | 7.a</v>
      </c>
      <c r="N1451" s="9" t="str">
        <f t="shared" si="22"/>
        <v>SCHEDULE 7: REPORT ON SEGMENTED INFORMATION | 7.a | Airfield Activities | Allowance for long term credit spread</v>
      </c>
    </row>
    <row r="1452" spans="1:14" hidden="1">
      <c r="A1452" t="s">
        <v>1</v>
      </c>
      <c r="B1452">
        <v>2012</v>
      </c>
      <c r="C1452" t="s">
        <v>204</v>
      </c>
      <c r="D1452" t="s">
        <v>209</v>
      </c>
      <c r="E1452" t="s">
        <v>81</v>
      </c>
      <c r="F1452" t="s">
        <v>322</v>
      </c>
      <c r="G1452">
        <v>26</v>
      </c>
      <c r="H1452" t="s">
        <v>160</v>
      </c>
      <c r="I1452">
        <v>2012</v>
      </c>
      <c r="J1452" t="s">
        <v>92</v>
      </c>
      <c r="K1452" t="s">
        <v>995</v>
      </c>
      <c r="L1452">
        <v>-8.5846810028814696E-2</v>
      </c>
      <c r="M1452" s="9" t="str">
        <f>Data[[#This Row],[schedule]]&amp;" | "&amp;Data[[#This Row],[section]]</f>
        <v>SCHEDULE 7: REPORT ON SEGMENTED INFORMATION | 7.a</v>
      </c>
      <c r="N1452" s="9" t="str">
        <f t="shared" si="22"/>
        <v>SCHEDULE 7: REPORT ON SEGMENTED INFORMATION | 7.a | Aircraft and Freight Activities | Allowance for long term credit spread</v>
      </c>
    </row>
    <row r="1453" spans="1:14" hidden="1">
      <c r="A1453" t="s">
        <v>1</v>
      </c>
      <c r="B1453">
        <v>2012</v>
      </c>
      <c r="C1453" t="s">
        <v>204</v>
      </c>
      <c r="D1453" t="s">
        <v>209</v>
      </c>
      <c r="E1453" t="s">
        <v>81</v>
      </c>
      <c r="F1453" t="s">
        <v>323</v>
      </c>
      <c r="G1453">
        <v>26</v>
      </c>
      <c r="H1453" t="s">
        <v>160</v>
      </c>
      <c r="I1453">
        <v>2012</v>
      </c>
      <c r="J1453" t="s">
        <v>92</v>
      </c>
      <c r="K1453" t="s">
        <v>996</v>
      </c>
      <c r="L1453">
        <v>-2.7277984715400718</v>
      </c>
      <c r="M1453" s="9" t="str">
        <f>Data[[#This Row],[schedule]]&amp;" | "&amp;Data[[#This Row],[section]]</f>
        <v>SCHEDULE 7: REPORT ON SEGMENTED INFORMATION | 7.a</v>
      </c>
      <c r="N1453" s="9" t="str">
        <f t="shared" si="22"/>
        <v>SCHEDULE 7: REPORT ON SEGMENTED INFORMATION | 7.a | Airport Business | Allowance for long term credit spread</v>
      </c>
    </row>
    <row r="1454" spans="1:14" hidden="1">
      <c r="A1454" t="s">
        <v>1</v>
      </c>
      <c r="B1454">
        <v>2012</v>
      </c>
      <c r="C1454" t="s">
        <v>204</v>
      </c>
      <c r="D1454" t="s">
        <v>209</v>
      </c>
      <c r="E1454" t="s">
        <v>81</v>
      </c>
      <c r="F1454" t="s">
        <v>330</v>
      </c>
      <c r="G1454">
        <v>28</v>
      </c>
      <c r="H1454" t="s">
        <v>162</v>
      </c>
      <c r="I1454">
        <v>2012</v>
      </c>
      <c r="J1454" t="s">
        <v>92</v>
      </c>
      <c r="K1454" t="s">
        <v>997</v>
      </c>
      <c r="L1454">
        <v>4850.0776364990861</v>
      </c>
      <c r="M1454" s="9" t="str">
        <f>Data[[#This Row],[schedule]]&amp;" | "&amp;Data[[#This Row],[section]]</f>
        <v>SCHEDULE 7: REPORT ON SEGMENTED INFORMATION | 7.a</v>
      </c>
      <c r="N1454" s="9" t="str">
        <f t="shared" si="22"/>
        <v>SCHEDULE 7: REPORT ON SEGMENTED INFORMATION | 7.a | Specified Passenger Terminal Activities | Regulatory tax allowance</v>
      </c>
    </row>
    <row r="1455" spans="1:14" hidden="1">
      <c r="A1455" t="s">
        <v>1</v>
      </c>
      <c r="B1455">
        <v>2012</v>
      </c>
      <c r="C1455" t="s">
        <v>204</v>
      </c>
      <c r="D1455" t="s">
        <v>209</v>
      </c>
      <c r="E1455" t="s">
        <v>81</v>
      </c>
      <c r="F1455" t="s">
        <v>321</v>
      </c>
      <c r="G1455">
        <v>28</v>
      </c>
      <c r="H1455" t="s">
        <v>162</v>
      </c>
      <c r="I1455">
        <v>2012</v>
      </c>
      <c r="J1455" t="s">
        <v>92</v>
      </c>
      <c r="K1455" t="s">
        <v>998</v>
      </c>
      <c r="L1455">
        <v>3336.8951107718499</v>
      </c>
      <c r="M1455" s="9" t="str">
        <f>Data[[#This Row],[schedule]]&amp;" | "&amp;Data[[#This Row],[section]]</f>
        <v>SCHEDULE 7: REPORT ON SEGMENTED INFORMATION | 7.a</v>
      </c>
      <c r="N1455" s="9" t="str">
        <f t="shared" si="22"/>
        <v>SCHEDULE 7: REPORT ON SEGMENTED INFORMATION | 7.a | Airfield Activities | Regulatory tax allowance</v>
      </c>
    </row>
    <row r="1456" spans="1:14" hidden="1">
      <c r="A1456" t="s">
        <v>1</v>
      </c>
      <c r="B1456">
        <v>2012</v>
      </c>
      <c r="C1456" t="s">
        <v>204</v>
      </c>
      <c r="D1456" t="s">
        <v>209</v>
      </c>
      <c r="E1456" t="s">
        <v>81</v>
      </c>
      <c r="F1456" t="s">
        <v>322</v>
      </c>
      <c r="G1456">
        <v>28</v>
      </c>
      <c r="H1456" t="s">
        <v>162</v>
      </c>
      <c r="I1456">
        <v>2012</v>
      </c>
      <c r="J1456" t="s">
        <v>92</v>
      </c>
      <c r="K1456" t="s">
        <v>999</v>
      </c>
      <c r="L1456">
        <v>250.39537057686411</v>
      </c>
      <c r="M1456" s="9" t="str">
        <f>Data[[#This Row],[schedule]]&amp;" | "&amp;Data[[#This Row],[section]]</f>
        <v>SCHEDULE 7: REPORT ON SEGMENTED INFORMATION | 7.a</v>
      </c>
      <c r="N1456" s="9" t="str">
        <f t="shared" si="22"/>
        <v>SCHEDULE 7: REPORT ON SEGMENTED INFORMATION | 7.a | Aircraft and Freight Activities | Regulatory tax allowance</v>
      </c>
    </row>
    <row r="1457" spans="1:14" hidden="1">
      <c r="A1457" t="s">
        <v>1</v>
      </c>
      <c r="B1457">
        <v>2012</v>
      </c>
      <c r="C1457" t="s">
        <v>204</v>
      </c>
      <c r="D1457" t="s">
        <v>209</v>
      </c>
      <c r="E1457" t="s">
        <v>81</v>
      </c>
      <c r="F1457" t="s">
        <v>323</v>
      </c>
      <c r="G1457">
        <v>28</v>
      </c>
      <c r="H1457" t="s">
        <v>162</v>
      </c>
      <c r="I1457">
        <v>2012</v>
      </c>
      <c r="J1457" t="s">
        <v>92</v>
      </c>
      <c r="K1457" t="s">
        <v>1000</v>
      </c>
      <c r="L1457">
        <v>8437.3681178478</v>
      </c>
      <c r="M1457" s="9" t="str">
        <f>Data[[#This Row],[schedule]]&amp;" | "&amp;Data[[#This Row],[section]]</f>
        <v>SCHEDULE 7: REPORT ON SEGMENTED INFORMATION | 7.a</v>
      </c>
      <c r="N1457" s="9" t="str">
        <f t="shared" si="22"/>
        <v>SCHEDULE 7: REPORT ON SEGMENTED INFORMATION | 7.a | Airport Business | Regulatory tax allowance</v>
      </c>
    </row>
    <row r="1458" spans="1:14" hidden="1">
      <c r="A1458" t="s">
        <v>1</v>
      </c>
      <c r="B1458">
        <v>2012</v>
      </c>
      <c r="C1458" t="s">
        <v>204</v>
      </c>
      <c r="D1458" t="s">
        <v>209</v>
      </c>
      <c r="E1458" t="s">
        <v>81</v>
      </c>
      <c r="F1458" t="s">
        <v>330</v>
      </c>
      <c r="G1458">
        <v>30</v>
      </c>
      <c r="H1458" t="s">
        <v>268</v>
      </c>
      <c r="I1458">
        <v>2012</v>
      </c>
      <c r="J1458" t="s">
        <v>92</v>
      </c>
      <c r="K1458" t="s">
        <v>1001</v>
      </c>
      <c r="L1458">
        <v>14512.23661830054</v>
      </c>
      <c r="M1458" s="9" t="str">
        <f>Data[[#This Row],[schedule]]&amp;" | "&amp;Data[[#This Row],[section]]</f>
        <v>SCHEDULE 7: REPORT ON SEGMENTED INFORMATION | 7.a</v>
      </c>
      <c r="N1458" s="9" t="str">
        <f t="shared" si="22"/>
        <v xml:space="preserve">SCHEDULE 7: REPORT ON SEGMENTED INFORMATION | 7.a | Specified Passenger Terminal Activities | Regulatory profit/ loss </v>
      </c>
    </row>
    <row r="1459" spans="1:14" hidden="1">
      <c r="A1459" t="s">
        <v>1</v>
      </c>
      <c r="B1459">
        <v>2012</v>
      </c>
      <c r="C1459" t="s">
        <v>204</v>
      </c>
      <c r="D1459" t="s">
        <v>209</v>
      </c>
      <c r="E1459" t="s">
        <v>81</v>
      </c>
      <c r="F1459" t="s">
        <v>321</v>
      </c>
      <c r="G1459">
        <v>30</v>
      </c>
      <c r="H1459" t="s">
        <v>268</v>
      </c>
      <c r="I1459">
        <v>2012</v>
      </c>
      <c r="J1459" t="s">
        <v>92</v>
      </c>
      <c r="K1459" t="s">
        <v>1002</v>
      </c>
      <c r="L1459">
        <v>14264.25896601979</v>
      </c>
      <c r="M1459" s="9" t="str">
        <f>Data[[#This Row],[schedule]]&amp;" | "&amp;Data[[#This Row],[section]]</f>
        <v>SCHEDULE 7: REPORT ON SEGMENTED INFORMATION | 7.a</v>
      </c>
      <c r="N1459" s="9" t="str">
        <f t="shared" si="22"/>
        <v xml:space="preserve">SCHEDULE 7: REPORT ON SEGMENTED INFORMATION | 7.a | Airfield Activities | Regulatory profit/ loss </v>
      </c>
    </row>
    <row r="1460" spans="1:14" hidden="1">
      <c r="A1460" t="s">
        <v>1</v>
      </c>
      <c r="B1460">
        <v>2012</v>
      </c>
      <c r="C1460" t="s">
        <v>204</v>
      </c>
      <c r="D1460" t="s">
        <v>209</v>
      </c>
      <c r="E1460" t="s">
        <v>81</v>
      </c>
      <c r="F1460" t="s">
        <v>322</v>
      </c>
      <c r="G1460">
        <v>30</v>
      </c>
      <c r="H1460" t="s">
        <v>268</v>
      </c>
      <c r="I1460">
        <v>2012</v>
      </c>
      <c r="J1460" t="s">
        <v>92</v>
      </c>
      <c r="K1460" t="s">
        <v>1003</v>
      </c>
      <c r="L1460">
        <v>950.92263669319141</v>
      </c>
      <c r="M1460" s="9" t="str">
        <f>Data[[#This Row],[schedule]]&amp;" | "&amp;Data[[#This Row],[section]]</f>
        <v>SCHEDULE 7: REPORT ON SEGMENTED INFORMATION | 7.a</v>
      </c>
      <c r="N1460" s="9" t="str">
        <f t="shared" si="22"/>
        <v xml:space="preserve">SCHEDULE 7: REPORT ON SEGMENTED INFORMATION | 7.a | Aircraft and Freight Activities | Regulatory profit/ loss </v>
      </c>
    </row>
    <row r="1461" spans="1:14" hidden="1">
      <c r="A1461" t="s">
        <v>1</v>
      </c>
      <c r="B1461">
        <v>2012</v>
      </c>
      <c r="C1461" t="s">
        <v>204</v>
      </c>
      <c r="D1461" t="s">
        <v>209</v>
      </c>
      <c r="E1461" t="s">
        <v>81</v>
      </c>
      <c r="F1461" t="s">
        <v>323</v>
      </c>
      <c r="G1461">
        <v>30</v>
      </c>
      <c r="H1461" t="s">
        <v>268</v>
      </c>
      <c r="I1461">
        <v>2012</v>
      </c>
      <c r="J1461" t="s">
        <v>92</v>
      </c>
      <c r="K1461" t="s">
        <v>1004</v>
      </c>
      <c r="L1461">
        <v>29727.418221013511</v>
      </c>
      <c r="M1461" s="9" t="str">
        <f>Data[[#This Row],[schedule]]&amp;" | "&amp;Data[[#This Row],[section]]</f>
        <v>SCHEDULE 7: REPORT ON SEGMENTED INFORMATION | 7.a</v>
      </c>
      <c r="N1461" s="9" t="str">
        <f t="shared" si="22"/>
        <v xml:space="preserve">SCHEDULE 7: REPORT ON SEGMENTED INFORMATION | 7.a | Airport Business | Regulatory profit/ loss </v>
      </c>
    </row>
    <row r="1462" spans="1:14" hidden="1">
      <c r="A1462" t="s">
        <v>1</v>
      </c>
      <c r="B1462">
        <v>2012</v>
      </c>
      <c r="C1462" t="s">
        <v>204</v>
      </c>
      <c r="D1462" t="s">
        <v>209</v>
      </c>
      <c r="E1462" t="s">
        <v>81</v>
      </c>
      <c r="F1462" t="s">
        <v>330</v>
      </c>
      <c r="G1462">
        <v>32</v>
      </c>
      <c r="H1462" t="s">
        <v>127</v>
      </c>
      <c r="I1462">
        <v>2012</v>
      </c>
      <c r="J1462" t="s">
        <v>92</v>
      </c>
      <c r="K1462" t="s">
        <v>1005</v>
      </c>
      <c r="L1462">
        <v>148716.23274412009</v>
      </c>
      <c r="M1462" s="9" t="str">
        <f>Data[[#This Row],[schedule]]&amp;" | "&amp;Data[[#This Row],[section]]</f>
        <v>SCHEDULE 7: REPORT ON SEGMENTED INFORMATION | 7.a</v>
      </c>
      <c r="N1462" s="9" t="str">
        <f t="shared" si="22"/>
        <v>SCHEDULE 7: REPORT ON SEGMENTED INFORMATION | 7.a | Specified Passenger Terminal Activities | Regulatory investment value</v>
      </c>
    </row>
    <row r="1463" spans="1:14" hidden="1">
      <c r="A1463" t="s">
        <v>1</v>
      </c>
      <c r="B1463">
        <v>2012</v>
      </c>
      <c r="C1463" t="s">
        <v>204</v>
      </c>
      <c r="D1463" t="s">
        <v>209</v>
      </c>
      <c r="E1463" t="s">
        <v>81</v>
      </c>
      <c r="F1463" t="s">
        <v>321</v>
      </c>
      <c r="G1463">
        <v>32</v>
      </c>
      <c r="H1463" t="s">
        <v>127</v>
      </c>
      <c r="I1463">
        <v>2012</v>
      </c>
      <c r="J1463" t="s">
        <v>92</v>
      </c>
      <c r="K1463" t="s">
        <v>1006</v>
      </c>
      <c r="L1463">
        <v>253270.55843804911</v>
      </c>
      <c r="M1463" s="9" t="str">
        <f>Data[[#This Row],[schedule]]&amp;" | "&amp;Data[[#This Row],[section]]</f>
        <v>SCHEDULE 7: REPORT ON SEGMENTED INFORMATION | 7.a</v>
      </c>
      <c r="N1463" s="9" t="str">
        <f t="shared" si="22"/>
        <v>SCHEDULE 7: REPORT ON SEGMENTED INFORMATION | 7.a | Airfield Activities | Regulatory investment value</v>
      </c>
    </row>
    <row r="1464" spans="1:14" hidden="1">
      <c r="A1464" t="s">
        <v>1</v>
      </c>
      <c r="B1464">
        <v>2012</v>
      </c>
      <c r="C1464" t="s">
        <v>204</v>
      </c>
      <c r="D1464" t="s">
        <v>209</v>
      </c>
      <c r="E1464" t="s">
        <v>81</v>
      </c>
      <c r="F1464" t="s">
        <v>322</v>
      </c>
      <c r="G1464">
        <v>32</v>
      </c>
      <c r="H1464" t="s">
        <v>127</v>
      </c>
      <c r="I1464">
        <v>2012</v>
      </c>
      <c r="J1464" t="s">
        <v>92</v>
      </c>
      <c r="K1464" t="s">
        <v>1007</v>
      </c>
      <c r="L1464">
        <v>10223.836014007829</v>
      </c>
      <c r="M1464" s="9" t="str">
        <f>Data[[#This Row],[schedule]]&amp;" | "&amp;Data[[#This Row],[section]]</f>
        <v>SCHEDULE 7: REPORT ON SEGMENTED INFORMATION | 7.a</v>
      </c>
      <c r="N1464" s="9" t="str">
        <f t="shared" si="22"/>
        <v>SCHEDULE 7: REPORT ON SEGMENTED INFORMATION | 7.a | Aircraft and Freight Activities | Regulatory investment value</v>
      </c>
    </row>
    <row r="1465" spans="1:14" hidden="1">
      <c r="A1465" t="s">
        <v>1</v>
      </c>
      <c r="B1465">
        <v>2012</v>
      </c>
      <c r="C1465" t="s">
        <v>204</v>
      </c>
      <c r="D1465" t="s">
        <v>209</v>
      </c>
      <c r="E1465" t="s">
        <v>81</v>
      </c>
      <c r="F1465" t="s">
        <v>323</v>
      </c>
      <c r="G1465">
        <v>32</v>
      </c>
      <c r="H1465" t="s">
        <v>127</v>
      </c>
      <c r="I1465">
        <v>2012</v>
      </c>
      <c r="J1465" t="s">
        <v>92</v>
      </c>
      <c r="K1465" t="s">
        <v>1008</v>
      </c>
      <c r="L1465">
        <v>412210.62719617703</v>
      </c>
      <c r="M1465" s="9" t="str">
        <f>Data[[#This Row],[schedule]]&amp;" | "&amp;Data[[#This Row],[section]]</f>
        <v>SCHEDULE 7: REPORT ON SEGMENTED INFORMATION | 7.a</v>
      </c>
      <c r="N1465" s="9" t="str">
        <f t="shared" si="22"/>
        <v>SCHEDULE 7: REPORT ON SEGMENTED INFORMATION | 7.a | Airport Business | Regulatory investment value</v>
      </c>
    </row>
    <row r="1466" spans="1:14" hidden="1">
      <c r="A1466" t="s">
        <v>1</v>
      </c>
      <c r="B1466">
        <v>2012</v>
      </c>
      <c r="C1466" t="s">
        <v>205</v>
      </c>
      <c r="D1466" t="s">
        <v>210</v>
      </c>
      <c r="E1466" t="s">
        <v>101</v>
      </c>
      <c r="F1466" t="s">
        <v>331</v>
      </c>
      <c r="G1466">
        <v>10</v>
      </c>
      <c r="H1466" t="s">
        <v>69</v>
      </c>
      <c r="I1466">
        <v>2012</v>
      </c>
      <c r="J1466" t="s">
        <v>92</v>
      </c>
      <c r="K1466" t="s">
        <v>1009</v>
      </c>
      <c r="L1466">
        <v>8431.5484138609263</v>
      </c>
      <c r="M1466" s="9" t="str">
        <f>Data[[#This Row],[schedule]]&amp;" | "&amp;Data[[#This Row],[section]]</f>
        <v>SCHEDULE 6: REPORT ON ACTUAL TO FORECAST EXPENDITURE | 6a: Actual to Forecast Expenditure</v>
      </c>
      <c r="N1466" s="9" t="str">
        <f t="shared" si="22"/>
        <v>SCHEDULE 6: REPORT ON ACTUAL TO FORECAST EXPENDITURE | 6a: Actual to Forecast Expenditure | By category | Actual for Current Disclosure Year (a) | Capacity growth</v>
      </c>
    </row>
    <row r="1467" spans="1:14" hidden="1">
      <c r="A1467" t="s">
        <v>1</v>
      </c>
      <c r="B1467">
        <v>2012</v>
      </c>
      <c r="C1467" t="s">
        <v>205</v>
      </c>
      <c r="D1467" t="s">
        <v>210</v>
      </c>
      <c r="E1467" t="s">
        <v>101</v>
      </c>
      <c r="F1467" t="s">
        <v>332</v>
      </c>
      <c r="G1467">
        <v>10</v>
      </c>
      <c r="H1467" t="s">
        <v>69</v>
      </c>
      <c r="I1467">
        <v>2012</v>
      </c>
      <c r="J1467" t="s">
        <v>92</v>
      </c>
      <c r="K1467" t="s">
        <v>458</v>
      </c>
      <c r="L1467">
        <v>0</v>
      </c>
      <c r="M1467" s="9" t="str">
        <f>Data[[#This Row],[schedule]]&amp;" | "&amp;Data[[#This Row],[section]]</f>
        <v>SCHEDULE 6: REPORT ON ACTUAL TO FORECAST EXPENDITURE | 6a: Actual to Forecast Expenditure</v>
      </c>
      <c r="N1467" s="9" t="str">
        <f t="shared" si="22"/>
        <v>SCHEDULE 6: REPORT ON ACTUAL TO FORECAST EXPENDITURE | 6a: Actual to Forecast Expenditure | By category | Forecast for Current Disclosure Year (b) | Capacity growth</v>
      </c>
    </row>
    <row r="1468" spans="1:14" hidden="1">
      <c r="A1468" t="s">
        <v>1</v>
      </c>
      <c r="B1468">
        <v>2012</v>
      </c>
      <c r="C1468" t="s">
        <v>205</v>
      </c>
      <c r="D1468" t="s">
        <v>210</v>
      </c>
      <c r="E1468" t="s">
        <v>101</v>
      </c>
      <c r="F1468" t="s">
        <v>333</v>
      </c>
      <c r="G1468">
        <v>10</v>
      </c>
      <c r="H1468" t="s">
        <v>69</v>
      </c>
      <c r="I1468">
        <v>2012</v>
      </c>
      <c r="J1468" t="s">
        <v>93</v>
      </c>
      <c r="K1468" t="s">
        <v>1010</v>
      </c>
      <c r="M1468" s="9" t="str">
        <f>Data[[#This Row],[schedule]]&amp;" | "&amp;Data[[#This Row],[section]]</f>
        <v>SCHEDULE 6: REPORT ON ACTUAL TO FORECAST EXPENDITURE | 6a: Actual to Forecast Expenditure</v>
      </c>
      <c r="N1468" s="9" t="str">
        <f t="shared" si="22"/>
        <v>SCHEDULE 6: REPORT ON ACTUAL TO FORECAST EXPENDITURE | 6a: Actual to Forecast Expenditure | By category | % Variance (a)/(b)-1 | Capacity growth</v>
      </c>
    </row>
    <row r="1469" spans="1:14" hidden="1">
      <c r="A1469" t="s">
        <v>1</v>
      </c>
      <c r="B1469">
        <v>2012</v>
      </c>
      <c r="C1469" t="s">
        <v>205</v>
      </c>
      <c r="D1469" t="s">
        <v>210</v>
      </c>
      <c r="E1469" t="s">
        <v>101</v>
      </c>
      <c r="F1469" t="s">
        <v>334</v>
      </c>
      <c r="G1469">
        <v>10</v>
      </c>
      <c r="H1469" t="s">
        <v>69</v>
      </c>
      <c r="I1469">
        <v>2012</v>
      </c>
      <c r="J1469" t="s">
        <v>92</v>
      </c>
      <c r="K1469" t="s">
        <v>1011</v>
      </c>
      <c r="L1469">
        <v>58458.548413860932</v>
      </c>
      <c r="M1469" s="9" t="str">
        <f>Data[[#This Row],[schedule]]&amp;" | "&amp;Data[[#This Row],[section]]</f>
        <v>SCHEDULE 6: REPORT ON ACTUAL TO FORECAST EXPENDITURE | 6a: Actual to Forecast Expenditure</v>
      </c>
      <c r="N1469" s="9" t="str">
        <f t="shared" si="22"/>
        <v>SCHEDULE 6: REPORT ON ACTUAL TO FORECAST EXPENDITURE | 6a: Actual to Forecast Expenditure | By category | Actual for Period to Date (a) | Capacity growth</v>
      </c>
    </row>
    <row r="1470" spans="1:14" hidden="1">
      <c r="A1470" t="s">
        <v>1</v>
      </c>
      <c r="B1470">
        <v>2012</v>
      </c>
      <c r="C1470" t="s">
        <v>205</v>
      </c>
      <c r="D1470" t="s">
        <v>210</v>
      </c>
      <c r="E1470" t="s">
        <v>101</v>
      </c>
      <c r="F1470" t="s">
        <v>335</v>
      </c>
      <c r="G1470">
        <v>10</v>
      </c>
      <c r="H1470" t="s">
        <v>69</v>
      </c>
      <c r="I1470">
        <v>2012</v>
      </c>
      <c r="J1470" t="s">
        <v>92</v>
      </c>
      <c r="K1470" t="s">
        <v>1012</v>
      </c>
      <c r="L1470">
        <v>46489.48895845189</v>
      </c>
      <c r="M1470" s="9" t="str">
        <f>Data[[#This Row],[schedule]]&amp;" | "&amp;Data[[#This Row],[section]]</f>
        <v>SCHEDULE 6: REPORT ON ACTUAL TO FORECAST EXPENDITURE | 6a: Actual to Forecast Expenditure</v>
      </c>
      <c r="N1470" s="9" t="str">
        <f t="shared" si="22"/>
        <v>SCHEDULE 6: REPORT ON ACTUAL TO FORECAST EXPENDITURE | 6a: Actual to Forecast Expenditure | By category | Forecast for Period to Date (b) | Capacity growth</v>
      </c>
    </row>
    <row r="1471" spans="1:14" hidden="1">
      <c r="A1471" t="s">
        <v>1</v>
      </c>
      <c r="B1471">
        <v>2012</v>
      </c>
      <c r="C1471" t="s">
        <v>205</v>
      </c>
      <c r="D1471" t="s">
        <v>210</v>
      </c>
      <c r="E1471" t="s">
        <v>101</v>
      </c>
      <c r="F1471" t="s">
        <v>333</v>
      </c>
      <c r="G1471">
        <v>10</v>
      </c>
      <c r="H1471" t="s">
        <v>69</v>
      </c>
      <c r="I1471">
        <v>2012</v>
      </c>
      <c r="J1471" t="s">
        <v>93</v>
      </c>
      <c r="K1471" t="s">
        <v>1013</v>
      </c>
      <c r="L1471">
        <v>0.25745732473217559</v>
      </c>
      <c r="M1471" s="9" t="str">
        <f>Data[[#This Row],[schedule]]&amp;" | "&amp;Data[[#This Row],[section]]</f>
        <v>SCHEDULE 6: REPORT ON ACTUAL TO FORECAST EXPENDITURE | 6a: Actual to Forecast Expenditure</v>
      </c>
      <c r="N1471" s="9" t="str">
        <f t="shared" si="22"/>
        <v>SCHEDULE 6: REPORT ON ACTUAL TO FORECAST EXPENDITURE | 6a: Actual to Forecast Expenditure | By category | % Variance (a)/(b)-1 | Capacity growth</v>
      </c>
    </row>
    <row r="1472" spans="1:14" hidden="1">
      <c r="A1472" t="s">
        <v>1</v>
      </c>
      <c r="B1472">
        <v>2012</v>
      </c>
      <c r="C1472" t="s">
        <v>205</v>
      </c>
      <c r="D1472" t="s">
        <v>210</v>
      </c>
      <c r="E1472" t="s">
        <v>101</v>
      </c>
      <c r="F1472" t="s">
        <v>331</v>
      </c>
      <c r="G1472">
        <v>11</v>
      </c>
      <c r="H1472" t="s">
        <v>70</v>
      </c>
      <c r="I1472">
        <v>2012</v>
      </c>
      <c r="J1472" t="s">
        <v>92</v>
      </c>
      <c r="K1472" t="s">
        <v>1014</v>
      </c>
      <c r="L1472">
        <v>7987.9825874308208</v>
      </c>
      <c r="M1472" s="9" t="str">
        <f>Data[[#This Row],[schedule]]&amp;" | "&amp;Data[[#This Row],[section]]</f>
        <v>SCHEDULE 6: REPORT ON ACTUAL TO FORECAST EXPENDITURE | 6a: Actual to Forecast Expenditure</v>
      </c>
      <c r="N1472" s="9" t="str">
        <f t="shared" si="22"/>
        <v>SCHEDULE 6: REPORT ON ACTUAL TO FORECAST EXPENDITURE | 6a: Actual to Forecast Expenditure | By category | Actual for Current Disclosure Year (a) | Asset replacement and renewal</v>
      </c>
    </row>
    <row r="1473" spans="1:14" hidden="1">
      <c r="A1473" t="s">
        <v>1</v>
      </c>
      <c r="B1473">
        <v>2012</v>
      </c>
      <c r="C1473" t="s">
        <v>205</v>
      </c>
      <c r="D1473" t="s">
        <v>210</v>
      </c>
      <c r="E1473" t="s">
        <v>101</v>
      </c>
      <c r="F1473" t="s">
        <v>332</v>
      </c>
      <c r="G1473">
        <v>11</v>
      </c>
      <c r="H1473" t="s">
        <v>70</v>
      </c>
      <c r="I1473">
        <v>2012</v>
      </c>
      <c r="J1473" t="s">
        <v>92</v>
      </c>
      <c r="K1473" t="s">
        <v>1015</v>
      </c>
      <c r="L1473">
        <v>3278.5909899121089</v>
      </c>
      <c r="M1473" s="9" t="str">
        <f>Data[[#This Row],[schedule]]&amp;" | "&amp;Data[[#This Row],[section]]</f>
        <v>SCHEDULE 6: REPORT ON ACTUAL TO FORECAST EXPENDITURE | 6a: Actual to Forecast Expenditure</v>
      </c>
      <c r="N1473" s="9" t="str">
        <f t="shared" si="22"/>
        <v>SCHEDULE 6: REPORT ON ACTUAL TO FORECAST EXPENDITURE | 6a: Actual to Forecast Expenditure | By category | Forecast for Current Disclosure Year (b) | Asset replacement and renewal</v>
      </c>
    </row>
    <row r="1474" spans="1:14" hidden="1">
      <c r="A1474" t="s">
        <v>1</v>
      </c>
      <c r="B1474">
        <v>2012</v>
      </c>
      <c r="C1474" t="s">
        <v>205</v>
      </c>
      <c r="D1474" t="s">
        <v>210</v>
      </c>
      <c r="E1474" t="s">
        <v>101</v>
      </c>
      <c r="F1474" t="s">
        <v>333</v>
      </c>
      <c r="G1474">
        <v>11</v>
      </c>
      <c r="H1474" t="s">
        <v>70</v>
      </c>
      <c r="I1474">
        <v>2012</v>
      </c>
      <c r="J1474" t="s">
        <v>93</v>
      </c>
      <c r="K1474" t="s">
        <v>1016</v>
      </c>
      <c r="L1474">
        <v>1.436407167593954</v>
      </c>
      <c r="M1474" s="9" t="str">
        <f>Data[[#This Row],[schedule]]&amp;" | "&amp;Data[[#This Row],[section]]</f>
        <v>SCHEDULE 6: REPORT ON ACTUAL TO FORECAST EXPENDITURE | 6a: Actual to Forecast Expenditure</v>
      </c>
      <c r="N1474" s="9" t="str">
        <f t="shared" ref="N1474:N1537" si="23">SUBSTITUTE(SUBSTITUTE(SUBSTITUTE(C1474&amp;" | "&amp;D1474&amp;" | "&amp;E1474&amp;" | "&amp;F1474&amp;" | "&amp;H1474," |  |  | "," | ")," |  |  | "," | ")," |  | "," | ")</f>
        <v>SCHEDULE 6: REPORT ON ACTUAL TO FORECAST EXPENDITURE | 6a: Actual to Forecast Expenditure | By category | % Variance (a)/(b)-1 | Asset replacement and renewal</v>
      </c>
    </row>
    <row r="1475" spans="1:14" hidden="1">
      <c r="A1475" t="s">
        <v>1</v>
      </c>
      <c r="B1475">
        <v>2012</v>
      </c>
      <c r="C1475" t="s">
        <v>205</v>
      </c>
      <c r="D1475" t="s">
        <v>210</v>
      </c>
      <c r="E1475" t="s">
        <v>101</v>
      </c>
      <c r="F1475" t="s">
        <v>334</v>
      </c>
      <c r="G1475">
        <v>11</v>
      </c>
      <c r="H1475" t="s">
        <v>70</v>
      </c>
      <c r="I1475">
        <v>2012</v>
      </c>
      <c r="J1475" t="s">
        <v>92</v>
      </c>
      <c r="K1475" t="s">
        <v>1017</v>
      </c>
      <c r="L1475">
        <v>54785.982587430823</v>
      </c>
      <c r="M1475" s="9" t="str">
        <f>Data[[#This Row],[schedule]]&amp;" | "&amp;Data[[#This Row],[section]]</f>
        <v>SCHEDULE 6: REPORT ON ACTUAL TO FORECAST EXPENDITURE | 6a: Actual to Forecast Expenditure</v>
      </c>
      <c r="N1475" s="9" t="str">
        <f t="shared" si="23"/>
        <v>SCHEDULE 6: REPORT ON ACTUAL TO FORECAST EXPENDITURE | 6a: Actual to Forecast Expenditure | By category | Actual for Period to Date (a) | Asset replacement and renewal</v>
      </c>
    </row>
    <row r="1476" spans="1:14" hidden="1">
      <c r="A1476" t="s">
        <v>1</v>
      </c>
      <c r="B1476">
        <v>2012</v>
      </c>
      <c r="C1476" t="s">
        <v>205</v>
      </c>
      <c r="D1476" t="s">
        <v>210</v>
      </c>
      <c r="E1476" t="s">
        <v>101</v>
      </c>
      <c r="F1476" t="s">
        <v>335</v>
      </c>
      <c r="G1476">
        <v>11</v>
      </c>
      <c r="H1476" t="s">
        <v>70</v>
      </c>
      <c r="I1476">
        <v>2012</v>
      </c>
      <c r="J1476" t="s">
        <v>92</v>
      </c>
      <c r="K1476" t="s">
        <v>1018</v>
      </c>
      <c r="L1476">
        <v>27798.26232350586</v>
      </c>
      <c r="M1476" s="9" t="str">
        <f>Data[[#This Row],[schedule]]&amp;" | "&amp;Data[[#This Row],[section]]</f>
        <v>SCHEDULE 6: REPORT ON ACTUAL TO FORECAST EXPENDITURE | 6a: Actual to Forecast Expenditure</v>
      </c>
      <c r="N1476" s="9" t="str">
        <f t="shared" si="23"/>
        <v>SCHEDULE 6: REPORT ON ACTUAL TO FORECAST EXPENDITURE | 6a: Actual to Forecast Expenditure | By category | Forecast for Period to Date (b) | Asset replacement and renewal</v>
      </c>
    </row>
    <row r="1477" spans="1:14" hidden="1">
      <c r="A1477" t="s">
        <v>1</v>
      </c>
      <c r="B1477">
        <v>2012</v>
      </c>
      <c r="C1477" t="s">
        <v>205</v>
      </c>
      <c r="D1477" t="s">
        <v>210</v>
      </c>
      <c r="E1477" t="s">
        <v>101</v>
      </c>
      <c r="F1477" t="s">
        <v>333</v>
      </c>
      <c r="G1477">
        <v>11</v>
      </c>
      <c r="H1477" t="s">
        <v>70</v>
      </c>
      <c r="I1477">
        <v>2012</v>
      </c>
      <c r="J1477" t="s">
        <v>93</v>
      </c>
      <c r="K1477" t="s">
        <v>1019</v>
      </c>
      <c r="L1477">
        <v>0.97084198824559187</v>
      </c>
      <c r="M1477" s="9" t="str">
        <f>Data[[#This Row],[schedule]]&amp;" | "&amp;Data[[#This Row],[section]]</f>
        <v>SCHEDULE 6: REPORT ON ACTUAL TO FORECAST EXPENDITURE | 6a: Actual to Forecast Expenditure</v>
      </c>
      <c r="N1477" s="9" t="str">
        <f t="shared" si="23"/>
        <v>SCHEDULE 6: REPORT ON ACTUAL TO FORECAST EXPENDITURE | 6a: Actual to Forecast Expenditure | By category | % Variance (a)/(b)-1 | Asset replacement and renewal</v>
      </c>
    </row>
    <row r="1478" spans="1:14" hidden="1">
      <c r="A1478" t="s">
        <v>1</v>
      </c>
      <c r="B1478">
        <v>2012</v>
      </c>
      <c r="C1478" t="s">
        <v>205</v>
      </c>
      <c r="D1478" t="s">
        <v>210</v>
      </c>
      <c r="E1478" t="s">
        <v>101</v>
      </c>
      <c r="F1478" t="s">
        <v>331</v>
      </c>
      <c r="G1478">
        <v>12</v>
      </c>
      <c r="H1478" t="s">
        <v>71</v>
      </c>
      <c r="I1478">
        <v>2012</v>
      </c>
      <c r="J1478" t="s">
        <v>92</v>
      </c>
      <c r="K1478" t="s">
        <v>1020</v>
      </c>
      <c r="L1478">
        <v>16419.531001291751</v>
      </c>
      <c r="M1478" s="9" t="str">
        <f>Data[[#This Row],[schedule]]&amp;" | "&amp;Data[[#This Row],[section]]</f>
        <v>SCHEDULE 6: REPORT ON ACTUAL TO FORECAST EXPENDITURE | 6a: Actual to Forecast Expenditure</v>
      </c>
      <c r="N1478" s="9" t="str">
        <f t="shared" si="23"/>
        <v>SCHEDULE 6: REPORT ON ACTUAL TO FORECAST EXPENDITURE | 6a: Actual to Forecast Expenditure | By category | Actual for Current Disclosure Year (a) | Total capital expenditure</v>
      </c>
    </row>
    <row r="1479" spans="1:14" hidden="1">
      <c r="A1479" t="s">
        <v>1</v>
      </c>
      <c r="B1479">
        <v>2012</v>
      </c>
      <c r="C1479" t="s">
        <v>205</v>
      </c>
      <c r="D1479" t="s">
        <v>210</v>
      </c>
      <c r="E1479" t="s">
        <v>101</v>
      </c>
      <c r="F1479" t="s">
        <v>332</v>
      </c>
      <c r="G1479">
        <v>12</v>
      </c>
      <c r="H1479" t="s">
        <v>71</v>
      </c>
      <c r="I1479">
        <v>2012</v>
      </c>
      <c r="J1479" t="s">
        <v>92</v>
      </c>
      <c r="K1479" t="s">
        <v>1015</v>
      </c>
      <c r="L1479">
        <v>3278.5909899121089</v>
      </c>
      <c r="M1479" s="9" t="str">
        <f>Data[[#This Row],[schedule]]&amp;" | "&amp;Data[[#This Row],[section]]</f>
        <v>SCHEDULE 6: REPORT ON ACTUAL TO FORECAST EXPENDITURE | 6a: Actual to Forecast Expenditure</v>
      </c>
      <c r="N1479" s="9" t="str">
        <f t="shared" si="23"/>
        <v>SCHEDULE 6: REPORT ON ACTUAL TO FORECAST EXPENDITURE | 6a: Actual to Forecast Expenditure | By category | Forecast for Current Disclosure Year (b) | Total capital expenditure</v>
      </c>
    </row>
    <row r="1480" spans="1:14" hidden="1">
      <c r="A1480" t="s">
        <v>1</v>
      </c>
      <c r="B1480">
        <v>2012</v>
      </c>
      <c r="C1480" t="s">
        <v>205</v>
      </c>
      <c r="D1480" t="s">
        <v>210</v>
      </c>
      <c r="E1480" t="s">
        <v>101</v>
      </c>
      <c r="F1480" t="s">
        <v>333</v>
      </c>
      <c r="G1480">
        <v>12</v>
      </c>
      <c r="H1480" t="s">
        <v>71</v>
      </c>
      <c r="I1480">
        <v>2012</v>
      </c>
      <c r="J1480" t="s">
        <v>93</v>
      </c>
      <c r="K1480" t="s">
        <v>1021</v>
      </c>
      <c r="L1480">
        <v>4.0081059369140499</v>
      </c>
      <c r="M1480" s="9" t="str">
        <f>Data[[#This Row],[schedule]]&amp;" | "&amp;Data[[#This Row],[section]]</f>
        <v>SCHEDULE 6: REPORT ON ACTUAL TO FORECAST EXPENDITURE | 6a: Actual to Forecast Expenditure</v>
      </c>
      <c r="N1480" s="9" t="str">
        <f t="shared" si="23"/>
        <v>SCHEDULE 6: REPORT ON ACTUAL TO FORECAST EXPENDITURE | 6a: Actual to Forecast Expenditure | By category | % Variance (a)/(b)-1 | Total capital expenditure</v>
      </c>
    </row>
    <row r="1481" spans="1:14" hidden="1">
      <c r="A1481" t="s">
        <v>1</v>
      </c>
      <c r="B1481">
        <v>2012</v>
      </c>
      <c r="C1481" t="s">
        <v>205</v>
      </c>
      <c r="D1481" t="s">
        <v>210</v>
      </c>
      <c r="E1481" t="s">
        <v>101</v>
      </c>
      <c r="F1481" t="s">
        <v>334</v>
      </c>
      <c r="G1481">
        <v>12</v>
      </c>
      <c r="H1481" t="s">
        <v>71</v>
      </c>
      <c r="I1481">
        <v>2012</v>
      </c>
      <c r="J1481" t="s">
        <v>92</v>
      </c>
      <c r="K1481" t="s">
        <v>1022</v>
      </c>
      <c r="L1481">
        <v>113244.53100129181</v>
      </c>
      <c r="M1481" s="9" t="str">
        <f>Data[[#This Row],[schedule]]&amp;" | "&amp;Data[[#This Row],[section]]</f>
        <v>SCHEDULE 6: REPORT ON ACTUAL TO FORECAST EXPENDITURE | 6a: Actual to Forecast Expenditure</v>
      </c>
      <c r="N1481" s="9" t="str">
        <f t="shared" si="23"/>
        <v>SCHEDULE 6: REPORT ON ACTUAL TO FORECAST EXPENDITURE | 6a: Actual to Forecast Expenditure | By category | Actual for Period to Date (a) | Total capital expenditure</v>
      </c>
    </row>
    <row r="1482" spans="1:14" hidden="1">
      <c r="A1482" t="s">
        <v>1</v>
      </c>
      <c r="B1482">
        <v>2012</v>
      </c>
      <c r="C1482" t="s">
        <v>205</v>
      </c>
      <c r="D1482" t="s">
        <v>210</v>
      </c>
      <c r="E1482" t="s">
        <v>101</v>
      </c>
      <c r="F1482" t="s">
        <v>335</v>
      </c>
      <c r="G1482">
        <v>12</v>
      </c>
      <c r="H1482" t="s">
        <v>71</v>
      </c>
      <c r="I1482">
        <v>2012</v>
      </c>
      <c r="J1482" t="s">
        <v>92</v>
      </c>
      <c r="K1482" t="s">
        <v>1023</v>
      </c>
      <c r="L1482">
        <v>74287.751281957753</v>
      </c>
      <c r="M1482" s="9" t="str">
        <f>Data[[#This Row],[schedule]]&amp;" | "&amp;Data[[#This Row],[section]]</f>
        <v>SCHEDULE 6: REPORT ON ACTUAL TO FORECAST EXPENDITURE | 6a: Actual to Forecast Expenditure</v>
      </c>
      <c r="N1482" s="9" t="str">
        <f t="shared" si="23"/>
        <v>SCHEDULE 6: REPORT ON ACTUAL TO FORECAST EXPENDITURE | 6a: Actual to Forecast Expenditure | By category | Forecast for Period to Date (b) | Total capital expenditure</v>
      </c>
    </row>
    <row r="1483" spans="1:14" hidden="1">
      <c r="A1483" t="s">
        <v>1</v>
      </c>
      <c r="B1483">
        <v>2012</v>
      </c>
      <c r="C1483" t="s">
        <v>205</v>
      </c>
      <c r="D1483" t="s">
        <v>210</v>
      </c>
      <c r="E1483" t="s">
        <v>101</v>
      </c>
      <c r="F1483" t="s">
        <v>333</v>
      </c>
      <c r="G1483">
        <v>12</v>
      </c>
      <c r="H1483" t="s">
        <v>71</v>
      </c>
      <c r="I1483">
        <v>2012</v>
      </c>
      <c r="J1483" t="s">
        <v>93</v>
      </c>
      <c r="K1483" t="s">
        <v>1024</v>
      </c>
      <c r="L1483">
        <v>0.52440380879849591</v>
      </c>
      <c r="M1483" s="9" t="str">
        <f>Data[[#This Row],[schedule]]&amp;" | "&amp;Data[[#This Row],[section]]</f>
        <v>SCHEDULE 6: REPORT ON ACTUAL TO FORECAST EXPENDITURE | 6a: Actual to Forecast Expenditure</v>
      </c>
      <c r="N1483" s="9" t="str">
        <f t="shared" si="23"/>
        <v>SCHEDULE 6: REPORT ON ACTUAL TO FORECAST EXPENDITURE | 6a: Actual to Forecast Expenditure | By category | % Variance (a)/(b)-1 | Total capital expenditure</v>
      </c>
    </row>
    <row r="1484" spans="1:14" hidden="1">
      <c r="A1484" t="s">
        <v>1</v>
      </c>
      <c r="B1484">
        <v>2012</v>
      </c>
      <c r="C1484" t="s">
        <v>205</v>
      </c>
      <c r="D1484" t="s">
        <v>210</v>
      </c>
      <c r="E1484" t="s">
        <v>101</v>
      </c>
      <c r="F1484" t="s">
        <v>331</v>
      </c>
      <c r="G1484">
        <v>14</v>
      </c>
      <c r="H1484" t="s">
        <v>76</v>
      </c>
      <c r="I1484">
        <v>2012</v>
      </c>
      <c r="J1484" t="s">
        <v>92</v>
      </c>
      <c r="K1484" t="s">
        <v>838</v>
      </c>
      <c r="L1484">
        <v>5298.0595106000001</v>
      </c>
      <c r="M1484" s="9" t="str">
        <f>Data[[#This Row],[schedule]]&amp;" | "&amp;Data[[#This Row],[section]]</f>
        <v>SCHEDULE 6: REPORT ON ACTUAL TO FORECAST EXPENDITURE | 6a: Actual to Forecast Expenditure</v>
      </c>
      <c r="N1484" s="9" t="str">
        <f t="shared" si="23"/>
        <v>SCHEDULE 6: REPORT ON ACTUAL TO FORECAST EXPENDITURE | 6a: Actual to Forecast Expenditure | By category | Actual for Current Disclosure Year (a) | Corporate overheads</v>
      </c>
    </row>
    <row r="1485" spans="1:14" hidden="1">
      <c r="A1485" t="s">
        <v>1</v>
      </c>
      <c r="B1485">
        <v>2012</v>
      </c>
      <c r="C1485" t="s">
        <v>205</v>
      </c>
      <c r="D1485" t="s">
        <v>210</v>
      </c>
      <c r="E1485" t="s">
        <v>101</v>
      </c>
      <c r="F1485" t="s">
        <v>332</v>
      </c>
      <c r="G1485">
        <v>14</v>
      </c>
      <c r="H1485" t="s">
        <v>76</v>
      </c>
      <c r="I1485">
        <v>2012</v>
      </c>
      <c r="J1485" t="s">
        <v>92</v>
      </c>
      <c r="K1485" t="s">
        <v>458</v>
      </c>
      <c r="L1485">
        <v>0</v>
      </c>
      <c r="M1485" s="9" t="str">
        <f>Data[[#This Row],[schedule]]&amp;" | "&amp;Data[[#This Row],[section]]</f>
        <v>SCHEDULE 6: REPORT ON ACTUAL TO FORECAST EXPENDITURE | 6a: Actual to Forecast Expenditure</v>
      </c>
      <c r="N1485" s="9" t="str">
        <f t="shared" si="23"/>
        <v>SCHEDULE 6: REPORT ON ACTUAL TO FORECAST EXPENDITURE | 6a: Actual to Forecast Expenditure | By category | Forecast for Current Disclosure Year (b) | Corporate overheads</v>
      </c>
    </row>
    <row r="1486" spans="1:14" hidden="1">
      <c r="A1486" t="s">
        <v>1</v>
      </c>
      <c r="B1486">
        <v>2012</v>
      </c>
      <c r="C1486" t="s">
        <v>205</v>
      </c>
      <c r="D1486" t="s">
        <v>210</v>
      </c>
      <c r="E1486" t="s">
        <v>101</v>
      </c>
      <c r="F1486" t="s">
        <v>333</v>
      </c>
      <c r="G1486">
        <v>14</v>
      </c>
      <c r="H1486" t="s">
        <v>76</v>
      </c>
      <c r="I1486">
        <v>2012</v>
      </c>
      <c r="J1486" t="s">
        <v>93</v>
      </c>
      <c r="K1486" t="s">
        <v>1010</v>
      </c>
      <c r="M1486" s="9" t="str">
        <f>Data[[#This Row],[schedule]]&amp;" | "&amp;Data[[#This Row],[section]]</f>
        <v>SCHEDULE 6: REPORT ON ACTUAL TO FORECAST EXPENDITURE | 6a: Actual to Forecast Expenditure</v>
      </c>
      <c r="N1486" s="9" t="str">
        <f t="shared" si="23"/>
        <v>SCHEDULE 6: REPORT ON ACTUAL TO FORECAST EXPENDITURE | 6a: Actual to Forecast Expenditure | By category | % Variance (a)/(b)-1 | Corporate overheads</v>
      </c>
    </row>
    <row r="1487" spans="1:14" hidden="1">
      <c r="A1487" t="s">
        <v>1</v>
      </c>
      <c r="B1487">
        <v>2012</v>
      </c>
      <c r="C1487" t="s">
        <v>205</v>
      </c>
      <c r="D1487" t="s">
        <v>210</v>
      </c>
      <c r="E1487" t="s">
        <v>101</v>
      </c>
      <c r="F1487" t="s">
        <v>334</v>
      </c>
      <c r="G1487">
        <v>14</v>
      </c>
      <c r="H1487" t="s">
        <v>76</v>
      </c>
      <c r="I1487">
        <v>2012</v>
      </c>
      <c r="J1487" t="s">
        <v>92</v>
      </c>
      <c r="K1487" t="s">
        <v>458</v>
      </c>
      <c r="L1487">
        <v>0</v>
      </c>
      <c r="M1487" s="9" t="str">
        <f>Data[[#This Row],[schedule]]&amp;" | "&amp;Data[[#This Row],[section]]</f>
        <v>SCHEDULE 6: REPORT ON ACTUAL TO FORECAST EXPENDITURE | 6a: Actual to Forecast Expenditure</v>
      </c>
      <c r="N1487" s="9" t="str">
        <f t="shared" si="23"/>
        <v>SCHEDULE 6: REPORT ON ACTUAL TO FORECAST EXPENDITURE | 6a: Actual to Forecast Expenditure | By category | Actual for Period to Date (a) | Corporate overheads</v>
      </c>
    </row>
    <row r="1488" spans="1:14" hidden="1">
      <c r="A1488" t="s">
        <v>1</v>
      </c>
      <c r="B1488">
        <v>2012</v>
      </c>
      <c r="C1488" t="s">
        <v>205</v>
      </c>
      <c r="D1488" t="s">
        <v>210</v>
      </c>
      <c r="E1488" t="s">
        <v>101</v>
      </c>
      <c r="F1488" t="s">
        <v>335</v>
      </c>
      <c r="G1488">
        <v>14</v>
      </c>
      <c r="H1488" t="s">
        <v>76</v>
      </c>
      <c r="I1488">
        <v>2012</v>
      </c>
      <c r="J1488" t="s">
        <v>92</v>
      </c>
      <c r="K1488" t="s">
        <v>458</v>
      </c>
      <c r="L1488">
        <v>0</v>
      </c>
      <c r="M1488" s="9" t="str">
        <f>Data[[#This Row],[schedule]]&amp;" | "&amp;Data[[#This Row],[section]]</f>
        <v>SCHEDULE 6: REPORT ON ACTUAL TO FORECAST EXPENDITURE | 6a: Actual to Forecast Expenditure</v>
      </c>
      <c r="N1488" s="9" t="str">
        <f t="shared" si="23"/>
        <v>SCHEDULE 6: REPORT ON ACTUAL TO FORECAST EXPENDITURE | 6a: Actual to Forecast Expenditure | By category | Forecast for Period to Date (b) | Corporate overheads</v>
      </c>
    </row>
    <row r="1489" spans="1:14" hidden="1">
      <c r="A1489" t="s">
        <v>1</v>
      </c>
      <c r="B1489">
        <v>2012</v>
      </c>
      <c r="C1489" t="s">
        <v>205</v>
      </c>
      <c r="D1489" t="s">
        <v>210</v>
      </c>
      <c r="E1489" t="s">
        <v>101</v>
      </c>
      <c r="F1489" t="s">
        <v>333</v>
      </c>
      <c r="G1489">
        <v>14</v>
      </c>
      <c r="H1489" t="s">
        <v>76</v>
      </c>
      <c r="I1489">
        <v>2012</v>
      </c>
      <c r="J1489" t="s">
        <v>93</v>
      </c>
      <c r="K1489" t="s">
        <v>1010</v>
      </c>
      <c r="M1489" s="9" t="str">
        <f>Data[[#This Row],[schedule]]&amp;" | "&amp;Data[[#This Row],[section]]</f>
        <v>SCHEDULE 6: REPORT ON ACTUAL TO FORECAST EXPENDITURE | 6a: Actual to Forecast Expenditure</v>
      </c>
      <c r="N1489" s="9" t="str">
        <f t="shared" si="23"/>
        <v>SCHEDULE 6: REPORT ON ACTUAL TO FORECAST EXPENDITURE | 6a: Actual to Forecast Expenditure | By category | % Variance (a)/(b)-1 | Corporate overheads</v>
      </c>
    </row>
    <row r="1490" spans="1:14" hidden="1">
      <c r="A1490" t="s">
        <v>1</v>
      </c>
      <c r="B1490">
        <v>2012</v>
      </c>
      <c r="C1490" t="s">
        <v>205</v>
      </c>
      <c r="D1490" t="s">
        <v>210</v>
      </c>
      <c r="E1490" t="s">
        <v>101</v>
      </c>
      <c r="F1490" t="s">
        <v>331</v>
      </c>
      <c r="G1490">
        <v>15</v>
      </c>
      <c r="H1490" t="s">
        <v>77</v>
      </c>
      <c r="I1490">
        <v>2012</v>
      </c>
      <c r="J1490" t="s">
        <v>92</v>
      </c>
      <c r="K1490" t="s">
        <v>1025</v>
      </c>
      <c r="L1490">
        <v>8432.2951858999986</v>
      </c>
      <c r="M1490" s="9" t="str">
        <f>Data[[#This Row],[schedule]]&amp;" | "&amp;Data[[#This Row],[section]]</f>
        <v>SCHEDULE 6: REPORT ON ACTUAL TO FORECAST EXPENDITURE | 6a: Actual to Forecast Expenditure</v>
      </c>
      <c r="N1490" s="9" t="str">
        <f t="shared" si="23"/>
        <v>SCHEDULE 6: REPORT ON ACTUAL TO FORECAST EXPENDITURE | 6a: Actual to Forecast Expenditure | By category | Actual for Current Disclosure Year (a) | Asset management and airport operations</v>
      </c>
    </row>
    <row r="1491" spans="1:14" hidden="1">
      <c r="A1491" t="s">
        <v>1</v>
      </c>
      <c r="B1491">
        <v>2012</v>
      </c>
      <c r="C1491" t="s">
        <v>205</v>
      </c>
      <c r="D1491" t="s">
        <v>210</v>
      </c>
      <c r="E1491" t="s">
        <v>101</v>
      </c>
      <c r="F1491" t="s">
        <v>332</v>
      </c>
      <c r="G1491">
        <v>15</v>
      </c>
      <c r="H1491" t="s">
        <v>77</v>
      </c>
      <c r="I1491">
        <v>2012</v>
      </c>
      <c r="J1491" t="s">
        <v>92</v>
      </c>
      <c r="K1491" t="s">
        <v>458</v>
      </c>
      <c r="L1491">
        <v>0</v>
      </c>
      <c r="M1491" s="9" t="str">
        <f>Data[[#This Row],[schedule]]&amp;" | "&amp;Data[[#This Row],[section]]</f>
        <v>SCHEDULE 6: REPORT ON ACTUAL TO FORECAST EXPENDITURE | 6a: Actual to Forecast Expenditure</v>
      </c>
      <c r="N1491" s="9" t="str">
        <f t="shared" si="23"/>
        <v>SCHEDULE 6: REPORT ON ACTUAL TO FORECAST EXPENDITURE | 6a: Actual to Forecast Expenditure | By category | Forecast for Current Disclosure Year (b) | Asset management and airport operations</v>
      </c>
    </row>
    <row r="1492" spans="1:14" hidden="1">
      <c r="A1492" t="s">
        <v>1</v>
      </c>
      <c r="B1492">
        <v>2012</v>
      </c>
      <c r="C1492" t="s">
        <v>205</v>
      </c>
      <c r="D1492" t="s">
        <v>210</v>
      </c>
      <c r="E1492" t="s">
        <v>101</v>
      </c>
      <c r="F1492" t="s">
        <v>333</v>
      </c>
      <c r="G1492">
        <v>15</v>
      </c>
      <c r="H1492" t="s">
        <v>77</v>
      </c>
      <c r="I1492">
        <v>2012</v>
      </c>
      <c r="J1492" t="s">
        <v>93</v>
      </c>
      <c r="K1492" t="s">
        <v>1010</v>
      </c>
      <c r="M1492" s="9" t="str">
        <f>Data[[#This Row],[schedule]]&amp;" | "&amp;Data[[#This Row],[section]]</f>
        <v>SCHEDULE 6: REPORT ON ACTUAL TO FORECAST EXPENDITURE | 6a: Actual to Forecast Expenditure</v>
      </c>
      <c r="N1492" s="9" t="str">
        <f t="shared" si="23"/>
        <v>SCHEDULE 6: REPORT ON ACTUAL TO FORECAST EXPENDITURE | 6a: Actual to Forecast Expenditure | By category | % Variance (a)/(b)-1 | Asset management and airport operations</v>
      </c>
    </row>
    <row r="1493" spans="1:14" hidden="1">
      <c r="A1493" t="s">
        <v>1</v>
      </c>
      <c r="B1493">
        <v>2012</v>
      </c>
      <c r="C1493" t="s">
        <v>205</v>
      </c>
      <c r="D1493" t="s">
        <v>210</v>
      </c>
      <c r="E1493" t="s">
        <v>101</v>
      </c>
      <c r="F1493" t="s">
        <v>334</v>
      </c>
      <c r="G1493">
        <v>15</v>
      </c>
      <c r="H1493" t="s">
        <v>77</v>
      </c>
      <c r="I1493">
        <v>2012</v>
      </c>
      <c r="J1493" t="s">
        <v>92</v>
      </c>
      <c r="K1493" t="s">
        <v>458</v>
      </c>
      <c r="L1493">
        <v>0</v>
      </c>
      <c r="M1493" s="9" t="str">
        <f>Data[[#This Row],[schedule]]&amp;" | "&amp;Data[[#This Row],[section]]</f>
        <v>SCHEDULE 6: REPORT ON ACTUAL TO FORECAST EXPENDITURE | 6a: Actual to Forecast Expenditure</v>
      </c>
      <c r="N1493" s="9" t="str">
        <f t="shared" si="23"/>
        <v>SCHEDULE 6: REPORT ON ACTUAL TO FORECAST EXPENDITURE | 6a: Actual to Forecast Expenditure | By category | Actual for Period to Date (a) | Asset management and airport operations</v>
      </c>
    </row>
    <row r="1494" spans="1:14" hidden="1">
      <c r="A1494" t="s">
        <v>1</v>
      </c>
      <c r="B1494">
        <v>2012</v>
      </c>
      <c r="C1494" t="s">
        <v>205</v>
      </c>
      <c r="D1494" t="s">
        <v>210</v>
      </c>
      <c r="E1494" t="s">
        <v>101</v>
      </c>
      <c r="F1494" t="s">
        <v>335</v>
      </c>
      <c r="G1494">
        <v>15</v>
      </c>
      <c r="H1494" t="s">
        <v>77</v>
      </c>
      <c r="I1494">
        <v>2012</v>
      </c>
      <c r="J1494" t="s">
        <v>92</v>
      </c>
      <c r="K1494" t="s">
        <v>458</v>
      </c>
      <c r="L1494">
        <v>0</v>
      </c>
      <c r="M1494" s="9" t="str">
        <f>Data[[#This Row],[schedule]]&amp;" | "&amp;Data[[#This Row],[section]]</f>
        <v>SCHEDULE 6: REPORT ON ACTUAL TO FORECAST EXPENDITURE | 6a: Actual to Forecast Expenditure</v>
      </c>
      <c r="N1494" s="9" t="str">
        <f t="shared" si="23"/>
        <v>SCHEDULE 6: REPORT ON ACTUAL TO FORECAST EXPENDITURE | 6a: Actual to Forecast Expenditure | By category | Forecast for Period to Date (b) | Asset management and airport operations</v>
      </c>
    </row>
    <row r="1495" spans="1:14" hidden="1">
      <c r="A1495" t="s">
        <v>1</v>
      </c>
      <c r="B1495">
        <v>2012</v>
      </c>
      <c r="C1495" t="s">
        <v>205</v>
      </c>
      <c r="D1495" t="s">
        <v>210</v>
      </c>
      <c r="E1495" t="s">
        <v>101</v>
      </c>
      <c r="F1495" t="s">
        <v>333</v>
      </c>
      <c r="G1495">
        <v>15</v>
      </c>
      <c r="H1495" t="s">
        <v>77</v>
      </c>
      <c r="I1495">
        <v>2012</v>
      </c>
      <c r="J1495" t="s">
        <v>93</v>
      </c>
      <c r="K1495" t="s">
        <v>1010</v>
      </c>
      <c r="M1495" s="9" t="str">
        <f>Data[[#This Row],[schedule]]&amp;" | "&amp;Data[[#This Row],[section]]</f>
        <v>SCHEDULE 6: REPORT ON ACTUAL TO FORECAST EXPENDITURE | 6a: Actual to Forecast Expenditure</v>
      </c>
      <c r="N1495" s="9" t="str">
        <f t="shared" si="23"/>
        <v>SCHEDULE 6: REPORT ON ACTUAL TO FORECAST EXPENDITURE | 6a: Actual to Forecast Expenditure | By category | % Variance (a)/(b)-1 | Asset management and airport operations</v>
      </c>
    </row>
    <row r="1496" spans="1:14" hidden="1">
      <c r="A1496" t="s">
        <v>1</v>
      </c>
      <c r="B1496">
        <v>2012</v>
      </c>
      <c r="C1496" t="s">
        <v>205</v>
      </c>
      <c r="D1496" t="s">
        <v>210</v>
      </c>
      <c r="E1496" t="s">
        <v>101</v>
      </c>
      <c r="F1496" t="s">
        <v>331</v>
      </c>
      <c r="G1496">
        <v>16</v>
      </c>
      <c r="H1496" t="s">
        <v>78</v>
      </c>
      <c r="I1496">
        <v>2012</v>
      </c>
      <c r="J1496" t="s">
        <v>92</v>
      </c>
      <c r="K1496" t="s">
        <v>1026</v>
      </c>
      <c r="L1496">
        <v>1856.7701380999999</v>
      </c>
      <c r="M1496" s="9" t="str">
        <f>Data[[#This Row],[schedule]]&amp;" | "&amp;Data[[#This Row],[section]]</f>
        <v>SCHEDULE 6: REPORT ON ACTUAL TO FORECAST EXPENDITURE | 6a: Actual to Forecast Expenditure</v>
      </c>
      <c r="N1496" s="9" t="str">
        <f t="shared" si="23"/>
        <v>SCHEDULE 6: REPORT ON ACTUAL TO FORECAST EXPENDITURE | 6a: Actual to Forecast Expenditure | By category | Actual for Current Disclosure Year (a) | Asset maintenance</v>
      </c>
    </row>
    <row r="1497" spans="1:14" hidden="1">
      <c r="A1497" t="s">
        <v>1</v>
      </c>
      <c r="B1497">
        <v>2012</v>
      </c>
      <c r="C1497" t="s">
        <v>205</v>
      </c>
      <c r="D1497" t="s">
        <v>210</v>
      </c>
      <c r="E1497" t="s">
        <v>101</v>
      </c>
      <c r="F1497" t="s">
        <v>332</v>
      </c>
      <c r="G1497">
        <v>16</v>
      </c>
      <c r="H1497" t="s">
        <v>78</v>
      </c>
      <c r="I1497">
        <v>2012</v>
      </c>
      <c r="J1497" t="s">
        <v>92</v>
      </c>
      <c r="K1497" t="s">
        <v>458</v>
      </c>
      <c r="L1497">
        <v>0</v>
      </c>
      <c r="M1497" s="9" t="str">
        <f>Data[[#This Row],[schedule]]&amp;" | "&amp;Data[[#This Row],[section]]</f>
        <v>SCHEDULE 6: REPORT ON ACTUAL TO FORECAST EXPENDITURE | 6a: Actual to Forecast Expenditure</v>
      </c>
      <c r="N1497" s="9" t="str">
        <f t="shared" si="23"/>
        <v>SCHEDULE 6: REPORT ON ACTUAL TO FORECAST EXPENDITURE | 6a: Actual to Forecast Expenditure | By category | Forecast for Current Disclosure Year (b) | Asset maintenance</v>
      </c>
    </row>
    <row r="1498" spans="1:14" hidden="1">
      <c r="A1498" t="s">
        <v>1</v>
      </c>
      <c r="B1498">
        <v>2012</v>
      </c>
      <c r="C1498" t="s">
        <v>205</v>
      </c>
      <c r="D1498" t="s">
        <v>210</v>
      </c>
      <c r="E1498" t="s">
        <v>101</v>
      </c>
      <c r="F1498" t="s">
        <v>333</v>
      </c>
      <c r="G1498">
        <v>16</v>
      </c>
      <c r="H1498" t="s">
        <v>78</v>
      </c>
      <c r="I1498">
        <v>2012</v>
      </c>
      <c r="J1498" t="s">
        <v>93</v>
      </c>
      <c r="K1498" t="s">
        <v>1010</v>
      </c>
      <c r="M1498" s="9" t="str">
        <f>Data[[#This Row],[schedule]]&amp;" | "&amp;Data[[#This Row],[section]]</f>
        <v>SCHEDULE 6: REPORT ON ACTUAL TO FORECAST EXPENDITURE | 6a: Actual to Forecast Expenditure</v>
      </c>
      <c r="N1498" s="9" t="str">
        <f t="shared" si="23"/>
        <v>SCHEDULE 6: REPORT ON ACTUAL TO FORECAST EXPENDITURE | 6a: Actual to Forecast Expenditure | By category | % Variance (a)/(b)-1 | Asset maintenance</v>
      </c>
    </row>
    <row r="1499" spans="1:14" hidden="1">
      <c r="A1499" t="s">
        <v>1</v>
      </c>
      <c r="B1499">
        <v>2012</v>
      </c>
      <c r="C1499" t="s">
        <v>205</v>
      </c>
      <c r="D1499" t="s">
        <v>210</v>
      </c>
      <c r="E1499" t="s">
        <v>101</v>
      </c>
      <c r="F1499" t="s">
        <v>334</v>
      </c>
      <c r="G1499">
        <v>16</v>
      </c>
      <c r="H1499" t="s">
        <v>78</v>
      </c>
      <c r="I1499">
        <v>2012</v>
      </c>
      <c r="J1499" t="s">
        <v>92</v>
      </c>
      <c r="K1499" t="s">
        <v>458</v>
      </c>
      <c r="L1499">
        <v>0</v>
      </c>
      <c r="M1499" s="9" t="str">
        <f>Data[[#This Row],[schedule]]&amp;" | "&amp;Data[[#This Row],[section]]</f>
        <v>SCHEDULE 6: REPORT ON ACTUAL TO FORECAST EXPENDITURE | 6a: Actual to Forecast Expenditure</v>
      </c>
      <c r="N1499" s="9" t="str">
        <f t="shared" si="23"/>
        <v>SCHEDULE 6: REPORT ON ACTUAL TO FORECAST EXPENDITURE | 6a: Actual to Forecast Expenditure | By category | Actual for Period to Date (a) | Asset maintenance</v>
      </c>
    </row>
    <row r="1500" spans="1:14" hidden="1">
      <c r="A1500" t="s">
        <v>1</v>
      </c>
      <c r="B1500">
        <v>2012</v>
      </c>
      <c r="C1500" t="s">
        <v>205</v>
      </c>
      <c r="D1500" t="s">
        <v>210</v>
      </c>
      <c r="E1500" t="s">
        <v>101</v>
      </c>
      <c r="F1500" t="s">
        <v>335</v>
      </c>
      <c r="G1500">
        <v>16</v>
      </c>
      <c r="H1500" t="s">
        <v>78</v>
      </c>
      <c r="I1500">
        <v>2012</v>
      </c>
      <c r="J1500" t="s">
        <v>92</v>
      </c>
      <c r="K1500" t="s">
        <v>458</v>
      </c>
      <c r="L1500">
        <v>0</v>
      </c>
      <c r="M1500" s="9" t="str">
        <f>Data[[#This Row],[schedule]]&amp;" | "&amp;Data[[#This Row],[section]]</f>
        <v>SCHEDULE 6: REPORT ON ACTUAL TO FORECAST EXPENDITURE | 6a: Actual to Forecast Expenditure</v>
      </c>
      <c r="N1500" s="9" t="str">
        <f t="shared" si="23"/>
        <v>SCHEDULE 6: REPORT ON ACTUAL TO FORECAST EXPENDITURE | 6a: Actual to Forecast Expenditure | By category | Forecast for Period to Date (b) | Asset maintenance</v>
      </c>
    </row>
    <row r="1501" spans="1:14" hidden="1">
      <c r="A1501" t="s">
        <v>1</v>
      </c>
      <c r="B1501">
        <v>2012</v>
      </c>
      <c r="C1501" t="s">
        <v>205</v>
      </c>
      <c r="D1501" t="s">
        <v>210</v>
      </c>
      <c r="E1501" t="s">
        <v>101</v>
      </c>
      <c r="F1501" t="s">
        <v>333</v>
      </c>
      <c r="G1501">
        <v>16</v>
      </c>
      <c r="H1501" t="s">
        <v>78</v>
      </c>
      <c r="I1501">
        <v>2012</v>
      </c>
      <c r="J1501" t="s">
        <v>93</v>
      </c>
      <c r="K1501" t="s">
        <v>1010</v>
      </c>
      <c r="M1501" s="9" t="str">
        <f>Data[[#This Row],[schedule]]&amp;" | "&amp;Data[[#This Row],[section]]</f>
        <v>SCHEDULE 6: REPORT ON ACTUAL TO FORECAST EXPENDITURE | 6a: Actual to Forecast Expenditure</v>
      </c>
      <c r="N1501" s="9" t="str">
        <f t="shared" si="23"/>
        <v>SCHEDULE 6: REPORT ON ACTUAL TO FORECAST EXPENDITURE | 6a: Actual to Forecast Expenditure | By category | % Variance (a)/(b)-1 | Asset maintenance</v>
      </c>
    </row>
    <row r="1502" spans="1:14" hidden="1">
      <c r="A1502" t="s">
        <v>1</v>
      </c>
      <c r="B1502">
        <v>2012</v>
      </c>
      <c r="C1502" t="s">
        <v>205</v>
      </c>
      <c r="D1502" t="s">
        <v>210</v>
      </c>
      <c r="E1502" t="s">
        <v>101</v>
      </c>
      <c r="F1502" t="s">
        <v>331</v>
      </c>
      <c r="G1502">
        <v>17</v>
      </c>
      <c r="H1502" t="s">
        <v>79</v>
      </c>
      <c r="I1502">
        <v>2012</v>
      </c>
      <c r="J1502" t="s">
        <v>92</v>
      </c>
      <c r="K1502" t="s">
        <v>872</v>
      </c>
      <c r="L1502">
        <v>15587.124834599999</v>
      </c>
      <c r="M1502" s="9" t="str">
        <f>Data[[#This Row],[schedule]]&amp;" | "&amp;Data[[#This Row],[section]]</f>
        <v>SCHEDULE 6: REPORT ON ACTUAL TO FORECAST EXPENDITURE | 6a: Actual to Forecast Expenditure</v>
      </c>
      <c r="N1502" s="9" t="str">
        <f t="shared" si="23"/>
        <v>SCHEDULE 6: REPORT ON ACTUAL TO FORECAST EXPENDITURE | 6a: Actual to Forecast Expenditure | By category | Actual for Current Disclosure Year (a) | Total operational expenditure</v>
      </c>
    </row>
    <row r="1503" spans="1:14" hidden="1">
      <c r="A1503" t="s">
        <v>1</v>
      </c>
      <c r="B1503">
        <v>2012</v>
      </c>
      <c r="C1503" t="s">
        <v>205</v>
      </c>
      <c r="D1503" t="s">
        <v>210</v>
      </c>
      <c r="E1503" t="s">
        <v>101</v>
      </c>
      <c r="F1503" t="s">
        <v>332</v>
      </c>
      <c r="G1503">
        <v>17</v>
      </c>
      <c r="H1503" t="s">
        <v>79</v>
      </c>
      <c r="I1503">
        <v>2012</v>
      </c>
      <c r="J1503" t="s">
        <v>92</v>
      </c>
      <c r="K1503" t="s">
        <v>1027</v>
      </c>
      <c r="L1503">
        <v>13356.78929379454</v>
      </c>
      <c r="M1503" s="9" t="str">
        <f>Data[[#This Row],[schedule]]&amp;" | "&amp;Data[[#This Row],[section]]</f>
        <v>SCHEDULE 6: REPORT ON ACTUAL TO FORECAST EXPENDITURE | 6a: Actual to Forecast Expenditure</v>
      </c>
      <c r="N1503" s="9" t="str">
        <f t="shared" si="23"/>
        <v>SCHEDULE 6: REPORT ON ACTUAL TO FORECAST EXPENDITURE | 6a: Actual to Forecast Expenditure | By category | Forecast for Current Disclosure Year (b) | Total operational expenditure</v>
      </c>
    </row>
    <row r="1504" spans="1:14" hidden="1">
      <c r="A1504" t="s">
        <v>1</v>
      </c>
      <c r="B1504">
        <v>2012</v>
      </c>
      <c r="C1504" t="s">
        <v>205</v>
      </c>
      <c r="D1504" t="s">
        <v>210</v>
      </c>
      <c r="E1504" t="s">
        <v>101</v>
      </c>
      <c r="F1504" t="s">
        <v>333</v>
      </c>
      <c r="G1504">
        <v>17</v>
      </c>
      <c r="H1504" t="s">
        <v>79</v>
      </c>
      <c r="I1504">
        <v>2012</v>
      </c>
      <c r="J1504" t="s">
        <v>93</v>
      </c>
      <c r="K1504" t="s">
        <v>1028</v>
      </c>
      <c r="L1504">
        <v>0.16698141235496289</v>
      </c>
      <c r="M1504" s="9" t="str">
        <f>Data[[#This Row],[schedule]]&amp;" | "&amp;Data[[#This Row],[section]]</f>
        <v>SCHEDULE 6: REPORT ON ACTUAL TO FORECAST EXPENDITURE | 6a: Actual to Forecast Expenditure</v>
      </c>
      <c r="N1504" s="9" t="str">
        <f t="shared" si="23"/>
        <v>SCHEDULE 6: REPORT ON ACTUAL TO FORECAST EXPENDITURE | 6a: Actual to Forecast Expenditure | By category | % Variance (a)/(b)-1 | Total operational expenditure</v>
      </c>
    </row>
    <row r="1505" spans="1:14" hidden="1">
      <c r="A1505" t="s">
        <v>1</v>
      </c>
      <c r="B1505">
        <v>2012</v>
      </c>
      <c r="C1505" t="s">
        <v>205</v>
      </c>
      <c r="D1505" t="s">
        <v>210</v>
      </c>
      <c r="E1505" t="s">
        <v>101</v>
      </c>
      <c r="F1505" t="s">
        <v>334</v>
      </c>
      <c r="G1505">
        <v>17</v>
      </c>
      <c r="H1505" t="s">
        <v>79</v>
      </c>
      <c r="I1505">
        <v>2012</v>
      </c>
      <c r="J1505" t="s">
        <v>92</v>
      </c>
      <c r="K1505" t="s">
        <v>1029</v>
      </c>
      <c r="L1505">
        <v>67438.124834599992</v>
      </c>
      <c r="M1505" s="9" t="str">
        <f>Data[[#This Row],[schedule]]&amp;" | "&amp;Data[[#This Row],[section]]</f>
        <v>SCHEDULE 6: REPORT ON ACTUAL TO FORECAST EXPENDITURE | 6a: Actual to Forecast Expenditure</v>
      </c>
      <c r="N1505" s="9" t="str">
        <f t="shared" si="23"/>
        <v>SCHEDULE 6: REPORT ON ACTUAL TO FORECAST EXPENDITURE | 6a: Actual to Forecast Expenditure | By category | Actual for Period to Date (a) | Total operational expenditure</v>
      </c>
    </row>
    <row r="1506" spans="1:14" hidden="1">
      <c r="A1506" t="s">
        <v>1</v>
      </c>
      <c r="B1506">
        <v>2012</v>
      </c>
      <c r="C1506" t="s">
        <v>205</v>
      </c>
      <c r="D1506" t="s">
        <v>210</v>
      </c>
      <c r="E1506" t="s">
        <v>101</v>
      </c>
      <c r="F1506" t="s">
        <v>335</v>
      </c>
      <c r="G1506">
        <v>17</v>
      </c>
      <c r="H1506" t="s">
        <v>79</v>
      </c>
      <c r="I1506">
        <v>2012</v>
      </c>
      <c r="J1506" t="s">
        <v>92</v>
      </c>
      <c r="K1506" t="s">
        <v>1030</v>
      </c>
      <c r="L1506">
        <v>57947.528401293777</v>
      </c>
      <c r="M1506" s="9" t="str">
        <f>Data[[#This Row],[schedule]]&amp;" | "&amp;Data[[#This Row],[section]]</f>
        <v>SCHEDULE 6: REPORT ON ACTUAL TO FORECAST EXPENDITURE | 6a: Actual to Forecast Expenditure</v>
      </c>
      <c r="N1506" s="9" t="str">
        <f t="shared" si="23"/>
        <v>SCHEDULE 6: REPORT ON ACTUAL TO FORECAST EXPENDITURE | 6a: Actual to Forecast Expenditure | By category | Forecast for Period to Date (b) | Total operational expenditure</v>
      </c>
    </row>
    <row r="1507" spans="1:14" hidden="1">
      <c r="A1507" t="s">
        <v>1</v>
      </c>
      <c r="B1507">
        <v>2012</v>
      </c>
      <c r="C1507" t="s">
        <v>205</v>
      </c>
      <c r="D1507" t="s">
        <v>210</v>
      </c>
      <c r="E1507" t="s">
        <v>101</v>
      </c>
      <c r="F1507" t="s">
        <v>333</v>
      </c>
      <c r="G1507">
        <v>17</v>
      </c>
      <c r="H1507" t="s">
        <v>79</v>
      </c>
      <c r="I1507">
        <v>2012</v>
      </c>
      <c r="J1507" t="s">
        <v>93</v>
      </c>
      <c r="K1507" t="s">
        <v>1031</v>
      </c>
      <c r="L1507">
        <v>0.1637791411496046</v>
      </c>
      <c r="M1507" s="9" t="str">
        <f>Data[[#This Row],[schedule]]&amp;" | "&amp;Data[[#This Row],[section]]</f>
        <v>SCHEDULE 6: REPORT ON ACTUAL TO FORECAST EXPENDITURE | 6a: Actual to Forecast Expenditure</v>
      </c>
      <c r="N1507" s="9" t="str">
        <f t="shared" si="23"/>
        <v>SCHEDULE 6: REPORT ON ACTUAL TO FORECAST EXPENDITURE | 6a: Actual to Forecast Expenditure | By category | % Variance (a)/(b)-1 | Total operational expenditure</v>
      </c>
    </row>
    <row r="1508" spans="1:14" hidden="1">
      <c r="A1508" t="s">
        <v>1</v>
      </c>
      <c r="B1508">
        <v>2012</v>
      </c>
      <c r="C1508" t="s">
        <v>205</v>
      </c>
      <c r="D1508" t="s">
        <v>211</v>
      </c>
      <c r="E1508" t="s">
        <v>101</v>
      </c>
      <c r="F1508" t="s">
        <v>95</v>
      </c>
      <c r="G1508">
        <v>78</v>
      </c>
      <c r="H1508" t="s">
        <v>69</v>
      </c>
      <c r="I1508">
        <v>2008</v>
      </c>
      <c r="J1508" t="s">
        <v>92</v>
      </c>
      <c r="K1508" t="s">
        <v>1032</v>
      </c>
      <c r="L1508">
        <v>27395.393554353999</v>
      </c>
      <c r="M1508" s="9" t="str">
        <f>Data[[#This Row],[schedule]]&amp;" | "&amp;Data[[#This Row],[section]]</f>
        <v>SCHEDULE 6: REPORT ON ACTUAL TO FORECAST EXPENDITURE | 6b: Forecast Expenditure</v>
      </c>
      <c r="N1508" s="9" t="str">
        <f t="shared" si="23"/>
        <v>SCHEDULE 6: REPORT ON ACTUAL TO FORECAST EXPENDITURE | 6b: Forecast Expenditure | By category | Pricing Period Starting Year | Capacity growth</v>
      </c>
    </row>
    <row r="1509" spans="1:14" hidden="1">
      <c r="A1509" t="s">
        <v>1</v>
      </c>
      <c r="B1509">
        <v>2012</v>
      </c>
      <c r="C1509" t="s">
        <v>205</v>
      </c>
      <c r="D1509" t="s">
        <v>211</v>
      </c>
      <c r="E1509" t="s">
        <v>101</v>
      </c>
      <c r="F1509" t="s">
        <v>96</v>
      </c>
      <c r="G1509">
        <v>78</v>
      </c>
      <c r="H1509" t="s">
        <v>69</v>
      </c>
      <c r="I1509">
        <v>2009</v>
      </c>
      <c r="J1509" t="s">
        <v>92</v>
      </c>
      <c r="K1509" t="s">
        <v>1033</v>
      </c>
      <c r="L1509">
        <v>19094.09540409789</v>
      </c>
      <c r="M1509" s="9" t="str">
        <f>Data[[#This Row],[schedule]]&amp;" | "&amp;Data[[#This Row],[section]]</f>
        <v>SCHEDULE 6: REPORT ON ACTUAL TO FORECAST EXPENDITURE | 6b: Forecast Expenditure</v>
      </c>
      <c r="N1509" s="9" t="str">
        <f t="shared" si="23"/>
        <v>SCHEDULE 6: REPORT ON ACTUAL TO FORECAST EXPENDITURE | 6b: Forecast Expenditure | By category | Pricing Period Starting Year + 1 | Capacity growth</v>
      </c>
    </row>
    <row r="1510" spans="1:14" hidden="1">
      <c r="A1510" t="s">
        <v>1</v>
      </c>
      <c r="B1510">
        <v>2012</v>
      </c>
      <c r="C1510" t="s">
        <v>205</v>
      </c>
      <c r="D1510" t="s">
        <v>211</v>
      </c>
      <c r="E1510" t="s">
        <v>101</v>
      </c>
      <c r="F1510" t="s">
        <v>97</v>
      </c>
      <c r="G1510">
        <v>78</v>
      </c>
      <c r="H1510" t="s">
        <v>69</v>
      </c>
      <c r="I1510">
        <v>2010</v>
      </c>
      <c r="J1510" t="s">
        <v>92</v>
      </c>
      <c r="K1510" t="s">
        <v>458</v>
      </c>
      <c r="L1510">
        <v>0</v>
      </c>
      <c r="M1510" s="9" t="str">
        <f>Data[[#This Row],[schedule]]&amp;" | "&amp;Data[[#This Row],[section]]</f>
        <v>SCHEDULE 6: REPORT ON ACTUAL TO FORECAST EXPENDITURE | 6b: Forecast Expenditure</v>
      </c>
      <c r="N1510" s="9" t="str">
        <f t="shared" si="23"/>
        <v>SCHEDULE 6: REPORT ON ACTUAL TO FORECAST EXPENDITURE | 6b: Forecast Expenditure | By category | Pricing Period Starting Year + 2 | Capacity growth</v>
      </c>
    </row>
    <row r="1511" spans="1:14" hidden="1">
      <c r="A1511" t="s">
        <v>1</v>
      </c>
      <c r="B1511">
        <v>2012</v>
      </c>
      <c r="C1511" t="s">
        <v>205</v>
      </c>
      <c r="D1511" t="s">
        <v>211</v>
      </c>
      <c r="E1511" t="s">
        <v>101</v>
      </c>
      <c r="F1511" t="s">
        <v>98</v>
      </c>
      <c r="G1511">
        <v>78</v>
      </c>
      <c r="H1511" t="s">
        <v>69</v>
      </c>
      <c r="I1511">
        <v>2011</v>
      </c>
      <c r="J1511" t="s">
        <v>92</v>
      </c>
      <c r="K1511" t="s">
        <v>458</v>
      </c>
      <c r="L1511">
        <v>0</v>
      </c>
      <c r="M1511" s="9" t="str">
        <f>Data[[#This Row],[schedule]]&amp;" | "&amp;Data[[#This Row],[section]]</f>
        <v>SCHEDULE 6: REPORT ON ACTUAL TO FORECAST EXPENDITURE | 6b: Forecast Expenditure</v>
      </c>
      <c r="N1511" s="9" t="str">
        <f t="shared" si="23"/>
        <v>SCHEDULE 6: REPORT ON ACTUAL TO FORECAST EXPENDITURE | 6b: Forecast Expenditure | By category | Pricing Period Starting Year + 3 | Capacity growth</v>
      </c>
    </row>
    <row r="1512" spans="1:14" hidden="1">
      <c r="A1512" t="s">
        <v>1</v>
      </c>
      <c r="B1512">
        <v>2012</v>
      </c>
      <c r="C1512" t="s">
        <v>205</v>
      </c>
      <c r="D1512" t="s">
        <v>211</v>
      </c>
      <c r="E1512" t="s">
        <v>101</v>
      </c>
      <c r="F1512" t="s">
        <v>99</v>
      </c>
      <c r="G1512">
        <v>78</v>
      </c>
      <c r="H1512" t="s">
        <v>69</v>
      </c>
      <c r="I1512">
        <v>2012</v>
      </c>
      <c r="J1512" t="s">
        <v>92</v>
      </c>
      <c r="K1512" t="s">
        <v>458</v>
      </c>
      <c r="L1512">
        <v>0</v>
      </c>
      <c r="M1512" s="9" t="str">
        <f>Data[[#This Row],[schedule]]&amp;" | "&amp;Data[[#This Row],[section]]</f>
        <v>SCHEDULE 6: REPORT ON ACTUAL TO FORECAST EXPENDITURE | 6b: Forecast Expenditure</v>
      </c>
      <c r="N1512" s="9" t="str">
        <f t="shared" si="23"/>
        <v>SCHEDULE 6: REPORT ON ACTUAL TO FORECAST EXPENDITURE | 6b: Forecast Expenditure | By category | Pricing Period Starting Year + 4 | Capacity growth</v>
      </c>
    </row>
    <row r="1513" spans="1:14" hidden="1">
      <c r="A1513" t="s">
        <v>1</v>
      </c>
      <c r="B1513">
        <v>2012</v>
      </c>
      <c r="C1513" t="s">
        <v>205</v>
      </c>
      <c r="D1513" t="s">
        <v>211</v>
      </c>
      <c r="E1513" t="s">
        <v>101</v>
      </c>
      <c r="F1513" t="s">
        <v>95</v>
      </c>
      <c r="G1513">
        <v>79</v>
      </c>
      <c r="H1513" t="s">
        <v>70</v>
      </c>
      <c r="I1513">
        <v>2008</v>
      </c>
      <c r="J1513" t="s">
        <v>92</v>
      </c>
      <c r="K1513" t="s">
        <v>1034</v>
      </c>
      <c r="L1513">
        <v>3598.5</v>
      </c>
      <c r="M1513" s="9" t="str">
        <f>Data[[#This Row],[schedule]]&amp;" | "&amp;Data[[#This Row],[section]]</f>
        <v>SCHEDULE 6: REPORT ON ACTUAL TO FORECAST EXPENDITURE | 6b: Forecast Expenditure</v>
      </c>
      <c r="N1513" s="9" t="str">
        <f t="shared" si="23"/>
        <v>SCHEDULE 6: REPORT ON ACTUAL TO FORECAST EXPENDITURE | 6b: Forecast Expenditure | By category | Pricing Period Starting Year | Asset replacement and renewal</v>
      </c>
    </row>
    <row r="1514" spans="1:14" hidden="1">
      <c r="A1514" t="s">
        <v>1</v>
      </c>
      <c r="B1514">
        <v>2012</v>
      </c>
      <c r="C1514" t="s">
        <v>205</v>
      </c>
      <c r="D1514" t="s">
        <v>211</v>
      </c>
      <c r="E1514" t="s">
        <v>101</v>
      </c>
      <c r="F1514" t="s">
        <v>96</v>
      </c>
      <c r="G1514">
        <v>79</v>
      </c>
      <c r="H1514" t="s">
        <v>70</v>
      </c>
      <c r="I1514">
        <v>2009</v>
      </c>
      <c r="J1514" t="s">
        <v>92</v>
      </c>
      <c r="K1514" t="s">
        <v>1035</v>
      </c>
      <c r="L1514">
        <v>3565.4375</v>
      </c>
      <c r="M1514" s="9" t="str">
        <f>Data[[#This Row],[schedule]]&amp;" | "&amp;Data[[#This Row],[section]]</f>
        <v>SCHEDULE 6: REPORT ON ACTUAL TO FORECAST EXPENDITURE | 6b: Forecast Expenditure</v>
      </c>
      <c r="N1514" s="9" t="str">
        <f t="shared" si="23"/>
        <v>SCHEDULE 6: REPORT ON ACTUAL TO FORECAST EXPENDITURE | 6b: Forecast Expenditure | By category | Pricing Period Starting Year + 1 | Asset replacement and renewal</v>
      </c>
    </row>
    <row r="1515" spans="1:14" hidden="1">
      <c r="A1515" t="s">
        <v>1</v>
      </c>
      <c r="B1515">
        <v>2012</v>
      </c>
      <c r="C1515" t="s">
        <v>205</v>
      </c>
      <c r="D1515" t="s">
        <v>211</v>
      </c>
      <c r="E1515" t="s">
        <v>101</v>
      </c>
      <c r="F1515" t="s">
        <v>97</v>
      </c>
      <c r="G1515">
        <v>79</v>
      </c>
      <c r="H1515" t="s">
        <v>70</v>
      </c>
      <c r="I1515">
        <v>2010</v>
      </c>
      <c r="J1515" t="s">
        <v>92</v>
      </c>
      <c r="K1515" t="s">
        <v>1036</v>
      </c>
      <c r="L1515">
        <v>11013</v>
      </c>
      <c r="M1515" s="9" t="str">
        <f>Data[[#This Row],[schedule]]&amp;" | "&amp;Data[[#This Row],[section]]</f>
        <v>SCHEDULE 6: REPORT ON ACTUAL TO FORECAST EXPENDITURE | 6b: Forecast Expenditure</v>
      </c>
      <c r="N1515" s="9" t="str">
        <f t="shared" si="23"/>
        <v>SCHEDULE 6: REPORT ON ACTUAL TO FORECAST EXPENDITURE | 6b: Forecast Expenditure | By category | Pricing Period Starting Year + 2 | Asset replacement and renewal</v>
      </c>
    </row>
    <row r="1516" spans="1:14" hidden="1">
      <c r="A1516" t="s">
        <v>1</v>
      </c>
      <c r="B1516">
        <v>2012</v>
      </c>
      <c r="C1516" t="s">
        <v>205</v>
      </c>
      <c r="D1516" t="s">
        <v>211</v>
      </c>
      <c r="E1516" t="s">
        <v>101</v>
      </c>
      <c r="F1516" t="s">
        <v>98</v>
      </c>
      <c r="G1516">
        <v>79</v>
      </c>
      <c r="H1516" t="s">
        <v>70</v>
      </c>
      <c r="I1516">
        <v>2011</v>
      </c>
      <c r="J1516" t="s">
        <v>92</v>
      </c>
      <c r="K1516" t="s">
        <v>1037</v>
      </c>
      <c r="L1516">
        <v>6342.7338335937502</v>
      </c>
      <c r="M1516" s="9" t="str">
        <f>Data[[#This Row],[schedule]]&amp;" | "&amp;Data[[#This Row],[section]]</f>
        <v>SCHEDULE 6: REPORT ON ACTUAL TO FORECAST EXPENDITURE | 6b: Forecast Expenditure</v>
      </c>
      <c r="N1516" s="9" t="str">
        <f t="shared" si="23"/>
        <v>SCHEDULE 6: REPORT ON ACTUAL TO FORECAST EXPENDITURE | 6b: Forecast Expenditure | By category | Pricing Period Starting Year + 3 | Asset replacement and renewal</v>
      </c>
    </row>
    <row r="1517" spans="1:14" hidden="1">
      <c r="A1517" t="s">
        <v>1</v>
      </c>
      <c r="B1517">
        <v>2012</v>
      </c>
      <c r="C1517" t="s">
        <v>205</v>
      </c>
      <c r="D1517" t="s">
        <v>211</v>
      </c>
      <c r="E1517" t="s">
        <v>101</v>
      </c>
      <c r="F1517" t="s">
        <v>99</v>
      </c>
      <c r="G1517">
        <v>79</v>
      </c>
      <c r="H1517" t="s">
        <v>70</v>
      </c>
      <c r="I1517">
        <v>2012</v>
      </c>
      <c r="J1517" t="s">
        <v>92</v>
      </c>
      <c r="K1517" t="s">
        <v>1015</v>
      </c>
      <c r="L1517">
        <v>3278.5909899121089</v>
      </c>
      <c r="M1517" s="9" t="str">
        <f>Data[[#This Row],[schedule]]&amp;" | "&amp;Data[[#This Row],[section]]</f>
        <v>SCHEDULE 6: REPORT ON ACTUAL TO FORECAST EXPENDITURE | 6b: Forecast Expenditure</v>
      </c>
      <c r="N1517" s="9" t="str">
        <f t="shared" si="23"/>
        <v>SCHEDULE 6: REPORT ON ACTUAL TO FORECAST EXPENDITURE | 6b: Forecast Expenditure | By category | Pricing Period Starting Year + 4 | Asset replacement and renewal</v>
      </c>
    </row>
    <row r="1518" spans="1:14" hidden="1">
      <c r="A1518" t="s">
        <v>1</v>
      </c>
      <c r="B1518">
        <v>2012</v>
      </c>
      <c r="C1518" t="s">
        <v>205</v>
      </c>
      <c r="D1518" t="s">
        <v>211</v>
      </c>
      <c r="E1518" t="s">
        <v>101</v>
      </c>
      <c r="F1518" t="s">
        <v>95</v>
      </c>
      <c r="G1518">
        <v>80</v>
      </c>
      <c r="H1518" t="s">
        <v>269</v>
      </c>
      <c r="I1518">
        <v>2008</v>
      </c>
      <c r="J1518" t="s">
        <v>92</v>
      </c>
      <c r="K1518" t="s">
        <v>1038</v>
      </c>
      <c r="L1518">
        <v>30993.893554353999</v>
      </c>
      <c r="M1518" s="9" t="str">
        <f>Data[[#This Row],[schedule]]&amp;" | "&amp;Data[[#This Row],[section]]</f>
        <v>SCHEDULE 6: REPORT ON ACTUAL TO FORECAST EXPENDITURE | 6b: Forecast Expenditure</v>
      </c>
      <c r="N1518" s="9" t="str">
        <f t="shared" si="23"/>
        <v>SCHEDULE 6: REPORT ON ACTUAL TO FORECAST EXPENDITURE | 6b: Forecast Expenditure | By category | Pricing Period Starting Year | Total forecast capital expenditure</v>
      </c>
    </row>
    <row r="1519" spans="1:14" hidden="1">
      <c r="A1519" t="s">
        <v>1</v>
      </c>
      <c r="B1519">
        <v>2012</v>
      </c>
      <c r="C1519" t="s">
        <v>205</v>
      </c>
      <c r="D1519" t="s">
        <v>211</v>
      </c>
      <c r="E1519" t="s">
        <v>101</v>
      </c>
      <c r="F1519" t="s">
        <v>96</v>
      </c>
      <c r="G1519">
        <v>80</v>
      </c>
      <c r="H1519" t="s">
        <v>269</v>
      </c>
      <c r="I1519">
        <v>2009</v>
      </c>
      <c r="J1519" t="s">
        <v>92</v>
      </c>
      <c r="K1519" t="s">
        <v>1039</v>
      </c>
      <c r="L1519">
        <v>22659.53290409789</v>
      </c>
      <c r="M1519" s="9" t="str">
        <f>Data[[#This Row],[schedule]]&amp;" | "&amp;Data[[#This Row],[section]]</f>
        <v>SCHEDULE 6: REPORT ON ACTUAL TO FORECAST EXPENDITURE | 6b: Forecast Expenditure</v>
      </c>
      <c r="N1519" s="9" t="str">
        <f t="shared" si="23"/>
        <v>SCHEDULE 6: REPORT ON ACTUAL TO FORECAST EXPENDITURE | 6b: Forecast Expenditure | By category | Pricing Period Starting Year + 1 | Total forecast capital expenditure</v>
      </c>
    </row>
    <row r="1520" spans="1:14" hidden="1">
      <c r="A1520" t="s">
        <v>1</v>
      </c>
      <c r="B1520">
        <v>2012</v>
      </c>
      <c r="C1520" t="s">
        <v>205</v>
      </c>
      <c r="D1520" t="s">
        <v>211</v>
      </c>
      <c r="E1520" t="s">
        <v>101</v>
      </c>
      <c r="F1520" t="s">
        <v>97</v>
      </c>
      <c r="G1520">
        <v>80</v>
      </c>
      <c r="H1520" t="s">
        <v>269</v>
      </c>
      <c r="I1520">
        <v>2010</v>
      </c>
      <c r="J1520" t="s">
        <v>92</v>
      </c>
      <c r="K1520" t="s">
        <v>1036</v>
      </c>
      <c r="L1520">
        <v>11013</v>
      </c>
      <c r="M1520" s="9" t="str">
        <f>Data[[#This Row],[schedule]]&amp;" | "&amp;Data[[#This Row],[section]]</f>
        <v>SCHEDULE 6: REPORT ON ACTUAL TO FORECAST EXPENDITURE | 6b: Forecast Expenditure</v>
      </c>
      <c r="N1520" s="9" t="str">
        <f t="shared" si="23"/>
        <v>SCHEDULE 6: REPORT ON ACTUAL TO FORECAST EXPENDITURE | 6b: Forecast Expenditure | By category | Pricing Period Starting Year + 2 | Total forecast capital expenditure</v>
      </c>
    </row>
    <row r="1521" spans="1:14" hidden="1">
      <c r="A1521" t="s">
        <v>1</v>
      </c>
      <c r="B1521">
        <v>2012</v>
      </c>
      <c r="C1521" t="s">
        <v>205</v>
      </c>
      <c r="D1521" t="s">
        <v>211</v>
      </c>
      <c r="E1521" t="s">
        <v>101</v>
      </c>
      <c r="F1521" t="s">
        <v>98</v>
      </c>
      <c r="G1521">
        <v>80</v>
      </c>
      <c r="H1521" t="s">
        <v>269</v>
      </c>
      <c r="I1521">
        <v>2011</v>
      </c>
      <c r="J1521" t="s">
        <v>92</v>
      </c>
      <c r="K1521" t="s">
        <v>1037</v>
      </c>
      <c r="L1521">
        <v>6342.7338335937502</v>
      </c>
      <c r="M1521" s="9" t="str">
        <f>Data[[#This Row],[schedule]]&amp;" | "&amp;Data[[#This Row],[section]]</f>
        <v>SCHEDULE 6: REPORT ON ACTUAL TO FORECAST EXPENDITURE | 6b: Forecast Expenditure</v>
      </c>
      <c r="N1521" s="9" t="str">
        <f t="shared" si="23"/>
        <v>SCHEDULE 6: REPORT ON ACTUAL TO FORECAST EXPENDITURE | 6b: Forecast Expenditure | By category | Pricing Period Starting Year + 3 | Total forecast capital expenditure</v>
      </c>
    </row>
    <row r="1522" spans="1:14" hidden="1">
      <c r="A1522" t="s">
        <v>1</v>
      </c>
      <c r="B1522">
        <v>2012</v>
      </c>
      <c r="C1522" t="s">
        <v>205</v>
      </c>
      <c r="D1522" t="s">
        <v>211</v>
      </c>
      <c r="E1522" t="s">
        <v>101</v>
      </c>
      <c r="F1522" t="s">
        <v>99</v>
      </c>
      <c r="G1522">
        <v>80</v>
      </c>
      <c r="H1522" t="s">
        <v>269</v>
      </c>
      <c r="I1522">
        <v>2012</v>
      </c>
      <c r="J1522" t="s">
        <v>92</v>
      </c>
      <c r="K1522" t="s">
        <v>1015</v>
      </c>
      <c r="L1522">
        <v>3278.5909899121089</v>
      </c>
      <c r="M1522" s="9" t="str">
        <f>Data[[#This Row],[schedule]]&amp;" | "&amp;Data[[#This Row],[section]]</f>
        <v>SCHEDULE 6: REPORT ON ACTUAL TO FORECAST EXPENDITURE | 6b: Forecast Expenditure</v>
      </c>
      <c r="N1522" s="9" t="str">
        <f t="shared" si="23"/>
        <v>SCHEDULE 6: REPORT ON ACTUAL TO FORECAST EXPENDITURE | 6b: Forecast Expenditure | By category | Pricing Period Starting Year + 4 | Total forecast capital expenditure</v>
      </c>
    </row>
    <row r="1523" spans="1:14" hidden="1">
      <c r="A1523" t="s">
        <v>1</v>
      </c>
      <c r="B1523">
        <v>2012</v>
      </c>
      <c r="C1523" t="s">
        <v>205</v>
      </c>
      <c r="D1523" t="s">
        <v>211</v>
      </c>
      <c r="E1523" t="s">
        <v>101</v>
      </c>
      <c r="F1523" t="s">
        <v>95</v>
      </c>
      <c r="G1523">
        <v>82</v>
      </c>
      <c r="H1523" t="s">
        <v>76</v>
      </c>
      <c r="I1523">
        <v>2008</v>
      </c>
      <c r="J1523" t="s">
        <v>92</v>
      </c>
      <c r="K1523" t="s">
        <v>458</v>
      </c>
      <c r="L1523">
        <v>0</v>
      </c>
      <c r="M1523" s="9" t="str">
        <f>Data[[#This Row],[schedule]]&amp;" | "&amp;Data[[#This Row],[section]]</f>
        <v>SCHEDULE 6: REPORT ON ACTUAL TO FORECAST EXPENDITURE | 6b: Forecast Expenditure</v>
      </c>
      <c r="N1523" s="9" t="str">
        <f t="shared" si="23"/>
        <v>SCHEDULE 6: REPORT ON ACTUAL TO FORECAST EXPENDITURE | 6b: Forecast Expenditure | By category | Pricing Period Starting Year | Corporate overheads</v>
      </c>
    </row>
    <row r="1524" spans="1:14" hidden="1">
      <c r="A1524" t="s">
        <v>1</v>
      </c>
      <c r="B1524">
        <v>2012</v>
      </c>
      <c r="C1524" t="s">
        <v>205</v>
      </c>
      <c r="D1524" t="s">
        <v>211</v>
      </c>
      <c r="E1524" t="s">
        <v>101</v>
      </c>
      <c r="F1524" t="s">
        <v>96</v>
      </c>
      <c r="G1524">
        <v>82</v>
      </c>
      <c r="H1524" t="s">
        <v>76</v>
      </c>
      <c r="I1524">
        <v>2009</v>
      </c>
      <c r="J1524" t="s">
        <v>92</v>
      </c>
      <c r="K1524" t="s">
        <v>458</v>
      </c>
      <c r="L1524">
        <v>0</v>
      </c>
      <c r="M1524" s="9" t="str">
        <f>Data[[#This Row],[schedule]]&amp;" | "&amp;Data[[#This Row],[section]]</f>
        <v>SCHEDULE 6: REPORT ON ACTUAL TO FORECAST EXPENDITURE | 6b: Forecast Expenditure</v>
      </c>
      <c r="N1524" s="9" t="str">
        <f t="shared" si="23"/>
        <v>SCHEDULE 6: REPORT ON ACTUAL TO FORECAST EXPENDITURE | 6b: Forecast Expenditure | By category | Pricing Period Starting Year + 1 | Corporate overheads</v>
      </c>
    </row>
    <row r="1525" spans="1:14" hidden="1">
      <c r="A1525" t="s">
        <v>1</v>
      </c>
      <c r="B1525">
        <v>2012</v>
      </c>
      <c r="C1525" t="s">
        <v>205</v>
      </c>
      <c r="D1525" t="s">
        <v>211</v>
      </c>
      <c r="E1525" t="s">
        <v>101</v>
      </c>
      <c r="F1525" t="s">
        <v>97</v>
      </c>
      <c r="G1525">
        <v>82</v>
      </c>
      <c r="H1525" t="s">
        <v>76</v>
      </c>
      <c r="I1525">
        <v>2010</v>
      </c>
      <c r="J1525" t="s">
        <v>92</v>
      </c>
      <c r="K1525" t="s">
        <v>458</v>
      </c>
      <c r="L1525">
        <v>0</v>
      </c>
      <c r="M1525" s="9" t="str">
        <f>Data[[#This Row],[schedule]]&amp;" | "&amp;Data[[#This Row],[section]]</f>
        <v>SCHEDULE 6: REPORT ON ACTUAL TO FORECAST EXPENDITURE | 6b: Forecast Expenditure</v>
      </c>
      <c r="N1525" s="9" t="str">
        <f t="shared" si="23"/>
        <v>SCHEDULE 6: REPORT ON ACTUAL TO FORECAST EXPENDITURE | 6b: Forecast Expenditure | By category | Pricing Period Starting Year + 2 | Corporate overheads</v>
      </c>
    </row>
    <row r="1526" spans="1:14" hidden="1">
      <c r="A1526" t="s">
        <v>1</v>
      </c>
      <c r="B1526">
        <v>2012</v>
      </c>
      <c r="C1526" t="s">
        <v>205</v>
      </c>
      <c r="D1526" t="s">
        <v>211</v>
      </c>
      <c r="E1526" t="s">
        <v>101</v>
      </c>
      <c r="F1526" t="s">
        <v>98</v>
      </c>
      <c r="G1526">
        <v>82</v>
      </c>
      <c r="H1526" t="s">
        <v>76</v>
      </c>
      <c r="I1526">
        <v>2011</v>
      </c>
      <c r="J1526" t="s">
        <v>92</v>
      </c>
      <c r="K1526" t="s">
        <v>458</v>
      </c>
      <c r="L1526">
        <v>0</v>
      </c>
      <c r="M1526" s="9" t="str">
        <f>Data[[#This Row],[schedule]]&amp;" | "&amp;Data[[#This Row],[section]]</f>
        <v>SCHEDULE 6: REPORT ON ACTUAL TO FORECAST EXPENDITURE | 6b: Forecast Expenditure</v>
      </c>
      <c r="N1526" s="9" t="str">
        <f t="shared" si="23"/>
        <v>SCHEDULE 6: REPORT ON ACTUAL TO FORECAST EXPENDITURE | 6b: Forecast Expenditure | By category | Pricing Period Starting Year + 3 | Corporate overheads</v>
      </c>
    </row>
    <row r="1527" spans="1:14" hidden="1">
      <c r="A1527" t="s">
        <v>1</v>
      </c>
      <c r="B1527">
        <v>2012</v>
      </c>
      <c r="C1527" t="s">
        <v>205</v>
      </c>
      <c r="D1527" t="s">
        <v>211</v>
      </c>
      <c r="E1527" t="s">
        <v>101</v>
      </c>
      <c r="F1527" t="s">
        <v>99</v>
      </c>
      <c r="G1527">
        <v>82</v>
      </c>
      <c r="H1527" t="s">
        <v>76</v>
      </c>
      <c r="I1527">
        <v>2012</v>
      </c>
      <c r="J1527" t="s">
        <v>92</v>
      </c>
      <c r="K1527" t="s">
        <v>458</v>
      </c>
      <c r="L1527">
        <v>0</v>
      </c>
      <c r="M1527" s="9" t="str">
        <f>Data[[#This Row],[schedule]]&amp;" | "&amp;Data[[#This Row],[section]]</f>
        <v>SCHEDULE 6: REPORT ON ACTUAL TO FORECAST EXPENDITURE | 6b: Forecast Expenditure</v>
      </c>
      <c r="N1527" s="9" t="str">
        <f t="shared" si="23"/>
        <v>SCHEDULE 6: REPORT ON ACTUAL TO FORECAST EXPENDITURE | 6b: Forecast Expenditure | By category | Pricing Period Starting Year + 4 | Corporate overheads</v>
      </c>
    </row>
    <row r="1528" spans="1:14" hidden="1">
      <c r="A1528" t="s">
        <v>1</v>
      </c>
      <c r="B1528">
        <v>2012</v>
      </c>
      <c r="C1528" t="s">
        <v>205</v>
      </c>
      <c r="D1528" t="s">
        <v>211</v>
      </c>
      <c r="E1528" t="s">
        <v>101</v>
      </c>
      <c r="F1528" t="s">
        <v>95</v>
      </c>
      <c r="G1528">
        <v>83</v>
      </c>
      <c r="H1528" t="s">
        <v>77</v>
      </c>
      <c r="I1528">
        <v>2008</v>
      </c>
      <c r="J1528" t="s">
        <v>92</v>
      </c>
      <c r="K1528" t="s">
        <v>458</v>
      </c>
      <c r="L1528">
        <v>0</v>
      </c>
      <c r="M1528" s="9" t="str">
        <f>Data[[#This Row],[schedule]]&amp;" | "&amp;Data[[#This Row],[section]]</f>
        <v>SCHEDULE 6: REPORT ON ACTUAL TO FORECAST EXPENDITURE | 6b: Forecast Expenditure</v>
      </c>
      <c r="N1528" s="9" t="str">
        <f t="shared" si="23"/>
        <v>SCHEDULE 6: REPORT ON ACTUAL TO FORECAST EXPENDITURE | 6b: Forecast Expenditure | By category | Pricing Period Starting Year | Asset management and airport operations</v>
      </c>
    </row>
    <row r="1529" spans="1:14" hidden="1">
      <c r="A1529" t="s">
        <v>1</v>
      </c>
      <c r="B1529">
        <v>2012</v>
      </c>
      <c r="C1529" t="s">
        <v>205</v>
      </c>
      <c r="D1529" t="s">
        <v>211</v>
      </c>
      <c r="E1529" t="s">
        <v>101</v>
      </c>
      <c r="F1529" t="s">
        <v>96</v>
      </c>
      <c r="G1529">
        <v>83</v>
      </c>
      <c r="H1529" t="s">
        <v>77</v>
      </c>
      <c r="I1529">
        <v>2009</v>
      </c>
      <c r="J1529" t="s">
        <v>92</v>
      </c>
      <c r="K1529" t="s">
        <v>458</v>
      </c>
      <c r="L1529">
        <v>0</v>
      </c>
      <c r="M1529" s="9" t="str">
        <f>Data[[#This Row],[schedule]]&amp;" | "&amp;Data[[#This Row],[section]]</f>
        <v>SCHEDULE 6: REPORT ON ACTUAL TO FORECAST EXPENDITURE | 6b: Forecast Expenditure</v>
      </c>
      <c r="N1529" s="9" t="str">
        <f t="shared" si="23"/>
        <v>SCHEDULE 6: REPORT ON ACTUAL TO FORECAST EXPENDITURE | 6b: Forecast Expenditure | By category | Pricing Period Starting Year + 1 | Asset management and airport operations</v>
      </c>
    </row>
    <row r="1530" spans="1:14" hidden="1">
      <c r="A1530" t="s">
        <v>1</v>
      </c>
      <c r="B1530">
        <v>2012</v>
      </c>
      <c r="C1530" t="s">
        <v>205</v>
      </c>
      <c r="D1530" t="s">
        <v>211</v>
      </c>
      <c r="E1530" t="s">
        <v>101</v>
      </c>
      <c r="F1530" t="s">
        <v>97</v>
      </c>
      <c r="G1530">
        <v>83</v>
      </c>
      <c r="H1530" t="s">
        <v>77</v>
      </c>
      <c r="I1530">
        <v>2010</v>
      </c>
      <c r="J1530" t="s">
        <v>92</v>
      </c>
      <c r="K1530" t="s">
        <v>458</v>
      </c>
      <c r="L1530">
        <v>0</v>
      </c>
      <c r="M1530" s="9" t="str">
        <f>Data[[#This Row],[schedule]]&amp;" | "&amp;Data[[#This Row],[section]]</f>
        <v>SCHEDULE 6: REPORT ON ACTUAL TO FORECAST EXPENDITURE | 6b: Forecast Expenditure</v>
      </c>
      <c r="N1530" s="9" t="str">
        <f t="shared" si="23"/>
        <v>SCHEDULE 6: REPORT ON ACTUAL TO FORECAST EXPENDITURE | 6b: Forecast Expenditure | By category | Pricing Period Starting Year + 2 | Asset management and airport operations</v>
      </c>
    </row>
    <row r="1531" spans="1:14" hidden="1">
      <c r="A1531" t="s">
        <v>1</v>
      </c>
      <c r="B1531">
        <v>2012</v>
      </c>
      <c r="C1531" t="s">
        <v>205</v>
      </c>
      <c r="D1531" t="s">
        <v>211</v>
      </c>
      <c r="E1531" t="s">
        <v>101</v>
      </c>
      <c r="F1531" t="s">
        <v>98</v>
      </c>
      <c r="G1531">
        <v>83</v>
      </c>
      <c r="H1531" t="s">
        <v>77</v>
      </c>
      <c r="I1531">
        <v>2011</v>
      </c>
      <c r="J1531" t="s">
        <v>92</v>
      </c>
      <c r="K1531" t="s">
        <v>458</v>
      </c>
      <c r="L1531">
        <v>0</v>
      </c>
      <c r="M1531" s="9" t="str">
        <f>Data[[#This Row],[schedule]]&amp;" | "&amp;Data[[#This Row],[section]]</f>
        <v>SCHEDULE 6: REPORT ON ACTUAL TO FORECAST EXPENDITURE | 6b: Forecast Expenditure</v>
      </c>
      <c r="N1531" s="9" t="str">
        <f t="shared" si="23"/>
        <v>SCHEDULE 6: REPORT ON ACTUAL TO FORECAST EXPENDITURE | 6b: Forecast Expenditure | By category | Pricing Period Starting Year + 3 | Asset management and airport operations</v>
      </c>
    </row>
    <row r="1532" spans="1:14" hidden="1">
      <c r="A1532" t="s">
        <v>1</v>
      </c>
      <c r="B1532">
        <v>2012</v>
      </c>
      <c r="C1532" t="s">
        <v>205</v>
      </c>
      <c r="D1532" t="s">
        <v>211</v>
      </c>
      <c r="E1532" t="s">
        <v>101</v>
      </c>
      <c r="F1532" t="s">
        <v>99</v>
      </c>
      <c r="G1532">
        <v>83</v>
      </c>
      <c r="H1532" t="s">
        <v>77</v>
      </c>
      <c r="I1532">
        <v>2012</v>
      </c>
      <c r="J1532" t="s">
        <v>92</v>
      </c>
      <c r="K1532" t="s">
        <v>458</v>
      </c>
      <c r="L1532">
        <v>0</v>
      </c>
      <c r="M1532" s="9" t="str">
        <f>Data[[#This Row],[schedule]]&amp;" | "&amp;Data[[#This Row],[section]]</f>
        <v>SCHEDULE 6: REPORT ON ACTUAL TO FORECAST EXPENDITURE | 6b: Forecast Expenditure</v>
      </c>
      <c r="N1532" s="9" t="str">
        <f t="shared" si="23"/>
        <v>SCHEDULE 6: REPORT ON ACTUAL TO FORECAST EXPENDITURE | 6b: Forecast Expenditure | By category | Pricing Period Starting Year + 4 | Asset management and airport operations</v>
      </c>
    </row>
    <row r="1533" spans="1:14" hidden="1">
      <c r="A1533" t="s">
        <v>1</v>
      </c>
      <c r="B1533">
        <v>2012</v>
      </c>
      <c r="C1533" t="s">
        <v>205</v>
      </c>
      <c r="D1533" t="s">
        <v>211</v>
      </c>
      <c r="E1533" t="s">
        <v>101</v>
      </c>
      <c r="F1533" t="s">
        <v>95</v>
      </c>
      <c r="G1533">
        <v>84</v>
      </c>
      <c r="H1533" t="s">
        <v>78</v>
      </c>
      <c r="I1533">
        <v>2008</v>
      </c>
      <c r="J1533" t="s">
        <v>92</v>
      </c>
      <c r="K1533" t="s">
        <v>458</v>
      </c>
      <c r="L1533">
        <v>0</v>
      </c>
      <c r="M1533" s="9" t="str">
        <f>Data[[#This Row],[schedule]]&amp;" | "&amp;Data[[#This Row],[section]]</f>
        <v>SCHEDULE 6: REPORT ON ACTUAL TO FORECAST EXPENDITURE | 6b: Forecast Expenditure</v>
      </c>
      <c r="N1533" s="9" t="str">
        <f t="shared" si="23"/>
        <v>SCHEDULE 6: REPORT ON ACTUAL TO FORECAST EXPENDITURE | 6b: Forecast Expenditure | By category | Pricing Period Starting Year | Asset maintenance</v>
      </c>
    </row>
    <row r="1534" spans="1:14" hidden="1">
      <c r="A1534" t="s">
        <v>1</v>
      </c>
      <c r="B1534">
        <v>2012</v>
      </c>
      <c r="C1534" t="s">
        <v>205</v>
      </c>
      <c r="D1534" t="s">
        <v>211</v>
      </c>
      <c r="E1534" t="s">
        <v>101</v>
      </c>
      <c r="F1534" t="s">
        <v>96</v>
      </c>
      <c r="G1534">
        <v>84</v>
      </c>
      <c r="H1534" t="s">
        <v>78</v>
      </c>
      <c r="I1534">
        <v>2009</v>
      </c>
      <c r="J1534" t="s">
        <v>92</v>
      </c>
      <c r="K1534" t="s">
        <v>458</v>
      </c>
      <c r="L1534">
        <v>0</v>
      </c>
      <c r="M1534" s="9" t="str">
        <f>Data[[#This Row],[schedule]]&amp;" | "&amp;Data[[#This Row],[section]]</f>
        <v>SCHEDULE 6: REPORT ON ACTUAL TO FORECAST EXPENDITURE | 6b: Forecast Expenditure</v>
      </c>
      <c r="N1534" s="9" t="str">
        <f t="shared" si="23"/>
        <v>SCHEDULE 6: REPORT ON ACTUAL TO FORECAST EXPENDITURE | 6b: Forecast Expenditure | By category | Pricing Period Starting Year + 1 | Asset maintenance</v>
      </c>
    </row>
    <row r="1535" spans="1:14" hidden="1">
      <c r="A1535" t="s">
        <v>1</v>
      </c>
      <c r="B1535">
        <v>2012</v>
      </c>
      <c r="C1535" t="s">
        <v>205</v>
      </c>
      <c r="D1535" t="s">
        <v>211</v>
      </c>
      <c r="E1535" t="s">
        <v>101</v>
      </c>
      <c r="F1535" t="s">
        <v>97</v>
      </c>
      <c r="G1535">
        <v>84</v>
      </c>
      <c r="H1535" t="s">
        <v>78</v>
      </c>
      <c r="I1535">
        <v>2010</v>
      </c>
      <c r="J1535" t="s">
        <v>92</v>
      </c>
      <c r="K1535" t="s">
        <v>458</v>
      </c>
      <c r="L1535">
        <v>0</v>
      </c>
      <c r="M1535" s="9" t="str">
        <f>Data[[#This Row],[schedule]]&amp;" | "&amp;Data[[#This Row],[section]]</f>
        <v>SCHEDULE 6: REPORT ON ACTUAL TO FORECAST EXPENDITURE | 6b: Forecast Expenditure</v>
      </c>
      <c r="N1535" s="9" t="str">
        <f t="shared" si="23"/>
        <v>SCHEDULE 6: REPORT ON ACTUAL TO FORECAST EXPENDITURE | 6b: Forecast Expenditure | By category | Pricing Period Starting Year + 2 | Asset maintenance</v>
      </c>
    </row>
    <row r="1536" spans="1:14" hidden="1">
      <c r="A1536" t="s">
        <v>1</v>
      </c>
      <c r="B1536">
        <v>2012</v>
      </c>
      <c r="C1536" t="s">
        <v>205</v>
      </c>
      <c r="D1536" t="s">
        <v>211</v>
      </c>
      <c r="E1536" t="s">
        <v>101</v>
      </c>
      <c r="F1536" t="s">
        <v>98</v>
      </c>
      <c r="G1536">
        <v>84</v>
      </c>
      <c r="H1536" t="s">
        <v>78</v>
      </c>
      <c r="I1536">
        <v>2011</v>
      </c>
      <c r="J1536" t="s">
        <v>92</v>
      </c>
      <c r="K1536" t="s">
        <v>458</v>
      </c>
      <c r="L1536">
        <v>0</v>
      </c>
      <c r="M1536" s="9" t="str">
        <f>Data[[#This Row],[schedule]]&amp;" | "&amp;Data[[#This Row],[section]]</f>
        <v>SCHEDULE 6: REPORT ON ACTUAL TO FORECAST EXPENDITURE | 6b: Forecast Expenditure</v>
      </c>
      <c r="N1536" s="9" t="str">
        <f t="shared" si="23"/>
        <v>SCHEDULE 6: REPORT ON ACTUAL TO FORECAST EXPENDITURE | 6b: Forecast Expenditure | By category | Pricing Period Starting Year + 3 | Asset maintenance</v>
      </c>
    </row>
    <row r="1537" spans="1:14" hidden="1">
      <c r="A1537" t="s">
        <v>1</v>
      </c>
      <c r="B1537">
        <v>2012</v>
      </c>
      <c r="C1537" t="s">
        <v>205</v>
      </c>
      <c r="D1537" t="s">
        <v>211</v>
      </c>
      <c r="E1537" t="s">
        <v>101</v>
      </c>
      <c r="F1537" t="s">
        <v>99</v>
      </c>
      <c r="G1537">
        <v>84</v>
      </c>
      <c r="H1537" t="s">
        <v>78</v>
      </c>
      <c r="I1537">
        <v>2012</v>
      </c>
      <c r="J1537" t="s">
        <v>92</v>
      </c>
      <c r="K1537" t="s">
        <v>458</v>
      </c>
      <c r="L1537">
        <v>0</v>
      </c>
      <c r="M1537" s="9" t="str">
        <f>Data[[#This Row],[schedule]]&amp;" | "&amp;Data[[#This Row],[section]]</f>
        <v>SCHEDULE 6: REPORT ON ACTUAL TO FORECAST EXPENDITURE | 6b: Forecast Expenditure</v>
      </c>
      <c r="N1537" s="9" t="str">
        <f t="shared" si="23"/>
        <v>SCHEDULE 6: REPORT ON ACTUAL TO FORECAST EXPENDITURE | 6b: Forecast Expenditure | By category | Pricing Period Starting Year + 4 | Asset maintenance</v>
      </c>
    </row>
    <row r="1538" spans="1:14" hidden="1">
      <c r="A1538" t="s">
        <v>1</v>
      </c>
      <c r="B1538">
        <v>2012</v>
      </c>
      <c r="C1538" t="s">
        <v>205</v>
      </c>
      <c r="D1538" t="s">
        <v>211</v>
      </c>
      <c r="E1538" t="s">
        <v>101</v>
      </c>
      <c r="F1538" t="s">
        <v>95</v>
      </c>
      <c r="G1538">
        <v>85</v>
      </c>
      <c r="H1538" t="s">
        <v>270</v>
      </c>
      <c r="I1538">
        <v>2008</v>
      </c>
      <c r="J1538" t="s">
        <v>92</v>
      </c>
      <c r="K1538" t="s">
        <v>1040</v>
      </c>
      <c r="L1538">
        <v>10684.108743882751</v>
      </c>
      <c r="M1538" s="9" t="str">
        <f>Data[[#This Row],[schedule]]&amp;" | "&amp;Data[[#This Row],[section]]</f>
        <v>SCHEDULE 6: REPORT ON ACTUAL TO FORECAST EXPENDITURE | 6b: Forecast Expenditure</v>
      </c>
      <c r="N1538" s="9" t="str">
        <f t="shared" ref="N1538:N1601" si="24">SUBSTITUTE(SUBSTITUTE(SUBSTITUTE(C1538&amp;" | "&amp;D1538&amp;" | "&amp;E1538&amp;" | "&amp;F1538&amp;" | "&amp;H1538," |  |  | "," | ")," |  |  | "," | ")," |  | "," | ")</f>
        <v>SCHEDULE 6: REPORT ON ACTUAL TO FORECAST EXPENDITURE | 6b: Forecast Expenditure | By category | Pricing Period Starting Year | Total forecast operational expenditure</v>
      </c>
    </row>
    <row r="1539" spans="1:14" hidden="1">
      <c r="A1539" t="s">
        <v>1</v>
      </c>
      <c r="B1539">
        <v>2012</v>
      </c>
      <c r="C1539" t="s">
        <v>205</v>
      </c>
      <c r="D1539" t="s">
        <v>211</v>
      </c>
      <c r="E1539" t="s">
        <v>101</v>
      </c>
      <c r="F1539" t="s">
        <v>96</v>
      </c>
      <c r="G1539">
        <v>85</v>
      </c>
      <c r="H1539" t="s">
        <v>270</v>
      </c>
      <c r="I1539">
        <v>2009</v>
      </c>
      <c r="J1539" t="s">
        <v>92</v>
      </c>
      <c r="K1539" t="s">
        <v>1041</v>
      </c>
      <c r="L1539">
        <v>10816.07853901033</v>
      </c>
      <c r="M1539" s="9" t="str">
        <f>Data[[#This Row],[schedule]]&amp;" | "&amp;Data[[#This Row],[section]]</f>
        <v>SCHEDULE 6: REPORT ON ACTUAL TO FORECAST EXPENDITURE | 6b: Forecast Expenditure</v>
      </c>
      <c r="N1539" s="9" t="str">
        <f t="shared" si="24"/>
        <v>SCHEDULE 6: REPORT ON ACTUAL TO FORECAST EXPENDITURE | 6b: Forecast Expenditure | By category | Pricing Period Starting Year + 1 | Total forecast operational expenditure</v>
      </c>
    </row>
    <row r="1540" spans="1:14" hidden="1">
      <c r="A1540" t="s">
        <v>1</v>
      </c>
      <c r="B1540">
        <v>2012</v>
      </c>
      <c r="C1540" t="s">
        <v>205</v>
      </c>
      <c r="D1540" t="s">
        <v>211</v>
      </c>
      <c r="E1540" t="s">
        <v>101</v>
      </c>
      <c r="F1540" t="s">
        <v>97</v>
      </c>
      <c r="G1540">
        <v>85</v>
      </c>
      <c r="H1540" t="s">
        <v>270</v>
      </c>
      <c r="I1540">
        <v>2010</v>
      </c>
      <c r="J1540" t="s">
        <v>92</v>
      </c>
      <c r="K1540" t="s">
        <v>1042</v>
      </c>
      <c r="L1540">
        <v>10937.21537155873</v>
      </c>
      <c r="M1540" s="9" t="str">
        <f>Data[[#This Row],[schedule]]&amp;" | "&amp;Data[[#This Row],[section]]</f>
        <v>SCHEDULE 6: REPORT ON ACTUAL TO FORECAST EXPENDITURE | 6b: Forecast Expenditure</v>
      </c>
      <c r="N1540" s="9" t="str">
        <f t="shared" si="24"/>
        <v>SCHEDULE 6: REPORT ON ACTUAL TO FORECAST EXPENDITURE | 6b: Forecast Expenditure | By category | Pricing Period Starting Year + 2 | Total forecast operational expenditure</v>
      </c>
    </row>
    <row r="1541" spans="1:14" hidden="1">
      <c r="A1541" t="s">
        <v>1</v>
      </c>
      <c r="B1541">
        <v>2012</v>
      </c>
      <c r="C1541" t="s">
        <v>205</v>
      </c>
      <c r="D1541" t="s">
        <v>211</v>
      </c>
      <c r="E1541" t="s">
        <v>101</v>
      </c>
      <c r="F1541" t="s">
        <v>98</v>
      </c>
      <c r="G1541">
        <v>85</v>
      </c>
      <c r="H1541" t="s">
        <v>270</v>
      </c>
      <c r="I1541">
        <v>2011</v>
      </c>
      <c r="J1541" t="s">
        <v>92</v>
      </c>
      <c r="K1541" t="s">
        <v>1043</v>
      </c>
      <c r="L1541">
        <v>12153.336453047419</v>
      </c>
      <c r="M1541" s="9" t="str">
        <f>Data[[#This Row],[schedule]]&amp;" | "&amp;Data[[#This Row],[section]]</f>
        <v>SCHEDULE 6: REPORT ON ACTUAL TO FORECAST EXPENDITURE | 6b: Forecast Expenditure</v>
      </c>
      <c r="N1541" s="9" t="str">
        <f t="shared" si="24"/>
        <v>SCHEDULE 6: REPORT ON ACTUAL TO FORECAST EXPENDITURE | 6b: Forecast Expenditure | By category | Pricing Period Starting Year + 3 | Total forecast operational expenditure</v>
      </c>
    </row>
    <row r="1542" spans="1:14" hidden="1">
      <c r="A1542" t="s">
        <v>1</v>
      </c>
      <c r="B1542">
        <v>2012</v>
      </c>
      <c r="C1542" t="s">
        <v>205</v>
      </c>
      <c r="D1542" t="s">
        <v>211</v>
      </c>
      <c r="E1542" t="s">
        <v>101</v>
      </c>
      <c r="F1542" t="s">
        <v>99</v>
      </c>
      <c r="G1542">
        <v>85</v>
      </c>
      <c r="H1542" t="s">
        <v>270</v>
      </c>
      <c r="I1542">
        <v>2012</v>
      </c>
      <c r="J1542" t="s">
        <v>92</v>
      </c>
      <c r="K1542" t="s">
        <v>1027</v>
      </c>
      <c r="L1542">
        <v>13356.78929379454</v>
      </c>
      <c r="M1542" s="9" t="str">
        <f>Data[[#This Row],[schedule]]&amp;" | "&amp;Data[[#This Row],[section]]</f>
        <v>SCHEDULE 6: REPORT ON ACTUAL TO FORECAST EXPENDITURE | 6b: Forecast Expenditure</v>
      </c>
      <c r="N1542" s="9" t="str">
        <f t="shared" si="24"/>
        <v>SCHEDULE 6: REPORT ON ACTUAL TO FORECAST EXPENDITURE | 6b: Forecast Expenditure | By category | Pricing Period Starting Year + 4 | Total forecast operational expenditure</v>
      </c>
    </row>
    <row r="1543" spans="1:14" hidden="1">
      <c r="A1543" t="s">
        <v>1</v>
      </c>
      <c r="B1543">
        <v>2012</v>
      </c>
      <c r="C1543" t="s">
        <v>399</v>
      </c>
      <c r="D1543" t="s">
        <v>400</v>
      </c>
      <c r="E1543" t="s">
        <v>81</v>
      </c>
      <c r="F1543" t="s">
        <v>81</v>
      </c>
      <c r="G1543">
        <v>8</v>
      </c>
      <c r="H1543" t="s">
        <v>149</v>
      </c>
      <c r="I1543">
        <v>2012</v>
      </c>
      <c r="J1543" t="s">
        <v>92</v>
      </c>
      <c r="K1543" t="s">
        <v>1044</v>
      </c>
      <c r="L1543">
        <v>6.3736300000000004</v>
      </c>
      <c r="M1543" s="9" t="str">
        <f>Data[[#This Row],[schedule]]&amp;" | "&amp;Data[[#This Row],[section]]</f>
        <v>SCHEDULE 5: REPORT ON RELATED PARTY TRANSACTIONS | 5(i): Related Party Transactions</v>
      </c>
      <c r="N1543" s="9" t="str">
        <f t="shared" si="24"/>
        <v>SCHEDULE 5: REPORT ON RELATED PARTY TRANSACTIONS | 5(i): Related Party Transactions | Net operating revenue</v>
      </c>
    </row>
    <row r="1544" spans="1:14" hidden="1">
      <c r="A1544" t="s">
        <v>1</v>
      </c>
      <c r="B1544">
        <v>2012</v>
      </c>
      <c r="C1544" t="s">
        <v>399</v>
      </c>
      <c r="D1544" t="s">
        <v>400</v>
      </c>
      <c r="E1544" t="s">
        <v>81</v>
      </c>
      <c r="F1544" t="s">
        <v>81</v>
      </c>
      <c r="G1544">
        <v>9</v>
      </c>
      <c r="H1544" t="s">
        <v>401</v>
      </c>
      <c r="I1544">
        <v>2012</v>
      </c>
      <c r="J1544" t="s">
        <v>92</v>
      </c>
      <c r="K1544" t="s">
        <v>1045</v>
      </c>
      <c r="L1544">
        <v>2035.710107545583</v>
      </c>
      <c r="M1544" s="9" t="str">
        <f>Data[[#This Row],[schedule]]&amp;" | "&amp;Data[[#This Row],[section]]</f>
        <v>SCHEDULE 5: REPORT ON RELATED PARTY TRANSACTIONS | 5(i): Related Party Transactions</v>
      </c>
      <c r="N1544" s="9" t="str">
        <f t="shared" si="24"/>
        <v>SCHEDULE 5: REPORT ON RELATED PARTY TRANSACTIONS | 5(i): Related Party Transactions | Operational expenditure</v>
      </c>
    </row>
    <row r="1545" spans="1:14" hidden="1">
      <c r="A1545" t="s">
        <v>1</v>
      </c>
      <c r="B1545">
        <v>2012</v>
      </c>
      <c r="C1545" t="s">
        <v>399</v>
      </c>
      <c r="D1545" t="s">
        <v>400</v>
      </c>
      <c r="E1545" t="s">
        <v>81</v>
      </c>
      <c r="F1545" t="s">
        <v>81</v>
      </c>
      <c r="G1545">
        <v>10</v>
      </c>
      <c r="H1545" t="s">
        <v>402</v>
      </c>
      <c r="I1545">
        <v>2012</v>
      </c>
      <c r="J1545" t="s">
        <v>92</v>
      </c>
      <c r="K1545" t="s">
        <v>1046</v>
      </c>
      <c r="L1545">
        <v>806.16687177705023</v>
      </c>
      <c r="M1545" s="9" t="str">
        <f>Data[[#This Row],[schedule]]&amp;" | "&amp;Data[[#This Row],[section]]</f>
        <v>SCHEDULE 5: REPORT ON RELATED PARTY TRANSACTIONS | 5(i): Related Party Transactions</v>
      </c>
      <c r="N1545" s="9" t="str">
        <f t="shared" si="24"/>
        <v>SCHEDULE 5: REPORT ON RELATED PARTY TRANSACTIONS | 5(i): Related Party Transactions | Related party capital expenditure</v>
      </c>
    </row>
    <row r="1546" spans="1:14" hidden="1">
      <c r="A1546" t="s">
        <v>1</v>
      </c>
      <c r="B1546">
        <v>2012</v>
      </c>
      <c r="C1546" t="s">
        <v>399</v>
      </c>
      <c r="D1546" t="s">
        <v>400</v>
      </c>
      <c r="E1546" t="s">
        <v>81</v>
      </c>
      <c r="F1546" t="s">
        <v>81</v>
      </c>
      <c r="G1546">
        <v>11</v>
      </c>
      <c r="H1546" t="s">
        <v>403</v>
      </c>
      <c r="I1546">
        <v>2012</v>
      </c>
      <c r="J1546" t="s">
        <v>92</v>
      </c>
      <c r="K1546" t="s">
        <v>1047</v>
      </c>
      <c r="L1546">
        <v>5027.7443252115163</v>
      </c>
      <c r="M1546" s="9" t="str">
        <f>Data[[#This Row],[schedule]]&amp;" | "&amp;Data[[#This Row],[section]]</f>
        <v>SCHEDULE 5: REPORT ON RELATED PARTY TRANSACTIONS | 5(i): Related Party Transactions</v>
      </c>
      <c r="N1546" s="9" t="str">
        <f t="shared" si="24"/>
        <v>SCHEDULE 5: REPORT ON RELATED PARTY TRANSACTIONS | 5(i): Related Party Transactions | Market value of asset disposals</v>
      </c>
    </row>
    <row r="1547" spans="1:14" hidden="1">
      <c r="A1547" t="s">
        <v>1</v>
      </c>
      <c r="B1547">
        <v>2012</v>
      </c>
      <c r="C1547" t="s">
        <v>399</v>
      </c>
      <c r="D1547" t="s">
        <v>400</v>
      </c>
      <c r="E1547" t="s">
        <v>81</v>
      </c>
      <c r="F1547" t="s">
        <v>81</v>
      </c>
      <c r="G1547">
        <v>12</v>
      </c>
      <c r="H1547" t="s">
        <v>404</v>
      </c>
      <c r="I1547">
        <v>2012</v>
      </c>
      <c r="J1547" t="s">
        <v>92</v>
      </c>
      <c r="K1547" t="s">
        <v>458</v>
      </c>
      <c r="L1547">
        <v>0</v>
      </c>
      <c r="M1547" s="9" t="str">
        <f>Data[[#This Row],[schedule]]&amp;" | "&amp;Data[[#This Row],[section]]</f>
        <v>SCHEDULE 5: REPORT ON RELATED PARTY TRANSACTIONS | 5(i): Related Party Transactions</v>
      </c>
      <c r="N1547" s="9" t="str">
        <f t="shared" si="24"/>
        <v>SCHEDULE 5: REPORT ON RELATED PARTY TRANSACTIONS | 5(i): Related Party Transactions | Other related party transactions</v>
      </c>
    </row>
    <row r="1548" spans="1:14" hidden="1">
      <c r="A1548" t="s">
        <v>1</v>
      </c>
      <c r="B1548">
        <v>2012</v>
      </c>
      <c r="C1548" t="s">
        <v>206</v>
      </c>
      <c r="D1548" t="s">
        <v>212</v>
      </c>
      <c r="E1548" t="s">
        <v>81</v>
      </c>
      <c r="F1548" t="s">
        <v>309</v>
      </c>
      <c r="G1548">
        <v>8</v>
      </c>
      <c r="H1548" t="s">
        <v>271</v>
      </c>
      <c r="I1548">
        <v>2012</v>
      </c>
      <c r="J1548" t="s">
        <v>92</v>
      </c>
      <c r="K1548" t="s">
        <v>1048</v>
      </c>
      <c r="L1548">
        <v>425385.19460187131</v>
      </c>
      <c r="M1548" s="9" t="str">
        <f>Data[[#This Row],[schedule]]&amp;" | "&amp;Data[[#This Row],[section]]</f>
        <v>SCHEDULE 4: REPORT ON REGULATORY ASSET BASE ROLL FORWARD | 4.a</v>
      </c>
      <c r="N1548" s="9" t="str">
        <f t="shared" si="24"/>
        <v>SCHEDULE 4: REPORT ON REGULATORY ASSET BASE ROLL FORWARD | 4.a | Unallocated RAB | RAB value—previous disclosure year</v>
      </c>
    </row>
    <row r="1549" spans="1:14" hidden="1">
      <c r="A1549" t="s">
        <v>1</v>
      </c>
      <c r="B1549">
        <v>2012</v>
      </c>
      <c r="C1549" t="s">
        <v>206</v>
      </c>
      <c r="D1549" t="s">
        <v>212</v>
      </c>
      <c r="E1549" t="s">
        <v>81</v>
      </c>
      <c r="F1549" t="s">
        <v>310</v>
      </c>
      <c r="G1549">
        <v>8</v>
      </c>
      <c r="H1549" t="s">
        <v>271</v>
      </c>
      <c r="I1549">
        <v>2012</v>
      </c>
      <c r="J1549" t="s">
        <v>92</v>
      </c>
      <c r="K1549" t="s">
        <v>1049</v>
      </c>
      <c r="L1549">
        <v>407141.9576266263</v>
      </c>
      <c r="M1549" s="9" t="str">
        <f>Data[[#This Row],[schedule]]&amp;" | "&amp;Data[[#This Row],[section]]</f>
        <v>SCHEDULE 4: REPORT ON REGULATORY ASSET BASE ROLL FORWARD | 4.a</v>
      </c>
      <c r="N1549" s="9" t="str">
        <f t="shared" si="24"/>
        <v>SCHEDULE 4: REPORT ON REGULATORY ASSET BASE ROLL FORWARD | 4.a | RAB | RAB value—previous disclosure year</v>
      </c>
    </row>
    <row r="1550" spans="1:14" hidden="1">
      <c r="A1550" t="s">
        <v>1</v>
      </c>
      <c r="B1550">
        <v>2012</v>
      </c>
      <c r="C1550" t="s">
        <v>206</v>
      </c>
      <c r="D1550" t="s">
        <v>212</v>
      </c>
      <c r="E1550" t="s">
        <v>81</v>
      </c>
      <c r="F1550" t="s">
        <v>309</v>
      </c>
      <c r="G1550">
        <v>10</v>
      </c>
      <c r="H1550" t="s">
        <v>155</v>
      </c>
      <c r="I1550">
        <v>2012</v>
      </c>
      <c r="J1550" t="s">
        <v>92</v>
      </c>
      <c r="K1550" t="s">
        <v>1050</v>
      </c>
      <c r="L1550">
        <v>14231.515174566561</v>
      </c>
      <c r="M1550" s="9" t="str">
        <f>Data[[#This Row],[schedule]]&amp;" | "&amp;Data[[#This Row],[section]]</f>
        <v>SCHEDULE 4: REPORT ON REGULATORY ASSET BASE ROLL FORWARD | 4.a</v>
      </c>
      <c r="N1550" s="9" t="str">
        <f t="shared" si="24"/>
        <v>SCHEDULE 4: REPORT ON REGULATORY ASSET BASE ROLL FORWARD | 4.a | Unallocated RAB | Regulatory depreciation</v>
      </c>
    </row>
    <row r="1551" spans="1:14" hidden="1">
      <c r="A1551" t="s">
        <v>1</v>
      </c>
      <c r="B1551">
        <v>2012</v>
      </c>
      <c r="C1551" t="s">
        <v>206</v>
      </c>
      <c r="D1551" t="s">
        <v>212</v>
      </c>
      <c r="E1551" t="s">
        <v>81</v>
      </c>
      <c r="F1551" t="s">
        <v>310</v>
      </c>
      <c r="G1551">
        <v>10</v>
      </c>
      <c r="H1551" t="s">
        <v>155</v>
      </c>
      <c r="I1551">
        <v>2012</v>
      </c>
      <c r="J1551" t="s">
        <v>92</v>
      </c>
      <c r="K1551" t="s">
        <v>941</v>
      </c>
      <c r="L1551">
        <v>13778.561654811199</v>
      </c>
      <c r="M1551" s="9" t="str">
        <f>Data[[#This Row],[schedule]]&amp;" | "&amp;Data[[#This Row],[section]]</f>
        <v>SCHEDULE 4: REPORT ON REGULATORY ASSET BASE ROLL FORWARD | 4.a</v>
      </c>
      <c r="N1551" s="9" t="str">
        <f t="shared" si="24"/>
        <v>SCHEDULE 4: REPORT ON REGULATORY ASSET BASE ROLL FORWARD | 4.a | RAB | Regulatory depreciation</v>
      </c>
    </row>
    <row r="1552" spans="1:14" hidden="1">
      <c r="A1552" t="s">
        <v>1</v>
      </c>
      <c r="B1552">
        <v>2012</v>
      </c>
      <c r="C1552" t="s">
        <v>206</v>
      </c>
      <c r="D1552" t="s">
        <v>212</v>
      </c>
      <c r="E1552" t="s">
        <v>81</v>
      </c>
      <c r="F1552" t="s">
        <v>309</v>
      </c>
      <c r="G1552">
        <v>12</v>
      </c>
      <c r="H1552" t="s">
        <v>272</v>
      </c>
      <c r="I1552">
        <v>2012</v>
      </c>
      <c r="J1552" t="s">
        <v>92</v>
      </c>
      <c r="K1552" t="s">
        <v>1051</v>
      </c>
      <c r="L1552">
        <v>6584.9932737892595</v>
      </c>
      <c r="M1552" s="9" t="str">
        <f>Data[[#This Row],[schedule]]&amp;" | "&amp;Data[[#This Row],[section]]</f>
        <v>SCHEDULE 4: REPORT ON REGULATORY ASSET BASE ROLL FORWARD | 4.a</v>
      </c>
      <c r="N1552" s="9" t="str">
        <f t="shared" si="24"/>
        <v>SCHEDULE 4: REPORT ON REGULATORY ASSET BASE ROLL FORWARD | 4.a | Unallocated RAB | Indexed revaluations</v>
      </c>
    </row>
    <row r="1553" spans="1:14" hidden="1">
      <c r="A1553" t="s">
        <v>1</v>
      </c>
      <c r="B1553">
        <v>2012</v>
      </c>
      <c r="C1553" t="s">
        <v>206</v>
      </c>
      <c r="D1553" t="s">
        <v>212</v>
      </c>
      <c r="E1553" t="s">
        <v>81</v>
      </c>
      <c r="F1553" t="s">
        <v>310</v>
      </c>
      <c r="G1553">
        <v>12</v>
      </c>
      <c r="H1553" t="s">
        <v>272</v>
      </c>
      <c r="I1553">
        <v>2012</v>
      </c>
      <c r="J1553" t="s">
        <v>92</v>
      </c>
      <c r="K1553" t="s">
        <v>946</v>
      </c>
      <c r="L1553">
        <v>6307.5015542385181</v>
      </c>
      <c r="M1553" s="9" t="str">
        <f>Data[[#This Row],[schedule]]&amp;" | "&amp;Data[[#This Row],[section]]</f>
        <v>SCHEDULE 4: REPORT ON REGULATORY ASSET BASE ROLL FORWARD | 4.a</v>
      </c>
      <c r="N1553" s="9" t="str">
        <f t="shared" si="24"/>
        <v>SCHEDULE 4: REPORT ON REGULATORY ASSET BASE ROLL FORWARD | 4.a | RAB | Indexed revaluations</v>
      </c>
    </row>
    <row r="1554" spans="1:14" hidden="1">
      <c r="A1554" t="s">
        <v>1</v>
      </c>
      <c r="B1554">
        <v>2012</v>
      </c>
      <c r="C1554" t="s">
        <v>206</v>
      </c>
      <c r="D1554" t="s">
        <v>212</v>
      </c>
      <c r="E1554" t="s">
        <v>81</v>
      </c>
      <c r="F1554" t="s">
        <v>309</v>
      </c>
      <c r="G1554">
        <v>13</v>
      </c>
      <c r="H1554" t="s">
        <v>273</v>
      </c>
      <c r="I1554">
        <v>2012</v>
      </c>
      <c r="J1554" t="s">
        <v>92</v>
      </c>
      <c r="K1554" t="s">
        <v>458</v>
      </c>
      <c r="L1554">
        <v>0</v>
      </c>
      <c r="M1554" s="9" t="str">
        <f>Data[[#This Row],[schedule]]&amp;" | "&amp;Data[[#This Row],[section]]</f>
        <v>SCHEDULE 4: REPORT ON REGULATORY ASSET BASE ROLL FORWARD | 4.a</v>
      </c>
      <c r="N1554" s="9" t="str">
        <f t="shared" si="24"/>
        <v>SCHEDULE 4: REPORT ON REGULATORY ASSET BASE ROLL FORWARD | 4.a | Unallocated RAB | Non-indexed revaluations</v>
      </c>
    </row>
    <row r="1555" spans="1:14" hidden="1">
      <c r="A1555" t="s">
        <v>1</v>
      </c>
      <c r="B1555">
        <v>2012</v>
      </c>
      <c r="C1555" t="s">
        <v>206</v>
      </c>
      <c r="D1555" t="s">
        <v>212</v>
      </c>
      <c r="E1555" t="s">
        <v>81</v>
      </c>
      <c r="F1555" t="s">
        <v>310</v>
      </c>
      <c r="G1555">
        <v>13</v>
      </c>
      <c r="H1555" t="s">
        <v>273</v>
      </c>
      <c r="I1555">
        <v>2012</v>
      </c>
      <c r="J1555" t="s">
        <v>92</v>
      </c>
      <c r="K1555" t="s">
        <v>458</v>
      </c>
      <c r="L1555">
        <v>0</v>
      </c>
      <c r="M1555" s="9" t="str">
        <f>Data[[#This Row],[schedule]]&amp;" | "&amp;Data[[#This Row],[section]]</f>
        <v>SCHEDULE 4: REPORT ON REGULATORY ASSET BASE ROLL FORWARD | 4.a</v>
      </c>
      <c r="N1555" s="9" t="str">
        <f t="shared" si="24"/>
        <v>SCHEDULE 4: REPORT ON REGULATORY ASSET BASE ROLL FORWARD | 4.a | RAB | Non-indexed revaluations</v>
      </c>
    </row>
    <row r="1556" spans="1:14" hidden="1">
      <c r="A1556" t="s">
        <v>1</v>
      </c>
      <c r="B1556">
        <v>2012</v>
      </c>
      <c r="C1556" t="s">
        <v>206</v>
      </c>
      <c r="D1556" t="s">
        <v>212</v>
      </c>
      <c r="E1556" t="s">
        <v>81</v>
      </c>
      <c r="F1556" t="s">
        <v>309</v>
      </c>
      <c r="G1556">
        <v>14</v>
      </c>
      <c r="H1556" t="s">
        <v>158</v>
      </c>
      <c r="I1556">
        <v>2012</v>
      </c>
      <c r="J1556" t="s">
        <v>92</v>
      </c>
      <c r="K1556" t="s">
        <v>1051</v>
      </c>
      <c r="L1556">
        <v>6584.9932737892595</v>
      </c>
      <c r="M1556" s="9" t="str">
        <f>Data[[#This Row],[schedule]]&amp;" | "&amp;Data[[#This Row],[section]]</f>
        <v>SCHEDULE 4: REPORT ON REGULATORY ASSET BASE ROLL FORWARD | 4.a</v>
      </c>
      <c r="N1556" s="9" t="str">
        <f t="shared" si="24"/>
        <v>SCHEDULE 4: REPORT ON REGULATORY ASSET BASE ROLL FORWARD | 4.a | Unallocated RAB | Total revaluations</v>
      </c>
    </row>
    <row r="1557" spans="1:14" hidden="1">
      <c r="A1557" t="s">
        <v>1</v>
      </c>
      <c r="B1557">
        <v>2012</v>
      </c>
      <c r="C1557" t="s">
        <v>206</v>
      </c>
      <c r="D1557" t="s">
        <v>212</v>
      </c>
      <c r="E1557" t="s">
        <v>81</v>
      </c>
      <c r="F1557" t="s">
        <v>310</v>
      </c>
      <c r="G1557">
        <v>14</v>
      </c>
      <c r="H1557" t="s">
        <v>158</v>
      </c>
      <c r="I1557">
        <v>2012</v>
      </c>
      <c r="J1557" t="s">
        <v>92</v>
      </c>
      <c r="K1557" t="s">
        <v>946</v>
      </c>
      <c r="L1557">
        <v>6307.5015542385181</v>
      </c>
      <c r="M1557" s="9" t="str">
        <f>Data[[#This Row],[schedule]]&amp;" | "&amp;Data[[#This Row],[section]]</f>
        <v>SCHEDULE 4: REPORT ON REGULATORY ASSET BASE ROLL FORWARD | 4.a</v>
      </c>
      <c r="N1557" s="9" t="str">
        <f t="shared" si="24"/>
        <v>SCHEDULE 4: REPORT ON REGULATORY ASSET BASE ROLL FORWARD | 4.a | RAB | Total revaluations</v>
      </c>
    </row>
    <row r="1558" spans="1:14" hidden="1">
      <c r="A1558" t="s">
        <v>1</v>
      </c>
      <c r="B1558">
        <v>2012</v>
      </c>
      <c r="C1558" t="s">
        <v>206</v>
      </c>
      <c r="D1558" t="s">
        <v>212</v>
      </c>
      <c r="E1558" t="s">
        <v>81</v>
      </c>
      <c r="F1558" t="s">
        <v>309</v>
      </c>
      <c r="G1558">
        <v>16</v>
      </c>
      <c r="H1558" t="s">
        <v>274</v>
      </c>
      <c r="I1558">
        <v>2012</v>
      </c>
      <c r="J1558" t="s">
        <v>92</v>
      </c>
      <c r="K1558" t="s">
        <v>1052</v>
      </c>
      <c r="L1558">
        <v>14833.29118577754</v>
      </c>
      <c r="M1558" s="9" t="str">
        <f>Data[[#This Row],[schedule]]&amp;" | "&amp;Data[[#This Row],[section]]</f>
        <v>SCHEDULE 4: REPORT ON REGULATORY ASSET BASE ROLL FORWARD | 4.a</v>
      </c>
      <c r="N1558" s="9" t="str">
        <f t="shared" si="24"/>
        <v>SCHEDULE 4: REPORT ON REGULATORY ASSET BASE ROLL FORWARD | 4.a | Unallocated RAB | Assets commissioned (other than below)</v>
      </c>
    </row>
    <row r="1559" spans="1:14" hidden="1">
      <c r="A1559" t="s">
        <v>1</v>
      </c>
      <c r="B1559">
        <v>2012</v>
      </c>
      <c r="C1559" t="s">
        <v>206</v>
      </c>
      <c r="D1559" t="s">
        <v>212</v>
      </c>
      <c r="E1559" t="s">
        <v>81</v>
      </c>
      <c r="F1559" t="s">
        <v>310</v>
      </c>
      <c r="G1559">
        <v>16</v>
      </c>
      <c r="H1559" t="s">
        <v>274</v>
      </c>
      <c r="I1559">
        <v>2012</v>
      </c>
      <c r="J1559" t="s">
        <v>92</v>
      </c>
      <c r="K1559" t="s">
        <v>1053</v>
      </c>
      <c r="L1559">
        <v>14396.93006766701</v>
      </c>
      <c r="M1559" s="9" t="str">
        <f>Data[[#This Row],[schedule]]&amp;" | "&amp;Data[[#This Row],[section]]</f>
        <v>SCHEDULE 4: REPORT ON REGULATORY ASSET BASE ROLL FORWARD | 4.a</v>
      </c>
      <c r="N1559" s="9" t="str">
        <f t="shared" si="24"/>
        <v>SCHEDULE 4: REPORT ON REGULATORY ASSET BASE ROLL FORWARD | 4.a | RAB | Assets commissioned (other than below)</v>
      </c>
    </row>
    <row r="1560" spans="1:14" hidden="1">
      <c r="A1560" t="s">
        <v>1</v>
      </c>
      <c r="B1560">
        <v>2012</v>
      </c>
      <c r="C1560" t="s">
        <v>206</v>
      </c>
      <c r="D1560" t="s">
        <v>212</v>
      </c>
      <c r="E1560" t="s">
        <v>81</v>
      </c>
      <c r="F1560" t="s">
        <v>309</v>
      </c>
      <c r="G1560">
        <v>17</v>
      </c>
      <c r="H1560" t="s">
        <v>275</v>
      </c>
      <c r="I1560">
        <v>2012</v>
      </c>
      <c r="J1560" t="s">
        <v>92</v>
      </c>
      <c r="K1560" t="s">
        <v>458</v>
      </c>
      <c r="L1560">
        <v>0</v>
      </c>
      <c r="M1560" s="9" t="str">
        <f>Data[[#This Row],[schedule]]&amp;" | "&amp;Data[[#This Row],[section]]</f>
        <v>SCHEDULE 4: REPORT ON REGULATORY ASSET BASE ROLL FORWARD | 4.a</v>
      </c>
      <c r="N1560" s="9" t="str">
        <f t="shared" si="24"/>
        <v>SCHEDULE 4: REPORT ON REGULATORY ASSET BASE ROLL FORWARD | 4.a | Unallocated RAB | Assets acquired from a regulated supplier</v>
      </c>
    </row>
    <row r="1561" spans="1:14" hidden="1">
      <c r="A1561" t="s">
        <v>1</v>
      </c>
      <c r="B1561">
        <v>2012</v>
      </c>
      <c r="C1561" t="s">
        <v>206</v>
      </c>
      <c r="D1561" t="s">
        <v>212</v>
      </c>
      <c r="E1561" t="s">
        <v>81</v>
      </c>
      <c r="F1561" t="s">
        <v>310</v>
      </c>
      <c r="G1561">
        <v>17</v>
      </c>
      <c r="H1561" t="s">
        <v>275</v>
      </c>
      <c r="I1561">
        <v>2012</v>
      </c>
      <c r="J1561" t="s">
        <v>92</v>
      </c>
      <c r="K1561" t="s">
        <v>458</v>
      </c>
      <c r="L1561">
        <v>0</v>
      </c>
      <c r="M1561" s="9" t="str">
        <f>Data[[#This Row],[schedule]]&amp;" | "&amp;Data[[#This Row],[section]]</f>
        <v>SCHEDULE 4: REPORT ON REGULATORY ASSET BASE ROLL FORWARD | 4.a</v>
      </c>
      <c r="N1561" s="9" t="str">
        <f t="shared" si="24"/>
        <v>SCHEDULE 4: REPORT ON REGULATORY ASSET BASE ROLL FORWARD | 4.a | RAB | Assets acquired from a regulated supplier</v>
      </c>
    </row>
    <row r="1562" spans="1:14" hidden="1">
      <c r="A1562" t="s">
        <v>1</v>
      </c>
      <c r="B1562">
        <v>2012</v>
      </c>
      <c r="C1562" t="s">
        <v>206</v>
      </c>
      <c r="D1562" t="s">
        <v>212</v>
      </c>
      <c r="E1562" t="s">
        <v>81</v>
      </c>
      <c r="F1562" t="s">
        <v>309</v>
      </c>
      <c r="G1562">
        <v>18</v>
      </c>
      <c r="H1562" t="s">
        <v>276</v>
      </c>
      <c r="I1562">
        <v>2012</v>
      </c>
      <c r="J1562" t="s">
        <v>92</v>
      </c>
      <c r="K1562" t="s">
        <v>1054</v>
      </c>
      <c r="L1562">
        <v>903.01813000000004</v>
      </c>
      <c r="M1562" s="9" t="str">
        <f>Data[[#This Row],[schedule]]&amp;" | "&amp;Data[[#This Row],[section]]</f>
        <v>SCHEDULE 4: REPORT ON REGULATORY ASSET BASE ROLL FORWARD | 4.a</v>
      </c>
      <c r="N1562" s="9" t="str">
        <f t="shared" si="24"/>
        <v>SCHEDULE 4: REPORT ON REGULATORY ASSET BASE ROLL FORWARD | 4.a | Unallocated RAB | Assets acquired from a related party</v>
      </c>
    </row>
    <row r="1563" spans="1:14" hidden="1">
      <c r="A1563" t="s">
        <v>1</v>
      </c>
      <c r="B1563">
        <v>2012</v>
      </c>
      <c r="C1563" t="s">
        <v>206</v>
      </c>
      <c r="D1563" t="s">
        <v>212</v>
      </c>
      <c r="E1563" t="s">
        <v>81</v>
      </c>
      <c r="F1563" t="s">
        <v>310</v>
      </c>
      <c r="G1563">
        <v>18</v>
      </c>
      <c r="H1563" t="s">
        <v>276</v>
      </c>
      <c r="I1563">
        <v>2012</v>
      </c>
      <c r="J1563" t="s">
        <v>92</v>
      </c>
      <c r="K1563" t="s">
        <v>1046</v>
      </c>
      <c r="L1563">
        <v>806.16687177705023</v>
      </c>
      <c r="M1563" s="9" t="str">
        <f>Data[[#This Row],[schedule]]&amp;" | "&amp;Data[[#This Row],[section]]</f>
        <v>SCHEDULE 4: REPORT ON REGULATORY ASSET BASE ROLL FORWARD | 4.a</v>
      </c>
      <c r="N1563" s="9" t="str">
        <f t="shared" si="24"/>
        <v>SCHEDULE 4: REPORT ON REGULATORY ASSET BASE ROLL FORWARD | 4.a | RAB | Assets acquired from a related party</v>
      </c>
    </row>
    <row r="1564" spans="1:14" hidden="1">
      <c r="A1564" t="s">
        <v>1</v>
      </c>
      <c r="B1564">
        <v>2012</v>
      </c>
      <c r="C1564" t="s">
        <v>206</v>
      </c>
      <c r="D1564" t="s">
        <v>212</v>
      </c>
      <c r="E1564" t="s">
        <v>81</v>
      </c>
      <c r="F1564" t="s">
        <v>309</v>
      </c>
      <c r="G1564">
        <v>19</v>
      </c>
      <c r="H1564" t="s">
        <v>277</v>
      </c>
      <c r="I1564">
        <v>2012</v>
      </c>
      <c r="J1564" t="s">
        <v>92</v>
      </c>
      <c r="K1564" t="s">
        <v>1055</v>
      </c>
      <c r="L1564">
        <v>15736.30931577754</v>
      </c>
      <c r="M1564" s="9" t="str">
        <f>Data[[#This Row],[schedule]]&amp;" | "&amp;Data[[#This Row],[section]]</f>
        <v>SCHEDULE 4: REPORT ON REGULATORY ASSET BASE ROLL FORWARD | 4.a</v>
      </c>
      <c r="N1564" s="9" t="str">
        <f t="shared" si="24"/>
        <v xml:space="preserve">SCHEDULE 4: REPORT ON REGULATORY ASSET BASE ROLL FORWARD | 4.a | Unallocated RAB | Assets commissioned  </v>
      </c>
    </row>
    <row r="1565" spans="1:14" hidden="1">
      <c r="A1565" t="s">
        <v>1</v>
      </c>
      <c r="B1565">
        <v>2012</v>
      </c>
      <c r="C1565" t="s">
        <v>206</v>
      </c>
      <c r="D1565" t="s">
        <v>212</v>
      </c>
      <c r="E1565" t="s">
        <v>81</v>
      </c>
      <c r="F1565" t="s">
        <v>310</v>
      </c>
      <c r="G1565">
        <v>19</v>
      </c>
      <c r="H1565" t="s">
        <v>277</v>
      </c>
      <c r="I1565">
        <v>2012</v>
      </c>
      <c r="J1565" t="s">
        <v>92</v>
      </c>
      <c r="K1565" t="s">
        <v>1056</v>
      </c>
      <c r="L1565">
        <v>15203.09693944406</v>
      </c>
      <c r="M1565" s="9" t="str">
        <f>Data[[#This Row],[schedule]]&amp;" | "&amp;Data[[#This Row],[section]]</f>
        <v>SCHEDULE 4: REPORT ON REGULATORY ASSET BASE ROLL FORWARD | 4.a</v>
      </c>
      <c r="N1565" s="9" t="str">
        <f t="shared" si="24"/>
        <v xml:space="preserve">SCHEDULE 4: REPORT ON REGULATORY ASSET BASE ROLL FORWARD | 4.a | RAB | Assets commissioned  </v>
      </c>
    </row>
    <row r="1566" spans="1:14" hidden="1">
      <c r="A1566" t="s">
        <v>1</v>
      </c>
      <c r="B1566">
        <v>2012</v>
      </c>
      <c r="C1566" t="s">
        <v>206</v>
      </c>
      <c r="D1566" t="s">
        <v>212</v>
      </c>
      <c r="E1566" t="s">
        <v>81</v>
      </c>
      <c r="F1566" t="s">
        <v>309</v>
      </c>
      <c r="G1566">
        <v>21</v>
      </c>
      <c r="H1566" t="s">
        <v>278</v>
      </c>
      <c r="I1566">
        <v>2012</v>
      </c>
      <c r="J1566" t="s">
        <v>92</v>
      </c>
      <c r="K1566" t="s">
        <v>1057</v>
      </c>
      <c r="L1566">
        <v>0.73497391789560729</v>
      </c>
      <c r="M1566" s="9" t="str">
        <f>Data[[#This Row],[schedule]]&amp;" | "&amp;Data[[#This Row],[section]]</f>
        <v>SCHEDULE 4: REPORT ON REGULATORY ASSET BASE ROLL FORWARD | 4.a</v>
      </c>
      <c r="N1566" s="9" t="str">
        <f t="shared" si="24"/>
        <v>SCHEDULE 4: REPORT ON REGULATORY ASSET BASE ROLL FORWARD | 4.a | Unallocated RAB | Asset disposals (other)</v>
      </c>
    </row>
    <row r="1567" spans="1:14" hidden="1">
      <c r="A1567" t="s">
        <v>1</v>
      </c>
      <c r="B1567">
        <v>2012</v>
      </c>
      <c r="C1567" t="s">
        <v>206</v>
      </c>
      <c r="D1567" t="s">
        <v>212</v>
      </c>
      <c r="E1567" t="s">
        <v>81</v>
      </c>
      <c r="F1567" t="s">
        <v>310</v>
      </c>
      <c r="G1567">
        <v>21</v>
      </c>
      <c r="H1567" t="s">
        <v>278</v>
      </c>
      <c r="I1567">
        <v>2012</v>
      </c>
      <c r="J1567" t="s">
        <v>92</v>
      </c>
      <c r="K1567" t="s">
        <v>1057</v>
      </c>
      <c r="L1567">
        <v>0.73497391789560729</v>
      </c>
      <c r="M1567" s="9" t="str">
        <f>Data[[#This Row],[schedule]]&amp;" | "&amp;Data[[#This Row],[section]]</f>
        <v>SCHEDULE 4: REPORT ON REGULATORY ASSET BASE ROLL FORWARD | 4.a</v>
      </c>
      <c r="N1567" s="9" t="str">
        <f t="shared" si="24"/>
        <v>SCHEDULE 4: REPORT ON REGULATORY ASSET BASE ROLL FORWARD | 4.a | RAB | Asset disposals (other)</v>
      </c>
    </row>
    <row r="1568" spans="1:14" hidden="1">
      <c r="A1568" t="s">
        <v>1</v>
      </c>
      <c r="B1568">
        <v>2012</v>
      </c>
      <c r="C1568" t="s">
        <v>206</v>
      </c>
      <c r="D1568" t="s">
        <v>212</v>
      </c>
      <c r="E1568" t="s">
        <v>81</v>
      </c>
      <c r="F1568" t="s">
        <v>309</v>
      </c>
      <c r="G1568">
        <v>22</v>
      </c>
      <c r="H1568" t="s">
        <v>279</v>
      </c>
      <c r="I1568">
        <v>2012</v>
      </c>
      <c r="J1568" t="s">
        <v>92</v>
      </c>
      <c r="K1568" t="s">
        <v>458</v>
      </c>
      <c r="L1568">
        <v>0</v>
      </c>
      <c r="M1568" s="9" t="str">
        <f>Data[[#This Row],[schedule]]&amp;" | "&amp;Data[[#This Row],[section]]</f>
        <v>SCHEDULE 4: REPORT ON REGULATORY ASSET BASE ROLL FORWARD | 4.a</v>
      </c>
      <c r="N1568" s="9" t="str">
        <f t="shared" si="24"/>
        <v>SCHEDULE 4: REPORT ON REGULATORY ASSET BASE ROLL FORWARD | 4.a | Unallocated RAB | Asset disposals to a regulated supplier</v>
      </c>
    </row>
    <row r="1569" spans="1:14" hidden="1">
      <c r="A1569" t="s">
        <v>1</v>
      </c>
      <c r="B1569">
        <v>2012</v>
      </c>
      <c r="C1569" t="s">
        <v>206</v>
      </c>
      <c r="D1569" t="s">
        <v>212</v>
      </c>
      <c r="E1569" t="s">
        <v>81</v>
      </c>
      <c r="F1569" t="s">
        <v>310</v>
      </c>
      <c r="G1569">
        <v>22</v>
      </c>
      <c r="H1569" t="s">
        <v>279</v>
      </c>
      <c r="I1569">
        <v>2012</v>
      </c>
      <c r="J1569" t="s">
        <v>92</v>
      </c>
      <c r="K1569" t="s">
        <v>458</v>
      </c>
      <c r="L1569">
        <v>0</v>
      </c>
      <c r="M1569" s="9" t="str">
        <f>Data[[#This Row],[schedule]]&amp;" | "&amp;Data[[#This Row],[section]]</f>
        <v>SCHEDULE 4: REPORT ON REGULATORY ASSET BASE ROLL FORWARD | 4.a</v>
      </c>
      <c r="N1569" s="9" t="str">
        <f t="shared" si="24"/>
        <v>SCHEDULE 4: REPORT ON REGULATORY ASSET BASE ROLL FORWARD | 4.a | RAB | Asset disposals to a regulated supplier</v>
      </c>
    </row>
    <row r="1570" spans="1:14" hidden="1">
      <c r="A1570" t="s">
        <v>1</v>
      </c>
      <c r="B1570">
        <v>2012</v>
      </c>
      <c r="C1570" t="s">
        <v>206</v>
      </c>
      <c r="D1570" t="s">
        <v>212</v>
      </c>
      <c r="E1570" t="s">
        <v>81</v>
      </c>
      <c r="F1570" t="s">
        <v>309</v>
      </c>
      <c r="G1570">
        <v>23</v>
      </c>
      <c r="H1570" t="s">
        <v>280</v>
      </c>
      <c r="I1570">
        <v>2012</v>
      </c>
      <c r="J1570" t="s">
        <v>92</v>
      </c>
      <c r="K1570" t="s">
        <v>1058</v>
      </c>
      <c r="L1570">
        <v>5586.4608744682037</v>
      </c>
      <c r="M1570" s="9" t="str">
        <f>Data[[#This Row],[schedule]]&amp;" | "&amp;Data[[#This Row],[section]]</f>
        <v>SCHEDULE 4: REPORT ON REGULATORY ASSET BASE ROLL FORWARD | 4.a</v>
      </c>
      <c r="N1570" s="9" t="str">
        <f t="shared" si="24"/>
        <v>SCHEDULE 4: REPORT ON REGULATORY ASSET BASE ROLL FORWARD | 4.a | Unallocated RAB | Asset disposals to a related party</v>
      </c>
    </row>
    <row r="1571" spans="1:14" hidden="1">
      <c r="A1571" t="s">
        <v>1</v>
      </c>
      <c r="B1571">
        <v>2012</v>
      </c>
      <c r="C1571" t="s">
        <v>206</v>
      </c>
      <c r="D1571" t="s">
        <v>212</v>
      </c>
      <c r="E1571" t="s">
        <v>81</v>
      </c>
      <c r="F1571" t="s">
        <v>310</v>
      </c>
      <c r="G1571">
        <v>23</v>
      </c>
      <c r="H1571" t="s">
        <v>280</v>
      </c>
      <c r="I1571">
        <v>2012</v>
      </c>
      <c r="J1571" t="s">
        <v>92</v>
      </c>
      <c r="K1571" t="s">
        <v>1047</v>
      </c>
      <c r="L1571">
        <v>5027.7443252115163</v>
      </c>
      <c r="M1571" s="9" t="str">
        <f>Data[[#This Row],[schedule]]&amp;" | "&amp;Data[[#This Row],[section]]</f>
        <v>SCHEDULE 4: REPORT ON REGULATORY ASSET BASE ROLL FORWARD | 4.a</v>
      </c>
      <c r="N1571" s="9" t="str">
        <f t="shared" si="24"/>
        <v>SCHEDULE 4: REPORT ON REGULATORY ASSET BASE ROLL FORWARD | 4.a | RAB | Asset disposals to a related party</v>
      </c>
    </row>
    <row r="1572" spans="1:14" hidden="1">
      <c r="A1572" t="s">
        <v>1</v>
      </c>
      <c r="B1572">
        <v>2012</v>
      </c>
      <c r="C1572" t="s">
        <v>206</v>
      </c>
      <c r="D1572" t="s">
        <v>212</v>
      </c>
      <c r="E1572" t="s">
        <v>81</v>
      </c>
      <c r="F1572" t="s">
        <v>309</v>
      </c>
      <c r="G1572">
        <v>24</v>
      </c>
      <c r="H1572" t="s">
        <v>63</v>
      </c>
      <c r="I1572">
        <v>2012</v>
      </c>
      <c r="J1572" t="s">
        <v>92</v>
      </c>
      <c r="K1572" t="s">
        <v>1059</v>
      </c>
      <c r="L1572">
        <v>5587.195848386099</v>
      </c>
      <c r="M1572" s="9" t="str">
        <f>Data[[#This Row],[schedule]]&amp;" | "&amp;Data[[#This Row],[section]]</f>
        <v>SCHEDULE 4: REPORT ON REGULATORY ASSET BASE ROLL FORWARD | 4.a</v>
      </c>
      <c r="N1572" s="9" t="str">
        <f t="shared" si="24"/>
        <v>SCHEDULE 4: REPORT ON REGULATORY ASSET BASE ROLL FORWARD | 4.a | Unallocated RAB | Asset disposals</v>
      </c>
    </row>
    <row r="1573" spans="1:14" hidden="1">
      <c r="A1573" t="s">
        <v>1</v>
      </c>
      <c r="B1573">
        <v>2012</v>
      </c>
      <c r="C1573" t="s">
        <v>206</v>
      </c>
      <c r="D1573" t="s">
        <v>212</v>
      </c>
      <c r="E1573" t="s">
        <v>81</v>
      </c>
      <c r="F1573" t="s">
        <v>310</v>
      </c>
      <c r="G1573">
        <v>24</v>
      </c>
      <c r="H1573" t="s">
        <v>63</v>
      </c>
      <c r="I1573">
        <v>2012</v>
      </c>
      <c r="J1573" t="s">
        <v>92</v>
      </c>
      <c r="K1573" t="s">
        <v>1060</v>
      </c>
      <c r="L1573">
        <v>5028.4792991294116</v>
      </c>
      <c r="M1573" s="9" t="str">
        <f>Data[[#This Row],[schedule]]&amp;" | "&amp;Data[[#This Row],[section]]</f>
        <v>SCHEDULE 4: REPORT ON REGULATORY ASSET BASE ROLL FORWARD | 4.a</v>
      </c>
      <c r="N1573" s="9" t="str">
        <f t="shared" si="24"/>
        <v>SCHEDULE 4: REPORT ON REGULATORY ASSET BASE ROLL FORWARD | 4.a | RAB | Asset disposals</v>
      </c>
    </row>
    <row r="1574" spans="1:14" hidden="1">
      <c r="A1574" t="s">
        <v>1</v>
      </c>
      <c r="B1574">
        <v>2012</v>
      </c>
      <c r="C1574" t="s">
        <v>206</v>
      </c>
      <c r="D1574" t="s">
        <v>212</v>
      </c>
      <c r="E1574" t="s">
        <v>81</v>
      </c>
      <c r="F1574" t="s">
        <v>309</v>
      </c>
      <c r="G1574">
        <v>26</v>
      </c>
      <c r="H1574" t="s">
        <v>281</v>
      </c>
      <c r="I1574">
        <v>2012</v>
      </c>
      <c r="J1574" t="s">
        <v>92</v>
      </c>
      <c r="K1574" t="s">
        <v>458</v>
      </c>
      <c r="L1574">
        <v>0</v>
      </c>
      <c r="M1574" s="9" t="str">
        <f>Data[[#This Row],[schedule]]&amp;" | "&amp;Data[[#This Row],[section]]</f>
        <v>SCHEDULE 4: REPORT ON REGULATORY ASSET BASE ROLL FORWARD | 4.a</v>
      </c>
      <c r="N1574" s="9" t="str">
        <f t="shared" si="24"/>
        <v>SCHEDULE 4: REPORT ON REGULATORY ASSET BASE ROLL FORWARD | 4.a | Unallocated RAB | Lost and found assets adjustment</v>
      </c>
    </row>
    <row r="1575" spans="1:14" hidden="1">
      <c r="A1575" t="s">
        <v>1</v>
      </c>
      <c r="B1575">
        <v>2012</v>
      </c>
      <c r="C1575" t="s">
        <v>206</v>
      </c>
      <c r="D1575" t="s">
        <v>212</v>
      </c>
      <c r="E1575" t="s">
        <v>81</v>
      </c>
      <c r="F1575" t="s">
        <v>310</v>
      </c>
      <c r="G1575">
        <v>26</v>
      </c>
      <c r="H1575" t="s">
        <v>281</v>
      </c>
      <c r="I1575">
        <v>2012</v>
      </c>
      <c r="J1575" t="s">
        <v>92</v>
      </c>
      <c r="K1575" t="s">
        <v>458</v>
      </c>
      <c r="L1575">
        <v>0</v>
      </c>
      <c r="M1575" s="9" t="str">
        <f>Data[[#This Row],[schedule]]&amp;" | "&amp;Data[[#This Row],[section]]</f>
        <v>SCHEDULE 4: REPORT ON REGULATORY ASSET BASE ROLL FORWARD | 4.a</v>
      </c>
      <c r="N1575" s="9" t="str">
        <f t="shared" si="24"/>
        <v>SCHEDULE 4: REPORT ON REGULATORY ASSET BASE ROLL FORWARD | 4.a | RAB | Lost and found assets adjustment</v>
      </c>
    </row>
    <row r="1576" spans="1:14" hidden="1">
      <c r="A1576" t="s">
        <v>1</v>
      </c>
      <c r="B1576">
        <v>2012</v>
      </c>
      <c r="C1576" t="s">
        <v>206</v>
      </c>
      <c r="D1576" t="s">
        <v>212</v>
      </c>
      <c r="E1576" t="s">
        <v>81</v>
      </c>
      <c r="F1576" t="s">
        <v>310</v>
      </c>
      <c r="G1576">
        <v>28</v>
      </c>
      <c r="H1576" t="s">
        <v>282</v>
      </c>
      <c r="I1576">
        <v>2012</v>
      </c>
      <c r="J1576" t="s">
        <v>92</v>
      </c>
      <c r="K1576" t="s">
        <v>1061</v>
      </c>
      <c r="L1576">
        <v>5327.8219779946958</v>
      </c>
      <c r="M1576" s="9" t="str">
        <f>Data[[#This Row],[schedule]]&amp;" | "&amp;Data[[#This Row],[section]]</f>
        <v>SCHEDULE 4: REPORT ON REGULATORY ASSET BASE ROLL FORWARD | 4.a</v>
      </c>
      <c r="N1576" s="9" t="str">
        <f t="shared" si="24"/>
        <v>SCHEDULE 4: REPORT ON REGULATORY ASSET BASE ROLL FORWARD | 4.a | RAB | Adjustment resulting from cost allocation</v>
      </c>
    </row>
    <row r="1577" spans="1:14" hidden="1">
      <c r="A1577" t="s">
        <v>1</v>
      </c>
      <c r="B1577">
        <v>2012</v>
      </c>
      <c r="C1577" t="s">
        <v>206</v>
      </c>
      <c r="D1577" t="s">
        <v>212</v>
      </c>
      <c r="E1577" t="s">
        <v>81</v>
      </c>
      <c r="F1577" t="s">
        <v>309</v>
      </c>
      <c r="G1577">
        <v>30</v>
      </c>
      <c r="H1577" t="s">
        <v>283</v>
      </c>
      <c r="I1577">
        <v>2012</v>
      </c>
      <c r="J1577" t="s">
        <v>92</v>
      </c>
      <c r="K1577" t="s">
        <v>1062</v>
      </c>
      <c r="L1577">
        <v>427887.78616848547</v>
      </c>
      <c r="M1577" s="9" t="str">
        <f>Data[[#This Row],[schedule]]&amp;" | "&amp;Data[[#This Row],[section]]</f>
        <v>SCHEDULE 4: REPORT ON REGULATORY ASSET BASE ROLL FORWARD | 4.a</v>
      </c>
      <c r="N1577" s="9" t="str">
        <f t="shared" si="24"/>
        <v>SCHEDULE 4: REPORT ON REGULATORY ASSET BASE ROLL FORWARD | 4.a | Unallocated RAB | RAB value †</v>
      </c>
    </row>
    <row r="1578" spans="1:14" hidden="1">
      <c r="A1578" t="s">
        <v>1</v>
      </c>
      <c r="B1578">
        <v>2012</v>
      </c>
      <c r="C1578" t="s">
        <v>206</v>
      </c>
      <c r="D1578" t="s">
        <v>212</v>
      </c>
      <c r="E1578" t="s">
        <v>81</v>
      </c>
      <c r="F1578" t="s">
        <v>310</v>
      </c>
      <c r="G1578">
        <v>30</v>
      </c>
      <c r="H1578" t="s">
        <v>283</v>
      </c>
      <c r="I1578">
        <v>2012</v>
      </c>
      <c r="J1578" t="s">
        <v>92</v>
      </c>
      <c r="K1578" t="s">
        <v>931</v>
      </c>
      <c r="L1578">
        <v>415173.33714436297</v>
      </c>
      <c r="M1578" s="9" t="str">
        <f>Data[[#This Row],[schedule]]&amp;" | "&amp;Data[[#This Row],[section]]</f>
        <v>SCHEDULE 4: REPORT ON REGULATORY ASSET BASE ROLL FORWARD | 4.a</v>
      </c>
      <c r="N1578" s="9" t="str">
        <f t="shared" si="24"/>
        <v>SCHEDULE 4: REPORT ON REGULATORY ASSET BASE ROLL FORWARD | 4.a | RAB | RAB value †</v>
      </c>
    </row>
    <row r="1579" spans="1:14" hidden="1">
      <c r="A1579" t="s">
        <v>1</v>
      </c>
      <c r="B1579">
        <v>2012</v>
      </c>
      <c r="C1579" t="s">
        <v>206</v>
      </c>
      <c r="D1579" t="s">
        <v>213</v>
      </c>
      <c r="E1579" t="s">
        <v>81</v>
      </c>
      <c r="F1579" t="s">
        <v>309</v>
      </c>
      <c r="G1579">
        <v>56</v>
      </c>
      <c r="H1579" t="s">
        <v>284</v>
      </c>
      <c r="I1579">
        <v>2012</v>
      </c>
      <c r="J1579" t="s">
        <v>92</v>
      </c>
      <c r="K1579" t="s">
        <v>1050</v>
      </c>
      <c r="L1579">
        <v>14231.515174566561</v>
      </c>
      <c r="M1579" s="9" t="str">
        <f>Data[[#This Row],[schedule]]&amp;" | "&amp;Data[[#This Row],[section]]</f>
        <v>SCHEDULE 4: REPORT ON REGULATORY ASSET BASE ROLL FORWARD | 4b(i): Regulatory Depreciation</v>
      </c>
      <c r="N1579" s="9" t="str">
        <f t="shared" si="24"/>
        <v>SCHEDULE 4: REPORT ON REGULATORY ASSET BASE ROLL FORWARD | 4b(i): Regulatory Depreciation | Unallocated RAB | Standard depreciation</v>
      </c>
    </row>
    <row r="1580" spans="1:14" hidden="1">
      <c r="A1580" t="s">
        <v>1</v>
      </c>
      <c r="B1580">
        <v>2012</v>
      </c>
      <c r="C1580" t="s">
        <v>206</v>
      </c>
      <c r="D1580" t="s">
        <v>213</v>
      </c>
      <c r="E1580" t="s">
        <v>81</v>
      </c>
      <c r="F1580" t="s">
        <v>310</v>
      </c>
      <c r="G1580">
        <v>56</v>
      </c>
      <c r="H1580" t="s">
        <v>284</v>
      </c>
      <c r="I1580">
        <v>2012</v>
      </c>
      <c r="J1580" t="s">
        <v>92</v>
      </c>
      <c r="K1580" t="s">
        <v>941</v>
      </c>
      <c r="L1580">
        <v>13778.561654811199</v>
      </c>
      <c r="M1580" s="9" t="str">
        <f>Data[[#This Row],[schedule]]&amp;" | "&amp;Data[[#This Row],[section]]</f>
        <v>SCHEDULE 4: REPORT ON REGULATORY ASSET BASE ROLL FORWARD | 4b(i): Regulatory Depreciation</v>
      </c>
      <c r="N1580" s="9" t="str">
        <f t="shared" si="24"/>
        <v>SCHEDULE 4: REPORT ON REGULATORY ASSET BASE ROLL FORWARD | 4b(i): Regulatory Depreciation | RAB | Standard depreciation</v>
      </c>
    </row>
    <row r="1581" spans="1:14" hidden="1">
      <c r="A1581" t="s">
        <v>1</v>
      </c>
      <c r="B1581">
        <v>2012</v>
      </c>
      <c r="C1581" t="s">
        <v>206</v>
      </c>
      <c r="D1581" t="s">
        <v>213</v>
      </c>
      <c r="E1581" t="s">
        <v>81</v>
      </c>
      <c r="F1581" t="s">
        <v>309</v>
      </c>
      <c r="G1581">
        <v>57</v>
      </c>
      <c r="H1581" t="s">
        <v>285</v>
      </c>
      <c r="I1581">
        <v>2012</v>
      </c>
      <c r="J1581" t="s">
        <v>92</v>
      </c>
      <c r="K1581" t="s">
        <v>458</v>
      </c>
      <c r="L1581">
        <v>0</v>
      </c>
      <c r="M1581" s="9" t="str">
        <f>Data[[#This Row],[schedule]]&amp;" | "&amp;Data[[#This Row],[section]]</f>
        <v>SCHEDULE 4: REPORT ON REGULATORY ASSET BASE ROLL FORWARD | 4b(i): Regulatory Depreciation</v>
      </c>
      <c r="N1581" s="9" t="str">
        <f t="shared" si="24"/>
        <v>SCHEDULE 4: REPORT ON REGULATORY ASSET BASE ROLL FORWARD | 4b(i): Regulatory Depreciation | Unallocated RAB | Non-standard depreciation</v>
      </c>
    </row>
    <row r="1582" spans="1:14" hidden="1">
      <c r="A1582" t="s">
        <v>1</v>
      </c>
      <c r="B1582">
        <v>2012</v>
      </c>
      <c r="C1582" t="s">
        <v>206</v>
      </c>
      <c r="D1582" t="s">
        <v>213</v>
      </c>
      <c r="E1582" t="s">
        <v>81</v>
      </c>
      <c r="F1582" t="s">
        <v>310</v>
      </c>
      <c r="G1582">
        <v>57</v>
      </c>
      <c r="H1582" t="s">
        <v>285</v>
      </c>
      <c r="I1582">
        <v>2012</v>
      </c>
      <c r="J1582" t="s">
        <v>92</v>
      </c>
      <c r="K1582" t="s">
        <v>458</v>
      </c>
      <c r="L1582">
        <v>0</v>
      </c>
      <c r="M1582" s="9" t="str">
        <f>Data[[#This Row],[schedule]]&amp;" | "&amp;Data[[#This Row],[section]]</f>
        <v>SCHEDULE 4: REPORT ON REGULATORY ASSET BASE ROLL FORWARD | 4b(i): Regulatory Depreciation</v>
      </c>
      <c r="N1582" s="9" t="str">
        <f t="shared" si="24"/>
        <v>SCHEDULE 4: REPORT ON REGULATORY ASSET BASE ROLL FORWARD | 4b(i): Regulatory Depreciation | RAB | Non-standard depreciation</v>
      </c>
    </row>
    <row r="1583" spans="1:14" hidden="1">
      <c r="A1583" t="s">
        <v>1</v>
      </c>
      <c r="B1583">
        <v>2012</v>
      </c>
      <c r="C1583" t="s">
        <v>206</v>
      </c>
      <c r="D1583" t="s">
        <v>213</v>
      </c>
      <c r="E1583" t="s">
        <v>81</v>
      </c>
      <c r="F1583" t="s">
        <v>309</v>
      </c>
      <c r="G1583">
        <v>58</v>
      </c>
      <c r="H1583" t="s">
        <v>155</v>
      </c>
      <c r="I1583">
        <v>2012</v>
      </c>
      <c r="J1583" t="s">
        <v>92</v>
      </c>
      <c r="K1583" t="s">
        <v>1050</v>
      </c>
      <c r="L1583">
        <v>14231.515174566561</v>
      </c>
      <c r="M1583" s="9" t="str">
        <f>Data[[#This Row],[schedule]]&amp;" | "&amp;Data[[#This Row],[section]]</f>
        <v>SCHEDULE 4: REPORT ON REGULATORY ASSET BASE ROLL FORWARD | 4b(i): Regulatory Depreciation</v>
      </c>
      <c r="N1583" s="9" t="str">
        <f t="shared" si="24"/>
        <v>SCHEDULE 4: REPORT ON REGULATORY ASSET BASE ROLL FORWARD | 4b(i): Regulatory Depreciation | Unallocated RAB | Regulatory depreciation</v>
      </c>
    </row>
    <row r="1584" spans="1:14" hidden="1">
      <c r="A1584" t="s">
        <v>1</v>
      </c>
      <c r="B1584">
        <v>2012</v>
      </c>
      <c r="C1584" t="s">
        <v>206</v>
      </c>
      <c r="D1584" t="s">
        <v>213</v>
      </c>
      <c r="E1584" t="s">
        <v>81</v>
      </c>
      <c r="F1584" t="s">
        <v>310</v>
      </c>
      <c r="G1584">
        <v>58</v>
      </c>
      <c r="H1584" t="s">
        <v>155</v>
      </c>
      <c r="I1584">
        <v>2012</v>
      </c>
      <c r="J1584" t="s">
        <v>92</v>
      </c>
      <c r="K1584" t="s">
        <v>941</v>
      </c>
      <c r="L1584">
        <v>13778.561654811199</v>
      </c>
      <c r="M1584" s="9" t="str">
        <f>Data[[#This Row],[schedule]]&amp;" | "&amp;Data[[#This Row],[section]]</f>
        <v>SCHEDULE 4: REPORT ON REGULATORY ASSET BASE ROLL FORWARD | 4b(i): Regulatory Depreciation</v>
      </c>
      <c r="N1584" s="9" t="str">
        <f t="shared" si="24"/>
        <v>SCHEDULE 4: REPORT ON REGULATORY ASSET BASE ROLL FORWARD | 4b(i): Regulatory Depreciation | RAB | Regulatory depreciation</v>
      </c>
    </row>
    <row r="1585" spans="1:14" hidden="1">
      <c r="A1585" t="s">
        <v>1</v>
      </c>
      <c r="B1585">
        <v>2012</v>
      </c>
      <c r="C1585" t="s">
        <v>206</v>
      </c>
      <c r="D1585" t="s">
        <v>214</v>
      </c>
      <c r="E1585" t="s">
        <v>81</v>
      </c>
      <c r="F1585" t="s">
        <v>81</v>
      </c>
      <c r="G1585">
        <v>79</v>
      </c>
      <c r="H1585" t="s">
        <v>286</v>
      </c>
      <c r="I1585">
        <v>2012</v>
      </c>
      <c r="J1585" t="s">
        <v>92</v>
      </c>
      <c r="K1585" t="s">
        <v>1063</v>
      </c>
      <c r="L1585">
        <v>1146</v>
      </c>
      <c r="M158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85" s="9" t="str">
        <f t="shared" si="24"/>
        <v>SCHEDULE 4: REPORT ON REGULATORY ASSET BASE ROLL FORWARD | 4b(iv): Calculation of Revaluation Rate and Indexed Revaluation of Fixed Assets | CPI at CPI reference date—previous year (index value)</v>
      </c>
    </row>
    <row r="1586" spans="1:14" hidden="1">
      <c r="A1586" t="s">
        <v>1</v>
      </c>
      <c r="B1586">
        <v>2012</v>
      </c>
      <c r="C1586" t="s">
        <v>206</v>
      </c>
      <c r="D1586" t="s">
        <v>214</v>
      </c>
      <c r="E1586" t="s">
        <v>81</v>
      </c>
      <c r="F1586" t="s">
        <v>81</v>
      </c>
      <c r="G1586">
        <v>80</v>
      </c>
      <c r="H1586" t="s">
        <v>287</v>
      </c>
      <c r="I1586">
        <v>2012</v>
      </c>
      <c r="J1586" t="s">
        <v>92</v>
      </c>
      <c r="K1586" t="s">
        <v>685</v>
      </c>
      <c r="L1586">
        <v>1164</v>
      </c>
      <c r="M158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86" s="9" t="str">
        <f t="shared" si="24"/>
        <v>SCHEDULE 4: REPORT ON REGULATORY ASSET BASE ROLL FORWARD | 4b(iv): Calculation of Revaluation Rate and Indexed Revaluation of Fixed Assets | CPI at CPI reference date—current year (index value)</v>
      </c>
    </row>
    <row r="1587" spans="1:14" hidden="1">
      <c r="A1587" t="s">
        <v>1</v>
      </c>
      <c r="B1587">
        <v>2012</v>
      </c>
      <c r="C1587" t="s">
        <v>206</v>
      </c>
      <c r="D1587" t="s">
        <v>214</v>
      </c>
      <c r="E1587" t="s">
        <v>81</v>
      </c>
      <c r="F1587" t="s">
        <v>81</v>
      </c>
      <c r="G1587">
        <v>81</v>
      </c>
      <c r="H1587" t="s">
        <v>288</v>
      </c>
      <c r="I1587">
        <v>2012</v>
      </c>
      <c r="J1587" t="s">
        <v>93</v>
      </c>
      <c r="K1587" t="s">
        <v>1064</v>
      </c>
      <c r="L1587">
        <v>1.5706806282722599E-2</v>
      </c>
      <c r="M158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87" s="9" t="str">
        <f t="shared" si="24"/>
        <v>SCHEDULE 4: REPORT ON REGULATORY ASSET BASE ROLL FORWARD | 4b(iv): Calculation of Revaluation Rate and Indexed Revaluation of Fixed Assets | Revaluation rate (%)</v>
      </c>
    </row>
    <row r="1588" spans="1:14" hidden="1">
      <c r="A1588" t="s">
        <v>1</v>
      </c>
      <c r="B1588">
        <v>2012</v>
      </c>
      <c r="C1588" t="s">
        <v>206</v>
      </c>
      <c r="D1588" t="s">
        <v>214</v>
      </c>
      <c r="E1588" t="s">
        <v>81</v>
      </c>
      <c r="F1588" t="s">
        <v>309</v>
      </c>
      <c r="G1588">
        <v>83</v>
      </c>
      <c r="H1588" t="s">
        <v>271</v>
      </c>
      <c r="I1588">
        <v>2012</v>
      </c>
      <c r="J1588" t="s">
        <v>92</v>
      </c>
      <c r="K1588" t="s">
        <v>1048</v>
      </c>
      <c r="L1588">
        <v>425385.19460187131</v>
      </c>
      <c r="M158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88" s="9" t="str">
        <f t="shared" si="24"/>
        <v>SCHEDULE 4: REPORT ON REGULATORY ASSET BASE ROLL FORWARD | 4b(iv): Calculation of Revaluation Rate and Indexed Revaluation of Fixed Assets | Unallocated RAB | RAB value—previous disclosure year</v>
      </c>
    </row>
    <row r="1589" spans="1:14" hidden="1">
      <c r="A1589" t="s">
        <v>1</v>
      </c>
      <c r="B1589">
        <v>2012</v>
      </c>
      <c r="C1589" t="s">
        <v>206</v>
      </c>
      <c r="D1589" t="s">
        <v>214</v>
      </c>
      <c r="E1589" t="s">
        <v>81</v>
      </c>
      <c r="F1589" t="s">
        <v>310</v>
      </c>
      <c r="G1589">
        <v>83</v>
      </c>
      <c r="H1589" t="s">
        <v>271</v>
      </c>
      <c r="I1589">
        <v>2012</v>
      </c>
      <c r="J1589" t="s">
        <v>92</v>
      </c>
      <c r="K1589" t="s">
        <v>1049</v>
      </c>
      <c r="L1589">
        <v>407141.9576266263</v>
      </c>
      <c r="M158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89" s="9" t="str">
        <f t="shared" si="24"/>
        <v>SCHEDULE 4: REPORT ON REGULATORY ASSET BASE ROLL FORWARD | 4b(iv): Calculation of Revaluation Rate and Indexed Revaluation of Fixed Assets | RAB | RAB value—previous disclosure year</v>
      </c>
    </row>
    <row r="1590" spans="1:14" hidden="1">
      <c r="A1590" t="s">
        <v>1</v>
      </c>
      <c r="B1590">
        <v>2012</v>
      </c>
      <c r="C1590" t="s">
        <v>206</v>
      </c>
      <c r="D1590" t="s">
        <v>214</v>
      </c>
      <c r="E1590" t="s">
        <v>81</v>
      </c>
      <c r="F1590" t="s">
        <v>309</v>
      </c>
      <c r="G1590">
        <v>84</v>
      </c>
      <c r="H1590" t="s">
        <v>289</v>
      </c>
      <c r="I1590">
        <v>2012</v>
      </c>
      <c r="J1590" t="s">
        <v>92</v>
      </c>
      <c r="K1590" t="s">
        <v>458</v>
      </c>
      <c r="L1590">
        <v>0</v>
      </c>
      <c r="M159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0" s="9" t="str">
        <f t="shared" si="24"/>
        <v>SCHEDULE 4: REPORT ON REGULATORY ASSET BASE ROLL FORWARD | 4b(iv): Calculation of Revaluation Rate and Indexed Revaluation of Fixed Assets | Unallocated RAB | Revalued land</v>
      </c>
    </row>
    <row r="1591" spans="1:14" hidden="1">
      <c r="A1591" t="s">
        <v>1</v>
      </c>
      <c r="B1591">
        <v>2012</v>
      </c>
      <c r="C1591" t="s">
        <v>206</v>
      </c>
      <c r="D1591" t="s">
        <v>214</v>
      </c>
      <c r="E1591" t="s">
        <v>81</v>
      </c>
      <c r="F1591" t="s">
        <v>310</v>
      </c>
      <c r="G1591">
        <v>84</v>
      </c>
      <c r="H1591" t="s">
        <v>289</v>
      </c>
      <c r="I1591">
        <v>2012</v>
      </c>
      <c r="J1591" t="s">
        <v>92</v>
      </c>
      <c r="K1591" t="s">
        <v>458</v>
      </c>
      <c r="L1591">
        <v>0</v>
      </c>
      <c r="M159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1" s="9" t="str">
        <f t="shared" si="24"/>
        <v>SCHEDULE 4: REPORT ON REGULATORY ASSET BASE ROLL FORWARD | 4b(iv): Calculation of Revaluation Rate and Indexed Revaluation of Fixed Assets | RAB | Revalued land</v>
      </c>
    </row>
    <row r="1592" spans="1:14" hidden="1">
      <c r="A1592" t="s">
        <v>1</v>
      </c>
      <c r="B1592">
        <v>2012</v>
      </c>
      <c r="C1592" t="s">
        <v>206</v>
      </c>
      <c r="D1592" t="s">
        <v>214</v>
      </c>
      <c r="E1592" t="s">
        <v>81</v>
      </c>
      <c r="F1592" t="s">
        <v>309</v>
      </c>
      <c r="G1592">
        <v>85</v>
      </c>
      <c r="H1592" t="s">
        <v>290</v>
      </c>
      <c r="I1592">
        <v>2012</v>
      </c>
      <c r="J1592" t="s">
        <v>92</v>
      </c>
      <c r="K1592" t="s">
        <v>1065</v>
      </c>
      <c r="L1592">
        <v>553.42698890429631</v>
      </c>
      <c r="M159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2" s="9" t="str">
        <f t="shared" si="24"/>
        <v>SCHEDULE 4: REPORT ON REGULATORY ASSET BASE ROLL FORWARD | 4b(iv): Calculation of Revaluation Rate and Indexed Revaluation of Fixed Assets | Unallocated RAB | Assets with nil physical asset life</v>
      </c>
    </row>
    <row r="1593" spans="1:14" hidden="1">
      <c r="A1593" t="s">
        <v>1</v>
      </c>
      <c r="B1593">
        <v>2012</v>
      </c>
      <c r="C1593" t="s">
        <v>206</v>
      </c>
      <c r="D1593" t="s">
        <v>214</v>
      </c>
      <c r="E1593" t="s">
        <v>81</v>
      </c>
      <c r="F1593" t="s">
        <v>310</v>
      </c>
      <c r="G1593">
        <v>85</v>
      </c>
      <c r="H1593" t="s">
        <v>290</v>
      </c>
      <c r="I1593">
        <v>2012</v>
      </c>
      <c r="J1593" t="s">
        <v>92</v>
      </c>
      <c r="K1593" t="s">
        <v>1066</v>
      </c>
      <c r="L1593">
        <v>535.87937431308603</v>
      </c>
      <c r="M159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3" s="9" t="str">
        <f t="shared" si="24"/>
        <v>SCHEDULE 4: REPORT ON REGULATORY ASSET BASE ROLL FORWARD | 4b(iv): Calculation of Revaluation Rate and Indexed Revaluation of Fixed Assets | RAB | Assets with nil physical asset life</v>
      </c>
    </row>
    <row r="1594" spans="1:14" hidden="1">
      <c r="A1594" t="s">
        <v>1</v>
      </c>
      <c r="B1594">
        <v>2012</v>
      </c>
      <c r="C1594" t="s">
        <v>206</v>
      </c>
      <c r="D1594" t="s">
        <v>214</v>
      </c>
      <c r="E1594" t="s">
        <v>81</v>
      </c>
      <c r="F1594" t="s">
        <v>309</v>
      </c>
      <c r="G1594">
        <v>86</v>
      </c>
      <c r="H1594" t="s">
        <v>63</v>
      </c>
      <c r="I1594">
        <v>2012</v>
      </c>
      <c r="J1594" t="s">
        <v>92</v>
      </c>
      <c r="K1594" t="s">
        <v>1059</v>
      </c>
      <c r="L1594">
        <v>5587.195848386099</v>
      </c>
      <c r="M159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4" s="9" t="str">
        <f t="shared" si="24"/>
        <v>SCHEDULE 4: REPORT ON REGULATORY ASSET BASE ROLL FORWARD | 4b(iv): Calculation of Revaluation Rate and Indexed Revaluation of Fixed Assets | Unallocated RAB | Asset disposals</v>
      </c>
    </row>
    <row r="1595" spans="1:14" hidden="1">
      <c r="A1595" t="s">
        <v>1</v>
      </c>
      <c r="B1595">
        <v>2012</v>
      </c>
      <c r="C1595" t="s">
        <v>206</v>
      </c>
      <c r="D1595" t="s">
        <v>214</v>
      </c>
      <c r="E1595" t="s">
        <v>81</v>
      </c>
      <c r="F1595" t="s">
        <v>310</v>
      </c>
      <c r="G1595">
        <v>86</v>
      </c>
      <c r="H1595" t="s">
        <v>63</v>
      </c>
      <c r="I1595">
        <v>2012</v>
      </c>
      <c r="J1595" t="s">
        <v>92</v>
      </c>
      <c r="K1595" t="s">
        <v>1060</v>
      </c>
      <c r="L1595">
        <v>5028.4792991294116</v>
      </c>
      <c r="M159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5" s="9" t="str">
        <f t="shared" si="24"/>
        <v>SCHEDULE 4: REPORT ON REGULATORY ASSET BASE ROLL FORWARD | 4b(iv): Calculation of Revaluation Rate and Indexed Revaluation of Fixed Assets | RAB | Asset disposals</v>
      </c>
    </row>
    <row r="1596" spans="1:14" hidden="1">
      <c r="A1596" t="s">
        <v>1</v>
      </c>
      <c r="B1596">
        <v>2012</v>
      </c>
      <c r="C1596" t="s">
        <v>206</v>
      </c>
      <c r="D1596" t="s">
        <v>214</v>
      </c>
      <c r="E1596" t="s">
        <v>81</v>
      </c>
      <c r="F1596" t="s">
        <v>309</v>
      </c>
      <c r="G1596">
        <v>87</v>
      </c>
      <c r="H1596" t="s">
        <v>291</v>
      </c>
      <c r="I1596">
        <v>2012</v>
      </c>
      <c r="J1596" t="s">
        <v>92</v>
      </c>
      <c r="K1596" t="s">
        <v>458</v>
      </c>
      <c r="L1596">
        <v>0</v>
      </c>
      <c r="M159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6" s="9" t="str">
        <f t="shared" si="24"/>
        <v>SCHEDULE 4: REPORT ON REGULATORY ASSET BASE ROLL FORWARD | 4b(iv): Calculation of Revaluation Rate and Indexed Revaluation of Fixed Assets | Unallocated RAB | Lost asset adjustment</v>
      </c>
    </row>
    <row r="1597" spans="1:14" hidden="1">
      <c r="A1597" t="s">
        <v>1</v>
      </c>
      <c r="B1597">
        <v>2012</v>
      </c>
      <c r="C1597" t="s">
        <v>206</v>
      </c>
      <c r="D1597" t="s">
        <v>214</v>
      </c>
      <c r="E1597" t="s">
        <v>81</v>
      </c>
      <c r="F1597" t="s">
        <v>310</v>
      </c>
      <c r="G1597">
        <v>87</v>
      </c>
      <c r="H1597" t="s">
        <v>291</v>
      </c>
      <c r="I1597">
        <v>2012</v>
      </c>
      <c r="J1597" t="s">
        <v>92</v>
      </c>
      <c r="K1597" t="s">
        <v>458</v>
      </c>
      <c r="L1597">
        <v>0</v>
      </c>
      <c r="M159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7" s="9" t="str">
        <f t="shared" si="24"/>
        <v>SCHEDULE 4: REPORT ON REGULATORY ASSET BASE ROLL FORWARD | 4b(iv): Calculation of Revaluation Rate and Indexed Revaluation of Fixed Assets | RAB | Lost asset adjustment</v>
      </c>
    </row>
    <row r="1598" spans="1:14" hidden="1">
      <c r="A1598" t="s">
        <v>1</v>
      </c>
      <c r="B1598">
        <v>2012</v>
      </c>
      <c r="C1598" t="s">
        <v>206</v>
      </c>
      <c r="D1598" t="s">
        <v>214</v>
      </c>
      <c r="E1598" t="s">
        <v>81</v>
      </c>
      <c r="F1598" t="s">
        <v>309</v>
      </c>
      <c r="G1598">
        <v>88</v>
      </c>
      <c r="H1598" t="s">
        <v>292</v>
      </c>
      <c r="I1598">
        <v>2012</v>
      </c>
      <c r="J1598" t="s">
        <v>92</v>
      </c>
      <c r="K1598" t="s">
        <v>1051</v>
      </c>
      <c r="L1598">
        <v>6584.9932737892595</v>
      </c>
      <c r="M159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8" s="9" t="str">
        <f t="shared" si="24"/>
        <v xml:space="preserve">SCHEDULE 4: REPORT ON REGULATORY ASSET BASE ROLL FORWARD | 4b(iv): Calculation of Revaluation Rate and Indexed Revaluation of Fixed Assets | Unallocated RAB | Indexed revaluation </v>
      </c>
    </row>
    <row r="1599" spans="1:14" hidden="1">
      <c r="A1599" t="s">
        <v>1</v>
      </c>
      <c r="B1599">
        <v>2012</v>
      </c>
      <c r="C1599" t="s">
        <v>206</v>
      </c>
      <c r="D1599" t="s">
        <v>214</v>
      </c>
      <c r="E1599" t="s">
        <v>81</v>
      </c>
      <c r="F1599" t="s">
        <v>310</v>
      </c>
      <c r="G1599">
        <v>88</v>
      </c>
      <c r="H1599" t="s">
        <v>292</v>
      </c>
      <c r="I1599">
        <v>2012</v>
      </c>
      <c r="J1599" t="s">
        <v>92</v>
      </c>
      <c r="K1599" t="s">
        <v>946</v>
      </c>
      <c r="L1599">
        <v>6307.5015542385181</v>
      </c>
      <c r="M159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1599" s="9" t="str">
        <f t="shared" si="24"/>
        <v xml:space="preserve">SCHEDULE 4: REPORT ON REGULATORY ASSET BASE ROLL FORWARD | 4b(iv): Calculation of Revaluation Rate and Indexed Revaluation of Fixed Assets | RAB | Indexed revaluation </v>
      </c>
    </row>
    <row r="1600" spans="1:14" hidden="1">
      <c r="A1600" t="s">
        <v>1</v>
      </c>
      <c r="B1600">
        <v>2012</v>
      </c>
      <c r="C1600" t="s">
        <v>206</v>
      </c>
      <c r="D1600" t="s">
        <v>215</v>
      </c>
      <c r="E1600" t="s">
        <v>81</v>
      </c>
      <c r="F1600" t="s">
        <v>336</v>
      </c>
      <c r="G1600">
        <v>91</v>
      </c>
      <c r="H1600" t="s">
        <v>293</v>
      </c>
      <c r="I1600">
        <v>2012</v>
      </c>
      <c r="J1600" t="s">
        <v>92</v>
      </c>
      <c r="K1600" t="s">
        <v>1067</v>
      </c>
      <c r="L1600">
        <v>2739</v>
      </c>
      <c r="M1600" s="9" t="str">
        <f>Data[[#This Row],[schedule]]&amp;" | "&amp;Data[[#This Row],[section]]</f>
        <v>SCHEDULE 4: REPORT ON REGULATORY ASSET BASE ROLL FORWARD | 4b(v): Works Under Construction</v>
      </c>
      <c r="N1600" s="9" t="str">
        <f t="shared" si="24"/>
        <v>SCHEDULE 4: REPORT ON REGULATORY ASSET BASE ROLL FORWARD | 4b(v): Works Under Construction | Unallocated works under construction | Works under construction—previous disclosure year</v>
      </c>
    </row>
    <row r="1601" spans="1:14" hidden="1">
      <c r="A1601" t="s">
        <v>1</v>
      </c>
      <c r="B1601">
        <v>2012</v>
      </c>
      <c r="C1601" t="s">
        <v>206</v>
      </c>
      <c r="D1601" t="s">
        <v>215</v>
      </c>
      <c r="E1601" t="s">
        <v>81</v>
      </c>
      <c r="F1601" t="s">
        <v>337</v>
      </c>
      <c r="G1601">
        <v>91</v>
      </c>
      <c r="H1601" t="s">
        <v>293</v>
      </c>
      <c r="I1601">
        <v>2012</v>
      </c>
      <c r="J1601" t="s">
        <v>92</v>
      </c>
      <c r="K1601" t="s">
        <v>1068</v>
      </c>
      <c r="L1601">
        <v>2684</v>
      </c>
      <c r="M1601" s="9" t="str">
        <f>Data[[#This Row],[schedule]]&amp;" | "&amp;Data[[#This Row],[section]]</f>
        <v>SCHEDULE 4: REPORT ON REGULATORY ASSET BASE ROLL FORWARD | 4b(v): Works Under Construction</v>
      </c>
      <c r="N1601" s="9" t="str">
        <f t="shared" si="24"/>
        <v>SCHEDULE 4: REPORT ON REGULATORY ASSET BASE ROLL FORWARD | 4b(v): Works Under Construction | Allocated works under construction | Works under construction—previous disclosure year</v>
      </c>
    </row>
    <row r="1602" spans="1:14" hidden="1">
      <c r="A1602" t="s">
        <v>1</v>
      </c>
      <c r="B1602">
        <v>2012</v>
      </c>
      <c r="C1602" t="s">
        <v>206</v>
      </c>
      <c r="D1602" t="s">
        <v>215</v>
      </c>
      <c r="E1602" t="s">
        <v>81</v>
      </c>
      <c r="F1602" t="s">
        <v>336</v>
      </c>
      <c r="G1602">
        <v>92</v>
      </c>
      <c r="H1602" t="s">
        <v>67</v>
      </c>
      <c r="I1602">
        <v>2012</v>
      </c>
      <c r="J1602" t="s">
        <v>92</v>
      </c>
      <c r="K1602" t="s">
        <v>1069</v>
      </c>
      <c r="L1602">
        <v>16890.13558577748</v>
      </c>
      <c r="M1602" s="9" t="str">
        <f>Data[[#This Row],[schedule]]&amp;" | "&amp;Data[[#This Row],[section]]</f>
        <v>SCHEDULE 4: REPORT ON REGULATORY ASSET BASE ROLL FORWARD | 4b(v): Works Under Construction</v>
      </c>
      <c r="N1602" s="9" t="str">
        <f t="shared" ref="N1602:N1665" si="25">SUBSTITUTE(SUBSTITUTE(SUBSTITUTE(C1602&amp;" | "&amp;D1602&amp;" | "&amp;E1602&amp;" | "&amp;F1602&amp;" | "&amp;H1602," |  |  | "," | ")," |  |  | "," | ")," |  | "," | ")</f>
        <v>SCHEDULE 4: REPORT ON REGULATORY ASSET BASE ROLL FORWARD | 4b(v): Works Under Construction | Unallocated works under construction | Capital expenditure</v>
      </c>
    </row>
    <row r="1603" spans="1:14" hidden="1">
      <c r="A1603" t="s">
        <v>1</v>
      </c>
      <c r="B1603">
        <v>2012</v>
      </c>
      <c r="C1603" t="s">
        <v>206</v>
      </c>
      <c r="D1603" t="s">
        <v>215</v>
      </c>
      <c r="E1603" t="s">
        <v>81</v>
      </c>
      <c r="F1603" t="s">
        <v>337</v>
      </c>
      <c r="G1603">
        <v>92</v>
      </c>
      <c r="H1603" t="s">
        <v>67</v>
      </c>
      <c r="I1603">
        <v>2012</v>
      </c>
      <c r="J1603" t="s">
        <v>92</v>
      </c>
      <c r="K1603" t="s">
        <v>1020</v>
      </c>
      <c r="L1603">
        <v>16419.531001291751</v>
      </c>
      <c r="M1603" s="9" t="str">
        <f>Data[[#This Row],[schedule]]&amp;" | "&amp;Data[[#This Row],[section]]</f>
        <v>SCHEDULE 4: REPORT ON REGULATORY ASSET BASE ROLL FORWARD | 4b(v): Works Under Construction</v>
      </c>
      <c r="N1603" s="9" t="str">
        <f t="shared" si="25"/>
        <v>SCHEDULE 4: REPORT ON REGULATORY ASSET BASE ROLL FORWARD | 4b(v): Works Under Construction | Allocated works under construction | Capital expenditure</v>
      </c>
    </row>
    <row r="1604" spans="1:14" hidden="1">
      <c r="A1604" t="s">
        <v>1</v>
      </c>
      <c r="B1604">
        <v>2012</v>
      </c>
      <c r="C1604" t="s">
        <v>206</v>
      </c>
      <c r="D1604" t="s">
        <v>215</v>
      </c>
      <c r="E1604" t="s">
        <v>81</v>
      </c>
      <c r="F1604" t="s">
        <v>336</v>
      </c>
      <c r="G1604">
        <v>93</v>
      </c>
      <c r="H1604" t="s">
        <v>294</v>
      </c>
      <c r="I1604">
        <v>2012</v>
      </c>
      <c r="J1604" t="s">
        <v>92</v>
      </c>
      <c r="K1604" t="s">
        <v>1055</v>
      </c>
      <c r="L1604">
        <v>15736.30931577754</v>
      </c>
      <c r="M1604" s="9" t="str">
        <f>Data[[#This Row],[schedule]]&amp;" | "&amp;Data[[#This Row],[section]]</f>
        <v>SCHEDULE 4: REPORT ON REGULATORY ASSET BASE ROLL FORWARD | 4b(v): Works Under Construction</v>
      </c>
      <c r="N1604" s="9" t="str">
        <f t="shared" si="25"/>
        <v>SCHEDULE 4: REPORT ON REGULATORY ASSET BASE ROLL FORWARD | 4b(v): Works Under Construction | Unallocated works under construction | Asset commissioned</v>
      </c>
    </row>
    <row r="1605" spans="1:14" hidden="1">
      <c r="A1605" t="s">
        <v>1</v>
      </c>
      <c r="B1605">
        <v>2012</v>
      </c>
      <c r="C1605" t="s">
        <v>206</v>
      </c>
      <c r="D1605" t="s">
        <v>215</v>
      </c>
      <c r="E1605" t="s">
        <v>81</v>
      </c>
      <c r="F1605" t="s">
        <v>337</v>
      </c>
      <c r="G1605">
        <v>93</v>
      </c>
      <c r="H1605" t="s">
        <v>294</v>
      </c>
      <c r="I1605">
        <v>2012</v>
      </c>
      <c r="J1605" t="s">
        <v>92</v>
      </c>
      <c r="K1605" t="s">
        <v>1056</v>
      </c>
      <c r="L1605">
        <v>15203.09693944406</v>
      </c>
      <c r="M1605" s="9" t="str">
        <f>Data[[#This Row],[schedule]]&amp;" | "&amp;Data[[#This Row],[section]]</f>
        <v>SCHEDULE 4: REPORT ON REGULATORY ASSET BASE ROLL FORWARD | 4b(v): Works Under Construction</v>
      </c>
      <c r="N1605" s="9" t="str">
        <f t="shared" si="25"/>
        <v>SCHEDULE 4: REPORT ON REGULATORY ASSET BASE ROLL FORWARD | 4b(v): Works Under Construction | Allocated works under construction | Asset commissioned</v>
      </c>
    </row>
    <row r="1606" spans="1:14" hidden="1">
      <c r="A1606" t="s">
        <v>1</v>
      </c>
      <c r="B1606">
        <v>2012</v>
      </c>
      <c r="C1606" t="s">
        <v>206</v>
      </c>
      <c r="D1606" t="s">
        <v>215</v>
      </c>
      <c r="E1606" t="s">
        <v>81</v>
      </c>
      <c r="F1606" t="s">
        <v>336</v>
      </c>
      <c r="G1606">
        <v>94</v>
      </c>
      <c r="H1606" t="s">
        <v>295</v>
      </c>
      <c r="I1606">
        <v>2012</v>
      </c>
      <c r="J1606" t="s">
        <v>92</v>
      </c>
      <c r="K1606" t="s">
        <v>458</v>
      </c>
      <c r="L1606">
        <v>0</v>
      </c>
      <c r="M1606" s="9" t="str">
        <f>Data[[#This Row],[schedule]]&amp;" | "&amp;Data[[#This Row],[section]]</f>
        <v>SCHEDULE 4: REPORT ON REGULATORY ASSET BASE ROLL FORWARD | 4b(v): Works Under Construction</v>
      </c>
      <c r="N1606" s="9" t="str">
        <f t="shared" si="25"/>
        <v>SCHEDULE 4: REPORT ON REGULATORY ASSET BASE ROLL FORWARD | 4b(v): Works Under Construction | Unallocated works under construction | Offsetting revenue</v>
      </c>
    </row>
    <row r="1607" spans="1:14" hidden="1">
      <c r="A1607" t="s">
        <v>1</v>
      </c>
      <c r="B1607">
        <v>2012</v>
      </c>
      <c r="C1607" t="s">
        <v>206</v>
      </c>
      <c r="D1607" t="s">
        <v>215</v>
      </c>
      <c r="E1607" t="s">
        <v>81</v>
      </c>
      <c r="F1607" t="s">
        <v>337</v>
      </c>
      <c r="G1607">
        <v>94</v>
      </c>
      <c r="H1607" t="s">
        <v>295</v>
      </c>
      <c r="I1607">
        <v>2012</v>
      </c>
      <c r="J1607" t="s">
        <v>92</v>
      </c>
      <c r="K1607" t="s">
        <v>458</v>
      </c>
      <c r="L1607">
        <v>0</v>
      </c>
      <c r="M1607" s="9" t="str">
        <f>Data[[#This Row],[schedule]]&amp;" | "&amp;Data[[#This Row],[section]]</f>
        <v>SCHEDULE 4: REPORT ON REGULATORY ASSET BASE ROLL FORWARD | 4b(v): Works Under Construction</v>
      </c>
      <c r="N1607" s="9" t="str">
        <f t="shared" si="25"/>
        <v>SCHEDULE 4: REPORT ON REGULATORY ASSET BASE ROLL FORWARD | 4b(v): Works Under Construction | Allocated works under construction | Offsetting revenue</v>
      </c>
    </row>
    <row r="1608" spans="1:14" hidden="1">
      <c r="A1608" t="s">
        <v>1</v>
      </c>
      <c r="B1608">
        <v>2012</v>
      </c>
      <c r="C1608" t="s">
        <v>206</v>
      </c>
      <c r="D1608" t="s">
        <v>215</v>
      </c>
      <c r="E1608" t="s">
        <v>81</v>
      </c>
      <c r="F1608" t="s">
        <v>337</v>
      </c>
      <c r="G1608">
        <v>95</v>
      </c>
      <c r="H1608" t="s">
        <v>282</v>
      </c>
      <c r="I1608">
        <v>2012</v>
      </c>
      <c r="J1608" t="s">
        <v>92</v>
      </c>
      <c r="K1608" t="s">
        <v>1070</v>
      </c>
      <c r="L1608">
        <v>-2432.8681236953639</v>
      </c>
      <c r="M1608" s="9" t="str">
        <f>Data[[#This Row],[schedule]]&amp;" | "&amp;Data[[#This Row],[section]]</f>
        <v>SCHEDULE 4: REPORT ON REGULATORY ASSET BASE ROLL FORWARD | 4b(v): Works Under Construction</v>
      </c>
      <c r="N1608" s="9" t="str">
        <f t="shared" si="25"/>
        <v>SCHEDULE 4: REPORT ON REGULATORY ASSET BASE ROLL FORWARD | 4b(v): Works Under Construction | Allocated works under construction | Adjustment resulting from cost allocation</v>
      </c>
    </row>
    <row r="1609" spans="1:14" hidden="1">
      <c r="A1609" t="s">
        <v>1</v>
      </c>
      <c r="B1609">
        <v>2012</v>
      </c>
      <c r="C1609" t="s">
        <v>206</v>
      </c>
      <c r="D1609" t="s">
        <v>215</v>
      </c>
      <c r="E1609" t="s">
        <v>81</v>
      </c>
      <c r="F1609" t="s">
        <v>336</v>
      </c>
      <c r="G1609">
        <v>96</v>
      </c>
      <c r="H1609" t="s">
        <v>68</v>
      </c>
      <c r="I1609">
        <v>2012</v>
      </c>
      <c r="J1609" t="s">
        <v>92</v>
      </c>
      <c r="K1609" t="s">
        <v>1071</v>
      </c>
      <c r="L1609">
        <v>1585.173730000057</v>
      </c>
      <c r="M1609" s="9" t="str">
        <f>Data[[#This Row],[schedule]]&amp;" | "&amp;Data[[#This Row],[section]]</f>
        <v>SCHEDULE 4: REPORT ON REGULATORY ASSET BASE ROLL FORWARD | 4b(v): Works Under Construction</v>
      </c>
      <c r="N1609" s="9" t="str">
        <f t="shared" si="25"/>
        <v>SCHEDULE 4: REPORT ON REGULATORY ASSET BASE ROLL FORWARD | 4b(v): Works Under Construction | Unallocated works under construction | Works under construction</v>
      </c>
    </row>
    <row r="1610" spans="1:14" hidden="1">
      <c r="A1610" t="s">
        <v>1</v>
      </c>
      <c r="B1610">
        <v>2012</v>
      </c>
      <c r="C1610" t="s">
        <v>206</v>
      </c>
      <c r="D1610" t="s">
        <v>215</v>
      </c>
      <c r="E1610" t="s">
        <v>81</v>
      </c>
      <c r="F1610" t="s">
        <v>337</v>
      </c>
      <c r="G1610">
        <v>96</v>
      </c>
      <c r="H1610" t="s">
        <v>68</v>
      </c>
      <c r="I1610">
        <v>2012</v>
      </c>
      <c r="J1610" t="s">
        <v>92</v>
      </c>
      <c r="K1610" t="s">
        <v>1072</v>
      </c>
      <c r="L1610">
        <v>1467.5659381523201</v>
      </c>
      <c r="M1610" s="9" t="str">
        <f>Data[[#This Row],[schedule]]&amp;" | "&amp;Data[[#This Row],[section]]</f>
        <v>SCHEDULE 4: REPORT ON REGULATORY ASSET BASE ROLL FORWARD | 4b(v): Works Under Construction</v>
      </c>
      <c r="N1610" s="9" t="str">
        <f t="shared" si="25"/>
        <v>SCHEDULE 4: REPORT ON REGULATORY ASSET BASE ROLL FORWARD | 4b(v): Works Under Construction | Allocated works under construction | Works under construction</v>
      </c>
    </row>
    <row r="1611" spans="1:14" hidden="1">
      <c r="A1611" t="s">
        <v>1</v>
      </c>
      <c r="B1611">
        <v>2012</v>
      </c>
      <c r="C1611" t="s">
        <v>206</v>
      </c>
      <c r="D1611" t="s">
        <v>216</v>
      </c>
      <c r="E1611" t="s">
        <v>81</v>
      </c>
      <c r="F1611" t="s">
        <v>81</v>
      </c>
      <c r="G1611">
        <v>105</v>
      </c>
      <c r="H1611" t="s">
        <v>69</v>
      </c>
      <c r="I1611">
        <v>2012</v>
      </c>
      <c r="J1611" t="s">
        <v>92</v>
      </c>
      <c r="K1611" t="s">
        <v>1009</v>
      </c>
      <c r="L1611">
        <v>8431.5484138609263</v>
      </c>
      <c r="M1611" s="9" t="str">
        <f>Data[[#This Row],[schedule]]&amp;" | "&amp;Data[[#This Row],[section]]</f>
        <v>SCHEDULE 4: REPORT ON REGULATORY ASSET BASE ROLL FORWARD | 4b(vi): Capital Expenditure by Primary Purpose</v>
      </c>
      <c r="N1611" s="9" t="str">
        <f t="shared" si="25"/>
        <v>SCHEDULE 4: REPORT ON REGULATORY ASSET BASE ROLL FORWARD | 4b(vi): Capital Expenditure by Primary Purpose | Capacity growth</v>
      </c>
    </row>
    <row r="1612" spans="1:14" hidden="1">
      <c r="A1612" t="s">
        <v>1</v>
      </c>
      <c r="B1612">
        <v>2012</v>
      </c>
      <c r="C1612" t="s">
        <v>206</v>
      </c>
      <c r="D1612" t="s">
        <v>216</v>
      </c>
      <c r="E1612" t="s">
        <v>81</v>
      </c>
      <c r="F1612" t="s">
        <v>81</v>
      </c>
      <c r="G1612">
        <v>106</v>
      </c>
      <c r="H1612" t="s">
        <v>70</v>
      </c>
      <c r="I1612">
        <v>2012</v>
      </c>
      <c r="J1612" t="s">
        <v>92</v>
      </c>
      <c r="K1612" t="s">
        <v>1014</v>
      </c>
      <c r="L1612">
        <v>7987.9825874308208</v>
      </c>
      <c r="M1612" s="9" t="str">
        <f>Data[[#This Row],[schedule]]&amp;" | "&amp;Data[[#This Row],[section]]</f>
        <v>SCHEDULE 4: REPORT ON REGULATORY ASSET BASE ROLL FORWARD | 4b(vi): Capital Expenditure by Primary Purpose</v>
      </c>
      <c r="N1612" s="9" t="str">
        <f t="shared" si="25"/>
        <v>SCHEDULE 4: REPORT ON REGULATORY ASSET BASE ROLL FORWARD | 4b(vi): Capital Expenditure by Primary Purpose | Asset replacement and renewal</v>
      </c>
    </row>
    <row r="1613" spans="1:14" hidden="1">
      <c r="A1613" t="s">
        <v>1</v>
      </c>
      <c r="B1613">
        <v>2012</v>
      </c>
      <c r="C1613" t="s">
        <v>206</v>
      </c>
      <c r="D1613" t="s">
        <v>216</v>
      </c>
      <c r="E1613" t="s">
        <v>81</v>
      </c>
      <c r="F1613" t="s">
        <v>81</v>
      </c>
      <c r="G1613">
        <v>107</v>
      </c>
      <c r="H1613" t="s">
        <v>71</v>
      </c>
      <c r="I1613">
        <v>2012</v>
      </c>
      <c r="J1613" t="s">
        <v>92</v>
      </c>
      <c r="K1613" t="s">
        <v>1020</v>
      </c>
      <c r="L1613">
        <v>16419.531001291751</v>
      </c>
      <c r="M1613" s="9" t="str">
        <f>Data[[#This Row],[schedule]]&amp;" | "&amp;Data[[#This Row],[section]]</f>
        <v>SCHEDULE 4: REPORT ON REGULATORY ASSET BASE ROLL FORWARD | 4b(vi): Capital Expenditure by Primary Purpose</v>
      </c>
      <c r="N1613" s="9" t="str">
        <f t="shared" si="25"/>
        <v>SCHEDULE 4: REPORT ON REGULATORY ASSET BASE ROLL FORWARD | 4b(vi): Capital Expenditure by Primary Purpose | Total capital expenditure</v>
      </c>
    </row>
    <row r="1614" spans="1:14" hidden="1">
      <c r="A1614" t="s">
        <v>1</v>
      </c>
      <c r="B1614">
        <v>2012</v>
      </c>
      <c r="C1614" t="s">
        <v>206</v>
      </c>
      <c r="D1614" t="s">
        <v>217</v>
      </c>
      <c r="E1614" t="s">
        <v>81</v>
      </c>
      <c r="F1614" t="s">
        <v>312</v>
      </c>
      <c r="G1614">
        <v>110</v>
      </c>
      <c r="H1614" t="s">
        <v>271</v>
      </c>
      <c r="I1614">
        <v>2012</v>
      </c>
      <c r="J1614" t="s">
        <v>92</v>
      </c>
      <c r="K1614" t="s">
        <v>1073</v>
      </c>
      <c r="L1614">
        <v>119275.15012780311</v>
      </c>
      <c r="M1614" s="9" t="str">
        <f>Data[[#This Row],[schedule]]&amp;" | "&amp;Data[[#This Row],[section]]</f>
        <v>SCHEDULE 4: REPORT ON REGULATORY ASSET BASE ROLL FORWARD | 4b(vii): Asset Classes</v>
      </c>
      <c r="N1614" s="9" t="str">
        <f t="shared" si="25"/>
        <v>SCHEDULE 4: REPORT ON REGULATORY ASSET BASE ROLL FORWARD | 4b(vii): Asset Classes | Land | RAB value—previous disclosure year</v>
      </c>
    </row>
    <row r="1615" spans="1:14" hidden="1">
      <c r="A1615" t="s">
        <v>1</v>
      </c>
      <c r="B1615">
        <v>2012</v>
      </c>
      <c r="C1615" t="s">
        <v>206</v>
      </c>
      <c r="D1615" t="s">
        <v>217</v>
      </c>
      <c r="E1615" t="s">
        <v>81</v>
      </c>
      <c r="F1615" t="s">
        <v>313</v>
      </c>
      <c r="G1615">
        <v>110</v>
      </c>
      <c r="H1615" t="s">
        <v>271</v>
      </c>
      <c r="I1615">
        <v>2012</v>
      </c>
      <c r="J1615" t="s">
        <v>92</v>
      </c>
      <c r="K1615" t="s">
        <v>1074</v>
      </c>
      <c r="L1615">
        <v>129232.9478772733</v>
      </c>
      <c r="M1615" s="9" t="str">
        <f>Data[[#This Row],[schedule]]&amp;" | "&amp;Data[[#This Row],[section]]</f>
        <v>SCHEDULE 4: REPORT ON REGULATORY ASSET BASE ROLL FORWARD | 4b(vii): Asset Classes</v>
      </c>
      <c r="N1615" s="9" t="str">
        <f t="shared" si="25"/>
        <v>SCHEDULE 4: REPORT ON REGULATORY ASSET BASE ROLL FORWARD | 4b(vii): Asset Classes | Sealed Surfaces | RAB value—previous disclosure year</v>
      </c>
    </row>
    <row r="1616" spans="1:14" hidden="1">
      <c r="A1616" t="s">
        <v>1</v>
      </c>
      <c r="B1616">
        <v>2012</v>
      </c>
      <c r="C1616" t="s">
        <v>206</v>
      </c>
      <c r="D1616" t="s">
        <v>217</v>
      </c>
      <c r="E1616" t="s">
        <v>81</v>
      </c>
      <c r="F1616" t="s">
        <v>314</v>
      </c>
      <c r="G1616">
        <v>110</v>
      </c>
      <c r="H1616" t="s">
        <v>271</v>
      </c>
      <c r="I1616">
        <v>2012</v>
      </c>
      <c r="J1616" t="s">
        <v>92</v>
      </c>
      <c r="K1616" t="s">
        <v>1075</v>
      </c>
      <c r="L1616">
        <v>146117.39473322011</v>
      </c>
      <c r="M1616" s="9" t="str">
        <f>Data[[#This Row],[schedule]]&amp;" | "&amp;Data[[#This Row],[section]]</f>
        <v>SCHEDULE 4: REPORT ON REGULATORY ASSET BASE ROLL FORWARD | 4b(vii): Asset Classes</v>
      </c>
      <c r="N1616" s="9" t="str">
        <f t="shared" si="25"/>
        <v>SCHEDULE 4: REPORT ON REGULATORY ASSET BASE ROLL FORWARD | 4b(vii): Asset Classes | Infrastructure &amp; Buildings | RAB value—previous disclosure year</v>
      </c>
    </row>
    <row r="1617" spans="1:14" hidden="1">
      <c r="A1617" t="s">
        <v>1</v>
      </c>
      <c r="B1617">
        <v>2012</v>
      </c>
      <c r="C1617" t="s">
        <v>206</v>
      </c>
      <c r="D1617" t="s">
        <v>217</v>
      </c>
      <c r="E1617" t="s">
        <v>81</v>
      </c>
      <c r="F1617" t="s">
        <v>315</v>
      </c>
      <c r="G1617">
        <v>110</v>
      </c>
      <c r="H1617" t="s">
        <v>271</v>
      </c>
      <c r="I1617">
        <v>2012</v>
      </c>
      <c r="J1617" t="s">
        <v>92</v>
      </c>
      <c r="K1617" t="s">
        <v>1076</v>
      </c>
      <c r="L1617">
        <v>12516.46488832984</v>
      </c>
      <c r="M1617" s="9" t="str">
        <f>Data[[#This Row],[schedule]]&amp;" | "&amp;Data[[#This Row],[section]]</f>
        <v>SCHEDULE 4: REPORT ON REGULATORY ASSET BASE ROLL FORWARD | 4b(vii): Asset Classes</v>
      </c>
      <c r="N1617" s="9" t="str">
        <f t="shared" si="25"/>
        <v>SCHEDULE 4: REPORT ON REGULATORY ASSET BASE ROLL FORWARD | 4b(vii): Asset Classes | Vehicles, Plant &amp; Equipment | RAB value—previous disclosure year</v>
      </c>
    </row>
    <row r="1618" spans="1:14" hidden="1">
      <c r="A1618" t="s">
        <v>1</v>
      </c>
      <c r="B1618">
        <v>2012</v>
      </c>
      <c r="C1618" t="s">
        <v>206</v>
      </c>
      <c r="D1618" t="s">
        <v>217</v>
      </c>
      <c r="E1618" t="s">
        <v>81</v>
      </c>
      <c r="F1618" t="s">
        <v>60</v>
      </c>
      <c r="G1618">
        <v>110</v>
      </c>
      <c r="H1618" t="s">
        <v>271</v>
      </c>
      <c r="I1618">
        <v>2012</v>
      </c>
      <c r="J1618" t="s">
        <v>92</v>
      </c>
      <c r="K1618" t="s">
        <v>1049</v>
      </c>
      <c r="L1618">
        <v>407141.9576266263</v>
      </c>
      <c r="M1618" s="9" t="str">
        <f>Data[[#This Row],[schedule]]&amp;" | "&amp;Data[[#This Row],[section]]</f>
        <v>SCHEDULE 4: REPORT ON REGULATORY ASSET BASE ROLL FORWARD | 4b(vii): Asset Classes</v>
      </c>
      <c r="N1618" s="9" t="str">
        <f t="shared" si="25"/>
        <v>SCHEDULE 4: REPORT ON REGULATORY ASSET BASE ROLL FORWARD | 4b(vii): Asset Classes | Total | RAB value—previous disclosure year</v>
      </c>
    </row>
    <row r="1619" spans="1:14" hidden="1">
      <c r="A1619" t="s">
        <v>1</v>
      </c>
      <c r="B1619">
        <v>2012</v>
      </c>
      <c r="C1619" t="s">
        <v>206</v>
      </c>
      <c r="D1619" t="s">
        <v>217</v>
      </c>
      <c r="E1619" t="s">
        <v>81</v>
      </c>
      <c r="F1619" t="s">
        <v>312</v>
      </c>
      <c r="G1619">
        <v>111</v>
      </c>
      <c r="H1619" t="s">
        <v>155</v>
      </c>
      <c r="I1619">
        <v>2012</v>
      </c>
      <c r="J1619" t="s">
        <v>92</v>
      </c>
      <c r="K1619" t="s">
        <v>458</v>
      </c>
      <c r="L1619">
        <v>0</v>
      </c>
      <c r="M1619" s="9" t="str">
        <f>Data[[#This Row],[schedule]]&amp;" | "&amp;Data[[#This Row],[section]]</f>
        <v>SCHEDULE 4: REPORT ON REGULATORY ASSET BASE ROLL FORWARD | 4b(vii): Asset Classes</v>
      </c>
      <c r="N1619" s="9" t="str">
        <f t="shared" si="25"/>
        <v>SCHEDULE 4: REPORT ON REGULATORY ASSET BASE ROLL FORWARD | 4b(vii): Asset Classes | Land | Regulatory depreciation</v>
      </c>
    </row>
    <row r="1620" spans="1:14" hidden="1">
      <c r="A1620" t="s">
        <v>1</v>
      </c>
      <c r="B1620">
        <v>2012</v>
      </c>
      <c r="C1620" t="s">
        <v>206</v>
      </c>
      <c r="D1620" t="s">
        <v>217</v>
      </c>
      <c r="E1620" t="s">
        <v>81</v>
      </c>
      <c r="F1620" t="s">
        <v>313</v>
      </c>
      <c r="G1620">
        <v>111</v>
      </c>
      <c r="H1620" t="s">
        <v>155</v>
      </c>
      <c r="I1620">
        <v>2012</v>
      </c>
      <c r="J1620" t="s">
        <v>92</v>
      </c>
      <c r="K1620" t="s">
        <v>1077</v>
      </c>
      <c r="L1620">
        <v>6186.3683564041794</v>
      </c>
      <c r="M1620" s="9" t="str">
        <f>Data[[#This Row],[schedule]]&amp;" | "&amp;Data[[#This Row],[section]]</f>
        <v>SCHEDULE 4: REPORT ON REGULATORY ASSET BASE ROLL FORWARD | 4b(vii): Asset Classes</v>
      </c>
      <c r="N1620" s="9" t="str">
        <f t="shared" si="25"/>
        <v>SCHEDULE 4: REPORT ON REGULATORY ASSET BASE ROLL FORWARD | 4b(vii): Asset Classes | Sealed Surfaces | Regulatory depreciation</v>
      </c>
    </row>
    <row r="1621" spans="1:14" hidden="1">
      <c r="A1621" t="s">
        <v>1</v>
      </c>
      <c r="B1621">
        <v>2012</v>
      </c>
      <c r="C1621" t="s">
        <v>206</v>
      </c>
      <c r="D1621" t="s">
        <v>217</v>
      </c>
      <c r="E1621" t="s">
        <v>81</v>
      </c>
      <c r="F1621" t="s">
        <v>314</v>
      </c>
      <c r="G1621">
        <v>111</v>
      </c>
      <c r="H1621" t="s">
        <v>155</v>
      </c>
      <c r="I1621">
        <v>2012</v>
      </c>
      <c r="J1621" t="s">
        <v>92</v>
      </c>
      <c r="K1621" t="s">
        <v>1078</v>
      </c>
      <c r="L1621">
        <v>5876.9209313711144</v>
      </c>
      <c r="M1621" s="9" t="str">
        <f>Data[[#This Row],[schedule]]&amp;" | "&amp;Data[[#This Row],[section]]</f>
        <v>SCHEDULE 4: REPORT ON REGULATORY ASSET BASE ROLL FORWARD | 4b(vii): Asset Classes</v>
      </c>
      <c r="N1621" s="9" t="str">
        <f t="shared" si="25"/>
        <v>SCHEDULE 4: REPORT ON REGULATORY ASSET BASE ROLL FORWARD | 4b(vii): Asset Classes | Infrastructure &amp; Buildings | Regulatory depreciation</v>
      </c>
    </row>
    <row r="1622" spans="1:14" hidden="1">
      <c r="A1622" t="s">
        <v>1</v>
      </c>
      <c r="B1622">
        <v>2012</v>
      </c>
      <c r="C1622" t="s">
        <v>206</v>
      </c>
      <c r="D1622" t="s">
        <v>217</v>
      </c>
      <c r="E1622" t="s">
        <v>81</v>
      </c>
      <c r="F1622" t="s">
        <v>315</v>
      </c>
      <c r="G1622">
        <v>111</v>
      </c>
      <c r="H1622" t="s">
        <v>155</v>
      </c>
      <c r="I1622">
        <v>2012</v>
      </c>
      <c r="J1622" t="s">
        <v>92</v>
      </c>
      <c r="K1622" t="s">
        <v>1079</v>
      </c>
      <c r="L1622">
        <v>1715.2723670359121</v>
      </c>
      <c r="M1622" s="9" t="str">
        <f>Data[[#This Row],[schedule]]&amp;" | "&amp;Data[[#This Row],[section]]</f>
        <v>SCHEDULE 4: REPORT ON REGULATORY ASSET BASE ROLL FORWARD | 4b(vii): Asset Classes</v>
      </c>
      <c r="N1622" s="9" t="str">
        <f t="shared" si="25"/>
        <v>SCHEDULE 4: REPORT ON REGULATORY ASSET BASE ROLL FORWARD | 4b(vii): Asset Classes | Vehicles, Plant &amp; Equipment | Regulatory depreciation</v>
      </c>
    </row>
    <row r="1623" spans="1:14" hidden="1">
      <c r="A1623" t="s">
        <v>1</v>
      </c>
      <c r="B1623">
        <v>2012</v>
      </c>
      <c r="C1623" t="s">
        <v>206</v>
      </c>
      <c r="D1623" t="s">
        <v>217</v>
      </c>
      <c r="E1623" t="s">
        <v>81</v>
      </c>
      <c r="F1623" t="s">
        <v>60</v>
      </c>
      <c r="G1623">
        <v>111</v>
      </c>
      <c r="H1623" t="s">
        <v>155</v>
      </c>
      <c r="I1623">
        <v>2012</v>
      </c>
      <c r="J1623" t="s">
        <v>92</v>
      </c>
      <c r="K1623" t="s">
        <v>1080</v>
      </c>
      <c r="L1623">
        <v>13778.56165481121</v>
      </c>
      <c r="M1623" s="9" t="str">
        <f>Data[[#This Row],[schedule]]&amp;" | "&amp;Data[[#This Row],[section]]</f>
        <v>SCHEDULE 4: REPORT ON REGULATORY ASSET BASE ROLL FORWARD | 4b(vii): Asset Classes</v>
      </c>
      <c r="N1623" s="9" t="str">
        <f t="shared" si="25"/>
        <v>SCHEDULE 4: REPORT ON REGULATORY ASSET BASE ROLL FORWARD | 4b(vii): Asset Classes | Total | Regulatory depreciation</v>
      </c>
    </row>
    <row r="1624" spans="1:14" hidden="1">
      <c r="A1624" t="s">
        <v>1</v>
      </c>
      <c r="B1624">
        <v>2012</v>
      </c>
      <c r="C1624" t="s">
        <v>206</v>
      </c>
      <c r="D1624" t="s">
        <v>217</v>
      </c>
      <c r="E1624" t="s">
        <v>81</v>
      </c>
      <c r="F1624" t="s">
        <v>312</v>
      </c>
      <c r="G1624">
        <v>112</v>
      </c>
      <c r="H1624" t="s">
        <v>272</v>
      </c>
      <c r="I1624">
        <v>2012</v>
      </c>
      <c r="J1624" t="s">
        <v>92</v>
      </c>
      <c r="K1624" t="s">
        <v>1081</v>
      </c>
      <c r="L1624">
        <v>1870.34718708592</v>
      </c>
      <c r="M1624" s="9" t="str">
        <f>Data[[#This Row],[schedule]]&amp;" | "&amp;Data[[#This Row],[section]]</f>
        <v>SCHEDULE 4: REPORT ON REGULATORY ASSET BASE ROLL FORWARD | 4b(vii): Asset Classes</v>
      </c>
      <c r="N1624" s="9" t="str">
        <f t="shared" si="25"/>
        <v>SCHEDULE 4: REPORT ON REGULATORY ASSET BASE ROLL FORWARD | 4b(vii): Asset Classes | Land | Indexed revaluations</v>
      </c>
    </row>
    <row r="1625" spans="1:14" hidden="1">
      <c r="A1625" t="s">
        <v>1</v>
      </c>
      <c r="B1625">
        <v>2012</v>
      </c>
      <c r="C1625" t="s">
        <v>206</v>
      </c>
      <c r="D1625" t="s">
        <v>217</v>
      </c>
      <c r="E1625" t="s">
        <v>81</v>
      </c>
      <c r="F1625" t="s">
        <v>313</v>
      </c>
      <c r="G1625">
        <v>112</v>
      </c>
      <c r="H1625" t="s">
        <v>272</v>
      </c>
      <c r="I1625">
        <v>2012</v>
      </c>
      <c r="J1625" t="s">
        <v>92</v>
      </c>
      <c r="K1625" t="s">
        <v>1082</v>
      </c>
      <c r="L1625">
        <v>2025.1557951701111</v>
      </c>
      <c r="M1625" s="9" t="str">
        <f>Data[[#This Row],[schedule]]&amp;" | "&amp;Data[[#This Row],[section]]</f>
        <v>SCHEDULE 4: REPORT ON REGULATORY ASSET BASE ROLL FORWARD | 4b(vii): Asset Classes</v>
      </c>
      <c r="N1625" s="9" t="str">
        <f t="shared" si="25"/>
        <v>SCHEDULE 4: REPORT ON REGULATORY ASSET BASE ROLL FORWARD | 4b(vii): Asset Classes | Sealed Surfaces | Indexed revaluations</v>
      </c>
    </row>
    <row r="1626" spans="1:14" hidden="1">
      <c r="A1626" t="s">
        <v>1</v>
      </c>
      <c r="B1626">
        <v>2012</v>
      </c>
      <c r="C1626" t="s">
        <v>206</v>
      </c>
      <c r="D1626" t="s">
        <v>217</v>
      </c>
      <c r="E1626" t="s">
        <v>81</v>
      </c>
      <c r="F1626" t="s">
        <v>314</v>
      </c>
      <c r="G1626">
        <v>112</v>
      </c>
      <c r="H1626" t="s">
        <v>272</v>
      </c>
      <c r="I1626">
        <v>2012</v>
      </c>
      <c r="J1626" t="s">
        <v>92</v>
      </c>
      <c r="K1626" t="s">
        <v>1083</v>
      </c>
      <c r="L1626">
        <v>2218.4829869222558</v>
      </c>
      <c r="M1626" s="9" t="str">
        <f>Data[[#This Row],[schedule]]&amp;" | "&amp;Data[[#This Row],[section]]</f>
        <v>SCHEDULE 4: REPORT ON REGULATORY ASSET BASE ROLL FORWARD | 4b(vii): Asset Classes</v>
      </c>
      <c r="N1626" s="9" t="str">
        <f t="shared" si="25"/>
        <v>SCHEDULE 4: REPORT ON REGULATORY ASSET BASE ROLL FORWARD | 4b(vii): Asset Classes | Infrastructure &amp; Buildings | Indexed revaluations</v>
      </c>
    </row>
    <row r="1627" spans="1:14" hidden="1">
      <c r="A1627" t="s">
        <v>1</v>
      </c>
      <c r="B1627">
        <v>2012</v>
      </c>
      <c r="C1627" t="s">
        <v>206</v>
      </c>
      <c r="D1627" t="s">
        <v>217</v>
      </c>
      <c r="E1627" t="s">
        <v>81</v>
      </c>
      <c r="F1627" t="s">
        <v>315</v>
      </c>
      <c r="G1627">
        <v>112</v>
      </c>
      <c r="H1627" t="s">
        <v>272</v>
      </c>
      <c r="I1627">
        <v>2012</v>
      </c>
      <c r="J1627" t="s">
        <v>92</v>
      </c>
      <c r="K1627" t="s">
        <v>1084</v>
      </c>
      <c r="L1627">
        <v>194.01141062267121</v>
      </c>
      <c r="M1627" s="9" t="str">
        <f>Data[[#This Row],[schedule]]&amp;" | "&amp;Data[[#This Row],[section]]</f>
        <v>SCHEDULE 4: REPORT ON REGULATORY ASSET BASE ROLL FORWARD | 4b(vii): Asset Classes</v>
      </c>
      <c r="N1627" s="9" t="str">
        <f t="shared" si="25"/>
        <v>SCHEDULE 4: REPORT ON REGULATORY ASSET BASE ROLL FORWARD | 4b(vii): Asset Classes | Vehicles, Plant &amp; Equipment | Indexed revaluations</v>
      </c>
    </row>
    <row r="1628" spans="1:14" hidden="1">
      <c r="A1628" t="s">
        <v>1</v>
      </c>
      <c r="B1628">
        <v>2012</v>
      </c>
      <c r="C1628" t="s">
        <v>206</v>
      </c>
      <c r="D1628" t="s">
        <v>217</v>
      </c>
      <c r="E1628" t="s">
        <v>81</v>
      </c>
      <c r="F1628" t="s">
        <v>60</v>
      </c>
      <c r="G1628">
        <v>112</v>
      </c>
      <c r="H1628" t="s">
        <v>272</v>
      </c>
      <c r="I1628">
        <v>2012</v>
      </c>
      <c r="J1628" t="s">
        <v>92</v>
      </c>
      <c r="K1628" t="s">
        <v>1085</v>
      </c>
      <c r="L1628">
        <v>6307.9973798009578</v>
      </c>
      <c r="M1628" s="9" t="str">
        <f>Data[[#This Row],[schedule]]&amp;" | "&amp;Data[[#This Row],[section]]</f>
        <v>SCHEDULE 4: REPORT ON REGULATORY ASSET BASE ROLL FORWARD | 4b(vii): Asset Classes</v>
      </c>
      <c r="N1628" s="9" t="str">
        <f t="shared" si="25"/>
        <v>SCHEDULE 4: REPORT ON REGULATORY ASSET BASE ROLL FORWARD | 4b(vii): Asset Classes | Total | Indexed revaluations</v>
      </c>
    </row>
    <row r="1629" spans="1:14" hidden="1">
      <c r="A1629" t="s">
        <v>1</v>
      </c>
      <c r="B1629">
        <v>2012</v>
      </c>
      <c r="C1629" t="s">
        <v>206</v>
      </c>
      <c r="D1629" t="s">
        <v>217</v>
      </c>
      <c r="E1629" t="s">
        <v>81</v>
      </c>
      <c r="F1629" t="s">
        <v>312</v>
      </c>
      <c r="G1629">
        <v>113</v>
      </c>
      <c r="H1629" t="s">
        <v>273</v>
      </c>
      <c r="I1629">
        <v>2012</v>
      </c>
      <c r="J1629" t="s">
        <v>92</v>
      </c>
      <c r="K1629" t="s">
        <v>458</v>
      </c>
      <c r="L1629">
        <v>0</v>
      </c>
      <c r="M1629" s="9" t="str">
        <f>Data[[#This Row],[schedule]]&amp;" | "&amp;Data[[#This Row],[section]]</f>
        <v>SCHEDULE 4: REPORT ON REGULATORY ASSET BASE ROLL FORWARD | 4b(vii): Asset Classes</v>
      </c>
      <c r="N1629" s="9" t="str">
        <f t="shared" si="25"/>
        <v>SCHEDULE 4: REPORT ON REGULATORY ASSET BASE ROLL FORWARD | 4b(vii): Asset Classes | Land | Non-indexed revaluations</v>
      </c>
    </row>
    <row r="1630" spans="1:14" hidden="1">
      <c r="A1630" t="s">
        <v>1</v>
      </c>
      <c r="B1630">
        <v>2012</v>
      </c>
      <c r="C1630" t="s">
        <v>206</v>
      </c>
      <c r="D1630" t="s">
        <v>217</v>
      </c>
      <c r="E1630" t="s">
        <v>81</v>
      </c>
      <c r="F1630" t="s">
        <v>60</v>
      </c>
      <c r="G1630">
        <v>113</v>
      </c>
      <c r="H1630" t="s">
        <v>273</v>
      </c>
      <c r="I1630">
        <v>2012</v>
      </c>
      <c r="J1630" t="s">
        <v>92</v>
      </c>
      <c r="K1630" t="s">
        <v>458</v>
      </c>
      <c r="L1630">
        <v>0</v>
      </c>
      <c r="M1630" s="9" t="str">
        <f>Data[[#This Row],[schedule]]&amp;" | "&amp;Data[[#This Row],[section]]</f>
        <v>SCHEDULE 4: REPORT ON REGULATORY ASSET BASE ROLL FORWARD | 4b(vii): Asset Classes</v>
      </c>
      <c r="N1630" s="9" t="str">
        <f t="shared" si="25"/>
        <v>SCHEDULE 4: REPORT ON REGULATORY ASSET BASE ROLL FORWARD | 4b(vii): Asset Classes | Total | Non-indexed revaluations</v>
      </c>
    </row>
    <row r="1631" spans="1:14" hidden="1">
      <c r="A1631" t="s">
        <v>1</v>
      </c>
      <c r="B1631">
        <v>2012</v>
      </c>
      <c r="C1631" t="s">
        <v>206</v>
      </c>
      <c r="D1631" t="s">
        <v>217</v>
      </c>
      <c r="E1631" t="s">
        <v>81</v>
      </c>
      <c r="F1631" t="s">
        <v>312</v>
      </c>
      <c r="G1631">
        <v>114</v>
      </c>
      <c r="H1631" t="s">
        <v>62</v>
      </c>
      <c r="I1631">
        <v>2012</v>
      </c>
      <c r="J1631" t="s">
        <v>92</v>
      </c>
      <c r="K1631" t="s">
        <v>1086</v>
      </c>
      <c r="L1631">
        <v>365.58817974459191</v>
      </c>
      <c r="M1631" s="9" t="str">
        <f>Data[[#This Row],[schedule]]&amp;" | "&amp;Data[[#This Row],[section]]</f>
        <v>SCHEDULE 4: REPORT ON REGULATORY ASSET BASE ROLL FORWARD | 4b(vii): Asset Classes</v>
      </c>
      <c r="N1631" s="9" t="str">
        <f t="shared" si="25"/>
        <v>SCHEDULE 4: REPORT ON REGULATORY ASSET BASE ROLL FORWARD | 4b(vii): Asset Classes | Land | Assets commissioned</v>
      </c>
    </row>
    <row r="1632" spans="1:14" hidden="1">
      <c r="A1632" t="s">
        <v>1</v>
      </c>
      <c r="B1632">
        <v>2012</v>
      </c>
      <c r="C1632" t="s">
        <v>206</v>
      </c>
      <c r="D1632" t="s">
        <v>217</v>
      </c>
      <c r="E1632" t="s">
        <v>81</v>
      </c>
      <c r="F1632" t="s">
        <v>313</v>
      </c>
      <c r="G1632">
        <v>114</v>
      </c>
      <c r="H1632" t="s">
        <v>62</v>
      </c>
      <c r="I1632">
        <v>2012</v>
      </c>
      <c r="J1632" t="s">
        <v>92</v>
      </c>
      <c r="K1632" t="s">
        <v>1087</v>
      </c>
      <c r="L1632">
        <v>3940.444194436363</v>
      </c>
      <c r="M1632" s="9" t="str">
        <f>Data[[#This Row],[schedule]]&amp;" | "&amp;Data[[#This Row],[section]]</f>
        <v>SCHEDULE 4: REPORT ON REGULATORY ASSET BASE ROLL FORWARD | 4b(vii): Asset Classes</v>
      </c>
      <c r="N1632" s="9" t="str">
        <f t="shared" si="25"/>
        <v>SCHEDULE 4: REPORT ON REGULATORY ASSET BASE ROLL FORWARD | 4b(vii): Asset Classes | Sealed Surfaces | Assets commissioned</v>
      </c>
    </row>
    <row r="1633" spans="1:14" hidden="1">
      <c r="A1633" t="s">
        <v>1</v>
      </c>
      <c r="B1633">
        <v>2012</v>
      </c>
      <c r="C1633" t="s">
        <v>206</v>
      </c>
      <c r="D1633" t="s">
        <v>217</v>
      </c>
      <c r="E1633" t="s">
        <v>81</v>
      </c>
      <c r="F1633" t="s">
        <v>314</v>
      </c>
      <c r="G1633">
        <v>114</v>
      </c>
      <c r="H1633" t="s">
        <v>62</v>
      </c>
      <c r="I1633">
        <v>2012</v>
      </c>
      <c r="J1633" t="s">
        <v>92</v>
      </c>
      <c r="K1633" t="s">
        <v>1088</v>
      </c>
      <c r="L1633">
        <v>6647.1838161110227</v>
      </c>
      <c r="M1633" s="9" t="str">
        <f>Data[[#This Row],[schedule]]&amp;" | "&amp;Data[[#This Row],[section]]</f>
        <v>SCHEDULE 4: REPORT ON REGULATORY ASSET BASE ROLL FORWARD | 4b(vii): Asset Classes</v>
      </c>
      <c r="N1633" s="9" t="str">
        <f t="shared" si="25"/>
        <v>SCHEDULE 4: REPORT ON REGULATORY ASSET BASE ROLL FORWARD | 4b(vii): Asset Classes | Infrastructure &amp; Buildings | Assets commissioned</v>
      </c>
    </row>
    <row r="1634" spans="1:14" hidden="1">
      <c r="A1634" t="s">
        <v>1</v>
      </c>
      <c r="B1634">
        <v>2012</v>
      </c>
      <c r="C1634" t="s">
        <v>206</v>
      </c>
      <c r="D1634" t="s">
        <v>217</v>
      </c>
      <c r="E1634" t="s">
        <v>81</v>
      </c>
      <c r="F1634" t="s">
        <v>315</v>
      </c>
      <c r="G1634">
        <v>114</v>
      </c>
      <c r="H1634" t="s">
        <v>62</v>
      </c>
      <c r="I1634">
        <v>2012</v>
      </c>
      <c r="J1634" t="s">
        <v>92</v>
      </c>
      <c r="K1634" t="s">
        <v>1089</v>
      </c>
      <c r="L1634">
        <v>4249.8807491520674</v>
      </c>
      <c r="M1634" s="9" t="str">
        <f>Data[[#This Row],[schedule]]&amp;" | "&amp;Data[[#This Row],[section]]</f>
        <v>SCHEDULE 4: REPORT ON REGULATORY ASSET BASE ROLL FORWARD | 4b(vii): Asset Classes</v>
      </c>
      <c r="N1634" s="9" t="str">
        <f t="shared" si="25"/>
        <v>SCHEDULE 4: REPORT ON REGULATORY ASSET BASE ROLL FORWARD | 4b(vii): Asset Classes | Vehicles, Plant &amp; Equipment | Assets commissioned</v>
      </c>
    </row>
    <row r="1635" spans="1:14" hidden="1">
      <c r="A1635" t="s">
        <v>1</v>
      </c>
      <c r="B1635">
        <v>2012</v>
      </c>
      <c r="C1635" t="s">
        <v>206</v>
      </c>
      <c r="D1635" t="s">
        <v>217</v>
      </c>
      <c r="E1635" t="s">
        <v>81</v>
      </c>
      <c r="F1635" t="s">
        <v>60</v>
      </c>
      <c r="G1635">
        <v>114</v>
      </c>
      <c r="H1635" t="s">
        <v>62</v>
      </c>
      <c r="I1635">
        <v>2012</v>
      </c>
      <c r="J1635" t="s">
        <v>92</v>
      </c>
      <c r="K1635" t="s">
        <v>1090</v>
      </c>
      <c r="L1635">
        <v>15203.09693944404</v>
      </c>
      <c r="M1635" s="9" t="str">
        <f>Data[[#This Row],[schedule]]&amp;" | "&amp;Data[[#This Row],[section]]</f>
        <v>SCHEDULE 4: REPORT ON REGULATORY ASSET BASE ROLL FORWARD | 4b(vii): Asset Classes</v>
      </c>
      <c r="N1635" s="9" t="str">
        <f t="shared" si="25"/>
        <v>SCHEDULE 4: REPORT ON REGULATORY ASSET BASE ROLL FORWARD | 4b(vii): Asset Classes | Total | Assets commissioned</v>
      </c>
    </row>
    <row r="1636" spans="1:14" hidden="1">
      <c r="A1636" t="s">
        <v>1</v>
      </c>
      <c r="B1636">
        <v>2012</v>
      </c>
      <c r="C1636" t="s">
        <v>206</v>
      </c>
      <c r="D1636" t="s">
        <v>217</v>
      </c>
      <c r="E1636" t="s">
        <v>81</v>
      </c>
      <c r="F1636" t="s">
        <v>312</v>
      </c>
      <c r="G1636">
        <v>115</v>
      </c>
      <c r="H1636" t="s">
        <v>63</v>
      </c>
      <c r="I1636">
        <v>2012</v>
      </c>
      <c r="J1636" t="s">
        <v>92</v>
      </c>
      <c r="K1636" t="s">
        <v>1091</v>
      </c>
      <c r="L1636">
        <v>196.10900000000001</v>
      </c>
      <c r="M1636" s="9" t="str">
        <f>Data[[#This Row],[schedule]]&amp;" | "&amp;Data[[#This Row],[section]]</f>
        <v>SCHEDULE 4: REPORT ON REGULATORY ASSET BASE ROLL FORWARD | 4b(vii): Asset Classes</v>
      </c>
      <c r="N1636" s="9" t="str">
        <f t="shared" si="25"/>
        <v>SCHEDULE 4: REPORT ON REGULATORY ASSET BASE ROLL FORWARD | 4b(vii): Asset Classes | Land | Asset disposals</v>
      </c>
    </row>
    <row r="1637" spans="1:14" hidden="1">
      <c r="A1637" t="s">
        <v>1</v>
      </c>
      <c r="B1637">
        <v>2012</v>
      </c>
      <c r="C1637" t="s">
        <v>206</v>
      </c>
      <c r="D1637" t="s">
        <v>217</v>
      </c>
      <c r="E1637" t="s">
        <v>81</v>
      </c>
      <c r="F1637" t="s">
        <v>313</v>
      </c>
      <c r="G1637">
        <v>115</v>
      </c>
      <c r="H1637" t="s">
        <v>63</v>
      </c>
      <c r="I1637">
        <v>2012</v>
      </c>
      <c r="J1637" t="s">
        <v>92</v>
      </c>
      <c r="K1637" t="s">
        <v>1092</v>
      </c>
      <c r="L1637">
        <v>63.496183182290856</v>
      </c>
      <c r="M1637" s="9" t="str">
        <f>Data[[#This Row],[schedule]]&amp;" | "&amp;Data[[#This Row],[section]]</f>
        <v>SCHEDULE 4: REPORT ON REGULATORY ASSET BASE ROLL FORWARD | 4b(vii): Asset Classes</v>
      </c>
      <c r="N1637" s="9" t="str">
        <f t="shared" si="25"/>
        <v>SCHEDULE 4: REPORT ON REGULATORY ASSET BASE ROLL FORWARD | 4b(vii): Asset Classes | Sealed Surfaces | Asset disposals</v>
      </c>
    </row>
    <row r="1638" spans="1:14" hidden="1">
      <c r="A1638" t="s">
        <v>1</v>
      </c>
      <c r="B1638">
        <v>2012</v>
      </c>
      <c r="C1638" t="s">
        <v>206</v>
      </c>
      <c r="D1638" t="s">
        <v>217</v>
      </c>
      <c r="E1638" t="s">
        <v>81</v>
      </c>
      <c r="F1638" t="s">
        <v>314</v>
      </c>
      <c r="G1638">
        <v>115</v>
      </c>
      <c r="H1638" t="s">
        <v>63</v>
      </c>
      <c r="I1638">
        <v>2012</v>
      </c>
      <c r="J1638" t="s">
        <v>92</v>
      </c>
      <c r="K1638" t="s">
        <v>1093</v>
      </c>
      <c r="L1638">
        <v>4762.5921159471218</v>
      </c>
      <c r="M1638" s="9" t="str">
        <f>Data[[#This Row],[schedule]]&amp;" | "&amp;Data[[#This Row],[section]]</f>
        <v>SCHEDULE 4: REPORT ON REGULATORY ASSET BASE ROLL FORWARD | 4b(vii): Asset Classes</v>
      </c>
      <c r="N1638" s="9" t="str">
        <f t="shared" si="25"/>
        <v>SCHEDULE 4: REPORT ON REGULATORY ASSET BASE ROLL FORWARD | 4b(vii): Asset Classes | Infrastructure &amp; Buildings | Asset disposals</v>
      </c>
    </row>
    <row r="1639" spans="1:14" hidden="1">
      <c r="A1639" t="s">
        <v>1</v>
      </c>
      <c r="B1639">
        <v>2012</v>
      </c>
      <c r="C1639" t="s">
        <v>206</v>
      </c>
      <c r="D1639" t="s">
        <v>217</v>
      </c>
      <c r="E1639" t="s">
        <v>81</v>
      </c>
      <c r="F1639" t="s">
        <v>315</v>
      </c>
      <c r="G1639">
        <v>115</v>
      </c>
      <c r="H1639" t="s">
        <v>63</v>
      </c>
      <c r="I1639">
        <v>2012</v>
      </c>
      <c r="J1639" t="s">
        <v>92</v>
      </c>
      <c r="K1639" t="s">
        <v>1094</v>
      </c>
      <c r="L1639">
        <v>6.282</v>
      </c>
      <c r="M1639" s="9" t="str">
        <f>Data[[#This Row],[schedule]]&amp;" | "&amp;Data[[#This Row],[section]]</f>
        <v>SCHEDULE 4: REPORT ON REGULATORY ASSET BASE ROLL FORWARD | 4b(vii): Asset Classes</v>
      </c>
      <c r="N1639" s="9" t="str">
        <f t="shared" si="25"/>
        <v>SCHEDULE 4: REPORT ON REGULATORY ASSET BASE ROLL FORWARD | 4b(vii): Asset Classes | Vehicles, Plant &amp; Equipment | Asset disposals</v>
      </c>
    </row>
    <row r="1640" spans="1:14" hidden="1">
      <c r="A1640" t="s">
        <v>1</v>
      </c>
      <c r="B1640">
        <v>2012</v>
      </c>
      <c r="C1640" t="s">
        <v>206</v>
      </c>
      <c r="D1640" t="s">
        <v>217</v>
      </c>
      <c r="E1640" t="s">
        <v>81</v>
      </c>
      <c r="F1640" t="s">
        <v>60</v>
      </c>
      <c r="G1640">
        <v>115</v>
      </c>
      <c r="H1640" t="s">
        <v>63</v>
      </c>
      <c r="I1640">
        <v>2012</v>
      </c>
      <c r="J1640" t="s">
        <v>92</v>
      </c>
      <c r="K1640" t="s">
        <v>1095</v>
      </c>
      <c r="L1640">
        <v>5028.4792991294134</v>
      </c>
      <c r="M1640" s="9" t="str">
        <f>Data[[#This Row],[schedule]]&amp;" | "&amp;Data[[#This Row],[section]]</f>
        <v>SCHEDULE 4: REPORT ON REGULATORY ASSET BASE ROLL FORWARD | 4b(vii): Asset Classes</v>
      </c>
      <c r="N1640" s="9" t="str">
        <f t="shared" si="25"/>
        <v>SCHEDULE 4: REPORT ON REGULATORY ASSET BASE ROLL FORWARD | 4b(vii): Asset Classes | Total | Asset disposals</v>
      </c>
    </row>
    <row r="1641" spans="1:14" hidden="1">
      <c r="A1641" t="s">
        <v>1</v>
      </c>
      <c r="B1641">
        <v>2012</v>
      </c>
      <c r="C1641" t="s">
        <v>206</v>
      </c>
      <c r="D1641" t="s">
        <v>217</v>
      </c>
      <c r="E1641" t="s">
        <v>81</v>
      </c>
      <c r="F1641" t="s">
        <v>312</v>
      </c>
      <c r="G1641">
        <v>116</v>
      </c>
      <c r="H1641" t="s">
        <v>281</v>
      </c>
      <c r="I1641">
        <v>2012</v>
      </c>
      <c r="J1641" t="s">
        <v>92</v>
      </c>
      <c r="K1641" t="s">
        <v>458</v>
      </c>
      <c r="L1641">
        <v>0</v>
      </c>
      <c r="M1641" s="9" t="str">
        <f>Data[[#This Row],[schedule]]&amp;" | "&amp;Data[[#This Row],[section]]</f>
        <v>SCHEDULE 4: REPORT ON REGULATORY ASSET BASE ROLL FORWARD | 4b(vii): Asset Classes</v>
      </c>
      <c r="N1641" s="9" t="str">
        <f t="shared" si="25"/>
        <v>SCHEDULE 4: REPORT ON REGULATORY ASSET BASE ROLL FORWARD | 4b(vii): Asset Classes | Land | Lost and found assets adjustment</v>
      </c>
    </row>
    <row r="1642" spans="1:14" hidden="1">
      <c r="A1642" t="s">
        <v>1</v>
      </c>
      <c r="B1642">
        <v>2012</v>
      </c>
      <c r="C1642" t="s">
        <v>206</v>
      </c>
      <c r="D1642" t="s">
        <v>217</v>
      </c>
      <c r="E1642" t="s">
        <v>81</v>
      </c>
      <c r="F1642" t="s">
        <v>313</v>
      </c>
      <c r="G1642">
        <v>116</v>
      </c>
      <c r="H1642" t="s">
        <v>281</v>
      </c>
      <c r="I1642">
        <v>2012</v>
      </c>
      <c r="J1642" t="s">
        <v>92</v>
      </c>
      <c r="K1642" t="s">
        <v>458</v>
      </c>
      <c r="L1642">
        <v>0</v>
      </c>
      <c r="M1642" s="9" t="str">
        <f>Data[[#This Row],[schedule]]&amp;" | "&amp;Data[[#This Row],[section]]</f>
        <v>SCHEDULE 4: REPORT ON REGULATORY ASSET BASE ROLL FORWARD | 4b(vii): Asset Classes</v>
      </c>
      <c r="N1642" s="9" t="str">
        <f t="shared" si="25"/>
        <v>SCHEDULE 4: REPORT ON REGULATORY ASSET BASE ROLL FORWARD | 4b(vii): Asset Classes | Sealed Surfaces | Lost and found assets adjustment</v>
      </c>
    </row>
    <row r="1643" spans="1:14" hidden="1">
      <c r="A1643" t="s">
        <v>1</v>
      </c>
      <c r="B1643">
        <v>2012</v>
      </c>
      <c r="C1643" t="s">
        <v>206</v>
      </c>
      <c r="D1643" t="s">
        <v>217</v>
      </c>
      <c r="E1643" t="s">
        <v>81</v>
      </c>
      <c r="F1643" t="s">
        <v>314</v>
      </c>
      <c r="G1643">
        <v>116</v>
      </c>
      <c r="H1643" t="s">
        <v>281</v>
      </c>
      <c r="I1643">
        <v>2012</v>
      </c>
      <c r="J1643" t="s">
        <v>92</v>
      </c>
      <c r="K1643" t="s">
        <v>458</v>
      </c>
      <c r="L1643">
        <v>0</v>
      </c>
      <c r="M1643" s="9" t="str">
        <f>Data[[#This Row],[schedule]]&amp;" | "&amp;Data[[#This Row],[section]]</f>
        <v>SCHEDULE 4: REPORT ON REGULATORY ASSET BASE ROLL FORWARD | 4b(vii): Asset Classes</v>
      </c>
      <c r="N1643" s="9" t="str">
        <f t="shared" si="25"/>
        <v>SCHEDULE 4: REPORT ON REGULATORY ASSET BASE ROLL FORWARD | 4b(vii): Asset Classes | Infrastructure &amp; Buildings | Lost and found assets adjustment</v>
      </c>
    </row>
    <row r="1644" spans="1:14" hidden="1">
      <c r="A1644" t="s">
        <v>1</v>
      </c>
      <c r="B1644">
        <v>2012</v>
      </c>
      <c r="C1644" t="s">
        <v>206</v>
      </c>
      <c r="D1644" t="s">
        <v>217</v>
      </c>
      <c r="E1644" t="s">
        <v>81</v>
      </c>
      <c r="F1644" t="s">
        <v>315</v>
      </c>
      <c r="G1644">
        <v>116</v>
      </c>
      <c r="H1644" t="s">
        <v>281</v>
      </c>
      <c r="I1644">
        <v>2012</v>
      </c>
      <c r="J1644" t="s">
        <v>92</v>
      </c>
      <c r="K1644" t="s">
        <v>458</v>
      </c>
      <c r="L1644">
        <v>0</v>
      </c>
      <c r="M1644" s="9" t="str">
        <f>Data[[#This Row],[schedule]]&amp;" | "&amp;Data[[#This Row],[section]]</f>
        <v>SCHEDULE 4: REPORT ON REGULATORY ASSET BASE ROLL FORWARD | 4b(vii): Asset Classes</v>
      </c>
      <c r="N1644" s="9" t="str">
        <f t="shared" si="25"/>
        <v>SCHEDULE 4: REPORT ON REGULATORY ASSET BASE ROLL FORWARD | 4b(vii): Asset Classes | Vehicles, Plant &amp; Equipment | Lost and found assets adjustment</v>
      </c>
    </row>
    <row r="1645" spans="1:14" hidden="1">
      <c r="A1645" t="s">
        <v>1</v>
      </c>
      <c r="B1645">
        <v>2012</v>
      </c>
      <c r="C1645" t="s">
        <v>206</v>
      </c>
      <c r="D1645" t="s">
        <v>217</v>
      </c>
      <c r="E1645" t="s">
        <v>81</v>
      </c>
      <c r="F1645" t="s">
        <v>60</v>
      </c>
      <c r="G1645">
        <v>116</v>
      </c>
      <c r="H1645" t="s">
        <v>281</v>
      </c>
      <c r="I1645">
        <v>2012</v>
      </c>
      <c r="J1645" t="s">
        <v>92</v>
      </c>
      <c r="K1645" t="s">
        <v>458</v>
      </c>
      <c r="L1645">
        <v>0</v>
      </c>
      <c r="M1645" s="9" t="str">
        <f>Data[[#This Row],[schedule]]&amp;" | "&amp;Data[[#This Row],[section]]</f>
        <v>SCHEDULE 4: REPORT ON REGULATORY ASSET BASE ROLL FORWARD | 4b(vii): Asset Classes</v>
      </c>
      <c r="N1645" s="9" t="str">
        <f t="shared" si="25"/>
        <v>SCHEDULE 4: REPORT ON REGULATORY ASSET BASE ROLL FORWARD | 4b(vii): Asset Classes | Total | Lost and found assets adjustment</v>
      </c>
    </row>
    <row r="1646" spans="1:14" hidden="1">
      <c r="A1646" t="s">
        <v>1</v>
      </c>
      <c r="B1646">
        <v>2012</v>
      </c>
      <c r="C1646" t="s">
        <v>206</v>
      </c>
      <c r="D1646" t="s">
        <v>217</v>
      </c>
      <c r="E1646" t="s">
        <v>81</v>
      </c>
      <c r="F1646" t="s">
        <v>312</v>
      </c>
      <c r="G1646">
        <v>117</v>
      </c>
      <c r="H1646" t="s">
        <v>282</v>
      </c>
      <c r="I1646">
        <v>2012</v>
      </c>
      <c r="J1646" t="s">
        <v>92</v>
      </c>
      <c r="K1646" t="s">
        <v>1096</v>
      </c>
      <c r="L1646">
        <v>40.093616685742752</v>
      </c>
      <c r="M1646" s="9" t="str">
        <f>Data[[#This Row],[schedule]]&amp;" | "&amp;Data[[#This Row],[section]]</f>
        <v>SCHEDULE 4: REPORT ON REGULATORY ASSET BASE ROLL FORWARD | 4b(vii): Asset Classes</v>
      </c>
      <c r="N1646" s="9" t="str">
        <f t="shared" si="25"/>
        <v>SCHEDULE 4: REPORT ON REGULATORY ASSET BASE ROLL FORWARD | 4b(vii): Asset Classes | Land | Adjustment resulting from cost allocation</v>
      </c>
    </row>
    <row r="1647" spans="1:14" hidden="1">
      <c r="A1647" t="s">
        <v>1</v>
      </c>
      <c r="B1647">
        <v>2012</v>
      </c>
      <c r="C1647" t="s">
        <v>206</v>
      </c>
      <c r="D1647" t="s">
        <v>217</v>
      </c>
      <c r="E1647" t="s">
        <v>81</v>
      </c>
      <c r="F1647" t="s">
        <v>313</v>
      </c>
      <c r="G1647">
        <v>117</v>
      </c>
      <c r="H1647" t="s">
        <v>282</v>
      </c>
      <c r="I1647">
        <v>2012</v>
      </c>
      <c r="J1647" t="s">
        <v>92</v>
      </c>
      <c r="K1647" t="s">
        <v>1097</v>
      </c>
      <c r="L1647">
        <v>154.1591079716018</v>
      </c>
      <c r="M1647" s="9" t="str">
        <f>Data[[#This Row],[schedule]]&amp;" | "&amp;Data[[#This Row],[section]]</f>
        <v>SCHEDULE 4: REPORT ON REGULATORY ASSET BASE ROLL FORWARD | 4b(vii): Asset Classes</v>
      </c>
      <c r="N1647" s="9" t="str">
        <f t="shared" si="25"/>
        <v>SCHEDULE 4: REPORT ON REGULATORY ASSET BASE ROLL FORWARD | 4b(vii): Asset Classes | Sealed Surfaces | Adjustment resulting from cost allocation</v>
      </c>
    </row>
    <row r="1648" spans="1:14" hidden="1">
      <c r="A1648" t="s">
        <v>1</v>
      </c>
      <c r="B1648">
        <v>2012</v>
      </c>
      <c r="C1648" t="s">
        <v>206</v>
      </c>
      <c r="D1648" t="s">
        <v>217</v>
      </c>
      <c r="E1648" t="s">
        <v>81</v>
      </c>
      <c r="F1648" t="s">
        <v>314</v>
      </c>
      <c r="G1648">
        <v>117</v>
      </c>
      <c r="H1648" t="s">
        <v>282</v>
      </c>
      <c r="I1648">
        <v>2012</v>
      </c>
      <c r="J1648" t="s">
        <v>92</v>
      </c>
      <c r="K1648" t="s">
        <v>1098</v>
      </c>
      <c r="L1648">
        <v>5076.052262769459</v>
      </c>
      <c r="M1648" s="9" t="str">
        <f>Data[[#This Row],[schedule]]&amp;" | "&amp;Data[[#This Row],[section]]</f>
        <v>SCHEDULE 4: REPORT ON REGULATORY ASSET BASE ROLL FORWARD | 4b(vii): Asset Classes</v>
      </c>
      <c r="N1648" s="9" t="str">
        <f t="shared" si="25"/>
        <v>SCHEDULE 4: REPORT ON REGULATORY ASSET BASE ROLL FORWARD | 4b(vii): Asset Classes | Infrastructure &amp; Buildings | Adjustment resulting from cost allocation</v>
      </c>
    </row>
    <row r="1649" spans="1:14" hidden="1">
      <c r="A1649" t="s">
        <v>1</v>
      </c>
      <c r="B1649">
        <v>2012</v>
      </c>
      <c r="C1649" t="s">
        <v>206</v>
      </c>
      <c r="D1649" t="s">
        <v>217</v>
      </c>
      <c r="E1649" t="s">
        <v>81</v>
      </c>
      <c r="F1649" t="s">
        <v>315</v>
      </c>
      <c r="G1649">
        <v>117</v>
      </c>
      <c r="H1649" t="s">
        <v>282</v>
      </c>
      <c r="I1649">
        <v>2012</v>
      </c>
      <c r="J1649" t="s">
        <v>92</v>
      </c>
      <c r="K1649" t="s">
        <v>1099</v>
      </c>
      <c r="L1649">
        <v>57.521165005424344</v>
      </c>
      <c r="M1649" s="9" t="str">
        <f>Data[[#This Row],[schedule]]&amp;" | "&amp;Data[[#This Row],[section]]</f>
        <v>SCHEDULE 4: REPORT ON REGULATORY ASSET BASE ROLL FORWARD | 4b(vii): Asset Classes</v>
      </c>
      <c r="N1649" s="9" t="str">
        <f t="shared" si="25"/>
        <v>SCHEDULE 4: REPORT ON REGULATORY ASSET BASE ROLL FORWARD | 4b(vii): Asset Classes | Vehicles, Plant &amp; Equipment | Adjustment resulting from cost allocation</v>
      </c>
    </row>
    <row r="1650" spans="1:14" hidden="1">
      <c r="A1650" t="s">
        <v>1</v>
      </c>
      <c r="B1650">
        <v>2012</v>
      </c>
      <c r="C1650" t="s">
        <v>206</v>
      </c>
      <c r="D1650" t="s">
        <v>217</v>
      </c>
      <c r="E1650" t="s">
        <v>81</v>
      </c>
      <c r="F1650" t="s">
        <v>60</v>
      </c>
      <c r="G1650">
        <v>117</v>
      </c>
      <c r="H1650" t="s">
        <v>282</v>
      </c>
      <c r="I1650">
        <v>2012</v>
      </c>
      <c r="J1650" t="s">
        <v>92</v>
      </c>
      <c r="K1650" t="s">
        <v>1100</v>
      </c>
      <c r="L1650">
        <v>5327.8261524322279</v>
      </c>
      <c r="M1650" s="9" t="str">
        <f>Data[[#This Row],[schedule]]&amp;" | "&amp;Data[[#This Row],[section]]</f>
        <v>SCHEDULE 4: REPORT ON REGULATORY ASSET BASE ROLL FORWARD | 4b(vii): Asset Classes</v>
      </c>
      <c r="N1650" s="9" t="str">
        <f t="shared" si="25"/>
        <v>SCHEDULE 4: REPORT ON REGULATORY ASSET BASE ROLL FORWARD | 4b(vii): Asset Classes | Total | Adjustment resulting from cost allocation</v>
      </c>
    </row>
    <row r="1651" spans="1:14" hidden="1">
      <c r="A1651" t="s">
        <v>1</v>
      </c>
      <c r="B1651">
        <v>2012</v>
      </c>
      <c r="C1651" t="s">
        <v>206</v>
      </c>
      <c r="D1651" t="s">
        <v>217</v>
      </c>
      <c r="E1651" t="s">
        <v>81</v>
      </c>
      <c r="F1651" t="s">
        <v>312</v>
      </c>
      <c r="G1651">
        <v>118</v>
      </c>
      <c r="H1651" t="s">
        <v>296</v>
      </c>
      <c r="I1651">
        <v>2012</v>
      </c>
      <c r="J1651" t="s">
        <v>92</v>
      </c>
      <c r="K1651" t="s">
        <v>1101</v>
      </c>
      <c r="L1651">
        <v>121354.57011131931</v>
      </c>
      <c r="M1651" s="9" t="str">
        <f>Data[[#This Row],[schedule]]&amp;" | "&amp;Data[[#This Row],[section]]</f>
        <v>SCHEDULE 4: REPORT ON REGULATORY ASSET BASE ROLL FORWARD | 4b(vii): Asset Classes</v>
      </c>
      <c r="N1651" s="9" t="str">
        <f t="shared" si="25"/>
        <v>SCHEDULE 4: REPORT ON REGULATORY ASSET BASE ROLL FORWARD | 4b(vii): Asset Classes | Land | RAB value</v>
      </c>
    </row>
    <row r="1652" spans="1:14" hidden="1">
      <c r="A1652" t="s">
        <v>1</v>
      </c>
      <c r="B1652">
        <v>2012</v>
      </c>
      <c r="C1652" t="s">
        <v>206</v>
      </c>
      <c r="D1652" t="s">
        <v>217</v>
      </c>
      <c r="E1652" t="s">
        <v>81</v>
      </c>
      <c r="F1652" t="s">
        <v>313</v>
      </c>
      <c r="G1652">
        <v>118</v>
      </c>
      <c r="H1652" t="s">
        <v>296</v>
      </c>
      <c r="I1652">
        <v>2012</v>
      </c>
      <c r="J1652" t="s">
        <v>92</v>
      </c>
      <c r="K1652" t="s">
        <v>1102</v>
      </c>
      <c r="L1652">
        <v>129102.342435265</v>
      </c>
      <c r="M1652" s="9" t="str">
        <f>Data[[#This Row],[schedule]]&amp;" | "&amp;Data[[#This Row],[section]]</f>
        <v>SCHEDULE 4: REPORT ON REGULATORY ASSET BASE ROLL FORWARD | 4b(vii): Asset Classes</v>
      </c>
      <c r="N1652" s="9" t="str">
        <f t="shared" si="25"/>
        <v>SCHEDULE 4: REPORT ON REGULATORY ASSET BASE ROLL FORWARD | 4b(vii): Asset Classes | Sealed Surfaces | RAB value</v>
      </c>
    </row>
    <row r="1653" spans="1:14" hidden="1">
      <c r="A1653" t="s">
        <v>1</v>
      </c>
      <c r="B1653">
        <v>2012</v>
      </c>
      <c r="C1653" t="s">
        <v>206</v>
      </c>
      <c r="D1653" t="s">
        <v>217</v>
      </c>
      <c r="E1653" t="s">
        <v>81</v>
      </c>
      <c r="F1653" t="s">
        <v>314</v>
      </c>
      <c r="G1653">
        <v>118</v>
      </c>
      <c r="H1653" t="s">
        <v>296</v>
      </c>
      <c r="I1653">
        <v>2012</v>
      </c>
      <c r="J1653" t="s">
        <v>92</v>
      </c>
      <c r="K1653" t="s">
        <v>1103</v>
      </c>
      <c r="L1653">
        <v>149419.10075170459</v>
      </c>
      <c r="M1653" s="9" t="str">
        <f>Data[[#This Row],[schedule]]&amp;" | "&amp;Data[[#This Row],[section]]</f>
        <v>SCHEDULE 4: REPORT ON REGULATORY ASSET BASE ROLL FORWARD | 4b(vii): Asset Classes</v>
      </c>
      <c r="N1653" s="9" t="str">
        <f t="shared" si="25"/>
        <v>SCHEDULE 4: REPORT ON REGULATORY ASSET BASE ROLL FORWARD | 4b(vii): Asset Classes | Infrastructure &amp; Buildings | RAB value</v>
      </c>
    </row>
    <row r="1654" spans="1:14" hidden="1">
      <c r="A1654" t="s">
        <v>1</v>
      </c>
      <c r="B1654">
        <v>2012</v>
      </c>
      <c r="C1654" t="s">
        <v>206</v>
      </c>
      <c r="D1654" t="s">
        <v>217</v>
      </c>
      <c r="E1654" t="s">
        <v>81</v>
      </c>
      <c r="F1654" t="s">
        <v>315</v>
      </c>
      <c r="G1654">
        <v>118</v>
      </c>
      <c r="H1654" t="s">
        <v>296</v>
      </c>
      <c r="I1654">
        <v>2012</v>
      </c>
      <c r="J1654" t="s">
        <v>92</v>
      </c>
      <c r="K1654" t="s">
        <v>917</v>
      </c>
      <c r="L1654">
        <v>15295.82384607409</v>
      </c>
      <c r="M1654" s="9" t="str">
        <f>Data[[#This Row],[schedule]]&amp;" | "&amp;Data[[#This Row],[section]]</f>
        <v>SCHEDULE 4: REPORT ON REGULATORY ASSET BASE ROLL FORWARD | 4b(vii): Asset Classes</v>
      </c>
      <c r="N1654" s="9" t="str">
        <f t="shared" si="25"/>
        <v>SCHEDULE 4: REPORT ON REGULATORY ASSET BASE ROLL FORWARD | 4b(vii): Asset Classes | Vehicles, Plant &amp; Equipment | RAB value</v>
      </c>
    </row>
    <row r="1655" spans="1:14" hidden="1">
      <c r="A1655" t="s">
        <v>1</v>
      </c>
      <c r="B1655">
        <v>2012</v>
      </c>
      <c r="C1655" t="s">
        <v>206</v>
      </c>
      <c r="D1655" t="s">
        <v>217</v>
      </c>
      <c r="E1655" t="s">
        <v>81</v>
      </c>
      <c r="F1655" t="s">
        <v>60</v>
      </c>
      <c r="G1655">
        <v>118</v>
      </c>
      <c r="H1655" t="s">
        <v>296</v>
      </c>
      <c r="I1655">
        <v>2012</v>
      </c>
      <c r="J1655" t="s">
        <v>92</v>
      </c>
      <c r="K1655" t="s">
        <v>1104</v>
      </c>
      <c r="L1655">
        <v>415173.33714436291</v>
      </c>
      <c r="M1655" s="9" t="str">
        <f>Data[[#This Row],[schedule]]&amp;" | "&amp;Data[[#This Row],[section]]</f>
        <v>SCHEDULE 4: REPORT ON REGULATORY ASSET BASE ROLL FORWARD | 4b(vii): Asset Classes</v>
      </c>
      <c r="N1655" s="9" t="str">
        <f t="shared" si="25"/>
        <v>SCHEDULE 4: REPORT ON REGULATORY ASSET BASE ROLL FORWARD | 4b(vii): Asset Classes | Total | RAB value</v>
      </c>
    </row>
    <row r="1656" spans="1:14" hidden="1">
      <c r="A1656" t="s">
        <v>1</v>
      </c>
      <c r="B1656">
        <v>2012</v>
      </c>
      <c r="C1656" t="s">
        <v>206</v>
      </c>
      <c r="D1656" t="s">
        <v>218</v>
      </c>
      <c r="E1656" t="s">
        <v>81</v>
      </c>
      <c r="F1656" t="s">
        <v>316</v>
      </c>
      <c r="G1656">
        <v>121</v>
      </c>
      <c r="H1656" t="s">
        <v>297</v>
      </c>
      <c r="I1656">
        <v>2012</v>
      </c>
      <c r="J1656" t="s">
        <v>92</v>
      </c>
      <c r="K1656" t="s">
        <v>1105</v>
      </c>
      <c r="L1656">
        <v>7036.4180845428564</v>
      </c>
      <c r="M1656" s="9" t="str">
        <f>Data[[#This Row],[schedule]]&amp;" | "&amp;Data[[#This Row],[section]]</f>
        <v>SCHEDULE 4: REPORT ON REGULATORY ASSET BASE ROLL FORWARD | 4b(viii): Assets Held for Future Use</v>
      </c>
      <c r="N1656" s="9" t="str">
        <f t="shared" si="25"/>
        <v>SCHEDULE 4: REPORT ON REGULATORY ASSET BASE ROLL FORWARD | 4b(viii): Assets Held for Future Use | Base Value | Assets held for future use—previous disclosure year</v>
      </c>
    </row>
    <row r="1657" spans="1:14" hidden="1">
      <c r="A1657" t="s">
        <v>1</v>
      </c>
      <c r="B1657">
        <v>2012</v>
      </c>
      <c r="C1657" t="s">
        <v>206</v>
      </c>
      <c r="D1657" t="s">
        <v>218</v>
      </c>
      <c r="E1657" t="s">
        <v>81</v>
      </c>
      <c r="F1657" t="s">
        <v>317</v>
      </c>
      <c r="G1657">
        <v>121</v>
      </c>
      <c r="H1657" t="s">
        <v>297</v>
      </c>
      <c r="I1657">
        <v>2012</v>
      </c>
      <c r="J1657" t="s">
        <v>92</v>
      </c>
      <c r="K1657" t="s">
        <v>1106</v>
      </c>
      <c r="L1657">
        <v>674.69398227026716</v>
      </c>
      <c r="M1657" s="9" t="str">
        <f>Data[[#This Row],[schedule]]&amp;" | "&amp;Data[[#This Row],[section]]</f>
        <v>SCHEDULE 4: REPORT ON REGULATORY ASSET BASE ROLL FORWARD | 4b(viii): Assets Held for Future Use</v>
      </c>
      <c r="N1657" s="9" t="str">
        <f t="shared" si="25"/>
        <v>SCHEDULE 4: REPORT ON REGULATORY ASSET BASE ROLL FORWARD | 4b(viii): Assets Held for Future Use | Holding Costs | Assets held for future use—previous disclosure year</v>
      </c>
    </row>
    <row r="1658" spans="1:14" hidden="1">
      <c r="A1658" t="s">
        <v>1</v>
      </c>
      <c r="B1658">
        <v>2012</v>
      </c>
      <c r="C1658" t="s">
        <v>206</v>
      </c>
      <c r="D1658" t="s">
        <v>218</v>
      </c>
      <c r="E1658" t="s">
        <v>81</v>
      </c>
      <c r="F1658" t="s">
        <v>318</v>
      </c>
      <c r="G1658">
        <v>121</v>
      </c>
      <c r="H1658" t="s">
        <v>297</v>
      </c>
      <c r="I1658">
        <v>2012</v>
      </c>
      <c r="J1658" t="s">
        <v>92</v>
      </c>
      <c r="K1658" t="s">
        <v>1107</v>
      </c>
      <c r="L1658">
        <v>-62.190739999999941</v>
      </c>
      <c r="M1658" s="9" t="str">
        <f>Data[[#This Row],[schedule]]&amp;" | "&amp;Data[[#This Row],[section]]</f>
        <v>SCHEDULE 4: REPORT ON REGULATORY ASSET BASE ROLL FORWARD | 4b(viii): Assets Held for Future Use</v>
      </c>
      <c r="N1658" s="9" t="str">
        <f t="shared" si="25"/>
        <v>SCHEDULE 4: REPORT ON REGULATORY ASSET BASE ROLL FORWARD | 4b(viii): Assets Held for Future Use | Net Revenues | Assets held for future use—previous disclosure year</v>
      </c>
    </row>
    <row r="1659" spans="1:14" hidden="1">
      <c r="A1659" t="s">
        <v>1</v>
      </c>
      <c r="B1659">
        <v>2012</v>
      </c>
      <c r="C1659" t="s">
        <v>206</v>
      </c>
      <c r="D1659" t="s">
        <v>218</v>
      </c>
      <c r="E1659" t="s">
        <v>81</v>
      </c>
      <c r="F1659" t="s">
        <v>319</v>
      </c>
      <c r="G1659">
        <v>121</v>
      </c>
      <c r="H1659" t="s">
        <v>297</v>
      </c>
      <c r="I1659">
        <v>2012</v>
      </c>
      <c r="J1659" t="s">
        <v>92</v>
      </c>
      <c r="K1659" t="s">
        <v>1108</v>
      </c>
      <c r="L1659">
        <v>-51.961892453511069</v>
      </c>
      <c r="M1659" s="9" t="str">
        <f>Data[[#This Row],[schedule]]&amp;" | "&amp;Data[[#This Row],[section]]</f>
        <v>SCHEDULE 4: REPORT ON REGULATORY ASSET BASE ROLL FORWARD | 4b(viii): Assets Held for Future Use</v>
      </c>
      <c r="N1659" s="9" t="str">
        <f t="shared" si="25"/>
        <v>SCHEDULE 4: REPORT ON REGULATORY ASSET BASE ROLL FORWARD | 4b(viii): Assets Held for Future Use | Tracking Revaluations | Assets held for future use—previous disclosure year</v>
      </c>
    </row>
    <row r="1660" spans="1:14" hidden="1">
      <c r="A1660" t="s">
        <v>1</v>
      </c>
      <c r="B1660">
        <v>2012</v>
      </c>
      <c r="C1660" t="s">
        <v>206</v>
      </c>
      <c r="D1660" t="s">
        <v>218</v>
      </c>
      <c r="E1660" t="s">
        <v>81</v>
      </c>
      <c r="F1660" t="s">
        <v>60</v>
      </c>
      <c r="G1660">
        <v>121</v>
      </c>
      <c r="H1660" t="s">
        <v>297</v>
      </c>
      <c r="I1660">
        <v>2012</v>
      </c>
      <c r="J1660" t="s">
        <v>92</v>
      </c>
      <c r="K1660" t="s">
        <v>1109</v>
      </c>
      <c r="L1660">
        <v>7721.3409143596118</v>
      </c>
      <c r="M1660" s="9" t="str">
        <f>Data[[#This Row],[schedule]]&amp;" | "&amp;Data[[#This Row],[section]]</f>
        <v>SCHEDULE 4: REPORT ON REGULATORY ASSET BASE ROLL FORWARD | 4b(viii): Assets Held for Future Use</v>
      </c>
      <c r="N1660" s="9" t="str">
        <f t="shared" si="25"/>
        <v>SCHEDULE 4: REPORT ON REGULATORY ASSET BASE ROLL FORWARD | 4b(viii): Assets Held for Future Use | Total | Assets held for future use—previous disclosure year</v>
      </c>
    </row>
    <row r="1661" spans="1:14" hidden="1">
      <c r="A1661" t="s">
        <v>1</v>
      </c>
      <c r="B1661">
        <v>2012</v>
      </c>
      <c r="C1661" t="s">
        <v>206</v>
      </c>
      <c r="D1661" t="s">
        <v>218</v>
      </c>
      <c r="E1661" t="s">
        <v>81</v>
      </c>
      <c r="F1661" t="s">
        <v>316</v>
      </c>
      <c r="G1661">
        <v>122</v>
      </c>
      <c r="H1661" t="s">
        <v>298</v>
      </c>
      <c r="I1661">
        <v>2012</v>
      </c>
      <c r="J1661" t="s">
        <v>92</v>
      </c>
      <c r="K1661" t="s">
        <v>1110</v>
      </c>
      <c r="L1661">
        <v>384.54662000000008</v>
      </c>
      <c r="M1661" s="9" t="str">
        <f>Data[[#This Row],[schedule]]&amp;" | "&amp;Data[[#This Row],[section]]</f>
        <v>SCHEDULE 4: REPORT ON REGULATORY ASSET BASE ROLL FORWARD | 4b(viii): Assets Held for Future Use</v>
      </c>
      <c r="N1661" s="9" t="str">
        <f t="shared" si="25"/>
        <v>SCHEDULE 4: REPORT ON REGULATORY ASSET BASE ROLL FORWARD | 4b(viii): Assets Held for Future Use | Base Value | Assets held for future use—additions¹</v>
      </c>
    </row>
    <row r="1662" spans="1:14" hidden="1">
      <c r="A1662" t="s">
        <v>1</v>
      </c>
      <c r="B1662">
        <v>2012</v>
      </c>
      <c r="C1662" t="s">
        <v>206</v>
      </c>
      <c r="D1662" t="s">
        <v>218</v>
      </c>
      <c r="E1662" t="s">
        <v>81</v>
      </c>
      <c r="F1662" t="s">
        <v>317</v>
      </c>
      <c r="G1662">
        <v>122</v>
      </c>
      <c r="H1662" t="s">
        <v>298</v>
      </c>
      <c r="I1662">
        <v>2012</v>
      </c>
      <c r="J1662" t="s">
        <v>92</v>
      </c>
      <c r="K1662" t="s">
        <v>1111</v>
      </c>
      <c r="L1662">
        <v>683.38018471529949</v>
      </c>
      <c r="M1662" s="9" t="str">
        <f>Data[[#This Row],[schedule]]&amp;" | "&amp;Data[[#This Row],[section]]</f>
        <v>SCHEDULE 4: REPORT ON REGULATORY ASSET BASE ROLL FORWARD | 4b(viii): Assets Held for Future Use</v>
      </c>
      <c r="N1662" s="9" t="str">
        <f t="shared" si="25"/>
        <v>SCHEDULE 4: REPORT ON REGULATORY ASSET BASE ROLL FORWARD | 4b(viii): Assets Held for Future Use | Holding Costs | Assets held for future use—additions¹</v>
      </c>
    </row>
    <row r="1663" spans="1:14" hidden="1">
      <c r="A1663" t="s">
        <v>1</v>
      </c>
      <c r="B1663">
        <v>2012</v>
      </c>
      <c r="C1663" t="s">
        <v>206</v>
      </c>
      <c r="D1663" t="s">
        <v>218</v>
      </c>
      <c r="E1663" t="s">
        <v>81</v>
      </c>
      <c r="F1663" t="s">
        <v>318</v>
      </c>
      <c r="G1663">
        <v>122</v>
      </c>
      <c r="H1663" t="s">
        <v>298</v>
      </c>
      <c r="I1663">
        <v>2012</v>
      </c>
      <c r="J1663" t="s">
        <v>92</v>
      </c>
      <c r="K1663" t="s">
        <v>458</v>
      </c>
      <c r="L1663">
        <v>0</v>
      </c>
      <c r="M1663" s="9" t="str">
        <f>Data[[#This Row],[schedule]]&amp;" | "&amp;Data[[#This Row],[section]]</f>
        <v>SCHEDULE 4: REPORT ON REGULATORY ASSET BASE ROLL FORWARD | 4b(viii): Assets Held for Future Use</v>
      </c>
      <c r="N1663" s="9" t="str">
        <f t="shared" si="25"/>
        <v>SCHEDULE 4: REPORT ON REGULATORY ASSET BASE ROLL FORWARD | 4b(viii): Assets Held for Future Use | Net Revenues | Assets held for future use—additions¹</v>
      </c>
    </row>
    <row r="1664" spans="1:14" hidden="1">
      <c r="A1664" t="s">
        <v>1</v>
      </c>
      <c r="B1664">
        <v>2012</v>
      </c>
      <c r="C1664" t="s">
        <v>206</v>
      </c>
      <c r="D1664" t="s">
        <v>218</v>
      </c>
      <c r="E1664" t="s">
        <v>81</v>
      </c>
      <c r="F1664" t="s">
        <v>319</v>
      </c>
      <c r="G1664">
        <v>122</v>
      </c>
      <c r="H1664" t="s">
        <v>298</v>
      </c>
      <c r="I1664">
        <v>2012</v>
      </c>
      <c r="J1664" t="s">
        <v>92</v>
      </c>
      <c r="K1664" t="s">
        <v>1112</v>
      </c>
      <c r="L1664">
        <v>103.9602447082499</v>
      </c>
      <c r="M1664" s="9" t="str">
        <f>Data[[#This Row],[schedule]]&amp;" | "&amp;Data[[#This Row],[section]]</f>
        <v>SCHEDULE 4: REPORT ON REGULATORY ASSET BASE ROLL FORWARD | 4b(viii): Assets Held for Future Use</v>
      </c>
      <c r="N1664" s="9" t="str">
        <f t="shared" si="25"/>
        <v>SCHEDULE 4: REPORT ON REGULATORY ASSET BASE ROLL FORWARD | 4b(viii): Assets Held for Future Use | Tracking Revaluations | Assets held for future use—additions¹</v>
      </c>
    </row>
    <row r="1665" spans="1:14" hidden="1">
      <c r="A1665" t="s">
        <v>1</v>
      </c>
      <c r="B1665">
        <v>2012</v>
      </c>
      <c r="C1665" t="s">
        <v>206</v>
      </c>
      <c r="D1665" t="s">
        <v>218</v>
      </c>
      <c r="E1665" t="s">
        <v>81</v>
      </c>
      <c r="F1665" t="s">
        <v>60</v>
      </c>
      <c r="G1665">
        <v>122</v>
      </c>
      <c r="H1665" t="s">
        <v>298</v>
      </c>
      <c r="I1665">
        <v>2012</v>
      </c>
      <c r="J1665" t="s">
        <v>92</v>
      </c>
      <c r="K1665" t="s">
        <v>1113</v>
      </c>
      <c r="L1665">
        <v>1171.88704942355</v>
      </c>
      <c r="M1665" s="9" t="str">
        <f>Data[[#This Row],[schedule]]&amp;" | "&amp;Data[[#This Row],[section]]</f>
        <v>SCHEDULE 4: REPORT ON REGULATORY ASSET BASE ROLL FORWARD | 4b(viii): Assets Held for Future Use</v>
      </c>
      <c r="N1665" s="9" t="str">
        <f t="shared" si="25"/>
        <v>SCHEDULE 4: REPORT ON REGULATORY ASSET BASE ROLL FORWARD | 4b(viii): Assets Held for Future Use | Total | Assets held for future use—additions¹</v>
      </c>
    </row>
    <row r="1666" spans="1:14" hidden="1">
      <c r="A1666" t="s">
        <v>1</v>
      </c>
      <c r="B1666">
        <v>2012</v>
      </c>
      <c r="C1666" t="s">
        <v>206</v>
      </c>
      <c r="D1666" t="s">
        <v>218</v>
      </c>
      <c r="E1666" t="s">
        <v>81</v>
      </c>
      <c r="F1666" t="s">
        <v>316</v>
      </c>
      <c r="G1666">
        <v>123</v>
      </c>
      <c r="H1666" t="s">
        <v>299</v>
      </c>
      <c r="I1666">
        <v>2012</v>
      </c>
      <c r="J1666" t="s">
        <v>92</v>
      </c>
      <c r="K1666" t="s">
        <v>458</v>
      </c>
      <c r="L1666">
        <v>0</v>
      </c>
      <c r="M1666" s="9" t="str">
        <f>Data[[#This Row],[schedule]]&amp;" | "&amp;Data[[#This Row],[section]]</f>
        <v>SCHEDULE 4: REPORT ON REGULATORY ASSET BASE ROLL FORWARD | 4b(viii): Assets Held for Future Use</v>
      </c>
      <c r="N1666" s="9" t="str">
        <f t="shared" ref="N1666:N1729" si="26">SUBSTITUTE(SUBSTITUTE(SUBSTITUTE(C1666&amp;" | "&amp;D1666&amp;" | "&amp;E1666&amp;" | "&amp;F1666&amp;" | "&amp;H1666," |  |  | "," | ")," |  |  | "," | ")," |  | "," | ")</f>
        <v>SCHEDULE 4: REPORT ON REGULATORY ASSET BASE ROLL FORWARD | 4b(viii): Assets Held for Future Use | Base Value | Transfer to works under construction</v>
      </c>
    </row>
    <row r="1667" spans="1:14" hidden="1">
      <c r="A1667" t="s">
        <v>1</v>
      </c>
      <c r="B1667">
        <v>2012</v>
      </c>
      <c r="C1667" t="s">
        <v>206</v>
      </c>
      <c r="D1667" t="s">
        <v>218</v>
      </c>
      <c r="E1667" t="s">
        <v>81</v>
      </c>
      <c r="F1667" t="s">
        <v>317</v>
      </c>
      <c r="G1667">
        <v>123</v>
      </c>
      <c r="H1667" t="s">
        <v>299</v>
      </c>
      <c r="I1667">
        <v>2012</v>
      </c>
      <c r="J1667" t="s">
        <v>92</v>
      </c>
      <c r="K1667" t="s">
        <v>458</v>
      </c>
      <c r="L1667">
        <v>0</v>
      </c>
      <c r="M1667" s="9" t="str">
        <f>Data[[#This Row],[schedule]]&amp;" | "&amp;Data[[#This Row],[section]]</f>
        <v>SCHEDULE 4: REPORT ON REGULATORY ASSET BASE ROLL FORWARD | 4b(viii): Assets Held for Future Use</v>
      </c>
      <c r="N1667" s="9" t="str">
        <f t="shared" si="26"/>
        <v>SCHEDULE 4: REPORT ON REGULATORY ASSET BASE ROLL FORWARD | 4b(viii): Assets Held for Future Use | Holding Costs | Transfer to works under construction</v>
      </c>
    </row>
    <row r="1668" spans="1:14" hidden="1">
      <c r="A1668" t="s">
        <v>1</v>
      </c>
      <c r="B1668">
        <v>2012</v>
      </c>
      <c r="C1668" t="s">
        <v>206</v>
      </c>
      <c r="D1668" t="s">
        <v>218</v>
      </c>
      <c r="E1668" t="s">
        <v>81</v>
      </c>
      <c r="F1668" t="s">
        <v>318</v>
      </c>
      <c r="G1668">
        <v>123</v>
      </c>
      <c r="H1668" t="s">
        <v>299</v>
      </c>
      <c r="I1668">
        <v>2012</v>
      </c>
      <c r="J1668" t="s">
        <v>92</v>
      </c>
      <c r="K1668" t="s">
        <v>458</v>
      </c>
      <c r="L1668">
        <v>0</v>
      </c>
      <c r="M1668" s="9" t="str">
        <f>Data[[#This Row],[schedule]]&amp;" | "&amp;Data[[#This Row],[section]]</f>
        <v>SCHEDULE 4: REPORT ON REGULATORY ASSET BASE ROLL FORWARD | 4b(viii): Assets Held for Future Use</v>
      </c>
      <c r="N1668" s="9" t="str">
        <f t="shared" si="26"/>
        <v>SCHEDULE 4: REPORT ON REGULATORY ASSET BASE ROLL FORWARD | 4b(viii): Assets Held for Future Use | Net Revenues | Transfer to works under construction</v>
      </c>
    </row>
    <row r="1669" spans="1:14" hidden="1">
      <c r="A1669" t="s">
        <v>1</v>
      </c>
      <c r="B1669">
        <v>2012</v>
      </c>
      <c r="C1669" t="s">
        <v>206</v>
      </c>
      <c r="D1669" t="s">
        <v>218</v>
      </c>
      <c r="E1669" t="s">
        <v>81</v>
      </c>
      <c r="F1669" t="s">
        <v>319</v>
      </c>
      <c r="G1669">
        <v>123</v>
      </c>
      <c r="H1669" t="s">
        <v>299</v>
      </c>
      <c r="I1669">
        <v>2012</v>
      </c>
      <c r="J1669" t="s">
        <v>92</v>
      </c>
      <c r="K1669" t="s">
        <v>458</v>
      </c>
      <c r="L1669">
        <v>0</v>
      </c>
      <c r="M1669" s="9" t="str">
        <f>Data[[#This Row],[schedule]]&amp;" | "&amp;Data[[#This Row],[section]]</f>
        <v>SCHEDULE 4: REPORT ON REGULATORY ASSET BASE ROLL FORWARD | 4b(viii): Assets Held for Future Use</v>
      </c>
      <c r="N1669" s="9" t="str">
        <f t="shared" si="26"/>
        <v>SCHEDULE 4: REPORT ON REGULATORY ASSET BASE ROLL FORWARD | 4b(viii): Assets Held for Future Use | Tracking Revaluations | Transfer to works under construction</v>
      </c>
    </row>
    <row r="1670" spans="1:14" hidden="1">
      <c r="A1670" t="s">
        <v>1</v>
      </c>
      <c r="B1670">
        <v>2012</v>
      </c>
      <c r="C1670" t="s">
        <v>206</v>
      </c>
      <c r="D1670" t="s">
        <v>218</v>
      </c>
      <c r="E1670" t="s">
        <v>81</v>
      </c>
      <c r="F1670" t="s">
        <v>60</v>
      </c>
      <c r="G1670">
        <v>123</v>
      </c>
      <c r="H1670" t="s">
        <v>299</v>
      </c>
      <c r="I1670">
        <v>2012</v>
      </c>
      <c r="J1670" t="s">
        <v>92</v>
      </c>
      <c r="K1670" t="s">
        <v>458</v>
      </c>
      <c r="L1670">
        <v>0</v>
      </c>
      <c r="M1670" s="9" t="str">
        <f>Data[[#This Row],[schedule]]&amp;" | "&amp;Data[[#This Row],[section]]</f>
        <v>SCHEDULE 4: REPORT ON REGULATORY ASSET BASE ROLL FORWARD | 4b(viii): Assets Held for Future Use</v>
      </c>
      <c r="N1670" s="9" t="str">
        <f t="shared" si="26"/>
        <v>SCHEDULE 4: REPORT ON REGULATORY ASSET BASE ROLL FORWARD | 4b(viii): Assets Held for Future Use | Total | Transfer to works under construction</v>
      </c>
    </row>
    <row r="1671" spans="1:14" hidden="1">
      <c r="A1671" t="s">
        <v>1</v>
      </c>
      <c r="B1671">
        <v>2012</v>
      </c>
      <c r="C1671" t="s">
        <v>206</v>
      </c>
      <c r="D1671" t="s">
        <v>218</v>
      </c>
      <c r="E1671" t="s">
        <v>81</v>
      </c>
      <c r="F1671" t="s">
        <v>316</v>
      </c>
      <c r="G1671">
        <v>124</v>
      </c>
      <c r="H1671" t="s">
        <v>300</v>
      </c>
      <c r="I1671">
        <v>2012</v>
      </c>
      <c r="J1671" t="s">
        <v>92</v>
      </c>
      <c r="K1671" t="s">
        <v>1086</v>
      </c>
      <c r="L1671">
        <v>365.58817974459191</v>
      </c>
      <c r="M1671" s="9" t="str">
        <f>Data[[#This Row],[schedule]]&amp;" | "&amp;Data[[#This Row],[section]]</f>
        <v>SCHEDULE 4: REPORT ON REGULATORY ASSET BASE ROLL FORWARD | 4b(viii): Assets Held for Future Use</v>
      </c>
      <c r="N1671" s="9" t="str">
        <f t="shared" si="26"/>
        <v>SCHEDULE 4: REPORT ON REGULATORY ASSET BASE ROLL FORWARD | 4b(viii): Assets Held for Future Use | Base Value | Assets held for future use—disposals</v>
      </c>
    </row>
    <row r="1672" spans="1:14" hidden="1">
      <c r="A1672" t="s">
        <v>1</v>
      </c>
      <c r="B1672">
        <v>2012</v>
      </c>
      <c r="C1672" t="s">
        <v>206</v>
      </c>
      <c r="D1672" t="s">
        <v>218</v>
      </c>
      <c r="E1672" t="s">
        <v>81</v>
      </c>
      <c r="F1672" t="s">
        <v>317</v>
      </c>
      <c r="G1672">
        <v>124</v>
      </c>
      <c r="H1672" t="s">
        <v>300</v>
      </c>
      <c r="I1672">
        <v>2012</v>
      </c>
      <c r="J1672" t="s">
        <v>92</v>
      </c>
      <c r="K1672" t="s">
        <v>1114</v>
      </c>
      <c r="L1672">
        <v>34.862820113380018</v>
      </c>
      <c r="M1672" s="9" t="str">
        <f>Data[[#This Row],[schedule]]&amp;" | "&amp;Data[[#This Row],[section]]</f>
        <v>SCHEDULE 4: REPORT ON REGULATORY ASSET BASE ROLL FORWARD | 4b(viii): Assets Held for Future Use</v>
      </c>
      <c r="N1672" s="9" t="str">
        <f t="shared" si="26"/>
        <v>SCHEDULE 4: REPORT ON REGULATORY ASSET BASE ROLL FORWARD | 4b(viii): Assets Held for Future Use | Holding Costs | Assets held for future use—disposals</v>
      </c>
    </row>
    <row r="1673" spans="1:14" hidden="1">
      <c r="A1673" t="s">
        <v>1</v>
      </c>
      <c r="B1673">
        <v>2012</v>
      </c>
      <c r="C1673" t="s">
        <v>206</v>
      </c>
      <c r="D1673" t="s">
        <v>218</v>
      </c>
      <c r="E1673" t="s">
        <v>81</v>
      </c>
      <c r="F1673" t="s">
        <v>318</v>
      </c>
      <c r="G1673">
        <v>124</v>
      </c>
      <c r="H1673" t="s">
        <v>300</v>
      </c>
      <c r="I1673">
        <v>2012</v>
      </c>
      <c r="J1673" t="s">
        <v>92</v>
      </c>
      <c r="K1673" t="s">
        <v>1115</v>
      </c>
      <c r="L1673">
        <v>2.9670399999999999</v>
      </c>
      <c r="M1673" s="9" t="str">
        <f>Data[[#This Row],[schedule]]&amp;" | "&amp;Data[[#This Row],[section]]</f>
        <v>SCHEDULE 4: REPORT ON REGULATORY ASSET BASE ROLL FORWARD | 4b(viii): Assets Held for Future Use</v>
      </c>
      <c r="N1673" s="9" t="str">
        <f t="shared" si="26"/>
        <v>SCHEDULE 4: REPORT ON REGULATORY ASSET BASE ROLL FORWARD | 4b(viii): Assets Held for Future Use | Net Revenues | Assets held for future use—disposals</v>
      </c>
    </row>
    <row r="1674" spans="1:14" hidden="1">
      <c r="A1674" t="s">
        <v>1</v>
      </c>
      <c r="B1674">
        <v>2012</v>
      </c>
      <c r="C1674" t="s">
        <v>206</v>
      </c>
      <c r="D1674" t="s">
        <v>218</v>
      </c>
      <c r="E1674" t="s">
        <v>81</v>
      </c>
      <c r="F1674" t="s">
        <v>319</v>
      </c>
      <c r="G1674">
        <v>124</v>
      </c>
      <c r="H1674" t="s">
        <v>300</v>
      </c>
      <c r="I1674">
        <v>2012</v>
      </c>
      <c r="J1674" t="s">
        <v>92</v>
      </c>
      <c r="K1674" t="s">
        <v>1116</v>
      </c>
      <c r="L1674">
        <v>6.57659195390006E-2</v>
      </c>
      <c r="M1674" s="9" t="str">
        <f>Data[[#This Row],[schedule]]&amp;" | "&amp;Data[[#This Row],[section]]</f>
        <v>SCHEDULE 4: REPORT ON REGULATORY ASSET BASE ROLL FORWARD | 4b(viii): Assets Held for Future Use</v>
      </c>
      <c r="N1674" s="9" t="str">
        <f t="shared" si="26"/>
        <v>SCHEDULE 4: REPORT ON REGULATORY ASSET BASE ROLL FORWARD | 4b(viii): Assets Held for Future Use | Tracking Revaluations | Assets held for future use—disposals</v>
      </c>
    </row>
    <row r="1675" spans="1:14" hidden="1">
      <c r="A1675" t="s">
        <v>1</v>
      </c>
      <c r="B1675">
        <v>2012</v>
      </c>
      <c r="C1675" t="s">
        <v>206</v>
      </c>
      <c r="D1675" t="s">
        <v>218</v>
      </c>
      <c r="E1675" t="s">
        <v>81</v>
      </c>
      <c r="F1675" t="s">
        <v>60</v>
      </c>
      <c r="G1675">
        <v>124</v>
      </c>
      <c r="H1675" t="s">
        <v>300</v>
      </c>
      <c r="I1675">
        <v>2012</v>
      </c>
      <c r="J1675" t="s">
        <v>92</v>
      </c>
      <c r="K1675" t="s">
        <v>1117</v>
      </c>
      <c r="L1675">
        <v>397.54972577751079</v>
      </c>
      <c r="M1675" s="9" t="str">
        <f>Data[[#This Row],[schedule]]&amp;" | "&amp;Data[[#This Row],[section]]</f>
        <v>SCHEDULE 4: REPORT ON REGULATORY ASSET BASE ROLL FORWARD | 4b(viii): Assets Held for Future Use</v>
      </c>
      <c r="N1675" s="9" t="str">
        <f t="shared" si="26"/>
        <v>SCHEDULE 4: REPORT ON REGULATORY ASSET BASE ROLL FORWARD | 4b(viii): Assets Held for Future Use | Total | Assets held for future use—disposals</v>
      </c>
    </row>
    <row r="1676" spans="1:14" hidden="1">
      <c r="A1676" t="s">
        <v>1</v>
      </c>
      <c r="B1676">
        <v>2012</v>
      </c>
      <c r="C1676" t="s">
        <v>206</v>
      </c>
      <c r="D1676" t="s">
        <v>218</v>
      </c>
      <c r="E1676" t="s">
        <v>81</v>
      </c>
      <c r="F1676" t="s">
        <v>316</v>
      </c>
      <c r="G1676">
        <v>125</v>
      </c>
      <c r="H1676" t="s">
        <v>301</v>
      </c>
      <c r="I1676">
        <v>2012</v>
      </c>
      <c r="J1676" t="s">
        <v>92</v>
      </c>
      <c r="K1676" t="s">
        <v>1118</v>
      </c>
      <c r="L1676">
        <v>7055.3765247982637</v>
      </c>
      <c r="M1676" s="9" t="str">
        <f>Data[[#This Row],[schedule]]&amp;" | "&amp;Data[[#This Row],[section]]</f>
        <v>SCHEDULE 4: REPORT ON REGULATORY ASSET BASE ROLL FORWARD | 4b(viii): Assets Held for Future Use</v>
      </c>
      <c r="N1676" s="9" t="str">
        <f t="shared" si="26"/>
        <v>SCHEDULE 4: REPORT ON REGULATORY ASSET BASE ROLL FORWARD | 4b(viii): Assets Held for Future Use | Base Value | Assets held for future use²</v>
      </c>
    </row>
    <row r="1677" spans="1:14" hidden="1">
      <c r="A1677" t="s">
        <v>1</v>
      </c>
      <c r="B1677">
        <v>2012</v>
      </c>
      <c r="C1677" t="s">
        <v>206</v>
      </c>
      <c r="D1677" t="s">
        <v>218</v>
      </c>
      <c r="E1677" t="s">
        <v>81</v>
      </c>
      <c r="F1677" t="s">
        <v>317</v>
      </c>
      <c r="G1677">
        <v>125</v>
      </c>
      <c r="H1677" t="s">
        <v>301</v>
      </c>
      <c r="I1677">
        <v>2012</v>
      </c>
      <c r="J1677" t="s">
        <v>92</v>
      </c>
      <c r="K1677" t="s">
        <v>1119</v>
      </c>
      <c r="L1677">
        <v>1323.2113468721871</v>
      </c>
      <c r="M1677" s="9" t="str">
        <f>Data[[#This Row],[schedule]]&amp;" | "&amp;Data[[#This Row],[section]]</f>
        <v>SCHEDULE 4: REPORT ON REGULATORY ASSET BASE ROLL FORWARD | 4b(viii): Assets Held for Future Use</v>
      </c>
      <c r="N1677" s="9" t="str">
        <f t="shared" si="26"/>
        <v>SCHEDULE 4: REPORT ON REGULATORY ASSET BASE ROLL FORWARD | 4b(viii): Assets Held for Future Use | Holding Costs | Assets held for future use²</v>
      </c>
    </row>
    <row r="1678" spans="1:14" hidden="1">
      <c r="A1678" t="s">
        <v>1</v>
      </c>
      <c r="B1678">
        <v>2012</v>
      </c>
      <c r="C1678" t="s">
        <v>206</v>
      </c>
      <c r="D1678" t="s">
        <v>218</v>
      </c>
      <c r="E1678" t="s">
        <v>81</v>
      </c>
      <c r="F1678" t="s">
        <v>318</v>
      </c>
      <c r="G1678">
        <v>125</v>
      </c>
      <c r="H1678" t="s">
        <v>301</v>
      </c>
      <c r="I1678">
        <v>2012</v>
      </c>
      <c r="J1678" t="s">
        <v>92</v>
      </c>
      <c r="K1678" t="s">
        <v>1120</v>
      </c>
      <c r="L1678">
        <v>-65.157779999999946</v>
      </c>
      <c r="M1678" s="9" t="str">
        <f>Data[[#This Row],[schedule]]&amp;" | "&amp;Data[[#This Row],[section]]</f>
        <v>SCHEDULE 4: REPORT ON REGULATORY ASSET BASE ROLL FORWARD | 4b(viii): Assets Held for Future Use</v>
      </c>
      <c r="N1678" s="9" t="str">
        <f t="shared" si="26"/>
        <v>SCHEDULE 4: REPORT ON REGULATORY ASSET BASE ROLL FORWARD | 4b(viii): Assets Held for Future Use | Net Revenues | Assets held for future use²</v>
      </c>
    </row>
    <row r="1679" spans="1:14" hidden="1">
      <c r="A1679" t="s">
        <v>1</v>
      </c>
      <c r="B1679">
        <v>2012</v>
      </c>
      <c r="C1679" t="s">
        <v>206</v>
      </c>
      <c r="D1679" t="s">
        <v>218</v>
      </c>
      <c r="E1679" t="s">
        <v>81</v>
      </c>
      <c r="F1679" t="s">
        <v>319</v>
      </c>
      <c r="G1679">
        <v>125</v>
      </c>
      <c r="H1679" t="s">
        <v>301</v>
      </c>
      <c r="I1679">
        <v>2012</v>
      </c>
      <c r="J1679" t="s">
        <v>92</v>
      </c>
      <c r="K1679" t="s">
        <v>1121</v>
      </c>
      <c r="L1679">
        <v>51.932586335199858</v>
      </c>
      <c r="M1679" s="9" t="str">
        <f>Data[[#This Row],[schedule]]&amp;" | "&amp;Data[[#This Row],[section]]</f>
        <v>SCHEDULE 4: REPORT ON REGULATORY ASSET BASE ROLL FORWARD | 4b(viii): Assets Held for Future Use</v>
      </c>
      <c r="N1679" s="9" t="str">
        <f t="shared" si="26"/>
        <v>SCHEDULE 4: REPORT ON REGULATORY ASSET BASE ROLL FORWARD | 4b(viii): Assets Held for Future Use | Tracking Revaluations | Assets held for future use²</v>
      </c>
    </row>
    <row r="1680" spans="1:14" hidden="1">
      <c r="A1680" t="s">
        <v>1</v>
      </c>
      <c r="B1680">
        <v>2012</v>
      </c>
      <c r="C1680" t="s">
        <v>206</v>
      </c>
      <c r="D1680" t="s">
        <v>218</v>
      </c>
      <c r="E1680" t="s">
        <v>81</v>
      </c>
      <c r="F1680" t="s">
        <v>60</v>
      </c>
      <c r="G1680">
        <v>125</v>
      </c>
      <c r="H1680" t="s">
        <v>301</v>
      </c>
      <c r="I1680">
        <v>2012</v>
      </c>
      <c r="J1680" t="s">
        <v>92</v>
      </c>
      <c r="K1680" t="s">
        <v>1122</v>
      </c>
      <c r="L1680">
        <v>8495.6782380056502</v>
      </c>
      <c r="M1680" s="9" t="str">
        <f>Data[[#This Row],[schedule]]&amp;" | "&amp;Data[[#This Row],[section]]</f>
        <v>SCHEDULE 4: REPORT ON REGULATORY ASSET BASE ROLL FORWARD | 4b(viii): Assets Held for Future Use</v>
      </c>
      <c r="N1680" s="9" t="str">
        <f t="shared" si="26"/>
        <v>SCHEDULE 4: REPORT ON REGULATORY ASSET BASE ROLL FORWARD | 4b(viii): Assets Held for Future Use | Total | Assets held for future use²</v>
      </c>
    </row>
    <row r="1681" spans="1:14" hidden="1">
      <c r="A1681" t="s">
        <v>1</v>
      </c>
      <c r="B1681">
        <v>2012</v>
      </c>
      <c r="C1681" t="s">
        <v>206</v>
      </c>
      <c r="D1681" t="s">
        <v>218</v>
      </c>
      <c r="E1681" t="s">
        <v>81</v>
      </c>
      <c r="F1681" t="s">
        <v>81</v>
      </c>
      <c r="G1681">
        <v>127</v>
      </c>
      <c r="H1681" t="s">
        <v>302</v>
      </c>
      <c r="I1681">
        <v>2012</v>
      </c>
      <c r="J1681" t="s">
        <v>93</v>
      </c>
      <c r="K1681" t="s">
        <v>1123</v>
      </c>
      <c r="L1681">
        <v>7.0300000000000001E-2</v>
      </c>
      <c r="M1681" s="9" t="str">
        <f>Data[[#This Row],[schedule]]&amp;" | "&amp;Data[[#This Row],[section]]</f>
        <v>SCHEDULE 4: REPORT ON REGULATORY ASSET BASE ROLL FORWARD | 4b(viii): Assets Held for Future Use</v>
      </c>
      <c r="N1681" s="9" t="str">
        <f t="shared" si="26"/>
        <v>SCHEDULE 4: REPORT ON REGULATORY ASSET BASE ROLL FORWARD | 4b(viii): Assets Held for Future Use | Highest rate of finance applied (%)</v>
      </c>
    </row>
    <row r="1682" spans="1:14" hidden="1">
      <c r="A1682" t="s">
        <v>1</v>
      </c>
      <c r="B1682">
        <v>2012</v>
      </c>
      <c r="C1682" t="s">
        <v>176</v>
      </c>
      <c r="D1682" t="s">
        <v>177</v>
      </c>
      <c r="E1682" t="s">
        <v>81</v>
      </c>
      <c r="F1682" t="s">
        <v>81</v>
      </c>
      <c r="G1682">
        <v>7</v>
      </c>
      <c r="H1682" t="s">
        <v>180</v>
      </c>
      <c r="I1682">
        <v>2012</v>
      </c>
      <c r="J1682" t="s">
        <v>92</v>
      </c>
      <c r="K1682" t="s">
        <v>1124</v>
      </c>
      <c r="L1682">
        <v>38164.79051329886</v>
      </c>
      <c r="M1682" s="9" t="str">
        <f>Data[[#This Row],[schedule]]&amp;" | "&amp;Data[[#This Row],[section]]</f>
        <v>SCHEDULE 3: REPORT ON THE REGULATORY TAX ALLOWANCE | 3a: Regulatory Tax Allowance</v>
      </c>
      <c r="N1682" s="9" t="str">
        <f t="shared" si="26"/>
        <v>SCHEDULE 3: REPORT ON THE REGULATORY TAX ALLOWANCE | 3a: Regulatory Tax Allowance | Regulatory profit / (loss) before tax</v>
      </c>
    </row>
    <row r="1683" spans="1:14" hidden="1">
      <c r="A1683" t="s">
        <v>1</v>
      </c>
      <c r="B1683">
        <v>2012</v>
      </c>
      <c r="C1683" t="s">
        <v>176</v>
      </c>
      <c r="D1683" t="s">
        <v>177</v>
      </c>
      <c r="E1683" t="s">
        <v>81</v>
      </c>
      <c r="F1683" t="s">
        <v>81</v>
      </c>
      <c r="G1683">
        <v>9</v>
      </c>
      <c r="H1683" t="s">
        <v>155</v>
      </c>
      <c r="I1683">
        <v>2012</v>
      </c>
      <c r="J1683" t="s">
        <v>92</v>
      </c>
      <c r="K1683" t="s">
        <v>941</v>
      </c>
      <c r="L1683">
        <v>13778.561654811199</v>
      </c>
      <c r="M1683" s="9" t="str">
        <f>Data[[#This Row],[schedule]]&amp;" | "&amp;Data[[#This Row],[section]]</f>
        <v>SCHEDULE 3: REPORT ON THE REGULATORY TAX ALLOWANCE | 3a: Regulatory Tax Allowance</v>
      </c>
      <c r="N1683" s="9" t="str">
        <f t="shared" si="26"/>
        <v>SCHEDULE 3: REPORT ON THE REGULATORY TAX ALLOWANCE | 3a: Regulatory Tax Allowance | Regulatory depreciation</v>
      </c>
    </row>
    <row r="1684" spans="1:14" hidden="1">
      <c r="A1684" t="s">
        <v>1</v>
      </c>
      <c r="B1684">
        <v>2012</v>
      </c>
      <c r="C1684" t="s">
        <v>176</v>
      </c>
      <c r="D1684" t="s">
        <v>177</v>
      </c>
      <c r="E1684" t="s">
        <v>81</v>
      </c>
      <c r="F1684" t="s">
        <v>81</v>
      </c>
      <c r="G1684">
        <v>10</v>
      </c>
      <c r="H1684" t="s">
        <v>181</v>
      </c>
      <c r="I1684">
        <v>2012</v>
      </c>
      <c r="J1684" t="s">
        <v>92</v>
      </c>
      <c r="K1684" t="s">
        <v>1125</v>
      </c>
      <c r="L1684">
        <v>20.0739412</v>
      </c>
      <c r="M1684" s="9" t="str">
        <f>Data[[#This Row],[schedule]]&amp;" | "&amp;Data[[#This Row],[section]]</f>
        <v>SCHEDULE 3: REPORT ON THE REGULATORY TAX ALLOWANCE | 3a: Regulatory Tax Allowance</v>
      </c>
      <c r="N1684" s="9" t="str">
        <f t="shared" si="26"/>
        <v>SCHEDULE 3: REPORT ON THE REGULATORY TAX ALLOWANCE | 3a: Regulatory Tax Allowance | Other permanent differences—not deductible</v>
      </c>
    </row>
    <row r="1685" spans="1:14" hidden="1">
      <c r="A1685" t="s">
        <v>1</v>
      </c>
      <c r="B1685">
        <v>2012</v>
      </c>
      <c r="C1685" t="s">
        <v>176</v>
      </c>
      <c r="D1685" t="s">
        <v>177</v>
      </c>
      <c r="E1685" t="s">
        <v>81</v>
      </c>
      <c r="F1685" t="s">
        <v>81</v>
      </c>
      <c r="G1685">
        <v>11</v>
      </c>
      <c r="H1685" t="s">
        <v>182</v>
      </c>
      <c r="I1685">
        <v>2012</v>
      </c>
      <c r="J1685" t="s">
        <v>92</v>
      </c>
      <c r="K1685" t="s">
        <v>1126</v>
      </c>
      <c r="L1685">
        <v>320.87540811000008</v>
      </c>
      <c r="M1685" s="9" t="str">
        <f>Data[[#This Row],[schedule]]&amp;" | "&amp;Data[[#This Row],[section]]</f>
        <v>SCHEDULE 3: REPORT ON THE REGULATORY TAX ALLOWANCE | 3a: Regulatory Tax Allowance</v>
      </c>
      <c r="N1685" s="9" t="str">
        <f t="shared" si="26"/>
        <v>SCHEDULE 3: REPORT ON THE REGULATORY TAX ALLOWANCE | 3a: Regulatory Tax Allowance | Other temporary adjustments—current period</v>
      </c>
    </row>
    <row r="1686" spans="1:14" hidden="1">
      <c r="A1686" t="s">
        <v>1</v>
      </c>
      <c r="B1686">
        <v>2012</v>
      </c>
      <c r="C1686" t="s">
        <v>176</v>
      </c>
      <c r="D1686" t="s">
        <v>177</v>
      </c>
      <c r="E1686" t="s">
        <v>81</v>
      </c>
      <c r="F1686" t="s">
        <v>81</v>
      </c>
      <c r="G1686">
        <v>12</v>
      </c>
      <c r="H1686" t="s">
        <v>751</v>
      </c>
      <c r="I1686">
        <v>2012</v>
      </c>
      <c r="J1686" t="s">
        <v>92</v>
      </c>
      <c r="K1686" t="s">
        <v>1127</v>
      </c>
      <c r="L1686">
        <v>14119.511004121199</v>
      </c>
      <c r="M1686" s="9" t="str">
        <f>Data[[#This Row],[schedule]]&amp;" | "&amp;Data[[#This Row],[section]]</f>
        <v>SCHEDULE 3: REPORT ON THE REGULATORY TAX ALLOWANCE | 3a: Regulatory Tax Allowance</v>
      </c>
      <c r="N1686" s="9" t="str">
        <f t="shared" si="26"/>
        <v>SCHEDULE 3: REPORT ON THE REGULATORY TAX ALLOWANCE | 3a: Regulatory Tax Allowance | (tax additions)</v>
      </c>
    </row>
    <row r="1687" spans="1:14" hidden="1">
      <c r="A1687" t="s">
        <v>1</v>
      </c>
      <c r="B1687">
        <v>2012</v>
      </c>
      <c r="C1687" t="s">
        <v>176</v>
      </c>
      <c r="D1687" t="s">
        <v>177</v>
      </c>
      <c r="E1687" t="s">
        <v>81</v>
      </c>
      <c r="F1687" t="s">
        <v>81</v>
      </c>
      <c r="G1687">
        <v>14</v>
      </c>
      <c r="H1687" t="s">
        <v>158</v>
      </c>
      <c r="I1687">
        <v>2012</v>
      </c>
      <c r="J1687" t="s">
        <v>92</v>
      </c>
      <c r="K1687" t="s">
        <v>946</v>
      </c>
      <c r="L1687">
        <v>6307.5015542385181</v>
      </c>
      <c r="M1687" s="9" t="str">
        <f>Data[[#This Row],[schedule]]&amp;" | "&amp;Data[[#This Row],[section]]</f>
        <v>SCHEDULE 3: REPORT ON THE REGULATORY TAX ALLOWANCE | 3a: Regulatory Tax Allowance</v>
      </c>
      <c r="N1687" s="9" t="str">
        <f t="shared" si="26"/>
        <v>SCHEDULE 3: REPORT ON THE REGULATORY TAX ALLOWANCE | 3a: Regulatory Tax Allowance | Total revaluations</v>
      </c>
    </row>
    <row r="1688" spans="1:14" hidden="1">
      <c r="A1688" t="s">
        <v>1</v>
      </c>
      <c r="B1688">
        <v>2012</v>
      </c>
      <c r="C1688" t="s">
        <v>176</v>
      </c>
      <c r="D1688" t="s">
        <v>177</v>
      </c>
      <c r="E1688" t="s">
        <v>81</v>
      </c>
      <c r="F1688" t="s">
        <v>81</v>
      </c>
      <c r="G1688">
        <v>15</v>
      </c>
      <c r="H1688" t="s">
        <v>183</v>
      </c>
      <c r="I1688">
        <v>2012</v>
      </c>
      <c r="J1688" t="s">
        <v>92</v>
      </c>
      <c r="K1688" t="s">
        <v>1128</v>
      </c>
      <c r="L1688">
        <v>10762.6994290394</v>
      </c>
      <c r="M1688" s="9" t="str">
        <f>Data[[#This Row],[schedule]]&amp;" | "&amp;Data[[#This Row],[section]]</f>
        <v>SCHEDULE 3: REPORT ON THE REGULATORY TAX ALLOWANCE | 3a: Regulatory Tax Allowance</v>
      </c>
      <c r="N1688" s="9" t="str">
        <f t="shared" si="26"/>
        <v>SCHEDULE 3: REPORT ON THE REGULATORY TAX ALLOWANCE | 3a: Regulatory Tax Allowance | Tax depreciation</v>
      </c>
    </row>
    <row r="1689" spans="1:14" hidden="1">
      <c r="A1689" t="s">
        <v>1</v>
      </c>
      <c r="B1689">
        <v>2012</v>
      </c>
      <c r="C1689" t="s">
        <v>176</v>
      </c>
      <c r="D1689" t="s">
        <v>177</v>
      </c>
      <c r="E1689" t="s">
        <v>81</v>
      </c>
      <c r="F1689" t="s">
        <v>81</v>
      </c>
      <c r="G1689">
        <v>16</v>
      </c>
      <c r="H1689" t="s">
        <v>120</v>
      </c>
      <c r="I1689">
        <v>2012</v>
      </c>
      <c r="J1689" t="s">
        <v>92</v>
      </c>
      <c r="K1689" t="s">
        <v>1129</v>
      </c>
      <c r="L1689">
        <v>4429.704498977695</v>
      </c>
      <c r="M1689" s="9" t="str">
        <f>Data[[#This Row],[schedule]]&amp;" | "&amp;Data[[#This Row],[section]]</f>
        <v>SCHEDULE 3: REPORT ON THE REGULATORY TAX ALLOWANCE | 3a: Regulatory Tax Allowance</v>
      </c>
      <c r="N1689" s="9" t="str">
        <f t="shared" si="26"/>
        <v>SCHEDULE 3: REPORT ON THE REGULATORY TAX ALLOWANCE | 3a: Regulatory Tax Allowance | Notional deductible interest</v>
      </c>
    </row>
    <row r="1690" spans="1:14" hidden="1">
      <c r="A1690" t="s">
        <v>1</v>
      </c>
      <c r="B1690">
        <v>2012</v>
      </c>
      <c r="C1690" t="s">
        <v>176</v>
      </c>
      <c r="D1690" t="s">
        <v>177</v>
      </c>
      <c r="E1690" t="s">
        <v>81</v>
      </c>
      <c r="F1690" t="s">
        <v>81</v>
      </c>
      <c r="G1690">
        <v>17</v>
      </c>
      <c r="H1690" t="s">
        <v>184</v>
      </c>
      <c r="I1690">
        <v>2012</v>
      </c>
      <c r="J1690" t="s">
        <v>92</v>
      </c>
      <c r="K1690" t="s">
        <v>458</v>
      </c>
      <c r="L1690">
        <v>0</v>
      </c>
      <c r="M1690" s="9" t="str">
        <f>Data[[#This Row],[schedule]]&amp;" | "&amp;Data[[#This Row],[section]]</f>
        <v>SCHEDULE 3: REPORT ON THE REGULATORY TAX ALLOWANCE | 3a: Regulatory Tax Allowance</v>
      </c>
      <c r="N1690" s="9" t="str">
        <f t="shared" si="26"/>
        <v>SCHEDULE 3: REPORT ON THE REGULATORY TAX ALLOWANCE | 3a: Regulatory Tax Allowance | Other permanent differences—non taxable</v>
      </c>
    </row>
    <row r="1691" spans="1:14" hidden="1">
      <c r="A1691" t="s">
        <v>1</v>
      </c>
      <c r="B1691">
        <v>2012</v>
      </c>
      <c r="C1691" t="s">
        <v>176</v>
      </c>
      <c r="D1691" t="s">
        <v>177</v>
      </c>
      <c r="E1691" t="s">
        <v>81</v>
      </c>
      <c r="F1691" t="s">
        <v>81</v>
      </c>
      <c r="G1691">
        <v>18</v>
      </c>
      <c r="H1691" t="s">
        <v>185</v>
      </c>
      <c r="I1691">
        <v>2012</v>
      </c>
      <c r="J1691" t="s">
        <v>92</v>
      </c>
      <c r="K1691" t="s">
        <v>1130</v>
      </c>
      <c r="L1691">
        <v>650.93801040000005</v>
      </c>
      <c r="M1691" s="9" t="str">
        <f>Data[[#This Row],[schedule]]&amp;" | "&amp;Data[[#This Row],[section]]</f>
        <v>SCHEDULE 3: REPORT ON THE REGULATORY TAX ALLOWANCE | 3a: Regulatory Tax Allowance</v>
      </c>
      <c r="N1691" s="9" t="str">
        <f t="shared" si="26"/>
        <v>SCHEDULE 3: REPORT ON THE REGULATORY TAX ALLOWANCE | 3a: Regulatory Tax Allowance | Other temporary adjustments—prior period</v>
      </c>
    </row>
    <row r="1692" spans="1:14" hidden="1">
      <c r="A1692" t="s">
        <v>1</v>
      </c>
      <c r="B1692">
        <v>2012</v>
      </c>
      <c r="C1692" t="s">
        <v>176</v>
      </c>
      <c r="D1692" t="s">
        <v>177</v>
      </c>
      <c r="E1692" t="s">
        <v>81</v>
      </c>
      <c r="F1692" t="s">
        <v>81</v>
      </c>
      <c r="G1692">
        <v>19</v>
      </c>
      <c r="H1692" t="s">
        <v>756</v>
      </c>
      <c r="I1692">
        <v>2012</v>
      </c>
      <c r="J1692" t="s">
        <v>92</v>
      </c>
      <c r="K1692" t="s">
        <v>1131</v>
      </c>
      <c r="L1692">
        <v>22150.843492655618</v>
      </c>
      <c r="M1692" s="9" t="str">
        <f>Data[[#This Row],[schedule]]&amp;" | "&amp;Data[[#This Row],[section]]</f>
        <v>SCHEDULE 3: REPORT ON THE REGULATORY TAX ALLOWANCE | 3a: Regulatory Tax Allowance</v>
      </c>
      <c r="N1692" s="9" t="str">
        <f t="shared" si="26"/>
        <v>SCHEDULE 3: REPORT ON THE REGULATORY TAX ALLOWANCE | 3a: Regulatory Tax Allowance | (tax deductions)</v>
      </c>
    </row>
    <row r="1693" spans="1:14" hidden="1">
      <c r="A1693" t="s">
        <v>1</v>
      </c>
      <c r="B1693">
        <v>2012</v>
      </c>
      <c r="C1693" t="s">
        <v>176</v>
      </c>
      <c r="D1693" t="s">
        <v>177</v>
      </c>
      <c r="E1693" t="s">
        <v>81</v>
      </c>
      <c r="F1693" t="s">
        <v>81</v>
      </c>
      <c r="G1693">
        <v>21</v>
      </c>
      <c r="H1693" t="s">
        <v>186</v>
      </c>
      <c r="I1693">
        <v>2012</v>
      </c>
      <c r="J1693" t="s">
        <v>92</v>
      </c>
      <c r="K1693" t="s">
        <v>1132</v>
      </c>
      <c r="L1693">
        <v>30133.458024764441</v>
      </c>
      <c r="M1693" s="9" t="str">
        <f>Data[[#This Row],[schedule]]&amp;" | "&amp;Data[[#This Row],[section]]</f>
        <v>SCHEDULE 3: REPORT ON THE REGULATORY TAX ALLOWANCE | 3a: Regulatory Tax Allowance</v>
      </c>
      <c r="N1693" s="9" t="str">
        <f t="shared" si="26"/>
        <v xml:space="preserve">SCHEDULE 3: REPORT ON THE REGULATORY TAX ALLOWANCE | 3a: Regulatory Tax Allowance | Regulatory taxable income (loss) </v>
      </c>
    </row>
    <row r="1694" spans="1:14" hidden="1">
      <c r="A1694" t="s">
        <v>1</v>
      </c>
      <c r="B1694">
        <v>2012</v>
      </c>
      <c r="C1694" t="s">
        <v>176</v>
      </c>
      <c r="D1694" t="s">
        <v>177</v>
      </c>
      <c r="E1694" t="s">
        <v>81</v>
      </c>
      <c r="F1694" t="s">
        <v>81</v>
      </c>
      <c r="G1694">
        <v>23</v>
      </c>
      <c r="H1694" t="s">
        <v>187</v>
      </c>
      <c r="I1694">
        <v>2012</v>
      </c>
      <c r="J1694" t="s">
        <v>92</v>
      </c>
      <c r="K1694" t="s">
        <v>458</v>
      </c>
      <c r="L1694">
        <v>0</v>
      </c>
      <c r="M1694" s="9" t="str">
        <f>Data[[#This Row],[schedule]]&amp;" | "&amp;Data[[#This Row],[section]]</f>
        <v>SCHEDULE 3: REPORT ON THE REGULATORY TAX ALLOWANCE | 3a: Regulatory Tax Allowance</v>
      </c>
      <c r="N1694" s="9" t="str">
        <f t="shared" si="26"/>
        <v>SCHEDULE 3: REPORT ON THE REGULATORY TAX ALLOWANCE | 3a: Regulatory Tax Allowance | Tax losses used</v>
      </c>
    </row>
    <row r="1695" spans="1:14" hidden="1">
      <c r="A1695" t="s">
        <v>1</v>
      </c>
      <c r="B1695">
        <v>2012</v>
      </c>
      <c r="C1695" t="s">
        <v>176</v>
      </c>
      <c r="D1695" t="s">
        <v>177</v>
      </c>
      <c r="E1695" t="s">
        <v>81</v>
      </c>
      <c r="F1695" t="s">
        <v>81</v>
      </c>
      <c r="G1695">
        <v>24</v>
      </c>
      <c r="H1695" t="s">
        <v>188</v>
      </c>
      <c r="I1695">
        <v>2012</v>
      </c>
      <c r="J1695" t="s">
        <v>92</v>
      </c>
      <c r="K1695" t="s">
        <v>1132</v>
      </c>
      <c r="L1695">
        <v>30133.458024764441</v>
      </c>
      <c r="M1695" s="9" t="str">
        <f>Data[[#This Row],[schedule]]&amp;" | "&amp;Data[[#This Row],[section]]</f>
        <v>SCHEDULE 3: REPORT ON THE REGULATORY TAX ALLOWANCE | 3a: Regulatory Tax Allowance</v>
      </c>
      <c r="N1695" s="9" t="str">
        <f t="shared" si="26"/>
        <v>SCHEDULE 3: REPORT ON THE REGULATORY TAX ALLOWANCE | 3a: Regulatory Tax Allowance | Net taxable income</v>
      </c>
    </row>
    <row r="1696" spans="1:14" hidden="1">
      <c r="A1696" t="s">
        <v>1</v>
      </c>
      <c r="B1696">
        <v>2012</v>
      </c>
      <c r="C1696" t="s">
        <v>176</v>
      </c>
      <c r="D1696" t="s">
        <v>177</v>
      </c>
      <c r="E1696" t="s">
        <v>81</v>
      </c>
      <c r="F1696" t="s">
        <v>81</v>
      </c>
      <c r="G1696">
        <v>26</v>
      </c>
      <c r="H1696" t="s">
        <v>189</v>
      </c>
      <c r="I1696">
        <v>2012</v>
      </c>
      <c r="J1696" t="s">
        <v>93</v>
      </c>
      <c r="K1696" t="s">
        <v>759</v>
      </c>
      <c r="L1696">
        <v>0.28000000000000003</v>
      </c>
      <c r="M1696" s="9" t="str">
        <f>Data[[#This Row],[schedule]]&amp;" | "&amp;Data[[#This Row],[section]]</f>
        <v>SCHEDULE 3: REPORT ON THE REGULATORY TAX ALLOWANCE | 3a: Regulatory Tax Allowance</v>
      </c>
      <c r="N1696" s="9" t="str">
        <f t="shared" si="26"/>
        <v>SCHEDULE 3: REPORT ON THE REGULATORY TAX ALLOWANCE | 3a: Regulatory Tax Allowance | Statutory tax rate (%)</v>
      </c>
    </row>
    <row r="1697" spans="1:14" hidden="1">
      <c r="A1697" t="s">
        <v>1</v>
      </c>
      <c r="B1697">
        <v>2012</v>
      </c>
      <c r="C1697" t="s">
        <v>176</v>
      </c>
      <c r="D1697" t="s">
        <v>177</v>
      </c>
      <c r="E1697" t="s">
        <v>81</v>
      </c>
      <c r="F1697" t="s">
        <v>81</v>
      </c>
      <c r="G1697">
        <v>27</v>
      </c>
      <c r="H1697" t="s">
        <v>162</v>
      </c>
      <c r="I1697">
        <v>2012</v>
      </c>
      <c r="J1697" t="s">
        <v>92</v>
      </c>
      <c r="K1697" t="s">
        <v>951</v>
      </c>
      <c r="L1697">
        <v>8437.3682469340456</v>
      </c>
      <c r="M1697" s="9" t="str">
        <f>Data[[#This Row],[schedule]]&amp;" | "&amp;Data[[#This Row],[section]]</f>
        <v>SCHEDULE 3: REPORT ON THE REGULATORY TAX ALLOWANCE | 3a: Regulatory Tax Allowance</v>
      </c>
      <c r="N1697" s="9" t="str">
        <f t="shared" si="26"/>
        <v>SCHEDULE 3: REPORT ON THE REGULATORY TAX ALLOWANCE | 3a: Regulatory Tax Allowance | Regulatory tax allowance</v>
      </c>
    </row>
    <row r="1698" spans="1:14" hidden="1">
      <c r="A1698" t="s">
        <v>1</v>
      </c>
      <c r="B1698">
        <v>2012</v>
      </c>
      <c r="C1698" t="s">
        <v>176</v>
      </c>
      <c r="D1698" t="s">
        <v>178</v>
      </c>
      <c r="E1698" t="s">
        <v>81</v>
      </c>
      <c r="F1698" t="s">
        <v>81</v>
      </c>
      <c r="G1698">
        <v>45</v>
      </c>
      <c r="H1698" t="s">
        <v>190</v>
      </c>
      <c r="I1698">
        <v>2012</v>
      </c>
      <c r="J1698" t="s">
        <v>92</v>
      </c>
      <c r="K1698" t="s">
        <v>1133</v>
      </c>
      <c r="L1698">
        <v>179492</v>
      </c>
      <c r="M1698" s="9" t="str">
        <f>Data[[#This Row],[schedule]]&amp;" | "&amp;Data[[#This Row],[section]]</f>
        <v>SCHEDULE 3: REPORT ON THE REGULATORY TAX ALLOWANCE | 3b(ii): Tax Depreciation Roll-Forward</v>
      </c>
      <c r="N1698" s="9" t="str">
        <f t="shared" si="26"/>
        <v>SCHEDULE 3: REPORT ON THE REGULATORY TAX ALLOWANCE | 3b(ii): Tax Depreciation Roll-Forward | Opening RAB (Tax Value)</v>
      </c>
    </row>
    <row r="1699" spans="1:14" hidden="1">
      <c r="A1699" t="s">
        <v>1</v>
      </c>
      <c r="B1699">
        <v>2012</v>
      </c>
      <c r="C1699" t="s">
        <v>176</v>
      </c>
      <c r="D1699" t="s">
        <v>178</v>
      </c>
      <c r="E1699" t="s">
        <v>81</v>
      </c>
      <c r="F1699" t="s">
        <v>81</v>
      </c>
      <c r="G1699">
        <v>46</v>
      </c>
      <c r="H1699" t="s">
        <v>191</v>
      </c>
      <c r="I1699">
        <v>2012</v>
      </c>
      <c r="J1699" t="s">
        <v>92</v>
      </c>
      <c r="K1699" t="s">
        <v>1134</v>
      </c>
      <c r="L1699">
        <v>11450.75267563588</v>
      </c>
      <c r="M1699" s="9" t="str">
        <f>Data[[#This Row],[schedule]]&amp;" | "&amp;Data[[#This Row],[section]]</f>
        <v>SCHEDULE 3: REPORT ON THE REGULATORY TAX ALLOWANCE | 3b(ii): Tax Depreciation Roll-Forward</v>
      </c>
      <c r="N1699" s="9" t="str">
        <f t="shared" si="26"/>
        <v>SCHEDULE 3: REPORT ON THE REGULATORY TAX ALLOWANCE | 3b(ii): Tax Depreciation Roll-Forward | Regulatory tax asset value of additions</v>
      </c>
    </row>
    <row r="1700" spans="1:14" hidden="1">
      <c r="A1700" t="s">
        <v>1</v>
      </c>
      <c r="B1700">
        <v>2012</v>
      </c>
      <c r="C1700" t="s">
        <v>176</v>
      </c>
      <c r="D1700" t="s">
        <v>178</v>
      </c>
      <c r="E1700" t="s">
        <v>81</v>
      </c>
      <c r="F1700" t="s">
        <v>81</v>
      </c>
      <c r="G1700">
        <v>47</v>
      </c>
      <c r="H1700" t="s">
        <v>192</v>
      </c>
      <c r="I1700">
        <v>2012</v>
      </c>
      <c r="J1700" t="s">
        <v>92</v>
      </c>
      <c r="K1700" t="s">
        <v>1135</v>
      </c>
      <c r="L1700">
        <v>621.37204501108192</v>
      </c>
      <c r="M1700" s="9" t="str">
        <f>Data[[#This Row],[schedule]]&amp;" | "&amp;Data[[#This Row],[section]]</f>
        <v>SCHEDULE 3: REPORT ON THE REGULATORY TAX ALLOWANCE | 3b(ii): Tax Depreciation Roll-Forward</v>
      </c>
      <c r="N1700" s="9" t="str">
        <f t="shared" si="26"/>
        <v>SCHEDULE 3: REPORT ON THE REGULATORY TAX ALLOWANCE | 3b(ii): Tax Depreciation Roll-Forward | Regulatory tax asset value of disposals</v>
      </c>
    </row>
    <row r="1701" spans="1:14" hidden="1">
      <c r="A1701" t="s">
        <v>1</v>
      </c>
      <c r="B1701">
        <v>2012</v>
      </c>
      <c r="C1701" t="s">
        <v>176</v>
      </c>
      <c r="D1701" t="s">
        <v>178</v>
      </c>
      <c r="E1701" t="s">
        <v>81</v>
      </c>
      <c r="F1701" t="s">
        <v>81</v>
      </c>
      <c r="G1701">
        <v>48</v>
      </c>
      <c r="H1701" t="s">
        <v>193</v>
      </c>
      <c r="I1701">
        <v>2012</v>
      </c>
      <c r="J1701" t="s">
        <v>92</v>
      </c>
      <c r="K1701" t="s">
        <v>1136</v>
      </c>
      <c r="L1701">
        <v>3893.3690055906181</v>
      </c>
      <c r="M1701" s="9" t="str">
        <f>Data[[#This Row],[schedule]]&amp;" | "&amp;Data[[#This Row],[section]]</f>
        <v>SCHEDULE 3: REPORT ON THE REGULATORY TAX ALLOWANCE | 3b(ii): Tax Depreciation Roll-Forward</v>
      </c>
      <c r="N1701" s="9" t="str">
        <f t="shared" si="26"/>
        <v>SCHEDULE 3: REPORT ON THE REGULATORY TAX ALLOWANCE | 3b(ii): Tax Depreciation Roll-Forward | Regulatory tax asset value of assets transferred from/(to) unregulated asset base</v>
      </c>
    </row>
    <row r="1702" spans="1:14" hidden="1">
      <c r="A1702" t="s">
        <v>1</v>
      </c>
      <c r="B1702">
        <v>2012</v>
      </c>
      <c r="C1702" t="s">
        <v>176</v>
      </c>
      <c r="D1702" t="s">
        <v>178</v>
      </c>
      <c r="E1702" t="s">
        <v>81</v>
      </c>
      <c r="F1702" t="s">
        <v>81</v>
      </c>
      <c r="G1702">
        <v>49</v>
      </c>
      <c r="H1702" t="s">
        <v>183</v>
      </c>
      <c r="I1702">
        <v>2012</v>
      </c>
      <c r="J1702" t="s">
        <v>92</v>
      </c>
      <c r="K1702" t="s">
        <v>1128</v>
      </c>
      <c r="L1702">
        <v>10762.6994290394</v>
      </c>
      <c r="M1702" s="9" t="str">
        <f>Data[[#This Row],[schedule]]&amp;" | "&amp;Data[[#This Row],[section]]</f>
        <v>SCHEDULE 3: REPORT ON THE REGULATORY TAX ALLOWANCE | 3b(ii): Tax Depreciation Roll-Forward</v>
      </c>
      <c r="N1702" s="9" t="str">
        <f t="shared" si="26"/>
        <v>SCHEDULE 3: REPORT ON THE REGULATORY TAX ALLOWANCE | 3b(ii): Tax Depreciation Roll-Forward | Tax depreciation</v>
      </c>
    </row>
    <row r="1703" spans="1:14" hidden="1">
      <c r="A1703" t="s">
        <v>1</v>
      </c>
      <c r="B1703">
        <v>2012</v>
      </c>
      <c r="C1703" t="s">
        <v>176</v>
      </c>
      <c r="D1703" t="s">
        <v>178</v>
      </c>
      <c r="E1703" t="s">
        <v>81</v>
      </c>
      <c r="F1703" t="s">
        <v>81</v>
      </c>
      <c r="G1703">
        <v>50</v>
      </c>
      <c r="H1703" t="s">
        <v>194</v>
      </c>
      <c r="I1703">
        <v>2012</v>
      </c>
      <c r="J1703" t="s">
        <v>92</v>
      </c>
      <c r="K1703" t="s">
        <v>1137</v>
      </c>
      <c r="L1703">
        <v>1572</v>
      </c>
      <c r="M1703" s="9" t="str">
        <f>Data[[#This Row],[schedule]]&amp;" | "&amp;Data[[#This Row],[section]]</f>
        <v>SCHEDULE 3: REPORT ON THE REGULATORY TAX ALLOWANCE | 3b(ii): Tax Depreciation Roll-Forward</v>
      </c>
      <c r="N1703" s="9" t="str">
        <f t="shared" si="26"/>
        <v>SCHEDULE 3: REPORT ON THE REGULATORY TAX ALLOWANCE | 3b(ii): Tax Depreciation Roll-Forward | Other adjustments to the RAB tax value</v>
      </c>
    </row>
    <row r="1704" spans="1:14" hidden="1">
      <c r="A1704" t="s">
        <v>1</v>
      </c>
      <c r="B1704">
        <v>2012</v>
      </c>
      <c r="C1704" t="s">
        <v>176</v>
      </c>
      <c r="D1704" t="s">
        <v>178</v>
      </c>
      <c r="E1704" t="s">
        <v>81</v>
      </c>
      <c r="F1704" t="s">
        <v>81</v>
      </c>
      <c r="G1704">
        <v>51</v>
      </c>
      <c r="H1704" t="s">
        <v>195</v>
      </c>
      <c r="I1704">
        <v>2012</v>
      </c>
      <c r="J1704" t="s">
        <v>92</v>
      </c>
      <c r="K1704" t="s">
        <v>81</v>
      </c>
      <c r="M1704" s="9" t="str">
        <f>Data[[#This Row],[schedule]]&amp;" | "&amp;Data[[#This Row],[section]]</f>
        <v>SCHEDULE 3: REPORT ON THE REGULATORY TAX ALLOWANCE | 3b(ii): Tax Depreciation Roll-Forward</v>
      </c>
      <c r="N1704" s="9" t="str">
        <f t="shared" si="26"/>
        <v xml:space="preserve">SCHEDULE 3: REPORT ON THE REGULATORY TAX ALLOWANCE | 3b(ii): Tax Depreciation Roll-Forward | Closing RAB (tax value) </v>
      </c>
    </row>
    <row r="1705" spans="1:14" hidden="1">
      <c r="A1705" t="s">
        <v>1</v>
      </c>
      <c r="B1705">
        <v>2012</v>
      </c>
      <c r="C1705" t="s">
        <v>176</v>
      </c>
      <c r="D1705" t="s">
        <v>179</v>
      </c>
      <c r="E1705" t="s">
        <v>81</v>
      </c>
      <c r="F1705" t="s">
        <v>81</v>
      </c>
      <c r="G1705">
        <v>54</v>
      </c>
      <c r="H1705" t="s">
        <v>196</v>
      </c>
      <c r="I1705">
        <v>2012</v>
      </c>
      <c r="J1705" t="s">
        <v>92</v>
      </c>
      <c r="K1705" t="s">
        <v>81</v>
      </c>
      <c r="M1705" s="9" t="str">
        <f>Data[[#This Row],[schedule]]&amp;" | "&amp;Data[[#This Row],[section]]</f>
        <v>SCHEDULE 3: REPORT ON THE REGULATORY TAX ALLOWANCE | 3b(iii): Reconciliation of Tax Losses (Airport Business)</v>
      </c>
      <c r="N1705" s="9" t="str">
        <f t="shared" si="26"/>
        <v>SCHEDULE 3: REPORT ON THE REGULATORY TAX ALLOWANCE | 3b(iii): Reconciliation of Tax Losses (Airport Business) | Tax losses (regulated business)—prior period</v>
      </c>
    </row>
    <row r="1706" spans="1:14" hidden="1">
      <c r="A1706" t="s">
        <v>1</v>
      </c>
      <c r="B1706">
        <v>2012</v>
      </c>
      <c r="C1706" t="s">
        <v>176</v>
      </c>
      <c r="D1706" t="s">
        <v>179</v>
      </c>
      <c r="E1706" t="s">
        <v>81</v>
      </c>
      <c r="F1706" t="s">
        <v>81</v>
      </c>
      <c r="G1706">
        <v>55</v>
      </c>
      <c r="H1706" t="s">
        <v>197</v>
      </c>
      <c r="I1706">
        <v>2012</v>
      </c>
      <c r="J1706" t="s">
        <v>92</v>
      </c>
      <c r="K1706" t="s">
        <v>458</v>
      </c>
      <c r="L1706">
        <v>0</v>
      </c>
      <c r="M1706" s="9" t="str">
        <f>Data[[#This Row],[schedule]]&amp;" | "&amp;Data[[#This Row],[section]]</f>
        <v>SCHEDULE 3: REPORT ON THE REGULATORY TAX ALLOWANCE | 3b(iii): Reconciliation of Tax Losses (Airport Business)</v>
      </c>
      <c r="N1706" s="9" t="str">
        <f t="shared" si="26"/>
        <v xml:space="preserve">SCHEDULE 3: REPORT ON THE REGULATORY TAX ALLOWANCE | 3b(iii): Reconciliation of Tax Losses (Airport Business) | Current year tax losses </v>
      </c>
    </row>
    <row r="1707" spans="1:14" hidden="1">
      <c r="A1707" t="s">
        <v>1</v>
      </c>
      <c r="B1707">
        <v>2012</v>
      </c>
      <c r="C1707" t="s">
        <v>176</v>
      </c>
      <c r="D1707" t="s">
        <v>179</v>
      </c>
      <c r="E1707" t="s">
        <v>81</v>
      </c>
      <c r="F1707" t="s">
        <v>81</v>
      </c>
      <c r="G1707">
        <v>56</v>
      </c>
      <c r="H1707" t="s">
        <v>198</v>
      </c>
      <c r="I1707">
        <v>2012</v>
      </c>
      <c r="J1707" t="s">
        <v>92</v>
      </c>
      <c r="K1707" t="s">
        <v>458</v>
      </c>
      <c r="L1707">
        <v>0</v>
      </c>
      <c r="M1707" s="9" t="str">
        <f>Data[[#This Row],[schedule]]&amp;" | "&amp;Data[[#This Row],[section]]</f>
        <v>SCHEDULE 3: REPORT ON THE REGULATORY TAX ALLOWANCE | 3b(iii): Reconciliation of Tax Losses (Airport Business)</v>
      </c>
      <c r="N1707" s="9" t="str">
        <f t="shared" si="26"/>
        <v xml:space="preserve">SCHEDULE 3: REPORT ON THE REGULATORY TAX ALLOWANCE | 3b(iii): Reconciliation of Tax Losses (Airport Business) | Tax losses used </v>
      </c>
    </row>
    <row r="1708" spans="1:14" hidden="1">
      <c r="A1708" t="s">
        <v>1</v>
      </c>
      <c r="B1708">
        <v>2012</v>
      </c>
      <c r="C1708" t="s">
        <v>176</v>
      </c>
      <c r="D1708" t="s">
        <v>179</v>
      </c>
      <c r="E1708" t="s">
        <v>81</v>
      </c>
      <c r="F1708" t="s">
        <v>81</v>
      </c>
      <c r="G1708">
        <v>58</v>
      </c>
      <c r="H1708" t="s">
        <v>199</v>
      </c>
      <c r="I1708">
        <v>2012</v>
      </c>
      <c r="J1708" t="s">
        <v>92</v>
      </c>
      <c r="K1708" t="s">
        <v>81</v>
      </c>
      <c r="M1708" s="9" t="str">
        <f>Data[[#This Row],[schedule]]&amp;" | "&amp;Data[[#This Row],[section]]</f>
        <v>SCHEDULE 3: REPORT ON THE REGULATORY TAX ALLOWANCE | 3b(iii): Reconciliation of Tax Losses (Airport Business)</v>
      </c>
      <c r="N1708" s="9" t="str">
        <f t="shared" si="26"/>
        <v>SCHEDULE 3: REPORT ON THE REGULATORY TAX ALLOWANCE | 3b(iii): Reconciliation of Tax Losses (Airport Business) | Tax losses (regulated business)</v>
      </c>
    </row>
    <row r="1709" spans="1:14" hidden="1">
      <c r="A1709" t="s">
        <v>1</v>
      </c>
      <c r="B1709">
        <v>2012</v>
      </c>
      <c r="C1709" t="s">
        <v>136</v>
      </c>
      <c r="D1709" t="s">
        <v>137</v>
      </c>
      <c r="E1709" t="s">
        <v>81</v>
      </c>
      <c r="F1709" t="s">
        <v>141</v>
      </c>
      <c r="G1709">
        <v>8</v>
      </c>
      <c r="H1709" t="s">
        <v>143</v>
      </c>
      <c r="I1709">
        <v>2012</v>
      </c>
      <c r="J1709" t="s">
        <v>92</v>
      </c>
      <c r="K1709" t="s">
        <v>967</v>
      </c>
      <c r="L1709">
        <v>47262.741650000004</v>
      </c>
      <c r="M1709" s="9" t="str">
        <f>Data[[#This Row],[schedule]]&amp;" | "&amp;Data[[#This Row],[section]]</f>
        <v>SCHEDULE 2: REPORT ON THE REGULATORY PROFIT | 2a: Regulatory Profit</v>
      </c>
      <c r="N1709" s="9" t="str">
        <f t="shared" si="26"/>
        <v>SCHEDULE 2: REPORT ON THE REGULATORY PROFIT | 2a: Regulatory Profit | Income | Passenger service charge</v>
      </c>
    </row>
    <row r="1710" spans="1:14" hidden="1">
      <c r="A1710" t="s">
        <v>1</v>
      </c>
      <c r="B1710">
        <v>2012</v>
      </c>
      <c r="C1710" t="s">
        <v>136</v>
      </c>
      <c r="D1710" t="s">
        <v>137</v>
      </c>
      <c r="E1710" t="s">
        <v>81</v>
      </c>
      <c r="F1710" t="s">
        <v>141</v>
      </c>
      <c r="G1710">
        <v>9</v>
      </c>
      <c r="H1710" t="s">
        <v>144</v>
      </c>
      <c r="I1710">
        <v>2012</v>
      </c>
      <c r="J1710" t="s">
        <v>92</v>
      </c>
      <c r="K1710" t="s">
        <v>968</v>
      </c>
      <c r="L1710">
        <v>430.31900000000002</v>
      </c>
      <c r="M1710" s="9" t="str">
        <f>Data[[#This Row],[schedule]]&amp;" | "&amp;Data[[#This Row],[section]]</f>
        <v>SCHEDULE 2: REPORT ON THE REGULATORY PROFIT | 2a: Regulatory Profit</v>
      </c>
      <c r="N1710" s="9" t="str">
        <f t="shared" si="26"/>
        <v>SCHEDULE 2: REPORT ON THE REGULATORY PROFIT | 2a: Regulatory Profit | Income | MCTOW charge</v>
      </c>
    </row>
    <row r="1711" spans="1:14" hidden="1">
      <c r="A1711" t="s">
        <v>1</v>
      </c>
      <c r="B1711">
        <v>2012</v>
      </c>
      <c r="C1711" t="s">
        <v>136</v>
      </c>
      <c r="D1711" t="s">
        <v>137</v>
      </c>
      <c r="E1711" t="s">
        <v>81</v>
      </c>
      <c r="F1711" t="s">
        <v>141</v>
      </c>
      <c r="G1711">
        <v>10</v>
      </c>
      <c r="H1711" t="s">
        <v>145</v>
      </c>
      <c r="I1711">
        <v>2012</v>
      </c>
      <c r="J1711" t="s">
        <v>92</v>
      </c>
      <c r="K1711" t="s">
        <v>969</v>
      </c>
      <c r="L1711">
        <v>7343.0169999999998</v>
      </c>
      <c r="M1711" s="9" t="str">
        <f>Data[[#This Row],[schedule]]&amp;" | "&amp;Data[[#This Row],[section]]</f>
        <v>SCHEDULE 2: REPORT ON THE REGULATORY PROFIT | 2a: Regulatory Profit</v>
      </c>
      <c r="N1711" s="9" t="str">
        <f t="shared" si="26"/>
        <v>SCHEDULE 2: REPORT ON THE REGULATORY PROFIT | 2a: Regulatory Profit | Income | International departure fee</v>
      </c>
    </row>
    <row r="1712" spans="1:14" hidden="1">
      <c r="A1712" t="s">
        <v>1</v>
      </c>
      <c r="B1712">
        <v>2012</v>
      </c>
      <c r="C1712" t="s">
        <v>136</v>
      </c>
      <c r="D1712" t="s">
        <v>137</v>
      </c>
      <c r="E1712" t="s">
        <v>81</v>
      </c>
      <c r="F1712" t="s">
        <v>141</v>
      </c>
      <c r="G1712">
        <v>11</v>
      </c>
      <c r="H1712" t="s">
        <v>146</v>
      </c>
      <c r="I1712">
        <v>2012</v>
      </c>
      <c r="J1712" t="s">
        <v>92</v>
      </c>
      <c r="K1712" t="s">
        <v>970</v>
      </c>
      <c r="L1712">
        <v>440</v>
      </c>
      <c r="M1712" s="9" t="str">
        <f>Data[[#This Row],[schedule]]&amp;" | "&amp;Data[[#This Row],[section]]</f>
        <v>SCHEDULE 2: REPORT ON THE REGULATORY PROFIT | 2a: Regulatory Profit</v>
      </c>
      <c r="N1712" s="9" t="str">
        <f t="shared" si="26"/>
        <v>SCHEDULE 2: REPORT ON THE REGULATORY PROFIT | 2a: Regulatory Profit | Income | Counter charges</v>
      </c>
    </row>
    <row r="1713" spans="1:14" hidden="1">
      <c r="A1713" t="s">
        <v>1</v>
      </c>
      <c r="B1713">
        <v>2012</v>
      </c>
      <c r="C1713" t="s">
        <v>136</v>
      </c>
      <c r="D1713" t="s">
        <v>137</v>
      </c>
      <c r="E1713" t="s">
        <v>81</v>
      </c>
      <c r="F1713" t="s">
        <v>141</v>
      </c>
      <c r="G1713">
        <v>12</v>
      </c>
      <c r="H1713" t="s">
        <v>147</v>
      </c>
      <c r="I1713">
        <v>2012</v>
      </c>
      <c r="J1713" t="s">
        <v>92</v>
      </c>
      <c r="K1713" t="s">
        <v>974</v>
      </c>
      <c r="L1713">
        <v>4214.3549999999996</v>
      </c>
      <c r="M1713" s="9" t="str">
        <f>Data[[#This Row],[schedule]]&amp;" | "&amp;Data[[#This Row],[section]]</f>
        <v>SCHEDULE 2: REPORT ON THE REGULATORY PROFIT | 2a: Regulatory Profit</v>
      </c>
      <c r="N1713" s="9" t="str">
        <f t="shared" si="26"/>
        <v>SCHEDULE 2: REPORT ON THE REGULATORY PROFIT | 2a: Regulatory Profit | Income | Lease, rental and concession income</v>
      </c>
    </row>
    <row r="1714" spans="1:14" hidden="1">
      <c r="A1714" t="s">
        <v>1</v>
      </c>
      <c r="B1714">
        <v>2012</v>
      </c>
      <c r="C1714" t="s">
        <v>136</v>
      </c>
      <c r="D1714" t="s">
        <v>137</v>
      </c>
      <c r="E1714" t="s">
        <v>81</v>
      </c>
      <c r="F1714" t="s">
        <v>141</v>
      </c>
      <c r="G1714">
        <v>13</v>
      </c>
      <c r="H1714" t="s">
        <v>148</v>
      </c>
      <c r="I1714">
        <v>2012</v>
      </c>
      <c r="J1714" t="s">
        <v>92</v>
      </c>
      <c r="K1714" t="s">
        <v>458</v>
      </c>
      <c r="L1714">
        <v>0</v>
      </c>
      <c r="M1714" s="9" t="str">
        <f>Data[[#This Row],[schedule]]&amp;" | "&amp;Data[[#This Row],[section]]</f>
        <v>SCHEDULE 2: REPORT ON THE REGULATORY PROFIT | 2a: Regulatory Profit</v>
      </c>
      <c r="N1714" s="9" t="str">
        <f t="shared" si="26"/>
        <v>SCHEDULE 2: REPORT ON THE REGULATORY PROFIT | 2a: Regulatory Profit | Income | Other operating revenue</v>
      </c>
    </row>
    <row r="1715" spans="1:14" hidden="1">
      <c r="A1715" t="s">
        <v>1</v>
      </c>
      <c r="B1715">
        <v>2012</v>
      </c>
      <c r="C1715" t="s">
        <v>136</v>
      </c>
      <c r="D1715" t="s">
        <v>137</v>
      </c>
      <c r="E1715" t="s">
        <v>81</v>
      </c>
      <c r="F1715" t="s">
        <v>141</v>
      </c>
      <c r="G1715">
        <v>14</v>
      </c>
      <c r="H1715" t="s">
        <v>149</v>
      </c>
      <c r="I1715">
        <v>2012</v>
      </c>
      <c r="J1715" t="s">
        <v>92</v>
      </c>
      <c r="K1715" t="s">
        <v>977</v>
      </c>
      <c r="L1715">
        <v>59690.432650000002</v>
      </c>
      <c r="M1715" s="9" t="str">
        <f>Data[[#This Row],[schedule]]&amp;" | "&amp;Data[[#This Row],[section]]</f>
        <v>SCHEDULE 2: REPORT ON THE REGULATORY PROFIT | 2a: Regulatory Profit</v>
      </c>
      <c r="N1715" s="9" t="str">
        <f t="shared" si="26"/>
        <v>SCHEDULE 2: REPORT ON THE REGULATORY PROFIT | 2a: Regulatory Profit | Income | Net operating revenue</v>
      </c>
    </row>
    <row r="1716" spans="1:14" hidden="1">
      <c r="A1716" t="s">
        <v>1</v>
      </c>
      <c r="B1716">
        <v>2012</v>
      </c>
      <c r="C1716" t="s">
        <v>136</v>
      </c>
      <c r="D1716" t="s">
        <v>137</v>
      </c>
      <c r="E1716" t="s">
        <v>81</v>
      </c>
      <c r="F1716" t="s">
        <v>141</v>
      </c>
      <c r="G1716">
        <v>16</v>
      </c>
      <c r="H1716" t="s">
        <v>150</v>
      </c>
      <c r="I1716">
        <v>2012</v>
      </c>
      <c r="J1716" t="s">
        <v>92</v>
      </c>
      <c r="K1716" t="s">
        <v>458</v>
      </c>
      <c r="L1716">
        <v>0</v>
      </c>
      <c r="M1716" s="9" t="str">
        <f>Data[[#This Row],[schedule]]&amp;" | "&amp;Data[[#This Row],[section]]</f>
        <v>SCHEDULE 2: REPORT ON THE REGULATORY PROFIT | 2a: Regulatory Profit</v>
      </c>
      <c r="N1716" s="9" t="str">
        <f t="shared" si="26"/>
        <v>SCHEDULE 2: REPORT ON THE REGULATORY PROFIT | 2a: Regulatory Profit | Income | Gains / (losses) on sale of assets</v>
      </c>
    </row>
    <row r="1717" spans="1:14" hidden="1">
      <c r="A1717" t="s">
        <v>1</v>
      </c>
      <c r="B1717">
        <v>2012</v>
      </c>
      <c r="C1717" t="s">
        <v>136</v>
      </c>
      <c r="D1717" t="s">
        <v>137</v>
      </c>
      <c r="E1717" t="s">
        <v>81</v>
      </c>
      <c r="F1717" t="s">
        <v>141</v>
      </c>
      <c r="G1717">
        <v>17</v>
      </c>
      <c r="H1717" t="s">
        <v>151</v>
      </c>
      <c r="I1717">
        <v>2012</v>
      </c>
      <c r="J1717" t="s">
        <v>92</v>
      </c>
      <c r="K1717" t="s">
        <v>980</v>
      </c>
      <c r="L1717">
        <v>1529.8150000000001</v>
      </c>
      <c r="M1717" s="9" t="str">
        <f>Data[[#This Row],[schedule]]&amp;" | "&amp;Data[[#This Row],[section]]</f>
        <v>SCHEDULE 2: REPORT ON THE REGULATORY PROFIT | 2a: Regulatory Profit</v>
      </c>
      <c r="N1717" s="9" t="str">
        <f t="shared" si="26"/>
        <v>SCHEDULE 2: REPORT ON THE REGULATORY PROFIT | 2a: Regulatory Profit | Income | Other income</v>
      </c>
    </row>
    <row r="1718" spans="1:14" hidden="1">
      <c r="A1718" t="s">
        <v>1</v>
      </c>
      <c r="B1718">
        <v>2012</v>
      </c>
      <c r="C1718" t="s">
        <v>136</v>
      </c>
      <c r="D1718" t="s">
        <v>137</v>
      </c>
      <c r="E1718" t="s">
        <v>81</v>
      </c>
      <c r="F1718" t="s">
        <v>141</v>
      </c>
      <c r="G1718">
        <v>18</v>
      </c>
      <c r="H1718" t="s">
        <v>152</v>
      </c>
      <c r="I1718">
        <v>2012</v>
      </c>
      <c r="J1718" t="s">
        <v>92</v>
      </c>
      <c r="K1718" t="s">
        <v>933</v>
      </c>
      <c r="L1718">
        <v>61220.247650000012</v>
      </c>
      <c r="M1718" s="9" t="str">
        <f>Data[[#This Row],[schedule]]&amp;" | "&amp;Data[[#This Row],[section]]</f>
        <v>SCHEDULE 2: REPORT ON THE REGULATORY PROFIT | 2a: Regulatory Profit</v>
      </c>
      <c r="N1718" s="9" t="str">
        <f t="shared" si="26"/>
        <v>SCHEDULE 2: REPORT ON THE REGULATORY PROFIT | 2a: Regulatory Profit | Income | Total regulatory income</v>
      </c>
    </row>
    <row r="1719" spans="1:14" hidden="1">
      <c r="A1719" t="s">
        <v>1</v>
      </c>
      <c r="B1719">
        <v>2012</v>
      </c>
      <c r="C1719" t="s">
        <v>136</v>
      </c>
      <c r="D1719" t="s">
        <v>137</v>
      </c>
      <c r="E1719" t="s">
        <v>81</v>
      </c>
      <c r="F1719" t="s">
        <v>142</v>
      </c>
      <c r="G1719">
        <v>20</v>
      </c>
      <c r="H1719" t="s">
        <v>153</v>
      </c>
      <c r="I1719">
        <v>2012</v>
      </c>
      <c r="J1719" t="s">
        <v>92</v>
      </c>
      <c r="K1719" t="s">
        <v>81</v>
      </c>
      <c r="M1719" s="9" t="str">
        <f>Data[[#This Row],[schedule]]&amp;" | "&amp;Data[[#This Row],[section]]</f>
        <v>SCHEDULE 2: REPORT ON THE REGULATORY PROFIT | 2a: Regulatory Profit</v>
      </c>
      <c r="N1719" s="9" t="str">
        <f t="shared" si="26"/>
        <v>SCHEDULE 2: REPORT ON THE REGULATORY PROFIT | 2a: Regulatory Profit | Expenses | Operational expenditure:</v>
      </c>
    </row>
    <row r="1720" spans="1:14" hidden="1">
      <c r="A1720" t="s">
        <v>1</v>
      </c>
      <c r="B1720">
        <v>2012</v>
      </c>
      <c r="C1720" t="s">
        <v>136</v>
      </c>
      <c r="D1720" t="s">
        <v>137</v>
      </c>
      <c r="E1720" t="s">
        <v>81</v>
      </c>
      <c r="F1720" t="s">
        <v>142</v>
      </c>
      <c r="G1720">
        <v>21</v>
      </c>
      <c r="H1720" t="s">
        <v>76</v>
      </c>
      <c r="I1720">
        <v>2012</v>
      </c>
      <c r="J1720" t="s">
        <v>92</v>
      </c>
      <c r="K1720" t="s">
        <v>838</v>
      </c>
      <c r="L1720">
        <v>5298.0595106000001</v>
      </c>
      <c r="M1720" s="9" t="str">
        <f>Data[[#This Row],[schedule]]&amp;" | "&amp;Data[[#This Row],[section]]</f>
        <v>SCHEDULE 2: REPORT ON THE REGULATORY PROFIT | 2a: Regulatory Profit</v>
      </c>
      <c r="N1720" s="9" t="str">
        <f t="shared" si="26"/>
        <v>SCHEDULE 2: REPORT ON THE REGULATORY PROFIT | 2a: Regulatory Profit | Expenses | Corporate overheads</v>
      </c>
    </row>
    <row r="1721" spans="1:14" hidden="1">
      <c r="A1721" t="s">
        <v>1</v>
      </c>
      <c r="B1721">
        <v>2012</v>
      </c>
      <c r="C1721" t="s">
        <v>136</v>
      </c>
      <c r="D1721" t="s">
        <v>137</v>
      </c>
      <c r="E1721" t="s">
        <v>81</v>
      </c>
      <c r="F1721" t="s">
        <v>142</v>
      </c>
      <c r="G1721">
        <v>22</v>
      </c>
      <c r="H1721" t="s">
        <v>77</v>
      </c>
      <c r="I1721">
        <v>2012</v>
      </c>
      <c r="J1721" t="s">
        <v>92</v>
      </c>
      <c r="K1721" t="s">
        <v>1025</v>
      </c>
      <c r="L1721">
        <v>8432.2951858999986</v>
      </c>
      <c r="M1721" s="9" t="str">
        <f>Data[[#This Row],[schedule]]&amp;" | "&amp;Data[[#This Row],[section]]</f>
        <v>SCHEDULE 2: REPORT ON THE REGULATORY PROFIT | 2a: Regulatory Profit</v>
      </c>
      <c r="N1721" s="9" t="str">
        <f t="shared" si="26"/>
        <v>SCHEDULE 2: REPORT ON THE REGULATORY PROFIT | 2a: Regulatory Profit | Expenses | Asset management and airport operations</v>
      </c>
    </row>
    <row r="1722" spans="1:14" hidden="1">
      <c r="A1722" t="s">
        <v>1</v>
      </c>
      <c r="B1722">
        <v>2012</v>
      </c>
      <c r="C1722" t="s">
        <v>136</v>
      </c>
      <c r="D1722" t="s">
        <v>137</v>
      </c>
      <c r="E1722" t="s">
        <v>81</v>
      </c>
      <c r="F1722" t="s">
        <v>142</v>
      </c>
      <c r="G1722">
        <v>23</v>
      </c>
      <c r="H1722" t="s">
        <v>78</v>
      </c>
      <c r="I1722">
        <v>2012</v>
      </c>
      <c r="J1722" t="s">
        <v>92</v>
      </c>
      <c r="K1722" t="s">
        <v>1026</v>
      </c>
      <c r="L1722">
        <v>1856.7701380999999</v>
      </c>
      <c r="M1722" s="9" t="str">
        <f>Data[[#This Row],[schedule]]&amp;" | "&amp;Data[[#This Row],[section]]</f>
        <v>SCHEDULE 2: REPORT ON THE REGULATORY PROFIT | 2a: Regulatory Profit</v>
      </c>
      <c r="N1722" s="9" t="str">
        <f t="shared" si="26"/>
        <v>SCHEDULE 2: REPORT ON THE REGULATORY PROFIT | 2a: Regulatory Profit | Expenses | Asset maintenance</v>
      </c>
    </row>
    <row r="1723" spans="1:14" hidden="1">
      <c r="A1723" t="s">
        <v>1</v>
      </c>
      <c r="B1723">
        <v>2012</v>
      </c>
      <c r="C1723" t="s">
        <v>136</v>
      </c>
      <c r="D1723" t="s">
        <v>137</v>
      </c>
      <c r="E1723" t="s">
        <v>81</v>
      </c>
      <c r="F1723" t="s">
        <v>142</v>
      </c>
      <c r="G1723">
        <v>24</v>
      </c>
      <c r="H1723" t="s">
        <v>79</v>
      </c>
      <c r="I1723">
        <v>2012</v>
      </c>
      <c r="J1723" t="s">
        <v>92</v>
      </c>
      <c r="K1723" t="s">
        <v>872</v>
      </c>
      <c r="L1723">
        <v>15587.124834599999</v>
      </c>
      <c r="M1723" s="9" t="str">
        <f>Data[[#This Row],[schedule]]&amp;" | "&amp;Data[[#This Row],[section]]</f>
        <v>SCHEDULE 2: REPORT ON THE REGULATORY PROFIT | 2a: Regulatory Profit</v>
      </c>
      <c r="N1723" s="9" t="str">
        <f t="shared" si="26"/>
        <v>SCHEDULE 2: REPORT ON THE REGULATORY PROFIT | 2a: Regulatory Profit | Expenses | Total operational expenditure</v>
      </c>
    </row>
    <row r="1724" spans="1:14" hidden="1">
      <c r="A1724" t="s">
        <v>1</v>
      </c>
      <c r="B1724">
        <v>2012</v>
      </c>
      <c r="C1724" t="s">
        <v>136</v>
      </c>
      <c r="D1724" t="s">
        <v>137</v>
      </c>
      <c r="E1724" t="s">
        <v>81</v>
      </c>
      <c r="F1724" t="s">
        <v>81</v>
      </c>
      <c r="G1724">
        <v>26</v>
      </c>
      <c r="H1724" t="s">
        <v>154</v>
      </c>
      <c r="I1724">
        <v>2012</v>
      </c>
      <c r="J1724" t="s">
        <v>92</v>
      </c>
      <c r="K1724" t="s">
        <v>938</v>
      </c>
      <c r="L1724">
        <v>45633.122815400013</v>
      </c>
      <c r="M1724" s="9" t="str">
        <f>Data[[#This Row],[schedule]]&amp;" | "&amp;Data[[#This Row],[section]]</f>
        <v>SCHEDULE 2: REPORT ON THE REGULATORY PROFIT | 2a: Regulatory Profit</v>
      </c>
      <c r="N1724" s="9" t="str">
        <f t="shared" si="26"/>
        <v>SCHEDULE 2: REPORT ON THE REGULATORY PROFIT | 2a: Regulatory Profit | Operating surplus / (deficit)</v>
      </c>
    </row>
    <row r="1725" spans="1:14" hidden="1">
      <c r="A1725" t="s">
        <v>1</v>
      </c>
      <c r="B1725">
        <v>2012</v>
      </c>
      <c r="C1725" t="s">
        <v>136</v>
      </c>
      <c r="D1725" t="s">
        <v>137</v>
      </c>
      <c r="E1725" t="s">
        <v>81</v>
      </c>
      <c r="F1725" t="s">
        <v>81</v>
      </c>
      <c r="G1725">
        <v>28</v>
      </c>
      <c r="H1725" t="s">
        <v>155</v>
      </c>
      <c r="I1725">
        <v>2012</v>
      </c>
      <c r="J1725" t="s">
        <v>92</v>
      </c>
      <c r="K1725" t="s">
        <v>941</v>
      </c>
      <c r="L1725">
        <v>13778.561654811199</v>
      </c>
      <c r="M1725" s="9" t="str">
        <f>Data[[#This Row],[schedule]]&amp;" | "&amp;Data[[#This Row],[section]]</f>
        <v>SCHEDULE 2: REPORT ON THE REGULATORY PROFIT | 2a: Regulatory Profit</v>
      </c>
      <c r="N1725" s="9" t="str">
        <f t="shared" si="26"/>
        <v>SCHEDULE 2: REPORT ON THE REGULATORY PROFIT | 2a: Regulatory Profit | Regulatory depreciation</v>
      </c>
    </row>
    <row r="1726" spans="1:14" hidden="1">
      <c r="A1726" t="s">
        <v>1</v>
      </c>
      <c r="B1726">
        <v>2012</v>
      </c>
      <c r="C1726" t="s">
        <v>136</v>
      </c>
      <c r="D1726" t="s">
        <v>137</v>
      </c>
      <c r="E1726" t="s">
        <v>81</v>
      </c>
      <c r="F1726" t="s">
        <v>81</v>
      </c>
      <c r="G1726">
        <v>30</v>
      </c>
      <c r="H1726" t="s">
        <v>156</v>
      </c>
      <c r="I1726">
        <v>2012</v>
      </c>
      <c r="J1726" t="s">
        <v>92</v>
      </c>
      <c r="K1726" t="s">
        <v>946</v>
      </c>
      <c r="L1726">
        <v>6307.5015542385181</v>
      </c>
      <c r="M1726" s="9" t="str">
        <f>Data[[#This Row],[schedule]]&amp;" | "&amp;Data[[#This Row],[section]]</f>
        <v>SCHEDULE 2: REPORT ON THE REGULATORY PROFIT | 2a: Regulatory Profit</v>
      </c>
      <c r="N1726" s="9" t="str">
        <f t="shared" si="26"/>
        <v>SCHEDULE 2: REPORT ON THE REGULATORY PROFIT | 2a: Regulatory Profit | Indexed revaluation</v>
      </c>
    </row>
    <row r="1727" spans="1:14" hidden="1">
      <c r="A1727" t="s">
        <v>1</v>
      </c>
      <c r="B1727">
        <v>2012</v>
      </c>
      <c r="C1727" t="s">
        <v>136</v>
      </c>
      <c r="D1727" t="s">
        <v>137</v>
      </c>
      <c r="E1727" t="s">
        <v>81</v>
      </c>
      <c r="F1727" t="s">
        <v>81</v>
      </c>
      <c r="G1727">
        <v>31</v>
      </c>
      <c r="H1727" t="s">
        <v>157</v>
      </c>
      <c r="I1727">
        <v>2012</v>
      </c>
      <c r="J1727" t="s">
        <v>92</v>
      </c>
      <c r="K1727" t="s">
        <v>458</v>
      </c>
      <c r="L1727">
        <v>0</v>
      </c>
      <c r="M1727" s="9" t="str">
        <f>Data[[#This Row],[schedule]]&amp;" | "&amp;Data[[#This Row],[section]]</f>
        <v>SCHEDULE 2: REPORT ON THE REGULATORY PROFIT | 2a: Regulatory Profit</v>
      </c>
      <c r="N1727" s="9" t="str">
        <f t="shared" si="26"/>
        <v>SCHEDULE 2: REPORT ON THE REGULATORY PROFIT | 2a: Regulatory Profit | Non-indexed revaluation</v>
      </c>
    </row>
    <row r="1728" spans="1:14" hidden="1">
      <c r="A1728" t="s">
        <v>1</v>
      </c>
      <c r="B1728">
        <v>2012</v>
      </c>
      <c r="C1728" t="s">
        <v>136</v>
      </c>
      <c r="D1728" t="s">
        <v>137</v>
      </c>
      <c r="E1728" t="s">
        <v>81</v>
      </c>
      <c r="F1728" t="s">
        <v>81</v>
      </c>
      <c r="G1728">
        <v>32</v>
      </c>
      <c r="H1728" t="s">
        <v>158</v>
      </c>
      <c r="I1728">
        <v>2012</v>
      </c>
      <c r="J1728" t="s">
        <v>92</v>
      </c>
      <c r="K1728" t="s">
        <v>946</v>
      </c>
      <c r="L1728">
        <v>6307.5015542385181</v>
      </c>
      <c r="M1728" s="9" t="str">
        <f>Data[[#This Row],[schedule]]&amp;" | "&amp;Data[[#This Row],[section]]</f>
        <v>SCHEDULE 2: REPORT ON THE REGULATORY PROFIT | 2a: Regulatory Profit</v>
      </c>
      <c r="N1728" s="9" t="str">
        <f t="shared" si="26"/>
        <v>SCHEDULE 2: REPORT ON THE REGULATORY PROFIT | 2a: Regulatory Profit | Total revaluations</v>
      </c>
    </row>
    <row r="1729" spans="1:14" hidden="1">
      <c r="A1729" t="s">
        <v>1</v>
      </c>
      <c r="B1729">
        <v>2012</v>
      </c>
      <c r="C1729" t="s">
        <v>136</v>
      </c>
      <c r="D1729" t="s">
        <v>137</v>
      </c>
      <c r="E1729" t="s">
        <v>81</v>
      </c>
      <c r="F1729" t="s">
        <v>81</v>
      </c>
      <c r="G1729">
        <v>34</v>
      </c>
      <c r="H1729" t="s">
        <v>159</v>
      </c>
      <c r="I1729">
        <v>2012</v>
      </c>
      <c r="J1729" t="s">
        <v>92</v>
      </c>
      <c r="K1729" t="s">
        <v>1138</v>
      </c>
      <c r="L1729">
        <v>38162.06271482732</v>
      </c>
      <c r="M1729" s="9" t="str">
        <f>Data[[#This Row],[schedule]]&amp;" | "&amp;Data[[#This Row],[section]]</f>
        <v>SCHEDULE 2: REPORT ON THE REGULATORY PROFIT | 2a: Regulatory Profit</v>
      </c>
      <c r="N1729" s="9" t="str">
        <f t="shared" si="26"/>
        <v>SCHEDULE 2: REPORT ON THE REGULATORY PROFIT | 2a: Regulatory Profit | Regulatory Profit / (Loss) before tax &amp; allowance for long term credit spread</v>
      </c>
    </row>
    <row r="1730" spans="1:14" hidden="1">
      <c r="A1730" t="s">
        <v>1</v>
      </c>
      <c r="B1730">
        <v>2012</v>
      </c>
      <c r="C1730" t="s">
        <v>136</v>
      </c>
      <c r="D1730" t="s">
        <v>137</v>
      </c>
      <c r="E1730" t="s">
        <v>81</v>
      </c>
      <c r="F1730" t="s">
        <v>81</v>
      </c>
      <c r="G1730">
        <v>36</v>
      </c>
      <c r="H1730" t="s">
        <v>160</v>
      </c>
      <c r="I1730">
        <v>2012</v>
      </c>
      <c r="J1730" t="s">
        <v>92</v>
      </c>
      <c r="K1730" t="s">
        <v>1139</v>
      </c>
      <c r="L1730">
        <v>-2.7277984715400749</v>
      </c>
      <c r="M1730" s="9" t="str">
        <f>Data[[#This Row],[schedule]]&amp;" | "&amp;Data[[#This Row],[section]]</f>
        <v>SCHEDULE 2: REPORT ON THE REGULATORY PROFIT | 2a: Regulatory Profit</v>
      </c>
      <c r="N1730" s="9" t="str">
        <f t="shared" ref="N1730:N1793" si="27">SUBSTITUTE(SUBSTITUTE(SUBSTITUTE(C1730&amp;" | "&amp;D1730&amp;" | "&amp;E1730&amp;" | "&amp;F1730&amp;" | "&amp;H1730," |  |  | "," | ")," |  |  | "," | ")," |  | "," | ")</f>
        <v>SCHEDULE 2: REPORT ON THE REGULATORY PROFIT | 2a: Regulatory Profit | Allowance for long term credit spread</v>
      </c>
    </row>
    <row r="1731" spans="1:14" hidden="1">
      <c r="A1731" t="s">
        <v>1</v>
      </c>
      <c r="B1731">
        <v>2012</v>
      </c>
      <c r="C1731" t="s">
        <v>136</v>
      </c>
      <c r="D1731" t="s">
        <v>137</v>
      </c>
      <c r="E1731" t="s">
        <v>81</v>
      </c>
      <c r="F1731" t="s">
        <v>81</v>
      </c>
      <c r="G1731">
        <v>38</v>
      </c>
      <c r="H1731" t="s">
        <v>161</v>
      </c>
      <c r="I1731">
        <v>2012</v>
      </c>
      <c r="J1731" t="s">
        <v>92</v>
      </c>
      <c r="K1731" t="s">
        <v>1124</v>
      </c>
      <c r="L1731">
        <v>38164.79051329886</v>
      </c>
      <c r="M1731" s="9" t="str">
        <f>Data[[#This Row],[schedule]]&amp;" | "&amp;Data[[#This Row],[section]]</f>
        <v>SCHEDULE 2: REPORT ON THE REGULATORY PROFIT | 2a: Regulatory Profit</v>
      </c>
      <c r="N1731" s="9" t="str">
        <f t="shared" si="27"/>
        <v>SCHEDULE 2: REPORT ON THE REGULATORY PROFIT | 2a: Regulatory Profit | Regulatory Profit / (Loss) before tax</v>
      </c>
    </row>
    <row r="1732" spans="1:14" hidden="1">
      <c r="A1732" t="s">
        <v>1</v>
      </c>
      <c r="B1732">
        <v>2012</v>
      </c>
      <c r="C1732" t="s">
        <v>136</v>
      </c>
      <c r="D1732" t="s">
        <v>137</v>
      </c>
      <c r="E1732" t="s">
        <v>81</v>
      </c>
      <c r="F1732" t="s">
        <v>81</v>
      </c>
      <c r="G1732">
        <v>40</v>
      </c>
      <c r="H1732" t="s">
        <v>162</v>
      </c>
      <c r="I1732">
        <v>2012</v>
      </c>
      <c r="J1732" t="s">
        <v>92</v>
      </c>
      <c r="K1732" t="s">
        <v>951</v>
      </c>
      <c r="L1732">
        <v>8437.3682469340456</v>
      </c>
      <c r="M1732" s="9" t="str">
        <f>Data[[#This Row],[schedule]]&amp;" | "&amp;Data[[#This Row],[section]]</f>
        <v>SCHEDULE 2: REPORT ON THE REGULATORY PROFIT | 2a: Regulatory Profit</v>
      </c>
      <c r="N1732" s="9" t="str">
        <f t="shared" si="27"/>
        <v>SCHEDULE 2: REPORT ON THE REGULATORY PROFIT | 2a: Regulatory Profit | Regulatory tax allowance</v>
      </c>
    </row>
    <row r="1733" spans="1:14" hidden="1">
      <c r="A1733" t="s">
        <v>1</v>
      </c>
      <c r="B1733">
        <v>2012</v>
      </c>
      <c r="C1733" t="s">
        <v>136</v>
      </c>
      <c r="D1733" t="s">
        <v>137</v>
      </c>
      <c r="E1733" t="s">
        <v>81</v>
      </c>
      <c r="F1733" t="s">
        <v>81</v>
      </c>
      <c r="G1733">
        <v>42</v>
      </c>
      <c r="H1733" t="s">
        <v>163</v>
      </c>
      <c r="I1733">
        <v>2012</v>
      </c>
      <c r="J1733" t="s">
        <v>92</v>
      </c>
      <c r="K1733" t="s">
        <v>1140</v>
      </c>
      <c r="L1733">
        <v>29727.422266364811</v>
      </c>
      <c r="M1733" s="9" t="str">
        <f>Data[[#This Row],[schedule]]&amp;" | "&amp;Data[[#This Row],[section]]</f>
        <v>SCHEDULE 2: REPORT ON THE REGULATORY PROFIT | 2a: Regulatory Profit</v>
      </c>
      <c r="N1733" s="9" t="str">
        <f t="shared" si="27"/>
        <v xml:space="preserve">SCHEDULE 2: REPORT ON THE REGULATORY PROFIT | 2a: Regulatory Profit | Regulatory Profit / (Loss) </v>
      </c>
    </row>
    <row r="1734" spans="1:14" hidden="1">
      <c r="A1734" t="s">
        <v>1</v>
      </c>
      <c r="B1734">
        <v>2012</v>
      </c>
      <c r="C1734" t="s">
        <v>136</v>
      </c>
      <c r="D1734" t="s">
        <v>138</v>
      </c>
      <c r="E1734" t="s">
        <v>81</v>
      </c>
      <c r="F1734" t="s">
        <v>81</v>
      </c>
      <c r="G1734">
        <v>88</v>
      </c>
      <c r="H1734" t="s">
        <v>164</v>
      </c>
      <c r="I1734">
        <v>2012</v>
      </c>
      <c r="J1734" t="s">
        <v>92</v>
      </c>
      <c r="K1734" t="s">
        <v>1141</v>
      </c>
      <c r="L1734">
        <v>441.78104000000002</v>
      </c>
      <c r="M1734" s="9" t="str">
        <f>Data[[#This Row],[schedule]]&amp;" | "&amp;Data[[#This Row],[section]]</f>
        <v>SCHEDULE 2: REPORT ON THE REGULATORY PROFIT | 2b(ii): Financial Incentives</v>
      </c>
      <c r="N1734" s="9" t="str">
        <f t="shared" si="27"/>
        <v>SCHEDULE 2: REPORT ON THE REGULATORY PROFIT | 2b(ii): Financial Incentives | Pricing incentives</v>
      </c>
    </row>
    <row r="1735" spans="1:14" hidden="1">
      <c r="A1735" t="s">
        <v>1</v>
      </c>
      <c r="B1735">
        <v>2012</v>
      </c>
      <c r="C1735" t="s">
        <v>136</v>
      </c>
      <c r="D1735" t="s">
        <v>138</v>
      </c>
      <c r="E1735" t="s">
        <v>81</v>
      </c>
      <c r="F1735" t="s">
        <v>81</v>
      </c>
      <c r="G1735">
        <v>89</v>
      </c>
      <c r="H1735" t="s">
        <v>165</v>
      </c>
      <c r="I1735">
        <v>2012</v>
      </c>
      <c r="J1735" t="s">
        <v>92</v>
      </c>
      <c r="K1735" t="s">
        <v>1142</v>
      </c>
      <c r="L1735">
        <v>93.019310000000004</v>
      </c>
      <c r="M1735" s="9" t="str">
        <f>Data[[#This Row],[schedule]]&amp;" | "&amp;Data[[#This Row],[section]]</f>
        <v>SCHEDULE 2: REPORT ON THE REGULATORY PROFIT | 2b(ii): Financial Incentives</v>
      </c>
      <c r="N1735" s="9" t="str">
        <f t="shared" si="27"/>
        <v>SCHEDULE 2: REPORT ON THE REGULATORY PROFIT | 2b(ii): Financial Incentives | Other incentives</v>
      </c>
    </row>
    <row r="1736" spans="1:14" hidden="1">
      <c r="A1736" t="s">
        <v>1</v>
      </c>
      <c r="B1736">
        <v>2012</v>
      </c>
      <c r="C1736" t="s">
        <v>136</v>
      </c>
      <c r="D1736" t="s">
        <v>138</v>
      </c>
      <c r="E1736" t="s">
        <v>81</v>
      </c>
      <c r="F1736" t="s">
        <v>81</v>
      </c>
      <c r="G1736">
        <v>90</v>
      </c>
      <c r="H1736" t="s">
        <v>166</v>
      </c>
      <c r="I1736">
        <v>2012</v>
      </c>
      <c r="J1736" t="s">
        <v>92</v>
      </c>
      <c r="K1736" t="s">
        <v>1143</v>
      </c>
      <c r="L1736">
        <v>534.80034999999998</v>
      </c>
      <c r="M1736" s="9" t="str">
        <f>Data[[#This Row],[schedule]]&amp;" | "&amp;Data[[#This Row],[section]]</f>
        <v>SCHEDULE 2: REPORT ON THE REGULATORY PROFIT | 2b(ii): Financial Incentives</v>
      </c>
      <c r="N1736" s="9" t="str">
        <f t="shared" si="27"/>
        <v>SCHEDULE 2: REPORT ON THE REGULATORY PROFIT | 2b(ii): Financial Incentives | Total financial incentives</v>
      </c>
    </row>
    <row r="1737" spans="1:14" hidden="1">
      <c r="A1737" t="s">
        <v>1</v>
      </c>
      <c r="B1737">
        <v>2012</v>
      </c>
      <c r="C1737" t="s">
        <v>136</v>
      </c>
      <c r="D1737" t="s">
        <v>139</v>
      </c>
      <c r="E1737" t="s">
        <v>81</v>
      </c>
      <c r="F1737" t="s">
        <v>81</v>
      </c>
      <c r="G1737">
        <v>93</v>
      </c>
      <c r="H1737" t="s">
        <v>167</v>
      </c>
      <c r="I1737">
        <v>2012</v>
      </c>
      <c r="J1737" t="s">
        <v>92</v>
      </c>
      <c r="K1737" t="s">
        <v>1144</v>
      </c>
      <c r="L1737">
        <v>987.80635229999996</v>
      </c>
      <c r="M1737" s="9" t="str">
        <f>Data[[#This Row],[schedule]]&amp;" | "&amp;Data[[#This Row],[section]]</f>
        <v>SCHEDULE 2: REPORT ON THE REGULATORY PROFIT | 2b(iii): Rates and Levy Costs</v>
      </c>
      <c r="N1737" s="9" t="str">
        <f t="shared" si="27"/>
        <v>SCHEDULE 2: REPORT ON THE REGULATORY PROFIT | 2b(iii): Rates and Levy Costs | Rates and levy costs</v>
      </c>
    </row>
    <row r="1738" spans="1:14" hidden="1">
      <c r="A1738" t="s">
        <v>1</v>
      </c>
      <c r="B1738">
        <v>2012</v>
      </c>
      <c r="C1738" t="s">
        <v>136</v>
      </c>
      <c r="D1738" t="s">
        <v>140</v>
      </c>
      <c r="E1738" t="s">
        <v>81</v>
      </c>
      <c r="F1738" t="s">
        <v>81</v>
      </c>
      <c r="G1738">
        <v>96</v>
      </c>
      <c r="H1738" t="s">
        <v>168</v>
      </c>
      <c r="I1738">
        <v>2012</v>
      </c>
      <c r="J1738" t="s">
        <v>92</v>
      </c>
      <c r="K1738" t="s">
        <v>458</v>
      </c>
      <c r="L1738">
        <v>0</v>
      </c>
      <c r="M1738" s="9" t="str">
        <f>Data[[#This Row],[schedule]]&amp;" | "&amp;Data[[#This Row],[section]]</f>
        <v>SCHEDULE 2: REPORT ON THE REGULATORY PROFIT | 2b(iv): Merger and Acquisition Expenses</v>
      </c>
      <c r="N1738" s="9" t="str">
        <f t="shared" si="27"/>
        <v>SCHEDULE 2: REPORT ON THE REGULATORY PROFIT | 2b(iv): Merger and Acquisition Expenses | Merger and acquisition expenses</v>
      </c>
    </row>
    <row r="1739" spans="1:14" hidden="1">
      <c r="A1739" t="s">
        <v>1</v>
      </c>
      <c r="B1739">
        <v>2012</v>
      </c>
      <c r="C1739" t="s">
        <v>104</v>
      </c>
      <c r="D1739" t="s">
        <v>105</v>
      </c>
      <c r="E1739" t="s">
        <v>101</v>
      </c>
      <c r="F1739" t="s">
        <v>81</v>
      </c>
      <c r="G1739">
        <v>9</v>
      </c>
      <c r="H1739" t="s">
        <v>109</v>
      </c>
      <c r="I1739">
        <v>2010</v>
      </c>
      <c r="J1739" t="s">
        <v>92</v>
      </c>
      <c r="K1739" t="s">
        <v>81</v>
      </c>
      <c r="M1739" s="9" t="str">
        <f>Data[[#This Row],[schedule]]&amp;" | "&amp;Data[[#This Row],[section]]</f>
        <v>SCHEDULE 1: REPORT ON RETURN ON INVESTMENT | 1a: Return on Investment</v>
      </c>
      <c r="N1739" s="9" t="str">
        <f t="shared" si="27"/>
        <v>SCHEDULE 1: REPORT ON RETURN ON INVESTMENT | 1a: Return on Investment | By category | Regulatory profit / (loss)</v>
      </c>
    </row>
    <row r="1740" spans="1:14" hidden="1">
      <c r="A1740" t="s">
        <v>1</v>
      </c>
      <c r="B1740">
        <v>2012</v>
      </c>
      <c r="C1740" t="s">
        <v>104</v>
      </c>
      <c r="D1740" t="s">
        <v>105</v>
      </c>
      <c r="E1740" t="s">
        <v>101</v>
      </c>
      <c r="F1740" t="s">
        <v>81</v>
      </c>
      <c r="G1740">
        <v>9</v>
      </c>
      <c r="H1740" t="s">
        <v>109</v>
      </c>
      <c r="I1740">
        <v>2011</v>
      </c>
      <c r="J1740" t="s">
        <v>92</v>
      </c>
      <c r="K1740" t="s">
        <v>4816</v>
      </c>
      <c r="L1740">
        <v>25985</v>
      </c>
      <c r="M1740" s="9" t="str">
        <f>Data[[#This Row],[schedule]]&amp;" | "&amp;Data[[#This Row],[section]]</f>
        <v>SCHEDULE 1: REPORT ON RETURN ON INVESTMENT | 1a: Return on Investment</v>
      </c>
      <c r="N1740" s="9" t="str">
        <f t="shared" si="27"/>
        <v>SCHEDULE 1: REPORT ON RETURN ON INVESTMENT | 1a: Return on Investment | By category | Regulatory profit / (loss)</v>
      </c>
    </row>
    <row r="1741" spans="1:14" hidden="1">
      <c r="A1741" t="s">
        <v>1</v>
      </c>
      <c r="B1741">
        <v>2012</v>
      </c>
      <c r="C1741" t="s">
        <v>104</v>
      </c>
      <c r="D1741" t="s">
        <v>105</v>
      </c>
      <c r="E1741" t="s">
        <v>101</v>
      </c>
      <c r="F1741" t="s">
        <v>81</v>
      </c>
      <c r="G1741">
        <v>9</v>
      </c>
      <c r="H1741" t="s">
        <v>109</v>
      </c>
      <c r="I1741">
        <v>2012</v>
      </c>
      <c r="J1741" t="s">
        <v>92</v>
      </c>
      <c r="K1741" t="s">
        <v>1140</v>
      </c>
      <c r="L1741">
        <v>29727.422266364811</v>
      </c>
      <c r="M1741" s="9" t="str">
        <f>Data[[#This Row],[schedule]]&amp;" | "&amp;Data[[#This Row],[section]]</f>
        <v>SCHEDULE 1: REPORT ON RETURN ON INVESTMENT | 1a: Return on Investment</v>
      </c>
      <c r="N1741" s="9" t="str">
        <f t="shared" si="27"/>
        <v>SCHEDULE 1: REPORT ON RETURN ON INVESTMENT | 1a: Return on Investment | By category | Regulatory profit / (loss)</v>
      </c>
    </row>
    <row r="1742" spans="1:14" hidden="1">
      <c r="A1742" t="s">
        <v>1</v>
      </c>
      <c r="B1742">
        <v>2012</v>
      </c>
      <c r="C1742" t="s">
        <v>104</v>
      </c>
      <c r="D1742" t="s">
        <v>105</v>
      </c>
      <c r="E1742" t="s">
        <v>101</v>
      </c>
      <c r="F1742" t="s">
        <v>81</v>
      </c>
      <c r="G1742">
        <v>10</v>
      </c>
      <c r="H1742" t="s">
        <v>110</v>
      </c>
      <c r="I1742">
        <v>2010</v>
      </c>
      <c r="J1742" t="s">
        <v>92</v>
      </c>
      <c r="K1742" t="s">
        <v>81</v>
      </c>
      <c r="M1742" s="9" t="str">
        <f>Data[[#This Row],[schedule]]&amp;" | "&amp;Data[[#This Row],[section]]</f>
        <v>SCHEDULE 1: REPORT ON RETURN ON INVESTMENT | 1a: Return on Investment</v>
      </c>
      <c r="N1742" s="9" t="str">
        <f t="shared" si="27"/>
        <v>SCHEDULE 1: REPORT ON RETURN ON INVESTMENT | 1a: Return on Investment | By category | Notional interest tax shield</v>
      </c>
    </row>
    <row r="1743" spans="1:14" hidden="1">
      <c r="A1743" t="s">
        <v>1</v>
      </c>
      <c r="B1743">
        <v>2012</v>
      </c>
      <c r="C1743" t="s">
        <v>104</v>
      </c>
      <c r="D1743" t="s">
        <v>105</v>
      </c>
      <c r="E1743" t="s">
        <v>101</v>
      </c>
      <c r="F1743" t="s">
        <v>81</v>
      </c>
      <c r="G1743">
        <v>10</v>
      </c>
      <c r="H1743" t="s">
        <v>110</v>
      </c>
      <c r="I1743">
        <v>2011</v>
      </c>
      <c r="J1743" t="s">
        <v>92</v>
      </c>
      <c r="K1743" t="s">
        <v>4819</v>
      </c>
      <c r="L1743">
        <v>1396</v>
      </c>
      <c r="M1743" s="9" t="str">
        <f>Data[[#This Row],[schedule]]&amp;" | "&amp;Data[[#This Row],[section]]</f>
        <v>SCHEDULE 1: REPORT ON RETURN ON INVESTMENT | 1a: Return on Investment</v>
      </c>
      <c r="N1743" s="9" t="str">
        <f t="shared" si="27"/>
        <v>SCHEDULE 1: REPORT ON RETURN ON INVESTMENT | 1a: Return on Investment | By category | Notional interest tax shield</v>
      </c>
    </row>
    <row r="1744" spans="1:14" hidden="1">
      <c r="A1744" t="s">
        <v>1</v>
      </c>
      <c r="B1744">
        <v>2012</v>
      </c>
      <c r="C1744" t="s">
        <v>104</v>
      </c>
      <c r="D1744" t="s">
        <v>105</v>
      </c>
      <c r="E1744" t="s">
        <v>101</v>
      </c>
      <c r="F1744" t="s">
        <v>81</v>
      </c>
      <c r="G1744">
        <v>10</v>
      </c>
      <c r="H1744" t="s">
        <v>110</v>
      </c>
      <c r="I1744">
        <v>2012</v>
      </c>
      <c r="J1744" t="s">
        <v>92</v>
      </c>
      <c r="K1744" t="s">
        <v>4856</v>
      </c>
      <c r="L1744">
        <v>1240.317259713755</v>
      </c>
      <c r="M1744" s="9" t="str">
        <f>Data[[#This Row],[schedule]]&amp;" | "&amp;Data[[#This Row],[section]]</f>
        <v>SCHEDULE 1: REPORT ON RETURN ON INVESTMENT | 1a: Return on Investment</v>
      </c>
      <c r="N1744" s="9" t="str">
        <f t="shared" si="27"/>
        <v>SCHEDULE 1: REPORT ON RETURN ON INVESTMENT | 1a: Return on Investment | By category | Notional interest tax shield</v>
      </c>
    </row>
    <row r="1745" spans="1:14" hidden="1">
      <c r="A1745" t="s">
        <v>1</v>
      </c>
      <c r="B1745">
        <v>2012</v>
      </c>
      <c r="C1745" t="s">
        <v>104</v>
      </c>
      <c r="D1745" t="s">
        <v>105</v>
      </c>
      <c r="E1745" t="s">
        <v>101</v>
      </c>
      <c r="F1745" t="s">
        <v>81</v>
      </c>
      <c r="G1745">
        <v>11</v>
      </c>
      <c r="H1745" t="s">
        <v>111</v>
      </c>
      <c r="I1745">
        <v>2010</v>
      </c>
      <c r="J1745" t="s">
        <v>92</v>
      </c>
      <c r="K1745" t="s">
        <v>81</v>
      </c>
      <c r="M1745" s="9" t="str">
        <f>Data[[#This Row],[schedule]]&amp;" | "&amp;Data[[#This Row],[section]]</f>
        <v>SCHEDULE 1: REPORT ON RETURN ON INVESTMENT | 1a: Return on Investment</v>
      </c>
      <c r="N1745" s="9" t="str">
        <f t="shared" si="27"/>
        <v>SCHEDULE 1: REPORT ON RETURN ON INVESTMENT | 1a: Return on Investment | By category | Adjusted regulatory profit</v>
      </c>
    </row>
    <row r="1746" spans="1:14" hidden="1">
      <c r="A1746" t="s">
        <v>1</v>
      </c>
      <c r="B1746">
        <v>2012</v>
      </c>
      <c r="C1746" t="s">
        <v>104</v>
      </c>
      <c r="D1746" t="s">
        <v>105</v>
      </c>
      <c r="E1746" t="s">
        <v>101</v>
      </c>
      <c r="F1746" t="s">
        <v>81</v>
      </c>
      <c r="G1746">
        <v>11</v>
      </c>
      <c r="H1746" t="s">
        <v>111</v>
      </c>
      <c r="I1746">
        <v>2011</v>
      </c>
      <c r="J1746" t="s">
        <v>92</v>
      </c>
      <c r="K1746" t="s">
        <v>4822</v>
      </c>
      <c r="L1746">
        <v>24589</v>
      </c>
      <c r="M1746" s="9" t="str">
        <f>Data[[#This Row],[schedule]]&amp;" | "&amp;Data[[#This Row],[section]]</f>
        <v>SCHEDULE 1: REPORT ON RETURN ON INVESTMENT | 1a: Return on Investment</v>
      </c>
      <c r="N1746" s="9" t="str">
        <f t="shared" si="27"/>
        <v>SCHEDULE 1: REPORT ON RETURN ON INVESTMENT | 1a: Return on Investment | By category | Adjusted regulatory profit</v>
      </c>
    </row>
    <row r="1747" spans="1:14" hidden="1">
      <c r="A1747" t="s">
        <v>1</v>
      </c>
      <c r="B1747">
        <v>2012</v>
      </c>
      <c r="C1747" t="s">
        <v>104</v>
      </c>
      <c r="D1747" t="s">
        <v>105</v>
      </c>
      <c r="E1747" t="s">
        <v>101</v>
      </c>
      <c r="F1747" t="s">
        <v>81</v>
      </c>
      <c r="G1747">
        <v>11</v>
      </c>
      <c r="H1747" t="s">
        <v>111</v>
      </c>
      <c r="I1747">
        <v>2012</v>
      </c>
      <c r="J1747" t="s">
        <v>92</v>
      </c>
      <c r="K1747" t="s">
        <v>4857</v>
      </c>
      <c r="L1747">
        <v>28487.105006651062</v>
      </c>
      <c r="M1747" s="9" t="str">
        <f>Data[[#This Row],[schedule]]&amp;" | "&amp;Data[[#This Row],[section]]</f>
        <v>SCHEDULE 1: REPORT ON RETURN ON INVESTMENT | 1a: Return on Investment</v>
      </c>
      <c r="N1747" s="9" t="str">
        <f t="shared" si="27"/>
        <v>SCHEDULE 1: REPORT ON RETURN ON INVESTMENT | 1a: Return on Investment | By category | Adjusted regulatory profit</v>
      </c>
    </row>
    <row r="1748" spans="1:14" hidden="1">
      <c r="A1748" t="s">
        <v>1</v>
      </c>
      <c r="B1748">
        <v>2012</v>
      </c>
      <c r="C1748" t="s">
        <v>104</v>
      </c>
      <c r="D1748" t="s">
        <v>105</v>
      </c>
      <c r="E1748" t="s">
        <v>101</v>
      </c>
      <c r="F1748" t="s">
        <v>81</v>
      </c>
      <c r="G1748">
        <v>12</v>
      </c>
      <c r="H1748" t="s">
        <v>112</v>
      </c>
      <c r="I1748">
        <v>2010</v>
      </c>
      <c r="J1748" t="s">
        <v>92</v>
      </c>
      <c r="K1748" t="s">
        <v>81</v>
      </c>
      <c r="M1748" s="9" t="str">
        <f>Data[[#This Row],[schedule]]&amp;" | "&amp;Data[[#This Row],[section]]</f>
        <v>SCHEDULE 1: REPORT ON RETURN ON INVESTMENT | 1a: Return on Investment</v>
      </c>
      <c r="N1748" s="9" t="str">
        <f t="shared" si="27"/>
        <v xml:space="preserve">SCHEDULE 1: REPORT ON RETURN ON INVESTMENT | 1a: Return on Investment | By category | Regulatory investment value </v>
      </c>
    </row>
    <row r="1749" spans="1:14" hidden="1">
      <c r="A1749" t="s">
        <v>1</v>
      </c>
      <c r="B1749">
        <v>2012</v>
      </c>
      <c r="C1749" t="s">
        <v>104</v>
      </c>
      <c r="D1749" t="s">
        <v>105</v>
      </c>
      <c r="E1749" t="s">
        <v>101</v>
      </c>
      <c r="F1749" t="s">
        <v>81</v>
      </c>
      <c r="G1749">
        <v>12</v>
      </c>
      <c r="H1749" t="s">
        <v>112</v>
      </c>
      <c r="I1749">
        <v>2011</v>
      </c>
      <c r="J1749" t="s">
        <v>92</v>
      </c>
      <c r="K1749" t="s">
        <v>4825</v>
      </c>
      <c r="L1749">
        <v>398873</v>
      </c>
      <c r="M1749" s="9" t="str">
        <f>Data[[#This Row],[schedule]]&amp;" | "&amp;Data[[#This Row],[section]]</f>
        <v>SCHEDULE 1: REPORT ON RETURN ON INVESTMENT | 1a: Return on Investment</v>
      </c>
      <c r="N1749" s="9" t="str">
        <f t="shared" si="27"/>
        <v xml:space="preserve">SCHEDULE 1: REPORT ON RETURN ON INVESTMENT | 1a: Return on Investment | By category | Regulatory investment value </v>
      </c>
    </row>
    <row r="1750" spans="1:14" hidden="1">
      <c r="A1750" t="s">
        <v>1</v>
      </c>
      <c r="B1750">
        <v>2012</v>
      </c>
      <c r="C1750" t="s">
        <v>104</v>
      </c>
      <c r="D1750" t="s">
        <v>105</v>
      </c>
      <c r="E1750" t="s">
        <v>101</v>
      </c>
      <c r="F1750" t="s">
        <v>81</v>
      </c>
      <c r="G1750">
        <v>12</v>
      </c>
      <c r="H1750" t="s">
        <v>112</v>
      </c>
      <c r="I1750">
        <v>2012</v>
      </c>
      <c r="J1750" t="s">
        <v>92</v>
      </c>
      <c r="K1750" t="s">
        <v>4858</v>
      </c>
      <c r="L1750">
        <v>412210.62719617708</v>
      </c>
      <c r="M1750" s="9" t="str">
        <f>Data[[#This Row],[schedule]]&amp;" | "&amp;Data[[#This Row],[section]]</f>
        <v>SCHEDULE 1: REPORT ON RETURN ON INVESTMENT | 1a: Return on Investment</v>
      </c>
      <c r="N1750" s="9" t="str">
        <f t="shared" si="27"/>
        <v xml:space="preserve">SCHEDULE 1: REPORT ON RETURN ON INVESTMENT | 1a: Return on Investment | By category | Regulatory investment value </v>
      </c>
    </row>
    <row r="1751" spans="1:14" hidden="1">
      <c r="A1751" t="s">
        <v>1</v>
      </c>
      <c r="B1751">
        <v>2012</v>
      </c>
      <c r="C1751" t="s">
        <v>104</v>
      </c>
      <c r="D1751" t="s">
        <v>105</v>
      </c>
      <c r="E1751" t="s">
        <v>101</v>
      </c>
      <c r="F1751" t="s">
        <v>81</v>
      </c>
      <c r="G1751">
        <v>14</v>
      </c>
      <c r="H1751" t="s">
        <v>113</v>
      </c>
      <c r="I1751">
        <v>2010</v>
      </c>
      <c r="J1751" t="s">
        <v>93</v>
      </c>
      <c r="K1751" t="s">
        <v>81</v>
      </c>
      <c r="M1751" s="9" t="str">
        <f>Data[[#This Row],[schedule]]&amp;" | "&amp;Data[[#This Row],[section]]</f>
        <v>SCHEDULE 1: REPORT ON RETURN ON INVESTMENT | 1a: Return on Investment</v>
      </c>
      <c r="N1751" s="9" t="str">
        <f t="shared" si="27"/>
        <v>SCHEDULE 1: REPORT ON RETURN ON INVESTMENT | 1a: Return on Investment | By category | ROI—comparable to a post tax WACC (%)</v>
      </c>
    </row>
    <row r="1752" spans="1:14" hidden="1">
      <c r="A1752" t="s">
        <v>1</v>
      </c>
      <c r="B1752">
        <v>2012</v>
      </c>
      <c r="C1752" t="s">
        <v>104</v>
      </c>
      <c r="D1752" t="s">
        <v>105</v>
      </c>
      <c r="E1752" t="s">
        <v>101</v>
      </c>
      <c r="F1752" t="s">
        <v>81</v>
      </c>
      <c r="G1752">
        <v>14</v>
      </c>
      <c r="H1752" t="s">
        <v>113</v>
      </c>
      <c r="I1752">
        <v>2011</v>
      </c>
      <c r="J1752" t="s">
        <v>93</v>
      </c>
      <c r="K1752" t="s">
        <v>4828</v>
      </c>
      <c r="L1752">
        <v>6.1646188135070598E-2</v>
      </c>
      <c r="M1752" s="9" t="str">
        <f>Data[[#This Row],[schedule]]&amp;" | "&amp;Data[[#This Row],[section]]</f>
        <v>SCHEDULE 1: REPORT ON RETURN ON INVESTMENT | 1a: Return on Investment</v>
      </c>
      <c r="N1752" s="9" t="str">
        <f t="shared" si="27"/>
        <v>SCHEDULE 1: REPORT ON RETURN ON INVESTMENT | 1a: Return on Investment | By category | ROI—comparable to a post tax WACC (%)</v>
      </c>
    </row>
    <row r="1753" spans="1:14" hidden="1">
      <c r="A1753" t="s">
        <v>1</v>
      </c>
      <c r="B1753">
        <v>2012</v>
      </c>
      <c r="C1753" t="s">
        <v>104</v>
      </c>
      <c r="D1753" t="s">
        <v>105</v>
      </c>
      <c r="E1753" t="s">
        <v>101</v>
      </c>
      <c r="F1753" t="s">
        <v>81</v>
      </c>
      <c r="G1753">
        <v>14</v>
      </c>
      <c r="H1753" t="s">
        <v>113</v>
      </c>
      <c r="I1753">
        <v>2012</v>
      </c>
      <c r="J1753" t="s">
        <v>93</v>
      </c>
      <c r="K1753" t="s">
        <v>4859</v>
      </c>
      <c r="L1753">
        <v>6.9108128532294297E-2</v>
      </c>
      <c r="M1753" s="9" t="str">
        <f>Data[[#This Row],[schedule]]&amp;" | "&amp;Data[[#This Row],[section]]</f>
        <v>SCHEDULE 1: REPORT ON RETURN ON INVESTMENT | 1a: Return on Investment</v>
      </c>
      <c r="N1753" s="9" t="str">
        <f t="shared" si="27"/>
        <v>SCHEDULE 1: REPORT ON RETURN ON INVESTMENT | 1a: Return on Investment | By category | ROI—comparable to a post tax WACC (%)</v>
      </c>
    </row>
    <row r="1754" spans="1:14" hidden="1">
      <c r="A1754" t="s">
        <v>1</v>
      </c>
      <c r="B1754">
        <v>2012</v>
      </c>
      <c r="C1754" t="s">
        <v>104</v>
      </c>
      <c r="D1754" t="s">
        <v>105</v>
      </c>
      <c r="E1754" t="s">
        <v>101</v>
      </c>
      <c r="F1754" t="s">
        <v>81</v>
      </c>
      <c r="G1754">
        <v>15</v>
      </c>
      <c r="H1754" t="s">
        <v>114</v>
      </c>
      <c r="I1754">
        <v>2010</v>
      </c>
      <c r="J1754" t="s">
        <v>93</v>
      </c>
      <c r="K1754" t="s">
        <v>81</v>
      </c>
      <c r="M1754" s="9" t="str">
        <f>Data[[#This Row],[schedule]]&amp;" | "&amp;Data[[#This Row],[section]]</f>
        <v>SCHEDULE 1: REPORT ON RETURN ON INVESTMENT | 1a: Return on Investment</v>
      </c>
      <c r="N1754" s="9" t="str">
        <f t="shared" si="27"/>
        <v>SCHEDULE 1: REPORT ON RETURN ON INVESTMENT | 1a: Return on Investment | By category | Post tax WACC (%)</v>
      </c>
    </row>
    <row r="1755" spans="1:14" hidden="1">
      <c r="A1755" t="s">
        <v>1</v>
      </c>
      <c r="B1755">
        <v>2012</v>
      </c>
      <c r="C1755" t="s">
        <v>104</v>
      </c>
      <c r="D1755" t="s">
        <v>105</v>
      </c>
      <c r="E1755" t="s">
        <v>101</v>
      </c>
      <c r="F1755" t="s">
        <v>81</v>
      </c>
      <c r="G1755">
        <v>15</v>
      </c>
      <c r="H1755" t="s">
        <v>114</v>
      </c>
      <c r="I1755">
        <v>2011</v>
      </c>
      <c r="J1755" t="s">
        <v>93</v>
      </c>
      <c r="K1755" t="s">
        <v>4831</v>
      </c>
      <c r="L1755">
        <v>8.1900000000000001E-2</v>
      </c>
      <c r="M1755" s="9" t="str">
        <f>Data[[#This Row],[schedule]]&amp;" | "&amp;Data[[#This Row],[section]]</f>
        <v>SCHEDULE 1: REPORT ON RETURN ON INVESTMENT | 1a: Return on Investment</v>
      </c>
      <c r="N1755" s="9" t="str">
        <f t="shared" si="27"/>
        <v>SCHEDULE 1: REPORT ON RETURN ON INVESTMENT | 1a: Return on Investment | By category | Post tax WACC (%)</v>
      </c>
    </row>
    <row r="1756" spans="1:14" hidden="1">
      <c r="A1756" t="s">
        <v>1</v>
      </c>
      <c r="B1756">
        <v>2012</v>
      </c>
      <c r="C1756" t="s">
        <v>104</v>
      </c>
      <c r="D1756" t="s">
        <v>105</v>
      </c>
      <c r="E1756" t="s">
        <v>101</v>
      </c>
      <c r="F1756" t="s">
        <v>81</v>
      </c>
      <c r="G1756">
        <v>15</v>
      </c>
      <c r="H1756" t="s">
        <v>114</v>
      </c>
      <c r="I1756">
        <v>2012</v>
      </c>
      <c r="J1756" t="s">
        <v>93</v>
      </c>
      <c r="K1756" t="s">
        <v>4832</v>
      </c>
      <c r="L1756">
        <v>7.7499999999999999E-2</v>
      </c>
      <c r="M1756" s="9" t="str">
        <f>Data[[#This Row],[schedule]]&amp;" | "&amp;Data[[#This Row],[section]]</f>
        <v>SCHEDULE 1: REPORT ON RETURN ON INVESTMENT | 1a: Return on Investment</v>
      </c>
      <c r="N1756" s="9" t="str">
        <f t="shared" si="27"/>
        <v>SCHEDULE 1: REPORT ON RETURN ON INVESTMENT | 1a: Return on Investment | By category | Post tax WACC (%)</v>
      </c>
    </row>
    <row r="1757" spans="1:14" hidden="1">
      <c r="A1757" t="s">
        <v>1</v>
      </c>
      <c r="B1757">
        <v>2012</v>
      </c>
      <c r="C1757" t="s">
        <v>104</v>
      </c>
      <c r="D1757" t="s">
        <v>105</v>
      </c>
      <c r="E1757" t="s">
        <v>101</v>
      </c>
      <c r="F1757" t="s">
        <v>81</v>
      </c>
      <c r="G1757">
        <v>17</v>
      </c>
      <c r="H1757" t="s">
        <v>115</v>
      </c>
      <c r="I1757">
        <v>2010</v>
      </c>
      <c r="J1757" t="s">
        <v>93</v>
      </c>
      <c r="K1757" t="s">
        <v>81</v>
      </c>
      <c r="M1757" s="9" t="str">
        <f>Data[[#This Row],[schedule]]&amp;" | "&amp;Data[[#This Row],[section]]</f>
        <v>SCHEDULE 1: REPORT ON RETURN ON INVESTMENT | 1a: Return on Investment</v>
      </c>
      <c r="N1757" s="9" t="str">
        <f t="shared" si="27"/>
        <v>SCHEDULE 1: REPORT ON RETURN ON INVESTMENT | 1a: Return on Investment | By category | ROI—comparable to a vanilla WACC (%)</v>
      </c>
    </row>
    <row r="1758" spans="1:14" hidden="1">
      <c r="A1758" t="s">
        <v>1</v>
      </c>
      <c r="B1758">
        <v>2012</v>
      </c>
      <c r="C1758" t="s">
        <v>104</v>
      </c>
      <c r="D1758" t="s">
        <v>105</v>
      </c>
      <c r="E1758" t="s">
        <v>101</v>
      </c>
      <c r="F1758" t="s">
        <v>81</v>
      </c>
      <c r="G1758">
        <v>17</v>
      </c>
      <c r="H1758" t="s">
        <v>115</v>
      </c>
      <c r="I1758">
        <v>2011</v>
      </c>
      <c r="J1758" t="s">
        <v>93</v>
      </c>
      <c r="K1758" t="s">
        <v>4834</v>
      </c>
      <c r="L1758">
        <v>6.51460489930379E-2</v>
      </c>
      <c r="M1758" s="9" t="str">
        <f>Data[[#This Row],[schedule]]&amp;" | "&amp;Data[[#This Row],[section]]</f>
        <v>SCHEDULE 1: REPORT ON RETURN ON INVESTMENT | 1a: Return on Investment</v>
      </c>
      <c r="N1758" s="9" t="str">
        <f t="shared" si="27"/>
        <v>SCHEDULE 1: REPORT ON RETURN ON INVESTMENT | 1a: Return on Investment | By category | ROI—comparable to a vanilla WACC (%)</v>
      </c>
    </row>
    <row r="1759" spans="1:14" hidden="1">
      <c r="A1759" t="s">
        <v>1</v>
      </c>
      <c r="B1759">
        <v>2012</v>
      </c>
      <c r="C1759" t="s">
        <v>104</v>
      </c>
      <c r="D1759" t="s">
        <v>105</v>
      </c>
      <c r="E1759" t="s">
        <v>101</v>
      </c>
      <c r="F1759" t="s">
        <v>81</v>
      </c>
      <c r="G1759">
        <v>17</v>
      </c>
      <c r="H1759" t="s">
        <v>115</v>
      </c>
      <c r="I1759">
        <v>2012</v>
      </c>
      <c r="J1759" t="s">
        <v>93</v>
      </c>
      <c r="K1759" t="s">
        <v>4860</v>
      </c>
      <c r="L1759">
        <v>7.2117069054158794E-2</v>
      </c>
      <c r="M1759" s="9" t="str">
        <f>Data[[#This Row],[schedule]]&amp;" | "&amp;Data[[#This Row],[section]]</f>
        <v>SCHEDULE 1: REPORT ON RETURN ON INVESTMENT | 1a: Return on Investment</v>
      </c>
      <c r="N1759" s="9" t="str">
        <f t="shared" si="27"/>
        <v>SCHEDULE 1: REPORT ON RETURN ON INVESTMENT | 1a: Return on Investment | By category | ROI—comparable to a vanilla WACC (%)</v>
      </c>
    </row>
    <row r="1760" spans="1:14" hidden="1">
      <c r="A1760" t="s">
        <v>1</v>
      </c>
      <c r="B1760">
        <v>2012</v>
      </c>
      <c r="C1760" t="s">
        <v>104</v>
      </c>
      <c r="D1760" t="s">
        <v>105</v>
      </c>
      <c r="E1760" t="s">
        <v>101</v>
      </c>
      <c r="F1760" t="s">
        <v>81</v>
      </c>
      <c r="G1760">
        <v>18</v>
      </c>
      <c r="H1760" t="s">
        <v>116</v>
      </c>
      <c r="I1760">
        <v>2010</v>
      </c>
      <c r="J1760" t="s">
        <v>93</v>
      </c>
      <c r="K1760" t="s">
        <v>81</v>
      </c>
      <c r="M1760" s="9" t="str">
        <f>Data[[#This Row],[schedule]]&amp;" | "&amp;Data[[#This Row],[section]]</f>
        <v>SCHEDULE 1: REPORT ON RETURN ON INVESTMENT | 1a: Return on Investment</v>
      </c>
      <c r="N1760" s="9" t="str">
        <f t="shared" si="27"/>
        <v>SCHEDULE 1: REPORT ON RETURN ON INVESTMENT | 1a: Return on Investment | By category | Vanilla WACC (%)</v>
      </c>
    </row>
    <row r="1761" spans="1:14" hidden="1">
      <c r="A1761" t="s">
        <v>1</v>
      </c>
      <c r="B1761">
        <v>2012</v>
      </c>
      <c r="C1761" t="s">
        <v>104</v>
      </c>
      <c r="D1761" t="s">
        <v>105</v>
      </c>
      <c r="E1761" t="s">
        <v>101</v>
      </c>
      <c r="F1761" t="s">
        <v>81</v>
      </c>
      <c r="G1761">
        <v>18</v>
      </c>
      <c r="H1761" t="s">
        <v>116</v>
      </c>
      <c r="I1761">
        <v>2011</v>
      </c>
      <c r="J1761" t="s">
        <v>93</v>
      </c>
      <c r="K1761" t="s">
        <v>4837</v>
      </c>
      <c r="L1761">
        <v>8.5400000000000004E-2</v>
      </c>
      <c r="M1761" s="9" t="str">
        <f>Data[[#This Row],[schedule]]&amp;" | "&amp;Data[[#This Row],[section]]</f>
        <v>SCHEDULE 1: REPORT ON RETURN ON INVESTMENT | 1a: Return on Investment</v>
      </c>
      <c r="N1761" s="9" t="str">
        <f t="shared" si="27"/>
        <v>SCHEDULE 1: REPORT ON RETURN ON INVESTMENT | 1a: Return on Investment | By category | Vanilla WACC (%)</v>
      </c>
    </row>
    <row r="1762" spans="1:14" hidden="1">
      <c r="A1762" t="s">
        <v>1</v>
      </c>
      <c r="B1762">
        <v>2012</v>
      </c>
      <c r="C1762" t="s">
        <v>104</v>
      </c>
      <c r="D1762" t="s">
        <v>105</v>
      </c>
      <c r="E1762" t="s">
        <v>101</v>
      </c>
      <c r="F1762" t="s">
        <v>81</v>
      </c>
      <c r="G1762">
        <v>18</v>
      </c>
      <c r="H1762" t="s">
        <v>116</v>
      </c>
      <c r="I1762">
        <v>2012</v>
      </c>
      <c r="J1762" t="s">
        <v>93</v>
      </c>
      <c r="K1762" t="s">
        <v>788</v>
      </c>
      <c r="L1762">
        <v>8.0600000000000005E-2</v>
      </c>
      <c r="M1762" s="9" t="str">
        <f>Data[[#This Row],[schedule]]&amp;" | "&amp;Data[[#This Row],[section]]</f>
        <v>SCHEDULE 1: REPORT ON RETURN ON INVESTMENT | 1a: Return on Investment</v>
      </c>
      <c r="N1762" s="9" t="str">
        <f t="shared" si="27"/>
        <v>SCHEDULE 1: REPORT ON RETURN ON INVESTMENT | 1a: Return on Investment | By category | Vanilla WACC (%)</v>
      </c>
    </row>
    <row r="1763" spans="1:14" hidden="1">
      <c r="A1763" t="s">
        <v>1</v>
      </c>
      <c r="B1763">
        <v>2012</v>
      </c>
      <c r="C1763" t="s">
        <v>104</v>
      </c>
      <c r="D1763" t="s">
        <v>106</v>
      </c>
      <c r="E1763" t="s">
        <v>101</v>
      </c>
      <c r="F1763" t="s">
        <v>81</v>
      </c>
      <c r="G1763">
        <v>57</v>
      </c>
      <c r="H1763" t="s">
        <v>117</v>
      </c>
      <c r="I1763">
        <v>2012</v>
      </c>
      <c r="J1763" t="s">
        <v>92</v>
      </c>
      <c r="K1763" t="s">
        <v>81</v>
      </c>
      <c r="M1763" s="9" t="str">
        <f>Data[[#This Row],[schedule]]&amp;" | "&amp;Data[[#This Row],[section]]</f>
        <v>SCHEDULE 1: REPORT ON RETURN ON INVESTMENT | 1b(i): Deductible Interest and Interest Tax Shield</v>
      </c>
      <c r="N1763" s="9" t="str">
        <f t="shared" si="27"/>
        <v>SCHEDULE 1: REPORT ON RETURN ON INVESTMENT | 1b(i): Deductible Interest and Interest Tax Shield | By category | RAB value - previous year</v>
      </c>
    </row>
    <row r="1764" spans="1:14" hidden="1">
      <c r="A1764" t="s">
        <v>1</v>
      </c>
      <c r="B1764">
        <v>2012</v>
      </c>
      <c r="C1764" t="s">
        <v>104</v>
      </c>
      <c r="D1764" t="s">
        <v>106</v>
      </c>
      <c r="E1764" t="s">
        <v>101</v>
      </c>
      <c r="F1764" t="s">
        <v>81</v>
      </c>
      <c r="G1764">
        <v>57</v>
      </c>
      <c r="H1764" t="s">
        <v>117</v>
      </c>
      <c r="I1764">
        <v>2012</v>
      </c>
      <c r="J1764" t="s">
        <v>92</v>
      </c>
      <c r="K1764" t="s">
        <v>81</v>
      </c>
      <c r="M1764" s="9" t="str">
        <f>Data[[#This Row],[schedule]]&amp;" | "&amp;Data[[#This Row],[section]]</f>
        <v>SCHEDULE 1: REPORT ON RETURN ON INVESTMENT | 1b(i): Deductible Interest and Interest Tax Shield</v>
      </c>
      <c r="N1764" s="9" t="str">
        <f t="shared" si="27"/>
        <v>SCHEDULE 1: REPORT ON RETURN ON INVESTMENT | 1b(i): Deductible Interest and Interest Tax Shield | By category | RAB value - previous year</v>
      </c>
    </row>
    <row r="1765" spans="1:14" hidden="1">
      <c r="A1765" t="s">
        <v>1</v>
      </c>
      <c r="B1765">
        <v>2012</v>
      </c>
      <c r="C1765" t="s">
        <v>104</v>
      </c>
      <c r="D1765" t="s">
        <v>106</v>
      </c>
      <c r="E1765" t="s">
        <v>101</v>
      </c>
      <c r="F1765" t="s">
        <v>81</v>
      </c>
      <c r="G1765">
        <v>57</v>
      </c>
      <c r="H1765" t="s">
        <v>117</v>
      </c>
      <c r="I1765">
        <v>2012</v>
      </c>
      <c r="J1765" t="s">
        <v>92</v>
      </c>
      <c r="K1765" t="s">
        <v>1049</v>
      </c>
      <c r="L1765">
        <v>407141.9576266263</v>
      </c>
      <c r="M1765" s="9" t="str">
        <f>Data[[#This Row],[schedule]]&amp;" | "&amp;Data[[#This Row],[section]]</f>
        <v>SCHEDULE 1: REPORT ON RETURN ON INVESTMENT | 1b(i): Deductible Interest and Interest Tax Shield</v>
      </c>
      <c r="N1765" s="9" t="str">
        <f t="shared" si="27"/>
        <v>SCHEDULE 1: REPORT ON RETURN ON INVESTMENT | 1b(i): Deductible Interest and Interest Tax Shield | By category | RAB value - previous year</v>
      </c>
    </row>
    <row r="1766" spans="1:14" hidden="1">
      <c r="A1766" t="s">
        <v>1</v>
      </c>
      <c r="B1766">
        <v>2012</v>
      </c>
      <c r="C1766" t="s">
        <v>104</v>
      </c>
      <c r="D1766" t="s">
        <v>106</v>
      </c>
      <c r="E1766" t="s">
        <v>101</v>
      </c>
      <c r="F1766" t="s">
        <v>81</v>
      </c>
      <c r="G1766">
        <v>58</v>
      </c>
      <c r="H1766" t="s">
        <v>118</v>
      </c>
      <c r="I1766">
        <v>2012</v>
      </c>
      <c r="J1766" t="s">
        <v>93</v>
      </c>
      <c r="K1766" t="s">
        <v>81</v>
      </c>
      <c r="M1766" s="9" t="str">
        <f>Data[[#This Row],[schedule]]&amp;" | "&amp;Data[[#This Row],[section]]</f>
        <v>SCHEDULE 1: REPORT ON RETURN ON INVESTMENT | 1b(i): Deductible Interest and Interest Tax Shield</v>
      </c>
      <c r="N1766" s="9" t="str">
        <f t="shared" si="27"/>
        <v>SCHEDULE 1: REPORT ON RETURN ON INVESTMENT | 1b(i): Deductible Interest and Interest Tax Shield | By category | Debt leverage assumption (%)</v>
      </c>
    </row>
    <row r="1767" spans="1:14" hidden="1">
      <c r="A1767" t="s">
        <v>1</v>
      </c>
      <c r="B1767">
        <v>2012</v>
      </c>
      <c r="C1767" t="s">
        <v>104</v>
      </c>
      <c r="D1767" t="s">
        <v>106</v>
      </c>
      <c r="E1767" t="s">
        <v>101</v>
      </c>
      <c r="F1767" t="s">
        <v>81</v>
      </c>
      <c r="G1767">
        <v>58</v>
      </c>
      <c r="H1767" t="s">
        <v>118</v>
      </c>
      <c r="I1767">
        <v>2012</v>
      </c>
      <c r="J1767" t="s">
        <v>93</v>
      </c>
      <c r="K1767" t="s">
        <v>81</v>
      </c>
      <c r="M1767" s="9" t="str">
        <f>Data[[#This Row],[schedule]]&amp;" | "&amp;Data[[#This Row],[section]]</f>
        <v>SCHEDULE 1: REPORT ON RETURN ON INVESTMENT | 1b(i): Deductible Interest and Interest Tax Shield</v>
      </c>
      <c r="N1767" s="9" t="str">
        <f t="shared" si="27"/>
        <v>SCHEDULE 1: REPORT ON RETURN ON INVESTMENT | 1b(i): Deductible Interest and Interest Tax Shield | By category | Debt leverage assumption (%)</v>
      </c>
    </row>
    <row r="1768" spans="1:14" hidden="1">
      <c r="A1768" t="s">
        <v>1</v>
      </c>
      <c r="B1768">
        <v>2012</v>
      </c>
      <c r="C1768" t="s">
        <v>104</v>
      </c>
      <c r="D1768" t="s">
        <v>106</v>
      </c>
      <c r="E1768" t="s">
        <v>101</v>
      </c>
      <c r="F1768" t="s">
        <v>81</v>
      </c>
      <c r="G1768">
        <v>58</v>
      </c>
      <c r="H1768" t="s">
        <v>118</v>
      </c>
      <c r="I1768">
        <v>2012</v>
      </c>
      <c r="J1768" t="s">
        <v>93</v>
      </c>
      <c r="K1768" t="s">
        <v>798</v>
      </c>
      <c r="L1768">
        <v>0.17</v>
      </c>
      <c r="M1768" s="9" t="str">
        <f>Data[[#This Row],[schedule]]&amp;" | "&amp;Data[[#This Row],[section]]</f>
        <v>SCHEDULE 1: REPORT ON RETURN ON INVESTMENT | 1b(i): Deductible Interest and Interest Tax Shield</v>
      </c>
      <c r="N1768" s="9" t="str">
        <f t="shared" si="27"/>
        <v>SCHEDULE 1: REPORT ON RETURN ON INVESTMENT | 1b(i): Deductible Interest and Interest Tax Shield | By category | Debt leverage assumption (%)</v>
      </c>
    </row>
    <row r="1769" spans="1:14" hidden="1">
      <c r="A1769" t="s">
        <v>1</v>
      </c>
      <c r="B1769">
        <v>2012</v>
      </c>
      <c r="C1769" t="s">
        <v>104</v>
      </c>
      <c r="D1769" t="s">
        <v>106</v>
      </c>
      <c r="E1769" t="s">
        <v>101</v>
      </c>
      <c r="F1769" t="s">
        <v>81</v>
      </c>
      <c r="G1769">
        <v>59</v>
      </c>
      <c r="H1769" t="s">
        <v>119</v>
      </c>
      <c r="I1769">
        <v>2012</v>
      </c>
      <c r="J1769" t="s">
        <v>93</v>
      </c>
      <c r="K1769" t="s">
        <v>81</v>
      </c>
      <c r="M1769" s="9" t="str">
        <f>Data[[#This Row],[schedule]]&amp;" | "&amp;Data[[#This Row],[section]]</f>
        <v>SCHEDULE 1: REPORT ON RETURN ON INVESTMENT | 1b(i): Deductible Interest and Interest Tax Shield</v>
      </c>
      <c r="N1769" s="9" t="str">
        <f t="shared" si="27"/>
        <v>SCHEDULE 1: REPORT ON RETURN ON INVESTMENT | 1b(i): Deductible Interest and Interest Tax Shield | By category | Cost of debt assumption (%)</v>
      </c>
    </row>
    <row r="1770" spans="1:14" hidden="1">
      <c r="A1770" t="s">
        <v>1</v>
      </c>
      <c r="B1770">
        <v>2012</v>
      </c>
      <c r="C1770" t="s">
        <v>104</v>
      </c>
      <c r="D1770" t="s">
        <v>106</v>
      </c>
      <c r="E1770" t="s">
        <v>101</v>
      </c>
      <c r="F1770" t="s">
        <v>81</v>
      </c>
      <c r="G1770">
        <v>59</v>
      </c>
      <c r="H1770" t="s">
        <v>119</v>
      </c>
      <c r="I1770">
        <v>2012</v>
      </c>
      <c r="J1770" t="s">
        <v>93</v>
      </c>
      <c r="K1770" t="s">
        <v>81</v>
      </c>
      <c r="M1770" s="9" t="str">
        <f>Data[[#This Row],[schedule]]&amp;" | "&amp;Data[[#This Row],[section]]</f>
        <v>SCHEDULE 1: REPORT ON RETURN ON INVESTMENT | 1b(i): Deductible Interest and Interest Tax Shield</v>
      </c>
      <c r="N1770" s="9" t="str">
        <f t="shared" si="27"/>
        <v>SCHEDULE 1: REPORT ON RETURN ON INVESTMENT | 1b(i): Deductible Interest and Interest Tax Shield | By category | Cost of debt assumption (%)</v>
      </c>
    </row>
    <row r="1771" spans="1:14" hidden="1">
      <c r="A1771" t="s">
        <v>1</v>
      </c>
      <c r="B1771">
        <v>2012</v>
      </c>
      <c r="C1771" t="s">
        <v>104</v>
      </c>
      <c r="D1771" t="s">
        <v>106</v>
      </c>
      <c r="E1771" t="s">
        <v>101</v>
      </c>
      <c r="F1771" t="s">
        <v>81</v>
      </c>
      <c r="G1771">
        <v>59</v>
      </c>
      <c r="H1771" t="s">
        <v>119</v>
      </c>
      <c r="I1771">
        <v>2012</v>
      </c>
      <c r="J1771" t="s">
        <v>93</v>
      </c>
      <c r="K1771" t="s">
        <v>4861</v>
      </c>
      <c r="L1771">
        <v>6.4000000000000001E-2</v>
      </c>
      <c r="M1771" s="9" t="str">
        <f>Data[[#This Row],[schedule]]&amp;" | "&amp;Data[[#This Row],[section]]</f>
        <v>SCHEDULE 1: REPORT ON RETURN ON INVESTMENT | 1b(i): Deductible Interest and Interest Tax Shield</v>
      </c>
      <c r="N1771" s="9" t="str">
        <f t="shared" si="27"/>
        <v>SCHEDULE 1: REPORT ON RETURN ON INVESTMENT | 1b(i): Deductible Interest and Interest Tax Shield | By category | Cost of debt assumption (%)</v>
      </c>
    </row>
    <row r="1772" spans="1:14" hidden="1">
      <c r="A1772" t="s">
        <v>1</v>
      </c>
      <c r="B1772">
        <v>2012</v>
      </c>
      <c r="C1772" t="s">
        <v>104</v>
      </c>
      <c r="D1772" t="s">
        <v>106</v>
      </c>
      <c r="E1772" t="s">
        <v>101</v>
      </c>
      <c r="F1772" t="s">
        <v>81</v>
      </c>
      <c r="G1772">
        <v>60</v>
      </c>
      <c r="H1772" t="s">
        <v>120</v>
      </c>
      <c r="I1772">
        <v>2012</v>
      </c>
      <c r="J1772" t="s">
        <v>92</v>
      </c>
      <c r="K1772" t="s">
        <v>81</v>
      </c>
      <c r="M1772" s="9" t="str">
        <f>Data[[#This Row],[schedule]]&amp;" | "&amp;Data[[#This Row],[section]]</f>
        <v>SCHEDULE 1: REPORT ON RETURN ON INVESTMENT | 1b(i): Deductible Interest and Interest Tax Shield</v>
      </c>
      <c r="N1772" s="9" t="str">
        <f t="shared" si="27"/>
        <v>SCHEDULE 1: REPORT ON RETURN ON INVESTMENT | 1b(i): Deductible Interest and Interest Tax Shield | By category | Notional deductible interest</v>
      </c>
    </row>
    <row r="1773" spans="1:14" hidden="1">
      <c r="A1773" t="s">
        <v>1</v>
      </c>
      <c r="B1773">
        <v>2012</v>
      </c>
      <c r="C1773" t="s">
        <v>104</v>
      </c>
      <c r="D1773" t="s">
        <v>106</v>
      </c>
      <c r="E1773" t="s">
        <v>101</v>
      </c>
      <c r="F1773" t="s">
        <v>81</v>
      </c>
      <c r="G1773">
        <v>60</v>
      </c>
      <c r="H1773" t="s">
        <v>120</v>
      </c>
      <c r="I1773">
        <v>2012</v>
      </c>
      <c r="J1773" t="s">
        <v>92</v>
      </c>
      <c r="K1773" t="s">
        <v>81</v>
      </c>
      <c r="M1773" s="9" t="str">
        <f>Data[[#This Row],[schedule]]&amp;" | "&amp;Data[[#This Row],[section]]</f>
        <v>SCHEDULE 1: REPORT ON RETURN ON INVESTMENT | 1b(i): Deductible Interest and Interest Tax Shield</v>
      </c>
      <c r="N1773" s="9" t="str">
        <f t="shared" si="27"/>
        <v>SCHEDULE 1: REPORT ON RETURN ON INVESTMENT | 1b(i): Deductible Interest and Interest Tax Shield | By category | Notional deductible interest</v>
      </c>
    </row>
    <row r="1774" spans="1:14" hidden="1">
      <c r="A1774" t="s">
        <v>1</v>
      </c>
      <c r="B1774">
        <v>2012</v>
      </c>
      <c r="C1774" t="s">
        <v>104</v>
      </c>
      <c r="D1774" t="s">
        <v>106</v>
      </c>
      <c r="E1774" t="s">
        <v>101</v>
      </c>
      <c r="F1774" t="s">
        <v>81</v>
      </c>
      <c r="G1774">
        <v>60</v>
      </c>
      <c r="H1774" t="s">
        <v>120</v>
      </c>
      <c r="I1774">
        <v>2012</v>
      </c>
      <c r="J1774" t="s">
        <v>92</v>
      </c>
      <c r="K1774" t="s">
        <v>1129</v>
      </c>
      <c r="L1774">
        <v>4429.704498977695</v>
      </c>
      <c r="M1774" s="9" t="str">
        <f>Data[[#This Row],[schedule]]&amp;" | "&amp;Data[[#This Row],[section]]</f>
        <v>SCHEDULE 1: REPORT ON RETURN ON INVESTMENT | 1b(i): Deductible Interest and Interest Tax Shield</v>
      </c>
      <c r="N1774" s="9" t="str">
        <f t="shared" si="27"/>
        <v>SCHEDULE 1: REPORT ON RETURN ON INVESTMENT | 1b(i): Deductible Interest and Interest Tax Shield | By category | Notional deductible interest</v>
      </c>
    </row>
    <row r="1775" spans="1:14" hidden="1">
      <c r="A1775" t="s">
        <v>1</v>
      </c>
      <c r="B1775">
        <v>2012</v>
      </c>
      <c r="C1775" t="s">
        <v>104</v>
      </c>
      <c r="D1775" t="s">
        <v>106</v>
      </c>
      <c r="E1775" t="s">
        <v>101</v>
      </c>
      <c r="F1775" t="s">
        <v>81</v>
      </c>
      <c r="G1775">
        <v>61</v>
      </c>
      <c r="H1775" t="s">
        <v>121</v>
      </c>
      <c r="I1775">
        <v>2012</v>
      </c>
      <c r="J1775" t="s">
        <v>93</v>
      </c>
      <c r="K1775" t="s">
        <v>81</v>
      </c>
      <c r="M1775" s="9" t="str">
        <f>Data[[#This Row],[schedule]]&amp;" | "&amp;Data[[#This Row],[section]]</f>
        <v>SCHEDULE 1: REPORT ON RETURN ON INVESTMENT | 1b(i): Deductible Interest and Interest Tax Shield</v>
      </c>
      <c r="N1775" s="9" t="str">
        <f t="shared" si="27"/>
        <v>SCHEDULE 1: REPORT ON RETURN ON INVESTMENT | 1b(i): Deductible Interest and Interest Tax Shield | By category | Tax rate (%)</v>
      </c>
    </row>
    <row r="1776" spans="1:14" hidden="1">
      <c r="A1776" t="s">
        <v>1</v>
      </c>
      <c r="B1776">
        <v>2012</v>
      </c>
      <c r="C1776" t="s">
        <v>104</v>
      </c>
      <c r="D1776" t="s">
        <v>106</v>
      </c>
      <c r="E1776" t="s">
        <v>101</v>
      </c>
      <c r="F1776" t="s">
        <v>81</v>
      </c>
      <c r="G1776">
        <v>61</v>
      </c>
      <c r="H1776" t="s">
        <v>121</v>
      </c>
      <c r="I1776">
        <v>2012</v>
      </c>
      <c r="J1776" t="s">
        <v>93</v>
      </c>
      <c r="K1776" t="s">
        <v>81</v>
      </c>
      <c r="M1776" s="9" t="str">
        <f>Data[[#This Row],[schedule]]&amp;" | "&amp;Data[[#This Row],[section]]</f>
        <v>SCHEDULE 1: REPORT ON RETURN ON INVESTMENT | 1b(i): Deductible Interest and Interest Tax Shield</v>
      </c>
      <c r="N1776" s="9" t="str">
        <f t="shared" si="27"/>
        <v>SCHEDULE 1: REPORT ON RETURN ON INVESTMENT | 1b(i): Deductible Interest and Interest Tax Shield | By category | Tax rate (%)</v>
      </c>
    </row>
    <row r="1777" spans="1:14" hidden="1">
      <c r="A1777" t="s">
        <v>1</v>
      </c>
      <c r="B1777">
        <v>2012</v>
      </c>
      <c r="C1777" t="s">
        <v>104</v>
      </c>
      <c r="D1777" t="s">
        <v>106</v>
      </c>
      <c r="E1777" t="s">
        <v>101</v>
      </c>
      <c r="F1777" t="s">
        <v>81</v>
      </c>
      <c r="G1777">
        <v>61</v>
      </c>
      <c r="H1777" t="s">
        <v>121</v>
      </c>
      <c r="I1777">
        <v>2012</v>
      </c>
      <c r="J1777" t="s">
        <v>93</v>
      </c>
      <c r="K1777" t="s">
        <v>759</v>
      </c>
      <c r="L1777">
        <v>0.28000000000000003</v>
      </c>
      <c r="M1777" s="9" t="str">
        <f>Data[[#This Row],[schedule]]&amp;" | "&amp;Data[[#This Row],[section]]</f>
        <v>SCHEDULE 1: REPORT ON RETURN ON INVESTMENT | 1b(i): Deductible Interest and Interest Tax Shield</v>
      </c>
      <c r="N1777" s="9" t="str">
        <f t="shared" si="27"/>
        <v>SCHEDULE 1: REPORT ON RETURN ON INVESTMENT | 1b(i): Deductible Interest and Interest Tax Shield | By category | Tax rate (%)</v>
      </c>
    </row>
    <row r="1778" spans="1:14" hidden="1">
      <c r="A1778" t="s">
        <v>1</v>
      </c>
      <c r="B1778">
        <v>2012</v>
      </c>
      <c r="C1778" t="s">
        <v>104</v>
      </c>
      <c r="D1778" t="s">
        <v>106</v>
      </c>
      <c r="E1778" t="s">
        <v>101</v>
      </c>
      <c r="F1778" t="s">
        <v>81</v>
      </c>
      <c r="G1778">
        <v>62</v>
      </c>
      <c r="H1778" t="s">
        <v>110</v>
      </c>
      <c r="I1778">
        <v>2012</v>
      </c>
      <c r="J1778" t="s">
        <v>92</v>
      </c>
      <c r="K1778" t="s">
        <v>81</v>
      </c>
      <c r="M1778" s="9" t="str">
        <f>Data[[#This Row],[schedule]]&amp;" | "&amp;Data[[#This Row],[section]]</f>
        <v>SCHEDULE 1: REPORT ON RETURN ON INVESTMENT | 1b(i): Deductible Interest and Interest Tax Shield</v>
      </c>
      <c r="N1778" s="9" t="str">
        <f t="shared" si="27"/>
        <v>SCHEDULE 1: REPORT ON RETURN ON INVESTMENT | 1b(i): Deductible Interest and Interest Tax Shield | By category | Notional interest tax shield</v>
      </c>
    </row>
    <row r="1779" spans="1:14" hidden="1">
      <c r="A1779" t="s">
        <v>1</v>
      </c>
      <c r="B1779">
        <v>2012</v>
      </c>
      <c r="C1779" t="s">
        <v>104</v>
      </c>
      <c r="D1779" t="s">
        <v>106</v>
      </c>
      <c r="E1779" t="s">
        <v>101</v>
      </c>
      <c r="F1779" t="s">
        <v>81</v>
      </c>
      <c r="G1779">
        <v>62</v>
      </c>
      <c r="H1779" t="s">
        <v>110</v>
      </c>
      <c r="I1779">
        <v>2012</v>
      </c>
      <c r="J1779" t="s">
        <v>92</v>
      </c>
      <c r="K1779" t="s">
        <v>81</v>
      </c>
      <c r="M1779" s="9" t="str">
        <f>Data[[#This Row],[schedule]]&amp;" | "&amp;Data[[#This Row],[section]]</f>
        <v>SCHEDULE 1: REPORT ON RETURN ON INVESTMENT | 1b(i): Deductible Interest and Interest Tax Shield</v>
      </c>
      <c r="N1779" s="9" t="str">
        <f t="shared" si="27"/>
        <v>SCHEDULE 1: REPORT ON RETURN ON INVESTMENT | 1b(i): Deductible Interest and Interest Tax Shield | By category | Notional interest tax shield</v>
      </c>
    </row>
    <row r="1780" spans="1:14" hidden="1">
      <c r="A1780" t="s">
        <v>1</v>
      </c>
      <c r="B1780">
        <v>2012</v>
      </c>
      <c r="C1780" t="s">
        <v>104</v>
      </c>
      <c r="D1780" t="s">
        <v>106</v>
      </c>
      <c r="E1780" t="s">
        <v>101</v>
      </c>
      <c r="F1780" t="s">
        <v>81</v>
      </c>
      <c r="G1780">
        <v>62</v>
      </c>
      <c r="H1780" t="s">
        <v>110</v>
      </c>
      <c r="I1780">
        <v>2012</v>
      </c>
      <c r="J1780" t="s">
        <v>92</v>
      </c>
      <c r="K1780" t="s">
        <v>4856</v>
      </c>
      <c r="L1780">
        <v>1240.317259713755</v>
      </c>
      <c r="M1780" s="9" t="str">
        <f>Data[[#This Row],[schedule]]&amp;" | "&amp;Data[[#This Row],[section]]</f>
        <v>SCHEDULE 1: REPORT ON RETURN ON INVESTMENT | 1b(i): Deductible Interest and Interest Tax Shield</v>
      </c>
      <c r="N1780" s="9" t="str">
        <f t="shared" si="27"/>
        <v>SCHEDULE 1: REPORT ON RETURN ON INVESTMENT | 1b(i): Deductible Interest and Interest Tax Shield | By category | Notional interest tax shield</v>
      </c>
    </row>
    <row r="1781" spans="1:14" hidden="1">
      <c r="A1781" t="s">
        <v>1</v>
      </c>
      <c r="B1781">
        <v>2012</v>
      </c>
      <c r="C1781" t="s">
        <v>104</v>
      </c>
      <c r="D1781" t="s">
        <v>107</v>
      </c>
      <c r="E1781" t="s">
        <v>101</v>
      </c>
      <c r="F1781" t="s">
        <v>81</v>
      </c>
      <c r="G1781">
        <v>64</v>
      </c>
      <c r="H1781" t="s">
        <v>351</v>
      </c>
      <c r="I1781">
        <v>2012</v>
      </c>
      <c r="J1781" t="s">
        <v>92</v>
      </c>
      <c r="K1781" t="s">
        <v>1049</v>
      </c>
      <c r="L1781">
        <v>407141.9576266263</v>
      </c>
      <c r="M1781" s="9" t="str">
        <f>Data[[#This Row],[schedule]]&amp;" | "&amp;Data[[#This Row],[section]]</f>
        <v>SCHEDULE 1: REPORT ON RETURN ON INVESTMENT | 1b(ii): Regulatory Investment Value</v>
      </c>
      <c r="N1781" s="9" t="str">
        <f t="shared" si="27"/>
        <v>SCHEDULE 1: REPORT ON RETURN ON INVESTMENT | 1b(ii): Regulatory Investment Value | By category | Regulatory asset base value - previous year</v>
      </c>
    </row>
    <row r="1782" spans="1:14" hidden="1">
      <c r="A1782" t="s">
        <v>1</v>
      </c>
      <c r="B1782">
        <v>2012</v>
      </c>
      <c r="C1782" t="s">
        <v>104</v>
      </c>
      <c r="D1782" t="s">
        <v>107</v>
      </c>
      <c r="E1782" t="s">
        <v>108</v>
      </c>
      <c r="F1782" t="s">
        <v>133</v>
      </c>
      <c r="G1782">
        <v>66</v>
      </c>
      <c r="H1782" t="s">
        <v>74</v>
      </c>
      <c r="I1782">
        <v>2012</v>
      </c>
      <c r="J1782" t="s">
        <v>92</v>
      </c>
      <c r="K1782" t="s">
        <v>4862</v>
      </c>
      <c r="L1782">
        <v>558.92137000000014</v>
      </c>
      <c r="M1782" s="9" t="str">
        <f>Data[[#This Row],[schedule]]&amp;" | "&amp;Data[[#This Row],[section]]</f>
        <v>SCHEDULE 1: REPORT ON RETURN ON INVESTMENT | 1b(ii): Regulatory Investment Value</v>
      </c>
      <c r="N1782" s="9" t="str">
        <f t="shared" si="27"/>
        <v>SCHEDULE 1: REPORT ON RETURN ON INVESTMENT | 1b(ii): Regulatory Investment Value | By Commissioned Project | Assets Commissioned—RAB Value | Northern Pier Terminal and Western Gate Expansion</v>
      </c>
    </row>
    <row r="1783" spans="1:14" hidden="1">
      <c r="A1783" t="s">
        <v>1</v>
      </c>
      <c r="B1783">
        <v>2012</v>
      </c>
      <c r="C1783" t="s">
        <v>104</v>
      </c>
      <c r="D1783" t="s">
        <v>107</v>
      </c>
      <c r="E1783" t="s">
        <v>108</v>
      </c>
      <c r="F1783" t="s">
        <v>134</v>
      </c>
      <c r="G1783">
        <v>66</v>
      </c>
      <c r="H1783" t="s">
        <v>74</v>
      </c>
      <c r="I1783">
        <v>2012</v>
      </c>
      <c r="J1783" t="s">
        <v>93</v>
      </c>
      <c r="K1783" t="s">
        <v>4847</v>
      </c>
      <c r="L1783">
        <v>0.75</v>
      </c>
      <c r="M1783" s="9" t="str">
        <f>Data[[#This Row],[schedule]]&amp;" | "&amp;Data[[#This Row],[section]]</f>
        <v>SCHEDULE 1: REPORT ON RETURN ON INVESTMENT | 1b(ii): Regulatory Investment Value</v>
      </c>
      <c r="N1783" s="9" t="str">
        <f t="shared" si="27"/>
        <v>SCHEDULE 1: REPORT ON RETURN ON INVESTMENT | 1b(ii): Regulatory Investment Value | By Commissioned Project | Proportion of Year Available | Northern Pier Terminal and Western Gate Expansion</v>
      </c>
    </row>
    <row r="1784" spans="1:14" hidden="1">
      <c r="A1784" t="s">
        <v>1</v>
      </c>
      <c r="B1784">
        <v>2012</v>
      </c>
      <c r="C1784" t="s">
        <v>104</v>
      </c>
      <c r="D1784" t="s">
        <v>107</v>
      </c>
      <c r="E1784" t="s">
        <v>108</v>
      </c>
      <c r="F1784" t="s">
        <v>135</v>
      </c>
      <c r="G1784">
        <v>66</v>
      </c>
      <c r="H1784" t="s">
        <v>74</v>
      </c>
      <c r="I1784">
        <v>2012</v>
      </c>
      <c r="J1784" t="s">
        <v>92</v>
      </c>
      <c r="K1784" t="s">
        <v>4863</v>
      </c>
      <c r="L1784">
        <v>419.19102750000008</v>
      </c>
      <c r="M1784" s="9" t="str">
        <f>Data[[#This Row],[schedule]]&amp;" | "&amp;Data[[#This Row],[section]]</f>
        <v>SCHEDULE 1: REPORT ON RETURN ON INVESTMENT | 1b(ii): Regulatory Investment Value</v>
      </c>
      <c r="N1784" s="9" t="str">
        <f t="shared" si="27"/>
        <v>SCHEDULE 1: REPORT ON RETURN ON INVESTMENT | 1b(ii): Regulatory Investment Value | By Commissioned Project | Proportionate Regulatory Value | Northern Pier Terminal and Western Gate Expansion</v>
      </c>
    </row>
    <row r="1785" spans="1:14" hidden="1">
      <c r="A1785" t="s">
        <v>1</v>
      </c>
      <c r="B1785">
        <v>2012</v>
      </c>
      <c r="C1785" t="s">
        <v>104</v>
      </c>
      <c r="D1785" t="s">
        <v>107</v>
      </c>
      <c r="E1785" t="s">
        <v>108</v>
      </c>
      <c r="F1785" t="s">
        <v>133</v>
      </c>
      <c r="G1785">
        <v>67</v>
      </c>
      <c r="H1785" t="s">
        <v>75</v>
      </c>
      <c r="I1785">
        <v>2012</v>
      </c>
      <c r="J1785" t="s">
        <v>92</v>
      </c>
      <c r="K1785" t="s">
        <v>4864</v>
      </c>
      <c r="L1785">
        <v>1296.35508</v>
      </c>
      <c r="M1785" s="9" t="str">
        <f>Data[[#This Row],[schedule]]&amp;" | "&amp;Data[[#This Row],[section]]</f>
        <v>SCHEDULE 1: REPORT ON RETURN ON INVESTMENT | 1b(ii): Regulatory Investment Value</v>
      </c>
      <c r="N1785" s="9" t="str">
        <f t="shared" si="27"/>
        <v>SCHEDULE 1: REPORT ON RETURN ON INVESTMENT | 1b(ii): Regulatory Investment Value | By Commissioned Project | Assets Commissioned—RAB Value | Airfield Pavement Maintenance Programme</v>
      </c>
    </row>
    <row r="1786" spans="1:14" hidden="1">
      <c r="A1786" t="s">
        <v>1</v>
      </c>
      <c r="B1786">
        <v>2012</v>
      </c>
      <c r="C1786" t="s">
        <v>104</v>
      </c>
      <c r="D1786" t="s">
        <v>107</v>
      </c>
      <c r="E1786" t="s">
        <v>108</v>
      </c>
      <c r="F1786" t="s">
        <v>134</v>
      </c>
      <c r="G1786">
        <v>67</v>
      </c>
      <c r="H1786" t="s">
        <v>75</v>
      </c>
      <c r="I1786">
        <v>2012</v>
      </c>
      <c r="J1786" t="s">
        <v>93</v>
      </c>
      <c r="K1786" t="s">
        <v>4865</v>
      </c>
      <c r="L1786">
        <v>0.37783471091380572</v>
      </c>
      <c r="M1786" s="9" t="str">
        <f>Data[[#This Row],[schedule]]&amp;" | "&amp;Data[[#This Row],[section]]</f>
        <v>SCHEDULE 1: REPORT ON RETURN ON INVESTMENT | 1b(ii): Regulatory Investment Value</v>
      </c>
      <c r="N1786" s="9" t="str">
        <f t="shared" si="27"/>
        <v>SCHEDULE 1: REPORT ON RETURN ON INVESTMENT | 1b(ii): Regulatory Investment Value | By Commissioned Project | Proportion of Year Available | Airfield Pavement Maintenance Programme</v>
      </c>
    </row>
    <row r="1787" spans="1:14" hidden="1">
      <c r="A1787" t="s">
        <v>1</v>
      </c>
      <c r="B1787">
        <v>2012</v>
      </c>
      <c r="C1787" t="s">
        <v>104</v>
      </c>
      <c r="D1787" t="s">
        <v>107</v>
      </c>
      <c r="E1787" t="s">
        <v>108</v>
      </c>
      <c r="F1787" t="s">
        <v>135</v>
      </c>
      <c r="G1787">
        <v>67</v>
      </c>
      <c r="H1787" t="s">
        <v>75</v>
      </c>
      <c r="I1787">
        <v>2012</v>
      </c>
      <c r="J1787" t="s">
        <v>92</v>
      </c>
      <c r="K1787" t="s">
        <v>4866</v>
      </c>
      <c r="L1787">
        <v>489.80794689344361</v>
      </c>
      <c r="M1787" s="9" t="str">
        <f>Data[[#This Row],[schedule]]&amp;" | "&amp;Data[[#This Row],[section]]</f>
        <v>SCHEDULE 1: REPORT ON RETURN ON INVESTMENT | 1b(ii): Regulatory Investment Value</v>
      </c>
      <c r="N1787" s="9" t="str">
        <f t="shared" si="27"/>
        <v>SCHEDULE 1: REPORT ON RETURN ON INVESTMENT | 1b(ii): Regulatory Investment Value | By Commissioned Project | Proportionate Regulatory Value | Airfield Pavement Maintenance Programme</v>
      </c>
    </row>
    <row r="1788" spans="1:14" hidden="1">
      <c r="A1788" t="s">
        <v>1</v>
      </c>
      <c r="B1788">
        <v>2012</v>
      </c>
      <c r="C1788" t="s">
        <v>104</v>
      </c>
      <c r="D1788" t="s">
        <v>107</v>
      </c>
      <c r="E1788" t="s">
        <v>108</v>
      </c>
      <c r="F1788" t="s">
        <v>133</v>
      </c>
      <c r="G1788">
        <v>68</v>
      </c>
      <c r="H1788" t="s">
        <v>122</v>
      </c>
      <c r="I1788">
        <v>2012</v>
      </c>
      <c r="J1788" t="s">
        <v>92</v>
      </c>
      <c r="K1788" t="s">
        <v>4867</v>
      </c>
      <c r="L1788">
        <v>7663.3427957775111</v>
      </c>
      <c r="M1788" s="9" t="str">
        <f>Data[[#This Row],[schedule]]&amp;" | "&amp;Data[[#This Row],[section]]</f>
        <v>SCHEDULE 1: REPORT ON RETURN ON INVESTMENT | 1b(ii): Regulatory Investment Value</v>
      </c>
      <c r="N1788" s="9" t="str">
        <f t="shared" si="27"/>
        <v>SCHEDULE 1: REPORT ON RETURN ON INVESTMENT | 1b(ii): Regulatory Investment Value | By Commissioned Project | Assets Commissioned—RAB Value | Western Hangar</v>
      </c>
    </row>
    <row r="1789" spans="1:14" hidden="1">
      <c r="A1789" t="s">
        <v>1</v>
      </c>
      <c r="B1789">
        <v>2012</v>
      </c>
      <c r="C1789" t="s">
        <v>104</v>
      </c>
      <c r="D1789" t="s">
        <v>107</v>
      </c>
      <c r="E1789" t="s">
        <v>108</v>
      </c>
      <c r="F1789" t="s">
        <v>134</v>
      </c>
      <c r="G1789">
        <v>68</v>
      </c>
      <c r="H1789" t="s">
        <v>122</v>
      </c>
      <c r="I1789">
        <v>2012</v>
      </c>
      <c r="J1789" t="s">
        <v>93</v>
      </c>
      <c r="K1789" t="s">
        <v>808</v>
      </c>
      <c r="L1789">
        <v>0.5</v>
      </c>
      <c r="M1789" s="9" t="str">
        <f>Data[[#This Row],[schedule]]&amp;" | "&amp;Data[[#This Row],[section]]</f>
        <v>SCHEDULE 1: REPORT ON RETURN ON INVESTMENT | 1b(ii): Regulatory Investment Value</v>
      </c>
      <c r="N1789" s="9" t="str">
        <f t="shared" si="27"/>
        <v>SCHEDULE 1: REPORT ON RETURN ON INVESTMENT | 1b(ii): Regulatory Investment Value | By Commissioned Project | Proportion of Year Available | Western Hangar</v>
      </c>
    </row>
    <row r="1790" spans="1:14" hidden="1">
      <c r="A1790" t="s">
        <v>1</v>
      </c>
      <c r="B1790">
        <v>2012</v>
      </c>
      <c r="C1790" t="s">
        <v>104</v>
      </c>
      <c r="D1790" t="s">
        <v>107</v>
      </c>
      <c r="E1790" t="s">
        <v>108</v>
      </c>
      <c r="F1790" t="s">
        <v>135</v>
      </c>
      <c r="G1790">
        <v>68</v>
      </c>
      <c r="H1790" t="s">
        <v>122</v>
      </c>
      <c r="I1790">
        <v>2012</v>
      </c>
      <c r="J1790" t="s">
        <v>92</v>
      </c>
      <c r="K1790" t="s">
        <v>4868</v>
      </c>
      <c r="L1790">
        <v>3831.671397888756</v>
      </c>
      <c r="M1790" s="9" t="str">
        <f>Data[[#This Row],[schedule]]&amp;" | "&amp;Data[[#This Row],[section]]</f>
        <v>SCHEDULE 1: REPORT ON RETURN ON INVESTMENT | 1b(ii): Regulatory Investment Value</v>
      </c>
      <c r="N1790" s="9" t="str">
        <f t="shared" si="27"/>
        <v>SCHEDULE 1: REPORT ON RETURN ON INVESTMENT | 1b(ii): Regulatory Investment Value | By Commissioned Project | Proportionate Regulatory Value | Western Hangar</v>
      </c>
    </row>
    <row r="1791" spans="1:14" hidden="1">
      <c r="A1791" t="s">
        <v>1</v>
      </c>
      <c r="B1791">
        <v>2012</v>
      </c>
      <c r="C1791" t="s">
        <v>104</v>
      </c>
      <c r="D1791" t="s">
        <v>107</v>
      </c>
      <c r="E1791" t="s">
        <v>101</v>
      </c>
      <c r="F1791" t="s">
        <v>133</v>
      </c>
      <c r="G1791">
        <v>75</v>
      </c>
      <c r="H1791" t="s">
        <v>123</v>
      </c>
      <c r="I1791">
        <v>2012</v>
      </c>
      <c r="J1791" t="s">
        <v>92</v>
      </c>
      <c r="K1791" t="s">
        <v>4869</v>
      </c>
      <c r="L1791">
        <v>5684.4776936665367</v>
      </c>
      <c r="M1791" s="9" t="str">
        <f>Data[[#This Row],[schedule]]&amp;" | "&amp;Data[[#This Row],[section]]</f>
        <v>SCHEDULE 1: REPORT ON RETURN ON INVESTMENT | 1b(ii): Regulatory Investment Value</v>
      </c>
      <c r="N1791" s="9" t="str">
        <f t="shared" si="27"/>
        <v>SCHEDULE 1: REPORT ON RETURN ON INVESTMENT | 1b(ii): Regulatory Investment Value | By category | Assets Commissioned—RAB Value | Other assets commissioned</v>
      </c>
    </row>
    <row r="1792" spans="1:14" hidden="1">
      <c r="A1792" t="s">
        <v>1</v>
      </c>
      <c r="B1792">
        <v>2012</v>
      </c>
      <c r="C1792" t="s">
        <v>104</v>
      </c>
      <c r="D1792" t="s">
        <v>107</v>
      </c>
      <c r="E1792" t="s">
        <v>101</v>
      </c>
      <c r="F1792" t="s">
        <v>134</v>
      </c>
      <c r="G1792">
        <v>75</v>
      </c>
      <c r="H1792" t="s">
        <v>123</v>
      </c>
      <c r="I1792">
        <v>2012</v>
      </c>
      <c r="J1792" t="s">
        <v>93</v>
      </c>
      <c r="K1792" t="s">
        <v>808</v>
      </c>
      <c r="L1792">
        <v>0.5</v>
      </c>
      <c r="M1792" s="9" t="str">
        <f>Data[[#This Row],[schedule]]&amp;" | "&amp;Data[[#This Row],[section]]</f>
        <v>SCHEDULE 1: REPORT ON RETURN ON INVESTMENT | 1b(ii): Regulatory Investment Value</v>
      </c>
      <c r="N1792" s="9" t="str">
        <f t="shared" si="27"/>
        <v>SCHEDULE 1: REPORT ON RETURN ON INVESTMENT | 1b(ii): Regulatory Investment Value | By category | Proportion of Year Available | Other assets commissioned</v>
      </c>
    </row>
    <row r="1793" spans="1:14" hidden="1">
      <c r="A1793" t="s">
        <v>1</v>
      </c>
      <c r="B1793">
        <v>2012</v>
      </c>
      <c r="C1793" t="s">
        <v>104</v>
      </c>
      <c r="D1793" t="s">
        <v>107</v>
      </c>
      <c r="E1793" t="s">
        <v>101</v>
      </c>
      <c r="F1793" t="s">
        <v>135</v>
      </c>
      <c r="G1793">
        <v>75</v>
      </c>
      <c r="H1793" t="s">
        <v>123</v>
      </c>
      <c r="I1793">
        <v>2012</v>
      </c>
      <c r="J1793" t="s">
        <v>92</v>
      </c>
      <c r="K1793" t="s">
        <v>4870</v>
      </c>
      <c r="L1793">
        <v>2842.2388468332679</v>
      </c>
      <c r="M1793" s="9" t="str">
        <f>Data[[#This Row],[schedule]]&amp;" | "&amp;Data[[#This Row],[section]]</f>
        <v>SCHEDULE 1: REPORT ON RETURN ON INVESTMENT | 1b(ii): Regulatory Investment Value</v>
      </c>
      <c r="N1793" s="9" t="str">
        <f t="shared" si="27"/>
        <v>SCHEDULE 1: REPORT ON RETURN ON INVESTMENT | 1b(ii): Regulatory Investment Value | By category | Proportionate Regulatory Value | Other assets commissioned</v>
      </c>
    </row>
    <row r="1794" spans="1:14" hidden="1">
      <c r="A1794" t="s">
        <v>1</v>
      </c>
      <c r="B1794">
        <v>2012</v>
      </c>
      <c r="C1794" t="s">
        <v>104</v>
      </c>
      <c r="D1794" t="s">
        <v>107</v>
      </c>
      <c r="E1794" t="s">
        <v>101</v>
      </c>
      <c r="F1794" t="s">
        <v>133</v>
      </c>
      <c r="G1794">
        <v>76</v>
      </c>
      <c r="H1794" t="s">
        <v>124</v>
      </c>
      <c r="I1794">
        <v>2012</v>
      </c>
      <c r="J1794" t="s">
        <v>92</v>
      </c>
      <c r="K1794" t="s">
        <v>81</v>
      </c>
      <c r="M1794" s="9" t="str">
        <f>Data[[#This Row],[schedule]]&amp;" | "&amp;Data[[#This Row],[section]]</f>
        <v>SCHEDULE 1: REPORT ON RETURN ON INVESTMENT | 1b(ii): Regulatory Investment Value</v>
      </c>
      <c r="N1794" s="9" t="str">
        <f t="shared" ref="N1794:N1857" si="28">SUBSTITUTE(SUBSTITUTE(SUBSTITUTE(C1794&amp;" | "&amp;D1794&amp;" | "&amp;E1794&amp;" | "&amp;F1794&amp;" | "&amp;H1794," |  |  | "," | ")," |  |  | "," | ")," |  | "," | ")</f>
        <v>SCHEDULE 1: REPORT ON RETURN ON INVESTMENT | 1b(ii): Regulatory Investment Value | By category | Assets Commissioned—RAB Value | Adjustment for merger, acquisition or sale activity</v>
      </c>
    </row>
    <row r="1795" spans="1:14" hidden="1">
      <c r="A1795" t="s">
        <v>1</v>
      </c>
      <c r="B1795">
        <v>2012</v>
      </c>
      <c r="C1795" t="s">
        <v>104</v>
      </c>
      <c r="D1795" t="s">
        <v>107</v>
      </c>
      <c r="E1795" t="s">
        <v>101</v>
      </c>
      <c r="F1795" t="s">
        <v>134</v>
      </c>
      <c r="G1795">
        <v>76</v>
      </c>
      <c r="H1795" t="s">
        <v>124</v>
      </c>
      <c r="I1795">
        <v>2012</v>
      </c>
      <c r="J1795" t="s">
        <v>93</v>
      </c>
      <c r="K1795" t="s">
        <v>81</v>
      </c>
      <c r="M1795" s="9" t="str">
        <f>Data[[#This Row],[schedule]]&amp;" | "&amp;Data[[#This Row],[section]]</f>
        <v>SCHEDULE 1: REPORT ON RETURN ON INVESTMENT | 1b(ii): Regulatory Investment Value</v>
      </c>
      <c r="N1795" s="9" t="str">
        <f t="shared" si="28"/>
        <v>SCHEDULE 1: REPORT ON RETURN ON INVESTMENT | 1b(ii): Regulatory Investment Value | By category | Proportion of Year Available | Adjustment for merger, acquisition or sale activity</v>
      </c>
    </row>
    <row r="1796" spans="1:14" hidden="1">
      <c r="A1796" t="s">
        <v>1</v>
      </c>
      <c r="B1796">
        <v>2012</v>
      </c>
      <c r="C1796" t="s">
        <v>104</v>
      </c>
      <c r="D1796" t="s">
        <v>107</v>
      </c>
      <c r="E1796" t="s">
        <v>101</v>
      </c>
      <c r="F1796" t="s">
        <v>135</v>
      </c>
      <c r="G1796">
        <v>76</v>
      </c>
      <c r="H1796" t="s">
        <v>124</v>
      </c>
      <c r="I1796">
        <v>2012</v>
      </c>
      <c r="J1796" t="s">
        <v>92</v>
      </c>
      <c r="K1796" t="s">
        <v>458</v>
      </c>
      <c r="L1796">
        <v>0</v>
      </c>
      <c r="M1796" s="9" t="str">
        <f>Data[[#This Row],[schedule]]&amp;" | "&amp;Data[[#This Row],[section]]</f>
        <v>SCHEDULE 1: REPORT ON RETURN ON INVESTMENT | 1b(ii): Regulatory Investment Value</v>
      </c>
      <c r="N1796" s="9" t="str">
        <f t="shared" si="28"/>
        <v>SCHEDULE 1: REPORT ON RETURN ON INVESTMENT | 1b(ii): Regulatory Investment Value | By category | Proportionate Regulatory Value | Adjustment for merger, acquisition or sale activity</v>
      </c>
    </row>
    <row r="1797" spans="1:14" hidden="1">
      <c r="A1797" t="s">
        <v>1</v>
      </c>
      <c r="B1797">
        <v>2012</v>
      </c>
      <c r="C1797" t="s">
        <v>104</v>
      </c>
      <c r="D1797" t="s">
        <v>107</v>
      </c>
      <c r="E1797" t="s">
        <v>101</v>
      </c>
      <c r="F1797" t="s">
        <v>133</v>
      </c>
      <c r="G1797">
        <v>77</v>
      </c>
      <c r="H1797" t="s">
        <v>63</v>
      </c>
      <c r="I1797">
        <v>2012</v>
      </c>
      <c r="J1797" t="s">
        <v>92</v>
      </c>
      <c r="K1797" t="s">
        <v>1060</v>
      </c>
      <c r="L1797">
        <v>5028.4792991294116</v>
      </c>
      <c r="M1797" s="9" t="str">
        <f>Data[[#This Row],[schedule]]&amp;" | "&amp;Data[[#This Row],[section]]</f>
        <v>SCHEDULE 1: REPORT ON RETURN ON INVESTMENT | 1b(ii): Regulatory Investment Value</v>
      </c>
      <c r="N1797" s="9" t="str">
        <f t="shared" si="28"/>
        <v>SCHEDULE 1: REPORT ON RETURN ON INVESTMENT | 1b(ii): Regulatory Investment Value | By category | Assets Commissioned—RAB Value | Asset disposals</v>
      </c>
    </row>
    <row r="1798" spans="1:14" hidden="1">
      <c r="A1798" t="s">
        <v>1</v>
      </c>
      <c r="B1798">
        <v>2012</v>
      </c>
      <c r="C1798" t="s">
        <v>104</v>
      </c>
      <c r="D1798" t="s">
        <v>107</v>
      </c>
      <c r="E1798" t="s">
        <v>101</v>
      </c>
      <c r="F1798" t="s">
        <v>134</v>
      </c>
      <c r="G1798">
        <v>77</v>
      </c>
      <c r="H1798" t="s">
        <v>63</v>
      </c>
      <c r="I1798">
        <v>2012</v>
      </c>
      <c r="J1798" t="s">
        <v>93</v>
      </c>
      <c r="K1798" t="s">
        <v>808</v>
      </c>
      <c r="L1798">
        <v>0.5</v>
      </c>
      <c r="M1798" s="9" t="str">
        <f>Data[[#This Row],[schedule]]&amp;" | "&amp;Data[[#This Row],[section]]</f>
        <v>SCHEDULE 1: REPORT ON RETURN ON INVESTMENT | 1b(ii): Regulatory Investment Value</v>
      </c>
      <c r="N1798" s="9" t="str">
        <f t="shared" si="28"/>
        <v>SCHEDULE 1: REPORT ON RETURN ON INVESTMENT | 1b(ii): Regulatory Investment Value | By category | Proportion of Year Available | Asset disposals</v>
      </c>
    </row>
    <row r="1799" spans="1:14" hidden="1">
      <c r="A1799" t="s">
        <v>1</v>
      </c>
      <c r="B1799">
        <v>2012</v>
      </c>
      <c r="C1799" t="s">
        <v>104</v>
      </c>
      <c r="D1799" t="s">
        <v>107</v>
      </c>
      <c r="E1799" t="s">
        <v>101</v>
      </c>
      <c r="F1799" t="s">
        <v>135</v>
      </c>
      <c r="G1799">
        <v>77</v>
      </c>
      <c r="H1799" t="s">
        <v>63</v>
      </c>
      <c r="I1799">
        <v>2012</v>
      </c>
      <c r="J1799" t="s">
        <v>92</v>
      </c>
      <c r="K1799" t="s">
        <v>4871</v>
      </c>
      <c r="L1799">
        <v>2514.2396495647058</v>
      </c>
      <c r="M1799" s="9" t="str">
        <f>Data[[#This Row],[schedule]]&amp;" | "&amp;Data[[#This Row],[section]]</f>
        <v>SCHEDULE 1: REPORT ON RETURN ON INVESTMENT | 1b(ii): Regulatory Investment Value</v>
      </c>
      <c r="N1799" s="9" t="str">
        <f t="shared" si="28"/>
        <v>SCHEDULE 1: REPORT ON RETURN ON INVESTMENT | 1b(ii): Regulatory Investment Value | By category | Proportionate Regulatory Value | Asset disposals</v>
      </c>
    </row>
    <row r="1800" spans="1:14" hidden="1">
      <c r="A1800" t="s">
        <v>1</v>
      </c>
      <c r="B1800">
        <v>2012</v>
      </c>
      <c r="C1800" t="s">
        <v>104</v>
      </c>
      <c r="D1800" t="s">
        <v>107</v>
      </c>
      <c r="E1800" t="s">
        <v>101</v>
      </c>
      <c r="F1800" t="s">
        <v>133</v>
      </c>
      <c r="G1800">
        <v>78</v>
      </c>
      <c r="H1800" t="s">
        <v>125</v>
      </c>
      <c r="I1800">
        <v>2012</v>
      </c>
      <c r="J1800" t="s">
        <v>92</v>
      </c>
      <c r="K1800" t="s">
        <v>4872</v>
      </c>
      <c r="L1800">
        <v>10174.61764031464</v>
      </c>
      <c r="M1800" s="9" t="str">
        <f>Data[[#This Row],[schedule]]&amp;" | "&amp;Data[[#This Row],[section]]</f>
        <v>SCHEDULE 1: REPORT ON RETURN ON INVESTMENT | 1b(ii): Regulatory Investment Value</v>
      </c>
      <c r="N1800" s="9" t="str">
        <f t="shared" si="28"/>
        <v>SCHEDULE 1: REPORT ON RETURN ON INVESTMENT | 1b(ii): Regulatory Investment Value | By category | Assets Commissioned—RAB Value | RAB investment</v>
      </c>
    </row>
    <row r="1801" spans="1:14" hidden="1">
      <c r="A1801" t="s">
        <v>1</v>
      </c>
      <c r="B1801">
        <v>2012</v>
      </c>
      <c r="C1801" t="s">
        <v>104</v>
      </c>
      <c r="D1801" t="s">
        <v>107</v>
      </c>
      <c r="E1801" t="s">
        <v>101</v>
      </c>
      <c r="F1801" t="s">
        <v>135</v>
      </c>
      <c r="G1801">
        <v>79</v>
      </c>
      <c r="H1801" t="s">
        <v>126</v>
      </c>
      <c r="I1801">
        <v>2012</v>
      </c>
      <c r="J1801" t="s">
        <v>92</v>
      </c>
      <c r="K1801" t="s">
        <v>4873</v>
      </c>
      <c r="L1801">
        <v>5068.6695695507624</v>
      </c>
      <c r="M1801" s="9" t="str">
        <f>Data[[#This Row],[schedule]]&amp;" | "&amp;Data[[#This Row],[section]]</f>
        <v>SCHEDULE 1: REPORT ON RETURN ON INVESTMENT | 1b(ii): Regulatory Investment Value</v>
      </c>
      <c r="N1801" s="9" t="str">
        <f t="shared" si="28"/>
        <v>SCHEDULE 1: REPORT ON RETURN ON INVESTMENT | 1b(ii): Regulatory Investment Value | By category | Proportionate Regulatory Value | RAB proportionate investment</v>
      </c>
    </row>
    <row r="1802" spans="1:14" hidden="1">
      <c r="A1802" t="s">
        <v>1</v>
      </c>
      <c r="B1802">
        <v>2012</v>
      </c>
      <c r="C1802" t="s">
        <v>104</v>
      </c>
      <c r="D1802" t="s">
        <v>107</v>
      </c>
      <c r="E1802" t="s">
        <v>101</v>
      </c>
      <c r="F1802" t="s">
        <v>135</v>
      </c>
      <c r="G1802">
        <v>81</v>
      </c>
      <c r="H1802" t="s">
        <v>127</v>
      </c>
      <c r="I1802">
        <v>2012</v>
      </c>
      <c r="J1802" t="s">
        <v>92</v>
      </c>
      <c r="K1802" t="s">
        <v>4858</v>
      </c>
      <c r="L1802">
        <v>412210.62719617708</v>
      </c>
      <c r="M1802" s="9" t="str">
        <f>Data[[#This Row],[schedule]]&amp;" | "&amp;Data[[#This Row],[section]]</f>
        <v>SCHEDULE 1: REPORT ON RETURN ON INVESTMENT | 1b(ii): Regulatory Investment Value</v>
      </c>
      <c r="N1802" s="9" t="str">
        <f t="shared" si="28"/>
        <v>SCHEDULE 1: REPORT ON RETURN ON INVESTMENT | 1b(ii): Regulatory Investment Value | By category | Proportionate Regulatory Value | Regulatory investment value</v>
      </c>
    </row>
    <row r="1803" spans="1:14">
      <c r="A1803" t="s">
        <v>1</v>
      </c>
      <c r="B1803">
        <v>2011</v>
      </c>
      <c r="C1803" t="s">
        <v>5353</v>
      </c>
      <c r="D1803" t="s">
        <v>5354</v>
      </c>
      <c r="E1803" t="s">
        <v>81</v>
      </c>
      <c r="F1803" t="s">
        <v>309</v>
      </c>
      <c r="G1803">
        <v>10</v>
      </c>
      <c r="H1803" t="s">
        <v>5355</v>
      </c>
      <c r="I1803">
        <v>2011</v>
      </c>
      <c r="J1803" t="s">
        <v>5356</v>
      </c>
      <c r="K1803" t="s">
        <v>5357</v>
      </c>
      <c r="L1803">
        <v>378893</v>
      </c>
      <c r="M1803" s="9" t="str">
        <f>Data[[#This Row],[schedule]]&amp;" | "&amp;Data[[#This Row],[section]]</f>
        <v>SCHEDULE 23: REPORT ON INITIAL REGULATORY ASSET BASE VALUE | 23a: Regulatory Asset Base Value</v>
      </c>
      <c r="N1803" s="9" t="str">
        <f t="shared" si="28"/>
        <v>SCHEDULE 23: REPORT ON INITIAL REGULATORY ASSET BASE VALUE | 23a: Regulatory Asset Base Value | Unallocated RAB | Allocated non-current assets—year ended 2009</v>
      </c>
    </row>
    <row r="1804" spans="1:14">
      <c r="A1804" t="s">
        <v>1</v>
      </c>
      <c r="B1804">
        <v>2011</v>
      </c>
      <c r="C1804" t="s">
        <v>5353</v>
      </c>
      <c r="D1804" t="s">
        <v>5354</v>
      </c>
      <c r="E1804" t="s">
        <v>81</v>
      </c>
      <c r="F1804" t="s">
        <v>309</v>
      </c>
      <c r="G1804">
        <v>11</v>
      </c>
      <c r="H1804" t="s">
        <v>5358</v>
      </c>
      <c r="I1804">
        <v>2011</v>
      </c>
      <c r="J1804" t="s">
        <v>5356</v>
      </c>
      <c r="K1804" t="s">
        <v>5359</v>
      </c>
      <c r="L1804">
        <v>31601</v>
      </c>
      <c r="M1804" s="9" t="str">
        <f>Data[[#This Row],[schedule]]&amp;" | "&amp;Data[[#This Row],[section]]</f>
        <v>SCHEDULE 23: REPORT ON INITIAL REGULATORY ASSET BASE VALUE | 23a: Regulatory Asset Base Value</v>
      </c>
      <c r="N1804" s="9" t="str">
        <f t="shared" si="28"/>
        <v>SCHEDULE 23: REPORT ON INITIAL REGULATORY ASSET BASE VALUE | 23a: Regulatory Asset Base Value | Unallocated RAB | Adjustment to reinstate unallocated 2009 asset values</v>
      </c>
    </row>
    <row r="1805" spans="1:14">
      <c r="A1805" t="s">
        <v>1</v>
      </c>
      <c r="B1805">
        <v>2011</v>
      </c>
      <c r="C1805" t="s">
        <v>5353</v>
      </c>
      <c r="D1805" t="s">
        <v>5354</v>
      </c>
      <c r="E1805" t="s">
        <v>81</v>
      </c>
      <c r="F1805" t="s">
        <v>309</v>
      </c>
      <c r="G1805">
        <v>12</v>
      </c>
      <c r="H1805" t="s">
        <v>5360</v>
      </c>
      <c r="I1805">
        <v>2011</v>
      </c>
      <c r="J1805" t="s">
        <v>5356</v>
      </c>
      <c r="K1805" t="s">
        <v>5361</v>
      </c>
      <c r="L1805">
        <v>410494</v>
      </c>
      <c r="M1805" s="9" t="str">
        <f>Data[[#This Row],[schedule]]&amp;" | "&amp;Data[[#This Row],[section]]</f>
        <v>SCHEDULE 23: REPORT ON INITIAL REGULATORY ASSET BASE VALUE | 23a: Regulatory Asset Base Value</v>
      </c>
      <c r="N1805" s="9" t="str">
        <f t="shared" si="28"/>
        <v>SCHEDULE 23: REPORT ON INITIAL REGULATORY ASSET BASE VALUE | 23a: Regulatory Asset Base Value | Unallocated RAB | Non-current assets—year ended 2009</v>
      </c>
    </row>
    <row r="1806" spans="1:14">
      <c r="A1806" t="s">
        <v>1</v>
      </c>
      <c r="B1806">
        <v>2011</v>
      </c>
      <c r="C1806" t="s">
        <v>5353</v>
      </c>
      <c r="D1806" t="s">
        <v>5354</v>
      </c>
      <c r="E1806" t="s">
        <v>81</v>
      </c>
      <c r="F1806" t="s">
        <v>309</v>
      </c>
      <c r="G1806">
        <v>14</v>
      </c>
      <c r="H1806" t="s">
        <v>5362</v>
      </c>
      <c r="I1806">
        <v>2011</v>
      </c>
      <c r="J1806" t="s">
        <v>5356</v>
      </c>
      <c r="K1806" t="s">
        <v>5363</v>
      </c>
      <c r="L1806">
        <v>-450</v>
      </c>
      <c r="M1806" s="9" t="str">
        <f>Data[[#This Row],[schedule]]&amp;" | "&amp;Data[[#This Row],[section]]</f>
        <v>SCHEDULE 23: REPORT ON INITIAL REGULATORY ASSET BASE VALUE | 23a: Regulatory Asset Base Value</v>
      </c>
      <c r="N1806" s="9" t="str">
        <f t="shared" si="28"/>
        <v>SCHEDULE 23: REPORT ON INITIAL REGULATORY ASSET BASE VALUE | 23a: Regulatory Asset Base Value | Unallocated RAB | Assets held for future use—year ended 2009</v>
      </c>
    </row>
    <row r="1807" spans="1:14">
      <c r="A1807" t="s">
        <v>1</v>
      </c>
      <c r="B1807">
        <v>2011</v>
      </c>
      <c r="C1807" t="s">
        <v>5353</v>
      </c>
      <c r="D1807" t="s">
        <v>5354</v>
      </c>
      <c r="E1807" t="s">
        <v>81</v>
      </c>
      <c r="F1807" t="s">
        <v>309</v>
      </c>
      <c r="G1807">
        <v>15</v>
      </c>
      <c r="H1807" t="s">
        <v>5364</v>
      </c>
      <c r="I1807">
        <v>2011</v>
      </c>
      <c r="J1807" t="s">
        <v>5356</v>
      </c>
      <c r="K1807" t="s">
        <v>5365</v>
      </c>
      <c r="L1807">
        <v>-14634.6</v>
      </c>
      <c r="M1807" s="9" t="str">
        <f>Data[[#This Row],[schedule]]&amp;" | "&amp;Data[[#This Row],[section]]</f>
        <v>SCHEDULE 23: REPORT ON INITIAL REGULATORY ASSET BASE VALUE | 23a: Regulatory Asset Base Value</v>
      </c>
      <c r="N1807" s="9" t="str">
        <f t="shared" si="28"/>
        <v>SCHEDULE 23: REPORT ON INITIAL REGULATORY ASSET BASE VALUE | 23a: Regulatory Asset Base Value | Unallocated RAB | Works under construction—year ended 2009</v>
      </c>
    </row>
    <row r="1808" spans="1:14">
      <c r="A1808" t="s">
        <v>1</v>
      </c>
      <c r="B1808">
        <v>2011</v>
      </c>
      <c r="C1808" t="s">
        <v>5353</v>
      </c>
      <c r="D1808" t="s">
        <v>5354</v>
      </c>
      <c r="E1808" t="s">
        <v>81</v>
      </c>
      <c r="F1808" t="s">
        <v>309</v>
      </c>
      <c r="G1808">
        <v>16</v>
      </c>
      <c r="H1808" t="s">
        <v>5366</v>
      </c>
      <c r="I1808">
        <v>2011</v>
      </c>
      <c r="J1808" t="s">
        <v>5356</v>
      </c>
      <c r="K1808" t="s">
        <v>458</v>
      </c>
      <c r="L1808">
        <v>0</v>
      </c>
      <c r="M1808" s="9" t="str">
        <f>Data[[#This Row],[schedule]]&amp;" | "&amp;Data[[#This Row],[section]]</f>
        <v>SCHEDULE 23: REPORT ON INITIAL REGULATORY ASSET BASE VALUE | 23a: Regulatory Asset Base Value</v>
      </c>
      <c r="N1808" s="9" t="str">
        <f t="shared" si="28"/>
        <v>SCHEDULE 23: REPORT ON INITIAL REGULATORY ASSET BASE VALUE | 23a: Regulatory Asset Base Value | Unallocated RAB | Excluded intangible assets</v>
      </c>
    </row>
    <row r="1809" spans="1:14">
      <c r="A1809" t="s">
        <v>1</v>
      </c>
      <c r="B1809">
        <v>2011</v>
      </c>
      <c r="C1809" t="s">
        <v>5353</v>
      </c>
      <c r="D1809" t="s">
        <v>5354</v>
      </c>
      <c r="E1809" t="s">
        <v>81</v>
      </c>
      <c r="F1809" t="s">
        <v>309</v>
      </c>
      <c r="G1809">
        <v>17</v>
      </c>
      <c r="H1809" t="s">
        <v>5367</v>
      </c>
      <c r="I1809">
        <v>2011</v>
      </c>
      <c r="J1809" t="s">
        <v>5356</v>
      </c>
      <c r="K1809" t="s">
        <v>458</v>
      </c>
      <c r="L1809">
        <v>0</v>
      </c>
      <c r="M1809" s="9" t="str">
        <f>Data[[#This Row],[schedule]]&amp;" | "&amp;Data[[#This Row],[section]]</f>
        <v>SCHEDULE 23: REPORT ON INITIAL REGULATORY ASSET BASE VALUE | 23a: Regulatory Asset Base Value</v>
      </c>
      <c r="N1809" s="9" t="str">
        <f t="shared" si="28"/>
        <v>SCHEDULE 23: REPORT ON INITIAL REGULATORY ASSET BASE VALUE | 23a: Regulatory Asset Base Value | Unallocated RAB | Other excluded assets</v>
      </c>
    </row>
    <row r="1810" spans="1:14">
      <c r="A1810" t="s">
        <v>1</v>
      </c>
      <c r="B1810">
        <v>2011</v>
      </c>
      <c r="C1810" t="s">
        <v>5353</v>
      </c>
      <c r="D1810" t="s">
        <v>5354</v>
      </c>
      <c r="E1810" t="s">
        <v>81</v>
      </c>
      <c r="F1810" t="s">
        <v>309</v>
      </c>
      <c r="G1810">
        <v>18</v>
      </c>
      <c r="H1810" t="s">
        <v>5368</v>
      </c>
      <c r="I1810">
        <v>2011</v>
      </c>
      <c r="J1810" t="s">
        <v>5356</v>
      </c>
      <c r="K1810" t="s">
        <v>5369</v>
      </c>
      <c r="L1810">
        <v>-15084.6</v>
      </c>
      <c r="M1810" s="9" t="str">
        <f>Data[[#This Row],[schedule]]&amp;" | "&amp;Data[[#This Row],[section]]</f>
        <v>SCHEDULE 23: REPORT ON INITIAL REGULATORY ASSET BASE VALUE | 23a: Regulatory Asset Base Value</v>
      </c>
      <c r="N1810" s="9" t="str">
        <f t="shared" si="28"/>
        <v>SCHEDULE 23: REPORT ON INITIAL REGULATORY ASSET BASE VALUE | 23a: Regulatory Asset Base Value | Unallocated RAB | (asset deductions)</v>
      </c>
    </row>
    <row r="1811" spans="1:14">
      <c r="A1811" t="s">
        <v>1</v>
      </c>
      <c r="B1811">
        <v>2011</v>
      </c>
      <c r="C1811" t="s">
        <v>5353</v>
      </c>
      <c r="D1811" t="s">
        <v>5354</v>
      </c>
      <c r="E1811" t="s">
        <v>81</v>
      </c>
      <c r="F1811" t="s">
        <v>309</v>
      </c>
      <c r="G1811">
        <v>20</v>
      </c>
      <c r="H1811" t="s">
        <v>5370</v>
      </c>
      <c r="I1811">
        <v>2011</v>
      </c>
      <c r="J1811" t="s">
        <v>5356</v>
      </c>
      <c r="K1811" t="s">
        <v>5371</v>
      </c>
      <c r="L1811">
        <v>-35769.534923736537</v>
      </c>
      <c r="M1811" s="9" t="str">
        <f>Data[[#This Row],[schedule]]&amp;" | "&amp;Data[[#This Row],[section]]</f>
        <v>SCHEDULE 23: REPORT ON INITIAL REGULATORY ASSET BASE VALUE | 23a: Regulatory Asset Base Value</v>
      </c>
      <c r="N1811" s="9" t="str">
        <f t="shared" si="28"/>
        <v>SCHEDULE 23: REPORT ON INITIAL REGULATORY ASSET BASE VALUE | 23a: Regulatory Asset Base Value | Unallocated RAB | MVAU valuation adjustment</v>
      </c>
    </row>
    <row r="1812" spans="1:14">
      <c r="A1812" t="s">
        <v>1</v>
      </c>
      <c r="B1812">
        <v>2011</v>
      </c>
      <c r="C1812" t="s">
        <v>5353</v>
      </c>
      <c r="D1812" t="s">
        <v>5354</v>
      </c>
      <c r="E1812" t="s">
        <v>81</v>
      </c>
      <c r="F1812" t="s">
        <v>309</v>
      </c>
      <c r="G1812">
        <v>22</v>
      </c>
      <c r="H1812" t="s">
        <v>5372</v>
      </c>
      <c r="I1812">
        <v>2011</v>
      </c>
      <c r="J1812" t="s">
        <v>5356</v>
      </c>
      <c r="K1812" t="s">
        <v>5373</v>
      </c>
      <c r="L1812">
        <v>359639.86507626338</v>
      </c>
      <c r="M1812" s="9" t="str">
        <f>Data[[#This Row],[schedule]]&amp;" | "&amp;Data[[#This Row],[section]]</f>
        <v>SCHEDULE 23: REPORT ON INITIAL REGULATORY ASSET BASE VALUE | 23a: Regulatory Asset Base Value</v>
      </c>
      <c r="N1812" s="9" t="str">
        <f t="shared" si="28"/>
        <v>SCHEDULE 23: REPORT ON INITIAL REGULATORY ASSET BASE VALUE | 23a: Regulatory Asset Base Value | Unallocated RAB | Initial RAB value</v>
      </c>
    </row>
    <row r="1813" spans="1:14">
      <c r="A1813" t="s">
        <v>1</v>
      </c>
      <c r="B1813">
        <v>2011</v>
      </c>
      <c r="C1813" t="s">
        <v>5353</v>
      </c>
      <c r="D1813" t="s">
        <v>5354</v>
      </c>
      <c r="E1813" t="s">
        <v>81</v>
      </c>
      <c r="F1813" t="s">
        <v>310</v>
      </c>
      <c r="G1813">
        <v>22</v>
      </c>
      <c r="H1813" t="s">
        <v>5372</v>
      </c>
      <c r="I1813">
        <v>2011</v>
      </c>
      <c r="J1813" t="s">
        <v>5356</v>
      </c>
      <c r="K1813" t="s">
        <v>5374</v>
      </c>
      <c r="L1813">
        <v>337302</v>
      </c>
      <c r="M1813" s="9" t="str">
        <f>Data[[#This Row],[schedule]]&amp;" | "&amp;Data[[#This Row],[section]]</f>
        <v>SCHEDULE 23: REPORT ON INITIAL REGULATORY ASSET BASE VALUE | 23a: Regulatory Asset Base Value</v>
      </c>
      <c r="N1813" s="9" t="str">
        <f t="shared" si="28"/>
        <v>SCHEDULE 23: REPORT ON INITIAL REGULATORY ASSET BASE VALUE | 23a: Regulatory Asset Base Value | RAB | Initial RAB value</v>
      </c>
    </row>
    <row r="1814" spans="1:14">
      <c r="A1814" t="s">
        <v>1</v>
      </c>
      <c r="B1814">
        <v>2011</v>
      </c>
      <c r="C1814" t="s">
        <v>5353</v>
      </c>
      <c r="D1814" t="s">
        <v>5354</v>
      </c>
      <c r="E1814" t="s">
        <v>81</v>
      </c>
      <c r="F1814" t="s">
        <v>309</v>
      </c>
      <c r="G1814">
        <v>24</v>
      </c>
      <c r="H1814" t="s">
        <v>155</v>
      </c>
      <c r="I1814">
        <v>2011</v>
      </c>
      <c r="J1814" t="s">
        <v>5356</v>
      </c>
      <c r="K1814" t="s">
        <v>5375</v>
      </c>
      <c r="L1814">
        <v>11404.40250832136</v>
      </c>
      <c r="M1814" s="9" t="str">
        <f>Data[[#This Row],[schedule]]&amp;" | "&amp;Data[[#This Row],[section]]</f>
        <v>SCHEDULE 23: REPORT ON INITIAL REGULATORY ASSET BASE VALUE | 23a: Regulatory Asset Base Value</v>
      </c>
      <c r="N1814" s="9" t="str">
        <f t="shared" si="28"/>
        <v>SCHEDULE 23: REPORT ON INITIAL REGULATORY ASSET BASE VALUE | 23a: Regulatory Asset Base Value | Unallocated RAB | Regulatory depreciation</v>
      </c>
    </row>
    <row r="1815" spans="1:14">
      <c r="A1815" t="s">
        <v>1</v>
      </c>
      <c r="B1815">
        <v>2011</v>
      </c>
      <c r="C1815" t="s">
        <v>5353</v>
      </c>
      <c r="D1815" t="s">
        <v>5354</v>
      </c>
      <c r="E1815" t="s">
        <v>81</v>
      </c>
      <c r="F1815" t="s">
        <v>310</v>
      </c>
      <c r="G1815">
        <v>24</v>
      </c>
      <c r="H1815" t="s">
        <v>155</v>
      </c>
      <c r="I1815">
        <v>2011</v>
      </c>
      <c r="J1815" t="s">
        <v>5356</v>
      </c>
      <c r="K1815" t="s">
        <v>5376</v>
      </c>
      <c r="L1815">
        <v>11005.89505640676</v>
      </c>
      <c r="M1815" s="9" t="str">
        <f>Data[[#This Row],[schedule]]&amp;" | "&amp;Data[[#This Row],[section]]</f>
        <v>SCHEDULE 23: REPORT ON INITIAL REGULATORY ASSET BASE VALUE | 23a: Regulatory Asset Base Value</v>
      </c>
      <c r="N1815" s="9" t="str">
        <f t="shared" si="28"/>
        <v>SCHEDULE 23: REPORT ON INITIAL REGULATORY ASSET BASE VALUE | 23a: Regulatory Asset Base Value | RAB | Regulatory depreciation</v>
      </c>
    </row>
    <row r="1816" spans="1:14">
      <c r="A1816" t="s">
        <v>1</v>
      </c>
      <c r="B1816">
        <v>2011</v>
      </c>
      <c r="C1816" t="s">
        <v>5353</v>
      </c>
      <c r="D1816" t="s">
        <v>5354</v>
      </c>
      <c r="E1816" t="s">
        <v>81</v>
      </c>
      <c r="F1816" t="s">
        <v>309</v>
      </c>
      <c r="G1816">
        <v>26</v>
      </c>
      <c r="H1816" t="s">
        <v>272</v>
      </c>
      <c r="I1816">
        <v>2011</v>
      </c>
      <c r="J1816" t="s">
        <v>5356</v>
      </c>
      <c r="K1816" t="s">
        <v>5377</v>
      </c>
      <c r="L1816">
        <v>7302.8985959712882</v>
      </c>
      <c r="M1816" s="9" t="str">
        <f>Data[[#This Row],[schedule]]&amp;" | "&amp;Data[[#This Row],[section]]</f>
        <v>SCHEDULE 23: REPORT ON INITIAL REGULATORY ASSET BASE VALUE | 23a: Regulatory Asset Base Value</v>
      </c>
      <c r="N1816" s="9" t="str">
        <f t="shared" si="28"/>
        <v>SCHEDULE 23: REPORT ON INITIAL REGULATORY ASSET BASE VALUE | 23a: Regulatory Asset Base Value | Unallocated RAB | Indexed revaluations</v>
      </c>
    </row>
    <row r="1817" spans="1:14">
      <c r="A1817" t="s">
        <v>1</v>
      </c>
      <c r="B1817">
        <v>2011</v>
      </c>
      <c r="C1817" t="s">
        <v>5353</v>
      </c>
      <c r="D1817" t="s">
        <v>5354</v>
      </c>
      <c r="E1817" t="s">
        <v>81</v>
      </c>
      <c r="F1817" t="s">
        <v>310</v>
      </c>
      <c r="G1817">
        <v>26</v>
      </c>
      <c r="H1817" t="s">
        <v>272</v>
      </c>
      <c r="I1817">
        <v>2011</v>
      </c>
      <c r="J1817" t="s">
        <v>5356</v>
      </c>
      <c r="K1817" t="s">
        <v>5378</v>
      </c>
      <c r="L1817">
        <v>6847.33731658135</v>
      </c>
      <c r="M1817" s="9" t="str">
        <f>Data[[#This Row],[schedule]]&amp;" | "&amp;Data[[#This Row],[section]]</f>
        <v>SCHEDULE 23: REPORT ON INITIAL REGULATORY ASSET BASE VALUE | 23a: Regulatory Asset Base Value</v>
      </c>
      <c r="N1817" s="9" t="str">
        <f t="shared" si="28"/>
        <v>SCHEDULE 23: REPORT ON INITIAL REGULATORY ASSET BASE VALUE | 23a: Regulatory Asset Base Value | RAB | Indexed revaluations</v>
      </c>
    </row>
    <row r="1818" spans="1:14">
      <c r="A1818" t="s">
        <v>1</v>
      </c>
      <c r="B1818">
        <v>2011</v>
      </c>
      <c r="C1818" t="s">
        <v>5353</v>
      </c>
      <c r="D1818" t="s">
        <v>5354</v>
      </c>
      <c r="E1818" t="s">
        <v>81</v>
      </c>
      <c r="F1818" t="s">
        <v>309</v>
      </c>
      <c r="G1818">
        <v>27</v>
      </c>
      <c r="H1818" t="s">
        <v>273</v>
      </c>
      <c r="I1818">
        <v>2011</v>
      </c>
      <c r="J1818" t="s">
        <v>5356</v>
      </c>
      <c r="K1818" t="s">
        <v>458</v>
      </c>
      <c r="L1818">
        <v>0</v>
      </c>
      <c r="M1818" s="9" t="str">
        <f>Data[[#This Row],[schedule]]&amp;" | "&amp;Data[[#This Row],[section]]</f>
        <v>SCHEDULE 23: REPORT ON INITIAL REGULATORY ASSET BASE VALUE | 23a: Regulatory Asset Base Value</v>
      </c>
      <c r="N1818" s="9" t="str">
        <f t="shared" si="28"/>
        <v>SCHEDULE 23: REPORT ON INITIAL REGULATORY ASSET BASE VALUE | 23a: Regulatory Asset Base Value | Unallocated RAB | Non-indexed revaluations</v>
      </c>
    </row>
    <row r="1819" spans="1:14">
      <c r="A1819" t="s">
        <v>1</v>
      </c>
      <c r="B1819">
        <v>2011</v>
      </c>
      <c r="C1819" t="s">
        <v>5353</v>
      </c>
      <c r="D1819" t="s">
        <v>5354</v>
      </c>
      <c r="E1819" t="s">
        <v>81</v>
      </c>
      <c r="F1819" t="s">
        <v>310</v>
      </c>
      <c r="G1819">
        <v>27</v>
      </c>
      <c r="H1819" t="s">
        <v>273</v>
      </c>
      <c r="I1819">
        <v>2011</v>
      </c>
      <c r="J1819" t="s">
        <v>5356</v>
      </c>
      <c r="K1819" t="s">
        <v>458</v>
      </c>
      <c r="L1819">
        <v>0</v>
      </c>
      <c r="M1819" s="9" t="str">
        <f>Data[[#This Row],[schedule]]&amp;" | "&amp;Data[[#This Row],[section]]</f>
        <v>SCHEDULE 23: REPORT ON INITIAL REGULATORY ASSET BASE VALUE | 23a: Regulatory Asset Base Value</v>
      </c>
      <c r="N1819" s="9" t="str">
        <f t="shared" si="28"/>
        <v>SCHEDULE 23: REPORT ON INITIAL REGULATORY ASSET BASE VALUE | 23a: Regulatory Asset Base Value | RAB | Non-indexed revaluations</v>
      </c>
    </row>
    <row r="1820" spans="1:14">
      <c r="A1820" t="s">
        <v>1</v>
      </c>
      <c r="B1820">
        <v>2011</v>
      </c>
      <c r="C1820" t="s">
        <v>5353</v>
      </c>
      <c r="D1820" t="s">
        <v>5354</v>
      </c>
      <c r="E1820" t="s">
        <v>81</v>
      </c>
      <c r="F1820" t="s">
        <v>309</v>
      </c>
      <c r="G1820">
        <v>28</v>
      </c>
      <c r="H1820" t="s">
        <v>158</v>
      </c>
      <c r="I1820">
        <v>2011</v>
      </c>
      <c r="J1820" t="s">
        <v>5356</v>
      </c>
      <c r="K1820" t="s">
        <v>5377</v>
      </c>
      <c r="L1820">
        <v>7302.8985959712882</v>
      </c>
      <c r="M1820" s="9" t="str">
        <f>Data[[#This Row],[schedule]]&amp;" | "&amp;Data[[#This Row],[section]]</f>
        <v>SCHEDULE 23: REPORT ON INITIAL REGULATORY ASSET BASE VALUE | 23a: Regulatory Asset Base Value</v>
      </c>
      <c r="N1820" s="9" t="str">
        <f t="shared" si="28"/>
        <v>SCHEDULE 23: REPORT ON INITIAL REGULATORY ASSET BASE VALUE | 23a: Regulatory Asset Base Value | Unallocated RAB | Total revaluations</v>
      </c>
    </row>
    <row r="1821" spans="1:14">
      <c r="A1821" t="s">
        <v>1</v>
      </c>
      <c r="B1821">
        <v>2011</v>
      </c>
      <c r="C1821" t="s">
        <v>5353</v>
      </c>
      <c r="D1821" t="s">
        <v>5354</v>
      </c>
      <c r="E1821" t="s">
        <v>81</v>
      </c>
      <c r="F1821" t="s">
        <v>310</v>
      </c>
      <c r="G1821">
        <v>28</v>
      </c>
      <c r="H1821" t="s">
        <v>158</v>
      </c>
      <c r="I1821">
        <v>2011</v>
      </c>
      <c r="J1821" t="s">
        <v>5356</v>
      </c>
      <c r="K1821" t="s">
        <v>5378</v>
      </c>
      <c r="L1821">
        <v>6847.33731658135</v>
      </c>
      <c r="M1821" s="9" t="str">
        <f>Data[[#This Row],[schedule]]&amp;" | "&amp;Data[[#This Row],[section]]</f>
        <v>SCHEDULE 23: REPORT ON INITIAL REGULATORY ASSET BASE VALUE | 23a: Regulatory Asset Base Value</v>
      </c>
      <c r="N1821" s="9" t="str">
        <f t="shared" si="28"/>
        <v>SCHEDULE 23: REPORT ON INITIAL REGULATORY ASSET BASE VALUE | 23a: Regulatory Asset Base Value | RAB | Total revaluations</v>
      </c>
    </row>
    <row r="1822" spans="1:14">
      <c r="A1822" t="s">
        <v>1</v>
      </c>
      <c r="B1822">
        <v>2011</v>
      </c>
      <c r="C1822" t="s">
        <v>5353</v>
      </c>
      <c r="D1822" t="s">
        <v>5354</v>
      </c>
      <c r="E1822" t="s">
        <v>81</v>
      </c>
      <c r="F1822" t="s">
        <v>309</v>
      </c>
      <c r="G1822">
        <v>30</v>
      </c>
      <c r="H1822" t="s">
        <v>274</v>
      </c>
      <c r="I1822">
        <v>2011</v>
      </c>
      <c r="J1822" t="s">
        <v>5356</v>
      </c>
      <c r="K1822" t="s">
        <v>5379</v>
      </c>
      <c r="L1822">
        <v>7246.6180999999988</v>
      </c>
      <c r="M1822" s="9" t="str">
        <f>Data[[#This Row],[schedule]]&amp;" | "&amp;Data[[#This Row],[section]]</f>
        <v>SCHEDULE 23: REPORT ON INITIAL REGULATORY ASSET BASE VALUE | 23a: Regulatory Asset Base Value</v>
      </c>
      <c r="N1822" s="9" t="str">
        <f t="shared" si="28"/>
        <v>SCHEDULE 23: REPORT ON INITIAL REGULATORY ASSET BASE VALUE | 23a: Regulatory Asset Base Value | Unallocated RAB | Assets commissioned (other than below)</v>
      </c>
    </row>
    <row r="1823" spans="1:14">
      <c r="A1823" t="s">
        <v>1</v>
      </c>
      <c r="B1823">
        <v>2011</v>
      </c>
      <c r="C1823" t="s">
        <v>5353</v>
      </c>
      <c r="D1823" t="s">
        <v>5354</v>
      </c>
      <c r="E1823" t="s">
        <v>81</v>
      </c>
      <c r="F1823" t="s">
        <v>310</v>
      </c>
      <c r="G1823">
        <v>30</v>
      </c>
      <c r="H1823" t="s">
        <v>274</v>
      </c>
      <c r="I1823">
        <v>2011</v>
      </c>
      <c r="J1823" t="s">
        <v>5356</v>
      </c>
      <c r="K1823" t="s">
        <v>5380</v>
      </c>
      <c r="L1823">
        <v>7237.5875832144984</v>
      </c>
      <c r="M1823" s="9" t="str">
        <f>Data[[#This Row],[schedule]]&amp;" | "&amp;Data[[#This Row],[section]]</f>
        <v>SCHEDULE 23: REPORT ON INITIAL REGULATORY ASSET BASE VALUE | 23a: Regulatory Asset Base Value</v>
      </c>
      <c r="N1823" s="9" t="str">
        <f t="shared" si="28"/>
        <v>SCHEDULE 23: REPORT ON INITIAL REGULATORY ASSET BASE VALUE | 23a: Regulatory Asset Base Value | RAB | Assets commissioned (other than below)</v>
      </c>
    </row>
    <row r="1824" spans="1:14">
      <c r="A1824" t="s">
        <v>1</v>
      </c>
      <c r="B1824">
        <v>2011</v>
      </c>
      <c r="C1824" t="s">
        <v>5353</v>
      </c>
      <c r="D1824" t="s">
        <v>5354</v>
      </c>
      <c r="E1824" t="s">
        <v>81</v>
      </c>
      <c r="F1824" t="s">
        <v>309</v>
      </c>
      <c r="G1824">
        <v>31</v>
      </c>
      <c r="H1824" t="s">
        <v>275</v>
      </c>
      <c r="I1824">
        <v>2011</v>
      </c>
      <c r="J1824" t="s">
        <v>5356</v>
      </c>
      <c r="K1824" t="s">
        <v>458</v>
      </c>
      <c r="L1824">
        <v>0</v>
      </c>
      <c r="M1824" s="9" t="str">
        <f>Data[[#This Row],[schedule]]&amp;" | "&amp;Data[[#This Row],[section]]</f>
        <v>SCHEDULE 23: REPORT ON INITIAL REGULATORY ASSET BASE VALUE | 23a: Regulatory Asset Base Value</v>
      </c>
      <c r="N1824" s="9" t="str">
        <f t="shared" si="28"/>
        <v>SCHEDULE 23: REPORT ON INITIAL REGULATORY ASSET BASE VALUE | 23a: Regulatory Asset Base Value | Unallocated RAB | Assets acquired from a regulated supplier</v>
      </c>
    </row>
    <row r="1825" spans="1:14">
      <c r="A1825" t="s">
        <v>1</v>
      </c>
      <c r="B1825">
        <v>2011</v>
      </c>
      <c r="C1825" t="s">
        <v>5353</v>
      </c>
      <c r="D1825" t="s">
        <v>5354</v>
      </c>
      <c r="E1825" t="s">
        <v>81</v>
      </c>
      <c r="F1825" t="s">
        <v>310</v>
      </c>
      <c r="G1825">
        <v>31</v>
      </c>
      <c r="H1825" t="s">
        <v>275</v>
      </c>
      <c r="I1825">
        <v>2011</v>
      </c>
      <c r="J1825" t="s">
        <v>5356</v>
      </c>
      <c r="K1825" t="s">
        <v>458</v>
      </c>
      <c r="L1825">
        <v>0</v>
      </c>
      <c r="M1825" s="9" t="str">
        <f>Data[[#This Row],[schedule]]&amp;" | "&amp;Data[[#This Row],[section]]</f>
        <v>SCHEDULE 23: REPORT ON INITIAL REGULATORY ASSET BASE VALUE | 23a: Regulatory Asset Base Value</v>
      </c>
      <c r="N1825" s="9" t="str">
        <f t="shared" si="28"/>
        <v>SCHEDULE 23: REPORT ON INITIAL REGULATORY ASSET BASE VALUE | 23a: Regulatory Asset Base Value | RAB | Assets acquired from a regulated supplier</v>
      </c>
    </row>
    <row r="1826" spans="1:14">
      <c r="A1826" t="s">
        <v>1</v>
      </c>
      <c r="B1826">
        <v>2011</v>
      </c>
      <c r="C1826" t="s">
        <v>5353</v>
      </c>
      <c r="D1826" t="s">
        <v>5354</v>
      </c>
      <c r="E1826" t="s">
        <v>81</v>
      </c>
      <c r="F1826" t="s">
        <v>309</v>
      </c>
      <c r="G1826">
        <v>32</v>
      </c>
      <c r="H1826" t="s">
        <v>276</v>
      </c>
      <c r="I1826">
        <v>2011</v>
      </c>
      <c r="J1826" t="s">
        <v>5356</v>
      </c>
      <c r="K1826" t="s">
        <v>5381</v>
      </c>
      <c r="L1826">
        <v>32715.08851250002</v>
      </c>
      <c r="M1826" s="9" t="str">
        <f>Data[[#This Row],[schedule]]&amp;" | "&amp;Data[[#This Row],[section]]</f>
        <v>SCHEDULE 23: REPORT ON INITIAL REGULATORY ASSET BASE VALUE | 23a: Regulatory Asset Base Value</v>
      </c>
      <c r="N1826" s="9" t="str">
        <f t="shared" si="28"/>
        <v>SCHEDULE 23: REPORT ON INITIAL REGULATORY ASSET BASE VALUE | 23a: Regulatory Asset Base Value | Unallocated RAB | Assets acquired from a related party</v>
      </c>
    </row>
    <row r="1827" spans="1:14">
      <c r="A1827" t="s">
        <v>1</v>
      </c>
      <c r="B1827">
        <v>2011</v>
      </c>
      <c r="C1827" t="s">
        <v>5353</v>
      </c>
      <c r="D1827" t="s">
        <v>5354</v>
      </c>
      <c r="E1827" t="s">
        <v>81</v>
      </c>
      <c r="F1827" t="s">
        <v>310</v>
      </c>
      <c r="G1827">
        <v>32</v>
      </c>
      <c r="H1827" t="s">
        <v>276</v>
      </c>
      <c r="I1827">
        <v>2011</v>
      </c>
      <c r="J1827" t="s">
        <v>5356</v>
      </c>
      <c r="K1827" t="s">
        <v>5382</v>
      </c>
      <c r="L1827">
        <v>30550.239305782128</v>
      </c>
      <c r="M1827" s="9" t="str">
        <f>Data[[#This Row],[schedule]]&amp;" | "&amp;Data[[#This Row],[section]]</f>
        <v>SCHEDULE 23: REPORT ON INITIAL REGULATORY ASSET BASE VALUE | 23a: Regulatory Asset Base Value</v>
      </c>
      <c r="N1827" s="9" t="str">
        <f t="shared" si="28"/>
        <v>SCHEDULE 23: REPORT ON INITIAL REGULATORY ASSET BASE VALUE | 23a: Regulatory Asset Base Value | RAB | Assets acquired from a related party</v>
      </c>
    </row>
    <row r="1828" spans="1:14">
      <c r="A1828" t="s">
        <v>1</v>
      </c>
      <c r="B1828">
        <v>2011</v>
      </c>
      <c r="C1828" t="s">
        <v>5353</v>
      </c>
      <c r="D1828" t="s">
        <v>5354</v>
      </c>
      <c r="E1828" t="s">
        <v>81</v>
      </c>
      <c r="F1828" t="s">
        <v>309</v>
      </c>
      <c r="G1828">
        <v>33</v>
      </c>
      <c r="H1828" t="s">
        <v>62</v>
      </c>
      <c r="I1828">
        <v>2011</v>
      </c>
      <c r="J1828" t="s">
        <v>5356</v>
      </c>
      <c r="K1828" t="s">
        <v>5383</v>
      </c>
      <c r="L1828">
        <v>39961.70661250002</v>
      </c>
      <c r="M1828" s="9" t="str">
        <f>Data[[#This Row],[schedule]]&amp;" | "&amp;Data[[#This Row],[section]]</f>
        <v>SCHEDULE 23: REPORT ON INITIAL REGULATORY ASSET BASE VALUE | 23a: Regulatory Asset Base Value</v>
      </c>
      <c r="N1828" s="9" t="str">
        <f t="shared" si="28"/>
        <v>SCHEDULE 23: REPORT ON INITIAL REGULATORY ASSET BASE VALUE | 23a: Regulatory Asset Base Value | Unallocated RAB | Assets commissioned</v>
      </c>
    </row>
    <row r="1829" spans="1:14">
      <c r="A1829" t="s">
        <v>1</v>
      </c>
      <c r="B1829">
        <v>2011</v>
      </c>
      <c r="C1829" t="s">
        <v>5353</v>
      </c>
      <c r="D1829" t="s">
        <v>5354</v>
      </c>
      <c r="E1829" t="s">
        <v>81</v>
      </c>
      <c r="F1829" t="s">
        <v>310</v>
      </c>
      <c r="G1829">
        <v>33</v>
      </c>
      <c r="H1829" t="s">
        <v>62</v>
      </c>
      <c r="I1829">
        <v>2011</v>
      </c>
      <c r="J1829" t="s">
        <v>5356</v>
      </c>
      <c r="K1829" t="s">
        <v>5384</v>
      </c>
      <c r="L1829">
        <v>37787.826888996628</v>
      </c>
      <c r="M1829" s="9" t="str">
        <f>Data[[#This Row],[schedule]]&amp;" | "&amp;Data[[#This Row],[section]]</f>
        <v>SCHEDULE 23: REPORT ON INITIAL REGULATORY ASSET BASE VALUE | 23a: Regulatory Asset Base Value</v>
      </c>
      <c r="N1829" s="9" t="str">
        <f t="shared" si="28"/>
        <v>SCHEDULE 23: REPORT ON INITIAL REGULATORY ASSET BASE VALUE | 23a: Regulatory Asset Base Value | RAB | Assets commissioned</v>
      </c>
    </row>
    <row r="1830" spans="1:14">
      <c r="A1830" t="s">
        <v>1</v>
      </c>
      <c r="B1830">
        <v>2011</v>
      </c>
      <c r="C1830" t="s">
        <v>5353</v>
      </c>
      <c r="D1830" t="s">
        <v>5354</v>
      </c>
      <c r="E1830" t="s">
        <v>81</v>
      </c>
      <c r="F1830" t="s">
        <v>309</v>
      </c>
      <c r="G1830">
        <v>35</v>
      </c>
      <c r="H1830" t="s">
        <v>278</v>
      </c>
      <c r="I1830">
        <v>2011</v>
      </c>
      <c r="J1830" t="s">
        <v>5356</v>
      </c>
      <c r="K1830" t="s">
        <v>458</v>
      </c>
      <c r="L1830">
        <v>0</v>
      </c>
      <c r="M1830" s="9" t="str">
        <f>Data[[#This Row],[schedule]]&amp;" | "&amp;Data[[#This Row],[section]]</f>
        <v>SCHEDULE 23: REPORT ON INITIAL REGULATORY ASSET BASE VALUE | 23a: Regulatory Asset Base Value</v>
      </c>
      <c r="N1830" s="9" t="str">
        <f t="shared" si="28"/>
        <v>SCHEDULE 23: REPORT ON INITIAL REGULATORY ASSET BASE VALUE | 23a: Regulatory Asset Base Value | Unallocated RAB | Asset disposals (other)</v>
      </c>
    </row>
    <row r="1831" spans="1:14">
      <c r="A1831" t="s">
        <v>1</v>
      </c>
      <c r="B1831">
        <v>2011</v>
      </c>
      <c r="C1831" t="s">
        <v>5353</v>
      </c>
      <c r="D1831" t="s">
        <v>5354</v>
      </c>
      <c r="E1831" t="s">
        <v>81</v>
      </c>
      <c r="F1831" t="s">
        <v>310</v>
      </c>
      <c r="G1831">
        <v>35</v>
      </c>
      <c r="H1831" t="s">
        <v>278</v>
      </c>
      <c r="I1831">
        <v>2011</v>
      </c>
      <c r="J1831" t="s">
        <v>5356</v>
      </c>
      <c r="K1831" t="s">
        <v>458</v>
      </c>
      <c r="L1831">
        <v>0</v>
      </c>
      <c r="M1831" s="9" t="str">
        <f>Data[[#This Row],[schedule]]&amp;" | "&amp;Data[[#This Row],[section]]</f>
        <v>SCHEDULE 23: REPORT ON INITIAL REGULATORY ASSET BASE VALUE | 23a: Regulatory Asset Base Value</v>
      </c>
      <c r="N1831" s="9" t="str">
        <f t="shared" si="28"/>
        <v>SCHEDULE 23: REPORT ON INITIAL REGULATORY ASSET BASE VALUE | 23a: Regulatory Asset Base Value | RAB | Asset disposals (other)</v>
      </c>
    </row>
    <row r="1832" spans="1:14">
      <c r="A1832" t="s">
        <v>1</v>
      </c>
      <c r="B1832">
        <v>2011</v>
      </c>
      <c r="C1832" t="s">
        <v>5353</v>
      </c>
      <c r="D1832" t="s">
        <v>5354</v>
      </c>
      <c r="E1832" t="s">
        <v>81</v>
      </c>
      <c r="F1832" t="s">
        <v>309</v>
      </c>
      <c r="G1832">
        <v>36</v>
      </c>
      <c r="H1832" t="s">
        <v>5385</v>
      </c>
      <c r="I1832">
        <v>2011</v>
      </c>
      <c r="J1832" t="s">
        <v>5356</v>
      </c>
      <c r="K1832" t="s">
        <v>458</v>
      </c>
      <c r="L1832">
        <v>0</v>
      </c>
      <c r="M1832" s="9" t="str">
        <f>Data[[#This Row],[schedule]]&amp;" | "&amp;Data[[#This Row],[section]]</f>
        <v>SCHEDULE 23: REPORT ON INITIAL REGULATORY ASSET BASE VALUE | 23a: Regulatory Asset Base Value</v>
      </c>
      <c r="N1832" s="9" t="str">
        <f t="shared" si="28"/>
        <v>SCHEDULE 23: REPORT ON INITIAL REGULATORY ASSET BASE VALUE | 23a: Regulatory Asset Base Value | Unallocated RAB | Assets disposed of to a regulated supplier</v>
      </c>
    </row>
    <row r="1833" spans="1:14">
      <c r="A1833" t="s">
        <v>1</v>
      </c>
      <c r="B1833">
        <v>2011</v>
      </c>
      <c r="C1833" t="s">
        <v>5353</v>
      </c>
      <c r="D1833" t="s">
        <v>5354</v>
      </c>
      <c r="E1833" t="s">
        <v>81</v>
      </c>
      <c r="F1833" t="s">
        <v>310</v>
      </c>
      <c r="G1833">
        <v>36</v>
      </c>
      <c r="H1833" t="s">
        <v>5385</v>
      </c>
      <c r="I1833">
        <v>2011</v>
      </c>
      <c r="J1833" t="s">
        <v>5356</v>
      </c>
      <c r="K1833" t="s">
        <v>458</v>
      </c>
      <c r="L1833">
        <v>0</v>
      </c>
      <c r="M1833" s="9" t="str">
        <f>Data[[#This Row],[schedule]]&amp;" | "&amp;Data[[#This Row],[section]]</f>
        <v>SCHEDULE 23: REPORT ON INITIAL REGULATORY ASSET BASE VALUE | 23a: Regulatory Asset Base Value</v>
      </c>
      <c r="N1833" s="9" t="str">
        <f t="shared" si="28"/>
        <v>SCHEDULE 23: REPORT ON INITIAL REGULATORY ASSET BASE VALUE | 23a: Regulatory Asset Base Value | RAB | Assets disposed of to a regulated supplier</v>
      </c>
    </row>
    <row r="1834" spans="1:14">
      <c r="A1834" t="s">
        <v>1</v>
      </c>
      <c r="B1834">
        <v>2011</v>
      </c>
      <c r="C1834" t="s">
        <v>5353</v>
      </c>
      <c r="D1834" t="s">
        <v>5354</v>
      </c>
      <c r="E1834" t="s">
        <v>81</v>
      </c>
      <c r="F1834" t="s">
        <v>309</v>
      </c>
      <c r="G1834">
        <v>37</v>
      </c>
      <c r="H1834" t="s">
        <v>5386</v>
      </c>
      <c r="I1834">
        <v>2011</v>
      </c>
      <c r="J1834" t="s">
        <v>5356</v>
      </c>
      <c r="K1834" t="s">
        <v>5387</v>
      </c>
      <c r="L1834">
        <v>2627.7224408734041</v>
      </c>
      <c r="M1834" s="9" t="str">
        <f>Data[[#This Row],[schedule]]&amp;" | "&amp;Data[[#This Row],[section]]</f>
        <v>SCHEDULE 23: REPORT ON INITIAL REGULATORY ASSET BASE VALUE | 23a: Regulatory Asset Base Value</v>
      </c>
      <c r="N1834" s="9" t="str">
        <f t="shared" si="28"/>
        <v>SCHEDULE 23: REPORT ON INITIAL REGULATORY ASSET BASE VALUE | 23a: Regulatory Asset Base Value | Unallocated RAB | Assets disposed of to a related party</v>
      </c>
    </row>
    <row r="1835" spans="1:14">
      <c r="A1835" t="s">
        <v>1</v>
      </c>
      <c r="B1835">
        <v>2011</v>
      </c>
      <c r="C1835" t="s">
        <v>5353</v>
      </c>
      <c r="D1835" t="s">
        <v>5354</v>
      </c>
      <c r="E1835" t="s">
        <v>81</v>
      </c>
      <c r="F1835" t="s">
        <v>310</v>
      </c>
      <c r="G1835">
        <v>37</v>
      </c>
      <c r="H1835" t="s">
        <v>5386</v>
      </c>
      <c r="I1835">
        <v>2011</v>
      </c>
      <c r="J1835" t="s">
        <v>5356</v>
      </c>
      <c r="K1835" t="s">
        <v>5388</v>
      </c>
      <c r="L1835">
        <v>2588.7178377533169</v>
      </c>
      <c r="M1835" s="9" t="str">
        <f>Data[[#This Row],[schedule]]&amp;" | "&amp;Data[[#This Row],[section]]</f>
        <v>SCHEDULE 23: REPORT ON INITIAL REGULATORY ASSET BASE VALUE | 23a: Regulatory Asset Base Value</v>
      </c>
      <c r="N1835" s="9" t="str">
        <f t="shared" si="28"/>
        <v>SCHEDULE 23: REPORT ON INITIAL REGULATORY ASSET BASE VALUE | 23a: Regulatory Asset Base Value | RAB | Assets disposed of to a related party</v>
      </c>
    </row>
    <row r="1836" spans="1:14">
      <c r="A1836" t="s">
        <v>1</v>
      </c>
      <c r="B1836">
        <v>2011</v>
      </c>
      <c r="C1836" t="s">
        <v>5353</v>
      </c>
      <c r="D1836" t="s">
        <v>5354</v>
      </c>
      <c r="E1836" t="s">
        <v>81</v>
      </c>
      <c r="F1836" t="s">
        <v>309</v>
      </c>
      <c r="G1836">
        <v>38</v>
      </c>
      <c r="H1836" t="s">
        <v>63</v>
      </c>
      <c r="I1836">
        <v>2011</v>
      </c>
      <c r="J1836" t="s">
        <v>5356</v>
      </c>
      <c r="K1836" t="s">
        <v>5387</v>
      </c>
      <c r="L1836">
        <v>2627.7224408734041</v>
      </c>
      <c r="M1836" s="9" t="str">
        <f>Data[[#This Row],[schedule]]&amp;" | "&amp;Data[[#This Row],[section]]</f>
        <v>SCHEDULE 23: REPORT ON INITIAL REGULATORY ASSET BASE VALUE | 23a: Regulatory Asset Base Value</v>
      </c>
      <c r="N1836" s="9" t="str">
        <f t="shared" si="28"/>
        <v>SCHEDULE 23: REPORT ON INITIAL REGULATORY ASSET BASE VALUE | 23a: Regulatory Asset Base Value | Unallocated RAB | Asset disposals</v>
      </c>
    </row>
    <row r="1837" spans="1:14">
      <c r="A1837" t="s">
        <v>1</v>
      </c>
      <c r="B1837">
        <v>2011</v>
      </c>
      <c r="C1837" t="s">
        <v>5353</v>
      </c>
      <c r="D1837" t="s">
        <v>5354</v>
      </c>
      <c r="E1837" t="s">
        <v>81</v>
      </c>
      <c r="F1837" t="s">
        <v>310</v>
      </c>
      <c r="G1837">
        <v>38</v>
      </c>
      <c r="H1837" t="s">
        <v>63</v>
      </c>
      <c r="I1837">
        <v>2011</v>
      </c>
      <c r="J1837" t="s">
        <v>5356</v>
      </c>
      <c r="K1837" t="s">
        <v>5388</v>
      </c>
      <c r="L1837">
        <v>2588.7178377533169</v>
      </c>
      <c r="M1837" s="9" t="str">
        <f>Data[[#This Row],[schedule]]&amp;" | "&amp;Data[[#This Row],[section]]</f>
        <v>SCHEDULE 23: REPORT ON INITIAL REGULATORY ASSET BASE VALUE | 23a: Regulatory Asset Base Value</v>
      </c>
      <c r="N1837" s="9" t="str">
        <f t="shared" si="28"/>
        <v>SCHEDULE 23: REPORT ON INITIAL REGULATORY ASSET BASE VALUE | 23a: Regulatory Asset Base Value | RAB | Asset disposals</v>
      </c>
    </row>
    <row r="1838" spans="1:14">
      <c r="A1838" t="s">
        <v>1</v>
      </c>
      <c r="B1838">
        <v>2011</v>
      </c>
      <c r="C1838" t="s">
        <v>5353</v>
      </c>
      <c r="D1838" t="s">
        <v>5354</v>
      </c>
      <c r="E1838" t="s">
        <v>81</v>
      </c>
      <c r="F1838" t="s">
        <v>309</v>
      </c>
      <c r="G1838">
        <v>40</v>
      </c>
      <c r="H1838" t="s">
        <v>281</v>
      </c>
      <c r="I1838">
        <v>2011</v>
      </c>
      <c r="J1838" t="s">
        <v>5356</v>
      </c>
      <c r="K1838" t="s">
        <v>458</v>
      </c>
      <c r="L1838">
        <v>0</v>
      </c>
      <c r="M1838" s="9" t="str">
        <f>Data[[#This Row],[schedule]]&amp;" | "&amp;Data[[#This Row],[section]]</f>
        <v>SCHEDULE 23: REPORT ON INITIAL REGULATORY ASSET BASE VALUE | 23a: Regulatory Asset Base Value</v>
      </c>
      <c r="N1838" s="9" t="str">
        <f t="shared" si="28"/>
        <v>SCHEDULE 23: REPORT ON INITIAL REGULATORY ASSET BASE VALUE | 23a: Regulatory Asset Base Value | Unallocated RAB | Lost and found assets adjustment</v>
      </c>
    </row>
    <row r="1839" spans="1:14">
      <c r="A1839" t="s">
        <v>1</v>
      </c>
      <c r="B1839">
        <v>2011</v>
      </c>
      <c r="C1839" t="s">
        <v>5353</v>
      </c>
      <c r="D1839" t="s">
        <v>5354</v>
      </c>
      <c r="E1839" t="s">
        <v>81</v>
      </c>
      <c r="F1839" t="s">
        <v>310</v>
      </c>
      <c r="G1839">
        <v>40</v>
      </c>
      <c r="H1839" t="s">
        <v>281</v>
      </c>
      <c r="I1839">
        <v>2011</v>
      </c>
      <c r="J1839" t="s">
        <v>5356</v>
      </c>
      <c r="K1839" t="s">
        <v>458</v>
      </c>
      <c r="L1839">
        <v>0</v>
      </c>
      <c r="M1839" s="9" t="str">
        <f>Data[[#This Row],[schedule]]&amp;" | "&amp;Data[[#This Row],[section]]</f>
        <v>SCHEDULE 23: REPORT ON INITIAL REGULATORY ASSET BASE VALUE | 23a: Regulatory Asset Base Value</v>
      </c>
      <c r="N1839" s="9" t="str">
        <f t="shared" si="28"/>
        <v>SCHEDULE 23: REPORT ON INITIAL REGULATORY ASSET BASE VALUE | 23a: Regulatory Asset Base Value | RAB | Lost and found assets adjustment</v>
      </c>
    </row>
    <row r="1840" spans="1:14">
      <c r="A1840" t="s">
        <v>1</v>
      </c>
      <c r="B1840">
        <v>2011</v>
      </c>
      <c r="C1840" t="s">
        <v>5353</v>
      </c>
      <c r="D1840" t="s">
        <v>5354</v>
      </c>
      <c r="E1840" t="s">
        <v>81</v>
      </c>
      <c r="F1840" t="s">
        <v>310</v>
      </c>
      <c r="G1840">
        <v>42</v>
      </c>
      <c r="H1840" t="s">
        <v>282</v>
      </c>
      <c r="I1840">
        <v>2011</v>
      </c>
      <c r="J1840" t="s">
        <v>5356</v>
      </c>
      <c r="K1840" t="s">
        <v>5389</v>
      </c>
      <c r="L1840">
        <v>11223.380860889451</v>
      </c>
      <c r="M1840" s="9" t="str">
        <f>Data[[#This Row],[schedule]]&amp;" | "&amp;Data[[#This Row],[section]]</f>
        <v>SCHEDULE 23: REPORT ON INITIAL REGULATORY ASSET BASE VALUE | 23a: Regulatory Asset Base Value</v>
      </c>
      <c r="N1840" s="9" t="str">
        <f t="shared" si="28"/>
        <v>SCHEDULE 23: REPORT ON INITIAL REGULATORY ASSET BASE VALUE | 23a: Regulatory Asset Base Value | RAB | Adjustment resulting from cost allocation</v>
      </c>
    </row>
    <row r="1841" spans="1:14">
      <c r="A1841" t="s">
        <v>1</v>
      </c>
      <c r="B1841">
        <v>2011</v>
      </c>
      <c r="C1841" t="s">
        <v>5353</v>
      </c>
      <c r="D1841" t="s">
        <v>5354</v>
      </c>
      <c r="E1841" t="s">
        <v>81</v>
      </c>
      <c r="F1841" t="s">
        <v>309</v>
      </c>
      <c r="G1841">
        <v>44</v>
      </c>
      <c r="H1841" t="s">
        <v>5390</v>
      </c>
      <c r="I1841">
        <v>2011</v>
      </c>
      <c r="J1841" t="s">
        <v>5356</v>
      </c>
      <c r="K1841" t="s">
        <v>5391</v>
      </c>
      <c r="L1841">
        <v>392872.34533554001</v>
      </c>
      <c r="M1841" s="9" t="str">
        <f>Data[[#This Row],[schedule]]&amp;" | "&amp;Data[[#This Row],[section]]</f>
        <v>SCHEDULE 23: REPORT ON INITIAL REGULATORY ASSET BASE VALUE | 23a: Regulatory Asset Base Value</v>
      </c>
      <c r="N1841" s="9" t="str">
        <f t="shared" si="28"/>
        <v>SCHEDULE 23: REPORT ON INITIAL REGULATORY ASSET BASE VALUE | 23a: Regulatory Asset Base Value | Unallocated RAB | RAB Value—year ended 2010</v>
      </c>
    </row>
    <row r="1842" spans="1:14">
      <c r="A1842" t="s">
        <v>1</v>
      </c>
      <c r="B1842">
        <v>2011</v>
      </c>
      <c r="C1842" t="s">
        <v>5353</v>
      </c>
      <c r="D1842" t="s">
        <v>5354</v>
      </c>
      <c r="E1842" t="s">
        <v>81</v>
      </c>
      <c r="F1842" t="s">
        <v>310</v>
      </c>
      <c r="G1842">
        <v>44</v>
      </c>
      <c r="H1842" t="s">
        <v>5390</v>
      </c>
      <c r="I1842">
        <v>2011</v>
      </c>
      <c r="J1842" t="s">
        <v>5356</v>
      </c>
      <c r="K1842" t="s">
        <v>5392</v>
      </c>
      <c r="L1842">
        <v>379565.9321723074</v>
      </c>
      <c r="M1842" s="9" t="str">
        <f>Data[[#This Row],[schedule]]&amp;" | "&amp;Data[[#This Row],[section]]</f>
        <v>SCHEDULE 23: REPORT ON INITIAL REGULATORY ASSET BASE VALUE | 23a: Regulatory Asset Base Value</v>
      </c>
      <c r="N1842" s="9" t="str">
        <f t="shared" si="28"/>
        <v>SCHEDULE 23: REPORT ON INITIAL REGULATORY ASSET BASE VALUE | 23a: Regulatory Asset Base Value | RAB | RAB Value—year ended 2010</v>
      </c>
    </row>
    <row r="1843" spans="1:14">
      <c r="A1843" t="s">
        <v>1</v>
      </c>
      <c r="B1843">
        <v>2011</v>
      </c>
      <c r="C1843" t="s">
        <v>5353</v>
      </c>
      <c r="D1843" t="s">
        <v>5393</v>
      </c>
      <c r="E1843" t="s">
        <v>81</v>
      </c>
      <c r="F1843" t="s">
        <v>310</v>
      </c>
      <c r="G1843">
        <v>74</v>
      </c>
      <c r="H1843" t="s">
        <v>5394</v>
      </c>
      <c r="I1843">
        <v>2011</v>
      </c>
      <c r="J1843" t="s">
        <v>5356</v>
      </c>
      <c r="K1843" t="s">
        <v>5395</v>
      </c>
      <c r="L1843">
        <v>1096.5</v>
      </c>
      <c r="M1843" s="9" t="str">
        <f>Data[[#This Row],[schedule]]&amp;" | "&amp;Data[[#This Row],[section]]</f>
        <v>SCHEDULE 23: REPORT ON INITIAL REGULATORY ASSET BASE VALUE | 23b(i): Calculation of Revaluation Rate and Indexed Revaluation</v>
      </c>
      <c r="N1843" s="9" t="str">
        <f t="shared" si="28"/>
        <v>SCHEDULE 23: REPORT ON INITIAL REGULATORY ASSET BASE VALUE | 23b(i): Calculation of Revaluation Rate and Indexed Revaluation | RAB | CPI at CPI reference date—2009</v>
      </c>
    </row>
    <row r="1844" spans="1:14">
      <c r="A1844" t="s">
        <v>1</v>
      </c>
      <c r="B1844">
        <v>2011</v>
      </c>
      <c r="C1844" t="s">
        <v>5353</v>
      </c>
      <c r="D1844" t="s">
        <v>5393</v>
      </c>
      <c r="E1844" t="s">
        <v>81</v>
      </c>
      <c r="F1844" t="s">
        <v>310</v>
      </c>
      <c r="G1844">
        <v>75</v>
      </c>
      <c r="H1844" t="s">
        <v>5396</v>
      </c>
      <c r="I1844">
        <v>2011</v>
      </c>
      <c r="J1844" t="s">
        <v>5356</v>
      </c>
      <c r="K1844" t="s">
        <v>1383</v>
      </c>
      <c r="L1844">
        <v>1118.94</v>
      </c>
      <c r="M1844" s="9" t="str">
        <f>Data[[#This Row],[schedule]]&amp;" | "&amp;Data[[#This Row],[section]]</f>
        <v>SCHEDULE 23: REPORT ON INITIAL REGULATORY ASSET BASE VALUE | 23b(i): Calculation of Revaluation Rate and Indexed Revaluation</v>
      </c>
      <c r="N1844" s="9" t="str">
        <f t="shared" si="28"/>
        <v>SCHEDULE 23: REPORT ON INITIAL REGULATORY ASSET BASE VALUE | 23b(i): Calculation of Revaluation Rate and Indexed Revaluation | RAB | CPI at CPI reference date—2010</v>
      </c>
    </row>
    <row r="1845" spans="1:14">
      <c r="A1845" t="s">
        <v>1</v>
      </c>
      <c r="B1845">
        <v>2011</v>
      </c>
      <c r="C1845" t="s">
        <v>5353</v>
      </c>
      <c r="D1845" t="s">
        <v>5393</v>
      </c>
      <c r="E1845" t="s">
        <v>81</v>
      </c>
      <c r="F1845" t="s">
        <v>310</v>
      </c>
      <c r="G1845">
        <v>76</v>
      </c>
      <c r="H1845" t="s">
        <v>288</v>
      </c>
      <c r="I1845">
        <v>2011</v>
      </c>
      <c r="J1845" t="s">
        <v>5356</v>
      </c>
      <c r="K1845" t="s">
        <v>5397</v>
      </c>
      <c r="L1845">
        <v>2.0465116279069901E-2</v>
      </c>
      <c r="M1845" s="9" t="str">
        <f>Data[[#This Row],[schedule]]&amp;" | "&amp;Data[[#This Row],[section]]</f>
        <v>SCHEDULE 23: REPORT ON INITIAL REGULATORY ASSET BASE VALUE | 23b(i): Calculation of Revaluation Rate and Indexed Revaluation</v>
      </c>
      <c r="N1845" s="9" t="str">
        <f t="shared" si="28"/>
        <v>SCHEDULE 23: REPORT ON INITIAL REGULATORY ASSET BASE VALUE | 23b(i): Calculation of Revaluation Rate and Indexed Revaluation | RAB | Revaluation rate (%)</v>
      </c>
    </row>
    <row r="1846" spans="1:14">
      <c r="A1846" t="s">
        <v>1</v>
      </c>
      <c r="B1846">
        <v>2011</v>
      </c>
      <c r="C1846" t="s">
        <v>5353</v>
      </c>
      <c r="D1846" t="s">
        <v>5393</v>
      </c>
      <c r="E1846" t="s">
        <v>81</v>
      </c>
      <c r="F1846" t="s">
        <v>309</v>
      </c>
      <c r="G1846">
        <v>79</v>
      </c>
      <c r="H1846" t="s">
        <v>5372</v>
      </c>
      <c r="I1846">
        <v>2011</v>
      </c>
      <c r="J1846" t="s">
        <v>5356</v>
      </c>
      <c r="K1846" t="s">
        <v>5373</v>
      </c>
      <c r="L1846">
        <v>359639.86507626338</v>
      </c>
      <c r="M1846" s="9" t="str">
        <f>Data[[#This Row],[schedule]]&amp;" | "&amp;Data[[#This Row],[section]]</f>
        <v>SCHEDULE 23: REPORT ON INITIAL REGULATORY ASSET BASE VALUE | 23b(i): Calculation of Revaluation Rate and Indexed Revaluation</v>
      </c>
      <c r="N1846" s="9" t="str">
        <f t="shared" si="28"/>
        <v>SCHEDULE 23: REPORT ON INITIAL REGULATORY ASSET BASE VALUE | 23b(i): Calculation of Revaluation Rate and Indexed Revaluation | Unallocated RAB | Initial RAB value</v>
      </c>
    </row>
    <row r="1847" spans="1:14">
      <c r="A1847" t="s">
        <v>1</v>
      </c>
      <c r="B1847">
        <v>2011</v>
      </c>
      <c r="C1847" t="s">
        <v>5353</v>
      </c>
      <c r="D1847" t="s">
        <v>5393</v>
      </c>
      <c r="E1847" t="s">
        <v>81</v>
      </c>
      <c r="F1847" t="s">
        <v>310</v>
      </c>
      <c r="G1847">
        <v>79</v>
      </c>
      <c r="H1847" t="s">
        <v>5372</v>
      </c>
      <c r="I1847">
        <v>2011</v>
      </c>
      <c r="J1847" t="s">
        <v>5356</v>
      </c>
      <c r="K1847" t="s">
        <v>5374</v>
      </c>
      <c r="L1847">
        <v>337302</v>
      </c>
      <c r="M1847" s="9" t="str">
        <f>Data[[#This Row],[schedule]]&amp;" | "&amp;Data[[#This Row],[section]]</f>
        <v>SCHEDULE 23: REPORT ON INITIAL REGULATORY ASSET BASE VALUE | 23b(i): Calculation of Revaluation Rate and Indexed Revaluation</v>
      </c>
      <c r="N1847" s="9" t="str">
        <f t="shared" si="28"/>
        <v>SCHEDULE 23: REPORT ON INITIAL REGULATORY ASSET BASE VALUE | 23b(i): Calculation of Revaluation Rate and Indexed Revaluation | RAB | Initial RAB value</v>
      </c>
    </row>
    <row r="1848" spans="1:14">
      <c r="A1848" t="s">
        <v>1</v>
      </c>
      <c r="B1848">
        <v>2011</v>
      </c>
      <c r="C1848" t="s">
        <v>5353</v>
      </c>
      <c r="D1848" t="s">
        <v>5393</v>
      </c>
      <c r="E1848" t="s">
        <v>81</v>
      </c>
      <c r="F1848" t="s">
        <v>309</v>
      </c>
      <c r="G1848">
        <v>80</v>
      </c>
      <c r="H1848" t="s">
        <v>289</v>
      </c>
      <c r="I1848">
        <v>2011</v>
      </c>
      <c r="J1848" t="s">
        <v>5356</v>
      </c>
      <c r="K1848" t="s">
        <v>458</v>
      </c>
      <c r="L1848">
        <v>0</v>
      </c>
      <c r="M1848" s="9" t="str">
        <f>Data[[#This Row],[schedule]]&amp;" | "&amp;Data[[#This Row],[section]]</f>
        <v>SCHEDULE 23: REPORT ON INITIAL REGULATORY ASSET BASE VALUE | 23b(i): Calculation of Revaluation Rate and Indexed Revaluation</v>
      </c>
      <c r="N1848" s="9" t="str">
        <f t="shared" si="28"/>
        <v>SCHEDULE 23: REPORT ON INITIAL REGULATORY ASSET BASE VALUE | 23b(i): Calculation of Revaluation Rate and Indexed Revaluation | Unallocated RAB | Revalued land</v>
      </c>
    </row>
    <row r="1849" spans="1:14">
      <c r="A1849" t="s">
        <v>1</v>
      </c>
      <c r="B1849">
        <v>2011</v>
      </c>
      <c r="C1849" t="s">
        <v>5353</v>
      </c>
      <c r="D1849" t="s">
        <v>5393</v>
      </c>
      <c r="E1849" t="s">
        <v>81</v>
      </c>
      <c r="F1849" t="s">
        <v>310</v>
      </c>
      <c r="G1849">
        <v>80</v>
      </c>
      <c r="H1849" t="s">
        <v>289</v>
      </c>
      <c r="I1849">
        <v>2011</v>
      </c>
      <c r="J1849" t="s">
        <v>5356</v>
      </c>
      <c r="K1849" t="s">
        <v>458</v>
      </c>
      <c r="L1849">
        <v>0</v>
      </c>
      <c r="M1849" s="9" t="str">
        <f>Data[[#This Row],[schedule]]&amp;" | "&amp;Data[[#This Row],[section]]</f>
        <v>SCHEDULE 23: REPORT ON INITIAL REGULATORY ASSET BASE VALUE | 23b(i): Calculation of Revaluation Rate and Indexed Revaluation</v>
      </c>
      <c r="N1849" s="9" t="str">
        <f t="shared" si="28"/>
        <v>SCHEDULE 23: REPORT ON INITIAL REGULATORY ASSET BASE VALUE | 23b(i): Calculation of Revaluation Rate and Indexed Revaluation | RAB | Revalued land</v>
      </c>
    </row>
    <row r="1850" spans="1:14">
      <c r="A1850" t="s">
        <v>1</v>
      </c>
      <c r="B1850">
        <v>2011</v>
      </c>
      <c r="C1850" t="s">
        <v>5353</v>
      </c>
      <c r="D1850" t="s">
        <v>5393</v>
      </c>
      <c r="E1850" t="s">
        <v>81</v>
      </c>
      <c r="F1850" t="s">
        <v>309</v>
      </c>
      <c r="G1850">
        <v>81</v>
      </c>
      <c r="H1850" t="s">
        <v>290</v>
      </c>
      <c r="I1850">
        <v>2011</v>
      </c>
      <c r="J1850" t="s">
        <v>5356</v>
      </c>
      <c r="K1850" t="s">
        <v>5398</v>
      </c>
      <c r="L1850">
        <v>165.96124134045601</v>
      </c>
      <c r="M1850" s="9" t="str">
        <f>Data[[#This Row],[schedule]]&amp;" | "&amp;Data[[#This Row],[section]]</f>
        <v>SCHEDULE 23: REPORT ON INITIAL REGULATORY ASSET BASE VALUE | 23b(i): Calculation of Revaluation Rate and Indexed Revaluation</v>
      </c>
      <c r="N1850" s="9" t="str">
        <f t="shared" si="28"/>
        <v>SCHEDULE 23: REPORT ON INITIAL REGULATORY ASSET BASE VALUE | 23b(i): Calculation of Revaluation Rate and Indexed Revaluation | Unallocated RAB | Assets with nil physical asset life</v>
      </c>
    </row>
    <row r="1851" spans="1:14">
      <c r="A1851" t="s">
        <v>1</v>
      </c>
      <c r="B1851">
        <v>2011</v>
      </c>
      <c r="C1851" t="s">
        <v>5353</v>
      </c>
      <c r="D1851" t="s">
        <v>5393</v>
      </c>
      <c r="E1851" t="s">
        <v>81</v>
      </c>
      <c r="F1851" t="s">
        <v>310</v>
      </c>
      <c r="G1851">
        <v>81</v>
      </c>
      <c r="H1851" t="s">
        <v>290</v>
      </c>
      <c r="I1851">
        <v>2011</v>
      </c>
      <c r="J1851" t="s">
        <v>5356</v>
      </c>
      <c r="K1851" t="s">
        <v>5399</v>
      </c>
      <c r="L1851">
        <v>127.4814656599028</v>
      </c>
      <c r="M1851" s="9" t="str">
        <f>Data[[#This Row],[schedule]]&amp;" | "&amp;Data[[#This Row],[section]]</f>
        <v>SCHEDULE 23: REPORT ON INITIAL REGULATORY ASSET BASE VALUE | 23b(i): Calculation of Revaluation Rate and Indexed Revaluation</v>
      </c>
      <c r="N1851" s="9" t="str">
        <f t="shared" si="28"/>
        <v>SCHEDULE 23: REPORT ON INITIAL REGULATORY ASSET BASE VALUE | 23b(i): Calculation of Revaluation Rate and Indexed Revaluation | RAB | Assets with nil physical asset life</v>
      </c>
    </row>
    <row r="1852" spans="1:14">
      <c r="A1852" t="s">
        <v>1</v>
      </c>
      <c r="B1852">
        <v>2011</v>
      </c>
      <c r="C1852" t="s">
        <v>5353</v>
      </c>
      <c r="D1852" t="s">
        <v>5393</v>
      </c>
      <c r="E1852" t="s">
        <v>81</v>
      </c>
      <c r="F1852" t="s">
        <v>309</v>
      </c>
      <c r="G1852">
        <v>82</v>
      </c>
      <c r="H1852" t="s">
        <v>63</v>
      </c>
      <c r="I1852">
        <v>2011</v>
      </c>
      <c r="J1852" t="s">
        <v>5356</v>
      </c>
      <c r="K1852" t="s">
        <v>5387</v>
      </c>
      <c r="L1852">
        <v>2627.7224408734041</v>
      </c>
      <c r="M1852" s="9" t="str">
        <f>Data[[#This Row],[schedule]]&amp;" | "&amp;Data[[#This Row],[section]]</f>
        <v>SCHEDULE 23: REPORT ON INITIAL REGULATORY ASSET BASE VALUE | 23b(i): Calculation of Revaluation Rate and Indexed Revaluation</v>
      </c>
      <c r="N1852" s="9" t="str">
        <f t="shared" si="28"/>
        <v>SCHEDULE 23: REPORT ON INITIAL REGULATORY ASSET BASE VALUE | 23b(i): Calculation of Revaluation Rate and Indexed Revaluation | Unallocated RAB | Asset disposals</v>
      </c>
    </row>
    <row r="1853" spans="1:14">
      <c r="A1853" t="s">
        <v>1</v>
      </c>
      <c r="B1853">
        <v>2011</v>
      </c>
      <c r="C1853" t="s">
        <v>5353</v>
      </c>
      <c r="D1853" t="s">
        <v>5393</v>
      </c>
      <c r="E1853" t="s">
        <v>81</v>
      </c>
      <c r="F1853" t="s">
        <v>310</v>
      </c>
      <c r="G1853">
        <v>82</v>
      </c>
      <c r="H1853" t="s">
        <v>63</v>
      </c>
      <c r="I1853">
        <v>2011</v>
      </c>
      <c r="J1853" t="s">
        <v>5356</v>
      </c>
      <c r="K1853" t="s">
        <v>5388</v>
      </c>
      <c r="L1853">
        <v>2588.7178377533169</v>
      </c>
      <c r="M1853" s="9" t="str">
        <f>Data[[#This Row],[schedule]]&amp;" | "&amp;Data[[#This Row],[section]]</f>
        <v>SCHEDULE 23: REPORT ON INITIAL REGULATORY ASSET BASE VALUE | 23b(i): Calculation of Revaluation Rate and Indexed Revaluation</v>
      </c>
      <c r="N1853" s="9" t="str">
        <f t="shared" si="28"/>
        <v>SCHEDULE 23: REPORT ON INITIAL REGULATORY ASSET BASE VALUE | 23b(i): Calculation of Revaluation Rate and Indexed Revaluation | RAB | Asset disposals</v>
      </c>
    </row>
    <row r="1854" spans="1:14">
      <c r="A1854" t="s">
        <v>1</v>
      </c>
      <c r="B1854">
        <v>2011</v>
      </c>
      <c r="C1854" t="s">
        <v>5353</v>
      </c>
      <c r="D1854" t="s">
        <v>5393</v>
      </c>
      <c r="E1854" t="s">
        <v>81</v>
      </c>
      <c r="F1854" t="s">
        <v>309</v>
      </c>
      <c r="G1854">
        <v>83</v>
      </c>
      <c r="H1854" t="s">
        <v>291</v>
      </c>
      <c r="I1854">
        <v>2011</v>
      </c>
      <c r="J1854" t="s">
        <v>5356</v>
      </c>
      <c r="K1854" t="s">
        <v>458</v>
      </c>
      <c r="L1854">
        <v>0</v>
      </c>
      <c r="M1854" s="9" t="str">
        <f>Data[[#This Row],[schedule]]&amp;" | "&amp;Data[[#This Row],[section]]</f>
        <v>SCHEDULE 23: REPORT ON INITIAL REGULATORY ASSET BASE VALUE | 23b(i): Calculation of Revaluation Rate and Indexed Revaluation</v>
      </c>
      <c r="N1854" s="9" t="str">
        <f t="shared" si="28"/>
        <v>SCHEDULE 23: REPORT ON INITIAL REGULATORY ASSET BASE VALUE | 23b(i): Calculation of Revaluation Rate and Indexed Revaluation | Unallocated RAB | Lost asset adjustment</v>
      </c>
    </row>
    <row r="1855" spans="1:14">
      <c r="A1855" t="s">
        <v>1</v>
      </c>
      <c r="B1855">
        <v>2011</v>
      </c>
      <c r="C1855" t="s">
        <v>5353</v>
      </c>
      <c r="D1855" t="s">
        <v>5393</v>
      </c>
      <c r="E1855" t="s">
        <v>81</v>
      </c>
      <c r="F1855" t="s">
        <v>310</v>
      </c>
      <c r="G1855">
        <v>83</v>
      </c>
      <c r="H1855" t="s">
        <v>291</v>
      </c>
      <c r="I1855">
        <v>2011</v>
      </c>
      <c r="J1855" t="s">
        <v>5356</v>
      </c>
      <c r="K1855" t="s">
        <v>458</v>
      </c>
      <c r="L1855">
        <v>0</v>
      </c>
      <c r="M1855" s="9" t="str">
        <f>Data[[#This Row],[schedule]]&amp;" | "&amp;Data[[#This Row],[section]]</f>
        <v>SCHEDULE 23: REPORT ON INITIAL REGULATORY ASSET BASE VALUE | 23b(i): Calculation of Revaluation Rate and Indexed Revaluation</v>
      </c>
      <c r="N1855" s="9" t="str">
        <f t="shared" si="28"/>
        <v>SCHEDULE 23: REPORT ON INITIAL REGULATORY ASSET BASE VALUE | 23b(i): Calculation of Revaluation Rate and Indexed Revaluation | RAB | Lost asset adjustment</v>
      </c>
    </row>
    <row r="1856" spans="1:14">
      <c r="A1856" t="s">
        <v>1</v>
      </c>
      <c r="B1856">
        <v>2011</v>
      </c>
      <c r="C1856" t="s">
        <v>5353</v>
      </c>
      <c r="D1856" t="s">
        <v>5393</v>
      </c>
      <c r="E1856" t="s">
        <v>81</v>
      </c>
      <c r="F1856" t="s">
        <v>309</v>
      </c>
      <c r="G1856">
        <v>84</v>
      </c>
      <c r="H1856" t="s">
        <v>156</v>
      </c>
      <c r="I1856">
        <v>2011</v>
      </c>
      <c r="J1856" t="s">
        <v>5356</v>
      </c>
      <c r="K1856" t="s">
        <v>5377</v>
      </c>
      <c r="L1856">
        <v>7302.8985959712882</v>
      </c>
      <c r="M1856" s="9" t="str">
        <f>Data[[#This Row],[schedule]]&amp;" | "&amp;Data[[#This Row],[section]]</f>
        <v>SCHEDULE 23: REPORT ON INITIAL REGULATORY ASSET BASE VALUE | 23b(i): Calculation of Revaluation Rate and Indexed Revaluation</v>
      </c>
      <c r="N1856" s="9" t="str">
        <f t="shared" si="28"/>
        <v>SCHEDULE 23: REPORT ON INITIAL REGULATORY ASSET BASE VALUE | 23b(i): Calculation of Revaluation Rate and Indexed Revaluation | Unallocated RAB | Indexed revaluation</v>
      </c>
    </row>
    <row r="1857" spans="1:14">
      <c r="A1857" t="s">
        <v>1</v>
      </c>
      <c r="B1857">
        <v>2011</v>
      </c>
      <c r="C1857" t="s">
        <v>5353</v>
      </c>
      <c r="D1857" t="s">
        <v>5393</v>
      </c>
      <c r="E1857" t="s">
        <v>81</v>
      </c>
      <c r="F1857" t="s">
        <v>310</v>
      </c>
      <c r="G1857">
        <v>84</v>
      </c>
      <c r="H1857" t="s">
        <v>156</v>
      </c>
      <c r="I1857">
        <v>2011</v>
      </c>
      <c r="J1857" t="s">
        <v>5356</v>
      </c>
      <c r="K1857" t="s">
        <v>5378</v>
      </c>
      <c r="L1857">
        <v>6847.33731658135</v>
      </c>
      <c r="M1857" s="9" t="str">
        <f>Data[[#This Row],[schedule]]&amp;" | "&amp;Data[[#This Row],[section]]</f>
        <v>SCHEDULE 23: REPORT ON INITIAL REGULATORY ASSET BASE VALUE | 23b(i): Calculation of Revaluation Rate and Indexed Revaluation</v>
      </c>
      <c r="N1857" s="9" t="str">
        <f t="shared" si="28"/>
        <v>SCHEDULE 23: REPORT ON INITIAL REGULATORY ASSET BASE VALUE | 23b(i): Calculation of Revaluation Rate and Indexed Revaluation | RAB | Indexed revaluation</v>
      </c>
    </row>
    <row r="1858" spans="1:14">
      <c r="A1858" t="s">
        <v>1</v>
      </c>
      <c r="B1858">
        <v>2011</v>
      </c>
      <c r="C1858" t="s">
        <v>5353</v>
      </c>
      <c r="D1858" t="s">
        <v>5400</v>
      </c>
      <c r="E1858" t="s">
        <v>81</v>
      </c>
      <c r="F1858" t="s">
        <v>336</v>
      </c>
      <c r="G1858">
        <v>88</v>
      </c>
      <c r="H1858" t="s">
        <v>5364</v>
      </c>
      <c r="I1858">
        <v>2011</v>
      </c>
      <c r="J1858" t="s">
        <v>5356</v>
      </c>
      <c r="K1858" t="s">
        <v>5365</v>
      </c>
      <c r="L1858">
        <v>-14634.6</v>
      </c>
      <c r="M1858" s="9" t="str">
        <f>Data[[#This Row],[schedule]]&amp;" | "&amp;Data[[#This Row],[section]]</f>
        <v>SCHEDULE 23: REPORT ON INITIAL REGULATORY ASSET BASE VALUE | 23b(ii): Works Under Construction</v>
      </c>
      <c r="N1858" s="9" t="str">
        <f t="shared" ref="N1858:N1921" si="29">SUBSTITUTE(SUBSTITUTE(SUBSTITUTE(C1858&amp;" | "&amp;D1858&amp;" | "&amp;E1858&amp;" | "&amp;F1858&amp;" | "&amp;H1858," |  |  | "," | ")," |  |  | "," | ")," |  | "," | ")</f>
        <v>SCHEDULE 23: REPORT ON INITIAL REGULATORY ASSET BASE VALUE | 23b(ii): Works Under Construction | Unallocated works under construction | Works under construction—year ended 2009</v>
      </c>
    </row>
    <row r="1859" spans="1:14">
      <c r="A1859" t="s">
        <v>1</v>
      </c>
      <c r="B1859">
        <v>2011</v>
      </c>
      <c r="C1859" t="s">
        <v>5353</v>
      </c>
      <c r="D1859" t="s">
        <v>5400</v>
      </c>
      <c r="E1859" t="s">
        <v>81</v>
      </c>
      <c r="F1859" t="s">
        <v>337</v>
      </c>
      <c r="G1859">
        <v>88</v>
      </c>
      <c r="H1859" t="s">
        <v>5364</v>
      </c>
      <c r="I1859">
        <v>2011</v>
      </c>
      <c r="J1859" t="s">
        <v>5356</v>
      </c>
      <c r="K1859" t="s">
        <v>81</v>
      </c>
      <c r="M1859" s="9" t="str">
        <f>Data[[#This Row],[schedule]]&amp;" | "&amp;Data[[#This Row],[section]]</f>
        <v>SCHEDULE 23: REPORT ON INITIAL REGULATORY ASSET BASE VALUE | 23b(ii): Works Under Construction</v>
      </c>
      <c r="N1859" s="9" t="str">
        <f t="shared" si="29"/>
        <v>SCHEDULE 23: REPORT ON INITIAL REGULATORY ASSET BASE VALUE | 23b(ii): Works Under Construction | Allocated works under construction | Works under construction—year ended 2009</v>
      </c>
    </row>
    <row r="1860" spans="1:14">
      <c r="A1860" t="s">
        <v>1</v>
      </c>
      <c r="B1860">
        <v>2011</v>
      </c>
      <c r="C1860" t="s">
        <v>5353</v>
      </c>
      <c r="D1860" t="s">
        <v>5400</v>
      </c>
      <c r="E1860" t="s">
        <v>81</v>
      </c>
      <c r="F1860" t="s">
        <v>336</v>
      </c>
      <c r="G1860">
        <v>89</v>
      </c>
      <c r="H1860" t="s">
        <v>5370</v>
      </c>
      <c r="I1860">
        <v>2011</v>
      </c>
      <c r="J1860" t="s">
        <v>5356</v>
      </c>
      <c r="K1860" t="s">
        <v>458</v>
      </c>
      <c r="L1860">
        <v>0</v>
      </c>
      <c r="M1860" s="9" t="str">
        <f>Data[[#This Row],[schedule]]&amp;" | "&amp;Data[[#This Row],[section]]</f>
        <v>SCHEDULE 23: REPORT ON INITIAL REGULATORY ASSET BASE VALUE | 23b(ii): Works Under Construction</v>
      </c>
      <c r="N1860" s="9" t="str">
        <f t="shared" si="29"/>
        <v>SCHEDULE 23: REPORT ON INITIAL REGULATORY ASSET BASE VALUE | 23b(ii): Works Under Construction | Unallocated works under construction | MVAU valuation adjustment</v>
      </c>
    </row>
    <row r="1861" spans="1:14">
      <c r="A1861" t="s">
        <v>1</v>
      </c>
      <c r="B1861">
        <v>2011</v>
      </c>
      <c r="C1861" t="s">
        <v>5353</v>
      </c>
      <c r="D1861" t="s">
        <v>5400</v>
      </c>
      <c r="E1861" t="s">
        <v>81</v>
      </c>
      <c r="F1861" t="s">
        <v>337</v>
      </c>
      <c r="G1861">
        <v>89</v>
      </c>
      <c r="H1861" t="s">
        <v>5370</v>
      </c>
      <c r="I1861">
        <v>2011</v>
      </c>
      <c r="J1861" t="s">
        <v>5356</v>
      </c>
      <c r="K1861" t="s">
        <v>81</v>
      </c>
      <c r="M1861" s="9" t="str">
        <f>Data[[#This Row],[schedule]]&amp;" | "&amp;Data[[#This Row],[section]]</f>
        <v>SCHEDULE 23: REPORT ON INITIAL REGULATORY ASSET BASE VALUE | 23b(ii): Works Under Construction</v>
      </c>
      <c r="N1861" s="9" t="str">
        <f t="shared" si="29"/>
        <v>SCHEDULE 23: REPORT ON INITIAL REGULATORY ASSET BASE VALUE | 23b(ii): Works Under Construction | Allocated works under construction | MVAU valuation adjustment</v>
      </c>
    </row>
    <row r="1862" spans="1:14">
      <c r="A1862" t="s">
        <v>1</v>
      </c>
      <c r="B1862">
        <v>2011</v>
      </c>
      <c r="C1862" t="s">
        <v>5353</v>
      </c>
      <c r="D1862" t="s">
        <v>5400</v>
      </c>
      <c r="E1862" t="s">
        <v>81</v>
      </c>
      <c r="F1862" t="s">
        <v>336</v>
      </c>
      <c r="G1862">
        <v>90</v>
      </c>
      <c r="H1862" t="s">
        <v>5401</v>
      </c>
      <c r="I1862">
        <v>2011</v>
      </c>
      <c r="J1862" t="s">
        <v>5356</v>
      </c>
      <c r="K1862" t="s">
        <v>5365</v>
      </c>
      <c r="L1862">
        <v>-14634.6</v>
      </c>
      <c r="M1862" s="9" t="str">
        <f>Data[[#This Row],[schedule]]&amp;" | "&amp;Data[[#This Row],[section]]</f>
        <v>SCHEDULE 23: REPORT ON INITIAL REGULATORY ASSET BASE VALUE | 23b(ii): Works Under Construction</v>
      </c>
      <c r="N1862" s="9" t="str">
        <f t="shared" si="29"/>
        <v>SCHEDULE 23: REPORT ON INITIAL REGULATORY ASSET BASE VALUE | 23b(ii): Works Under Construction | Unallocated works under construction | Works under construction adjusted—year ended 2009</v>
      </c>
    </row>
    <row r="1863" spans="1:14">
      <c r="A1863" t="s">
        <v>1</v>
      </c>
      <c r="B1863">
        <v>2011</v>
      </c>
      <c r="C1863" t="s">
        <v>5353</v>
      </c>
      <c r="D1863" t="s">
        <v>5400</v>
      </c>
      <c r="E1863" t="s">
        <v>81</v>
      </c>
      <c r="F1863" t="s">
        <v>337</v>
      </c>
      <c r="G1863">
        <v>90</v>
      </c>
      <c r="H1863" t="s">
        <v>5401</v>
      </c>
      <c r="I1863">
        <v>2011</v>
      </c>
      <c r="J1863" t="s">
        <v>5356</v>
      </c>
      <c r="K1863" t="s">
        <v>5402</v>
      </c>
      <c r="L1863">
        <v>12356.81078</v>
      </c>
      <c r="M1863" s="9" t="str">
        <f>Data[[#This Row],[schedule]]&amp;" | "&amp;Data[[#This Row],[section]]</f>
        <v>SCHEDULE 23: REPORT ON INITIAL REGULATORY ASSET BASE VALUE | 23b(ii): Works Under Construction</v>
      </c>
      <c r="N1863" s="9" t="str">
        <f t="shared" si="29"/>
        <v>SCHEDULE 23: REPORT ON INITIAL REGULATORY ASSET BASE VALUE | 23b(ii): Works Under Construction | Allocated works under construction | Works under construction adjusted—year ended 2009</v>
      </c>
    </row>
    <row r="1864" spans="1:14">
      <c r="A1864" t="s">
        <v>1</v>
      </c>
      <c r="B1864">
        <v>2011</v>
      </c>
      <c r="C1864" t="s">
        <v>5353</v>
      </c>
      <c r="D1864" t="s">
        <v>5400</v>
      </c>
      <c r="E1864" t="s">
        <v>81</v>
      </c>
      <c r="F1864" t="s">
        <v>336</v>
      </c>
      <c r="G1864">
        <v>91</v>
      </c>
      <c r="H1864" t="s">
        <v>67</v>
      </c>
      <c r="I1864">
        <v>2011</v>
      </c>
      <c r="J1864" t="s">
        <v>5356</v>
      </c>
      <c r="K1864" t="s">
        <v>5403</v>
      </c>
      <c r="L1864">
        <v>56337.166020000011</v>
      </c>
      <c r="M1864" s="9" t="str">
        <f>Data[[#This Row],[schedule]]&amp;" | "&amp;Data[[#This Row],[section]]</f>
        <v>SCHEDULE 23: REPORT ON INITIAL REGULATORY ASSET BASE VALUE | 23b(ii): Works Under Construction</v>
      </c>
      <c r="N1864" s="9" t="str">
        <f t="shared" si="29"/>
        <v>SCHEDULE 23: REPORT ON INITIAL REGULATORY ASSET BASE VALUE | 23b(ii): Works Under Construction | Unallocated works under construction | Capital expenditure</v>
      </c>
    </row>
    <row r="1865" spans="1:14">
      <c r="A1865" t="s">
        <v>1</v>
      </c>
      <c r="B1865">
        <v>2011</v>
      </c>
      <c r="C1865" t="s">
        <v>5353</v>
      </c>
      <c r="D1865" t="s">
        <v>5400</v>
      </c>
      <c r="E1865" t="s">
        <v>81</v>
      </c>
      <c r="F1865" t="s">
        <v>337</v>
      </c>
      <c r="G1865">
        <v>91</v>
      </c>
      <c r="H1865" t="s">
        <v>67</v>
      </c>
      <c r="I1865">
        <v>2011</v>
      </c>
      <c r="J1865" t="s">
        <v>5356</v>
      </c>
      <c r="K1865" t="s">
        <v>5404</v>
      </c>
      <c r="L1865">
        <v>55489.512096868813</v>
      </c>
      <c r="M1865" s="9" t="str">
        <f>Data[[#This Row],[schedule]]&amp;" | "&amp;Data[[#This Row],[section]]</f>
        <v>SCHEDULE 23: REPORT ON INITIAL REGULATORY ASSET BASE VALUE | 23b(ii): Works Under Construction</v>
      </c>
      <c r="N1865" s="9" t="str">
        <f t="shared" si="29"/>
        <v>SCHEDULE 23: REPORT ON INITIAL REGULATORY ASSET BASE VALUE | 23b(ii): Works Under Construction | Allocated works under construction | Capital expenditure</v>
      </c>
    </row>
    <row r="1866" spans="1:14">
      <c r="A1866" t="s">
        <v>1</v>
      </c>
      <c r="B1866">
        <v>2011</v>
      </c>
      <c r="C1866" t="s">
        <v>5353</v>
      </c>
      <c r="D1866" t="s">
        <v>5400</v>
      </c>
      <c r="E1866" t="s">
        <v>81</v>
      </c>
      <c r="F1866" t="s">
        <v>336</v>
      </c>
      <c r="G1866">
        <v>92</v>
      </c>
      <c r="H1866" t="s">
        <v>62</v>
      </c>
      <c r="I1866">
        <v>2011</v>
      </c>
      <c r="J1866" t="s">
        <v>5356</v>
      </c>
      <c r="K1866" t="s">
        <v>5383</v>
      </c>
      <c r="L1866">
        <v>39961.70661250002</v>
      </c>
      <c r="M1866" s="9" t="str">
        <f>Data[[#This Row],[schedule]]&amp;" | "&amp;Data[[#This Row],[section]]</f>
        <v>SCHEDULE 23: REPORT ON INITIAL REGULATORY ASSET BASE VALUE | 23b(ii): Works Under Construction</v>
      </c>
      <c r="N1866" s="9" t="str">
        <f t="shared" si="29"/>
        <v>SCHEDULE 23: REPORT ON INITIAL REGULATORY ASSET BASE VALUE | 23b(ii): Works Under Construction | Unallocated works under construction | Assets commissioned</v>
      </c>
    </row>
    <row r="1867" spans="1:14">
      <c r="A1867" t="s">
        <v>1</v>
      </c>
      <c r="B1867">
        <v>2011</v>
      </c>
      <c r="C1867" t="s">
        <v>5353</v>
      </c>
      <c r="D1867" t="s">
        <v>5400</v>
      </c>
      <c r="E1867" t="s">
        <v>81</v>
      </c>
      <c r="F1867" t="s">
        <v>337</v>
      </c>
      <c r="G1867">
        <v>92</v>
      </c>
      <c r="H1867" t="s">
        <v>62</v>
      </c>
      <c r="I1867">
        <v>2011</v>
      </c>
      <c r="J1867" t="s">
        <v>5356</v>
      </c>
      <c r="K1867" t="s">
        <v>5384</v>
      </c>
      <c r="L1867">
        <v>37787.826888996628</v>
      </c>
      <c r="M1867" s="9" t="str">
        <f>Data[[#This Row],[schedule]]&amp;" | "&amp;Data[[#This Row],[section]]</f>
        <v>SCHEDULE 23: REPORT ON INITIAL REGULATORY ASSET BASE VALUE | 23b(ii): Works Under Construction</v>
      </c>
      <c r="N1867" s="9" t="str">
        <f t="shared" si="29"/>
        <v>SCHEDULE 23: REPORT ON INITIAL REGULATORY ASSET BASE VALUE | 23b(ii): Works Under Construction | Allocated works under construction | Assets commissioned</v>
      </c>
    </row>
    <row r="1868" spans="1:14">
      <c r="A1868" t="s">
        <v>1</v>
      </c>
      <c r="B1868">
        <v>2011</v>
      </c>
      <c r="C1868" t="s">
        <v>5353</v>
      </c>
      <c r="D1868" t="s">
        <v>5400</v>
      </c>
      <c r="E1868" t="s">
        <v>81</v>
      </c>
      <c r="F1868" t="s">
        <v>336</v>
      </c>
      <c r="G1868">
        <v>93</v>
      </c>
      <c r="H1868" t="s">
        <v>295</v>
      </c>
      <c r="I1868">
        <v>2011</v>
      </c>
      <c r="J1868" t="s">
        <v>5356</v>
      </c>
      <c r="K1868" t="s">
        <v>458</v>
      </c>
      <c r="L1868">
        <v>0</v>
      </c>
      <c r="M1868" s="9" t="str">
        <f>Data[[#This Row],[schedule]]&amp;" | "&amp;Data[[#This Row],[section]]</f>
        <v>SCHEDULE 23: REPORT ON INITIAL REGULATORY ASSET BASE VALUE | 23b(ii): Works Under Construction</v>
      </c>
      <c r="N1868" s="9" t="str">
        <f t="shared" si="29"/>
        <v>SCHEDULE 23: REPORT ON INITIAL REGULATORY ASSET BASE VALUE | 23b(ii): Works Under Construction | Unallocated works under construction | Offsetting revenue</v>
      </c>
    </row>
    <row r="1869" spans="1:14">
      <c r="A1869" t="s">
        <v>1</v>
      </c>
      <c r="B1869">
        <v>2011</v>
      </c>
      <c r="C1869" t="s">
        <v>5353</v>
      </c>
      <c r="D1869" t="s">
        <v>5400</v>
      </c>
      <c r="E1869" t="s">
        <v>81</v>
      </c>
      <c r="F1869" t="s">
        <v>337</v>
      </c>
      <c r="G1869">
        <v>93</v>
      </c>
      <c r="H1869" t="s">
        <v>295</v>
      </c>
      <c r="I1869">
        <v>2011</v>
      </c>
      <c r="J1869" t="s">
        <v>5356</v>
      </c>
      <c r="K1869" t="s">
        <v>458</v>
      </c>
      <c r="L1869">
        <v>0</v>
      </c>
      <c r="M1869" s="9" t="str">
        <f>Data[[#This Row],[schedule]]&amp;" | "&amp;Data[[#This Row],[section]]</f>
        <v>SCHEDULE 23: REPORT ON INITIAL REGULATORY ASSET BASE VALUE | 23b(ii): Works Under Construction</v>
      </c>
      <c r="N1869" s="9" t="str">
        <f t="shared" si="29"/>
        <v>SCHEDULE 23: REPORT ON INITIAL REGULATORY ASSET BASE VALUE | 23b(ii): Works Under Construction | Allocated works under construction | Offsetting revenue</v>
      </c>
    </row>
    <row r="1870" spans="1:14">
      <c r="A1870" t="s">
        <v>1</v>
      </c>
      <c r="B1870">
        <v>2011</v>
      </c>
      <c r="C1870" t="s">
        <v>5353</v>
      </c>
      <c r="D1870" t="s">
        <v>5400</v>
      </c>
      <c r="E1870" t="s">
        <v>81</v>
      </c>
      <c r="F1870" t="s">
        <v>337</v>
      </c>
      <c r="G1870">
        <v>94</v>
      </c>
      <c r="H1870" t="s">
        <v>282</v>
      </c>
      <c r="I1870">
        <v>2011</v>
      </c>
      <c r="J1870" t="s">
        <v>5356</v>
      </c>
      <c r="K1870" t="s">
        <v>5405</v>
      </c>
      <c r="L1870">
        <v>7.0076127820357201E-2</v>
      </c>
      <c r="M1870" s="9" t="str">
        <f>Data[[#This Row],[schedule]]&amp;" | "&amp;Data[[#This Row],[section]]</f>
        <v>SCHEDULE 23: REPORT ON INITIAL REGULATORY ASSET BASE VALUE | 23b(ii): Works Under Construction</v>
      </c>
      <c r="N1870" s="9" t="str">
        <f t="shared" si="29"/>
        <v>SCHEDULE 23: REPORT ON INITIAL REGULATORY ASSET BASE VALUE | 23b(ii): Works Under Construction | Allocated works under construction | Adjustment resulting from cost allocation</v>
      </c>
    </row>
    <row r="1871" spans="1:14">
      <c r="A1871" t="s">
        <v>1</v>
      </c>
      <c r="B1871">
        <v>2011</v>
      </c>
      <c r="C1871" t="s">
        <v>5353</v>
      </c>
      <c r="D1871" t="s">
        <v>5400</v>
      </c>
      <c r="E1871" t="s">
        <v>81</v>
      </c>
      <c r="F1871" t="s">
        <v>336</v>
      </c>
      <c r="G1871">
        <v>95</v>
      </c>
      <c r="H1871" t="s">
        <v>5406</v>
      </c>
      <c r="I1871">
        <v>2011</v>
      </c>
      <c r="J1871" t="s">
        <v>5356</v>
      </c>
      <c r="K1871" t="s">
        <v>5407</v>
      </c>
      <c r="L1871">
        <v>1740.859407499993</v>
      </c>
      <c r="M1871" s="9" t="str">
        <f>Data[[#This Row],[schedule]]&amp;" | "&amp;Data[[#This Row],[section]]</f>
        <v>SCHEDULE 23: REPORT ON INITIAL REGULATORY ASSET BASE VALUE | 23b(ii): Works Under Construction</v>
      </c>
      <c r="N1871" s="9" t="str">
        <f t="shared" si="29"/>
        <v>SCHEDULE 23: REPORT ON INITIAL REGULATORY ASSET BASE VALUE | 23b(ii): Works Under Construction | Unallocated works under construction | Works under construction—year ended 2010</v>
      </c>
    </row>
    <row r="1872" spans="1:14">
      <c r="A1872" t="s">
        <v>1</v>
      </c>
      <c r="B1872">
        <v>2011</v>
      </c>
      <c r="C1872" t="s">
        <v>5353</v>
      </c>
      <c r="D1872" t="s">
        <v>5400</v>
      </c>
      <c r="E1872" t="s">
        <v>81</v>
      </c>
      <c r="F1872" t="s">
        <v>337</v>
      </c>
      <c r="G1872">
        <v>95</v>
      </c>
      <c r="H1872" t="s">
        <v>5406</v>
      </c>
      <c r="I1872">
        <v>2011</v>
      </c>
      <c r="J1872" t="s">
        <v>5356</v>
      </c>
      <c r="K1872" t="s">
        <v>1390</v>
      </c>
      <c r="L1872">
        <v>30058.566063999999</v>
      </c>
      <c r="M1872" s="9" t="str">
        <f>Data[[#This Row],[schedule]]&amp;" | "&amp;Data[[#This Row],[section]]</f>
        <v>SCHEDULE 23: REPORT ON INITIAL REGULATORY ASSET BASE VALUE | 23b(ii): Works Under Construction</v>
      </c>
      <c r="N1872" s="9" t="str">
        <f t="shared" si="29"/>
        <v>SCHEDULE 23: REPORT ON INITIAL REGULATORY ASSET BASE VALUE | 23b(ii): Works Under Construction | Allocated works under construction | Works under construction—year ended 2010</v>
      </c>
    </row>
    <row r="1873" spans="1:14">
      <c r="A1873" t="s">
        <v>1</v>
      </c>
      <c r="B1873">
        <v>2011</v>
      </c>
      <c r="C1873" t="s">
        <v>5353</v>
      </c>
      <c r="D1873" t="s">
        <v>5408</v>
      </c>
      <c r="E1873" t="s">
        <v>81</v>
      </c>
      <c r="F1873" t="s">
        <v>316</v>
      </c>
      <c r="G1873">
        <v>99</v>
      </c>
      <c r="H1873" t="s">
        <v>5362</v>
      </c>
      <c r="I1873">
        <v>2011</v>
      </c>
      <c r="J1873" t="s">
        <v>5356</v>
      </c>
      <c r="K1873" t="s">
        <v>5409</v>
      </c>
      <c r="L1873">
        <v>449.53209008977251</v>
      </c>
      <c r="M1873" s="9" t="str">
        <f>Data[[#This Row],[schedule]]&amp;" | "&amp;Data[[#This Row],[section]]</f>
        <v>SCHEDULE 23: REPORT ON INITIAL REGULATORY ASSET BASE VALUE | 23b(iii): Assets Held for Future Use</v>
      </c>
      <c r="N1873" s="9" t="str">
        <f t="shared" si="29"/>
        <v>SCHEDULE 23: REPORT ON INITIAL REGULATORY ASSET BASE VALUE | 23b(iii): Assets Held for Future Use | Base Value | Assets held for future use—year ended 2009</v>
      </c>
    </row>
    <row r="1874" spans="1:14">
      <c r="A1874" t="s">
        <v>1</v>
      </c>
      <c r="B1874">
        <v>2011</v>
      </c>
      <c r="C1874" t="s">
        <v>5353</v>
      </c>
      <c r="D1874" t="s">
        <v>5408</v>
      </c>
      <c r="E1874" t="s">
        <v>81</v>
      </c>
      <c r="F1874" t="s">
        <v>317</v>
      </c>
      <c r="G1874">
        <v>99</v>
      </c>
      <c r="H1874" t="s">
        <v>5362</v>
      </c>
      <c r="I1874">
        <v>2011</v>
      </c>
      <c r="J1874" t="s">
        <v>5356</v>
      </c>
      <c r="K1874" t="s">
        <v>458</v>
      </c>
      <c r="L1874">
        <v>0</v>
      </c>
      <c r="M1874" s="9" t="str">
        <f>Data[[#This Row],[schedule]]&amp;" | "&amp;Data[[#This Row],[section]]</f>
        <v>SCHEDULE 23: REPORT ON INITIAL REGULATORY ASSET BASE VALUE | 23b(iii): Assets Held for Future Use</v>
      </c>
      <c r="N1874" s="9" t="str">
        <f t="shared" si="29"/>
        <v>SCHEDULE 23: REPORT ON INITIAL REGULATORY ASSET BASE VALUE | 23b(iii): Assets Held for Future Use | Holding Costs | Assets held for future use—year ended 2009</v>
      </c>
    </row>
    <row r="1875" spans="1:14">
      <c r="A1875" t="s">
        <v>1</v>
      </c>
      <c r="B1875">
        <v>2011</v>
      </c>
      <c r="C1875" t="s">
        <v>5353</v>
      </c>
      <c r="D1875" t="s">
        <v>5408</v>
      </c>
      <c r="E1875" t="s">
        <v>81</v>
      </c>
      <c r="F1875" t="s">
        <v>318</v>
      </c>
      <c r="G1875">
        <v>99</v>
      </c>
      <c r="H1875" t="s">
        <v>5362</v>
      </c>
      <c r="I1875">
        <v>2011</v>
      </c>
      <c r="J1875" t="s">
        <v>5356</v>
      </c>
      <c r="K1875" t="s">
        <v>458</v>
      </c>
      <c r="L1875">
        <v>0</v>
      </c>
      <c r="M1875" s="9" t="str">
        <f>Data[[#This Row],[schedule]]&amp;" | "&amp;Data[[#This Row],[section]]</f>
        <v>SCHEDULE 23: REPORT ON INITIAL REGULATORY ASSET BASE VALUE | 23b(iii): Assets Held for Future Use</v>
      </c>
      <c r="N1875" s="9" t="str">
        <f t="shared" si="29"/>
        <v>SCHEDULE 23: REPORT ON INITIAL REGULATORY ASSET BASE VALUE | 23b(iii): Assets Held for Future Use | Net Revenues | Assets held for future use—year ended 2009</v>
      </c>
    </row>
    <row r="1876" spans="1:14">
      <c r="A1876" t="s">
        <v>1</v>
      </c>
      <c r="B1876">
        <v>2011</v>
      </c>
      <c r="C1876" t="s">
        <v>5353</v>
      </c>
      <c r="D1876" t="s">
        <v>5408</v>
      </c>
      <c r="E1876" t="s">
        <v>81</v>
      </c>
      <c r="F1876" t="s">
        <v>319</v>
      </c>
      <c r="G1876">
        <v>99</v>
      </c>
      <c r="H1876" t="s">
        <v>5362</v>
      </c>
      <c r="I1876">
        <v>2011</v>
      </c>
      <c r="J1876" t="s">
        <v>5356</v>
      </c>
      <c r="K1876" t="s">
        <v>458</v>
      </c>
      <c r="L1876">
        <v>0</v>
      </c>
      <c r="M1876" s="9" t="str">
        <f>Data[[#This Row],[schedule]]&amp;" | "&amp;Data[[#This Row],[section]]</f>
        <v>SCHEDULE 23: REPORT ON INITIAL REGULATORY ASSET BASE VALUE | 23b(iii): Assets Held for Future Use</v>
      </c>
      <c r="N1876" s="9" t="str">
        <f t="shared" si="29"/>
        <v>SCHEDULE 23: REPORT ON INITIAL REGULATORY ASSET BASE VALUE | 23b(iii): Assets Held for Future Use | Tracking Revaluations | Assets held for future use—year ended 2009</v>
      </c>
    </row>
    <row r="1877" spans="1:14">
      <c r="A1877" t="s">
        <v>1</v>
      </c>
      <c r="B1877">
        <v>2011</v>
      </c>
      <c r="C1877" t="s">
        <v>5353</v>
      </c>
      <c r="D1877" t="s">
        <v>5408</v>
      </c>
      <c r="E1877" t="s">
        <v>81</v>
      </c>
      <c r="F1877" t="s">
        <v>60</v>
      </c>
      <c r="G1877">
        <v>99</v>
      </c>
      <c r="H1877" t="s">
        <v>5362</v>
      </c>
      <c r="I1877">
        <v>2011</v>
      </c>
      <c r="J1877" t="s">
        <v>5356</v>
      </c>
      <c r="K1877" t="s">
        <v>5409</v>
      </c>
      <c r="L1877">
        <v>449.53209008977251</v>
      </c>
      <c r="M1877" s="9" t="str">
        <f>Data[[#This Row],[schedule]]&amp;" | "&amp;Data[[#This Row],[section]]</f>
        <v>SCHEDULE 23: REPORT ON INITIAL REGULATORY ASSET BASE VALUE | 23b(iii): Assets Held for Future Use</v>
      </c>
      <c r="N1877" s="9" t="str">
        <f t="shared" si="29"/>
        <v>SCHEDULE 23: REPORT ON INITIAL REGULATORY ASSET BASE VALUE | 23b(iii): Assets Held for Future Use | Total | Assets held for future use—year ended 2009</v>
      </c>
    </row>
    <row r="1878" spans="1:14">
      <c r="A1878" t="s">
        <v>1</v>
      </c>
      <c r="B1878">
        <v>2011</v>
      </c>
      <c r="C1878" t="s">
        <v>5353</v>
      </c>
      <c r="D1878" t="s">
        <v>5408</v>
      </c>
      <c r="E1878" t="s">
        <v>81</v>
      </c>
      <c r="F1878" t="s">
        <v>316</v>
      </c>
      <c r="G1878">
        <v>100</v>
      </c>
      <c r="H1878" t="s">
        <v>298</v>
      </c>
      <c r="I1878">
        <v>2011</v>
      </c>
      <c r="J1878" t="s">
        <v>5356</v>
      </c>
      <c r="K1878" t="s">
        <v>5410</v>
      </c>
      <c r="L1878">
        <v>6189.1338834912276</v>
      </c>
      <c r="M1878" s="9" t="str">
        <f>Data[[#This Row],[schedule]]&amp;" | "&amp;Data[[#This Row],[section]]</f>
        <v>SCHEDULE 23: REPORT ON INITIAL REGULATORY ASSET BASE VALUE | 23b(iii): Assets Held for Future Use</v>
      </c>
      <c r="N1878" s="9" t="str">
        <f t="shared" si="29"/>
        <v>SCHEDULE 23: REPORT ON INITIAL REGULATORY ASSET BASE VALUE | 23b(iii): Assets Held for Future Use | Base Value | Assets held for future use—additions¹</v>
      </c>
    </row>
    <row r="1879" spans="1:14">
      <c r="A1879" t="s">
        <v>1</v>
      </c>
      <c r="B1879">
        <v>2011</v>
      </c>
      <c r="C1879" t="s">
        <v>5353</v>
      </c>
      <c r="D1879" t="s">
        <v>5408</v>
      </c>
      <c r="E1879" t="s">
        <v>81</v>
      </c>
      <c r="F1879" t="s">
        <v>317</v>
      </c>
      <c r="G1879">
        <v>100</v>
      </c>
      <c r="H1879" t="s">
        <v>298</v>
      </c>
      <c r="I1879">
        <v>2011</v>
      </c>
      <c r="J1879" t="s">
        <v>5356</v>
      </c>
      <c r="K1879" t="s">
        <v>1419</v>
      </c>
      <c r="L1879">
        <v>42.705548558528392</v>
      </c>
      <c r="M1879" s="9" t="str">
        <f>Data[[#This Row],[schedule]]&amp;" | "&amp;Data[[#This Row],[section]]</f>
        <v>SCHEDULE 23: REPORT ON INITIAL REGULATORY ASSET BASE VALUE | 23b(iii): Assets Held for Future Use</v>
      </c>
      <c r="N1879" s="9" t="str">
        <f t="shared" si="29"/>
        <v>SCHEDULE 23: REPORT ON INITIAL REGULATORY ASSET BASE VALUE | 23b(iii): Assets Held for Future Use | Holding Costs | Assets held for future use—additions¹</v>
      </c>
    </row>
    <row r="1880" spans="1:14">
      <c r="A1880" t="s">
        <v>1</v>
      </c>
      <c r="B1880">
        <v>2011</v>
      </c>
      <c r="C1880" t="s">
        <v>5353</v>
      </c>
      <c r="D1880" t="s">
        <v>5408</v>
      </c>
      <c r="E1880" t="s">
        <v>81</v>
      </c>
      <c r="F1880" t="s">
        <v>318</v>
      </c>
      <c r="G1880">
        <v>100</v>
      </c>
      <c r="H1880" t="s">
        <v>298</v>
      </c>
      <c r="I1880">
        <v>2011</v>
      </c>
      <c r="J1880" t="s">
        <v>5356</v>
      </c>
      <c r="K1880" t="s">
        <v>5411</v>
      </c>
      <c r="L1880">
        <v>38.061969999999967</v>
      </c>
      <c r="M1880" s="9" t="str">
        <f>Data[[#This Row],[schedule]]&amp;" | "&amp;Data[[#This Row],[section]]</f>
        <v>SCHEDULE 23: REPORT ON INITIAL REGULATORY ASSET BASE VALUE | 23b(iii): Assets Held for Future Use</v>
      </c>
      <c r="N1880" s="9" t="str">
        <f t="shared" si="29"/>
        <v>SCHEDULE 23: REPORT ON INITIAL REGULATORY ASSET BASE VALUE | 23b(iii): Assets Held for Future Use | Net Revenues | Assets held for future use—additions¹</v>
      </c>
    </row>
    <row r="1881" spans="1:14">
      <c r="A1881" t="s">
        <v>1</v>
      </c>
      <c r="B1881">
        <v>2011</v>
      </c>
      <c r="C1881" t="s">
        <v>5353</v>
      </c>
      <c r="D1881" t="s">
        <v>5408</v>
      </c>
      <c r="E1881" t="s">
        <v>81</v>
      </c>
      <c r="F1881" t="s">
        <v>319</v>
      </c>
      <c r="G1881">
        <v>100</v>
      </c>
      <c r="H1881" t="s">
        <v>298</v>
      </c>
      <c r="I1881">
        <v>2011</v>
      </c>
      <c r="J1881" t="s">
        <v>5356</v>
      </c>
      <c r="K1881" t="s">
        <v>1421</v>
      </c>
      <c r="L1881">
        <v>9.1997264948605117</v>
      </c>
      <c r="M1881" s="9" t="str">
        <f>Data[[#This Row],[schedule]]&amp;" | "&amp;Data[[#This Row],[section]]</f>
        <v>SCHEDULE 23: REPORT ON INITIAL REGULATORY ASSET BASE VALUE | 23b(iii): Assets Held for Future Use</v>
      </c>
      <c r="N1881" s="9" t="str">
        <f t="shared" si="29"/>
        <v>SCHEDULE 23: REPORT ON INITIAL REGULATORY ASSET BASE VALUE | 23b(iii): Assets Held for Future Use | Tracking Revaluations | Assets held for future use—additions¹</v>
      </c>
    </row>
    <row r="1882" spans="1:14">
      <c r="A1882" t="s">
        <v>1</v>
      </c>
      <c r="B1882">
        <v>2011</v>
      </c>
      <c r="C1882" t="s">
        <v>5353</v>
      </c>
      <c r="D1882" t="s">
        <v>5408</v>
      </c>
      <c r="E1882" t="s">
        <v>81</v>
      </c>
      <c r="F1882" t="s">
        <v>60</v>
      </c>
      <c r="G1882">
        <v>100</v>
      </c>
      <c r="H1882" t="s">
        <v>298</v>
      </c>
      <c r="I1882">
        <v>2011</v>
      </c>
      <c r="J1882" t="s">
        <v>5356</v>
      </c>
      <c r="K1882" t="s">
        <v>5412</v>
      </c>
      <c r="L1882">
        <v>6202.9771885446171</v>
      </c>
      <c r="M1882" s="9" t="str">
        <f>Data[[#This Row],[schedule]]&amp;" | "&amp;Data[[#This Row],[section]]</f>
        <v>SCHEDULE 23: REPORT ON INITIAL REGULATORY ASSET BASE VALUE | 23b(iii): Assets Held for Future Use</v>
      </c>
      <c r="N1882" s="9" t="str">
        <f t="shared" si="29"/>
        <v>SCHEDULE 23: REPORT ON INITIAL REGULATORY ASSET BASE VALUE | 23b(iii): Assets Held for Future Use | Total | Assets held for future use—additions¹</v>
      </c>
    </row>
    <row r="1883" spans="1:14">
      <c r="A1883" t="s">
        <v>1</v>
      </c>
      <c r="B1883">
        <v>2011</v>
      </c>
      <c r="C1883" t="s">
        <v>5353</v>
      </c>
      <c r="D1883" t="s">
        <v>5408</v>
      </c>
      <c r="E1883" t="s">
        <v>81</v>
      </c>
      <c r="F1883" t="s">
        <v>316</v>
      </c>
      <c r="G1883">
        <v>101</v>
      </c>
      <c r="H1883" t="s">
        <v>299</v>
      </c>
      <c r="I1883">
        <v>2011</v>
      </c>
      <c r="J1883" t="s">
        <v>5356</v>
      </c>
      <c r="K1883" t="s">
        <v>458</v>
      </c>
      <c r="L1883">
        <v>0</v>
      </c>
      <c r="M1883" s="9" t="str">
        <f>Data[[#This Row],[schedule]]&amp;" | "&amp;Data[[#This Row],[section]]</f>
        <v>SCHEDULE 23: REPORT ON INITIAL REGULATORY ASSET BASE VALUE | 23b(iii): Assets Held for Future Use</v>
      </c>
      <c r="N1883" s="9" t="str">
        <f t="shared" si="29"/>
        <v>SCHEDULE 23: REPORT ON INITIAL REGULATORY ASSET BASE VALUE | 23b(iii): Assets Held for Future Use | Base Value | Transfer to works under construction</v>
      </c>
    </row>
    <row r="1884" spans="1:14">
      <c r="A1884" t="s">
        <v>1</v>
      </c>
      <c r="B1884">
        <v>2011</v>
      </c>
      <c r="C1884" t="s">
        <v>5353</v>
      </c>
      <c r="D1884" t="s">
        <v>5408</v>
      </c>
      <c r="E1884" t="s">
        <v>81</v>
      </c>
      <c r="F1884" t="s">
        <v>317</v>
      </c>
      <c r="G1884">
        <v>101</v>
      </c>
      <c r="H1884" t="s">
        <v>299</v>
      </c>
      <c r="I1884">
        <v>2011</v>
      </c>
      <c r="J1884" t="s">
        <v>5356</v>
      </c>
      <c r="K1884" t="s">
        <v>458</v>
      </c>
      <c r="L1884">
        <v>0</v>
      </c>
      <c r="M1884" s="9" t="str">
        <f>Data[[#This Row],[schedule]]&amp;" | "&amp;Data[[#This Row],[section]]</f>
        <v>SCHEDULE 23: REPORT ON INITIAL REGULATORY ASSET BASE VALUE | 23b(iii): Assets Held for Future Use</v>
      </c>
      <c r="N1884" s="9" t="str">
        <f t="shared" si="29"/>
        <v>SCHEDULE 23: REPORT ON INITIAL REGULATORY ASSET BASE VALUE | 23b(iii): Assets Held for Future Use | Holding Costs | Transfer to works under construction</v>
      </c>
    </row>
    <row r="1885" spans="1:14">
      <c r="A1885" t="s">
        <v>1</v>
      </c>
      <c r="B1885">
        <v>2011</v>
      </c>
      <c r="C1885" t="s">
        <v>5353</v>
      </c>
      <c r="D1885" t="s">
        <v>5408</v>
      </c>
      <c r="E1885" t="s">
        <v>81</v>
      </c>
      <c r="F1885" t="s">
        <v>318</v>
      </c>
      <c r="G1885">
        <v>101</v>
      </c>
      <c r="H1885" t="s">
        <v>299</v>
      </c>
      <c r="I1885">
        <v>2011</v>
      </c>
      <c r="J1885" t="s">
        <v>5356</v>
      </c>
      <c r="K1885" t="s">
        <v>458</v>
      </c>
      <c r="L1885">
        <v>0</v>
      </c>
      <c r="M1885" s="9" t="str">
        <f>Data[[#This Row],[schedule]]&amp;" | "&amp;Data[[#This Row],[section]]</f>
        <v>SCHEDULE 23: REPORT ON INITIAL REGULATORY ASSET BASE VALUE | 23b(iii): Assets Held for Future Use</v>
      </c>
      <c r="N1885" s="9" t="str">
        <f t="shared" si="29"/>
        <v>SCHEDULE 23: REPORT ON INITIAL REGULATORY ASSET BASE VALUE | 23b(iii): Assets Held for Future Use | Net Revenues | Transfer to works under construction</v>
      </c>
    </row>
    <row r="1886" spans="1:14">
      <c r="A1886" t="s">
        <v>1</v>
      </c>
      <c r="B1886">
        <v>2011</v>
      </c>
      <c r="C1886" t="s">
        <v>5353</v>
      </c>
      <c r="D1886" t="s">
        <v>5408</v>
      </c>
      <c r="E1886" t="s">
        <v>81</v>
      </c>
      <c r="F1886" t="s">
        <v>319</v>
      </c>
      <c r="G1886">
        <v>101</v>
      </c>
      <c r="H1886" t="s">
        <v>299</v>
      </c>
      <c r="I1886">
        <v>2011</v>
      </c>
      <c r="J1886" t="s">
        <v>5356</v>
      </c>
      <c r="K1886" t="s">
        <v>458</v>
      </c>
      <c r="L1886">
        <v>0</v>
      </c>
      <c r="M1886" s="9" t="str">
        <f>Data[[#This Row],[schedule]]&amp;" | "&amp;Data[[#This Row],[section]]</f>
        <v>SCHEDULE 23: REPORT ON INITIAL REGULATORY ASSET BASE VALUE | 23b(iii): Assets Held for Future Use</v>
      </c>
      <c r="N1886" s="9" t="str">
        <f t="shared" si="29"/>
        <v>SCHEDULE 23: REPORT ON INITIAL REGULATORY ASSET BASE VALUE | 23b(iii): Assets Held for Future Use | Tracking Revaluations | Transfer to works under construction</v>
      </c>
    </row>
    <row r="1887" spans="1:14">
      <c r="A1887" t="s">
        <v>1</v>
      </c>
      <c r="B1887">
        <v>2011</v>
      </c>
      <c r="C1887" t="s">
        <v>5353</v>
      </c>
      <c r="D1887" t="s">
        <v>5408</v>
      </c>
      <c r="E1887" t="s">
        <v>81</v>
      </c>
      <c r="F1887" t="s">
        <v>60</v>
      </c>
      <c r="G1887">
        <v>101</v>
      </c>
      <c r="H1887" t="s">
        <v>299</v>
      </c>
      <c r="I1887">
        <v>2011</v>
      </c>
      <c r="J1887" t="s">
        <v>5356</v>
      </c>
      <c r="K1887" t="s">
        <v>458</v>
      </c>
      <c r="L1887">
        <v>0</v>
      </c>
      <c r="M1887" s="9" t="str">
        <f>Data[[#This Row],[schedule]]&amp;" | "&amp;Data[[#This Row],[section]]</f>
        <v>SCHEDULE 23: REPORT ON INITIAL REGULATORY ASSET BASE VALUE | 23b(iii): Assets Held for Future Use</v>
      </c>
      <c r="N1887" s="9" t="str">
        <f t="shared" si="29"/>
        <v>SCHEDULE 23: REPORT ON INITIAL REGULATORY ASSET BASE VALUE | 23b(iii): Assets Held for Future Use | Total | Transfer to works under construction</v>
      </c>
    </row>
    <row r="1888" spans="1:14">
      <c r="A1888" t="s">
        <v>1</v>
      </c>
      <c r="B1888">
        <v>2011</v>
      </c>
      <c r="C1888" t="s">
        <v>5353</v>
      </c>
      <c r="D1888" t="s">
        <v>5408</v>
      </c>
      <c r="E1888" t="s">
        <v>81</v>
      </c>
      <c r="F1888" t="s">
        <v>316</v>
      </c>
      <c r="G1888">
        <v>102</v>
      </c>
      <c r="H1888" t="s">
        <v>300</v>
      </c>
      <c r="I1888">
        <v>2011</v>
      </c>
      <c r="J1888" t="s">
        <v>5356</v>
      </c>
      <c r="K1888" t="s">
        <v>458</v>
      </c>
      <c r="L1888">
        <v>0</v>
      </c>
      <c r="M1888" s="9" t="str">
        <f>Data[[#This Row],[schedule]]&amp;" | "&amp;Data[[#This Row],[section]]</f>
        <v>SCHEDULE 23: REPORT ON INITIAL REGULATORY ASSET BASE VALUE | 23b(iii): Assets Held for Future Use</v>
      </c>
      <c r="N1888" s="9" t="str">
        <f t="shared" si="29"/>
        <v>SCHEDULE 23: REPORT ON INITIAL REGULATORY ASSET BASE VALUE | 23b(iii): Assets Held for Future Use | Base Value | Assets held for future use—disposals</v>
      </c>
    </row>
    <row r="1889" spans="1:14">
      <c r="A1889" t="s">
        <v>1</v>
      </c>
      <c r="B1889">
        <v>2011</v>
      </c>
      <c r="C1889" t="s">
        <v>5353</v>
      </c>
      <c r="D1889" t="s">
        <v>5408</v>
      </c>
      <c r="E1889" t="s">
        <v>81</v>
      </c>
      <c r="F1889" t="s">
        <v>317</v>
      </c>
      <c r="G1889">
        <v>102</v>
      </c>
      <c r="H1889" t="s">
        <v>300</v>
      </c>
      <c r="I1889">
        <v>2011</v>
      </c>
      <c r="J1889" t="s">
        <v>5356</v>
      </c>
      <c r="K1889" t="s">
        <v>458</v>
      </c>
      <c r="L1889">
        <v>0</v>
      </c>
      <c r="M1889" s="9" t="str">
        <f>Data[[#This Row],[schedule]]&amp;" | "&amp;Data[[#This Row],[section]]</f>
        <v>SCHEDULE 23: REPORT ON INITIAL REGULATORY ASSET BASE VALUE | 23b(iii): Assets Held for Future Use</v>
      </c>
      <c r="N1889" s="9" t="str">
        <f t="shared" si="29"/>
        <v>SCHEDULE 23: REPORT ON INITIAL REGULATORY ASSET BASE VALUE | 23b(iii): Assets Held for Future Use | Holding Costs | Assets held for future use—disposals</v>
      </c>
    </row>
    <row r="1890" spans="1:14">
      <c r="A1890" t="s">
        <v>1</v>
      </c>
      <c r="B1890">
        <v>2011</v>
      </c>
      <c r="C1890" t="s">
        <v>5353</v>
      </c>
      <c r="D1890" t="s">
        <v>5408</v>
      </c>
      <c r="E1890" t="s">
        <v>81</v>
      </c>
      <c r="F1890" t="s">
        <v>318</v>
      </c>
      <c r="G1890">
        <v>102</v>
      </c>
      <c r="H1890" t="s">
        <v>300</v>
      </c>
      <c r="I1890">
        <v>2011</v>
      </c>
      <c r="J1890" t="s">
        <v>5356</v>
      </c>
      <c r="K1890" t="s">
        <v>458</v>
      </c>
      <c r="L1890">
        <v>0</v>
      </c>
      <c r="M1890" s="9" t="str">
        <f>Data[[#This Row],[schedule]]&amp;" | "&amp;Data[[#This Row],[section]]</f>
        <v>SCHEDULE 23: REPORT ON INITIAL REGULATORY ASSET BASE VALUE | 23b(iii): Assets Held for Future Use</v>
      </c>
      <c r="N1890" s="9" t="str">
        <f t="shared" si="29"/>
        <v>SCHEDULE 23: REPORT ON INITIAL REGULATORY ASSET BASE VALUE | 23b(iii): Assets Held for Future Use | Net Revenues | Assets held for future use—disposals</v>
      </c>
    </row>
    <row r="1891" spans="1:14">
      <c r="A1891" t="s">
        <v>1</v>
      </c>
      <c r="B1891">
        <v>2011</v>
      </c>
      <c r="C1891" t="s">
        <v>5353</v>
      </c>
      <c r="D1891" t="s">
        <v>5408</v>
      </c>
      <c r="E1891" t="s">
        <v>81</v>
      </c>
      <c r="F1891" t="s">
        <v>319</v>
      </c>
      <c r="G1891">
        <v>102</v>
      </c>
      <c r="H1891" t="s">
        <v>300</v>
      </c>
      <c r="I1891">
        <v>2011</v>
      </c>
      <c r="J1891" t="s">
        <v>5356</v>
      </c>
      <c r="K1891" t="s">
        <v>458</v>
      </c>
      <c r="L1891">
        <v>0</v>
      </c>
      <c r="M1891" s="9" t="str">
        <f>Data[[#This Row],[schedule]]&amp;" | "&amp;Data[[#This Row],[section]]</f>
        <v>SCHEDULE 23: REPORT ON INITIAL REGULATORY ASSET BASE VALUE | 23b(iii): Assets Held for Future Use</v>
      </c>
      <c r="N1891" s="9" t="str">
        <f t="shared" si="29"/>
        <v>SCHEDULE 23: REPORT ON INITIAL REGULATORY ASSET BASE VALUE | 23b(iii): Assets Held for Future Use | Tracking Revaluations | Assets held for future use—disposals</v>
      </c>
    </row>
    <row r="1892" spans="1:14">
      <c r="A1892" t="s">
        <v>1</v>
      </c>
      <c r="B1892">
        <v>2011</v>
      </c>
      <c r="C1892" t="s">
        <v>5353</v>
      </c>
      <c r="D1892" t="s">
        <v>5408</v>
      </c>
      <c r="E1892" t="s">
        <v>81</v>
      </c>
      <c r="F1892" t="s">
        <v>60</v>
      </c>
      <c r="G1892">
        <v>102</v>
      </c>
      <c r="H1892" t="s">
        <v>300</v>
      </c>
      <c r="I1892">
        <v>2011</v>
      </c>
      <c r="J1892" t="s">
        <v>5356</v>
      </c>
      <c r="K1892" t="s">
        <v>458</v>
      </c>
      <c r="L1892">
        <v>0</v>
      </c>
      <c r="M1892" s="9" t="str">
        <f>Data[[#This Row],[schedule]]&amp;" | "&amp;Data[[#This Row],[section]]</f>
        <v>SCHEDULE 23: REPORT ON INITIAL REGULATORY ASSET BASE VALUE | 23b(iii): Assets Held for Future Use</v>
      </c>
      <c r="N1892" s="9" t="str">
        <f t="shared" si="29"/>
        <v>SCHEDULE 23: REPORT ON INITIAL REGULATORY ASSET BASE VALUE | 23b(iii): Assets Held for Future Use | Total | Assets held for future use—disposals</v>
      </c>
    </row>
    <row r="1893" spans="1:14">
      <c r="A1893" t="s">
        <v>1</v>
      </c>
      <c r="B1893">
        <v>2011</v>
      </c>
      <c r="C1893" t="s">
        <v>5353</v>
      </c>
      <c r="D1893" t="s">
        <v>5408</v>
      </c>
      <c r="E1893" t="s">
        <v>81</v>
      </c>
      <c r="F1893" t="s">
        <v>316</v>
      </c>
      <c r="G1893">
        <v>103</v>
      </c>
      <c r="H1893" t="s">
        <v>5413</v>
      </c>
      <c r="I1893">
        <v>2011</v>
      </c>
      <c r="J1893" t="s">
        <v>5356</v>
      </c>
      <c r="K1893" t="s">
        <v>5414</v>
      </c>
      <c r="L1893">
        <v>6638.6659735809999</v>
      </c>
      <c r="M1893" s="9" t="str">
        <f>Data[[#This Row],[schedule]]&amp;" | "&amp;Data[[#This Row],[section]]</f>
        <v>SCHEDULE 23: REPORT ON INITIAL REGULATORY ASSET BASE VALUE | 23b(iii): Assets Held for Future Use</v>
      </c>
      <c r="N1893" s="9" t="str">
        <f t="shared" si="29"/>
        <v>SCHEDULE 23: REPORT ON INITIAL REGULATORY ASSET BASE VALUE | 23b(iii): Assets Held for Future Use | Base Value | Assets held for future use—year ended 2010²</v>
      </c>
    </row>
    <row r="1894" spans="1:14">
      <c r="A1894" t="s">
        <v>1</v>
      </c>
      <c r="B1894">
        <v>2011</v>
      </c>
      <c r="C1894" t="s">
        <v>5353</v>
      </c>
      <c r="D1894" t="s">
        <v>5408</v>
      </c>
      <c r="E1894" t="s">
        <v>81</v>
      </c>
      <c r="F1894" t="s">
        <v>317</v>
      </c>
      <c r="G1894">
        <v>103</v>
      </c>
      <c r="H1894" t="s">
        <v>5413</v>
      </c>
      <c r="I1894">
        <v>2011</v>
      </c>
      <c r="J1894" t="s">
        <v>5356</v>
      </c>
      <c r="K1894" t="s">
        <v>1419</v>
      </c>
      <c r="L1894">
        <v>42.705548558528392</v>
      </c>
      <c r="M1894" s="9" t="str">
        <f>Data[[#This Row],[schedule]]&amp;" | "&amp;Data[[#This Row],[section]]</f>
        <v>SCHEDULE 23: REPORT ON INITIAL REGULATORY ASSET BASE VALUE | 23b(iii): Assets Held for Future Use</v>
      </c>
      <c r="N1894" s="9" t="str">
        <f t="shared" si="29"/>
        <v>SCHEDULE 23: REPORT ON INITIAL REGULATORY ASSET BASE VALUE | 23b(iii): Assets Held for Future Use | Holding Costs | Assets held for future use—year ended 2010²</v>
      </c>
    </row>
    <row r="1895" spans="1:14">
      <c r="A1895" t="s">
        <v>1</v>
      </c>
      <c r="B1895">
        <v>2011</v>
      </c>
      <c r="C1895" t="s">
        <v>5353</v>
      </c>
      <c r="D1895" t="s">
        <v>5408</v>
      </c>
      <c r="E1895" t="s">
        <v>81</v>
      </c>
      <c r="F1895" t="s">
        <v>318</v>
      </c>
      <c r="G1895">
        <v>103</v>
      </c>
      <c r="H1895" t="s">
        <v>5413</v>
      </c>
      <c r="I1895">
        <v>2011</v>
      </c>
      <c r="J1895" t="s">
        <v>5356</v>
      </c>
      <c r="K1895" t="s">
        <v>5411</v>
      </c>
      <c r="L1895">
        <v>38.061969999999967</v>
      </c>
      <c r="M1895" s="9" t="str">
        <f>Data[[#This Row],[schedule]]&amp;" | "&amp;Data[[#This Row],[section]]</f>
        <v>SCHEDULE 23: REPORT ON INITIAL REGULATORY ASSET BASE VALUE | 23b(iii): Assets Held for Future Use</v>
      </c>
      <c r="N1895" s="9" t="str">
        <f t="shared" si="29"/>
        <v>SCHEDULE 23: REPORT ON INITIAL REGULATORY ASSET BASE VALUE | 23b(iii): Assets Held for Future Use | Net Revenues | Assets held for future use—year ended 2010²</v>
      </c>
    </row>
    <row r="1896" spans="1:14">
      <c r="A1896" t="s">
        <v>1</v>
      </c>
      <c r="B1896">
        <v>2011</v>
      </c>
      <c r="C1896" t="s">
        <v>5353</v>
      </c>
      <c r="D1896" t="s">
        <v>5408</v>
      </c>
      <c r="E1896" t="s">
        <v>81</v>
      </c>
      <c r="F1896" t="s">
        <v>319</v>
      </c>
      <c r="G1896">
        <v>103</v>
      </c>
      <c r="H1896" t="s">
        <v>5413</v>
      </c>
      <c r="I1896">
        <v>2011</v>
      </c>
      <c r="J1896" t="s">
        <v>5356</v>
      </c>
      <c r="K1896" t="s">
        <v>1421</v>
      </c>
      <c r="L1896">
        <v>9.1997264948605117</v>
      </c>
      <c r="M1896" s="9" t="str">
        <f>Data[[#This Row],[schedule]]&amp;" | "&amp;Data[[#This Row],[section]]</f>
        <v>SCHEDULE 23: REPORT ON INITIAL REGULATORY ASSET BASE VALUE | 23b(iii): Assets Held for Future Use</v>
      </c>
      <c r="N1896" s="9" t="str">
        <f t="shared" si="29"/>
        <v>SCHEDULE 23: REPORT ON INITIAL REGULATORY ASSET BASE VALUE | 23b(iii): Assets Held for Future Use | Tracking Revaluations | Assets held for future use—year ended 2010²</v>
      </c>
    </row>
    <row r="1897" spans="1:14">
      <c r="A1897" t="s">
        <v>1</v>
      </c>
      <c r="B1897">
        <v>2011</v>
      </c>
      <c r="C1897" t="s">
        <v>5353</v>
      </c>
      <c r="D1897" t="s">
        <v>5408</v>
      </c>
      <c r="E1897" t="s">
        <v>81</v>
      </c>
      <c r="F1897" t="s">
        <v>60</v>
      </c>
      <c r="G1897">
        <v>103</v>
      </c>
      <c r="H1897" t="s">
        <v>5413</v>
      </c>
      <c r="I1897">
        <v>2011</v>
      </c>
      <c r="J1897" t="s">
        <v>5356</v>
      </c>
      <c r="K1897" t="s">
        <v>5415</v>
      </c>
      <c r="L1897">
        <v>6652.5092786343894</v>
      </c>
      <c r="M1897" s="9" t="str">
        <f>Data[[#This Row],[schedule]]&amp;" | "&amp;Data[[#This Row],[section]]</f>
        <v>SCHEDULE 23: REPORT ON INITIAL REGULATORY ASSET BASE VALUE | 23b(iii): Assets Held for Future Use</v>
      </c>
      <c r="N1897" s="9" t="str">
        <f t="shared" si="29"/>
        <v>SCHEDULE 23: REPORT ON INITIAL REGULATORY ASSET BASE VALUE | 23b(iii): Assets Held for Future Use | Total | Assets held for future use—year ended 2010²</v>
      </c>
    </row>
    <row r="1898" spans="1:14">
      <c r="A1898" t="s">
        <v>1</v>
      </c>
      <c r="B1898">
        <v>2011</v>
      </c>
      <c r="C1898" t="s">
        <v>5353</v>
      </c>
      <c r="D1898" t="s">
        <v>5416</v>
      </c>
      <c r="E1898" t="s">
        <v>81</v>
      </c>
      <c r="F1898" t="s">
        <v>5417</v>
      </c>
      <c r="G1898">
        <v>108</v>
      </c>
      <c r="H1898" t="s">
        <v>5418</v>
      </c>
      <c r="I1898">
        <v>2011</v>
      </c>
      <c r="J1898" t="s">
        <v>5356</v>
      </c>
      <c r="K1898" t="s">
        <v>5419</v>
      </c>
      <c r="L1898">
        <v>73364.941530508004</v>
      </c>
      <c r="M1898" s="9" t="str">
        <f>Data[[#This Row],[schedule]]&amp;" | "&amp;Data[[#This Row],[section]]</f>
        <v>SCHEDULE 23: REPORT ON INITIAL REGULATORY ASSET BASE VALUE | 23b(iv): Asset Lives &amp; Asset Uses</v>
      </c>
      <c r="N1898" s="9" t="str">
        <f t="shared" si="29"/>
        <v>SCHEDULE 23: REPORT ON INITIAL REGULATORY ASSET BASE VALUE | 23b(iv): Asset Lives &amp; Asset Uses | RAB value year end | Land: Runway and taxiway</v>
      </c>
    </row>
    <row r="1899" spans="1:14">
      <c r="A1899" t="s">
        <v>1</v>
      </c>
      <c r="B1899">
        <v>2011</v>
      </c>
      <c r="C1899" t="s">
        <v>5353</v>
      </c>
      <c r="D1899" t="s">
        <v>5416</v>
      </c>
      <c r="E1899" t="s">
        <v>81</v>
      </c>
      <c r="F1899" t="s">
        <v>5417</v>
      </c>
      <c r="G1899">
        <v>109</v>
      </c>
      <c r="H1899" t="s">
        <v>5420</v>
      </c>
      <c r="I1899">
        <v>2011</v>
      </c>
      <c r="J1899" t="s">
        <v>5356</v>
      </c>
      <c r="K1899" t="s">
        <v>5421</v>
      </c>
      <c r="L1899">
        <v>18556.927742235199</v>
      </c>
      <c r="M1899" s="9" t="str">
        <f>Data[[#This Row],[schedule]]&amp;" | "&amp;Data[[#This Row],[section]]</f>
        <v>SCHEDULE 23: REPORT ON INITIAL REGULATORY ASSET BASE VALUE | 23b(iv): Asset Lives &amp; Asset Uses</v>
      </c>
      <c r="N1899" s="9" t="str">
        <f t="shared" si="29"/>
        <v>SCHEDULE 23: REPORT ON INITIAL REGULATORY ASSET BASE VALUE | 23b(iv): Asset Lives &amp; Asset Uses | RAB value year end | Land: Aprons</v>
      </c>
    </row>
    <row r="1900" spans="1:14">
      <c r="A1900" t="s">
        <v>1</v>
      </c>
      <c r="B1900">
        <v>2011</v>
      </c>
      <c r="C1900" t="s">
        <v>5353</v>
      </c>
      <c r="D1900" t="s">
        <v>5416</v>
      </c>
      <c r="E1900" t="s">
        <v>81</v>
      </c>
      <c r="F1900" t="s">
        <v>5417</v>
      </c>
      <c r="G1900">
        <v>110</v>
      </c>
      <c r="H1900" t="s">
        <v>5422</v>
      </c>
      <c r="I1900">
        <v>2011</v>
      </c>
      <c r="J1900" t="s">
        <v>5356</v>
      </c>
      <c r="K1900" t="s">
        <v>5423</v>
      </c>
      <c r="L1900">
        <v>8423.1489166893352</v>
      </c>
      <c r="M1900" s="9" t="str">
        <f>Data[[#This Row],[schedule]]&amp;" | "&amp;Data[[#This Row],[section]]</f>
        <v>SCHEDULE 23: REPORT ON INITIAL REGULATORY ASSET BASE VALUE | 23b(iv): Asset Lives &amp; Asset Uses</v>
      </c>
      <c r="N1900" s="9" t="str">
        <f t="shared" si="29"/>
        <v>SCHEDULE 23: REPORT ON INITIAL REGULATORY ASSET BASE VALUE | 23b(iv): Asset Lives &amp; Asset Uses | RAB value year end | Land: Aircraft gates</v>
      </c>
    </row>
    <row r="1901" spans="1:14">
      <c r="A1901" t="s">
        <v>1</v>
      </c>
      <c r="B1901">
        <v>2011</v>
      </c>
      <c r="C1901" t="s">
        <v>5353</v>
      </c>
      <c r="D1901" t="s">
        <v>5416</v>
      </c>
      <c r="E1901" t="s">
        <v>81</v>
      </c>
      <c r="F1901" t="s">
        <v>5417</v>
      </c>
      <c r="G1901">
        <v>111</v>
      </c>
      <c r="H1901" t="s">
        <v>5424</v>
      </c>
      <c r="I1901">
        <v>2011</v>
      </c>
      <c r="J1901" t="s">
        <v>5356</v>
      </c>
      <c r="K1901" t="s">
        <v>5425</v>
      </c>
      <c r="L1901">
        <v>1605.6459282748081</v>
      </c>
      <c r="M1901" s="9" t="str">
        <f>Data[[#This Row],[schedule]]&amp;" | "&amp;Data[[#This Row],[section]]</f>
        <v>SCHEDULE 23: REPORT ON INITIAL REGULATORY ASSET BASE VALUE | 23b(iv): Asset Lives &amp; Asset Uses</v>
      </c>
      <c r="N1901" s="9" t="str">
        <f t="shared" si="29"/>
        <v>SCHEDULE 23: REPORT ON INITIAL REGULATORY ASSET BASE VALUE | 23b(iv): Asset Lives &amp; Asset Uses | RAB value year end | Land: Terminal</v>
      </c>
    </row>
    <row r="1902" spans="1:14">
      <c r="A1902" t="s">
        <v>1</v>
      </c>
      <c r="B1902">
        <v>2011</v>
      </c>
      <c r="C1902" t="s">
        <v>5353</v>
      </c>
      <c r="D1902" t="s">
        <v>5416</v>
      </c>
      <c r="E1902" t="s">
        <v>81</v>
      </c>
      <c r="F1902" t="s">
        <v>5417</v>
      </c>
      <c r="G1902">
        <v>112</v>
      </c>
      <c r="H1902" t="s">
        <v>5426</v>
      </c>
      <c r="I1902">
        <v>2011</v>
      </c>
      <c r="J1902" t="s">
        <v>5356</v>
      </c>
      <c r="K1902" t="s">
        <v>5427</v>
      </c>
      <c r="L1902">
        <v>731.67520063275583</v>
      </c>
      <c r="M1902" s="9" t="str">
        <f>Data[[#This Row],[schedule]]&amp;" | "&amp;Data[[#This Row],[section]]</f>
        <v>SCHEDULE 23: REPORT ON INITIAL REGULATORY ASSET BASE VALUE | 23b(iv): Asset Lives &amp; Asset Uses</v>
      </c>
      <c r="N1902" s="9" t="str">
        <f t="shared" si="29"/>
        <v>SCHEDULE 23: REPORT ON INITIAL REGULATORY ASSET BASE VALUE | 23b(iv): Asset Lives &amp; Asset Uses | RAB value year end | Land: WIAL Operational Facilities</v>
      </c>
    </row>
    <row r="1903" spans="1:14">
      <c r="A1903" t="s">
        <v>1</v>
      </c>
      <c r="B1903">
        <v>2011</v>
      </c>
      <c r="C1903" t="s">
        <v>5353</v>
      </c>
      <c r="D1903" t="s">
        <v>5416</v>
      </c>
      <c r="E1903" t="s">
        <v>81</v>
      </c>
      <c r="F1903" t="s">
        <v>5417</v>
      </c>
      <c r="G1903">
        <v>113</v>
      </c>
      <c r="H1903" t="s">
        <v>5428</v>
      </c>
      <c r="I1903">
        <v>2011</v>
      </c>
      <c r="J1903" t="s">
        <v>5356</v>
      </c>
      <c r="K1903" t="s">
        <v>5429</v>
      </c>
      <c r="L1903">
        <v>7993.0116886293827</v>
      </c>
      <c r="M1903" s="9" t="str">
        <f>Data[[#This Row],[schedule]]&amp;" | "&amp;Data[[#This Row],[section]]</f>
        <v>SCHEDULE 23: REPORT ON INITIAL REGULATORY ASSET BASE VALUE | 23b(iv): Asset Lives &amp; Asset Uses</v>
      </c>
      <c r="N1903" s="9" t="str">
        <f t="shared" si="29"/>
        <v>SCHEDULE 23: REPORT ON INITIAL REGULATORY ASSET BASE VALUE | 23b(iv): Asset Lives &amp; Asset Uses | RAB value year end | Land: Leased properties</v>
      </c>
    </row>
    <row r="1904" spans="1:14">
      <c r="A1904" t="s">
        <v>1</v>
      </c>
      <c r="B1904">
        <v>2011</v>
      </c>
      <c r="C1904" t="s">
        <v>5353</v>
      </c>
      <c r="D1904" t="s">
        <v>5416</v>
      </c>
      <c r="E1904" t="s">
        <v>81</v>
      </c>
      <c r="F1904" t="s">
        <v>5417</v>
      </c>
      <c r="G1904">
        <v>114</v>
      </c>
      <c r="H1904" t="s">
        <v>5430</v>
      </c>
      <c r="I1904">
        <v>2011</v>
      </c>
      <c r="J1904" t="s">
        <v>5356</v>
      </c>
      <c r="K1904" t="s">
        <v>5431</v>
      </c>
      <c r="L1904">
        <v>5398.2604651162792</v>
      </c>
      <c r="M1904" s="9" t="str">
        <f>Data[[#This Row],[schedule]]&amp;" | "&amp;Data[[#This Row],[section]]</f>
        <v>SCHEDULE 23: REPORT ON INITIAL REGULATORY ASSET BASE VALUE | 23b(iv): Asset Lives &amp; Asset Uses</v>
      </c>
      <c r="N1904" s="9" t="str">
        <f t="shared" si="29"/>
        <v>SCHEDULE 23: REPORT ON INITIAL REGULATORY ASSET BASE VALUE | 23b(iv): Asset Lives &amp; Asset Uses | RAB value year end | Land: Residential properties</v>
      </c>
    </row>
    <row r="1905" spans="1:14">
      <c r="A1905" t="s">
        <v>1</v>
      </c>
      <c r="B1905">
        <v>2011</v>
      </c>
      <c r="C1905" t="s">
        <v>5353</v>
      </c>
      <c r="D1905" t="s">
        <v>5416</v>
      </c>
      <c r="E1905" t="s">
        <v>81</v>
      </c>
      <c r="F1905" t="s">
        <v>5417</v>
      </c>
      <c r="G1905">
        <v>115</v>
      </c>
      <c r="H1905" t="s">
        <v>5432</v>
      </c>
      <c r="I1905">
        <v>2011</v>
      </c>
      <c r="J1905" t="s">
        <v>5356</v>
      </c>
      <c r="K1905" t="s">
        <v>5433</v>
      </c>
      <c r="L1905">
        <v>4547.7240685678544</v>
      </c>
      <c r="M1905" s="9" t="str">
        <f>Data[[#This Row],[schedule]]&amp;" | "&amp;Data[[#This Row],[section]]</f>
        <v>SCHEDULE 23: REPORT ON INITIAL REGULATORY ASSET BASE VALUE | 23b(iv): Asset Lives &amp; Asset Uses</v>
      </c>
      <c r="N1905" s="9" t="str">
        <f t="shared" si="29"/>
        <v>SCHEDULE 23: REPORT ON INITIAL REGULATORY ASSET BASE VALUE | 23b(iv): Asset Lives &amp; Asset Uses | RAB value year end | Land: Roading</v>
      </c>
    </row>
    <row r="1906" spans="1:14">
      <c r="A1906" t="s">
        <v>1</v>
      </c>
      <c r="B1906">
        <v>2011</v>
      </c>
      <c r="C1906" t="s">
        <v>5353</v>
      </c>
      <c r="D1906" t="s">
        <v>5416</v>
      </c>
      <c r="E1906" t="s">
        <v>81</v>
      </c>
      <c r="F1906" t="s">
        <v>5417</v>
      </c>
      <c r="G1906">
        <v>126</v>
      </c>
      <c r="H1906" t="s">
        <v>247</v>
      </c>
      <c r="I1906">
        <v>2011</v>
      </c>
      <c r="J1906" t="s">
        <v>5356</v>
      </c>
      <c r="K1906" t="s">
        <v>5434</v>
      </c>
      <c r="L1906">
        <v>120621.3355406536</v>
      </c>
      <c r="M1906" s="9" t="str">
        <f>Data[[#This Row],[schedule]]&amp;" | "&amp;Data[[#This Row],[section]]</f>
        <v>SCHEDULE 23: REPORT ON INITIAL REGULATORY ASSET BASE VALUE | 23b(iv): Asset Lives &amp; Asset Uses</v>
      </c>
      <c r="N1906" s="9" t="str">
        <f t="shared" si="29"/>
        <v>SCHEDULE 23: REPORT ON INITIAL REGULATORY ASSET BASE VALUE | 23b(iv): Asset Lives &amp; Asset Uses | RAB value year end | Total value land</v>
      </c>
    </row>
    <row r="1907" spans="1:14">
      <c r="A1907" t="s">
        <v>1</v>
      </c>
      <c r="B1907">
        <v>2011</v>
      </c>
      <c r="C1907" t="s">
        <v>5353</v>
      </c>
      <c r="D1907" t="s">
        <v>5416</v>
      </c>
      <c r="E1907" t="s">
        <v>81</v>
      </c>
      <c r="F1907" t="s">
        <v>5417</v>
      </c>
      <c r="G1907">
        <v>136</v>
      </c>
      <c r="H1907" t="s">
        <v>5435</v>
      </c>
      <c r="I1907">
        <v>2011</v>
      </c>
      <c r="J1907" t="s">
        <v>5356</v>
      </c>
      <c r="K1907" t="s">
        <v>5436</v>
      </c>
      <c r="L1907">
        <v>52186.764562565913</v>
      </c>
      <c r="M1907" s="9" t="str">
        <f>Data[[#This Row],[schedule]]&amp;" | "&amp;Data[[#This Row],[section]]</f>
        <v>SCHEDULE 23: REPORT ON INITIAL REGULATORY ASSET BASE VALUE | 23b(iv): Asset Lives &amp; Asset Uses</v>
      </c>
      <c r="N1907" s="9" t="str">
        <f t="shared" si="29"/>
        <v>SCHEDULE 23: REPORT ON INITIAL REGULATORY ASSET BASE VALUE | 23b(iv): Asset Lives &amp; Asset Uses | RAB value year end | Sealed Surfaces: Runway and taxiway</v>
      </c>
    </row>
    <row r="1908" spans="1:14">
      <c r="A1908" t="s">
        <v>1</v>
      </c>
      <c r="B1908">
        <v>2011</v>
      </c>
      <c r="C1908" t="s">
        <v>5353</v>
      </c>
      <c r="D1908" t="s">
        <v>5416</v>
      </c>
      <c r="E1908" t="s">
        <v>81</v>
      </c>
      <c r="F1908" t="s">
        <v>5437</v>
      </c>
      <c r="G1908">
        <v>136</v>
      </c>
      <c r="H1908" t="s">
        <v>5435</v>
      </c>
      <c r="I1908">
        <v>2011</v>
      </c>
      <c r="J1908" t="s">
        <v>5438</v>
      </c>
      <c r="K1908" t="s">
        <v>5439</v>
      </c>
      <c r="L1908">
        <v>15.02774037942832</v>
      </c>
      <c r="M1908" s="9" t="str">
        <f>Data[[#This Row],[schedule]]&amp;" | "&amp;Data[[#This Row],[section]]</f>
        <v>SCHEDULE 23: REPORT ON INITIAL REGULATORY ASSET BASE VALUE | 23b(iv): Asset Lives &amp; Asset Uses</v>
      </c>
      <c r="N1908" s="9" t="str">
        <f t="shared" si="29"/>
        <v>SCHEDULE 23: REPORT ON INITIAL REGULATORY ASSET BASE VALUE | 23b(iv): Asset Lives &amp; Asset Uses | Asset life | Sealed Surfaces: Runway and taxiway</v>
      </c>
    </row>
    <row r="1909" spans="1:14">
      <c r="A1909" t="s">
        <v>1</v>
      </c>
      <c r="B1909">
        <v>2011</v>
      </c>
      <c r="C1909" t="s">
        <v>5353</v>
      </c>
      <c r="D1909" t="s">
        <v>5416</v>
      </c>
      <c r="E1909" t="s">
        <v>81</v>
      </c>
      <c r="F1909" t="s">
        <v>5417</v>
      </c>
      <c r="G1909">
        <v>137</v>
      </c>
      <c r="H1909" t="s">
        <v>5440</v>
      </c>
      <c r="I1909">
        <v>2011</v>
      </c>
      <c r="J1909" t="s">
        <v>5356</v>
      </c>
      <c r="K1909" t="s">
        <v>5441</v>
      </c>
      <c r="L1909">
        <v>18093.985673989351</v>
      </c>
      <c r="M1909" s="9" t="str">
        <f>Data[[#This Row],[schedule]]&amp;" | "&amp;Data[[#This Row],[section]]</f>
        <v>SCHEDULE 23: REPORT ON INITIAL REGULATORY ASSET BASE VALUE | 23b(iv): Asset Lives &amp; Asset Uses</v>
      </c>
      <c r="N1909" s="9" t="str">
        <f t="shared" si="29"/>
        <v>SCHEDULE 23: REPORT ON INITIAL REGULATORY ASSET BASE VALUE | 23b(iv): Asset Lives &amp; Asset Uses | RAB value year end | Sealed Surfaces: Aprons</v>
      </c>
    </row>
    <row r="1910" spans="1:14">
      <c r="A1910" t="s">
        <v>1</v>
      </c>
      <c r="B1910">
        <v>2011</v>
      </c>
      <c r="C1910" t="s">
        <v>5353</v>
      </c>
      <c r="D1910" t="s">
        <v>5416</v>
      </c>
      <c r="E1910" t="s">
        <v>81</v>
      </c>
      <c r="F1910" t="s">
        <v>5437</v>
      </c>
      <c r="G1910">
        <v>137</v>
      </c>
      <c r="H1910" t="s">
        <v>5440</v>
      </c>
      <c r="I1910">
        <v>2011</v>
      </c>
      <c r="J1910" t="s">
        <v>5438</v>
      </c>
      <c r="K1910" t="s">
        <v>5442</v>
      </c>
      <c r="L1910">
        <v>24.9866968635286</v>
      </c>
      <c r="M1910" s="9" t="str">
        <f>Data[[#This Row],[schedule]]&amp;" | "&amp;Data[[#This Row],[section]]</f>
        <v>SCHEDULE 23: REPORT ON INITIAL REGULATORY ASSET BASE VALUE | 23b(iv): Asset Lives &amp; Asset Uses</v>
      </c>
      <c r="N1910" s="9" t="str">
        <f t="shared" si="29"/>
        <v>SCHEDULE 23: REPORT ON INITIAL REGULATORY ASSET BASE VALUE | 23b(iv): Asset Lives &amp; Asset Uses | Asset life | Sealed Surfaces: Aprons</v>
      </c>
    </row>
    <row r="1911" spans="1:14">
      <c r="A1911" t="s">
        <v>1</v>
      </c>
      <c r="B1911">
        <v>2011</v>
      </c>
      <c r="C1911" t="s">
        <v>5353</v>
      </c>
      <c r="D1911" t="s">
        <v>5416</v>
      </c>
      <c r="E1911" t="s">
        <v>81</v>
      </c>
      <c r="F1911" t="s">
        <v>5417</v>
      </c>
      <c r="G1911">
        <v>138</v>
      </c>
      <c r="H1911" t="s">
        <v>5443</v>
      </c>
      <c r="I1911">
        <v>2011</v>
      </c>
      <c r="J1911" t="s">
        <v>5356</v>
      </c>
      <c r="K1911" t="s">
        <v>5444</v>
      </c>
      <c r="L1911">
        <v>12218.37880961946</v>
      </c>
      <c r="M1911" s="9" t="str">
        <f>Data[[#This Row],[schedule]]&amp;" | "&amp;Data[[#This Row],[section]]</f>
        <v>SCHEDULE 23: REPORT ON INITIAL REGULATORY ASSET BASE VALUE | 23b(iv): Asset Lives &amp; Asset Uses</v>
      </c>
      <c r="N1911" s="9" t="str">
        <f t="shared" si="29"/>
        <v>SCHEDULE 23: REPORT ON INITIAL REGULATORY ASSET BASE VALUE | 23b(iv): Asset Lives &amp; Asset Uses | RAB value year end | Sealed Surfaces: Aircraft gates</v>
      </c>
    </row>
    <row r="1912" spans="1:14">
      <c r="A1912" t="s">
        <v>1</v>
      </c>
      <c r="B1912">
        <v>2011</v>
      </c>
      <c r="C1912" t="s">
        <v>5353</v>
      </c>
      <c r="D1912" t="s">
        <v>5416</v>
      </c>
      <c r="E1912" t="s">
        <v>81</v>
      </c>
      <c r="F1912" t="s">
        <v>5437</v>
      </c>
      <c r="G1912">
        <v>138</v>
      </c>
      <c r="H1912" t="s">
        <v>5443</v>
      </c>
      <c r="I1912">
        <v>2011</v>
      </c>
      <c r="J1912" t="s">
        <v>5438</v>
      </c>
      <c r="K1912" t="s">
        <v>5445</v>
      </c>
      <c r="L1912">
        <v>18.587780112613721</v>
      </c>
      <c r="M1912" s="9" t="str">
        <f>Data[[#This Row],[schedule]]&amp;" | "&amp;Data[[#This Row],[section]]</f>
        <v>SCHEDULE 23: REPORT ON INITIAL REGULATORY ASSET BASE VALUE | 23b(iv): Asset Lives &amp; Asset Uses</v>
      </c>
      <c r="N1912" s="9" t="str">
        <f t="shared" si="29"/>
        <v>SCHEDULE 23: REPORT ON INITIAL REGULATORY ASSET BASE VALUE | 23b(iv): Asset Lives &amp; Asset Uses | Asset life | Sealed Surfaces: Aircraft gates</v>
      </c>
    </row>
    <row r="1913" spans="1:14">
      <c r="A1913" t="s">
        <v>1</v>
      </c>
      <c r="B1913">
        <v>2011</v>
      </c>
      <c r="C1913" t="s">
        <v>5353</v>
      </c>
      <c r="D1913" t="s">
        <v>5416</v>
      </c>
      <c r="E1913" t="s">
        <v>81</v>
      </c>
      <c r="F1913" t="s">
        <v>5417</v>
      </c>
      <c r="G1913">
        <v>139</v>
      </c>
      <c r="H1913" t="s">
        <v>5446</v>
      </c>
      <c r="I1913">
        <v>2011</v>
      </c>
      <c r="J1913" t="s">
        <v>5356</v>
      </c>
      <c r="K1913" t="s">
        <v>5447</v>
      </c>
      <c r="L1913">
        <v>9232.1087830690376</v>
      </c>
      <c r="M1913" s="9" t="str">
        <f>Data[[#This Row],[schedule]]&amp;" | "&amp;Data[[#This Row],[section]]</f>
        <v>SCHEDULE 23: REPORT ON INITIAL REGULATORY ASSET BASE VALUE | 23b(iv): Asset Lives &amp; Asset Uses</v>
      </c>
      <c r="N1913" s="9" t="str">
        <f t="shared" si="29"/>
        <v>SCHEDULE 23: REPORT ON INITIAL REGULATORY ASSET BASE VALUE | 23b(iv): Asset Lives &amp; Asset Uses | RAB value year end | Sealed Surfaces: North RESA</v>
      </c>
    </row>
    <row r="1914" spans="1:14">
      <c r="A1914" t="s">
        <v>1</v>
      </c>
      <c r="B1914">
        <v>2011</v>
      </c>
      <c r="C1914" t="s">
        <v>5353</v>
      </c>
      <c r="D1914" t="s">
        <v>5416</v>
      </c>
      <c r="E1914" t="s">
        <v>81</v>
      </c>
      <c r="F1914" t="s">
        <v>5437</v>
      </c>
      <c r="G1914">
        <v>139</v>
      </c>
      <c r="H1914" t="s">
        <v>5446</v>
      </c>
      <c r="I1914">
        <v>2011</v>
      </c>
      <c r="J1914" t="s">
        <v>5438</v>
      </c>
      <c r="K1914" t="s">
        <v>5448</v>
      </c>
      <c r="L1914">
        <v>31.454027489914711</v>
      </c>
      <c r="M1914" s="9" t="str">
        <f>Data[[#This Row],[schedule]]&amp;" | "&amp;Data[[#This Row],[section]]</f>
        <v>SCHEDULE 23: REPORT ON INITIAL REGULATORY ASSET BASE VALUE | 23b(iv): Asset Lives &amp; Asset Uses</v>
      </c>
      <c r="N1914" s="9" t="str">
        <f t="shared" si="29"/>
        <v>SCHEDULE 23: REPORT ON INITIAL REGULATORY ASSET BASE VALUE | 23b(iv): Asset Lives &amp; Asset Uses | Asset life | Sealed Surfaces: North RESA</v>
      </c>
    </row>
    <row r="1915" spans="1:14">
      <c r="A1915" t="s">
        <v>1</v>
      </c>
      <c r="B1915">
        <v>2011</v>
      </c>
      <c r="C1915" t="s">
        <v>5353</v>
      </c>
      <c r="D1915" t="s">
        <v>5416</v>
      </c>
      <c r="E1915" t="s">
        <v>81</v>
      </c>
      <c r="F1915" t="s">
        <v>5417</v>
      </c>
      <c r="G1915">
        <v>140</v>
      </c>
      <c r="H1915" t="s">
        <v>5449</v>
      </c>
      <c r="I1915">
        <v>2011</v>
      </c>
      <c r="J1915" t="s">
        <v>5356</v>
      </c>
      <c r="K1915" t="s">
        <v>5450</v>
      </c>
      <c r="L1915">
        <v>24103.829153065381</v>
      </c>
      <c r="M1915" s="9" t="str">
        <f>Data[[#This Row],[schedule]]&amp;" | "&amp;Data[[#This Row],[section]]</f>
        <v>SCHEDULE 23: REPORT ON INITIAL REGULATORY ASSET BASE VALUE | 23b(iv): Asset Lives &amp; Asset Uses</v>
      </c>
      <c r="N1915" s="9" t="str">
        <f t="shared" si="29"/>
        <v>SCHEDULE 23: REPORT ON INITIAL REGULATORY ASSET BASE VALUE | 23b(iv): Asset Lives &amp; Asset Uses | RAB value year end | Sealed Surfaces: South RESA</v>
      </c>
    </row>
    <row r="1916" spans="1:14">
      <c r="A1916" t="s">
        <v>1</v>
      </c>
      <c r="B1916">
        <v>2011</v>
      </c>
      <c r="C1916" t="s">
        <v>5353</v>
      </c>
      <c r="D1916" t="s">
        <v>5416</v>
      </c>
      <c r="E1916" t="s">
        <v>81</v>
      </c>
      <c r="F1916" t="s">
        <v>5437</v>
      </c>
      <c r="G1916">
        <v>140</v>
      </c>
      <c r="H1916" t="s">
        <v>5449</v>
      </c>
      <c r="I1916">
        <v>2011</v>
      </c>
      <c r="J1916" t="s">
        <v>5438</v>
      </c>
      <c r="K1916" t="s">
        <v>5451</v>
      </c>
      <c r="L1916">
        <v>51.561456627678773</v>
      </c>
      <c r="M1916" s="9" t="str">
        <f>Data[[#This Row],[schedule]]&amp;" | "&amp;Data[[#This Row],[section]]</f>
        <v>SCHEDULE 23: REPORT ON INITIAL REGULATORY ASSET BASE VALUE | 23b(iv): Asset Lives &amp; Asset Uses</v>
      </c>
      <c r="N1916" s="9" t="str">
        <f t="shared" si="29"/>
        <v>SCHEDULE 23: REPORT ON INITIAL REGULATORY ASSET BASE VALUE | 23b(iv): Asset Lives &amp; Asset Uses | Asset life | Sealed Surfaces: South RESA</v>
      </c>
    </row>
    <row r="1917" spans="1:14">
      <c r="A1917" t="s">
        <v>1</v>
      </c>
      <c r="B1917">
        <v>2011</v>
      </c>
      <c r="C1917" t="s">
        <v>5353</v>
      </c>
      <c r="D1917" t="s">
        <v>5416</v>
      </c>
      <c r="E1917" t="s">
        <v>81</v>
      </c>
      <c r="F1917" t="s">
        <v>5417</v>
      </c>
      <c r="G1917">
        <v>141</v>
      </c>
      <c r="H1917" t="s">
        <v>5452</v>
      </c>
      <c r="I1917">
        <v>2011</v>
      </c>
      <c r="J1917" t="s">
        <v>5356</v>
      </c>
      <c r="K1917" t="s">
        <v>5453</v>
      </c>
      <c r="L1917">
        <v>2007.2357118505929</v>
      </c>
      <c r="M1917" s="9" t="str">
        <f>Data[[#This Row],[schedule]]&amp;" | "&amp;Data[[#This Row],[section]]</f>
        <v>SCHEDULE 23: REPORT ON INITIAL REGULATORY ASSET BASE VALUE | 23b(iv): Asset Lives &amp; Asset Uses</v>
      </c>
      <c r="N1917" s="9" t="str">
        <f t="shared" si="29"/>
        <v>SCHEDULE 23: REPORT ON INITIAL REGULATORY ASSET BASE VALUE | 23b(iv): Asset Lives &amp; Asset Uses | RAB value year end | Sealed Surfaces: Roading</v>
      </c>
    </row>
    <row r="1918" spans="1:14">
      <c r="A1918" t="s">
        <v>1</v>
      </c>
      <c r="B1918">
        <v>2011</v>
      </c>
      <c r="C1918" t="s">
        <v>5353</v>
      </c>
      <c r="D1918" t="s">
        <v>5416</v>
      </c>
      <c r="E1918" t="s">
        <v>81</v>
      </c>
      <c r="F1918" t="s">
        <v>5437</v>
      </c>
      <c r="G1918">
        <v>141</v>
      </c>
      <c r="H1918" t="s">
        <v>5452</v>
      </c>
      <c r="I1918">
        <v>2011</v>
      </c>
      <c r="J1918" t="s">
        <v>5438</v>
      </c>
      <c r="K1918" t="s">
        <v>5454</v>
      </c>
      <c r="L1918">
        <v>20.016422400212289</v>
      </c>
      <c r="M1918" s="9" t="str">
        <f>Data[[#This Row],[schedule]]&amp;" | "&amp;Data[[#This Row],[section]]</f>
        <v>SCHEDULE 23: REPORT ON INITIAL REGULATORY ASSET BASE VALUE | 23b(iv): Asset Lives &amp; Asset Uses</v>
      </c>
      <c r="N1918" s="9" t="str">
        <f t="shared" si="29"/>
        <v>SCHEDULE 23: REPORT ON INITIAL REGULATORY ASSET BASE VALUE | 23b(iv): Asset Lives &amp; Asset Uses | Asset life | Sealed Surfaces: Roading</v>
      </c>
    </row>
    <row r="1919" spans="1:14">
      <c r="A1919" t="s">
        <v>1</v>
      </c>
      <c r="B1919">
        <v>2011</v>
      </c>
      <c r="C1919" t="s">
        <v>5353</v>
      </c>
      <c r="D1919" t="s">
        <v>5416</v>
      </c>
      <c r="E1919" t="s">
        <v>81</v>
      </c>
      <c r="F1919" t="s">
        <v>5417</v>
      </c>
      <c r="G1919">
        <v>144</v>
      </c>
      <c r="H1919" t="s">
        <v>5455</v>
      </c>
      <c r="I1919">
        <v>2011</v>
      </c>
      <c r="J1919" t="s">
        <v>5356</v>
      </c>
      <c r="K1919" t="s">
        <v>5456</v>
      </c>
      <c r="L1919">
        <v>3837.0340218904889</v>
      </c>
      <c r="M1919" s="9" t="str">
        <f>Data[[#This Row],[schedule]]&amp;" | "&amp;Data[[#This Row],[section]]</f>
        <v>SCHEDULE 23: REPORT ON INITIAL REGULATORY ASSET BASE VALUE | 23b(iv): Asset Lives &amp; Asset Uses</v>
      </c>
      <c r="N1919" s="9" t="str">
        <f t="shared" si="29"/>
        <v>SCHEDULE 23: REPORT ON INITIAL REGULATORY ASSET BASE VALUE | 23b(iv): Asset Lives &amp; Asset Uses | RAB value year end | Other assets sealed surfaces</v>
      </c>
    </row>
    <row r="1920" spans="1:14">
      <c r="A1920" t="s">
        <v>1</v>
      </c>
      <c r="B1920">
        <v>2011</v>
      </c>
      <c r="C1920" t="s">
        <v>5353</v>
      </c>
      <c r="D1920" t="s">
        <v>5416</v>
      </c>
      <c r="E1920" t="s">
        <v>81</v>
      </c>
      <c r="F1920" t="s">
        <v>5417</v>
      </c>
      <c r="G1920">
        <v>146</v>
      </c>
      <c r="H1920" t="s">
        <v>250</v>
      </c>
      <c r="I1920">
        <v>2011</v>
      </c>
      <c r="J1920" t="s">
        <v>5356</v>
      </c>
      <c r="K1920" t="s">
        <v>1396</v>
      </c>
      <c r="L1920">
        <v>121679.33671605019</v>
      </c>
      <c r="M1920" s="9" t="str">
        <f>Data[[#This Row],[schedule]]&amp;" | "&amp;Data[[#This Row],[section]]</f>
        <v>SCHEDULE 23: REPORT ON INITIAL REGULATORY ASSET BASE VALUE | 23b(iv): Asset Lives &amp; Asset Uses</v>
      </c>
      <c r="N1920" s="9" t="str">
        <f t="shared" si="29"/>
        <v>SCHEDULE 23: REPORT ON INITIAL REGULATORY ASSET BASE VALUE | 23b(iv): Asset Lives &amp; Asset Uses | RAB value year end | Total value sealed surfaces</v>
      </c>
    </row>
    <row r="1921" spans="1:14">
      <c r="A1921" t="s">
        <v>1</v>
      </c>
      <c r="B1921">
        <v>2011</v>
      </c>
      <c r="C1921" t="s">
        <v>5353</v>
      </c>
      <c r="D1921" t="s">
        <v>5416</v>
      </c>
      <c r="E1921" t="s">
        <v>81</v>
      </c>
      <c r="F1921" t="s">
        <v>5417</v>
      </c>
      <c r="G1921">
        <v>150</v>
      </c>
      <c r="H1921" t="s">
        <v>5457</v>
      </c>
      <c r="I1921">
        <v>2011</v>
      </c>
      <c r="J1921" t="s">
        <v>5356</v>
      </c>
      <c r="K1921" t="s">
        <v>5458</v>
      </c>
      <c r="L1921">
        <v>64209.473656711147</v>
      </c>
      <c r="M1921" s="9" t="str">
        <f>Data[[#This Row],[schedule]]&amp;" | "&amp;Data[[#This Row],[section]]</f>
        <v>SCHEDULE 23: REPORT ON INITIAL REGULATORY ASSET BASE VALUE | 23b(iv): Asset Lives &amp; Asset Uses</v>
      </c>
      <c r="N1921" s="9" t="str">
        <f t="shared" si="29"/>
        <v>SCHEDULE 23: REPORT ON INITIAL REGULATORY ASSET BASE VALUE | 23b(iv): Asset Lives &amp; Asset Uses | RAB value year end | Infrastructure and Buildings: Main terminal</v>
      </c>
    </row>
    <row r="1922" spans="1:14">
      <c r="A1922" t="s">
        <v>1</v>
      </c>
      <c r="B1922">
        <v>2011</v>
      </c>
      <c r="C1922" t="s">
        <v>5353</v>
      </c>
      <c r="D1922" t="s">
        <v>5416</v>
      </c>
      <c r="E1922" t="s">
        <v>81</v>
      </c>
      <c r="F1922" t="s">
        <v>5437</v>
      </c>
      <c r="G1922">
        <v>150</v>
      </c>
      <c r="H1922" t="s">
        <v>5457</v>
      </c>
      <c r="I1922">
        <v>2011</v>
      </c>
      <c r="J1922" t="s">
        <v>5438</v>
      </c>
      <c r="K1922" t="s">
        <v>5459</v>
      </c>
      <c r="L1922">
        <v>23.153032395260411</v>
      </c>
      <c r="M1922" s="9" t="str">
        <f>Data[[#This Row],[schedule]]&amp;" | "&amp;Data[[#This Row],[section]]</f>
        <v>SCHEDULE 23: REPORT ON INITIAL REGULATORY ASSET BASE VALUE | 23b(iv): Asset Lives &amp; Asset Uses</v>
      </c>
      <c r="N1922" s="9" t="str">
        <f t="shared" ref="N1922:N1985" si="30">SUBSTITUTE(SUBSTITUTE(SUBSTITUTE(C1922&amp;" | "&amp;D1922&amp;" | "&amp;E1922&amp;" | "&amp;F1922&amp;" | "&amp;H1922," |  |  | "," | ")," |  |  | "," | ")," |  | "," | ")</f>
        <v>SCHEDULE 23: REPORT ON INITIAL REGULATORY ASSET BASE VALUE | 23b(iv): Asset Lives &amp; Asset Uses | Asset life | Infrastructure and Buildings: Main terminal</v>
      </c>
    </row>
    <row r="1923" spans="1:14">
      <c r="A1923" t="s">
        <v>1</v>
      </c>
      <c r="B1923">
        <v>2011</v>
      </c>
      <c r="C1923" t="s">
        <v>5353</v>
      </c>
      <c r="D1923" t="s">
        <v>5416</v>
      </c>
      <c r="E1923" t="s">
        <v>81</v>
      </c>
      <c r="F1923" t="s">
        <v>5417</v>
      </c>
      <c r="G1923">
        <v>151</v>
      </c>
      <c r="H1923" t="s">
        <v>5460</v>
      </c>
      <c r="I1923">
        <v>2011</v>
      </c>
      <c r="J1923" t="s">
        <v>5356</v>
      </c>
      <c r="K1923" t="s">
        <v>5461</v>
      </c>
      <c r="L1923">
        <v>32501.967535752949</v>
      </c>
      <c r="M1923" s="9" t="str">
        <f>Data[[#This Row],[schedule]]&amp;" | "&amp;Data[[#This Row],[section]]</f>
        <v>SCHEDULE 23: REPORT ON INITIAL REGULATORY ASSET BASE VALUE | 23b(iv): Asset Lives &amp; Asset Uses</v>
      </c>
      <c r="N1923" s="9" t="str">
        <f t="shared" si="30"/>
        <v>SCHEDULE 23: REPORT ON INITIAL REGULATORY ASSET BASE VALUE | 23b(iv): Asset Lives &amp; Asset Uses | RAB value year end | Infrastructure and Buildings: North Pier</v>
      </c>
    </row>
    <row r="1924" spans="1:14">
      <c r="A1924" t="s">
        <v>1</v>
      </c>
      <c r="B1924">
        <v>2011</v>
      </c>
      <c r="C1924" t="s">
        <v>5353</v>
      </c>
      <c r="D1924" t="s">
        <v>5416</v>
      </c>
      <c r="E1924" t="s">
        <v>81</v>
      </c>
      <c r="F1924" t="s">
        <v>5437</v>
      </c>
      <c r="G1924">
        <v>151</v>
      </c>
      <c r="H1924" t="s">
        <v>5460</v>
      </c>
      <c r="I1924">
        <v>2011</v>
      </c>
      <c r="J1924" t="s">
        <v>5438</v>
      </c>
      <c r="K1924" t="s">
        <v>5462</v>
      </c>
      <c r="L1924">
        <v>26.568937485366629</v>
      </c>
      <c r="M1924" s="9" t="str">
        <f>Data[[#This Row],[schedule]]&amp;" | "&amp;Data[[#This Row],[section]]</f>
        <v>SCHEDULE 23: REPORT ON INITIAL REGULATORY ASSET BASE VALUE | 23b(iv): Asset Lives &amp; Asset Uses</v>
      </c>
      <c r="N1924" s="9" t="str">
        <f t="shared" si="30"/>
        <v>SCHEDULE 23: REPORT ON INITIAL REGULATORY ASSET BASE VALUE | 23b(iv): Asset Lives &amp; Asset Uses | Asset life | Infrastructure and Buildings: North Pier</v>
      </c>
    </row>
    <row r="1925" spans="1:14">
      <c r="A1925" t="s">
        <v>1</v>
      </c>
      <c r="B1925">
        <v>2011</v>
      </c>
      <c r="C1925" t="s">
        <v>5353</v>
      </c>
      <c r="D1925" t="s">
        <v>5416</v>
      </c>
      <c r="E1925" t="s">
        <v>81</v>
      </c>
      <c r="F1925" t="s">
        <v>5417</v>
      </c>
      <c r="G1925">
        <v>152</v>
      </c>
      <c r="H1925" t="s">
        <v>5463</v>
      </c>
      <c r="I1925">
        <v>2011</v>
      </c>
      <c r="J1925" t="s">
        <v>5356</v>
      </c>
      <c r="K1925" t="s">
        <v>5464</v>
      </c>
      <c r="L1925">
        <v>1247.1552507094129</v>
      </c>
      <c r="M1925" s="9" t="str">
        <f>Data[[#This Row],[schedule]]&amp;" | "&amp;Data[[#This Row],[section]]</f>
        <v>SCHEDULE 23: REPORT ON INITIAL REGULATORY ASSET BASE VALUE | 23b(iv): Asset Lives &amp; Asset Uses</v>
      </c>
      <c r="N1925" s="9" t="str">
        <f t="shared" si="30"/>
        <v>SCHEDULE 23: REPORT ON INITIAL REGULATORY ASSET BASE VALUE | 23b(iv): Asset Lives &amp; Asset Uses | RAB value year end | Infrastructure and Buildings: South Pier</v>
      </c>
    </row>
    <row r="1926" spans="1:14">
      <c r="A1926" t="s">
        <v>1</v>
      </c>
      <c r="B1926">
        <v>2011</v>
      </c>
      <c r="C1926" t="s">
        <v>5353</v>
      </c>
      <c r="D1926" t="s">
        <v>5416</v>
      </c>
      <c r="E1926" t="s">
        <v>81</v>
      </c>
      <c r="F1926" t="s">
        <v>5437</v>
      </c>
      <c r="G1926">
        <v>152</v>
      </c>
      <c r="H1926" t="s">
        <v>5463</v>
      </c>
      <c r="I1926">
        <v>2011</v>
      </c>
      <c r="J1926" t="s">
        <v>5438</v>
      </c>
      <c r="K1926" t="s">
        <v>5465</v>
      </c>
      <c r="L1926">
        <v>16.577368770870489</v>
      </c>
      <c r="M1926" s="9" t="str">
        <f>Data[[#This Row],[schedule]]&amp;" | "&amp;Data[[#This Row],[section]]</f>
        <v>SCHEDULE 23: REPORT ON INITIAL REGULATORY ASSET BASE VALUE | 23b(iv): Asset Lives &amp; Asset Uses</v>
      </c>
      <c r="N1926" s="9" t="str">
        <f t="shared" si="30"/>
        <v>SCHEDULE 23: REPORT ON INITIAL REGULATORY ASSET BASE VALUE | 23b(iv): Asset Lives &amp; Asset Uses | Asset life | Infrastructure and Buildings: South Pier</v>
      </c>
    </row>
    <row r="1927" spans="1:14">
      <c r="A1927" t="s">
        <v>1</v>
      </c>
      <c r="B1927">
        <v>2011</v>
      </c>
      <c r="C1927" t="s">
        <v>5353</v>
      </c>
      <c r="D1927" t="s">
        <v>5416</v>
      </c>
      <c r="E1927" t="s">
        <v>81</v>
      </c>
      <c r="F1927" t="s">
        <v>5417</v>
      </c>
      <c r="G1927">
        <v>153</v>
      </c>
      <c r="H1927" t="s">
        <v>5466</v>
      </c>
      <c r="I1927">
        <v>2011</v>
      </c>
      <c r="J1927" t="s">
        <v>5356</v>
      </c>
      <c r="K1927" t="s">
        <v>5467</v>
      </c>
      <c r="L1927">
        <v>13118.348049623261</v>
      </c>
      <c r="M1927" s="9" t="str">
        <f>Data[[#This Row],[schedule]]&amp;" | "&amp;Data[[#This Row],[section]]</f>
        <v>SCHEDULE 23: REPORT ON INITIAL REGULATORY ASSET BASE VALUE | 23b(iv): Asset Lives &amp; Asset Uses</v>
      </c>
      <c r="N1927" s="9" t="str">
        <f t="shared" si="30"/>
        <v>SCHEDULE 23: REPORT ON INITIAL REGULATORY ASSET BASE VALUE | 23b(iv): Asset Lives &amp; Asset Uses | RAB value year end | Infrastructure and Buildings: South West Pier</v>
      </c>
    </row>
    <row r="1928" spans="1:14">
      <c r="A1928" t="s">
        <v>1</v>
      </c>
      <c r="B1928">
        <v>2011</v>
      </c>
      <c r="C1928" t="s">
        <v>5353</v>
      </c>
      <c r="D1928" t="s">
        <v>5416</v>
      </c>
      <c r="E1928" t="s">
        <v>81</v>
      </c>
      <c r="F1928" t="s">
        <v>5437</v>
      </c>
      <c r="G1928">
        <v>153</v>
      </c>
      <c r="H1928" t="s">
        <v>5466</v>
      </c>
      <c r="I1928">
        <v>2011</v>
      </c>
      <c r="J1928" t="s">
        <v>5438</v>
      </c>
      <c r="K1928" t="s">
        <v>5468</v>
      </c>
      <c r="L1928">
        <v>21.14283686465588</v>
      </c>
      <c r="M1928" s="9" t="str">
        <f>Data[[#This Row],[schedule]]&amp;" | "&amp;Data[[#This Row],[section]]</f>
        <v>SCHEDULE 23: REPORT ON INITIAL REGULATORY ASSET BASE VALUE | 23b(iv): Asset Lives &amp; Asset Uses</v>
      </c>
      <c r="N1928" s="9" t="str">
        <f t="shared" si="30"/>
        <v>SCHEDULE 23: REPORT ON INITIAL REGULATORY ASSET BASE VALUE | 23b(iv): Asset Lives &amp; Asset Uses | Asset life | Infrastructure and Buildings: South West Pier</v>
      </c>
    </row>
    <row r="1929" spans="1:14">
      <c r="A1929" t="s">
        <v>1</v>
      </c>
      <c r="B1929">
        <v>2011</v>
      </c>
      <c r="C1929" t="s">
        <v>5353</v>
      </c>
      <c r="D1929" t="s">
        <v>5416</v>
      </c>
      <c r="E1929" t="s">
        <v>81</v>
      </c>
      <c r="F1929" t="s">
        <v>5417</v>
      </c>
      <c r="G1929">
        <v>154</v>
      </c>
      <c r="H1929" t="s">
        <v>5469</v>
      </c>
      <c r="I1929">
        <v>2011</v>
      </c>
      <c r="J1929" t="s">
        <v>5356</v>
      </c>
      <c r="K1929" t="s">
        <v>5470</v>
      </c>
      <c r="L1929">
        <v>4527.0975429970977</v>
      </c>
      <c r="M1929" s="9" t="str">
        <f>Data[[#This Row],[schedule]]&amp;" | "&amp;Data[[#This Row],[section]]</f>
        <v>SCHEDULE 23: REPORT ON INITIAL REGULATORY ASSET BASE VALUE | 23b(iv): Asset Lives &amp; Asset Uses</v>
      </c>
      <c r="N1929" s="9" t="str">
        <f t="shared" si="30"/>
        <v>SCHEDULE 23: REPORT ON INITIAL REGULATORY ASSET BASE VALUE | 23b(iv): Asset Lives &amp; Asset Uses | RAB value year end | Infrastructure and Buildings: Terminal link</v>
      </c>
    </row>
    <row r="1930" spans="1:14">
      <c r="A1930" t="s">
        <v>1</v>
      </c>
      <c r="B1930">
        <v>2011</v>
      </c>
      <c r="C1930" t="s">
        <v>5353</v>
      </c>
      <c r="D1930" t="s">
        <v>5416</v>
      </c>
      <c r="E1930" t="s">
        <v>81</v>
      </c>
      <c r="F1930" t="s">
        <v>5437</v>
      </c>
      <c r="G1930">
        <v>154</v>
      </c>
      <c r="H1930" t="s">
        <v>5469</v>
      </c>
      <c r="I1930">
        <v>2011</v>
      </c>
      <c r="J1930" t="s">
        <v>5438</v>
      </c>
      <c r="K1930" t="s">
        <v>5471</v>
      </c>
      <c r="L1930">
        <v>25.065940192081769</v>
      </c>
      <c r="M1930" s="9" t="str">
        <f>Data[[#This Row],[schedule]]&amp;" | "&amp;Data[[#This Row],[section]]</f>
        <v>SCHEDULE 23: REPORT ON INITIAL REGULATORY ASSET BASE VALUE | 23b(iv): Asset Lives &amp; Asset Uses</v>
      </c>
      <c r="N1930" s="9" t="str">
        <f t="shared" si="30"/>
        <v>SCHEDULE 23: REPORT ON INITIAL REGULATORY ASSET BASE VALUE | 23b(iv): Asset Lives &amp; Asset Uses | Asset life | Infrastructure and Buildings: Terminal link</v>
      </c>
    </row>
    <row r="1931" spans="1:14">
      <c r="A1931" t="s">
        <v>1</v>
      </c>
      <c r="B1931">
        <v>2011</v>
      </c>
      <c r="C1931" t="s">
        <v>5353</v>
      </c>
      <c r="D1931" t="s">
        <v>5416</v>
      </c>
      <c r="E1931" t="s">
        <v>81</v>
      </c>
      <c r="F1931" t="s">
        <v>5417</v>
      </c>
      <c r="G1931">
        <v>155</v>
      </c>
      <c r="H1931" t="s">
        <v>5472</v>
      </c>
      <c r="I1931">
        <v>2011</v>
      </c>
      <c r="J1931" t="s">
        <v>5356</v>
      </c>
      <c r="K1931" t="s">
        <v>5473</v>
      </c>
      <c r="L1931">
        <v>5475.0401641430781</v>
      </c>
      <c r="M1931" s="9" t="str">
        <f>Data[[#This Row],[schedule]]&amp;" | "&amp;Data[[#This Row],[section]]</f>
        <v>SCHEDULE 23: REPORT ON INITIAL REGULATORY ASSET BASE VALUE | 23b(iv): Asset Lives &amp; Asset Uses</v>
      </c>
      <c r="N1931" s="9" t="str">
        <f t="shared" si="30"/>
        <v>SCHEDULE 23: REPORT ON INITIAL REGULATORY ASSET BASE VALUE | 23b(iv): Asset Lives &amp; Asset Uses | RAB value year end | Infrastructure and Buildings: Elevated road</v>
      </c>
    </row>
    <row r="1932" spans="1:14">
      <c r="A1932" t="s">
        <v>1</v>
      </c>
      <c r="B1932">
        <v>2011</v>
      </c>
      <c r="C1932" t="s">
        <v>5353</v>
      </c>
      <c r="D1932" t="s">
        <v>5416</v>
      </c>
      <c r="E1932" t="s">
        <v>81</v>
      </c>
      <c r="F1932" t="s">
        <v>5437</v>
      </c>
      <c r="G1932">
        <v>155</v>
      </c>
      <c r="H1932" t="s">
        <v>5472</v>
      </c>
      <c r="I1932">
        <v>2011</v>
      </c>
      <c r="J1932" t="s">
        <v>5438</v>
      </c>
      <c r="K1932" t="s">
        <v>5474</v>
      </c>
      <c r="L1932">
        <v>37.759446113468798</v>
      </c>
      <c r="M1932" s="9" t="str">
        <f>Data[[#This Row],[schedule]]&amp;" | "&amp;Data[[#This Row],[section]]</f>
        <v>SCHEDULE 23: REPORT ON INITIAL REGULATORY ASSET BASE VALUE | 23b(iv): Asset Lives &amp; Asset Uses</v>
      </c>
      <c r="N1932" s="9" t="str">
        <f t="shared" si="30"/>
        <v>SCHEDULE 23: REPORT ON INITIAL REGULATORY ASSET BASE VALUE | 23b(iv): Asset Lives &amp; Asset Uses | Asset life | Infrastructure and Buildings: Elevated road</v>
      </c>
    </row>
    <row r="1933" spans="1:14">
      <c r="A1933" t="s">
        <v>1</v>
      </c>
      <c r="B1933">
        <v>2011</v>
      </c>
      <c r="C1933" t="s">
        <v>5353</v>
      </c>
      <c r="D1933" t="s">
        <v>5416</v>
      </c>
      <c r="E1933" t="s">
        <v>81</v>
      </c>
      <c r="F1933" t="s">
        <v>5417</v>
      </c>
      <c r="G1933">
        <v>156</v>
      </c>
      <c r="H1933" t="s">
        <v>5475</v>
      </c>
      <c r="I1933">
        <v>2011</v>
      </c>
      <c r="J1933" t="s">
        <v>5356</v>
      </c>
      <c r="K1933" t="s">
        <v>5476</v>
      </c>
      <c r="L1933">
        <v>862.47392842237184</v>
      </c>
      <c r="M1933" s="9" t="str">
        <f>Data[[#This Row],[schedule]]&amp;" | "&amp;Data[[#This Row],[section]]</f>
        <v>SCHEDULE 23: REPORT ON INITIAL REGULATORY ASSET BASE VALUE | 23b(iv): Asset Lives &amp; Asset Uses</v>
      </c>
      <c r="N1933" s="9" t="str">
        <f t="shared" si="30"/>
        <v>SCHEDULE 23: REPORT ON INITIAL REGULATORY ASSET BASE VALUE | 23b(iv): Asset Lives &amp; Asset Uses | RAB value year end | Infrastructure and Buildings: WIAL operational facilities</v>
      </c>
    </row>
    <row r="1934" spans="1:14">
      <c r="A1934" t="s">
        <v>1</v>
      </c>
      <c r="B1934">
        <v>2011</v>
      </c>
      <c r="C1934" t="s">
        <v>5353</v>
      </c>
      <c r="D1934" t="s">
        <v>5416</v>
      </c>
      <c r="E1934" t="s">
        <v>81</v>
      </c>
      <c r="F1934" t="s">
        <v>5437</v>
      </c>
      <c r="G1934">
        <v>156</v>
      </c>
      <c r="H1934" t="s">
        <v>5475</v>
      </c>
      <c r="I1934">
        <v>2011</v>
      </c>
      <c r="J1934" t="s">
        <v>5438</v>
      </c>
      <c r="K1934" t="s">
        <v>5477</v>
      </c>
      <c r="L1934">
        <v>42.866218434762033</v>
      </c>
      <c r="M1934" s="9" t="str">
        <f>Data[[#This Row],[schedule]]&amp;" | "&amp;Data[[#This Row],[section]]</f>
        <v>SCHEDULE 23: REPORT ON INITIAL REGULATORY ASSET BASE VALUE | 23b(iv): Asset Lives &amp; Asset Uses</v>
      </c>
      <c r="N1934" s="9" t="str">
        <f t="shared" si="30"/>
        <v>SCHEDULE 23: REPORT ON INITIAL REGULATORY ASSET BASE VALUE | 23b(iv): Asset Lives &amp; Asset Uses | Asset life | Infrastructure and Buildings: WIAL operational facilities</v>
      </c>
    </row>
    <row r="1935" spans="1:14">
      <c r="A1935" t="s">
        <v>1</v>
      </c>
      <c r="B1935">
        <v>2011</v>
      </c>
      <c r="C1935" t="s">
        <v>5353</v>
      </c>
      <c r="D1935" t="s">
        <v>5416</v>
      </c>
      <c r="E1935" t="s">
        <v>81</v>
      </c>
      <c r="F1935" t="s">
        <v>5417</v>
      </c>
      <c r="G1935">
        <v>157</v>
      </c>
      <c r="H1935" t="s">
        <v>5478</v>
      </c>
      <c r="I1935">
        <v>2011</v>
      </c>
      <c r="J1935" t="s">
        <v>5356</v>
      </c>
      <c r="K1935" t="s">
        <v>5479</v>
      </c>
      <c r="L1935">
        <v>276.29433</v>
      </c>
      <c r="M1935" s="9" t="str">
        <f>Data[[#This Row],[schedule]]&amp;" | "&amp;Data[[#This Row],[section]]</f>
        <v>SCHEDULE 23: REPORT ON INITIAL REGULATORY ASSET BASE VALUE | 23b(iv): Asset Lives &amp; Asset Uses</v>
      </c>
      <c r="N1935" s="9" t="str">
        <f t="shared" si="30"/>
        <v>SCHEDULE 23: REPORT ON INITIAL REGULATORY ASSET BASE VALUE | 23b(iv): Asset Lives &amp; Asset Uses | RAB value year end | Infrastructure and Buildings: Engine test bay</v>
      </c>
    </row>
    <row r="1936" spans="1:14">
      <c r="A1936" t="s">
        <v>1</v>
      </c>
      <c r="B1936">
        <v>2011</v>
      </c>
      <c r="C1936" t="s">
        <v>5353</v>
      </c>
      <c r="D1936" t="s">
        <v>5416</v>
      </c>
      <c r="E1936" t="s">
        <v>81</v>
      </c>
      <c r="F1936" t="s">
        <v>5437</v>
      </c>
      <c r="G1936">
        <v>157</v>
      </c>
      <c r="H1936" t="s">
        <v>5478</v>
      </c>
      <c r="I1936">
        <v>2011</v>
      </c>
      <c r="J1936" t="s">
        <v>5438</v>
      </c>
      <c r="K1936" t="s">
        <v>5480</v>
      </c>
      <c r="L1936">
        <v>19.4093023255814</v>
      </c>
      <c r="M1936" s="9" t="str">
        <f>Data[[#This Row],[schedule]]&amp;" | "&amp;Data[[#This Row],[section]]</f>
        <v>SCHEDULE 23: REPORT ON INITIAL REGULATORY ASSET BASE VALUE | 23b(iv): Asset Lives &amp; Asset Uses</v>
      </c>
      <c r="N1936" s="9" t="str">
        <f t="shared" si="30"/>
        <v>SCHEDULE 23: REPORT ON INITIAL REGULATORY ASSET BASE VALUE | 23b(iv): Asset Lives &amp; Asset Uses | Asset life | Infrastructure and Buildings: Engine test bay</v>
      </c>
    </row>
    <row r="1937" spans="1:14">
      <c r="A1937" t="s">
        <v>1</v>
      </c>
      <c r="B1937">
        <v>2011</v>
      </c>
      <c r="C1937" t="s">
        <v>5353</v>
      </c>
      <c r="D1937" t="s">
        <v>5416</v>
      </c>
      <c r="E1937" t="s">
        <v>81</v>
      </c>
      <c r="F1937" t="s">
        <v>5417</v>
      </c>
      <c r="G1937">
        <v>158</v>
      </c>
      <c r="H1937" t="s">
        <v>5481</v>
      </c>
      <c r="I1937">
        <v>2011</v>
      </c>
      <c r="J1937" t="s">
        <v>5356</v>
      </c>
      <c r="K1937" t="s">
        <v>5482</v>
      </c>
      <c r="L1937">
        <v>1455.456627164604</v>
      </c>
      <c r="M1937" s="9" t="str">
        <f>Data[[#This Row],[schedule]]&amp;" | "&amp;Data[[#This Row],[section]]</f>
        <v>SCHEDULE 23: REPORT ON INITIAL REGULATORY ASSET BASE VALUE | 23b(iv): Asset Lives &amp; Asset Uses</v>
      </c>
      <c r="N1937" s="9" t="str">
        <f t="shared" si="30"/>
        <v>SCHEDULE 23: REPORT ON INITIAL REGULATORY ASSET BASE VALUE | 23b(iv): Asset Lives &amp; Asset Uses | RAB value year end | Infrastructure and Buildings: Leased Properties</v>
      </c>
    </row>
    <row r="1938" spans="1:14">
      <c r="A1938" t="s">
        <v>1</v>
      </c>
      <c r="B1938">
        <v>2011</v>
      </c>
      <c r="C1938" t="s">
        <v>5353</v>
      </c>
      <c r="D1938" t="s">
        <v>5416</v>
      </c>
      <c r="E1938" t="s">
        <v>81</v>
      </c>
      <c r="F1938" t="s">
        <v>5437</v>
      </c>
      <c r="G1938">
        <v>158</v>
      </c>
      <c r="H1938" t="s">
        <v>5481</v>
      </c>
      <c r="I1938">
        <v>2011</v>
      </c>
      <c r="J1938" t="s">
        <v>5438</v>
      </c>
      <c r="K1938" t="s">
        <v>5483</v>
      </c>
      <c r="L1938">
        <v>31.984981814132819</v>
      </c>
      <c r="M1938" s="9" t="str">
        <f>Data[[#This Row],[schedule]]&amp;" | "&amp;Data[[#This Row],[section]]</f>
        <v>SCHEDULE 23: REPORT ON INITIAL REGULATORY ASSET BASE VALUE | 23b(iv): Asset Lives &amp; Asset Uses</v>
      </c>
      <c r="N1938" s="9" t="str">
        <f t="shared" si="30"/>
        <v>SCHEDULE 23: REPORT ON INITIAL REGULATORY ASSET BASE VALUE | 23b(iv): Asset Lives &amp; Asset Uses | Asset life | Infrastructure and Buildings: Leased Properties</v>
      </c>
    </row>
    <row r="1939" spans="1:14">
      <c r="A1939" t="s">
        <v>1</v>
      </c>
      <c r="B1939">
        <v>2011</v>
      </c>
      <c r="C1939" t="s">
        <v>5353</v>
      </c>
      <c r="D1939" t="s">
        <v>5416</v>
      </c>
      <c r="E1939" t="s">
        <v>81</v>
      </c>
      <c r="F1939" t="s">
        <v>5417</v>
      </c>
      <c r="G1939">
        <v>159</v>
      </c>
      <c r="H1939" t="s">
        <v>5484</v>
      </c>
      <c r="I1939">
        <v>2011</v>
      </c>
      <c r="J1939" t="s">
        <v>5356</v>
      </c>
      <c r="K1939" t="s">
        <v>5485</v>
      </c>
      <c r="L1939">
        <v>4116.8082706248233</v>
      </c>
      <c r="M1939" s="9" t="str">
        <f>Data[[#This Row],[schedule]]&amp;" | "&amp;Data[[#This Row],[section]]</f>
        <v>SCHEDULE 23: REPORT ON INITIAL REGULATORY ASSET BASE VALUE | 23b(iv): Asset Lives &amp; Asset Uses</v>
      </c>
      <c r="N1939" s="9" t="str">
        <f t="shared" si="30"/>
        <v>SCHEDULE 23: REPORT ON INITIAL REGULATORY ASSET BASE VALUE | 23b(iv): Asset Lives &amp; Asset Uses | RAB value year end | Infrastructure and Buildings: Residential properties</v>
      </c>
    </row>
    <row r="1940" spans="1:14">
      <c r="A1940" t="s">
        <v>1</v>
      </c>
      <c r="B1940">
        <v>2011</v>
      </c>
      <c r="C1940" t="s">
        <v>5353</v>
      </c>
      <c r="D1940" t="s">
        <v>5416</v>
      </c>
      <c r="E1940" t="s">
        <v>81</v>
      </c>
      <c r="F1940" t="s">
        <v>5437</v>
      </c>
      <c r="G1940">
        <v>159</v>
      </c>
      <c r="H1940" t="s">
        <v>5484</v>
      </c>
      <c r="I1940">
        <v>2011</v>
      </c>
      <c r="J1940" t="s">
        <v>5438</v>
      </c>
      <c r="K1940" t="s">
        <v>5486</v>
      </c>
      <c r="L1940">
        <v>30.853938519102911</v>
      </c>
      <c r="M1940" s="9" t="str">
        <f>Data[[#This Row],[schedule]]&amp;" | "&amp;Data[[#This Row],[section]]</f>
        <v>SCHEDULE 23: REPORT ON INITIAL REGULATORY ASSET BASE VALUE | 23b(iv): Asset Lives &amp; Asset Uses</v>
      </c>
      <c r="N1940" s="9" t="str">
        <f t="shared" si="30"/>
        <v>SCHEDULE 23: REPORT ON INITIAL REGULATORY ASSET BASE VALUE | 23b(iv): Asset Lives &amp; Asset Uses | Asset life | Infrastructure and Buildings: Residential properties</v>
      </c>
    </row>
    <row r="1941" spans="1:14">
      <c r="A1941" t="s">
        <v>1</v>
      </c>
      <c r="B1941">
        <v>2011</v>
      </c>
      <c r="C1941" t="s">
        <v>5353</v>
      </c>
      <c r="D1941" t="s">
        <v>5416</v>
      </c>
      <c r="E1941" t="s">
        <v>81</v>
      </c>
      <c r="F1941" t="s">
        <v>5417</v>
      </c>
      <c r="G1941">
        <v>161</v>
      </c>
      <c r="H1941" t="s">
        <v>5487</v>
      </c>
      <c r="I1941">
        <v>2011</v>
      </c>
      <c r="J1941" t="s">
        <v>5356</v>
      </c>
      <c r="K1941" t="s">
        <v>458</v>
      </c>
      <c r="L1941">
        <v>0</v>
      </c>
      <c r="M1941" s="9" t="str">
        <f>Data[[#This Row],[schedule]]&amp;" | "&amp;Data[[#This Row],[section]]</f>
        <v>SCHEDULE 23: REPORT ON INITIAL REGULATORY ASSET BASE VALUE | 23b(iv): Asset Lives &amp; Asset Uses</v>
      </c>
      <c r="N1941" s="9" t="str">
        <f t="shared" si="30"/>
        <v>SCHEDULE 23: REPORT ON INITIAL REGULATORY ASSET BASE VALUE | 23b(iv): Asset Lives &amp; Asset Uses | RAB value year end | Other assets infrastructure and buildings</v>
      </c>
    </row>
    <row r="1942" spans="1:14">
      <c r="A1942" t="s">
        <v>1</v>
      </c>
      <c r="B1942">
        <v>2011</v>
      </c>
      <c r="C1942" t="s">
        <v>5353</v>
      </c>
      <c r="D1942" t="s">
        <v>5416</v>
      </c>
      <c r="E1942" t="s">
        <v>81</v>
      </c>
      <c r="F1942" t="s">
        <v>5417</v>
      </c>
      <c r="G1942">
        <v>163</v>
      </c>
      <c r="H1942" t="s">
        <v>253</v>
      </c>
      <c r="I1942">
        <v>2011</v>
      </c>
      <c r="J1942" t="s">
        <v>5356</v>
      </c>
      <c r="K1942" t="s">
        <v>5488</v>
      </c>
      <c r="L1942">
        <v>127790.1153561488</v>
      </c>
      <c r="M1942" s="9" t="str">
        <f>Data[[#This Row],[schedule]]&amp;" | "&amp;Data[[#This Row],[section]]</f>
        <v>SCHEDULE 23: REPORT ON INITIAL REGULATORY ASSET BASE VALUE | 23b(iv): Asset Lives &amp; Asset Uses</v>
      </c>
      <c r="N1942" s="9" t="str">
        <f t="shared" si="30"/>
        <v>SCHEDULE 23: REPORT ON INITIAL REGULATORY ASSET BASE VALUE | 23b(iv): Asset Lives &amp; Asset Uses | RAB value year end | Total value infrastructure and buildings</v>
      </c>
    </row>
    <row r="1943" spans="1:14">
      <c r="A1943" t="s">
        <v>1</v>
      </c>
      <c r="B1943">
        <v>2011</v>
      </c>
      <c r="C1943" t="s">
        <v>5353</v>
      </c>
      <c r="D1943" t="s">
        <v>5416</v>
      </c>
      <c r="E1943" t="s">
        <v>81</v>
      </c>
      <c r="F1943" t="s">
        <v>5417</v>
      </c>
      <c r="G1943">
        <v>166</v>
      </c>
      <c r="H1943" t="s">
        <v>5489</v>
      </c>
      <c r="I1943">
        <v>2011</v>
      </c>
      <c r="J1943" t="s">
        <v>5356</v>
      </c>
      <c r="K1943" t="s">
        <v>5490</v>
      </c>
      <c r="L1943">
        <v>4389.308750864423</v>
      </c>
      <c r="M1943" s="9" t="str">
        <f>Data[[#This Row],[schedule]]&amp;" | "&amp;Data[[#This Row],[section]]</f>
        <v>SCHEDULE 23: REPORT ON INITIAL REGULATORY ASSET BASE VALUE | 23b(iv): Asset Lives &amp; Asset Uses</v>
      </c>
      <c r="N1943" s="9" t="str">
        <f t="shared" si="30"/>
        <v>SCHEDULE 23: REPORT ON INITIAL REGULATORY ASSET BASE VALUE | 23b(iv): Asset Lives &amp; Asset Uses | RAB value year end | Vehicles, Plant and Equipment: Air bridges</v>
      </c>
    </row>
    <row r="1944" spans="1:14">
      <c r="A1944" t="s">
        <v>1</v>
      </c>
      <c r="B1944">
        <v>2011</v>
      </c>
      <c r="C1944" t="s">
        <v>5353</v>
      </c>
      <c r="D1944" t="s">
        <v>5416</v>
      </c>
      <c r="E1944" t="s">
        <v>81</v>
      </c>
      <c r="F1944" t="s">
        <v>5437</v>
      </c>
      <c r="G1944">
        <v>166</v>
      </c>
      <c r="H1944" t="s">
        <v>5489</v>
      </c>
      <c r="I1944">
        <v>2011</v>
      </c>
      <c r="J1944" t="s">
        <v>5438</v>
      </c>
      <c r="K1944" t="s">
        <v>5491</v>
      </c>
      <c r="L1944">
        <v>9.87970553843979</v>
      </c>
      <c r="M1944" s="9" t="str">
        <f>Data[[#This Row],[schedule]]&amp;" | "&amp;Data[[#This Row],[section]]</f>
        <v>SCHEDULE 23: REPORT ON INITIAL REGULATORY ASSET BASE VALUE | 23b(iv): Asset Lives &amp; Asset Uses</v>
      </c>
      <c r="N1944" s="9" t="str">
        <f t="shared" si="30"/>
        <v>SCHEDULE 23: REPORT ON INITIAL REGULATORY ASSET BASE VALUE | 23b(iv): Asset Lives &amp; Asset Uses | Asset life | Vehicles, Plant and Equipment: Air bridges</v>
      </c>
    </row>
    <row r="1945" spans="1:14">
      <c r="A1945" t="s">
        <v>1</v>
      </c>
      <c r="B1945">
        <v>2011</v>
      </c>
      <c r="C1945" t="s">
        <v>5353</v>
      </c>
      <c r="D1945" t="s">
        <v>5416</v>
      </c>
      <c r="E1945" t="s">
        <v>81</v>
      </c>
      <c r="F1945" t="s">
        <v>5417</v>
      </c>
      <c r="G1945">
        <v>167</v>
      </c>
      <c r="H1945" t="s">
        <v>5492</v>
      </c>
      <c r="I1945">
        <v>2011</v>
      </c>
      <c r="J1945" t="s">
        <v>5356</v>
      </c>
      <c r="K1945" t="s">
        <v>5493</v>
      </c>
      <c r="L1945">
        <v>1126.0762745973409</v>
      </c>
      <c r="M1945" s="9" t="str">
        <f>Data[[#This Row],[schedule]]&amp;" | "&amp;Data[[#This Row],[section]]</f>
        <v>SCHEDULE 23: REPORT ON INITIAL REGULATORY ASSET BASE VALUE | 23b(iv): Asset Lives &amp; Asset Uses</v>
      </c>
      <c r="N1945" s="9" t="str">
        <f t="shared" si="30"/>
        <v>SCHEDULE 23: REPORT ON INITIAL REGULATORY ASSET BASE VALUE | 23b(iv): Asset Lives &amp; Asset Uses | RAB value year end | Vehicles, Plant and Equipment: Airport fire service appliances</v>
      </c>
    </row>
    <row r="1946" spans="1:14">
      <c r="A1946" t="s">
        <v>1</v>
      </c>
      <c r="B1946">
        <v>2011</v>
      </c>
      <c r="C1946" t="s">
        <v>5353</v>
      </c>
      <c r="D1946" t="s">
        <v>5416</v>
      </c>
      <c r="E1946" t="s">
        <v>81</v>
      </c>
      <c r="F1946" t="s">
        <v>5437</v>
      </c>
      <c r="G1946">
        <v>167</v>
      </c>
      <c r="H1946" t="s">
        <v>5492</v>
      </c>
      <c r="I1946">
        <v>2011</v>
      </c>
      <c r="J1946" t="s">
        <v>5438</v>
      </c>
      <c r="K1946" t="s">
        <v>5494</v>
      </c>
      <c r="L1946">
        <v>5.7444269178188252</v>
      </c>
      <c r="M1946" s="9" t="str">
        <f>Data[[#This Row],[schedule]]&amp;" | "&amp;Data[[#This Row],[section]]</f>
        <v>SCHEDULE 23: REPORT ON INITIAL REGULATORY ASSET BASE VALUE | 23b(iv): Asset Lives &amp; Asset Uses</v>
      </c>
      <c r="N1946" s="9" t="str">
        <f t="shared" si="30"/>
        <v>SCHEDULE 23: REPORT ON INITIAL REGULATORY ASSET BASE VALUE | 23b(iv): Asset Lives &amp; Asset Uses | Asset life | Vehicles, Plant and Equipment: Airport fire service appliances</v>
      </c>
    </row>
    <row r="1947" spans="1:14">
      <c r="A1947" t="s">
        <v>1</v>
      </c>
      <c r="B1947">
        <v>2011</v>
      </c>
      <c r="C1947" t="s">
        <v>5353</v>
      </c>
      <c r="D1947" t="s">
        <v>5416</v>
      </c>
      <c r="E1947" t="s">
        <v>81</v>
      </c>
      <c r="F1947" t="s">
        <v>5417</v>
      </c>
      <c r="G1947">
        <v>168</v>
      </c>
      <c r="H1947" t="s">
        <v>5495</v>
      </c>
      <c r="I1947">
        <v>2011</v>
      </c>
      <c r="J1947" t="s">
        <v>5356</v>
      </c>
      <c r="K1947" t="s">
        <v>5496</v>
      </c>
      <c r="L1947">
        <v>2749.2449368765151</v>
      </c>
      <c r="M1947" s="9" t="str">
        <f>Data[[#This Row],[schedule]]&amp;" | "&amp;Data[[#This Row],[section]]</f>
        <v>SCHEDULE 23: REPORT ON INITIAL REGULATORY ASSET BASE VALUE | 23b(iv): Asset Lives &amp; Asset Uses</v>
      </c>
      <c r="N1947" s="9" t="str">
        <f t="shared" si="30"/>
        <v>SCHEDULE 23: REPORT ON INITIAL REGULATORY ASSET BASE VALUE | 23b(iv): Asset Lives &amp; Asset Uses | RAB value year end | Vehicles, Plant and Equipment: Baggage system</v>
      </c>
    </row>
    <row r="1948" spans="1:14">
      <c r="A1948" t="s">
        <v>1</v>
      </c>
      <c r="B1948">
        <v>2011</v>
      </c>
      <c r="C1948" t="s">
        <v>5353</v>
      </c>
      <c r="D1948" t="s">
        <v>5416</v>
      </c>
      <c r="E1948" t="s">
        <v>81</v>
      </c>
      <c r="F1948" t="s">
        <v>5437</v>
      </c>
      <c r="G1948">
        <v>168</v>
      </c>
      <c r="H1948" t="s">
        <v>5495</v>
      </c>
      <c r="I1948">
        <v>2011</v>
      </c>
      <c r="J1948" t="s">
        <v>5438</v>
      </c>
      <c r="K1948" t="s">
        <v>5497</v>
      </c>
      <c r="L1948">
        <v>9.4779180074653127</v>
      </c>
      <c r="M1948" s="9" t="str">
        <f>Data[[#This Row],[schedule]]&amp;" | "&amp;Data[[#This Row],[section]]</f>
        <v>SCHEDULE 23: REPORT ON INITIAL REGULATORY ASSET BASE VALUE | 23b(iv): Asset Lives &amp; Asset Uses</v>
      </c>
      <c r="N1948" s="9" t="str">
        <f t="shared" si="30"/>
        <v>SCHEDULE 23: REPORT ON INITIAL REGULATORY ASSET BASE VALUE | 23b(iv): Asset Lives &amp; Asset Uses | Asset life | Vehicles, Plant and Equipment: Baggage system</v>
      </c>
    </row>
    <row r="1949" spans="1:14">
      <c r="A1949" t="s">
        <v>1</v>
      </c>
      <c r="B1949">
        <v>2011</v>
      </c>
      <c r="C1949" t="s">
        <v>5353</v>
      </c>
      <c r="D1949" t="s">
        <v>5416</v>
      </c>
      <c r="E1949" t="s">
        <v>81</v>
      </c>
      <c r="F1949" t="s">
        <v>5417</v>
      </c>
      <c r="G1949">
        <v>174</v>
      </c>
      <c r="H1949" t="s">
        <v>5498</v>
      </c>
      <c r="I1949">
        <v>2011</v>
      </c>
      <c r="J1949" t="s">
        <v>5356</v>
      </c>
      <c r="K1949" t="s">
        <v>5499</v>
      </c>
      <c r="L1949">
        <v>1210.314597116552</v>
      </c>
      <c r="M1949" s="9" t="str">
        <f>Data[[#This Row],[schedule]]&amp;" | "&amp;Data[[#This Row],[section]]</f>
        <v>SCHEDULE 23: REPORT ON INITIAL REGULATORY ASSET BASE VALUE | 23b(iv): Asset Lives &amp; Asset Uses</v>
      </c>
      <c r="N1949" s="9" t="str">
        <f t="shared" si="30"/>
        <v>SCHEDULE 23: REPORT ON INITIAL REGULATORY ASSET BASE VALUE | 23b(iv): Asset Lives &amp; Asset Uses | RAB value year end | Other assets vehicles, plant and equipment</v>
      </c>
    </row>
    <row r="1950" spans="1:14">
      <c r="A1950" t="s">
        <v>1</v>
      </c>
      <c r="B1950">
        <v>2011</v>
      </c>
      <c r="C1950" t="s">
        <v>5353</v>
      </c>
      <c r="D1950" t="s">
        <v>5416</v>
      </c>
      <c r="E1950" t="s">
        <v>81</v>
      </c>
      <c r="F1950" t="s">
        <v>5417</v>
      </c>
      <c r="G1950">
        <v>176</v>
      </c>
      <c r="H1950" t="s">
        <v>256</v>
      </c>
      <c r="I1950">
        <v>2011</v>
      </c>
      <c r="J1950" t="s">
        <v>5356</v>
      </c>
      <c r="K1950" t="s">
        <v>1398</v>
      </c>
      <c r="L1950">
        <v>9474.9445594548306</v>
      </c>
      <c r="M1950" s="9" t="str">
        <f>Data[[#This Row],[schedule]]&amp;" | "&amp;Data[[#This Row],[section]]</f>
        <v>SCHEDULE 23: REPORT ON INITIAL REGULATORY ASSET BASE VALUE | 23b(iv): Asset Lives &amp; Asset Uses</v>
      </c>
      <c r="N1950" s="9" t="str">
        <f t="shared" si="30"/>
        <v>SCHEDULE 23: REPORT ON INITIAL REGULATORY ASSET BASE VALUE | 23b(iv): Asset Lives &amp; Asset Uses | RAB value year end | Total value vehicles, plant and equipment</v>
      </c>
    </row>
    <row r="1951" spans="1:14" hidden="1">
      <c r="A1951" t="s">
        <v>1</v>
      </c>
      <c r="B1951">
        <v>2011</v>
      </c>
      <c r="C1951" t="s">
        <v>200</v>
      </c>
      <c r="D1951" t="s">
        <v>81</v>
      </c>
      <c r="E1951" t="s">
        <v>81</v>
      </c>
      <c r="F1951" t="s">
        <v>81</v>
      </c>
      <c r="G1951">
        <v>8</v>
      </c>
      <c r="H1951" t="s">
        <v>220</v>
      </c>
      <c r="I1951">
        <v>2011</v>
      </c>
      <c r="J1951" t="s">
        <v>92</v>
      </c>
      <c r="K1951" t="s">
        <v>1145</v>
      </c>
      <c r="L1951">
        <v>3470</v>
      </c>
      <c r="M1951" s="9" t="str">
        <f>Data[[#This Row],[schedule]]&amp;" | "&amp;Data[[#This Row],[section]]</f>
        <v xml:space="preserve">SCHEDULE 17: REPORT ON PRICING STATISTICS | </v>
      </c>
      <c r="N1951" s="9" t="str">
        <f t="shared" si="30"/>
        <v>SCHEDULE 17: REPORT ON PRICING STATISTICS | Net operating charges from airfield activities relating to domestic flights of 3 tonnes or more but less than 30 tonnes MCTOW</v>
      </c>
    </row>
    <row r="1952" spans="1:14" hidden="1">
      <c r="A1952" t="s">
        <v>1</v>
      </c>
      <c r="B1952">
        <v>2011</v>
      </c>
      <c r="C1952" t="s">
        <v>200</v>
      </c>
      <c r="D1952" t="s">
        <v>81</v>
      </c>
      <c r="E1952" t="s">
        <v>81</v>
      </c>
      <c r="F1952" t="s">
        <v>81</v>
      </c>
      <c r="G1952">
        <v>9</v>
      </c>
      <c r="H1952" t="s">
        <v>221</v>
      </c>
      <c r="I1952">
        <v>2011</v>
      </c>
      <c r="J1952" t="s">
        <v>92</v>
      </c>
      <c r="K1952" t="s">
        <v>1146</v>
      </c>
      <c r="L1952">
        <v>18019</v>
      </c>
      <c r="M1952" s="9" t="str">
        <f>Data[[#This Row],[schedule]]&amp;" | "&amp;Data[[#This Row],[section]]</f>
        <v xml:space="preserve">SCHEDULE 17: REPORT ON PRICING STATISTICS | </v>
      </c>
      <c r="N1952" s="9" t="str">
        <f t="shared" si="30"/>
        <v>SCHEDULE 17: REPORT ON PRICING STATISTICS | Net operating charges from airfield activities relating to domestic flights of 30 tonnes MCTOW or more</v>
      </c>
    </row>
    <row r="1953" spans="1:14" hidden="1">
      <c r="A1953" t="s">
        <v>1</v>
      </c>
      <c r="B1953">
        <v>2011</v>
      </c>
      <c r="C1953" t="s">
        <v>200</v>
      </c>
      <c r="D1953" t="s">
        <v>81</v>
      </c>
      <c r="E1953" t="s">
        <v>81</v>
      </c>
      <c r="F1953" t="s">
        <v>81</v>
      </c>
      <c r="G1953">
        <v>10</v>
      </c>
      <c r="H1953" t="s">
        <v>222</v>
      </c>
      <c r="I1953">
        <v>2011</v>
      </c>
      <c r="J1953" t="s">
        <v>92</v>
      </c>
      <c r="K1953" t="s">
        <v>1147</v>
      </c>
      <c r="L1953">
        <v>4148</v>
      </c>
      <c r="M1953" s="9" t="str">
        <f>Data[[#This Row],[schedule]]&amp;" | "&amp;Data[[#This Row],[section]]</f>
        <v xml:space="preserve">SCHEDULE 17: REPORT ON PRICING STATISTICS | </v>
      </c>
      <c r="N1953" s="9" t="str">
        <f t="shared" si="30"/>
        <v>SCHEDULE 17: REPORT ON PRICING STATISTICS | Net operating charges from airfield activities relating to international flights</v>
      </c>
    </row>
    <row r="1954" spans="1:14" hidden="1">
      <c r="A1954" t="s">
        <v>1</v>
      </c>
      <c r="B1954">
        <v>2011</v>
      </c>
      <c r="C1954" t="s">
        <v>200</v>
      </c>
      <c r="D1954" t="s">
        <v>81</v>
      </c>
      <c r="E1954" t="s">
        <v>81</v>
      </c>
      <c r="F1954" t="s">
        <v>81</v>
      </c>
      <c r="G1954">
        <v>11</v>
      </c>
      <c r="H1954" t="s">
        <v>223</v>
      </c>
      <c r="I1954">
        <v>2011</v>
      </c>
      <c r="J1954" t="s">
        <v>92</v>
      </c>
      <c r="K1954" t="s">
        <v>1148</v>
      </c>
      <c r="L1954">
        <v>16678</v>
      </c>
      <c r="M1954" s="9" t="str">
        <f>Data[[#This Row],[schedule]]&amp;" | "&amp;Data[[#This Row],[section]]</f>
        <v xml:space="preserve">SCHEDULE 17: REPORT ON PRICING STATISTICS | </v>
      </c>
      <c r="N1954" s="9" t="str">
        <f t="shared" si="30"/>
        <v>SCHEDULE 17: REPORT ON PRICING STATISTICS | Net operating charges from specified passenger terminal activities relating to domestic passengers</v>
      </c>
    </row>
    <row r="1955" spans="1:14" hidden="1">
      <c r="A1955" t="s">
        <v>1</v>
      </c>
      <c r="B1955">
        <v>2011</v>
      </c>
      <c r="C1955" t="s">
        <v>200</v>
      </c>
      <c r="D1955" t="s">
        <v>81</v>
      </c>
      <c r="E1955" t="s">
        <v>81</v>
      </c>
      <c r="F1955" t="s">
        <v>81</v>
      </c>
      <c r="G1955">
        <v>12</v>
      </c>
      <c r="H1955" t="s">
        <v>224</v>
      </c>
      <c r="I1955">
        <v>2011</v>
      </c>
      <c r="J1955" t="s">
        <v>92</v>
      </c>
      <c r="K1955" t="s">
        <v>1149</v>
      </c>
      <c r="L1955">
        <v>10201</v>
      </c>
      <c r="M1955" s="9" t="str">
        <f>Data[[#This Row],[schedule]]&amp;" | "&amp;Data[[#This Row],[section]]</f>
        <v xml:space="preserve">SCHEDULE 17: REPORT ON PRICING STATISTICS | </v>
      </c>
      <c r="N1955" s="9" t="str">
        <f t="shared" si="30"/>
        <v>SCHEDULE 17: REPORT ON PRICING STATISTICS | Net operating charges from specified passenger terminal activities relating to international passengers</v>
      </c>
    </row>
    <row r="1956" spans="1:14" hidden="1">
      <c r="A1956" t="s">
        <v>1</v>
      </c>
      <c r="B1956">
        <v>2011</v>
      </c>
      <c r="C1956" t="s">
        <v>200</v>
      </c>
      <c r="D1956" t="s">
        <v>81</v>
      </c>
      <c r="E1956" t="s">
        <v>81</v>
      </c>
      <c r="F1956" t="s">
        <v>81</v>
      </c>
      <c r="G1956">
        <v>15</v>
      </c>
      <c r="H1956" t="s">
        <v>225</v>
      </c>
      <c r="I1956">
        <v>2011</v>
      </c>
      <c r="J1956" t="s">
        <v>303</v>
      </c>
      <c r="K1956" t="s">
        <v>1150</v>
      </c>
      <c r="L1956">
        <v>1574815</v>
      </c>
      <c r="M1956" s="9" t="str">
        <f>Data[[#This Row],[schedule]]&amp;" | "&amp;Data[[#This Row],[section]]</f>
        <v xml:space="preserve">SCHEDULE 17: REPORT ON PRICING STATISTICS | </v>
      </c>
      <c r="N1956" s="9" t="str">
        <f t="shared" si="30"/>
        <v>SCHEDULE 17: REPORT ON PRICING STATISTICS | Number of domestic passengers on flights of 3 tonnes or more but less than 30 tonnes MCTOW</v>
      </c>
    </row>
    <row r="1957" spans="1:14" hidden="1">
      <c r="A1957" t="s">
        <v>1</v>
      </c>
      <c r="B1957">
        <v>2011</v>
      </c>
      <c r="C1957" t="s">
        <v>200</v>
      </c>
      <c r="D1957" t="s">
        <v>81</v>
      </c>
      <c r="E1957" t="s">
        <v>81</v>
      </c>
      <c r="F1957" t="s">
        <v>81</v>
      </c>
      <c r="G1957">
        <v>16</v>
      </c>
      <c r="H1957" t="s">
        <v>226</v>
      </c>
      <c r="I1957">
        <v>2011</v>
      </c>
      <c r="J1957" t="s">
        <v>303</v>
      </c>
      <c r="K1957" t="s">
        <v>1151</v>
      </c>
      <c r="L1957">
        <v>2902901</v>
      </c>
      <c r="M1957" s="9" t="str">
        <f>Data[[#This Row],[schedule]]&amp;" | "&amp;Data[[#This Row],[section]]</f>
        <v xml:space="preserve">SCHEDULE 17: REPORT ON PRICING STATISTICS | </v>
      </c>
      <c r="N1957" s="9" t="str">
        <f t="shared" si="30"/>
        <v>SCHEDULE 17: REPORT ON PRICING STATISTICS | Number of domestic passengers on flights of 30 tonnes MCTOW or more</v>
      </c>
    </row>
    <row r="1958" spans="1:14" hidden="1">
      <c r="A1958" t="s">
        <v>1</v>
      </c>
      <c r="B1958">
        <v>2011</v>
      </c>
      <c r="C1958" t="s">
        <v>200</v>
      </c>
      <c r="D1958" t="s">
        <v>81</v>
      </c>
      <c r="E1958" t="s">
        <v>81</v>
      </c>
      <c r="F1958" t="s">
        <v>81</v>
      </c>
      <c r="G1958">
        <v>17</v>
      </c>
      <c r="H1958" t="s">
        <v>227</v>
      </c>
      <c r="I1958">
        <v>2011</v>
      </c>
      <c r="J1958" t="s">
        <v>303</v>
      </c>
      <c r="K1958" t="s">
        <v>1152</v>
      </c>
      <c r="L1958">
        <v>654826</v>
      </c>
      <c r="M1958" s="9" t="str">
        <f>Data[[#This Row],[schedule]]&amp;" | "&amp;Data[[#This Row],[section]]</f>
        <v xml:space="preserve">SCHEDULE 17: REPORT ON PRICING STATISTICS | </v>
      </c>
      <c r="N1958" s="9" t="str">
        <f t="shared" si="30"/>
        <v xml:space="preserve">SCHEDULE 17: REPORT ON PRICING STATISTICS | Number of international passengers </v>
      </c>
    </row>
    <row r="1959" spans="1:14" hidden="1">
      <c r="A1959" t="s">
        <v>1</v>
      </c>
      <c r="B1959">
        <v>2011</v>
      </c>
      <c r="C1959" t="s">
        <v>200</v>
      </c>
      <c r="D1959" t="s">
        <v>81</v>
      </c>
      <c r="E1959" t="s">
        <v>81</v>
      </c>
      <c r="F1959" t="s">
        <v>81</v>
      </c>
      <c r="G1959">
        <v>20</v>
      </c>
      <c r="H1959" t="s">
        <v>228</v>
      </c>
      <c r="I1959">
        <v>2011</v>
      </c>
      <c r="J1959" t="s">
        <v>304</v>
      </c>
      <c r="K1959" t="s">
        <v>1153</v>
      </c>
      <c r="L1959">
        <v>417106.68</v>
      </c>
      <c r="M1959" s="9" t="str">
        <f>Data[[#This Row],[schedule]]&amp;" | "&amp;Data[[#This Row],[section]]</f>
        <v xml:space="preserve">SCHEDULE 17: REPORT ON PRICING STATISTICS | </v>
      </c>
      <c r="N1959" s="9" t="str">
        <f t="shared" si="30"/>
        <v>SCHEDULE 17: REPORT ON PRICING STATISTICS | Total MCTOW of domestic flights of 3 tonnes or more but less than 30 tonnes MCTOW</v>
      </c>
    </row>
    <row r="1960" spans="1:14" hidden="1">
      <c r="A1960" t="s">
        <v>1</v>
      </c>
      <c r="B1960">
        <v>2011</v>
      </c>
      <c r="C1960" t="s">
        <v>200</v>
      </c>
      <c r="D1960" t="s">
        <v>81</v>
      </c>
      <c r="E1960" t="s">
        <v>81</v>
      </c>
      <c r="F1960" t="s">
        <v>81</v>
      </c>
      <c r="G1960">
        <v>21</v>
      </c>
      <c r="H1960" t="s">
        <v>229</v>
      </c>
      <c r="I1960">
        <v>2011</v>
      </c>
      <c r="J1960" t="s">
        <v>304</v>
      </c>
      <c r="K1960" t="s">
        <v>1154</v>
      </c>
      <c r="L1960">
        <v>847002.26</v>
      </c>
      <c r="M1960" s="9" t="str">
        <f>Data[[#This Row],[schedule]]&amp;" | "&amp;Data[[#This Row],[section]]</f>
        <v xml:space="preserve">SCHEDULE 17: REPORT ON PRICING STATISTICS | </v>
      </c>
      <c r="N1960" s="9" t="str">
        <f t="shared" si="30"/>
        <v>SCHEDULE 17: REPORT ON PRICING STATISTICS | Total MCTOW of domestic flights of 30 tonnes MCTOW or more</v>
      </c>
    </row>
    <row r="1961" spans="1:14" hidden="1">
      <c r="A1961" t="s">
        <v>1</v>
      </c>
      <c r="B1961">
        <v>2011</v>
      </c>
      <c r="C1961" t="s">
        <v>200</v>
      </c>
      <c r="D1961" t="s">
        <v>81</v>
      </c>
      <c r="E1961" t="s">
        <v>81</v>
      </c>
      <c r="F1961" t="s">
        <v>81</v>
      </c>
      <c r="G1961">
        <v>22</v>
      </c>
      <c r="H1961" t="s">
        <v>230</v>
      </c>
      <c r="I1961">
        <v>2011</v>
      </c>
      <c r="J1961" t="s">
        <v>304</v>
      </c>
      <c r="K1961" t="s">
        <v>1155</v>
      </c>
      <c r="L1961">
        <v>199972.43</v>
      </c>
      <c r="M1961" s="9" t="str">
        <f>Data[[#This Row],[schedule]]&amp;" | "&amp;Data[[#This Row],[section]]</f>
        <v xml:space="preserve">SCHEDULE 17: REPORT ON PRICING STATISTICS | </v>
      </c>
      <c r="N1961" s="9" t="str">
        <f t="shared" si="30"/>
        <v xml:space="preserve">SCHEDULE 17: REPORT ON PRICING STATISTICS | Total MCTOW of international flights </v>
      </c>
    </row>
    <row r="1962" spans="1:14" hidden="1">
      <c r="A1962" t="s">
        <v>1</v>
      </c>
      <c r="B1962">
        <v>2011</v>
      </c>
      <c r="C1962" t="s">
        <v>200</v>
      </c>
      <c r="D1962" t="s">
        <v>81</v>
      </c>
      <c r="E1962" t="s">
        <v>81</v>
      </c>
      <c r="F1962" t="s">
        <v>81</v>
      </c>
      <c r="G1962">
        <v>25</v>
      </c>
      <c r="H1962" t="s">
        <v>231</v>
      </c>
      <c r="I1962">
        <v>2011</v>
      </c>
      <c r="J1962" t="s">
        <v>305</v>
      </c>
      <c r="K1962" t="s">
        <v>1156</v>
      </c>
      <c r="L1962">
        <v>2.2034334191635212</v>
      </c>
      <c r="M1962" s="9" t="str">
        <f>Data[[#This Row],[schedule]]&amp;" | "&amp;Data[[#This Row],[section]]</f>
        <v xml:space="preserve">SCHEDULE 17: REPORT ON PRICING STATISTICS | </v>
      </c>
      <c r="N1962" s="9" t="str">
        <f t="shared" si="30"/>
        <v>SCHEDULE 17: REPORT ON PRICING STATISTICS | Average charge from airfield activities relating to domestic flights of 3 tonnes or more but less than 30 tonnes MCTOW</v>
      </c>
    </row>
    <row r="1963" spans="1:14" hidden="1">
      <c r="A1963" t="s">
        <v>1</v>
      </c>
      <c r="B1963">
        <v>2011</v>
      </c>
      <c r="C1963" t="s">
        <v>200</v>
      </c>
      <c r="D1963" t="s">
        <v>81</v>
      </c>
      <c r="E1963" t="s">
        <v>81</v>
      </c>
      <c r="F1963" t="s">
        <v>81</v>
      </c>
      <c r="G1963">
        <v>25</v>
      </c>
      <c r="H1963" t="s">
        <v>231</v>
      </c>
      <c r="I1963">
        <v>2011</v>
      </c>
      <c r="J1963" t="s">
        <v>306</v>
      </c>
      <c r="K1963" t="s">
        <v>1157</v>
      </c>
      <c r="L1963">
        <v>8.3192146431219953</v>
      </c>
      <c r="M1963" s="9" t="str">
        <f>Data[[#This Row],[schedule]]&amp;" | "&amp;Data[[#This Row],[section]]</f>
        <v xml:space="preserve">SCHEDULE 17: REPORT ON PRICING STATISTICS | </v>
      </c>
      <c r="N1963" s="9" t="str">
        <f t="shared" si="30"/>
        <v>SCHEDULE 17: REPORT ON PRICING STATISTICS | Average charge from airfield activities relating to domestic flights of 3 tonnes or more but less than 30 tonnes MCTOW</v>
      </c>
    </row>
    <row r="1964" spans="1:14" hidden="1">
      <c r="A1964" t="s">
        <v>1</v>
      </c>
      <c r="B1964">
        <v>2011</v>
      </c>
      <c r="C1964" t="s">
        <v>200</v>
      </c>
      <c r="D1964" t="s">
        <v>81</v>
      </c>
      <c r="E1964" t="s">
        <v>81</v>
      </c>
      <c r="F1964" t="s">
        <v>81</v>
      </c>
      <c r="G1964">
        <v>26</v>
      </c>
      <c r="H1964" t="s">
        <v>232</v>
      </c>
      <c r="I1964">
        <v>2011</v>
      </c>
      <c r="J1964" t="s">
        <v>305</v>
      </c>
      <c r="K1964" t="s">
        <v>1158</v>
      </c>
      <c r="L1964">
        <v>6.2072388965383247</v>
      </c>
      <c r="M1964" s="9" t="str">
        <f>Data[[#This Row],[schedule]]&amp;" | "&amp;Data[[#This Row],[section]]</f>
        <v xml:space="preserve">SCHEDULE 17: REPORT ON PRICING STATISTICS | </v>
      </c>
      <c r="N1964" s="9" t="str">
        <f t="shared" si="30"/>
        <v>SCHEDULE 17: REPORT ON PRICING STATISTICS | Average charge from airfield activities relating to domestic flights of 30 tonnes MCTOW or more</v>
      </c>
    </row>
    <row r="1965" spans="1:14" hidden="1">
      <c r="A1965" t="s">
        <v>1</v>
      </c>
      <c r="B1965">
        <v>2011</v>
      </c>
      <c r="C1965" t="s">
        <v>200</v>
      </c>
      <c r="D1965" t="s">
        <v>81</v>
      </c>
      <c r="E1965" t="s">
        <v>81</v>
      </c>
      <c r="F1965" t="s">
        <v>81</v>
      </c>
      <c r="G1965">
        <v>26</v>
      </c>
      <c r="H1965" t="s">
        <v>232</v>
      </c>
      <c r="I1965">
        <v>2011</v>
      </c>
      <c r="J1965" t="s">
        <v>306</v>
      </c>
      <c r="K1965" t="s">
        <v>1159</v>
      </c>
      <c r="L1965">
        <v>21.273851146512879</v>
      </c>
      <c r="M1965" s="9" t="str">
        <f>Data[[#This Row],[schedule]]&amp;" | "&amp;Data[[#This Row],[section]]</f>
        <v xml:space="preserve">SCHEDULE 17: REPORT ON PRICING STATISTICS | </v>
      </c>
      <c r="N1965" s="9" t="str">
        <f t="shared" si="30"/>
        <v>SCHEDULE 17: REPORT ON PRICING STATISTICS | Average charge from airfield activities relating to domestic flights of 30 tonnes MCTOW or more</v>
      </c>
    </row>
    <row r="1966" spans="1:14" hidden="1">
      <c r="A1966" t="s">
        <v>1</v>
      </c>
      <c r="B1966">
        <v>2011</v>
      </c>
      <c r="C1966" t="s">
        <v>200</v>
      </c>
      <c r="D1966" t="s">
        <v>81</v>
      </c>
      <c r="E1966" t="s">
        <v>81</v>
      </c>
      <c r="F1966" t="s">
        <v>81</v>
      </c>
      <c r="G1966">
        <v>27</v>
      </c>
      <c r="H1966" t="s">
        <v>233</v>
      </c>
      <c r="I1966">
        <v>2011</v>
      </c>
      <c r="J1966" t="s">
        <v>305</v>
      </c>
      <c r="K1966" t="s">
        <v>1160</v>
      </c>
      <c r="L1966">
        <v>6.3345071820605776</v>
      </c>
      <c r="M1966" s="9" t="str">
        <f>Data[[#This Row],[schedule]]&amp;" | "&amp;Data[[#This Row],[section]]</f>
        <v xml:space="preserve">SCHEDULE 17: REPORT ON PRICING STATISTICS | </v>
      </c>
      <c r="N1966" s="9" t="str">
        <f t="shared" si="30"/>
        <v>SCHEDULE 17: REPORT ON PRICING STATISTICS | Average charge from airfield activities relating to international flights</v>
      </c>
    </row>
    <row r="1967" spans="1:14" hidden="1">
      <c r="A1967" t="s">
        <v>1</v>
      </c>
      <c r="B1967">
        <v>2011</v>
      </c>
      <c r="C1967" t="s">
        <v>200</v>
      </c>
      <c r="D1967" t="s">
        <v>81</v>
      </c>
      <c r="E1967" t="s">
        <v>81</v>
      </c>
      <c r="F1967" t="s">
        <v>81</v>
      </c>
      <c r="G1967">
        <v>27</v>
      </c>
      <c r="H1967" t="s">
        <v>233</v>
      </c>
      <c r="I1967">
        <v>2011</v>
      </c>
      <c r="J1967" t="s">
        <v>306</v>
      </c>
      <c r="K1967" t="s">
        <v>1161</v>
      </c>
      <c r="L1967">
        <v>20.74285940316873</v>
      </c>
      <c r="M1967" s="9" t="str">
        <f>Data[[#This Row],[schedule]]&amp;" | "&amp;Data[[#This Row],[section]]</f>
        <v xml:space="preserve">SCHEDULE 17: REPORT ON PRICING STATISTICS | </v>
      </c>
      <c r="N1967" s="9" t="str">
        <f t="shared" si="30"/>
        <v>SCHEDULE 17: REPORT ON PRICING STATISTICS | Average charge from airfield activities relating to international flights</v>
      </c>
    </row>
    <row r="1968" spans="1:14" hidden="1">
      <c r="A1968" t="s">
        <v>1</v>
      </c>
      <c r="B1968">
        <v>2011</v>
      </c>
      <c r="C1968" t="s">
        <v>200</v>
      </c>
      <c r="D1968" t="s">
        <v>81</v>
      </c>
      <c r="E1968" t="s">
        <v>81</v>
      </c>
      <c r="F1968" t="s">
        <v>81</v>
      </c>
      <c r="G1968">
        <v>29</v>
      </c>
      <c r="H1968" t="s">
        <v>234</v>
      </c>
      <c r="I1968">
        <v>2011</v>
      </c>
      <c r="J1968" t="s">
        <v>307</v>
      </c>
      <c r="K1968" t="s">
        <v>1162</v>
      </c>
      <c r="L1968">
        <v>3.7246667720775499</v>
      </c>
      <c r="M1968" s="9" t="str">
        <f>Data[[#This Row],[schedule]]&amp;" | "&amp;Data[[#This Row],[section]]</f>
        <v xml:space="preserve">SCHEDULE 17: REPORT ON PRICING STATISTICS | </v>
      </c>
      <c r="N1968" s="9" t="str">
        <f t="shared" si="30"/>
        <v>SCHEDULE 17: REPORT ON PRICING STATISTICS | Average charge from specified passenger terminal activities</v>
      </c>
    </row>
    <row r="1969" spans="1:14" hidden="1">
      <c r="A1969" t="s">
        <v>1</v>
      </c>
      <c r="B1969">
        <v>2011</v>
      </c>
      <c r="C1969" t="s">
        <v>200</v>
      </c>
      <c r="D1969" t="s">
        <v>81</v>
      </c>
      <c r="E1969" t="s">
        <v>81</v>
      </c>
      <c r="F1969" t="s">
        <v>81</v>
      </c>
      <c r="G1969">
        <v>29</v>
      </c>
      <c r="H1969" t="s">
        <v>234</v>
      </c>
      <c r="I1969">
        <v>2011</v>
      </c>
      <c r="J1969" t="s">
        <v>308</v>
      </c>
      <c r="K1969" t="s">
        <v>1163</v>
      </c>
      <c r="L1969">
        <v>15.578184128302791</v>
      </c>
      <c r="M1969" s="9" t="str">
        <f>Data[[#This Row],[schedule]]&amp;" | "&amp;Data[[#This Row],[section]]</f>
        <v xml:space="preserve">SCHEDULE 17: REPORT ON PRICING STATISTICS | </v>
      </c>
      <c r="N1969" s="9" t="str">
        <f t="shared" si="30"/>
        <v>SCHEDULE 17: REPORT ON PRICING STATISTICS | Average charge from specified passenger terminal activities</v>
      </c>
    </row>
    <row r="1970" spans="1:14" hidden="1">
      <c r="A1970" t="s">
        <v>1</v>
      </c>
      <c r="B1970">
        <v>2011</v>
      </c>
      <c r="C1970" t="s">
        <v>200</v>
      </c>
      <c r="D1970" t="s">
        <v>81</v>
      </c>
      <c r="E1970" t="s">
        <v>81</v>
      </c>
      <c r="F1970" t="s">
        <v>81</v>
      </c>
      <c r="G1970">
        <v>31</v>
      </c>
      <c r="H1970" t="s">
        <v>235</v>
      </c>
      <c r="I1970">
        <v>2011</v>
      </c>
      <c r="J1970" t="s">
        <v>307</v>
      </c>
      <c r="K1970" t="s">
        <v>1164</v>
      </c>
      <c r="L1970">
        <v>8.5237652410291318</v>
      </c>
      <c r="M1970" s="9" t="str">
        <f>Data[[#This Row],[schedule]]&amp;" | "&amp;Data[[#This Row],[section]]</f>
        <v xml:space="preserve">SCHEDULE 17: REPORT ON PRICING STATISTICS | </v>
      </c>
      <c r="N1970" s="9" t="str">
        <f t="shared" si="30"/>
        <v>SCHEDULE 17: REPORT ON PRICING STATISTICS | Average charge from airfield activities and specified passenger terminal activities</v>
      </c>
    </row>
    <row r="1971" spans="1:14" hidden="1">
      <c r="A1971" t="s">
        <v>1</v>
      </c>
      <c r="B1971">
        <v>2011</v>
      </c>
      <c r="C1971" t="s">
        <v>200</v>
      </c>
      <c r="D1971" t="s">
        <v>81</v>
      </c>
      <c r="E1971" t="s">
        <v>81</v>
      </c>
      <c r="F1971" t="s">
        <v>81</v>
      </c>
      <c r="G1971">
        <v>31</v>
      </c>
      <c r="H1971" t="s">
        <v>235</v>
      </c>
      <c r="I1971">
        <v>2011</v>
      </c>
      <c r="J1971" t="s">
        <v>308</v>
      </c>
      <c r="K1971" t="s">
        <v>1165</v>
      </c>
      <c r="L1971">
        <v>21.91269131036336</v>
      </c>
      <c r="M1971" s="9" t="str">
        <f>Data[[#This Row],[schedule]]&amp;" | "&amp;Data[[#This Row],[section]]</f>
        <v xml:space="preserve">SCHEDULE 17: REPORT ON PRICING STATISTICS | </v>
      </c>
      <c r="N1971" s="9" t="str">
        <f t="shared" si="30"/>
        <v>SCHEDULE 17: REPORT ON PRICING STATISTICS | Average charge from airfield activities and specified passenger terminal activities</v>
      </c>
    </row>
    <row r="1972" spans="1:14">
      <c r="A1972" t="s">
        <v>1</v>
      </c>
      <c r="B1972">
        <v>2011</v>
      </c>
      <c r="C1972" t="s">
        <v>4984</v>
      </c>
      <c r="D1972" t="s">
        <v>4985</v>
      </c>
      <c r="E1972" t="s">
        <v>81</v>
      </c>
      <c r="F1972" t="s">
        <v>4986</v>
      </c>
      <c r="G1972">
        <v>10</v>
      </c>
      <c r="H1972" t="s">
        <v>4987</v>
      </c>
      <c r="I1972">
        <v>2011</v>
      </c>
      <c r="J1972" t="s">
        <v>4988</v>
      </c>
      <c r="K1972" t="s">
        <v>5500</v>
      </c>
      <c r="L1972">
        <v>1129</v>
      </c>
      <c r="M1972" s="9" t="str">
        <f>Data[[#This Row],[schedule]]&amp;" | "&amp;Data[[#This Row],[section]]</f>
        <v>SCHEDULE 16: REPORT ON ASSOCIATED STATISTICS | 16a: Aircraft statistics: (i) International air passenger services</v>
      </c>
      <c r="N1972" s="9" t="str">
        <f t="shared" si="30"/>
        <v>SCHEDULE 16: REPORT ON ASSOCIATED STATISTICS | 16a: Aircraft statistics: (i) International air passenger services | Total number of landings | Aircraft type: Airbus A320</v>
      </c>
    </row>
    <row r="1973" spans="1:14">
      <c r="A1973" t="s">
        <v>1</v>
      </c>
      <c r="B1973">
        <v>2011</v>
      </c>
      <c r="C1973" t="s">
        <v>4984</v>
      </c>
      <c r="D1973" t="s">
        <v>4985</v>
      </c>
      <c r="E1973" t="s">
        <v>81</v>
      </c>
      <c r="F1973" t="s">
        <v>4990</v>
      </c>
      <c r="G1973">
        <v>10</v>
      </c>
      <c r="H1973" t="s">
        <v>4987</v>
      </c>
      <c r="I1973">
        <v>2011</v>
      </c>
      <c r="J1973" t="s">
        <v>304</v>
      </c>
      <c r="K1973" t="s">
        <v>5501</v>
      </c>
      <c r="L1973">
        <v>82173</v>
      </c>
      <c r="M1973" s="9" t="str">
        <f>Data[[#This Row],[schedule]]&amp;" | "&amp;Data[[#This Row],[section]]</f>
        <v>SCHEDULE 16: REPORT ON ASSOCIATED STATISTICS | 16a: Aircraft statistics: (i) International air passenger services</v>
      </c>
      <c r="N1973" s="9" t="str">
        <f t="shared" si="30"/>
        <v>SCHEDULE 16: REPORT ON ASSOCIATED STATISTICS | 16a: Aircraft statistics: (i) International air passenger services | Total MCTOW | Aircraft type: Airbus A320</v>
      </c>
    </row>
    <row r="1974" spans="1:14">
      <c r="A1974" t="s">
        <v>1</v>
      </c>
      <c r="B1974">
        <v>2011</v>
      </c>
      <c r="C1974" t="s">
        <v>4984</v>
      </c>
      <c r="D1974" t="s">
        <v>4985</v>
      </c>
      <c r="E1974" t="s">
        <v>81</v>
      </c>
      <c r="F1974" t="s">
        <v>4986</v>
      </c>
      <c r="G1974">
        <v>11</v>
      </c>
      <c r="H1974" t="s">
        <v>5248</v>
      </c>
      <c r="I1974">
        <v>2011</v>
      </c>
      <c r="J1974" t="s">
        <v>4988</v>
      </c>
      <c r="K1974" t="s">
        <v>5502</v>
      </c>
      <c r="L1974">
        <v>955</v>
      </c>
      <c r="M1974" s="9" t="str">
        <f>Data[[#This Row],[schedule]]&amp;" | "&amp;Data[[#This Row],[section]]</f>
        <v>SCHEDULE 16: REPORT ON ASSOCIATED STATISTICS | 16a: Aircraft statistics: (i) International air passenger services</v>
      </c>
      <c r="N1974" s="9" t="str">
        <f t="shared" si="30"/>
        <v>SCHEDULE 16: REPORT ON ASSOCIATED STATISTICS | 16a: Aircraft statistics: (i) International air passenger services | Total number of landings | Aircraft type: Boeing 737-400</v>
      </c>
    </row>
    <row r="1975" spans="1:14">
      <c r="A1975" t="s">
        <v>1</v>
      </c>
      <c r="B1975">
        <v>2011</v>
      </c>
      <c r="C1975" t="s">
        <v>4984</v>
      </c>
      <c r="D1975" t="s">
        <v>4985</v>
      </c>
      <c r="E1975" t="s">
        <v>81</v>
      </c>
      <c r="F1975" t="s">
        <v>4990</v>
      </c>
      <c r="G1975">
        <v>11</v>
      </c>
      <c r="H1975" t="s">
        <v>5248</v>
      </c>
      <c r="I1975">
        <v>2011</v>
      </c>
      <c r="J1975" t="s">
        <v>304</v>
      </c>
      <c r="K1975" t="s">
        <v>5503</v>
      </c>
      <c r="L1975">
        <v>64365.8</v>
      </c>
      <c r="M1975" s="9" t="str">
        <f>Data[[#This Row],[schedule]]&amp;" | "&amp;Data[[#This Row],[section]]</f>
        <v>SCHEDULE 16: REPORT ON ASSOCIATED STATISTICS | 16a: Aircraft statistics: (i) International air passenger services</v>
      </c>
      <c r="N1975" s="9" t="str">
        <f t="shared" si="30"/>
        <v>SCHEDULE 16: REPORT ON ASSOCIATED STATISTICS | 16a: Aircraft statistics: (i) International air passenger services | Total MCTOW | Aircraft type: Boeing 737-400</v>
      </c>
    </row>
    <row r="1976" spans="1:14">
      <c r="A1976" t="s">
        <v>1</v>
      </c>
      <c r="B1976">
        <v>2011</v>
      </c>
      <c r="C1976" t="s">
        <v>4984</v>
      </c>
      <c r="D1976" t="s">
        <v>4985</v>
      </c>
      <c r="E1976" t="s">
        <v>81</v>
      </c>
      <c r="F1976" t="s">
        <v>4986</v>
      </c>
      <c r="G1976">
        <v>12</v>
      </c>
      <c r="H1976" t="s">
        <v>4992</v>
      </c>
      <c r="I1976">
        <v>2011</v>
      </c>
      <c r="J1976" t="s">
        <v>4988</v>
      </c>
      <c r="K1976" t="s">
        <v>5504</v>
      </c>
      <c r="L1976">
        <v>672</v>
      </c>
      <c r="M1976" s="9" t="str">
        <f>Data[[#This Row],[schedule]]&amp;" | "&amp;Data[[#This Row],[section]]</f>
        <v>SCHEDULE 16: REPORT ON ASSOCIATED STATISTICS | 16a: Aircraft statistics: (i) International air passenger services</v>
      </c>
      <c r="N1976" s="9" t="str">
        <f t="shared" si="30"/>
        <v>SCHEDULE 16: REPORT ON ASSOCIATED STATISTICS | 16a: Aircraft statistics: (i) International air passenger services | Total number of landings | Aircraft type: Boeing 737-800</v>
      </c>
    </row>
    <row r="1977" spans="1:14">
      <c r="A1977" t="s">
        <v>1</v>
      </c>
      <c r="B1977">
        <v>2011</v>
      </c>
      <c r="C1977" t="s">
        <v>4984</v>
      </c>
      <c r="D1977" t="s">
        <v>4985</v>
      </c>
      <c r="E1977" t="s">
        <v>81</v>
      </c>
      <c r="F1977" t="s">
        <v>4990</v>
      </c>
      <c r="G1977">
        <v>12</v>
      </c>
      <c r="H1977" t="s">
        <v>4992</v>
      </c>
      <c r="I1977">
        <v>2011</v>
      </c>
      <c r="J1977" t="s">
        <v>304</v>
      </c>
      <c r="K1977" t="s">
        <v>5505</v>
      </c>
      <c r="L1977">
        <v>52627.3</v>
      </c>
      <c r="M1977" s="9" t="str">
        <f>Data[[#This Row],[schedule]]&amp;" | "&amp;Data[[#This Row],[section]]</f>
        <v>SCHEDULE 16: REPORT ON ASSOCIATED STATISTICS | 16a: Aircraft statistics: (i) International air passenger services</v>
      </c>
      <c r="N1977" s="9" t="str">
        <f t="shared" si="30"/>
        <v>SCHEDULE 16: REPORT ON ASSOCIATED STATISTICS | 16a: Aircraft statistics: (i) International air passenger services | Total MCTOW | Aircraft type: Boeing 737-800</v>
      </c>
    </row>
    <row r="1978" spans="1:14">
      <c r="A1978" t="s">
        <v>1</v>
      </c>
      <c r="B1978">
        <v>2011</v>
      </c>
      <c r="C1978" t="s">
        <v>4984</v>
      </c>
      <c r="D1978" t="s">
        <v>4985</v>
      </c>
      <c r="E1978" t="s">
        <v>81</v>
      </c>
      <c r="F1978" t="s">
        <v>4986</v>
      </c>
      <c r="G1978">
        <v>53</v>
      </c>
      <c r="H1978" t="s">
        <v>60</v>
      </c>
      <c r="I1978">
        <v>2011</v>
      </c>
      <c r="J1978" t="s">
        <v>4988</v>
      </c>
      <c r="K1978" t="s">
        <v>5506</v>
      </c>
      <c r="L1978">
        <v>2756</v>
      </c>
      <c r="M1978" s="9" t="str">
        <f>Data[[#This Row],[schedule]]&amp;" | "&amp;Data[[#This Row],[section]]</f>
        <v>SCHEDULE 16: REPORT ON ASSOCIATED STATISTICS | 16a: Aircraft statistics: (i) International air passenger services</v>
      </c>
      <c r="N1978" s="9" t="str">
        <f t="shared" si="30"/>
        <v>SCHEDULE 16: REPORT ON ASSOCIATED STATISTICS | 16a: Aircraft statistics: (i) International air passenger services | Total number of landings | Total</v>
      </c>
    </row>
    <row r="1979" spans="1:14">
      <c r="A1979" t="s">
        <v>1</v>
      </c>
      <c r="B1979">
        <v>2011</v>
      </c>
      <c r="C1979" t="s">
        <v>4984</v>
      </c>
      <c r="D1979" t="s">
        <v>4985</v>
      </c>
      <c r="E1979" t="s">
        <v>81</v>
      </c>
      <c r="F1979" t="s">
        <v>4990</v>
      </c>
      <c r="G1979">
        <v>53</v>
      </c>
      <c r="H1979" t="s">
        <v>60</v>
      </c>
      <c r="I1979">
        <v>2011</v>
      </c>
      <c r="J1979" t="s">
        <v>304</v>
      </c>
      <c r="K1979" t="s">
        <v>5507</v>
      </c>
      <c r="L1979">
        <v>199166.1</v>
      </c>
      <c r="M1979" s="9" t="str">
        <f>Data[[#This Row],[schedule]]&amp;" | "&amp;Data[[#This Row],[section]]</f>
        <v>SCHEDULE 16: REPORT ON ASSOCIATED STATISTICS | 16a: Aircraft statistics: (i) International air passenger services</v>
      </c>
      <c r="N1979" s="9" t="str">
        <f t="shared" si="30"/>
        <v>SCHEDULE 16: REPORT ON ASSOCIATED STATISTICS | 16a: Aircraft statistics: (i) International air passenger services | Total MCTOW | Total</v>
      </c>
    </row>
    <row r="1980" spans="1:14">
      <c r="A1980" t="s">
        <v>1</v>
      </c>
      <c r="B1980">
        <v>2011</v>
      </c>
      <c r="C1980" t="s">
        <v>4984</v>
      </c>
      <c r="D1980" t="s">
        <v>4996</v>
      </c>
      <c r="E1980" t="s">
        <v>81</v>
      </c>
      <c r="F1980" t="s">
        <v>4986</v>
      </c>
      <c r="G1980">
        <v>64</v>
      </c>
      <c r="H1980" t="s">
        <v>4987</v>
      </c>
      <c r="I1980">
        <v>2011</v>
      </c>
      <c r="J1980" t="s">
        <v>4988</v>
      </c>
      <c r="K1980" t="s">
        <v>5508</v>
      </c>
      <c r="L1980">
        <v>1906</v>
      </c>
      <c r="M198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0" s="9" t="str">
        <f t="shared" si="30"/>
        <v>SCHEDULE 16: REPORT ON ASSOCIATED STATISTICS | 16a: Aircraft statistics: (ii) Domestic air passenger services: (1) Aircraft 30 tonnes MCTOW or more | Total number of landings | Aircraft type: Airbus A320</v>
      </c>
    </row>
    <row r="1981" spans="1:14">
      <c r="A1981" t="s">
        <v>1</v>
      </c>
      <c r="B1981">
        <v>2011</v>
      </c>
      <c r="C1981" t="s">
        <v>4984</v>
      </c>
      <c r="D1981" t="s">
        <v>4996</v>
      </c>
      <c r="E1981" t="s">
        <v>81</v>
      </c>
      <c r="F1981" t="s">
        <v>4990</v>
      </c>
      <c r="G1981">
        <v>64</v>
      </c>
      <c r="H1981" t="s">
        <v>4987</v>
      </c>
      <c r="I1981">
        <v>2011</v>
      </c>
      <c r="J1981" t="s">
        <v>304</v>
      </c>
      <c r="K1981" t="s">
        <v>5509</v>
      </c>
      <c r="L1981">
        <v>140091</v>
      </c>
      <c r="M198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1" s="9" t="str">
        <f t="shared" si="30"/>
        <v>SCHEDULE 16: REPORT ON ASSOCIATED STATISTICS | 16a: Aircraft statistics: (ii) Domestic air passenger services: (1) Aircraft 30 tonnes MCTOW or more | Total MCTOW | Aircraft type: Airbus A320</v>
      </c>
    </row>
    <row r="1982" spans="1:14">
      <c r="A1982" t="s">
        <v>1</v>
      </c>
      <c r="B1982">
        <v>2011</v>
      </c>
      <c r="C1982" t="s">
        <v>4984</v>
      </c>
      <c r="D1982" t="s">
        <v>4996</v>
      </c>
      <c r="E1982" t="s">
        <v>81</v>
      </c>
      <c r="F1982" t="s">
        <v>4986</v>
      </c>
      <c r="G1982">
        <v>65</v>
      </c>
      <c r="H1982" t="s">
        <v>4999</v>
      </c>
      <c r="I1982">
        <v>2011</v>
      </c>
      <c r="J1982" t="s">
        <v>4988</v>
      </c>
      <c r="K1982" t="s">
        <v>5510</v>
      </c>
      <c r="L1982">
        <v>9893</v>
      </c>
      <c r="M198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2" s="9" t="str">
        <f t="shared" si="30"/>
        <v>SCHEDULE 16: REPORT ON ASSOCIATED STATISTICS | 16a: Aircraft statistics: (ii) Domestic air passenger services: (1) Aircraft 30 tonnes MCTOW or more | Total number of landings | Aircraft type: Boeing 737-300</v>
      </c>
    </row>
    <row r="1983" spans="1:14">
      <c r="A1983" t="s">
        <v>1</v>
      </c>
      <c r="B1983">
        <v>2011</v>
      </c>
      <c r="C1983" t="s">
        <v>4984</v>
      </c>
      <c r="D1983" t="s">
        <v>4996</v>
      </c>
      <c r="E1983" t="s">
        <v>81</v>
      </c>
      <c r="F1983" t="s">
        <v>4990</v>
      </c>
      <c r="G1983">
        <v>65</v>
      </c>
      <c r="H1983" t="s">
        <v>4999</v>
      </c>
      <c r="I1983">
        <v>2011</v>
      </c>
      <c r="J1983" t="s">
        <v>304</v>
      </c>
      <c r="K1983" t="s">
        <v>5511</v>
      </c>
      <c r="L1983">
        <v>627018.30000000005</v>
      </c>
      <c r="M198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3" s="9" t="str">
        <f t="shared" si="30"/>
        <v>SCHEDULE 16: REPORT ON ASSOCIATED STATISTICS | 16a: Aircraft statistics: (ii) Domestic air passenger services: (1) Aircraft 30 tonnes MCTOW or more | Total MCTOW | Aircraft type: Boeing 737-300</v>
      </c>
    </row>
    <row r="1984" spans="1:14">
      <c r="A1984" t="s">
        <v>1</v>
      </c>
      <c r="B1984">
        <v>2011</v>
      </c>
      <c r="C1984" t="s">
        <v>4984</v>
      </c>
      <c r="D1984" t="s">
        <v>4996</v>
      </c>
      <c r="E1984" t="s">
        <v>81</v>
      </c>
      <c r="F1984" t="s">
        <v>4986</v>
      </c>
      <c r="G1984">
        <v>66</v>
      </c>
      <c r="H1984" t="s">
        <v>5512</v>
      </c>
      <c r="I1984">
        <v>2011</v>
      </c>
      <c r="J1984" t="s">
        <v>4988</v>
      </c>
      <c r="K1984" t="s">
        <v>1308</v>
      </c>
      <c r="L1984">
        <v>2</v>
      </c>
      <c r="M198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4" s="9" t="str">
        <f t="shared" si="30"/>
        <v>SCHEDULE 16: REPORT ON ASSOCIATED STATISTICS | 16a: Aircraft statistics: (ii) Domestic air passenger services: (1) Aircraft 30 tonnes MCTOW or more | Total number of landings | Aircraft type: Boeing 777-200</v>
      </c>
    </row>
    <row r="1985" spans="1:14">
      <c r="A1985" t="s">
        <v>1</v>
      </c>
      <c r="B1985">
        <v>2011</v>
      </c>
      <c r="C1985" t="s">
        <v>4984</v>
      </c>
      <c r="D1985" t="s">
        <v>4996</v>
      </c>
      <c r="E1985" t="s">
        <v>81</v>
      </c>
      <c r="F1985" t="s">
        <v>4990</v>
      </c>
      <c r="G1985">
        <v>66</v>
      </c>
      <c r="H1985" t="s">
        <v>5512</v>
      </c>
      <c r="I1985">
        <v>2011</v>
      </c>
      <c r="J1985" t="s">
        <v>304</v>
      </c>
      <c r="K1985" t="s">
        <v>5513</v>
      </c>
      <c r="L1985">
        <v>595.12199999999996</v>
      </c>
      <c r="M198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5" s="9" t="str">
        <f t="shared" si="30"/>
        <v>SCHEDULE 16: REPORT ON ASSOCIATED STATISTICS | 16a: Aircraft statistics: (ii) Domestic air passenger services: (1) Aircraft 30 tonnes MCTOW or more | Total MCTOW | Aircraft type: Boeing 777-200</v>
      </c>
    </row>
    <row r="1986" spans="1:14">
      <c r="A1986" t="s">
        <v>1</v>
      </c>
      <c r="B1986">
        <v>2011</v>
      </c>
      <c r="C1986" t="s">
        <v>4984</v>
      </c>
      <c r="D1986" t="s">
        <v>4996</v>
      </c>
      <c r="E1986" t="s">
        <v>81</v>
      </c>
      <c r="F1986" t="s">
        <v>4986</v>
      </c>
      <c r="G1986">
        <v>67</v>
      </c>
      <c r="H1986" t="s">
        <v>5248</v>
      </c>
      <c r="I1986">
        <v>2011</v>
      </c>
      <c r="J1986" t="s">
        <v>4988</v>
      </c>
      <c r="K1986" t="s">
        <v>2285</v>
      </c>
      <c r="L1986">
        <v>12</v>
      </c>
      <c r="M198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6" s="9" t="str">
        <f t="shared" ref="N1986:N2049" si="31">SUBSTITUTE(SUBSTITUTE(SUBSTITUTE(C1986&amp;" | "&amp;D1986&amp;" | "&amp;E1986&amp;" | "&amp;F1986&amp;" | "&amp;H1986," |  |  | "," | ")," |  |  | "," | ")," |  | "," | ")</f>
        <v>SCHEDULE 16: REPORT ON ASSOCIATED STATISTICS | 16a: Aircraft statistics: (ii) Domestic air passenger services: (1) Aircraft 30 tonnes MCTOW or more | Total number of landings | Aircraft type: Boeing 737-400</v>
      </c>
    </row>
    <row r="1987" spans="1:14">
      <c r="A1987" t="s">
        <v>1</v>
      </c>
      <c r="B1987">
        <v>2011</v>
      </c>
      <c r="C1987" t="s">
        <v>4984</v>
      </c>
      <c r="D1987" t="s">
        <v>4996</v>
      </c>
      <c r="E1987" t="s">
        <v>81</v>
      </c>
      <c r="F1987" t="s">
        <v>4990</v>
      </c>
      <c r="G1987">
        <v>67</v>
      </c>
      <c r="H1987" t="s">
        <v>5248</v>
      </c>
      <c r="I1987">
        <v>2011</v>
      </c>
      <c r="J1987" t="s">
        <v>304</v>
      </c>
      <c r="K1987" t="s">
        <v>5514</v>
      </c>
      <c r="L1987">
        <v>816.5</v>
      </c>
      <c r="M198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7" s="9" t="str">
        <f t="shared" si="31"/>
        <v>SCHEDULE 16: REPORT ON ASSOCIATED STATISTICS | 16a: Aircraft statistics: (ii) Domestic air passenger services: (1) Aircraft 30 tonnes MCTOW or more | Total MCTOW | Aircraft type: Boeing 737-400</v>
      </c>
    </row>
    <row r="1988" spans="1:14">
      <c r="A1988" t="s">
        <v>1</v>
      </c>
      <c r="B1988">
        <v>2011</v>
      </c>
      <c r="C1988" t="s">
        <v>4984</v>
      </c>
      <c r="D1988" t="s">
        <v>4996</v>
      </c>
      <c r="E1988" t="s">
        <v>81</v>
      </c>
      <c r="F1988" t="s">
        <v>4986</v>
      </c>
      <c r="G1988">
        <v>68</v>
      </c>
      <c r="H1988" t="s">
        <v>4992</v>
      </c>
      <c r="I1988">
        <v>2011</v>
      </c>
      <c r="J1988" t="s">
        <v>4988</v>
      </c>
      <c r="K1988" t="s">
        <v>5515</v>
      </c>
      <c r="L1988">
        <v>831</v>
      </c>
      <c r="M198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8" s="9" t="str">
        <f t="shared" si="31"/>
        <v>SCHEDULE 16: REPORT ON ASSOCIATED STATISTICS | 16a: Aircraft statistics: (ii) Domestic air passenger services: (1) Aircraft 30 tonnes MCTOW or more | Total number of landings | Aircraft type: Boeing 737-800</v>
      </c>
    </row>
    <row r="1989" spans="1:14">
      <c r="A1989" t="s">
        <v>1</v>
      </c>
      <c r="B1989">
        <v>2011</v>
      </c>
      <c r="C1989" t="s">
        <v>4984</v>
      </c>
      <c r="D1989" t="s">
        <v>4996</v>
      </c>
      <c r="E1989" t="s">
        <v>81</v>
      </c>
      <c r="F1989" t="s">
        <v>4990</v>
      </c>
      <c r="G1989">
        <v>68</v>
      </c>
      <c r="H1989" t="s">
        <v>4992</v>
      </c>
      <c r="I1989">
        <v>2011</v>
      </c>
      <c r="J1989" t="s">
        <v>304</v>
      </c>
      <c r="K1989" t="s">
        <v>5516</v>
      </c>
      <c r="L1989">
        <v>65665.600000000006</v>
      </c>
      <c r="M198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89" s="9" t="str">
        <f t="shared" si="31"/>
        <v>SCHEDULE 16: REPORT ON ASSOCIATED STATISTICS | 16a: Aircraft statistics: (ii) Domestic air passenger services: (1) Aircraft 30 tonnes MCTOW or more | Total MCTOW | Aircraft type: Boeing 737-800</v>
      </c>
    </row>
    <row r="1990" spans="1:14">
      <c r="A1990" t="s">
        <v>1</v>
      </c>
      <c r="B1990">
        <v>2011</v>
      </c>
      <c r="C1990" t="s">
        <v>4984</v>
      </c>
      <c r="D1990" t="s">
        <v>4996</v>
      </c>
      <c r="E1990" t="s">
        <v>81</v>
      </c>
      <c r="F1990" t="s">
        <v>4986</v>
      </c>
      <c r="G1990">
        <v>69</v>
      </c>
      <c r="H1990" t="s">
        <v>5253</v>
      </c>
      <c r="I1990">
        <v>2011</v>
      </c>
      <c r="J1990" t="s">
        <v>4988</v>
      </c>
      <c r="K1990" t="s">
        <v>4453</v>
      </c>
      <c r="L1990">
        <v>3</v>
      </c>
      <c r="M199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90" s="9" t="str">
        <f t="shared" si="31"/>
        <v>SCHEDULE 16: REPORT ON ASSOCIATED STATISTICS | 16a: Aircraft statistics: (ii) Domestic air passenger services: (1) Aircraft 30 tonnes MCTOW or more | Total number of landings | Aircraft type: Boeing 767-300</v>
      </c>
    </row>
    <row r="1991" spans="1:14">
      <c r="A1991" t="s">
        <v>1</v>
      </c>
      <c r="B1991">
        <v>2011</v>
      </c>
      <c r="C1991" t="s">
        <v>4984</v>
      </c>
      <c r="D1991" t="s">
        <v>4996</v>
      </c>
      <c r="E1991" t="s">
        <v>81</v>
      </c>
      <c r="F1991" t="s">
        <v>4990</v>
      </c>
      <c r="G1991">
        <v>69</v>
      </c>
      <c r="H1991" t="s">
        <v>5253</v>
      </c>
      <c r="I1991">
        <v>2011</v>
      </c>
      <c r="J1991" t="s">
        <v>304</v>
      </c>
      <c r="K1991" t="s">
        <v>5517</v>
      </c>
      <c r="L1991">
        <v>469.5</v>
      </c>
      <c r="M199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91" s="9" t="str">
        <f t="shared" si="31"/>
        <v>SCHEDULE 16: REPORT ON ASSOCIATED STATISTICS | 16a: Aircraft statistics: (ii) Domestic air passenger services: (1) Aircraft 30 tonnes MCTOW or more | Total MCTOW | Aircraft type: Boeing 767-300</v>
      </c>
    </row>
    <row r="1992" spans="1:14">
      <c r="A1992" t="s">
        <v>1</v>
      </c>
      <c r="B1992">
        <v>2011</v>
      </c>
      <c r="C1992" t="s">
        <v>4984</v>
      </c>
      <c r="D1992" t="s">
        <v>4996</v>
      </c>
      <c r="E1992" t="s">
        <v>81</v>
      </c>
      <c r="F1992" t="s">
        <v>4986</v>
      </c>
      <c r="G1992">
        <v>70</v>
      </c>
      <c r="H1992" t="s">
        <v>5004</v>
      </c>
      <c r="I1992">
        <v>2011</v>
      </c>
      <c r="J1992" t="s">
        <v>4988</v>
      </c>
      <c r="K1992" t="s">
        <v>1308</v>
      </c>
      <c r="L1992">
        <v>2</v>
      </c>
      <c r="M199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92" s="9" t="str">
        <f t="shared" si="31"/>
        <v>SCHEDULE 16: REPORT ON ASSOCIATED STATISTICS | 16a: Aircraft statistics: (ii) Domestic air passenger services: (1) Aircraft 30 tonnes MCTOW or more | Total number of landings | Aircraft type: Boeing 777-300</v>
      </c>
    </row>
    <row r="1993" spans="1:14">
      <c r="A1993" t="s">
        <v>1</v>
      </c>
      <c r="B1993">
        <v>2011</v>
      </c>
      <c r="C1993" t="s">
        <v>4984</v>
      </c>
      <c r="D1993" t="s">
        <v>4996</v>
      </c>
      <c r="E1993" t="s">
        <v>81</v>
      </c>
      <c r="F1993" t="s">
        <v>4990</v>
      </c>
      <c r="G1993">
        <v>70</v>
      </c>
      <c r="H1993" t="s">
        <v>5004</v>
      </c>
      <c r="I1993">
        <v>2011</v>
      </c>
      <c r="J1993" t="s">
        <v>304</v>
      </c>
      <c r="K1993" t="s">
        <v>5518</v>
      </c>
      <c r="L1993">
        <v>689.00800000000004</v>
      </c>
      <c r="M199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93" s="9" t="str">
        <f t="shared" si="31"/>
        <v>SCHEDULE 16: REPORT ON ASSOCIATED STATISTICS | 16a: Aircraft statistics: (ii) Domestic air passenger services: (1) Aircraft 30 tonnes MCTOW or more | Total MCTOW | Aircraft type: Boeing 777-300</v>
      </c>
    </row>
    <row r="1994" spans="1:14">
      <c r="A1994" t="s">
        <v>1</v>
      </c>
      <c r="B1994">
        <v>2011</v>
      </c>
      <c r="C1994" t="s">
        <v>4984</v>
      </c>
      <c r="D1994" t="s">
        <v>4996</v>
      </c>
      <c r="E1994" t="s">
        <v>81</v>
      </c>
      <c r="F1994" t="s">
        <v>4986</v>
      </c>
      <c r="G1994">
        <v>88</v>
      </c>
      <c r="H1994" t="s">
        <v>60</v>
      </c>
      <c r="I1994">
        <v>2011</v>
      </c>
      <c r="J1994" t="s">
        <v>4988</v>
      </c>
      <c r="K1994" t="s">
        <v>5519</v>
      </c>
      <c r="L1994">
        <v>12649</v>
      </c>
      <c r="M199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94" s="9" t="str">
        <f t="shared" si="31"/>
        <v>SCHEDULE 16: REPORT ON ASSOCIATED STATISTICS | 16a: Aircraft statistics: (ii) Domestic air passenger services: (1) Aircraft 30 tonnes MCTOW or more | Total number of landings | Total</v>
      </c>
    </row>
    <row r="1995" spans="1:14">
      <c r="A1995" t="s">
        <v>1</v>
      </c>
      <c r="B1995">
        <v>2011</v>
      </c>
      <c r="C1995" t="s">
        <v>4984</v>
      </c>
      <c r="D1995" t="s">
        <v>4996</v>
      </c>
      <c r="E1995" t="s">
        <v>81</v>
      </c>
      <c r="F1995" t="s">
        <v>4990</v>
      </c>
      <c r="G1995">
        <v>88</v>
      </c>
      <c r="H1995" t="s">
        <v>60</v>
      </c>
      <c r="I1995">
        <v>2011</v>
      </c>
      <c r="J1995" t="s">
        <v>304</v>
      </c>
      <c r="K1995" t="s">
        <v>5520</v>
      </c>
      <c r="L1995">
        <v>835345.03</v>
      </c>
      <c r="M199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1995" s="9" t="str">
        <f t="shared" si="31"/>
        <v>SCHEDULE 16: REPORT ON ASSOCIATED STATISTICS | 16a: Aircraft statistics: (ii) Domestic air passenger services: (1) Aircraft 30 tonnes MCTOW or more | Total MCTOW | Total</v>
      </c>
    </row>
    <row r="1996" spans="1:14">
      <c r="A1996" t="s">
        <v>1</v>
      </c>
      <c r="B1996">
        <v>2011</v>
      </c>
      <c r="C1996" t="s">
        <v>4984</v>
      </c>
      <c r="D1996" t="s">
        <v>5007</v>
      </c>
      <c r="E1996" t="s">
        <v>81</v>
      </c>
      <c r="F1996" t="s">
        <v>4986</v>
      </c>
      <c r="G1996">
        <v>91</v>
      </c>
      <c r="H1996" t="s">
        <v>5266</v>
      </c>
      <c r="I1996">
        <v>2011</v>
      </c>
      <c r="J1996" t="s">
        <v>4988</v>
      </c>
      <c r="K1996" t="s">
        <v>5521</v>
      </c>
      <c r="L1996">
        <v>4074.6659675213082</v>
      </c>
      <c r="M199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1996" s="9" t="str">
        <f t="shared" si="31"/>
        <v>SCHEDULE 16: REPORT ON ASSOCIATED STATISTICS | 16a: Aircraft statistics: (ii) Domestic air passenger services: (2) Aircraft 3 tonnes or more but less than 30 tonnes MCTOW | Total number of landings | Aircraft type: Aerospatiale ATR72</v>
      </c>
    </row>
    <row r="1997" spans="1:14">
      <c r="A1997" t="s">
        <v>1</v>
      </c>
      <c r="B1997">
        <v>2011</v>
      </c>
      <c r="C1997" t="s">
        <v>4984</v>
      </c>
      <c r="D1997" t="s">
        <v>5007</v>
      </c>
      <c r="E1997" t="s">
        <v>81</v>
      </c>
      <c r="F1997" t="s">
        <v>4990</v>
      </c>
      <c r="G1997">
        <v>91</v>
      </c>
      <c r="H1997" t="s">
        <v>5266</v>
      </c>
      <c r="I1997">
        <v>2011</v>
      </c>
      <c r="J1997" t="s">
        <v>304</v>
      </c>
      <c r="K1997" t="s">
        <v>5522</v>
      </c>
      <c r="L1997">
        <v>91777.5</v>
      </c>
      <c r="M199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1997" s="9" t="str">
        <f t="shared" si="31"/>
        <v>SCHEDULE 16: REPORT ON ASSOCIATED STATISTICS | 16a: Aircraft statistics: (ii) Domestic air passenger services: (2) Aircraft 3 tonnes or more but less than 30 tonnes MCTOW | Total MCTOW | Aircraft type: Aerospatiale ATR72</v>
      </c>
    </row>
    <row r="1998" spans="1:14">
      <c r="A1998" t="s">
        <v>1</v>
      </c>
      <c r="B1998">
        <v>2011</v>
      </c>
      <c r="C1998" t="s">
        <v>4984</v>
      </c>
      <c r="D1998" t="s">
        <v>5007</v>
      </c>
      <c r="E1998" t="s">
        <v>81</v>
      </c>
      <c r="F1998" t="s">
        <v>4986</v>
      </c>
      <c r="G1998">
        <v>92</v>
      </c>
      <c r="H1998" t="s">
        <v>5011</v>
      </c>
      <c r="I1998">
        <v>2011</v>
      </c>
      <c r="J1998" t="s">
        <v>4988</v>
      </c>
      <c r="K1998" t="s">
        <v>5523</v>
      </c>
      <c r="L1998">
        <v>3547</v>
      </c>
      <c r="M199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1998" s="9" t="str">
        <f t="shared" si="31"/>
        <v>SCHEDULE 16: REPORT ON ASSOCIATED STATISTICS | 16a: Aircraft statistics: (ii) Domestic air passenger services: (2) Aircraft 3 tonnes or more but less than 30 tonnes MCTOW | Total number of landings | Aircraft type: Cessna 208</v>
      </c>
    </row>
    <row r="1999" spans="1:14">
      <c r="A1999" t="s">
        <v>1</v>
      </c>
      <c r="B1999">
        <v>2011</v>
      </c>
      <c r="C1999" t="s">
        <v>4984</v>
      </c>
      <c r="D1999" t="s">
        <v>5007</v>
      </c>
      <c r="E1999" t="s">
        <v>81</v>
      </c>
      <c r="F1999" t="s">
        <v>4990</v>
      </c>
      <c r="G1999">
        <v>92</v>
      </c>
      <c r="H1999" t="s">
        <v>5011</v>
      </c>
      <c r="I1999">
        <v>2011</v>
      </c>
      <c r="J1999" t="s">
        <v>304</v>
      </c>
      <c r="K1999" t="s">
        <v>5524</v>
      </c>
      <c r="L1999">
        <v>12780</v>
      </c>
      <c r="M199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1999" s="9" t="str">
        <f t="shared" si="31"/>
        <v>SCHEDULE 16: REPORT ON ASSOCIATED STATISTICS | 16a: Aircraft statistics: (ii) Domestic air passenger services: (2) Aircraft 3 tonnes or more but less than 30 tonnes MCTOW | Total MCTOW | Aircraft type: Cessna 208</v>
      </c>
    </row>
    <row r="2000" spans="1:14">
      <c r="A2000" t="s">
        <v>1</v>
      </c>
      <c r="B2000">
        <v>2011</v>
      </c>
      <c r="C2000" t="s">
        <v>4984</v>
      </c>
      <c r="D2000" t="s">
        <v>5007</v>
      </c>
      <c r="E2000" t="s">
        <v>81</v>
      </c>
      <c r="F2000" t="s">
        <v>4986</v>
      </c>
      <c r="G2000">
        <v>93</v>
      </c>
      <c r="H2000" t="s">
        <v>5014</v>
      </c>
      <c r="I2000">
        <v>2011</v>
      </c>
      <c r="J2000" t="s">
        <v>4988</v>
      </c>
      <c r="K2000" t="s">
        <v>5525</v>
      </c>
      <c r="L2000">
        <v>202</v>
      </c>
      <c r="M200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0" s="9" t="str">
        <f t="shared" si="31"/>
        <v>SCHEDULE 16: REPORT ON ASSOCIATED STATISTICS | 16a: Aircraft statistics: (ii) Domestic air passenger services: (2) Aircraft 3 tonnes or more but less than 30 tonnes MCTOW | Total number of landings | Aircraft type: Convair 580 CIB</v>
      </c>
    </row>
    <row r="2001" spans="1:14">
      <c r="A2001" t="s">
        <v>1</v>
      </c>
      <c r="B2001">
        <v>2011</v>
      </c>
      <c r="C2001" t="s">
        <v>4984</v>
      </c>
      <c r="D2001" t="s">
        <v>5007</v>
      </c>
      <c r="E2001" t="s">
        <v>81</v>
      </c>
      <c r="F2001" t="s">
        <v>4990</v>
      </c>
      <c r="G2001">
        <v>93</v>
      </c>
      <c r="H2001" t="s">
        <v>5014</v>
      </c>
      <c r="I2001">
        <v>2011</v>
      </c>
      <c r="J2001" t="s">
        <v>304</v>
      </c>
      <c r="K2001" t="s">
        <v>5526</v>
      </c>
      <c r="L2001">
        <v>4874.3</v>
      </c>
      <c r="M200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1" s="9" t="str">
        <f t="shared" si="31"/>
        <v>SCHEDULE 16: REPORT ON ASSOCIATED STATISTICS | 16a: Aircraft statistics: (ii) Domestic air passenger services: (2) Aircraft 3 tonnes or more but less than 30 tonnes MCTOW | Total MCTOW | Aircraft type: Convair 580 CIB</v>
      </c>
    </row>
    <row r="2002" spans="1:14">
      <c r="A2002" t="s">
        <v>1</v>
      </c>
      <c r="B2002">
        <v>2011</v>
      </c>
      <c r="C2002" t="s">
        <v>4984</v>
      </c>
      <c r="D2002" t="s">
        <v>5007</v>
      </c>
      <c r="E2002" t="s">
        <v>81</v>
      </c>
      <c r="F2002" t="s">
        <v>4986</v>
      </c>
      <c r="G2002">
        <v>94</v>
      </c>
      <c r="H2002" t="s">
        <v>5017</v>
      </c>
      <c r="I2002">
        <v>2011</v>
      </c>
      <c r="J2002" t="s">
        <v>4988</v>
      </c>
      <c r="K2002" t="s">
        <v>5527</v>
      </c>
      <c r="L2002">
        <v>11079</v>
      </c>
      <c r="M200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2" s="9" t="str">
        <f t="shared" si="31"/>
        <v>SCHEDULE 16: REPORT ON ASSOCIATED STATISTICS | 16a: Aircraft statistics: (ii) Domestic air passenger services: (2) Aircraft 3 tonnes or more but less than 30 tonnes MCTOW | Total number of landings | Aircraft type: Bombardier Q300</v>
      </c>
    </row>
    <row r="2003" spans="1:14">
      <c r="A2003" t="s">
        <v>1</v>
      </c>
      <c r="B2003">
        <v>2011</v>
      </c>
      <c r="C2003" t="s">
        <v>4984</v>
      </c>
      <c r="D2003" t="s">
        <v>5007</v>
      </c>
      <c r="E2003" t="s">
        <v>81</v>
      </c>
      <c r="F2003" t="s">
        <v>4990</v>
      </c>
      <c r="G2003">
        <v>94</v>
      </c>
      <c r="H2003" t="s">
        <v>5017</v>
      </c>
      <c r="I2003">
        <v>2011</v>
      </c>
      <c r="J2003" t="s">
        <v>304</v>
      </c>
      <c r="K2003" t="s">
        <v>5528</v>
      </c>
      <c r="L2003">
        <v>216216</v>
      </c>
      <c r="M200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3" s="9" t="str">
        <f t="shared" si="31"/>
        <v>SCHEDULE 16: REPORT ON ASSOCIATED STATISTICS | 16a: Aircraft statistics: (ii) Domestic air passenger services: (2) Aircraft 3 tonnes or more but less than 30 tonnes MCTOW | Total MCTOW | Aircraft type: Bombardier Q300</v>
      </c>
    </row>
    <row r="2004" spans="1:14">
      <c r="A2004" t="s">
        <v>1</v>
      </c>
      <c r="B2004">
        <v>2011</v>
      </c>
      <c r="C2004" t="s">
        <v>4984</v>
      </c>
      <c r="D2004" t="s">
        <v>5007</v>
      </c>
      <c r="E2004" t="s">
        <v>81</v>
      </c>
      <c r="F2004" t="s">
        <v>4986</v>
      </c>
      <c r="G2004">
        <v>95</v>
      </c>
      <c r="H2004" t="s">
        <v>5026</v>
      </c>
      <c r="I2004">
        <v>2011</v>
      </c>
      <c r="J2004" t="s">
        <v>4988</v>
      </c>
      <c r="K2004" t="s">
        <v>5529</v>
      </c>
      <c r="L2004">
        <v>324</v>
      </c>
      <c r="M200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4" s="9" t="str">
        <f t="shared" si="31"/>
        <v>SCHEDULE 16: REPORT ON ASSOCIATED STATISTICS | 16a: Aircraft statistics: (ii) Domestic air passenger services: (2) Aircraft 3 tonnes or more but less than 30 tonnes MCTOW | Total number of landings | Aircraft type: Piper PA-31</v>
      </c>
    </row>
    <row r="2005" spans="1:14">
      <c r="A2005" t="s">
        <v>1</v>
      </c>
      <c r="B2005">
        <v>2011</v>
      </c>
      <c r="C2005" t="s">
        <v>4984</v>
      </c>
      <c r="D2005" t="s">
        <v>5007</v>
      </c>
      <c r="E2005" t="s">
        <v>81</v>
      </c>
      <c r="F2005" t="s">
        <v>4990</v>
      </c>
      <c r="G2005">
        <v>95</v>
      </c>
      <c r="H2005" t="s">
        <v>5026</v>
      </c>
      <c r="I2005">
        <v>2011</v>
      </c>
      <c r="J2005" t="s">
        <v>304</v>
      </c>
      <c r="K2005" t="s">
        <v>5530</v>
      </c>
      <c r="L2005">
        <v>1036.8</v>
      </c>
      <c r="M200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5" s="9" t="str">
        <f t="shared" si="31"/>
        <v>SCHEDULE 16: REPORT ON ASSOCIATED STATISTICS | 16a: Aircraft statistics: (ii) Domestic air passenger services: (2) Aircraft 3 tonnes or more but less than 30 tonnes MCTOW | Total MCTOW | Aircraft type: Piper PA-31</v>
      </c>
    </row>
    <row r="2006" spans="1:14">
      <c r="A2006" t="s">
        <v>1</v>
      </c>
      <c r="B2006">
        <v>2011</v>
      </c>
      <c r="C2006" t="s">
        <v>4984</v>
      </c>
      <c r="D2006" t="s">
        <v>5007</v>
      </c>
      <c r="E2006" t="s">
        <v>81</v>
      </c>
      <c r="F2006" t="s">
        <v>4986</v>
      </c>
      <c r="G2006">
        <v>96</v>
      </c>
      <c r="H2006" t="s">
        <v>5023</v>
      </c>
      <c r="I2006">
        <v>2011</v>
      </c>
      <c r="J2006" t="s">
        <v>4988</v>
      </c>
      <c r="K2006" t="s">
        <v>5531</v>
      </c>
      <c r="L2006">
        <v>9260</v>
      </c>
      <c r="M200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6" s="9" t="str">
        <f t="shared" si="31"/>
        <v>SCHEDULE 16: REPORT ON ASSOCIATED STATISTICS | 16a: Aircraft statistics: (ii) Domestic air passenger services: (2) Aircraft 3 tonnes or more but less than 30 tonnes MCTOW | Total number of landings | Aircraft type: Beechcraft 1900D</v>
      </c>
    </row>
    <row r="2007" spans="1:14">
      <c r="A2007" t="s">
        <v>1</v>
      </c>
      <c r="B2007">
        <v>2011</v>
      </c>
      <c r="C2007" t="s">
        <v>4984</v>
      </c>
      <c r="D2007" t="s">
        <v>5007</v>
      </c>
      <c r="E2007" t="s">
        <v>81</v>
      </c>
      <c r="F2007" t="s">
        <v>4990</v>
      </c>
      <c r="G2007">
        <v>96</v>
      </c>
      <c r="H2007" t="s">
        <v>5023</v>
      </c>
      <c r="I2007">
        <v>2011</v>
      </c>
      <c r="J2007" t="s">
        <v>304</v>
      </c>
      <c r="K2007" t="s">
        <v>5532</v>
      </c>
      <c r="L2007">
        <v>72012.399999999994</v>
      </c>
      <c r="M200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7" s="9" t="str">
        <f t="shared" si="31"/>
        <v>SCHEDULE 16: REPORT ON ASSOCIATED STATISTICS | 16a: Aircraft statistics: (ii) Domestic air passenger services: (2) Aircraft 3 tonnes or more but less than 30 tonnes MCTOW | Total MCTOW | Aircraft type: Beechcraft 1900D</v>
      </c>
    </row>
    <row r="2008" spans="1:14">
      <c r="A2008" t="s">
        <v>1</v>
      </c>
      <c r="B2008">
        <v>2011</v>
      </c>
      <c r="C2008" t="s">
        <v>4984</v>
      </c>
      <c r="D2008" t="s">
        <v>5007</v>
      </c>
      <c r="E2008" t="s">
        <v>81</v>
      </c>
      <c r="F2008" t="s">
        <v>4986</v>
      </c>
      <c r="G2008">
        <v>115</v>
      </c>
      <c r="H2008" t="s">
        <v>60</v>
      </c>
      <c r="I2008">
        <v>2011</v>
      </c>
      <c r="J2008" t="s">
        <v>4988</v>
      </c>
      <c r="K2008" t="s">
        <v>5533</v>
      </c>
      <c r="L2008">
        <v>28486.665967521309</v>
      </c>
      <c r="M200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8" s="9" t="str">
        <f t="shared" si="31"/>
        <v>SCHEDULE 16: REPORT ON ASSOCIATED STATISTICS | 16a: Aircraft statistics: (ii) Domestic air passenger services: (2) Aircraft 3 tonnes or more but less than 30 tonnes MCTOW | Total number of landings | Total</v>
      </c>
    </row>
    <row r="2009" spans="1:14">
      <c r="A2009" t="s">
        <v>1</v>
      </c>
      <c r="B2009">
        <v>2011</v>
      </c>
      <c r="C2009" t="s">
        <v>4984</v>
      </c>
      <c r="D2009" t="s">
        <v>5007</v>
      </c>
      <c r="E2009" t="s">
        <v>81</v>
      </c>
      <c r="F2009" t="s">
        <v>4990</v>
      </c>
      <c r="G2009">
        <v>115</v>
      </c>
      <c r="H2009" t="s">
        <v>60</v>
      </c>
      <c r="I2009">
        <v>2011</v>
      </c>
      <c r="J2009" t="s">
        <v>304</v>
      </c>
      <c r="K2009" t="s">
        <v>5534</v>
      </c>
      <c r="L2009">
        <v>398697</v>
      </c>
      <c r="M200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009" s="9" t="str">
        <f t="shared" si="31"/>
        <v>SCHEDULE 16: REPORT ON ASSOCIATED STATISTICS | 16a: Aircraft statistics: (ii) Domestic air passenger services: (2) Aircraft 3 tonnes or more but less than 30 tonnes MCTOW | Total MCTOW | Total</v>
      </c>
    </row>
    <row r="2010" spans="1:14">
      <c r="A2010" t="s">
        <v>1</v>
      </c>
      <c r="B2010">
        <v>2011</v>
      </c>
      <c r="C2010" t="s">
        <v>4984</v>
      </c>
      <c r="D2010" t="s">
        <v>5038</v>
      </c>
      <c r="E2010" t="s">
        <v>81</v>
      </c>
      <c r="F2010" t="s">
        <v>4986</v>
      </c>
      <c r="G2010">
        <v>125</v>
      </c>
      <c r="H2010" t="s">
        <v>5039</v>
      </c>
      <c r="I2010">
        <v>2011</v>
      </c>
      <c r="J2010" t="s">
        <v>4988</v>
      </c>
      <c r="K2010" t="s">
        <v>5535</v>
      </c>
      <c r="L2010">
        <v>400</v>
      </c>
      <c r="M2010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0" s="9" t="str">
        <f t="shared" si="31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2011" spans="1:14">
      <c r="A2011" t="s">
        <v>1</v>
      </c>
      <c r="B2011">
        <v>2011</v>
      </c>
      <c r="C2011" t="s">
        <v>4984</v>
      </c>
      <c r="D2011" t="s">
        <v>5038</v>
      </c>
      <c r="E2011" t="s">
        <v>81</v>
      </c>
      <c r="F2011" t="s">
        <v>4990</v>
      </c>
      <c r="G2011">
        <v>125</v>
      </c>
      <c r="H2011" t="s">
        <v>5039</v>
      </c>
      <c r="I2011">
        <v>2011</v>
      </c>
      <c r="J2011" t="s">
        <v>304</v>
      </c>
      <c r="K2011" t="s">
        <v>5536</v>
      </c>
      <c r="L2011">
        <v>562.80200000000002</v>
      </c>
      <c r="M2011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1" s="9" t="str">
        <f t="shared" si="31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2012" spans="1:14">
      <c r="A2012" t="s">
        <v>1</v>
      </c>
      <c r="B2012">
        <v>2011</v>
      </c>
      <c r="C2012" t="s">
        <v>4984</v>
      </c>
      <c r="D2012" t="s">
        <v>5038</v>
      </c>
      <c r="E2012" t="s">
        <v>81</v>
      </c>
      <c r="F2012" t="s">
        <v>4986</v>
      </c>
      <c r="G2012">
        <v>126</v>
      </c>
      <c r="H2012" t="s">
        <v>5042</v>
      </c>
      <c r="I2012">
        <v>2011</v>
      </c>
      <c r="J2012" t="s">
        <v>4988</v>
      </c>
      <c r="K2012" t="s">
        <v>5537</v>
      </c>
      <c r="L2012">
        <v>649</v>
      </c>
      <c r="M2012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2" s="9" t="str">
        <f t="shared" si="31"/>
        <v>SCHEDULE 16: REPORT ON ASSOCIATED STATISTICS | 16a: Aircraft statistics: (iii) Total number and MCTOW of landings of aircraft not included in (i) and (ii) | Total number of landings | Freight aircraft</v>
      </c>
    </row>
    <row r="2013" spans="1:14">
      <c r="A2013" t="s">
        <v>1</v>
      </c>
      <c r="B2013">
        <v>2011</v>
      </c>
      <c r="C2013" t="s">
        <v>4984</v>
      </c>
      <c r="D2013" t="s">
        <v>5038</v>
      </c>
      <c r="E2013" t="s">
        <v>81</v>
      </c>
      <c r="F2013" t="s">
        <v>4990</v>
      </c>
      <c r="G2013">
        <v>126</v>
      </c>
      <c r="H2013" t="s">
        <v>5042</v>
      </c>
      <c r="I2013">
        <v>2011</v>
      </c>
      <c r="J2013" t="s">
        <v>304</v>
      </c>
      <c r="K2013" t="s">
        <v>5538</v>
      </c>
      <c r="L2013">
        <v>7068</v>
      </c>
      <c r="M2013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3" s="9" t="str">
        <f t="shared" si="31"/>
        <v>SCHEDULE 16: REPORT ON ASSOCIATED STATISTICS | 16a: Aircraft statistics: (iii) Total number and MCTOW of landings of aircraft not included in (i) and (ii) | Total MCTOW | Freight aircraft</v>
      </c>
    </row>
    <row r="2014" spans="1:14">
      <c r="A2014" t="s">
        <v>1</v>
      </c>
      <c r="B2014">
        <v>2011</v>
      </c>
      <c r="C2014" t="s">
        <v>4984</v>
      </c>
      <c r="D2014" t="s">
        <v>5038</v>
      </c>
      <c r="E2014" t="s">
        <v>81</v>
      </c>
      <c r="F2014" t="s">
        <v>4986</v>
      </c>
      <c r="G2014">
        <v>127</v>
      </c>
      <c r="H2014" t="s">
        <v>5045</v>
      </c>
      <c r="I2014">
        <v>2011</v>
      </c>
      <c r="J2014" t="s">
        <v>4988</v>
      </c>
      <c r="K2014" t="s">
        <v>5539</v>
      </c>
      <c r="L2014">
        <v>334</v>
      </c>
      <c r="M2014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4" s="9" t="str">
        <f t="shared" si="31"/>
        <v>SCHEDULE 16: REPORT ON ASSOCIATED STATISTICS | 16a: Aircraft statistics: (iii) Total number and MCTOW of landings of aircraft not included in (i) and (ii) | Total number of landings | Military and diplomatic aircraft</v>
      </c>
    </row>
    <row r="2015" spans="1:14">
      <c r="A2015" t="s">
        <v>1</v>
      </c>
      <c r="B2015">
        <v>2011</v>
      </c>
      <c r="C2015" t="s">
        <v>4984</v>
      </c>
      <c r="D2015" t="s">
        <v>5038</v>
      </c>
      <c r="E2015" t="s">
        <v>81</v>
      </c>
      <c r="F2015" t="s">
        <v>4990</v>
      </c>
      <c r="G2015">
        <v>127</v>
      </c>
      <c r="H2015" t="s">
        <v>5045</v>
      </c>
      <c r="I2015">
        <v>2011</v>
      </c>
      <c r="J2015" t="s">
        <v>304</v>
      </c>
      <c r="K2015" t="s">
        <v>5540</v>
      </c>
      <c r="L2015">
        <v>11854</v>
      </c>
      <c r="M2015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5" s="9" t="str">
        <f t="shared" si="31"/>
        <v>SCHEDULE 16: REPORT ON ASSOCIATED STATISTICS | 16a: Aircraft statistics: (iii) Total number and MCTOW of landings of aircraft not included in (i) and (ii) | Total MCTOW | Military and diplomatic aircraft</v>
      </c>
    </row>
    <row r="2016" spans="1:14">
      <c r="A2016" t="s">
        <v>1</v>
      </c>
      <c r="B2016">
        <v>2011</v>
      </c>
      <c r="C2016" t="s">
        <v>4984</v>
      </c>
      <c r="D2016" t="s">
        <v>5038</v>
      </c>
      <c r="E2016" t="s">
        <v>81</v>
      </c>
      <c r="F2016" t="s">
        <v>4986</v>
      </c>
      <c r="G2016">
        <v>128</v>
      </c>
      <c r="H2016" t="s">
        <v>5048</v>
      </c>
      <c r="I2016">
        <v>2011</v>
      </c>
      <c r="J2016" t="s">
        <v>4988</v>
      </c>
      <c r="K2016" t="s">
        <v>5541</v>
      </c>
      <c r="L2016">
        <v>5073</v>
      </c>
      <c r="M201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6" s="9" t="str">
        <f t="shared" si="31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2017" spans="1:14">
      <c r="A2017" t="s">
        <v>1</v>
      </c>
      <c r="B2017">
        <v>2011</v>
      </c>
      <c r="C2017" t="s">
        <v>4984</v>
      </c>
      <c r="D2017" t="s">
        <v>5038</v>
      </c>
      <c r="E2017" t="s">
        <v>81</v>
      </c>
      <c r="F2017" t="s">
        <v>4990</v>
      </c>
      <c r="G2017">
        <v>128</v>
      </c>
      <c r="H2017" t="s">
        <v>5048</v>
      </c>
      <c r="I2017">
        <v>2011</v>
      </c>
      <c r="J2017" t="s">
        <v>304</v>
      </c>
      <c r="K2017" t="s">
        <v>5542</v>
      </c>
      <c r="L2017">
        <v>15445</v>
      </c>
      <c r="M201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017" s="9" t="str">
        <f t="shared" si="31"/>
        <v>SCHEDULE 16: REPORT ON ASSOCIATED STATISTICS | 16a: Aircraft statistics: (iii) Total number and MCTOW of landings of aircraft not included in (i) and (ii) | Total MCTOW | Other aircraft (including General Aviation)</v>
      </c>
    </row>
    <row r="2018" spans="1:14">
      <c r="A2018" t="s">
        <v>1</v>
      </c>
      <c r="B2018">
        <v>2011</v>
      </c>
      <c r="C2018" t="s">
        <v>4984</v>
      </c>
      <c r="D2018" t="s">
        <v>5051</v>
      </c>
      <c r="E2018" t="s">
        <v>81</v>
      </c>
      <c r="F2018" t="s">
        <v>81</v>
      </c>
      <c r="G2018">
        <v>131</v>
      </c>
      <c r="H2018" t="s">
        <v>60</v>
      </c>
      <c r="I2018">
        <v>2011</v>
      </c>
      <c r="J2018" t="s">
        <v>4988</v>
      </c>
      <c r="K2018" t="s">
        <v>81</v>
      </c>
      <c r="M2018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018" s="9" t="str">
        <f t="shared" si="31"/>
        <v>SCHEDULE 16: REPORT ON ASSOCIATED STATISTICS | 16a: Aircraft statistics: (iv)  The total number and MCTOW of landings during the disclosure year | Total</v>
      </c>
    </row>
    <row r="2019" spans="1:14">
      <c r="A2019" t="s">
        <v>1</v>
      </c>
      <c r="B2019">
        <v>2011</v>
      </c>
      <c r="C2019" t="s">
        <v>4984</v>
      </c>
      <c r="D2019" t="s">
        <v>5051</v>
      </c>
      <c r="E2019" t="s">
        <v>81</v>
      </c>
      <c r="F2019" t="s">
        <v>81</v>
      </c>
      <c r="G2019">
        <v>131</v>
      </c>
      <c r="H2019" t="s">
        <v>60</v>
      </c>
      <c r="I2019">
        <v>2011</v>
      </c>
      <c r="J2019" t="s">
        <v>4988</v>
      </c>
      <c r="K2019" t="s">
        <v>81</v>
      </c>
      <c r="M2019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019" s="9" t="str">
        <f t="shared" si="31"/>
        <v>SCHEDULE 16: REPORT ON ASSOCIATED STATISTICS | 16a: Aircraft statistics: (iv)  The total number and MCTOW of landings during the disclosure year | Total</v>
      </c>
    </row>
    <row r="2020" spans="1:14">
      <c r="A2020" t="s">
        <v>1</v>
      </c>
      <c r="B2020">
        <v>2011</v>
      </c>
      <c r="C2020" t="s">
        <v>4984</v>
      </c>
      <c r="D2020" t="s">
        <v>5051</v>
      </c>
      <c r="E2020" t="s">
        <v>81</v>
      </c>
      <c r="F2020" t="s">
        <v>4986</v>
      </c>
      <c r="G2020">
        <v>131</v>
      </c>
      <c r="H2020" t="s">
        <v>60</v>
      </c>
      <c r="I2020">
        <v>2011</v>
      </c>
      <c r="J2020" t="s">
        <v>4988</v>
      </c>
      <c r="K2020" t="s">
        <v>5543</v>
      </c>
      <c r="L2020">
        <v>50347.665967521309</v>
      </c>
      <c r="M2020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020" s="9" t="str">
        <f t="shared" si="31"/>
        <v>SCHEDULE 16: REPORT ON ASSOCIATED STATISTICS | 16a: Aircraft statistics: (iv)  The total number and MCTOW of landings during the disclosure year | Total number of landings | Total</v>
      </c>
    </row>
    <row r="2021" spans="1:14">
      <c r="A2021" t="s">
        <v>1</v>
      </c>
      <c r="B2021">
        <v>2011</v>
      </c>
      <c r="C2021" t="s">
        <v>4984</v>
      </c>
      <c r="D2021" t="s">
        <v>5051</v>
      </c>
      <c r="E2021" t="s">
        <v>81</v>
      </c>
      <c r="F2021" t="s">
        <v>4990</v>
      </c>
      <c r="G2021">
        <v>131</v>
      </c>
      <c r="H2021" t="s">
        <v>60</v>
      </c>
      <c r="I2021">
        <v>2011</v>
      </c>
      <c r="J2021" t="s">
        <v>304</v>
      </c>
      <c r="K2021" t="s">
        <v>5544</v>
      </c>
      <c r="L2021">
        <v>1468137.932</v>
      </c>
      <c r="M2021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021" s="9" t="str">
        <f t="shared" si="31"/>
        <v>SCHEDULE 16: REPORT ON ASSOCIATED STATISTICS | 16a: Aircraft statistics: (iv)  The total number and MCTOW of landings during the disclosure year | Total MCTOW | Total</v>
      </c>
    </row>
    <row r="2022" spans="1:14">
      <c r="A2022" t="s">
        <v>1</v>
      </c>
      <c r="B2022">
        <v>2011</v>
      </c>
      <c r="C2022" t="s">
        <v>4984</v>
      </c>
      <c r="D2022" t="s">
        <v>5054</v>
      </c>
      <c r="E2022" t="s">
        <v>81</v>
      </c>
      <c r="F2022" t="s">
        <v>5055</v>
      </c>
      <c r="G2022">
        <v>135</v>
      </c>
      <c r="H2022" t="s">
        <v>5056</v>
      </c>
      <c r="I2022">
        <v>2011</v>
      </c>
      <c r="J2022" t="s">
        <v>4988</v>
      </c>
      <c r="K2022" t="s">
        <v>2311</v>
      </c>
      <c r="L2022">
        <v>5512</v>
      </c>
      <c r="M2022" s="9" t="str">
        <f>Data[[#This Row],[schedule]]&amp;" | "&amp;Data[[#This Row],[section]]</f>
        <v>SCHEDULE 16: REPORT ON ASSOCIATED STATISTICS | 16b: Terminal access</v>
      </c>
      <c r="N2022" s="9" t="str">
        <f t="shared" si="31"/>
        <v>SCHEDULE 16: REPORT ON ASSOCIATED STATISTICS | 16b: Terminal access | Contact stand–airbridge | International air passenger service movements</v>
      </c>
    </row>
    <row r="2023" spans="1:14">
      <c r="A2023" t="s">
        <v>1</v>
      </c>
      <c r="B2023">
        <v>2011</v>
      </c>
      <c r="C2023" t="s">
        <v>4984</v>
      </c>
      <c r="D2023" t="s">
        <v>5054</v>
      </c>
      <c r="E2023" t="s">
        <v>81</v>
      </c>
      <c r="F2023" t="s">
        <v>5058</v>
      </c>
      <c r="G2023">
        <v>135</v>
      </c>
      <c r="H2023" t="s">
        <v>5056</v>
      </c>
      <c r="I2023">
        <v>2011</v>
      </c>
      <c r="J2023" t="s">
        <v>4988</v>
      </c>
      <c r="K2023" t="s">
        <v>458</v>
      </c>
      <c r="L2023">
        <v>0</v>
      </c>
      <c r="M2023" s="9" t="str">
        <f>Data[[#This Row],[schedule]]&amp;" | "&amp;Data[[#This Row],[section]]</f>
        <v>SCHEDULE 16: REPORT ON ASSOCIATED STATISTICS | 16b: Terminal access</v>
      </c>
      <c r="N2023" s="9" t="str">
        <f t="shared" si="31"/>
        <v>SCHEDULE 16: REPORT ON ASSOCIATED STATISTICS | 16b: Terminal access | Contact stand–walking | International air passenger service movements</v>
      </c>
    </row>
    <row r="2024" spans="1:14">
      <c r="A2024" t="s">
        <v>1</v>
      </c>
      <c r="B2024">
        <v>2011</v>
      </c>
      <c r="C2024" t="s">
        <v>4984</v>
      </c>
      <c r="D2024" t="s">
        <v>5054</v>
      </c>
      <c r="E2024" t="s">
        <v>81</v>
      </c>
      <c r="F2024" t="s">
        <v>5059</v>
      </c>
      <c r="G2024">
        <v>135</v>
      </c>
      <c r="H2024" t="s">
        <v>5056</v>
      </c>
      <c r="I2024">
        <v>2011</v>
      </c>
      <c r="J2024" t="s">
        <v>4988</v>
      </c>
      <c r="K2024" t="s">
        <v>458</v>
      </c>
      <c r="L2024">
        <v>0</v>
      </c>
      <c r="M2024" s="9" t="str">
        <f>Data[[#This Row],[schedule]]&amp;" | "&amp;Data[[#This Row],[section]]</f>
        <v>SCHEDULE 16: REPORT ON ASSOCIATED STATISTICS | 16b: Terminal access</v>
      </c>
      <c r="N2024" s="9" t="str">
        <f t="shared" si="31"/>
        <v>SCHEDULE 16: REPORT ON ASSOCIATED STATISTICS | 16b: Terminal access | Remote stand—bus | International air passenger service movements</v>
      </c>
    </row>
    <row r="2025" spans="1:14">
      <c r="A2025" t="s">
        <v>1</v>
      </c>
      <c r="B2025">
        <v>2011</v>
      </c>
      <c r="C2025" t="s">
        <v>4984</v>
      </c>
      <c r="D2025" t="s">
        <v>5054</v>
      </c>
      <c r="E2025" t="s">
        <v>81</v>
      </c>
      <c r="F2025" t="s">
        <v>60</v>
      </c>
      <c r="G2025">
        <v>135</v>
      </c>
      <c r="H2025" t="s">
        <v>5056</v>
      </c>
      <c r="I2025">
        <v>2011</v>
      </c>
      <c r="J2025" t="s">
        <v>4988</v>
      </c>
      <c r="K2025" t="s">
        <v>2311</v>
      </c>
      <c r="L2025">
        <v>5512</v>
      </c>
      <c r="M2025" s="9" t="str">
        <f>Data[[#This Row],[schedule]]&amp;" | "&amp;Data[[#This Row],[section]]</f>
        <v>SCHEDULE 16: REPORT ON ASSOCIATED STATISTICS | 16b: Terminal access</v>
      </c>
      <c r="N2025" s="9" t="str">
        <f t="shared" si="31"/>
        <v>SCHEDULE 16: REPORT ON ASSOCIATED STATISTICS | 16b: Terminal access | Total | International air passenger service movements</v>
      </c>
    </row>
    <row r="2026" spans="1:14">
      <c r="A2026" t="s">
        <v>1</v>
      </c>
      <c r="B2026">
        <v>2011</v>
      </c>
      <c r="C2026" t="s">
        <v>4984</v>
      </c>
      <c r="D2026" t="s">
        <v>5054</v>
      </c>
      <c r="E2026" t="s">
        <v>81</v>
      </c>
      <c r="F2026" t="s">
        <v>5055</v>
      </c>
      <c r="G2026">
        <v>136</v>
      </c>
      <c r="H2026" t="s">
        <v>5060</v>
      </c>
      <c r="I2026">
        <v>2011</v>
      </c>
      <c r="J2026" t="s">
        <v>4988</v>
      </c>
      <c r="K2026" t="s">
        <v>5545</v>
      </c>
      <c r="L2026">
        <v>25298</v>
      </c>
      <c r="M2026" s="9" t="str">
        <f>Data[[#This Row],[schedule]]&amp;" | "&amp;Data[[#This Row],[section]]</f>
        <v>SCHEDULE 16: REPORT ON ASSOCIATED STATISTICS | 16b: Terminal access</v>
      </c>
      <c r="N2026" s="9" t="str">
        <f t="shared" si="31"/>
        <v>SCHEDULE 16: REPORT ON ASSOCIATED STATISTICS | 16b: Terminal access | Contact stand–airbridge | Domestic jet air passenger service movements</v>
      </c>
    </row>
    <row r="2027" spans="1:14">
      <c r="A2027" t="s">
        <v>1</v>
      </c>
      <c r="B2027">
        <v>2011</v>
      </c>
      <c r="C2027" t="s">
        <v>4984</v>
      </c>
      <c r="D2027" t="s">
        <v>5054</v>
      </c>
      <c r="E2027" t="s">
        <v>81</v>
      </c>
      <c r="F2027" t="s">
        <v>5058</v>
      </c>
      <c r="G2027">
        <v>136</v>
      </c>
      <c r="H2027" t="s">
        <v>5060</v>
      </c>
      <c r="I2027">
        <v>2011</v>
      </c>
      <c r="J2027" t="s">
        <v>4988</v>
      </c>
      <c r="K2027" t="s">
        <v>458</v>
      </c>
      <c r="L2027">
        <v>0</v>
      </c>
      <c r="M2027" s="9" t="str">
        <f>Data[[#This Row],[schedule]]&amp;" | "&amp;Data[[#This Row],[section]]</f>
        <v>SCHEDULE 16: REPORT ON ASSOCIATED STATISTICS | 16b: Terminal access</v>
      </c>
      <c r="N2027" s="9" t="str">
        <f t="shared" si="31"/>
        <v>SCHEDULE 16: REPORT ON ASSOCIATED STATISTICS | 16b: Terminal access | Contact stand–walking | Domestic jet air passenger service movements</v>
      </c>
    </row>
    <row r="2028" spans="1:14">
      <c r="A2028" t="s">
        <v>1</v>
      </c>
      <c r="B2028">
        <v>2011</v>
      </c>
      <c r="C2028" t="s">
        <v>4984</v>
      </c>
      <c r="D2028" t="s">
        <v>5054</v>
      </c>
      <c r="E2028" t="s">
        <v>81</v>
      </c>
      <c r="F2028" t="s">
        <v>5059</v>
      </c>
      <c r="G2028">
        <v>136</v>
      </c>
      <c r="H2028" t="s">
        <v>5060</v>
      </c>
      <c r="I2028">
        <v>2011</v>
      </c>
      <c r="J2028" t="s">
        <v>4988</v>
      </c>
      <c r="K2028" t="s">
        <v>458</v>
      </c>
      <c r="L2028">
        <v>0</v>
      </c>
      <c r="M2028" s="9" t="str">
        <f>Data[[#This Row],[schedule]]&amp;" | "&amp;Data[[#This Row],[section]]</f>
        <v>SCHEDULE 16: REPORT ON ASSOCIATED STATISTICS | 16b: Terminal access</v>
      </c>
      <c r="N2028" s="9" t="str">
        <f t="shared" si="31"/>
        <v>SCHEDULE 16: REPORT ON ASSOCIATED STATISTICS | 16b: Terminal access | Remote stand—bus | Domestic jet air passenger service movements</v>
      </c>
    </row>
    <row r="2029" spans="1:14">
      <c r="A2029" t="s">
        <v>1</v>
      </c>
      <c r="B2029">
        <v>2011</v>
      </c>
      <c r="C2029" t="s">
        <v>4984</v>
      </c>
      <c r="D2029" t="s">
        <v>5054</v>
      </c>
      <c r="E2029" t="s">
        <v>81</v>
      </c>
      <c r="F2029" t="s">
        <v>60</v>
      </c>
      <c r="G2029">
        <v>136</v>
      </c>
      <c r="H2029" t="s">
        <v>5060</v>
      </c>
      <c r="I2029">
        <v>2011</v>
      </c>
      <c r="J2029" t="s">
        <v>4988</v>
      </c>
      <c r="K2029" t="s">
        <v>5545</v>
      </c>
      <c r="L2029">
        <v>25298</v>
      </c>
      <c r="M2029" s="9" t="str">
        <f>Data[[#This Row],[schedule]]&amp;" | "&amp;Data[[#This Row],[section]]</f>
        <v>SCHEDULE 16: REPORT ON ASSOCIATED STATISTICS | 16b: Terminal access</v>
      </c>
      <c r="N2029" s="9" t="str">
        <f t="shared" si="31"/>
        <v>SCHEDULE 16: REPORT ON ASSOCIATED STATISTICS | 16b: Terminal access | Total | Domestic jet air passenger service movements</v>
      </c>
    </row>
    <row r="2030" spans="1:14">
      <c r="A2030" t="s">
        <v>1</v>
      </c>
      <c r="B2030">
        <v>2011</v>
      </c>
      <c r="C2030" t="s">
        <v>4984</v>
      </c>
      <c r="D2030" t="s">
        <v>5062</v>
      </c>
      <c r="E2030" t="s">
        <v>81</v>
      </c>
      <c r="F2030" t="s">
        <v>5063</v>
      </c>
      <c r="G2030">
        <v>141</v>
      </c>
      <c r="H2030" t="s">
        <v>5064</v>
      </c>
      <c r="I2030">
        <v>2011</v>
      </c>
      <c r="J2030" t="s">
        <v>4988</v>
      </c>
      <c r="K2030" t="s">
        <v>5546</v>
      </c>
      <c r="L2030">
        <v>2236497</v>
      </c>
      <c r="M2030" s="9" t="str">
        <f>Data[[#This Row],[schedule]]&amp;" | "&amp;Data[[#This Row],[section]]</f>
        <v>SCHEDULE 16: REPORT ON ASSOCIATED STATISTICS | 16c: Passenger statistics</v>
      </c>
      <c r="N2030" s="9" t="str">
        <f t="shared" si="31"/>
        <v>SCHEDULE 16: REPORT ON ASSOCIATED STATISTICS | 16c: Passenger statistics | Domestic | Inbound passengers†</v>
      </c>
    </row>
    <row r="2031" spans="1:14">
      <c r="A2031" t="s">
        <v>1</v>
      </c>
      <c r="B2031">
        <v>2011</v>
      </c>
      <c r="C2031" t="s">
        <v>4984</v>
      </c>
      <c r="D2031" t="s">
        <v>5062</v>
      </c>
      <c r="E2031" t="s">
        <v>81</v>
      </c>
      <c r="F2031" t="s">
        <v>5066</v>
      </c>
      <c r="G2031">
        <v>141</v>
      </c>
      <c r="H2031" t="s">
        <v>5064</v>
      </c>
      <c r="I2031">
        <v>2011</v>
      </c>
      <c r="J2031" t="s">
        <v>4988</v>
      </c>
      <c r="K2031" t="s">
        <v>5547</v>
      </c>
      <c r="L2031">
        <v>328471</v>
      </c>
      <c r="M2031" s="9" t="str">
        <f>Data[[#This Row],[schedule]]&amp;" | "&amp;Data[[#This Row],[section]]</f>
        <v>SCHEDULE 16: REPORT ON ASSOCIATED STATISTICS | 16c: Passenger statistics</v>
      </c>
      <c r="N2031" s="9" t="str">
        <f t="shared" si="31"/>
        <v>SCHEDULE 16: REPORT ON ASSOCIATED STATISTICS | 16c: Passenger statistics | International | Inbound passengers†</v>
      </c>
    </row>
    <row r="2032" spans="1:14">
      <c r="A2032" t="s">
        <v>1</v>
      </c>
      <c r="B2032">
        <v>2011</v>
      </c>
      <c r="C2032" t="s">
        <v>4984</v>
      </c>
      <c r="D2032" t="s">
        <v>5062</v>
      </c>
      <c r="E2032" t="s">
        <v>81</v>
      </c>
      <c r="F2032" t="s">
        <v>60</v>
      </c>
      <c r="G2032">
        <v>141</v>
      </c>
      <c r="H2032" t="s">
        <v>5064</v>
      </c>
      <c r="I2032">
        <v>2011</v>
      </c>
      <c r="J2032" t="s">
        <v>4988</v>
      </c>
      <c r="K2032" t="s">
        <v>5548</v>
      </c>
      <c r="L2032">
        <v>2564968</v>
      </c>
      <c r="M2032" s="9" t="str">
        <f>Data[[#This Row],[schedule]]&amp;" | "&amp;Data[[#This Row],[section]]</f>
        <v>SCHEDULE 16: REPORT ON ASSOCIATED STATISTICS | 16c: Passenger statistics</v>
      </c>
      <c r="N2032" s="9" t="str">
        <f t="shared" si="31"/>
        <v>SCHEDULE 16: REPORT ON ASSOCIATED STATISTICS | 16c: Passenger statistics | Total | Inbound passengers†</v>
      </c>
    </row>
    <row r="2033" spans="1:14">
      <c r="A2033" t="s">
        <v>1</v>
      </c>
      <c r="B2033">
        <v>2011</v>
      </c>
      <c r="C2033" t="s">
        <v>4984</v>
      </c>
      <c r="D2033" t="s">
        <v>5062</v>
      </c>
      <c r="E2033" t="s">
        <v>81</v>
      </c>
      <c r="F2033" t="s">
        <v>5063</v>
      </c>
      <c r="G2033">
        <v>142</v>
      </c>
      <c r="H2033" t="s">
        <v>5069</v>
      </c>
      <c r="I2033">
        <v>2011</v>
      </c>
      <c r="J2033" t="s">
        <v>4988</v>
      </c>
      <c r="K2033" t="s">
        <v>5549</v>
      </c>
      <c r="L2033">
        <v>2243493</v>
      </c>
      <c r="M2033" s="9" t="str">
        <f>Data[[#This Row],[schedule]]&amp;" | "&amp;Data[[#This Row],[section]]</f>
        <v>SCHEDULE 16: REPORT ON ASSOCIATED STATISTICS | 16c: Passenger statistics</v>
      </c>
      <c r="N2033" s="9" t="str">
        <f t="shared" si="31"/>
        <v>SCHEDULE 16: REPORT ON ASSOCIATED STATISTICS | 16c: Passenger statistics | Domestic | Outbound passengers†</v>
      </c>
    </row>
    <row r="2034" spans="1:14">
      <c r="A2034" t="s">
        <v>1</v>
      </c>
      <c r="B2034">
        <v>2011</v>
      </c>
      <c r="C2034" t="s">
        <v>4984</v>
      </c>
      <c r="D2034" t="s">
        <v>5062</v>
      </c>
      <c r="E2034" t="s">
        <v>81</v>
      </c>
      <c r="F2034" t="s">
        <v>5066</v>
      </c>
      <c r="G2034">
        <v>142</v>
      </c>
      <c r="H2034" t="s">
        <v>5069</v>
      </c>
      <c r="I2034">
        <v>2011</v>
      </c>
      <c r="J2034" t="s">
        <v>4988</v>
      </c>
      <c r="K2034" t="s">
        <v>5550</v>
      </c>
      <c r="L2034">
        <v>326355</v>
      </c>
      <c r="M2034" s="9" t="str">
        <f>Data[[#This Row],[schedule]]&amp;" | "&amp;Data[[#This Row],[section]]</f>
        <v>SCHEDULE 16: REPORT ON ASSOCIATED STATISTICS | 16c: Passenger statistics</v>
      </c>
      <c r="N2034" s="9" t="str">
        <f t="shared" si="31"/>
        <v>SCHEDULE 16: REPORT ON ASSOCIATED STATISTICS | 16c: Passenger statistics | International | Outbound passengers†</v>
      </c>
    </row>
    <row r="2035" spans="1:14">
      <c r="A2035" t="s">
        <v>1</v>
      </c>
      <c r="B2035">
        <v>2011</v>
      </c>
      <c r="C2035" t="s">
        <v>4984</v>
      </c>
      <c r="D2035" t="s">
        <v>5062</v>
      </c>
      <c r="E2035" t="s">
        <v>81</v>
      </c>
      <c r="F2035" t="s">
        <v>60</v>
      </c>
      <c r="G2035">
        <v>142</v>
      </c>
      <c r="H2035" t="s">
        <v>5069</v>
      </c>
      <c r="I2035">
        <v>2011</v>
      </c>
      <c r="J2035" t="s">
        <v>4988</v>
      </c>
      <c r="K2035" t="s">
        <v>5551</v>
      </c>
      <c r="L2035">
        <v>2569848</v>
      </c>
      <c r="M2035" s="9" t="str">
        <f>Data[[#This Row],[schedule]]&amp;" | "&amp;Data[[#This Row],[section]]</f>
        <v>SCHEDULE 16: REPORT ON ASSOCIATED STATISTICS | 16c: Passenger statistics</v>
      </c>
      <c r="N2035" s="9" t="str">
        <f t="shared" si="31"/>
        <v>SCHEDULE 16: REPORT ON ASSOCIATED STATISTICS | 16c: Passenger statistics | Total | Outbound passengers†</v>
      </c>
    </row>
    <row r="2036" spans="1:14">
      <c r="A2036" t="s">
        <v>1</v>
      </c>
      <c r="B2036">
        <v>2011</v>
      </c>
      <c r="C2036" t="s">
        <v>4984</v>
      </c>
      <c r="D2036" t="s">
        <v>5062</v>
      </c>
      <c r="E2036" t="s">
        <v>81</v>
      </c>
      <c r="F2036" t="s">
        <v>5063</v>
      </c>
      <c r="G2036">
        <v>143</v>
      </c>
      <c r="H2036" t="s">
        <v>5073</v>
      </c>
      <c r="I2036">
        <v>2011</v>
      </c>
      <c r="J2036" t="s">
        <v>4988</v>
      </c>
      <c r="K2036" t="s">
        <v>5552</v>
      </c>
      <c r="L2036">
        <v>4479990</v>
      </c>
      <c r="M2036" s="9" t="str">
        <f>Data[[#This Row],[schedule]]&amp;" | "&amp;Data[[#This Row],[section]]</f>
        <v>SCHEDULE 16: REPORT ON ASSOCIATED STATISTICS | 16c: Passenger statistics</v>
      </c>
      <c r="N2036" s="9" t="str">
        <f t="shared" si="31"/>
        <v>SCHEDULE 16: REPORT ON ASSOCIATED STATISTICS | 16c: Passenger statistics | Domestic | Total (gross figure)</v>
      </c>
    </row>
    <row r="2037" spans="1:14">
      <c r="A2037" t="s">
        <v>1</v>
      </c>
      <c r="B2037">
        <v>2011</v>
      </c>
      <c r="C2037" t="s">
        <v>4984</v>
      </c>
      <c r="D2037" t="s">
        <v>5062</v>
      </c>
      <c r="E2037" t="s">
        <v>81</v>
      </c>
      <c r="F2037" t="s">
        <v>5066</v>
      </c>
      <c r="G2037">
        <v>143</v>
      </c>
      <c r="H2037" t="s">
        <v>5073</v>
      </c>
      <c r="I2037">
        <v>2011</v>
      </c>
      <c r="J2037" t="s">
        <v>4988</v>
      </c>
      <c r="K2037" t="s">
        <v>1152</v>
      </c>
      <c r="L2037">
        <v>654826</v>
      </c>
      <c r="M2037" s="9" t="str">
        <f>Data[[#This Row],[schedule]]&amp;" | "&amp;Data[[#This Row],[section]]</f>
        <v>SCHEDULE 16: REPORT ON ASSOCIATED STATISTICS | 16c: Passenger statistics</v>
      </c>
      <c r="N2037" s="9" t="str">
        <f t="shared" si="31"/>
        <v>SCHEDULE 16: REPORT ON ASSOCIATED STATISTICS | 16c: Passenger statistics | International | Total (gross figure)</v>
      </c>
    </row>
    <row r="2038" spans="1:14">
      <c r="A2038" t="s">
        <v>1</v>
      </c>
      <c r="B2038">
        <v>2011</v>
      </c>
      <c r="C2038" t="s">
        <v>4984</v>
      </c>
      <c r="D2038" t="s">
        <v>5062</v>
      </c>
      <c r="E2038" t="s">
        <v>81</v>
      </c>
      <c r="F2038" t="s">
        <v>60</v>
      </c>
      <c r="G2038">
        <v>143</v>
      </c>
      <c r="H2038" t="s">
        <v>5073</v>
      </c>
      <c r="I2038">
        <v>2011</v>
      </c>
      <c r="J2038" t="s">
        <v>4988</v>
      </c>
      <c r="K2038" t="s">
        <v>5553</v>
      </c>
      <c r="L2038">
        <v>5134816</v>
      </c>
      <c r="M2038" s="9" t="str">
        <f>Data[[#This Row],[schedule]]&amp;" | "&amp;Data[[#This Row],[section]]</f>
        <v>SCHEDULE 16: REPORT ON ASSOCIATED STATISTICS | 16c: Passenger statistics</v>
      </c>
      <c r="N2038" s="9" t="str">
        <f t="shared" si="31"/>
        <v>SCHEDULE 16: REPORT ON ASSOCIATED STATISTICS | 16c: Passenger statistics | Total | Total (gross figure)</v>
      </c>
    </row>
    <row r="2039" spans="1:14">
      <c r="A2039" t="s">
        <v>1</v>
      </c>
      <c r="B2039">
        <v>2011</v>
      </c>
      <c r="C2039" t="s">
        <v>4984</v>
      </c>
      <c r="D2039" t="s">
        <v>5062</v>
      </c>
      <c r="E2039" t="s">
        <v>81</v>
      </c>
      <c r="F2039" t="s">
        <v>5063</v>
      </c>
      <c r="G2039">
        <v>145</v>
      </c>
      <c r="H2039" t="s">
        <v>5076</v>
      </c>
      <c r="I2039">
        <v>2011</v>
      </c>
      <c r="J2039" t="s">
        <v>4988</v>
      </c>
      <c r="K2039" t="s">
        <v>81</v>
      </c>
      <c r="M2039" s="9" t="str">
        <f>Data[[#This Row],[schedule]]&amp;" | "&amp;Data[[#This Row],[section]]</f>
        <v>SCHEDULE 16: REPORT ON ASSOCIATED STATISTICS | 16c: Passenger statistics</v>
      </c>
      <c r="N2039" s="9" t="str">
        <f t="shared" si="31"/>
        <v>SCHEDULE 16: REPORT ON ASSOCIATED STATISTICS | 16c: Passenger statistics | Domestic | less estimated number of transfer and transit passengers</v>
      </c>
    </row>
    <row r="2040" spans="1:14">
      <c r="A2040" t="s">
        <v>1</v>
      </c>
      <c r="B2040">
        <v>2011</v>
      </c>
      <c r="C2040" t="s">
        <v>4984</v>
      </c>
      <c r="D2040" t="s">
        <v>5062</v>
      </c>
      <c r="E2040" t="s">
        <v>81</v>
      </c>
      <c r="F2040" t="s">
        <v>5066</v>
      </c>
      <c r="G2040">
        <v>145</v>
      </c>
      <c r="H2040" t="s">
        <v>5076</v>
      </c>
      <c r="I2040">
        <v>2011</v>
      </c>
      <c r="J2040" t="s">
        <v>4988</v>
      </c>
      <c r="K2040" t="s">
        <v>458</v>
      </c>
      <c r="L2040">
        <v>0</v>
      </c>
      <c r="M2040" s="9" t="str">
        <f>Data[[#This Row],[schedule]]&amp;" | "&amp;Data[[#This Row],[section]]</f>
        <v>SCHEDULE 16: REPORT ON ASSOCIATED STATISTICS | 16c: Passenger statistics</v>
      </c>
      <c r="N2040" s="9" t="str">
        <f t="shared" si="31"/>
        <v>SCHEDULE 16: REPORT ON ASSOCIATED STATISTICS | 16c: Passenger statistics | International | less estimated number of transfer and transit passengers</v>
      </c>
    </row>
    <row r="2041" spans="1:14">
      <c r="A2041" t="s">
        <v>1</v>
      </c>
      <c r="B2041">
        <v>2011</v>
      </c>
      <c r="C2041" t="s">
        <v>4984</v>
      </c>
      <c r="D2041" t="s">
        <v>5062</v>
      </c>
      <c r="E2041" t="s">
        <v>81</v>
      </c>
      <c r="F2041" t="s">
        <v>60</v>
      </c>
      <c r="G2041">
        <v>145</v>
      </c>
      <c r="H2041" t="s">
        <v>5076</v>
      </c>
      <c r="I2041">
        <v>2011</v>
      </c>
      <c r="J2041" t="s">
        <v>4988</v>
      </c>
      <c r="K2041" t="s">
        <v>458</v>
      </c>
      <c r="L2041">
        <v>0</v>
      </c>
      <c r="M2041" s="9" t="str">
        <f>Data[[#This Row],[schedule]]&amp;" | "&amp;Data[[#This Row],[section]]</f>
        <v>SCHEDULE 16: REPORT ON ASSOCIATED STATISTICS | 16c: Passenger statistics</v>
      </c>
      <c r="N2041" s="9" t="str">
        <f t="shared" si="31"/>
        <v>SCHEDULE 16: REPORT ON ASSOCIATED STATISTICS | 16c: Passenger statistics | Total | less estimated number of transfer and transit passengers</v>
      </c>
    </row>
    <row r="2042" spans="1:14">
      <c r="A2042" t="s">
        <v>1</v>
      </c>
      <c r="B2042">
        <v>2011</v>
      </c>
      <c r="C2042" t="s">
        <v>4984</v>
      </c>
      <c r="D2042" t="s">
        <v>5062</v>
      </c>
      <c r="E2042" t="s">
        <v>81</v>
      </c>
      <c r="F2042" t="s">
        <v>5063</v>
      </c>
      <c r="G2042">
        <v>147</v>
      </c>
      <c r="H2042" t="s">
        <v>5077</v>
      </c>
      <c r="I2042">
        <v>2011</v>
      </c>
      <c r="J2042" t="s">
        <v>4988</v>
      </c>
      <c r="K2042" t="s">
        <v>81</v>
      </c>
      <c r="M2042" s="9" t="str">
        <f>Data[[#This Row],[schedule]]&amp;" | "&amp;Data[[#This Row],[section]]</f>
        <v>SCHEDULE 16: REPORT ON ASSOCIATED STATISTICS | 16c: Passenger statistics</v>
      </c>
      <c r="N2042" s="9" t="str">
        <f t="shared" si="31"/>
        <v>SCHEDULE 16: REPORT ON ASSOCIATED STATISTICS | 16c: Passenger statistics | Domestic | Total (net figure)</v>
      </c>
    </row>
    <row r="2043" spans="1:14">
      <c r="A2043" t="s">
        <v>1</v>
      </c>
      <c r="B2043">
        <v>2011</v>
      </c>
      <c r="C2043" t="s">
        <v>4984</v>
      </c>
      <c r="D2043" t="s">
        <v>5062</v>
      </c>
      <c r="E2043" t="s">
        <v>81</v>
      </c>
      <c r="F2043" t="s">
        <v>5066</v>
      </c>
      <c r="G2043">
        <v>147</v>
      </c>
      <c r="H2043" t="s">
        <v>5077</v>
      </c>
      <c r="I2043">
        <v>2011</v>
      </c>
      <c r="J2043" t="s">
        <v>4988</v>
      </c>
      <c r="K2043" t="s">
        <v>81</v>
      </c>
      <c r="M2043" s="9" t="str">
        <f>Data[[#This Row],[schedule]]&amp;" | "&amp;Data[[#This Row],[section]]</f>
        <v>SCHEDULE 16: REPORT ON ASSOCIATED STATISTICS | 16c: Passenger statistics</v>
      </c>
      <c r="N2043" s="9" t="str">
        <f t="shared" si="31"/>
        <v>SCHEDULE 16: REPORT ON ASSOCIATED STATISTICS | 16c: Passenger statistics | International | Total (net figure)</v>
      </c>
    </row>
    <row r="2044" spans="1:14">
      <c r="A2044" t="s">
        <v>1</v>
      </c>
      <c r="B2044">
        <v>2011</v>
      </c>
      <c r="C2044" t="s">
        <v>4984</v>
      </c>
      <c r="D2044" t="s">
        <v>5062</v>
      </c>
      <c r="E2044" t="s">
        <v>81</v>
      </c>
      <c r="F2044" t="s">
        <v>60</v>
      </c>
      <c r="G2044">
        <v>147</v>
      </c>
      <c r="H2044" t="s">
        <v>5077</v>
      </c>
      <c r="I2044">
        <v>2011</v>
      </c>
      <c r="J2044" t="s">
        <v>4988</v>
      </c>
      <c r="K2044" t="s">
        <v>5553</v>
      </c>
      <c r="L2044">
        <v>5134816</v>
      </c>
      <c r="M2044" s="9" t="str">
        <f>Data[[#This Row],[schedule]]&amp;" | "&amp;Data[[#This Row],[section]]</f>
        <v>SCHEDULE 16: REPORT ON ASSOCIATED STATISTICS | 16c: Passenger statistics</v>
      </c>
      <c r="N2044" s="9" t="str">
        <f t="shared" si="31"/>
        <v>SCHEDULE 16: REPORT ON ASSOCIATED STATISTICS | 16c: Passenger statistics | Total | Total (net figure)</v>
      </c>
    </row>
    <row r="2045" spans="1:14">
      <c r="A2045" t="s">
        <v>1</v>
      </c>
      <c r="B2045">
        <v>2011</v>
      </c>
      <c r="C2045" t="s">
        <v>4984</v>
      </c>
      <c r="D2045" t="s">
        <v>5078</v>
      </c>
      <c r="E2045" t="s">
        <v>81</v>
      </c>
      <c r="F2045" t="s">
        <v>320</v>
      </c>
      <c r="G2045">
        <v>193</v>
      </c>
      <c r="H2045" t="s">
        <v>5079</v>
      </c>
      <c r="I2045">
        <v>2011</v>
      </c>
      <c r="J2045" t="s">
        <v>5080</v>
      </c>
      <c r="K2045" t="s">
        <v>4843</v>
      </c>
      <c r="L2045">
        <v>20</v>
      </c>
      <c r="M2045" s="9" t="str">
        <f>Data[[#This Row],[schedule]]&amp;" | "&amp;Data[[#This Row],[section]]</f>
        <v>SCHEDULE 16: REPORT ON ASSOCIATED STATISTICS | 16e: Human Resource Statistics</v>
      </c>
      <c r="N2045" s="9" t="str">
        <f t="shared" si="31"/>
        <v>SCHEDULE 16: REPORT ON ASSOCIATED STATISTICS | 16e: Human Resource Statistics | Specified Terminal Activities | Number of full-time equivalent employees</v>
      </c>
    </row>
    <row r="2046" spans="1:14">
      <c r="A2046" t="s">
        <v>1</v>
      </c>
      <c r="B2046">
        <v>2011</v>
      </c>
      <c r="C2046" t="s">
        <v>4984</v>
      </c>
      <c r="D2046" t="s">
        <v>5078</v>
      </c>
      <c r="E2046" t="s">
        <v>81</v>
      </c>
      <c r="F2046" t="s">
        <v>321</v>
      </c>
      <c r="G2046">
        <v>193</v>
      </c>
      <c r="H2046" t="s">
        <v>5079</v>
      </c>
      <c r="I2046">
        <v>2011</v>
      </c>
      <c r="J2046" t="s">
        <v>5080</v>
      </c>
      <c r="K2046" t="s">
        <v>2289</v>
      </c>
      <c r="L2046">
        <v>49</v>
      </c>
      <c r="M2046" s="9" t="str">
        <f>Data[[#This Row],[schedule]]&amp;" | "&amp;Data[[#This Row],[section]]</f>
        <v>SCHEDULE 16: REPORT ON ASSOCIATED STATISTICS | 16e: Human Resource Statistics</v>
      </c>
      <c r="N2046" s="9" t="str">
        <f t="shared" si="31"/>
        <v>SCHEDULE 16: REPORT ON ASSOCIATED STATISTICS | 16e: Human Resource Statistics | Airfield Activities | Number of full-time equivalent employees</v>
      </c>
    </row>
    <row r="2047" spans="1:14">
      <c r="A2047" t="s">
        <v>1</v>
      </c>
      <c r="B2047">
        <v>2011</v>
      </c>
      <c r="C2047" t="s">
        <v>4984</v>
      </c>
      <c r="D2047" t="s">
        <v>5078</v>
      </c>
      <c r="E2047" t="s">
        <v>81</v>
      </c>
      <c r="F2047" t="s">
        <v>322</v>
      </c>
      <c r="G2047">
        <v>193</v>
      </c>
      <c r="H2047" t="s">
        <v>5079</v>
      </c>
      <c r="I2047">
        <v>2011</v>
      </c>
      <c r="J2047" t="s">
        <v>5080</v>
      </c>
      <c r="K2047" t="s">
        <v>1624</v>
      </c>
      <c r="L2047">
        <v>1</v>
      </c>
      <c r="M2047" s="9" t="str">
        <f>Data[[#This Row],[schedule]]&amp;" | "&amp;Data[[#This Row],[section]]</f>
        <v>SCHEDULE 16: REPORT ON ASSOCIATED STATISTICS | 16e: Human Resource Statistics</v>
      </c>
      <c r="N2047" s="9" t="str">
        <f t="shared" si="31"/>
        <v>SCHEDULE 16: REPORT ON ASSOCIATED STATISTICS | 16e: Human Resource Statistics | Aircraft and Freight Activities | Number of full-time equivalent employees</v>
      </c>
    </row>
    <row r="2048" spans="1:14">
      <c r="A2048" t="s">
        <v>1</v>
      </c>
      <c r="B2048">
        <v>2011</v>
      </c>
      <c r="C2048" t="s">
        <v>4984</v>
      </c>
      <c r="D2048" t="s">
        <v>5078</v>
      </c>
      <c r="E2048" t="s">
        <v>81</v>
      </c>
      <c r="F2048" t="s">
        <v>60</v>
      </c>
      <c r="G2048">
        <v>193</v>
      </c>
      <c r="H2048" t="s">
        <v>5079</v>
      </c>
      <c r="I2048">
        <v>2011</v>
      </c>
      <c r="J2048" t="s">
        <v>5080</v>
      </c>
      <c r="K2048" t="s">
        <v>5554</v>
      </c>
      <c r="L2048">
        <v>70</v>
      </c>
      <c r="M2048" s="9" t="str">
        <f>Data[[#This Row],[schedule]]&amp;" | "&amp;Data[[#This Row],[section]]</f>
        <v>SCHEDULE 16: REPORT ON ASSOCIATED STATISTICS | 16e: Human Resource Statistics</v>
      </c>
      <c r="N2048" s="9" t="str">
        <f t="shared" si="31"/>
        <v>SCHEDULE 16: REPORT ON ASSOCIATED STATISTICS | 16e: Human Resource Statistics | Total | Number of full-time equivalent employees</v>
      </c>
    </row>
    <row r="2049" spans="1:14">
      <c r="A2049" t="s">
        <v>1</v>
      </c>
      <c r="B2049">
        <v>2011</v>
      </c>
      <c r="C2049" t="s">
        <v>4984</v>
      </c>
      <c r="D2049" t="s">
        <v>5078</v>
      </c>
      <c r="E2049" t="s">
        <v>81</v>
      </c>
      <c r="F2049" t="s">
        <v>60</v>
      </c>
      <c r="G2049">
        <v>194</v>
      </c>
      <c r="H2049" t="s">
        <v>5085</v>
      </c>
      <c r="I2049">
        <v>2011</v>
      </c>
      <c r="J2049" t="s">
        <v>5086</v>
      </c>
      <c r="K2049" t="s">
        <v>5555</v>
      </c>
      <c r="L2049">
        <v>5803.717544914095</v>
      </c>
      <c r="M2049" s="9" t="str">
        <f>Data[[#This Row],[schedule]]&amp;" | "&amp;Data[[#This Row],[section]]</f>
        <v>SCHEDULE 16: REPORT ON ASSOCIATED STATISTICS | 16e: Human Resource Statistics</v>
      </c>
      <c r="N2049" s="9" t="str">
        <f t="shared" si="31"/>
        <v>SCHEDULE 16: REPORT ON ASSOCIATED STATISTICS | 16e: Human Resource Statistics | Total | Human resource costs ($000)</v>
      </c>
    </row>
    <row r="2050" spans="1:14">
      <c r="A2050" t="s">
        <v>1</v>
      </c>
      <c r="B2050">
        <v>2011</v>
      </c>
      <c r="C2050" t="s">
        <v>5088</v>
      </c>
      <c r="D2050" t="s">
        <v>81</v>
      </c>
      <c r="E2050" t="s">
        <v>81</v>
      </c>
      <c r="F2050" t="s">
        <v>5089</v>
      </c>
      <c r="G2050">
        <v>14</v>
      </c>
      <c r="H2050" t="s">
        <v>5090</v>
      </c>
      <c r="I2050">
        <v>2011</v>
      </c>
      <c r="J2050" t="s">
        <v>5091</v>
      </c>
      <c r="K2050" t="s">
        <v>5092</v>
      </c>
      <c r="L2050">
        <v>4.26</v>
      </c>
      <c r="M2050" s="9" t="str">
        <f>Data[[#This Row],[schedule]]&amp;" | "&amp;Data[[#This Row],[section]]</f>
        <v xml:space="preserve">SCHEDULE 14: REPORT ON PASSENGER SATISFACTION INDICATORS | </v>
      </c>
      <c r="N2050" s="9" t="str">
        <f t="shared" ref="N2050:N2113" si="32">SUBSTITUTE(SUBSTITUTE(SUBSTITUTE(C2050&amp;" | "&amp;D2050&amp;" | "&amp;E2050&amp;" | "&amp;F2050&amp;" | "&amp;H2050," |  |  | "," | ")," |  |  | "," | ")," |  | "," | ")</f>
        <v>SCHEDULE 14: REPORT ON PASSENGER SATISFACTION INDICATORS | FY Q1 | Domestic terminal: Ease of finding your way through an airport</v>
      </c>
    </row>
    <row r="2051" spans="1:14">
      <c r="A2051" t="s">
        <v>1</v>
      </c>
      <c r="B2051">
        <v>2011</v>
      </c>
      <c r="C2051" t="s">
        <v>5088</v>
      </c>
      <c r="D2051" t="s">
        <v>81</v>
      </c>
      <c r="E2051" t="s">
        <v>81</v>
      </c>
      <c r="F2051" t="s">
        <v>5093</v>
      </c>
      <c r="G2051">
        <v>14</v>
      </c>
      <c r="H2051" t="s">
        <v>5090</v>
      </c>
      <c r="I2051">
        <v>2011</v>
      </c>
      <c r="J2051" t="s">
        <v>5091</v>
      </c>
      <c r="K2051" t="s">
        <v>5305</v>
      </c>
      <c r="L2051">
        <v>4.22</v>
      </c>
      <c r="M2051" s="9" t="str">
        <f>Data[[#This Row],[schedule]]&amp;" | "&amp;Data[[#This Row],[section]]</f>
        <v xml:space="preserve">SCHEDULE 14: REPORT ON PASSENGER SATISFACTION INDICATORS | </v>
      </c>
      <c r="N2051" s="9" t="str">
        <f t="shared" si="32"/>
        <v>SCHEDULE 14: REPORT ON PASSENGER SATISFACTION INDICATORS | FY Q2 | Domestic terminal: Ease of finding your way through an airport</v>
      </c>
    </row>
    <row r="2052" spans="1:14">
      <c r="A2052" t="s">
        <v>1</v>
      </c>
      <c r="B2052">
        <v>2011</v>
      </c>
      <c r="C2052" t="s">
        <v>5088</v>
      </c>
      <c r="D2052" t="s">
        <v>81</v>
      </c>
      <c r="E2052" t="s">
        <v>81</v>
      </c>
      <c r="F2052" t="s">
        <v>5095</v>
      </c>
      <c r="G2052">
        <v>14</v>
      </c>
      <c r="H2052" t="s">
        <v>5090</v>
      </c>
      <c r="I2052">
        <v>2011</v>
      </c>
      <c r="J2052" t="s">
        <v>5091</v>
      </c>
      <c r="K2052" t="s">
        <v>5340</v>
      </c>
      <c r="L2052">
        <v>4.3099999999999996</v>
      </c>
      <c r="M2052" s="9" t="str">
        <f>Data[[#This Row],[schedule]]&amp;" | "&amp;Data[[#This Row],[section]]</f>
        <v xml:space="preserve">SCHEDULE 14: REPORT ON PASSENGER SATISFACTION INDICATORS | </v>
      </c>
      <c r="N2052" s="9" t="str">
        <f t="shared" si="32"/>
        <v>SCHEDULE 14: REPORT ON PASSENGER SATISFACTION INDICATORS | FY Q3 | Domestic terminal: Ease of finding your way through an airport</v>
      </c>
    </row>
    <row r="2053" spans="1:14">
      <c r="A2053" t="s">
        <v>1</v>
      </c>
      <c r="B2053">
        <v>2011</v>
      </c>
      <c r="C2053" t="s">
        <v>5088</v>
      </c>
      <c r="D2053" t="s">
        <v>81</v>
      </c>
      <c r="E2053" t="s">
        <v>81</v>
      </c>
      <c r="F2053" t="s">
        <v>5097</v>
      </c>
      <c r="G2053">
        <v>14</v>
      </c>
      <c r="H2053" t="s">
        <v>5090</v>
      </c>
      <c r="I2053">
        <v>2011</v>
      </c>
      <c r="J2053" t="s">
        <v>5091</v>
      </c>
      <c r="K2053" t="s">
        <v>5151</v>
      </c>
      <c r="L2053">
        <v>4.32</v>
      </c>
      <c r="M2053" s="9" t="str">
        <f>Data[[#This Row],[schedule]]&amp;" | "&amp;Data[[#This Row],[section]]</f>
        <v xml:space="preserve">SCHEDULE 14: REPORT ON PASSENGER SATISFACTION INDICATORS | </v>
      </c>
      <c r="N2053" s="9" t="str">
        <f t="shared" si="32"/>
        <v>SCHEDULE 14: REPORT ON PASSENGER SATISFACTION INDICATORS | FY Q4 | Domestic terminal: Ease of finding your way through an airport</v>
      </c>
    </row>
    <row r="2054" spans="1:14">
      <c r="A2054" t="s">
        <v>1</v>
      </c>
      <c r="B2054">
        <v>2011</v>
      </c>
      <c r="C2054" t="s">
        <v>5088</v>
      </c>
      <c r="D2054" t="s">
        <v>81</v>
      </c>
      <c r="E2054" t="s">
        <v>81</v>
      </c>
      <c r="F2054" t="s">
        <v>5099</v>
      </c>
      <c r="G2054">
        <v>14</v>
      </c>
      <c r="H2054" t="s">
        <v>5090</v>
      </c>
      <c r="I2054">
        <v>2011</v>
      </c>
      <c r="J2054" t="s">
        <v>5091</v>
      </c>
      <c r="K2054" t="s">
        <v>5202</v>
      </c>
      <c r="L2054">
        <v>4.2774999999999999</v>
      </c>
      <c r="M2054" s="9" t="str">
        <f>Data[[#This Row],[schedule]]&amp;" | "&amp;Data[[#This Row],[section]]</f>
        <v xml:space="preserve">SCHEDULE 14: REPORT ON PASSENGER SATISFACTION INDICATORS | </v>
      </c>
      <c r="N2054" s="9" t="str">
        <f t="shared" si="32"/>
        <v>SCHEDULE 14: REPORT ON PASSENGER SATISFACTION INDICATORS | Annual average | Domestic terminal: Ease of finding your way through an airport</v>
      </c>
    </row>
    <row r="2055" spans="1:14">
      <c r="A2055" t="s">
        <v>1</v>
      </c>
      <c r="B2055">
        <v>2011</v>
      </c>
      <c r="C2055" t="s">
        <v>5088</v>
      </c>
      <c r="D2055" t="s">
        <v>81</v>
      </c>
      <c r="E2055" t="s">
        <v>81</v>
      </c>
      <c r="F2055" t="s">
        <v>5089</v>
      </c>
      <c r="G2055">
        <v>15</v>
      </c>
      <c r="H2055" t="s">
        <v>5101</v>
      </c>
      <c r="I2055">
        <v>2011</v>
      </c>
      <c r="J2055" t="s">
        <v>5091</v>
      </c>
      <c r="K2055" t="s">
        <v>5120</v>
      </c>
      <c r="L2055">
        <v>3.86</v>
      </c>
      <c r="M2055" s="9" t="str">
        <f>Data[[#This Row],[schedule]]&amp;" | "&amp;Data[[#This Row],[section]]</f>
        <v xml:space="preserve">SCHEDULE 14: REPORT ON PASSENGER SATISFACTION INDICATORS | </v>
      </c>
      <c r="N2055" s="9" t="str">
        <f t="shared" si="32"/>
        <v>SCHEDULE 14: REPORT ON PASSENGER SATISFACTION INDICATORS | FY Q1 | Domestic terminal: Ease of making connections with other flights</v>
      </c>
    </row>
    <row r="2056" spans="1:14">
      <c r="A2056" t="s">
        <v>1</v>
      </c>
      <c r="B2056">
        <v>2011</v>
      </c>
      <c r="C2056" t="s">
        <v>5088</v>
      </c>
      <c r="D2056" t="s">
        <v>81</v>
      </c>
      <c r="E2056" t="s">
        <v>81</v>
      </c>
      <c r="F2056" t="s">
        <v>5093</v>
      </c>
      <c r="G2056">
        <v>15</v>
      </c>
      <c r="H2056" t="s">
        <v>5101</v>
      </c>
      <c r="I2056">
        <v>2011</v>
      </c>
      <c r="J2056" t="s">
        <v>5091</v>
      </c>
      <c r="K2056" t="s">
        <v>5170</v>
      </c>
      <c r="L2056">
        <v>4.07</v>
      </c>
      <c r="M2056" s="9" t="str">
        <f>Data[[#This Row],[schedule]]&amp;" | "&amp;Data[[#This Row],[section]]</f>
        <v xml:space="preserve">SCHEDULE 14: REPORT ON PASSENGER SATISFACTION INDICATORS | </v>
      </c>
      <c r="N2056" s="9" t="str">
        <f t="shared" si="32"/>
        <v>SCHEDULE 14: REPORT ON PASSENGER SATISFACTION INDICATORS | FY Q2 | Domestic terminal: Ease of making connections with other flights</v>
      </c>
    </row>
    <row r="2057" spans="1:14">
      <c r="A2057" t="s">
        <v>1</v>
      </c>
      <c r="B2057">
        <v>2011</v>
      </c>
      <c r="C2057" t="s">
        <v>5088</v>
      </c>
      <c r="D2057" t="s">
        <v>81</v>
      </c>
      <c r="E2057" t="s">
        <v>81</v>
      </c>
      <c r="F2057" t="s">
        <v>5095</v>
      </c>
      <c r="G2057">
        <v>15</v>
      </c>
      <c r="H2057" t="s">
        <v>5101</v>
      </c>
      <c r="I2057">
        <v>2011</v>
      </c>
      <c r="J2057" t="s">
        <v>5091</v>
      </c>
      <c r="K2057" t="s">
        <v>5167</v>
      </c>
      <c r="L2057">
        <v>4.18</v>
      </c>
      <c r="M2057" s="9" t="str">
        <f>Data[[#This Row],[schedule]]&amp;" | "&amp;Data[[#This Row],[section]]</f>
        <v xml:space="preserve">SCHEDULE 14: REPORT ON PASSENGER SATISFACTION INDICATORS | </v>
      </c>
      <c r="N2057" s="9" t="str">
        <f t="shared" si="32"/>
        <v>SCHEDULE 14: REPORT ON PASSENGER SATISFACTION INDICATORS | FY Q3 | Domestic terminal: Ease of making connections with other flights</v>
      </c>
    </row>
    <row r="2058" spans="1:14">
      <c r="A2058" t="s">
        <v>1</v>
      </c>
      <c r="B2058">
        <v>2011</v>
      </c>
      <c r="C2058" t="s">
        <v>5088</v>
      </c>
      <c r="D2058" t="s">
        <v>81</v>
      </c>
      <c r="E2058" t="s">
        <v>81</v>
      </c>
      <c r="F2058" t="s">
        <v>5097</v>
      </c>
      <c r="G2058">
        <v>15</v>
      </c>
      <c r="H2058" t="s">
        <v>5101</v>
      </c>
      <c r="I2058">
        <v>2011</v>
      </c>
      <c r="J2058" t="s">
        <v>5091</v>
      </c>
      <c r="K2058" t="s">
        <v>5139</v>
      </c>
      <c r="L2058">
        <v>4.2</v>
      </c>
      <c r="M2058" s="9" t="str">
        <f>Data[[#This Row],[schedule]]&amp;" | "&amp;Data[[#This Row],[section]]</f>
        <v xml:space="preserve">SCHEDULE 14: REPORT ON PASSENGER SATISFACTION INDICATORS | </v>
      </c>
      <c r="N2058" s="9" t="str">
        <f t="shared" si="32"/>
        <v>SCHEDULE 14: REPORT ON PASSENGER SATISFACTION INDICATORS | FY Q4 | Domestic terminal: Ease of making connections with other flights</v>
      </c>
    </row>
    <row r="2059" spans="1:14">
      <c r="A2059" t="s">
        <v>1</v>
      </c>
      <c r="B2059">
        <v>2011</v>
      </c>
      <c r="C2059" t="s">
        <v>5088</v>
      </c>
      <c r="D2059" t="s">
        <v>81</v>
      </c>
      <c r="E2059" t="s">
        <v>81</v>
      </c>
      <c r="F2059" t="s">
        <v>5099</v>
      </c>
      <c r="G2059">
        <v>15</v>
      </c>
      <c r="H2059" t="s">
        <v>5101</v>
      </c>
      <c r="I2059">
        <v>2011</v>
      </c>
      <c r="J2059" t="s">
        <v>5091</v>
      </c>
      <c r="K2059" t="s">
        <v>5556</v>
      </c>
      <c r="L2059">
        <v>4.0774999999999997</v>
      </c>
      <c r="M2059" s="9" t="str">
        <f>Data[[#This Row],[schedule]]&amp;" | "&amp;Data[[#This Row],[section]]</f>
        <v xml:space="preserve">SCHEDULE 14: REPORT ON PASSENGER SATISFACTION INDICATORS | </v>
      </c>
      <c r="N2059" s="9" t="str">
        <f t="shared" si="32"/>
        <v>SCHEDULE 14: REPORT ON PASSENGER SATISFACTION INDICATORS | Annual average | Domestic terminal: Ease of making connections with other flights</v>
      </c>
    </row>
    <row r="2060" spans="1:14">
      <c r="A2060" t="s">
        <v>1</v>
      </c>
      <c r="B2060">
        <v>2011</v>
      </c>
      <c r="C2060" t="s">
        <v>5088</v>
      </c>
      <c r="D2060" t="s">
        <v>81</v>
      </c>
      <c r="E2060" t="s">
        <v>81</v>
      </c>
      <c r="F2060" t="s">
        <v>5089</v>
      </c>
      <c r="G2060">
        <v>16</v>
      </c>
      <c r="H2060" t="s">
        <v>5107</v>
      </c>
      <c r="I2060">
        <v>2011</v>
      </c>
      <c r="J2060" t="s">
        <v>5091</v>
      </c>
      <c r="K2060" t="s">
        <v>5142</v>
      </c>
      <c r="L2060">
        <v>4.1100000000000003</v>
      </c>
      <c r="M2060" s="9" t="str">
        <f>Data[[#This Row],[schedule]]&amp;" | "&amp;Data[[#This Row],[section]]</f>
        <v xml:space="preserve">SCHEDULE 14: REPORT ON PASSENGER SATISFACTION INDICATORS | </v>
      </c>
      <c r="N2060" s="9" t="str">
        <f t="shared" si="32"/>
        <v>SCHEDULE 14: REPORT ON PASSENGER SATISFACTION INDICATORS | FY Q1 | Domestic terminal: Flight information display screens</v>
      </c>
    </row>
    <row r="2061" spans="1:14">
      <c r="A2061" t="s">
        <v>1</v>
      </c>
      <c r="B2061">
        <v>2011</v>
      </c>
      <c r="C2061" t="s">
        <v>5088</v>
      </c>
      <c r="D2061" t="s">
        <v>81</v>
      </c>
      <c r="E2061" t="s">
        <v>81</v>
      </c>
      <c r="F2061" t="s">
        <v>5093</v>
      </c>
      <c r="G2061">
        <v>16</v>
      </c>
      <c r="H2061" t="s">
        <v>5107</v>
      </c>
      <c r="I2061">
        <v>2011</v>
      </c>
      <c r="J2061" t="s">
        <v>5091</v>
      </c>
      <c r="K2061" t="s">
        <v>5110</v>
      </c>
      <c r="L2061">
        <v>4.0199999999999996</v>
      </c>
      <c r="M2061" s="9" t="str">
        <f>Data[[#This Row],[schedule]]&amp;" | "&amp;Data[[#This Row],[section]]</f>
        <v xml:space="preserve">SCHEDULE 14: REPORT ON PASSENGER SATISFACTION INDICATORS | </v>
      </c>
      <c r="N2061" s="9" t="str">
        <f t="shared" si="32"/>
        <v>SCHEDULE 14: REPORT ON PASSENGER SATISFACTION INDICATORS | FY Q2 | Domestic terminal: Flight information display screens</v>
      </c>
    </row>
    <row r="2062" spans="1:14">
      <c r="A2062" t="s">
        <v>1</v>
      </c>
      <c r="B2062">
        <v>2011</v>
      </c>
      <c r="C2062" t="s">
        <v>5088</v>
      </c>
      <c r="D2062" t="s">
        <v>81</v>
      </c>
      <c r="E2062" t="s">
        <v>81</v>
      </c>
      <c r="F2062" t="s">
        <v>5095</v>
      </c>
      <c r="G2062">
        <v>16</v>
      </c>
      <c r="H2062" t="s">
        <v>5107</v>
      </c>
      <c r="I2062">
        <v>2011</v>
      </c>
      <c r="J2062" t="s">
        <v>5091</v>
      </c>
      <c r="K2062" t="s">
        <v>5096</v>
      </c>
      <c r="L2062">
        <v>4.1900000000000004</v>
      </c>
      <c r="M2062" s="9" t="str">
        <f>Data[[#This Row],[schedule]]&amp;" | "&amp;Data[[#This Row],[section]]</f>
        <v xml:space="preserve">SCHEDULE 14: REPORT ON PASSENGER SATISFACTION INDICATORS | </v>
      </c>
      <c r="N2062" s="9" t="str">
        <f t="shared" si="32"/>
        <v>SCHEDULE 14: REPORT ON PASSENGER SATISFACTION INDICATORS | FY Q3 | Domestic terminal: Flight information display screens</v>
      </c>
    </row>
    <row r="2063" spans="1:14">
      <c r="A2063" t="s">
        <v>1</v>
      </c>
      <c r="B2063">
        <v>2011</v>
      </c>
      <c r="C2063" t="s">
        <v>5088</v>
      </c>
      <c r="D2063" t="s">
        <v>81</v>
      </c>
      <c r="E2063" t="s">
        <v>81</v>
      </c>
      <c r="F2063" t="s">
        <v>5097</v>
      </c>
      <c r="G2063">
        <v>16</v>
      </c>
      <c r="H2063" t="s">
        <v>5107</v>
      </c>
      <c r="I2063">
        <v>2011</v>
      </c>
      <c r="J2063" t="s">
        <v>5091</v>
      </c>
      <c r="K2063" t="s">
        <v>5139</v>
      </c>
      <c r="L2063">
        <v>4.2</v>
      </c>
      <c r="M2063" s="9" t="str">
        <f>Data[[#This Row],[schedule]]&amp;" | "&amp;Data[[#This Row],[section]]</f>
        <v xml:space="preserve">SCHEDULE 14: REPORT ON PASSENGER SATISFACTION INDICATORS | </v>
      </c>
      <c r="N2063" s="9" t="str">
        <f t="shared" si="32"/>
        <v>SCHEDULE 14: REPORT ON PASSENGER SATISFACTION INDICATORS | FY Q4 | Domestic terminal: Flight information display screens</v>
      </c>
    </row>
    <row r="2064" spans="1:14">
      <c r="A2064" t="s">
        <v>1</v>
      </c>
      <c r="B2064">
        <v>2011</v>
      </c>
      <c r="C2064" t="s">
        <v>5088</v>
      </c>
      <c r="D2064" t="s">
        <v>81</v>
      </c>
      <c r="E2064" t="s">
        <v>81</v>
      </c>
      <c r="F2064" t="s">
        <v>5099</v>
      </c>
      <c r="G2064">
        <v>16</v>
      </c>
      <c r="H2064" t="s">
        <v>5107</v>
      </c>
      <c r="I2064">
        <v>2011</v>
      </c>
      <c r="J2064" t="s">
        <v>5091</v>
      </c>
      <c r="K2064" t="s">
        <v>5141</v>
      </c>
      <c r="L2064">
        <v>4.13</v>
      </c>
      <c r="M2064" s="9" t="str">
        <f>Data[[#This Row],[schedule]]&amp;" | "&amp;Data[[#This Row],[section]]</f>
        <v xml:space="preserve">SCHEDULE 14: REPORT ON PASSENGER SATISFACTION INDICATORS | </v>
      </c>
      <c r="N2064" s="9" t="str">
        <f t="shared" si="32"/>
        <v>SCHEDULE 14: REPORT ON PASSENGER SATISFACTION INDICATORS | Annual average | Domestic terminal: Flight information display screens</v>
      </c>
    </row>
    <row r="2065" spans="1:14">
      <c r="A2065" t="s">
        <v>1</v>
      </c>
      <c r="B2065">
        <v>2011</v>
      </c>
      <c r="C2065" t="s">
        <v>5088</v>
      </c>
      <c r="D2065" t="s">
        <v>81</v>
      </c>
      <c r="E2065" t="s">
        <v>81</v>
      </c>
      <c r="F2065" t="s">
        <v>5089</v>
      </c>
      <c r="G2065">
        <v>17</v>
      </c>
      <c r="H2065" t="s">
        <v>5111</v>
      </c>
      <c r="I2065">
        <v>2011</v>
      </c>
      <c r="J2065" t="s">
        <v>5091</v>
      </c>
      <c r="K2065" t="s">
        <v>5140</v>
      </c>
      <c r="L2065">
        <v>4.03</v>
      </c>
      <c r="M2065" s="9" t="str">
        <f>Data[[#This Row],[schedule]]&amp;" | "&amp;Data[[#This Row],[section]]</f>
        <v xml:space="preserve">SCHEDULE 14: REPORT ON PASSENGER SATISFACTION INDICATORS | </v>
      </c>
      <c r="N2065" s="9" t="str">
        <f t="shared" si="32"/>
        <v>SCHEDULE 14: REPORT ON PASSENGER SATISFACTION INDICATORS | FY Q1 | Domestic terminal: Walking distance within and/or between terminals</v>
      </c>
    </row>
    <row r="2066" spans="1:14">
      <c r="A2066" t="s">
        <v>1</v>
      </c>
      <c r="B2066">
        <v>2011</v>
      </c>
      <c r="C2066" t="s">
        <v>5088</v>
      </c>
      <c r="D2066" t="s">
        <v>81</v>
      </c>
      <c r="E2066" t="s">
        <v>81</v>
      </c>
      <c r="F2066" t="s">
        <v>5093</v>
      </c>
      <c r="G2066">
        <v>17</v>
      </c>
      <c r="H2066" t="s">
        <v>5111</v>
      </c>
      <c r="I2066">
        <v>2011</v>
      </c>
      <c r="J2066" t="s">
        <v>5091</v>
      </c>
      <c r="K2066" t="s">
        <v>5117</v>
      </c>
      <c r="L2066">
        <v>3.98</v>
      </c>
      <c r="M2066" s="9" t="str">
        <f>Data[[#This Row],[schedule]]&amp;" | "&amp;Data[[#This Row],[section]]</f>
        <v xml:space="preserve">SCHEDULE 14: REPORT ON PASSENGER SATISFACTION INDICATORS | </v>
      </c>
      <c r="N2066" s="9" t="str">
        <f t="shared" si="32"/>
        <v>SCHEDULE 14: REPORT ON PASSENGER SATISFACTION INDICATORS | FY Q2 | Domestic terminal: Walking distance within and/or between terminals</v>
      </c>
    </row>
    <row r="2067" spans="1:14">
      <c r="A2067" t="s">
        <v>1</v>
      </c>
      <c r="B2067">
        <v>2011</v>
      </c>
      <c r="C2067" t="s">
        <v>5088</v>
      </c>
      <c r="D2067" t="s">
        <v>81</v>
      </c>
      <c r="E2067" t="s">
        <v>81</v>
      </c>
      <c r="F2067" t="s">
        <v>5095</v>
      </c>
      <c r="G2067">
        <v>17</v>
      </c>
      <c r="H2067" t="s">
        <v>5111</v>
      </c>
      <c r="I2067">
        <v>2011</v>
      </c>
      <c r="J2067" t="s">
        <v>5091</v>
      </c>
      <c r="K2067" t="s">
        <v>5142</v>
      </c>
      <c r="L2067">
        <v>4.1100000000000003</v>
      </c>
      <c r="M2067" s="9" t="str">
        <f>Data[[#This Row],[schedule]]&amp;" | "&amp;Data[[#This Row],[section]]</f>
        <v xml:space="preserve">SCHEDULE 14: REPORT ON PASSENGER SATISFACTION INDICATORS | </v>
      </c>
      <c r="N2067" s="9" t="str">
        <f t="shared" si="32"/>
        <v>SCHEDULE 14: REPORT ON PASSENGER SATISFACTION INDICATORS | FY Q3 | Domestic terminal: Walking distance within and/or between terminals</v>
      </c>
    </row>
    <row r="2068" spans="1:14">
      <c r="A2068" t="s">
        <v>1</v>
      </c>
      <c r="B2068">
        <v>2011</v>
      </c>
      <c r="C2068" t="s">
        <v>5088</v>
      </c>
      <c r="D2068" t="s">
        <v>81</v>
      </c>
      <c r="E2068" t="s">
        <v>81</v>
      </c>
      <c r="F2068" t="s">
        <v>5097</v>
      </c>
      <c r="G2068">
        <v>17</v>
      </c>
      <c r="H2068" t="s">
        <v>5111</v>
      </c>
      <c r="I2068">
        <v>2011</v>
      </c>
      <c r="J2068" t="s">
        <v>5091</v>
      </c>
      <c r="K2068" t="s">
        <v>5201</v>
      </c>
      <c r="L2068">
        <v>4.1500000000000004</v>
      </c>
      <c r="M2068" s="9" t="str">
        <f>Data[[#This Row],[schedule]]&amp;" | "&amp;Data[[#This Row],[section]]</f>
        <v xml:space="preserve">SCHEDULE 14: REPORT ON PASSENGER SATISFACTION INDICATORS | </v>
      </c>
      <c r="N2068" s="9" t="str">
        <f t="shared" si="32"/>
        <v>SCHEDULE 14: REPORT ON PASSENGER SATISFACTION INDICATORS | FY Q4 | Domestic terminal: Walking distance within and/or between terminals</v>
      </c>
    </row>
    <row r="2069" spans="1:14">
      <c r="A2069" t="s">
        <v>1</v>
      </c>
      <c r="B2069">
        <v>2011</v>
      </c>
      <c r="C2069" t="s">
        <v>5088</v>
      </c>
      <c r="D2069" t="s">
        <v>81</v>
      </c>
      <c r="E2069" t="s">
        <v>81</v>
      </c>
      <c r="F2069" t="s">
        <v>5099</v>
      </c>
      <c r="G2069">
        <v>17</v>
      </c>
      <c r="H2069" t="s">
        <v>5111</v>
      </c>
      <c r="I2069">
        <v>2011</v>
      </c>
      <c r="J2069" t="s">
        <v>5091</v>
      </c>
      <c r="K2069" t="s">
        <v>5557</v>
      </c>
      <c r="L2069">
        <v>4.0675000000000008</v>
      </c>
      <c r="M2069" s="9" t="str">
        <f>Data[[#This Row],[schedule]]&amp;" | "&amp;Data[[#This Row],[section]]</f>
        <v xml:space="preserve">SCHEDULE 14: REPORT ON PASSENGER SATISFACTION INDICATORS | </v>
      </c>
      <c r="N2069" s="9" t="str">
        <f t="shared" si="32"/>
        <v>SCHEDULE 14: REPORT ON PASSENGER SATISFACTION INDICATORS | Annual average | Domestic terminal: Walking distance within and/or between terminals</v>
      </c>
    </row>
    <row r="2070" spans="1:14">
      <c r="A2070" t="s">
        <v>1</v>
      </c>
      <c r="B2070">
        <v>2011</v>
      </c>
      <c r="C2070" t="s">
        <v>5088</v>
      </c>
      <c r="D2070" t="s">
        <v>81</v>
      </c>
      <c r="E2070" t="s">
        <v>81</v>
      </c>
      <c r="F2070" t="s">
        <v>5089</v>
      </c>
      <c r="G2070">
        <v>18</v>
      </c>
      <c r="H2070" t="s">
        <v>5116</v>
      </c>
      <c r="I2070">
        <v>2011</v>
      </c>
      <c r="J2070" t="s">
        <v>5091</v>
      </c>
      <c r="K2070" t="s">
        <v>5130</v>
      </c>
      <c r="L2070">
        <v>3.92</v>
      </c>
      <c r="M2070" s="9" t="str">
        <f>Data[[#This Row],[schedule]]&amp;" | "&amp;Data[[#This Row],[section]]</f>
        <v xml:space="preserve">SCHEDULE 14: REPORT ON PASSENGER SATISFACTION INDICATORS | </v>
      </c>
      <c r="N2070" s="9" t="str">
        <f t="shared" si="32"/>
        <v>SCHEDULE 14: REPORT ON PASSENGER SATISFACTION INDICATORS | FY Q1 | Domestic terminal: Availability of baggage carts/trolleys</v>
      </c>
    </row>
    <row r="2071" spans="1:14">
      <c r="A2071" t="s">
        <v>1</v>
      </c>
      <c r="B2071">
        <v>2011</v>
      </c>
      <c r="C2071" t="s">
        <v>5088</v>
      </c>
      <c r="D2071" t="s">
        <v>81</v>
      </c>
      <c r="E2071" t="s">
        <v>81</v>
      </c>
      <c r="F2071" t="s">
        <v>5093</v>
      </c>
      <c r="G2071">
        <v>18</v>
      </c>
      <c r="H2071" t="s">
        <v>5116</v>
      </c>
      <c r="I2071">
        <v>2011</v>
      </c>
      <c r="J2071" t="s">
        <v>5091</v>
      </c>
      <c r="K2071" t="s">
        <v>5319</v>
      </c>
      <c r="L2071">
        <v>3.89</v>
      </c>
      <c r="M2071" s="9" t="str">
        <f>Data[[#This Row],[schedule]]&amp;" | "&amp;Data[[#This Row],[section]]</f>
        <v xml:space="preserve">SCHEDULE 14: REPORT ON PASSENGER SATISFACTION INDICATORS | </v>
      </c>
      <c r="N2071" s="9" t="str">
        <f t="shared" si="32"/>
        <v>SCHEDULE 14: REPORT ON PASSENGER SATISFACTION INDICATORS | FY Q2 | Domestic terminal: Availability of baggage carts/trolleys</v>
      </c>
    </row>
    <row r="2072" spans="1:14">
      <c r="A2072" t="s">
        <v>1</v>
      </c>
      <c r="B2072">
        <v>2011</v>
      </c>
      <c r="C2072" t="s">
        <v>5088</v>
      </c>
      <c r="D2072" t="s">
        <v>81</v>
      </c>
      <c r="E2072" t="s">
        <v>81</v>
      </c>
      <c r="F2072" t="s">
        <v>5095</v>
      </c>
      <c r="G2072">
        <v>18</v>
      </c>
      <c r="H2072" t="s">
        <v>5116</v>
      </c>
      <c r="I2072">
        <v>2011</v>
      </c>
      <c r="J2072" t="s">
        <v>5091</v>
      </c>
      <c r="K2072" t="s">
        <v>5319</v>
      </c>
      <c r="L2072">
        <v>3.89</v>
      </c>
      <c r="M2072" s="9" t="str">
        <f>Data[[#This Row],[schedule]]&amp;" | "&amp;Data[[#This Row],[section]]</f>
        <v xml:space="preserve">SCHEDULE 14: REPORT ON PASSENGER SATISFACTION INDICATORS | </v>
      </c>
      <c r="N2072" s="9" t="str">
        <f t="shared" si="32"/>
        <v>SCHEDULE 14: REPORT ON PASSENGER SATISFACTION INDICATORS | FY Q3 | Domestic terminal: Availability of baggage carts/trolleys</v>
      </c>
    </row>
    <row r="2073" spans="1:14">
      <c r="A2073" t="s">
        <v>1</v>
      </c>
      <c r="B2073">
        <v>2011</v>
      </c>
      <c r="C2073" t="s">
        <v>5088</v>
      </c>
      <c r="D2073" t="s">
        <v>81</v>
      </c>
      <c r="E2073" t="s">
        <v>81</v>
      </c>
      <c r="F2073" t="s">
        <v>5097</v>
      </c>
      <c r="G2073">
        <v>18</v>
      </c>
      <c r="H2073" t="s">
        <v>5116</v>
      </c>
      <c r="I2073">
        <v>2011</v>
      </c>
      <c r="J2073" t="s">
        <v>5091</v>
      </c>
      <c r="K2073" t="s">
        <v>5150</v>
      </c>
      <c r="L2073">
        <v>3.97</v>
      </c>
      <c r="M2073" s="9" t="str">
        <f>Data[[#This Row],[schedule]]&amp;" | "&amp;Data[[#This Row],[section]]</f>
        <v xml:space="preserve">SCHEDULE 14: REPORT ON PASSENGER SATISFACTION INDICATORS | </v>
      </c>
      <c r="N2073" s="9" t="str">
        <f t="shared" si="32"/>
        <v>SCHEDULE 14: REPORT ON PASSENGER SATISFACTION INDICATORS | FY Q4 | Domestic terminal: Availability of baggage carts/trolleys</v>
      </c>
    </row>
    <row r="2074" spans="1:14">
      <c r="A2074" t="s">
        <v>1</v>
      </c>
      <c r="B2074">
        <v>2011</v>
      </c>
      <c r="C2074" t="s">
        <v>5088</v>
      </c>
      <c r="D2074" t="s">
        <v>81</v>
      </c>
      <c r="E2074" t="s">
        <v>81</v>
      </c>
      <c r="F2074" t="s">
        <v>5099</v>
      </c>
      <c r="G2074">
        <v>18</v>
      </c>
      <c r="H2074" t="s">
        <v>5116</v>
      </c>
      <c r="I2074">
        <v>2011</v>
      </c>
      <c r="J2074" t="s">
        <v>5091</v>
      </c>
      <c r="K2074" t="s">
        <v>5558</v>
      </c>
      <c r="L2074">
        <v>3.9175</v>
      </c>
      <c r="M2074" s="9" t="str">
        <f>Data[[#This Row],[schedule]]&amp;" | "&amp;Data[[#This Row],[section]]</f>
        <v xml:space="preserve">SCHEDULE 14: REPORT ON PASSENGER SATISFACTION INDICATORS | </v>
      </c>
      <c r="N2074" s="9" t="str">
        <f t="shared" si="32"/>
        <v>SCHEDULE 14: REPORT ON PASSENGER SATISFACTION INDICATORS | Annual average | Domestic terminal: Availability of baggage carts/trolleys</v>
      </c>
    </row>
    <row r="2075" spans="1:14">
      <c r="A2075" t="s">
        <v>1</v>
      </c>
      <c r="B2075">
        <v>2011</v>
      </c>
      <c r="C2075" t="s">
        <v>5088</v>
      </c>
      <c r="D2075" t="s">
        <v>81</v>
      </c>
      <c r="E2075" t="s">
        <v>81</v>
      </c>
      <c r="F2075" t="s">
        <v>5089</v>
      </c>
      <c r="G2075">
        <v>19</v>
      </c>
      <c r="H2075" t="s">
        <v>5122</v>
      </c>
      <c r="I2075">
        <v>2011</v>
      </c>
      <c r="J2075" t="s">
        <v>5091</v>
      </c>
      <c r="K2075" t="s">
        <v>5167</v>
      </c>
      <c r="L2075">
        <v>4.18</v>
      </c>
      <c r="M2075" s="9" t="str">
        <f>Data[[#This Row],[schedule]]&amp;" | "&amp;Data[[#This Row],[section]]</f>
        <v xml:space="preserve">SCHEDULE 14: REPORT ON PASSENGER SATISFACTION INDICATORS | </v>
      </c>
      <c r="N2075" s="9" t="str">
        <f t="shared" si="32"/>
        <v>SCHEDULE 14: REPORT ON PASSENGER SATISFACTION INDICATORS | FY Q1 | Domestic terminal: Courtesy, helpfulness of airport staff (excluding check-in and security)</v>
      </c>
    </row>
    <row r="2076" spans="1:14">
      <c r="A2076" t="s">
        <v>1</v>
      </c>
      <c r="B2076">
        <v>2011</v>
      </c>
      <c r="C2076" t="s">
        <v>5088</v>
      </c>
      <c r="D2076" t="s">
        <v>81</v>
      </c>
      <c r="E2076" t="s">
        <v>81</v>
      </c>
      <c r="F2076" t="s">
        <v>5093</v>
      </c>
      <c r="G2076">
        <v>19</v>
      </c>
      <c r="H2076" t="s">
        <v>5122</v>
      </c>
      <c r="I2076">
        <v>2011</v>
      </c>
      <c r="J2076" t="s">
        <v>5091</v>
      </c>
      <c r="K2076" t="s">
        <v>5109</v>
      </c>
      <c r="L2076">
        <v>4.17</v>
      </c>
      <c r="M2076" s="9" t="str">
        <f>Data[[#This Row],[schedule]]&amp;" | "&amp;Data[[#This Row],[section]]</f>
        <v xml:space="preserve">SCHEDULE 14: REPORT ON PASSENGER SATISFACTION INDICATORS | </v>
      </c>
      <c r="N2076" s="9" t="str">
        <f t="shared" si="32"/>
        <v>SCHEDULE 14: REPORT ON PASSENGER SATISFACTION INDICATORS | FY Q2 | Domestic terminal: Courtesy, helpfulness of airport staff (excluding check-in and security)</v>
      </c>
    </row>
    <row r="2077" spans="1:14">
      <c r="A2077" t="s">
        <v>1</v>
      </c>
      <c r="B2077">
        <v>2011</v>
      </c>
      <c r="C2077" t="s">
        <v>5088</v>
      </c>
      <c r="D2077" t="s">
        <v>81</v>
      </c>
      <c r="E2077" t="s">
        <v>81</v>
      </c>
      <c r="F2077" t="s">
        <v>5095</v>
      </c>
      <c r="G2077">
        <v>19</v>
      </c>
      <c r="H2077" t="s">
        <v>5122</v>
      </c>
      <c r="I2077">
        <v>2011</v>
      </c>
      <c r="J2077" t="s">
        <v>5091</v>
      </c>
      <c r="K2077" t="s">
        <v>5103</v>
      </c>
      <c r="L2077">
        <v>4.2300000000000004</v>
      </c>
      <c r="M2077" s="9" t="str">
        <f>Data[[#This Row],[schedule]]&amp;" | "&amp;Data[[#This Row],[section]]</f>
        <v xml:space="preserve">SCHEDULE 14: REPORT ON PASSENGER SATISFACTION INDICATORS | </v>
      </c>
      <c r="N2077" s="9" t="str">
        <f t="shared" si="32"/>
        <v>SCHEDULE 14: REPORT ON PASSENGER SATISFACTION INDICATORS | FY Q3 | Domestic terminal: Courtesy, helpfulness of airport staff (excluding check-in and security)</v>
      </c>
    </row>
    <row r="2078" spans="1:14">
      <c r="A2078" t="s">
        <v>1</v>
      </c>
      <c r="B2078">
        <v>2011</v>
      </c>
      <c r="C2078" t="s">
        <v>5088</v>
      </c>
      <c r="D2078" t="s">
        <v>81</v>
      </c>
      <c r="E2078" t="s">
        <v>81</v>
      </c>
      <c r="F2078" t="s">
        <v>5097</v>
      </c>
      <c r="G2078">
        <v>19</v>
      </c>
      <c r="H2078" t="s">
        <v>5122</v>
      </c>
      <c r="I2078">
        <v>2011</v>
      </c>
      <c r="J2078" t="s">
        <v>5091</v>
      </c>
      <c r="K2078" t="s">
        <v>5305</v>
      </c>
      <c r="L2078">
        <v>4.22</v>
      </c>
      <c r="M2078" s="9" t="str">
        <f>Data[[#This Row],[schedule]]&amp;" | "&amp;Data[[#This Row],[section]]</f>
        <v xml:space="preserve">SCHEDULE 14: REPORT ON PASSENGER SATISFACTION INDICATORS | </v>
      </c>
      <c r="N2078" s="9" t="str">
        <f t="shared" si="32"/>
        <v>SCHEDULE 14: REPORT ON PASSENGER SATISFACTION INDICATORS | FY Q4 | Domestic terminal: Courtesy, helpfulness of airport staff (excluding check-in and security)</v>
      </c>
    </row>
    <row r="2079" spans="1:14">
      <c r="A2079" t="s">
        <v>1</v>
      </c>
      <c r="B2079">
        <v>2011</v>
      </c>
      <c r="C2079" t="s">
        <v>5088</v>
      </c>
      <c r="D2079" t="s">
        <v>81</v>
      </c>
      <c r="E2079" t="s">
        <v>81</v>
      </c>
      <c r="F2079" t="s">
        <v>5099</v>
      </c>
      <c r="G2079">
        <v>19</v>
      </c>
      <c r="H2079" t="s">
        <v>5122</v>
      </c>
      <c r="I2079">
        <v>2011</v>
      </c>
      <c r="J2079" t="s">
        <v>5091</v>
      </c>
      <c r="K2079" t="s">
        <v>5139</v>
      </c>
      <c r="L2079">
        <v>4.2</v>
      </c>
      <c r="M2079" s="9" t="str">
        <f>Data[[#This Row],[schedule]]&amp;" | "&amp;Data[[#This Row],[section]]</f>
        <v xml:space="preserve">SCHEDULE 14: REPORT ON PASSENGER SATISFACTION INDICATORS | </v>
      </c>
      <c r="N2079" s="9" t="str">
        <f t="shared" si="32"/>
        <v>SCHEDULE 14: REPORT ON PASSENGER SATISFACTION INDICATORS | Annual average | Domestic terminal: Courtesy, helpfulness of airport staff (excluding check-in and security)</v>
      </c>
    </row>
    <row r="2080" spans="1:14">
      <c r="A2080" t="s">
        <v>1</v>
      </c>
      <c r="B2080">
        <v>2011</v>
      </c>
      <c r="C2080" t="s">
        <v>5088</v>
      </c>
      <c r="D2080" t="s">
        <v>81</v>
      </c>
      <c r="E2080" t="s">
        <v>81</v>
      </c>
      <c r="F2080" t="s">
        <v>5089</v>
      </c>
      <c r="G2080">
        <v>20</v>
      </c>
      <c r="H2080" t="s">
        <v>5125</v>
      </c>
      <c r="I2080">
        <v>2011</v>
      </c>
      <c r="J2080" t="s">
        <v>5091</v>
      </c>
      <c r="K2080" t="s">
        <v>5559</v>
      </c>
      <c r="L2080">
        <v>3.75</v>
      </c>
      <c r="M2080" s="9" t="str">
        <f>Data[[#This Row],[schedule]]&amp;" | "&amp;Data[[#This Row],[section]]</f>
        <v xml:space="preserve">SCHEDULE 14: REPORT ON PASSENGER SATISFACTION INDICATORS | </v>
      </c>
      <c r="N2080" s="9" t="str">
        <f t="shared" si="32"/>
        <v>SCHEDULE 14: REPORT ON PASSENGER SATISFACTION INDICATORS | FY Q1 | Domestic terminal: Availability of washrooms/toilets</v>
      </c>
    </row>
    <row r="2081" spans="1:14">
      <c r="A2081" t="s">
        <v>1</v>
      </c>
      <c r="B2081">
        <v>2011</v>
      </c>
      <c r="C2081" t="s">
        <v>5088</v>
      </c>
      <c r="D2081" t="s">
        <v>81</v>
      </c>
      <c r="E2081" t="s">
        <v>81</v>
      </c>
      <c r="F2081" t="s">
        <v>5093</v>
      </c>
      <c r="G2081">
        <v>20</v>
      </c>
      <c r="H2081" t="s">
        <v>5125</v>
      </c>
      <c r="I2081">
        <v>2011</v>
      </c>
      <c r="J2081" t="s">
        <v>5091</v>
      </c>
      <c r="K2081" t="s">
        <v>5334</v>
      </c>
      <c r="L2081">
        <v>3.84</v>
      </c>
      <c r="M2081" s="9" t="str">
        <f>Data[[#This Row],[schedule]]&amp;" | "&amp;Data[[#This Row],[section]]</f>
        <v xml:space="preserve">SCHEDULE 14: REPORT ON PASSENGER SATISFACTION INDICATORS | </v>
      </c>
      <c r="N2081" s="9" t="str">
        <f t="shared" si="32"/>
        <v>SCHEDULE 14: REPORT ON PASSENGER SATISFACTION INDICATORS | FY Q2 | Domestic terminal: Availability of washrooms/toilets</v>
      </c>
    </row>
    <row r="2082" spans="1:14">
      <c r="A2082" t="s">
        <v>1</v>
      </c>
      <c r="B2082">
        <v>2011</v>
      </c>
      <c r="C2082" t="s">
        <v>5088</v>
      </c>
      <c r="D2082" t="s">
        <v>81</v>
      </c>
      <c r="E2082" t="s">
        <v>81</v>
      </c>
      <c r="F2082" t="s">
        <v>5095</v>
      </c>
      <c r="G2082">
        <v>20</v>
      </c>
      <c r="H2082" t="s">
        <v>5125</v>
      </c>
      <c r="I2082">
        <v>2011</v>
      </c>
      <c r="J2082" t="s">
        <v>5091</v>
      </c>
      <c r="K2082" t="s">
        <v>5168</v>
      </c>
      <c r="L2082">
        <v>3.91</v>
      </c>
      <c r="M2082" s="9" t="str">
        <f>Data[[#This Row],[schedule]]&amp;" | "&amp;Data[[#This Row],[section]]</f>
        <v xml:space="preserve">SCHEDULE 14: REPORT ON PASSENGER SATISFACTION INDICATORS | </v>
      </c>
      <c r="N2082" s="9" t="str">
        <f t="shared" si="32"/>
        <v>SCHEDULE 14: REPORT ON PASSENGER SATISFACTION INDICATORS | FY Q3 | Domestic terminal: Availability of washrooms/toilets</v>
      </c>
    </row>
    <row r="2083" spans="1:14">
      <c r="A2083" t="s">
        <v>1</v>
      </c>
      <c r="B2083">
        <v>2011</v>
      </c>
      <c r="C2083" t="s">
        <v>5088</v>
      </c>
      <c r="D2083" t="s">
        <v>81</v>
      </c>
      <c r="E2083" t="s">
        <v>81</v>
      </c>
      <c r="F2083" t="s">
        <v>5097</v>
      </c>
      <c r="G2083">
        <v>20</v>
      </c>
      <c r="H2083" t="s">
        <v>5125</v>
      </c>
      <c r="I2083">
        <v>2011</v>
      </c>
      <c r="J2083" t="s">
        <v>5091</v>
      </c>
      <c r="K2083" t="s">
        <v>5312</v>
      </c>
      <c r="L2083">
        <v>3.9</v>
      </c>
      <c r="M2083" s="9" t="str">
        <f>Data[[#This Row],[schedule]]&amp;" | "&amp;Data[[#This Row],[section]]</f>
        <v xml:space="preserve">SCHEDULE 14: REPORT ON PASSENGER SATISFACTION INDICATORS | </v>
      </c>
      <c r="N2083" s="9" t="str">
        <f t="shared" si="32"/>
        <v>SCHEDULE 14: REPORT ON PASSENGER SATISFACTION INDICATORS | FY Q4 | Domestic terminal: Availability of washrooms/toilets</v>
      </c>
    </row>
    <row r="2084" spans="1:14">
      <c r="A2084" t="s">
        <v>1</v>
      </c>
      <c r="B2084">
        <v>2011</v>
      </c>
      <c r="C2084" t="s">
        <v>5088</v>
      </c>
      <c r="D2084" t="s">
        <v>81</v>
      </c>
      <c r="E2084" t="s">
        <v>81</v>
      </c>
      <c r="F2084" t="s">
        <v>5099</v>
      </c>
      <c r="G2084">
        <v>20</v>
      </c>
      <c r="H2084" t="s">
        <v>5125</v>
      </c>
      <c r="I2084">
        <v>2011</v>
      </c>
      <c r="J2084" t="s">
        <v>5091</v>
      </c>
      <c r="K2084" t="s">
        <v>5314</v>
      </c>
      <c r="L2084">
        <v>3.85</v>
      </c>
      <c r="M2084" s="9" t="str">
        <f>Data[[#This Row],[schedule]]&amp;" | "&amp;Data[[#This Row],[section]]</f>
        <v xml:space="preserve">SCHEDULE 14: REPORT ON PASSENGER SATISFACTION INDICATORS | </v>
      </c>
      <c r="N2084" s="9" t="str">
        <f t="shared" si="32"/>
        <v>SCHEDULE 14: REPORT ON PASSENGER SATISFACTION INDICATORS | Annual average | Domestic terminal: Availability of washrooms/toilets</v>
      </c>
    </row>
    <row r="2085" spans="1:14">
      <c r="A2085" t="s">
        <v>1</v>
      </c>
      <c r="B2085">
        <v>2011</v>
      </c>
      <c r="C2085" t="s">
        <v>5088</v>
      </c>
      <c r="D2085" t="s">
        <v>81</v>
      </c>
      <c r="E2085" t="s">
        <v>81</v>
      </c>
      <c r="F2085" t="s">
        <v>5089</v>
      </c>
      <c r="G2085">
        <v>21</v>
      </c>
      <c r="H2085" t="s">
        <v>5129</v>
      </c>
      <c r="I2085">
        <v>2011</v>
      </c>
      <c r="J2085" t="s">
        <v>5091</v>
      </c>
      <c r="K2085" t="s">
        <v>5145</v>
      </c>
      <c r="L2085">
        <v>3.76</v>
      </c>
      <c r="M2085" s="9" t="str">
        <f>Data[[#This Row],[schedule]]&amp;" | "&amp;Data[[#This Row],[section]]</f>
        <v xml:space="preserve">SCHEDULE 14: REPORT ON PASSENGER SATISFACTION INDICATORS | </v>
      </c>
      <c r="N2085" s="9" t="str">
        <f t="shared" si="32"/>
        <v>SCHEDULE 14: REPORT ON PASSENGER SATISFACTION INDICATORS | FY Q1 | Domestic terminal: Cleanliness of washrooms/toilets</v>
      </c>
    </row>
    <row r="2086" spans="1:14">
      <c r="A2086" t="s">
        <v>1</v>
      </c>
      <c r="B2086">
        <v>2011</v>
      </c>
      <c r="C2086" t="s">
        <v>5088</v>
      </c>
      <c r="D2086" t="s">
        <v>81</v>
      </c>
      <c r="E2086" t="s">
        <v>81</v>
      </c>
      <c r="F2086" t="s">
        <v>5093</v>
      </c>
      <c r="G2086">
        <v>21</v>
      </c>
      <c r="H2086" t="s">
        <v>5129</v>
      </c>
      <c r="I2086">
        <v>2011</v>
      </c>
      <c r="J2086" t="s">
        <v>5091</v>
      </c>
      <c r="K2086" t="s">
        <v>5130</v>
      </c>
      <c r="L2086">
        <v>3.92</v>
      </c>
      <c r="M2086" s="9" t="str">
        <f>Data[[#This Row],[schedule]]&amp;" | "&amp;Data[[#This Row],[section]]</f>
        <v xml:space="preserve">SCHEDULE 14: REPORT ON PASSENGER SATISFACTION INDICATORS | </v>
      </c>
      <c r="N2086" s="9" t="str">
        <f t="shared" si="32"/>
        <v>SCHEDULE 14: REPORT ON PASSENGER SATISFACTION INDICATORS | FY Q2 | Domestic terminal: Cleanliness of washrooms/toilets</v>
      </c>
    </row>
    <row r="2087" spans="1:14">
      <c r="A2087" t="s">
        <v>1</v>
      </c>
      <c r="B2087">
        <v>2011</v>
      </c>
      <c r="C2087" t="s">
        <v>5088</v>
      </c>
      <c r="D2087" t="s">
        <v>81</v>
      </c>
      <c r="E2087" t="s">
        <v>81</v>
      </c>
      <c r="F2087" t="s">
        <v>5095</v>
      </c>
      <c r="G2087">
        <v>21</v>
      </c>
      <c r="H2087" t="s">
        <v>5129</v>
      </c>
      <c r="I2087">
        <v>2011</v>
      </c>
      <c r="J2087" t="s">
        <v>5091</v>
      </c>
      <c r="K2087" t="s">
        <v>5168</v>
      </c>
      <c r="L2087">
        <v>3.91</v>
      </c>
      <c r="M2087" s="9" t="str">
        <f>Data[[#This Row],[schedule]]&amp;" | "&amp;Data[[#This Row],[section]]</f>
        <v xml:space="preserve">SCHEDULE 14: REPORT ON PASSENGER SATISFACTION INDICATORS | </v>
      </c>
      <c r="N2087" s="9" t="str">
        <f t="shared" si="32"/>
        <v>SCHEDULE 14: REPORT ON PASSENGER SATISFACTION INDICATORS | FY Q3 | Domestic terminal: Cleanliness of washrooms/toilets</v>
      </c>
    </row>
    <row r="2088" spans="1:14">
      <c r="A2088" t="s">
        <v>1</v>
      </c>
      <c r="B2088">
        <v>2011</v>
      </c>
      <c r="C2088" t="s">
        <v>5088</v>
      </c>
      <c r="D2088" t="s">
        <v>81</v>
      </c>
      <c r="E2088" t="s">
        <v>81</v>
      </c>
      <c r="F2088" t="s">
        <v>5097</v>
      </c>
      <c r="G2088">
        <v>21</v>
      </c>
      <c r="H2088" t="s">
        <v>5129</v>
      </c>
      <c r="I2088">
        <v>2011</v>
      </c>
      <c r="J2088" t="s">
        <v>5091</v>
      </c>
      <c r="K2088" t="s">
        <v>5312</v>
      </c>
      <c r="L2088">
        <v>3.9</v>
      </c>
      <c r="M2088" s="9" t="str">
        <f>Data[[#This Row],[schedule]]&amp;" | "&amp;Data[[#This Row],[section]]</f>
        <v xml:space="preserve">SCHEDULE 14: REPORT ON PASSENGER SATISFACTION INDICATORS | </v>
      </c>
      <c r="N2088" s="9" t="str">
        <f t="shared" si="32"/>
        <v>SCHEDULE 14: REPORT ON PASSENGER SATISFACTION INDICATORS | FY Q4 | Domestic terminal: Cleanliness of washrooms/toilets</v>
      </c>
    </row>
    <row r="2089" spans="1:14">
      <c r="A2089" t="s">
        <v>1</v>
      </c>
      <c r="B2089">
        <v>2011</v>
      </c>
      <c r="C2089" t="s">
        <v>5088</v>
      </c>
      <c r="D2089" t="s">
        <v>81</v>
      </c>
      <c r="E2089" t="s">
        <v>81</v>
      </c>
      <c r="F2089" t="s">
        <v>5099</v>
      </c>
      <c r="G2089">
        <v>21</v>
      </c>
      <c r="H2089" t="s">
        <v>5129</v>
      </c>
      <c r="I2089">
        <v>2011</v>
      </c>
      <c r="J2089" t="s">
        <v>5091</v>
      </c>
      <c r="K2089" t="s">
        <v>5560</v>
      </c>
      <c r="L2089">
        <v>3.8725000000000001</v>
      </c>
      <c r="M2089" s="9" t="str">
        <f>Data[[#This Row],[schedule]]&amp;" | "&amp;Data[[#This Row],[section]]</f>
        <v xml:space="preserve">SCHEDULE 14: REPORT ON PASSENGER SATISFACTION INDICATORS | </v>
      </c>
      <c r="N2089" s="9" t="str">
        <f t="shared" si="32"/>
        <v>SCHEDULE 14: REPORT ON PASSENGER SATISFACTION INDICATORS | Annual average | Domestic terminal: Cleanliness of washrooms/toilets</v>
      </c>
    </row>
    <row r="2090" spans="1:14">
      <c r="A2090" t="s">
        <v>1</v>
      </c>
      <c r="B2090">
        <v>2011</v>
      </c>
      <c r="C2090" t="s">
        <v>5088</v>
      </c>
      <c r="D2090" t="s">
        <v>81</v>
      </c>
      <c r="E2090" t="s">
        <v>81</v>
      </c>
      <c r="F2090" t="s">
        <v>5089</v>
      </c>
      <c r="G2090">
        <v>22</v>
      </c>
      <c r="H2090" t="s">
        <v>5133</v>
      </c>
      <c r="I2090">
        <v>2011</v>
      </c>
      <c r="J2090" t="s">
        <v>5091</v>
      </c>
      <c r="K2090" t="s">
        <v>5561</v>
      </c>
      <c r="L2090">
        <v>3.43</v>
      </c>
      <c r="M2090" s="9" t="str">
        <f>Data[[#This Row],[schedule]]&amp;" | "&amp;Data[[#This Row],[section]]</f>
        <v xml:space="preserve">SCHEDULE 14: REPORT ON PASSENGER SATISFACTION INDICATORS | </v>
      </c>
      <c r="N2090" s="9" t="str">
        <f t="shared" si="32"/>
        <v>SCHEDULE 14: REPORT ON PASSENGER SATISFACTION INDICATORS | FY Q1 | Domestic terminal: Comfort of waiting/gate areas</v>
      </c>
    </row>
    <row r="2091" spans="1:14">
      <c r="A2091" t="s">
        <v>1</v>
      </c>
      <c r="B2091">
        <v>2011</v>
      </c>
      <c r="C2091" t="s">
        <v>5088</v>
      </c>
      <c r="D2091" t="s">
        <v>81</v>
      </c>
      <c r="E2091" t="s">
        <v>81</v>
      </c>
      <c r="F2091" t="s">
        <v>5093</v>
      </c>
      <c r="G2091">
        <v>22</v>
      </c>
      <c r="H2091" t="s">
        <v>5133</v>
      </c>
      <c r="I2091">
        <v>2011</v>
      </c>
      <c r="J2091" t="s">
        <v>5091</v>
      </c>
      <c r="K2091" t="s">
        <v>5562</v>
      </c>
      <c r="L2091">
        <v>3.47</v>
      </c>
      <c r="M2091" s="9" t="str">
        <f>Data[[#This Row],[schedule]]&amp;" | "&amp;Data[[#This Row],[section]]</f>
        <v xml:space="preserve">SCHEDULE 14: REPORT ON PASSENGER SATISFACTION INDICATORS | </v>
      </c>
      <c r="N2091" s="9" t="str">
        <f t="shared" si="32"/>
        <v>SCHEDULE 14: REPORT ON PASSENGER SATISFACTION INDICATORS | FY Q2 | Domestic terminal: Comfort of waiting/gate areas</v>
      </c>
    </row>
    <row r="2092" spans="1:14">
      <c r="A2092" t="s">
        <v>1</v>
      </c>
      <c r="B2092">
        <v>2011</v>
      </c>
      <c r="C2092" t="s">
        <v>5088</v>
      </c>
      <c r="D2092" t="s">
        <v>81</v>
      </c>
      <c r="E2092" t="s">
        <v>81</v>
      </c>
      <c r="F2092" t="s">
        <v>5095</v>
      </c>
      <c r="G2092">
        <v>22</v>
      </c>
      <c r="H2092" t="s">
        <v>5133</v>
      </c>
      <c r="I2092">
        <v>2011</v>
      </c>
      <c r="J2092" t="s">
        <v>5091</v>
      </c>
      <c r="K2092" t="s">
        <v>5316</v>
      </c>
      <c r="L2092">
        <v>3.52</v>
      </c>
      <c r="M2092" s="9" t="str">
        <f>Data[[#This Row],[schedule]]&amp;" | "&amp;Data[[#This Row],[section]]</f>
        <v xml:space="preserve">SCHEDULE 14: REPORT ON PASSENGER SATISFACTION INDICATORS | </v>
      </c>
      <c r="N2092" s="9" t="str">
        <f t="shared" si="32"/>
        <v>SCHEDULE 14: REPORT ON PASSENGER SATISFACTION INDICATORS | FY Q3 | Domestic terminal: Comfort of waiting/gate areas</v>
      </c>
    </row>
    <row r="2093" spans="1:14">
      <c r="A2093" t="s">
        <v>1</v>
      </c>
      <c r="B2093">
        <v>2011</v>
      </c>
      <c r="C2093" t="s">
        <v>5088</v>
      </c>
      <c r="D2093" t="s">
        <v>81</v>
      </c>
      <c r="E2093" t="s">
        <v>81</v>
      </c>
      <c r="F2093" t="s">
        <v>5097</v>
      </c>
      <c r="G2093">
        <v>22</v>
      </c>
      <c r="H2093" t="s">
        <v>5133</v>
      </c>
      <c r="I2093">
        <v>2011</v>
      </c>
      <c r="J2093" t="s">
        <v>5091</v>
      </c>
      <c r="K2093" t="s">
        <v>4426</v>
      </c>
      <c r="L2093">
        <v>3.5</v>
      </c>
      <c r="M2093" s="9" t="str">
        <f>Data[[#This Row],[schedule]]&amp;" | "&amp;Data[[#This Row],[section]]</f>
        <v xml:space="preserve">SCHEDULE 14: REPORT ON PASSENGER SATISFACTION INDICATORS | </v>
      </c>
      <c r="N2093" s="9" t="str">
        <f t="shared" si="32"/>
        <v>SCHEDULE 14: REPORT ON PASSENGER SATISFACTION INDICATORS | FY Q4 | Domestic terminal: Comfort of waiting/gate areas</v>
      </c>
    </row>
    <row r="2094" spans="1:14">
      <c r="A2094" t="s">
        <v>1</v>
      </c>
      <c r="B2094">
        <v>2011</v>
      </c>
      <c r="C2094" t="s">
        <v>5088</v>
      </c>
      <c r="D2094" t="s">
        <v>81</v>
      </c>
      <c r="E2094" t="s">
        <v>81</v>
      </c>
      <c r="F2094" t="s">
        <v>5099</v>
      </c>
      <c r="G2094">
        <v>22</v>
      </c>
      <c r="H2094" t="s">
        <v>5133</v>
      </c>
      <c r="I2094">
        <v>2011</v>
      </c>
      <c r="J2094" t="s">
        <v>5091</v>
      </c>
      <c r="K2094" t="s">
        <v>5126</v>
      </c>
      <c r="L2094">
        <v>3.48</v>
      </c>
      <c r="M2094" s="9" t="str">
        <f>Data[[#This Row],[schedule]]&amp;" | "&amp;Data[[#This Row],[section]]</f>
        <v xml:space="preserve">SCHEDULE 14: REPORT ON PASSENGER SATISFACTION INDICATORS | </v>
      </c>
      <c r="N2094" s="9" t="str">
        <f t="shared" si="32"/>
        <v>SCHEDULE 14: REPORT ON PASSENGER SATISFACTION INDICATORS | Annual average | Domestic terminal: Comfort of waiting/gate areas</v>
      </c>
    </row>
    <row r="2095" spans="1:14">
      <c r="A2095" t="s">
        <v>1</v>
      </c>
      <c r="B2095">
        <v>2011</v>
      </c>
      <c r="C2095" t="s">
        <v>5088</v>
      </c>
      <c r="D2095" t="s">
        <v>81</v>
      </c>
      <c r="E2095" t="s">
        <v>81</v>
      </c>
      <c r="F2095" t="s">
        <v>5089</v>
      </c>
      <c r="G2095">
        <v>23</v>
      </c>
      <c r="H2095" t="s">
        <v>5138</v>
      </c>
      <c r="I2095">
        <v>2011</v>
      </c>
      <c r="J2095" t="s">
        <v>5091</v>
      </c>
      <c r="K2095" t="s">
        <v>5142</v>
      </c>
      <c r="L2095">
        <v>4.1100000000000003</v>
      </c>
      <c r="M2095" s="9" t="str">
        <f>Data[[#This Row],[schedule]]&amp;" | "&amp;Data[[#This Row],[section]]</f>
        <v xml:space="preserve">SCHEDULE 14: REPORT ON PASSENGER SATISFACTION INDICATORS | </v>
      </c>
      <c r="N2095" s="9" t="str">
        <f t="shared" si="32"/>
        <v>SCHEDULE 14: REPORT ON PASSENGER SATISFACTION INDICATORS | FY Q1 | Domestic terminal: Cleanliness of airport terminal</v>
      </c>
    </row>
    <row r="2096" spans="1:14">
      <c r="A2096" t="s">
        <v>1</v>
      </c>
      <c r="B2096">
        <v>2011</v>
      </c>
      <c r="C2096" t="s">
        <v>5088</v>
      </c>
      <c r="D2096" t="s">
        <v>81</v>
      </c>
      <c r="E2096" t="s">
        <v>81</v>
      </c>
      <c r="F2096" t="s">
        <v>5093</v>
      </c>
      <c r="G2096">
        <v>23</v>
      </c>
      <c r="H2096" t="s">
        <v>5138</v>
      </c>
      <c r="I2096">
        <v>2011</v>
      </c>
      <c r="J2096" t="s">
        <v>5091</v>
      </c>
      <c r="K2096" t="s">
        <v>5210</v>
      </c>
      <c r="L2096">
        <v>4.16</v>
      </c>
      <c r="M2096" s="9" t="str">
        <f>Data[[#This Row],[schedule]]&amp;" | "&amp;Data[[#This Row],[section]]</f>
        <v xml:space="preserve">SCHEDULE 14: REPORT ON PASSENGER SATISFACTION INDICATORS | </v>
      </c>
      <c r="N2096" s="9" t="str">
        <f t="shared" si="32"/>
        <v>SCHEDULE 14: REPORT ON PASSENGER SATISFACTION INDICATORS | FY Q2 | Domestic terminal: Cleanliness of airport terminal</v>
      </c>
    </row>
    <row r="2097" spans="1:14">
      <c r="A2097" t="s">
        <v>1</v>
      </c>
      <c r="B2097">
        <v>2011</v>
      </c>
      <c r="C2097" t="s">
        <v>5088</v>
      </c>
      <c r="D2097" t="s">
        <v>81</v>
      </c>
      <c r="E2097" t="s">
        <v>81</v>
      </c>
      <c r="F2097" t="s">
        <v>5095</v>
      </c>
      <c r="G2097">
        <v>23</v>
      </c>
      <c r="H2097" t="s">
        <v>5138</v>
      </c>
      <c r="I2097">
        <v>2011</v>
      </c>
      <c r="J2097" t="s">
        <v>5091</v>
      </c>
      <c r="K2097" t="s">
        <v>5141</v>
      </c>
      <c r="L2097">
        <v>4.13</v>
      </c>
      <c r="M2097" s="9" t="str">
        <f>Data[[#This Row],[schedule]]&amp;" | "&amp;Data[[#This Row],[section]]</f>
        <v xml:space="preserve">SCHEDULE 14: REPORT ON PASSENGER SATISFACTION INDICATORS | </v>
      </c>
      <c r="N2097" s="9" t="str">
        <f t="shared" si="32"/>
        <v>SCHEDULE 14: REPORT ON PASSENGER SATISFACTION INDICATORS | FY Q3 | Domestic terminal: Cleanliness of airport terminal</v>
      </c>
    </row>
    <row r="2098" spans="1:14">
      <c r="A2098" t="s">
        <v>1</v>
      </c>
      <c r="B2098">
        <v>2011</v>
      </c>
      <c r="C2098" t="s">
        <v>5088</v>
      </c>
      <c r="D2098" t="s">
        <v>81</v>
      </c>
      <c r="E2098" t="s">
        <v>81</v>
      </c>
      <c r="F2098" t="s">
        <v>5097</v>
      </c>
      <c r="G2098">
        <v>23</v>
      </c>
      <c r="H2098" t="s">
        <v>5138</v>
      </c>
      <c r="I2098">
        <v>2011</v>
      </c>
      <c r="J2098" t="s">
        <v>5091</v>
      </c>
      <c r="K2098" t="s">
        <v>5094</v>
      </c>
      <c r="L2098">
        <v>4.0999999999999996</v>
      </c>
      <c r="M2098" s="9" t="str">
        <f>Data[[#This Row],[schedule]]&amp;" | "&amp;Data[[#This Row],[section]]</f>
        <v xml:space="preserve">SCHEDULE 14: REPORT ON PASSENGER SATISFACTION INDICATORS | </v>
      </c>
      <c r="N2098" s="9" t="str">
        <f t="shared" si="32"/>
        <v>SCHEDULE 14: REPORT ON PASSENGER SATISFACTION INDICATORS | FY Q4 | Domestic terminal: Cleanliness of airport terminal</v>
      </c>
    </row>
    <row r="2099" spans="1:14">
      <c r="A2099" t="s">
        <v>1</v>
      </c>
      <c r="B2099">
        <v>2011</v>
      </c>
      <c r="C2099" t="s">
        <v>5088</v>
      </c>
      <c r="D2099" t="s">
        <v>81</v>
      </c>
      <c r="E2099" t="s">
        <v>81</v>
      </c>
      <c r="F2099" t="s">
        <v>5099</v>
      </c>
      <c r="G2099">
        <v>23</v>
      </c>
      <c r="H2099" t="s">
        <v>5138</v>
      </c>
      <c r="I2099">
        <v>2011</v>
      </c>
      <c r="J2099" t="s">
        <v>5091</v>
      </c>
      <c r="K2099" t="s">
        <v>5563</v>
      </c>
      <c r="L2099">
        <v>4.125</v>
      </c>
      <c r="M2099" s="9" t="str">
        <f>Data[[#This Row],[schedule]]&amp;" | "&amp;Data[[#This Row],[section]]</f>
        <v xml:space="preserve">SCHEDULE 14: REPORT ON PASSENGER SATISFACTION INDICATORS | </v>
      </c>
      <c r="N2099" s="9" t="str">
        <f t="shared" si="32"/>
        <v>SCHEDULE 14: REPORT ON PASSENGER SATISFACTION INDICATORS | Annual average | Domestic terminal: Cleanliness of airport terminal</v>
      </c>
    </row>
    <row r="2100" spans="1:14">
      <c r="A2100" t="s">
        <v>1</v>
      </c>
      <c r="B2100">
        <v>2011</v>
      </c>
      <c r="C2100" t="s">
        <v>5088</v>
      </c>
      <c r="D2100" t="s">
        <v>81</v>
      </c>
      <c r="E2100" t="s">
        <v>81</v>
      </c>
      <c r="F2100" t="s">
        <v>5089</v>
      </c>
      <c r="G2100">
        <v>24</v>
      </c>
      <c r="H2100" t="s">
        <v>5143</v>
      </c>
      <c r="I2100">
        <v>2011</v>
      </c>
      <c r="J2100" t="s">
        <v>5091</v>
      </c>
      <c r="K2100" t="s">
        <v>5148</v>
      </c>
      <c r="L2100">
        <v>3.88</v>
      </c>
      <c r="M2100" s="9" t="str">
        <f>Data[[#This Row],[schedule]]&amp;" | "&amp;Data[[#This Row],[section]]</f>
        <v xml:space="preserve">SCHEDULE 14: REPORT ON PASSENGER SATISFACTION INDICATORS | </v>
      </c>
      <c r="N2100" s="9" t="str">
        <f t="shared" si="32"/>
        <v>SCHEDULE 14: REPORT ON PASSENGER SATISFACTION INDICATORS | FY Q1 | Domestic terminal: Ambience of the airport</v>
      </c>
    </row>
    <row r="2101" spans="1:14">
      <c r="A2101" t="s">
        <v>1</v>
      </c>
      <c r="B2101">
        <v>2011</v>
      </c>
      <c r="C2101" t="s">
        <v>5088</v>
      </c>
      <c r="D2101" t="s">
        <v>81</v>
      </c>
      <c r="E2101" t="s">
        <v>81</v>
      </c>
      <c r="F2101" t="s">
        <v>5093</v>
      </c>
      <c r="G2101">
        <v>24</v>
      </c>
      <c r="H2101" t="s">
        <v>5143</v>
      </c>
      <c r="I2101">
        <v>2011</v>
      </c>
      <c r="J2101" t="s">
        <v>5091</v>
      </c>
      <c r="K2101" t="s">
        <v>5168</v>
      </c>
      <c r="L2101">
        <v>3.91</v>
      </c>
      <c r="M2101" s="9" t="str">
        <f>Data[[#This Row],[schedule]]&amp;" | "&amp;Data[[#This Row],[section]]</f>
        <v xml:space="preserve">SCHEDULE 14: REPORT ON PASSENGER SATISFACTION INDICATORS | </v>
      </c>
      <c r="N2101" s="9" t="str">
        <f t="shared" si="32"/>
        <v>SCHEDULE 14: REPORT ON PASSENGER SATISFACTION INDICATORS | FY Q2 | Domestic terminal: Ambience of the airport</v>
      </c>
    </row>
    <row r="2102" spans="1:14">
      <c r="A2102" t="s">
        <v>1</v>
      </c>
      <c r="B2102">
        <v>2011</v>
      </c>
      <c r="C2102" t="s">
        <v>5088</v>
      </c>
      <c r="D2102" t="s">
        <v>81</v>
      </c>
      <c r="E2102" t="s">
        <v>81</v>
      </c>
      <c r="F2102" t="s">
        <v>5095</v>
      </c>
      <c r="G2102">
        <v>24</v>
      </c>
      <c r="H2102" t="s">
        <v>5143</v>
      </c>
      <c r="I2102">
        <v>2011</v>
      </c>
      <c r="J2102" t="s">
        <v>5091</v>
      </c>
      <c r="K2102" t="s">
        <v>5312</v>
      </c>
      <c r="L2102">
        <v>3.9</v>
      </c>
      <c r="M2102" s="9" t="str">
        <f>Data[[#This Row],[schedule]]&amp;" | "&amp;Data[[#This Row],[section]]</f>
        <v xml:space="preserve">SCHEDULE 14: REPORT ON PASSENGER SATISFACTION INDICATORS | </v>
      </c>
      <c r="N2102" s="9" t="str">
        <f t="shared" si="32"/>
        <v>SCHEDULE 14: REPORT ON PASSENGER SATISFACTION INDICATORS | FY Q3 | Domestic terminal: Ambience of the airport</v>
      </c>
    </row>
    <row r="2103" spans="1:14">
      <c r="A2103" t="s">
        <v>1</v>
      </c>
      <c r="B2103">
        <v>2011</v>
      </c>
      <c r="C2103" t="s">
        <v>5088</v>
      </c>
      <c r="D2103" t="s">
        <v>81</v>
      </c>
      <c r="E2103" t="s">
        <v>81</v>
      </c>
      <c r="F2103" t="s">
        <v>5097</v>
      </c>
      <c r="G2103">
        <v>24</v>
      </c>
      <c r="H2103" t="s">
        <v>5143</v>
      </c>
      <c r="I2103">
        <v>2011</v>
      </c>
      <c r="J2103" t="s">
        <v>5091</v>
      </c>
      <c r="K2103" t="s">
        <v>5150</v>
      </c>
      <c r="L2103">
        <v>3.97</v>
      </c>
      <c r="M2103" s="9" t="str">
        <f>Data[[#This Row],[schedule]]&amp;" | "&amp;Data[[#This Row],[section]]</f>
        <v xml:space="preserve">SCHEDULE 14: REPORT ON PASSENGER SATISFACTION INDICATORS | </v>
      </c>
      <c r="N2103" s="9" t="str">
        <f t="shared" si="32"/>
        <v>SCHEDULE 14: REPORT ON PASSENGER SATISFACTION INDICATORS | FY Q4 | Domestic terminal: Ambience of the airport</v>
      </c>
    </row>
    <row r="2104" spans="1:14">
      <c r="A2104" t="s">
        <v>1</v>
      </c>
      <c r="B2104">
        <v>2011</v>
      </c>
      <c r="C2104" t="s">
        <v>5088</v>
      </c>
      <c r="D2104" t="s">
        <v>81</v>
      </c>
      <c r="E2104" t="s">
        <v>81</v>
      </c>
      <c r="F2104" t="s">
        <v>5099</v>
      </c>
      <c r="G2104">
        <v>24</v>
      </c>
      <c r="H2104" t="s">
        <v>5143</v>
      </c>
      <c r="I2104">
        <v>2011</v>
      </c>
      <c r="J2104" t="s">
        <v>5091</v>
      </c>
      <c r="K2104" t="s">
        <v>5188</v>
      </c>
      <c r="L2104">
        <v>3.915</v>
      </c>
      <c r="M2104" s="9" t="str">
        <f>Data[[#This Row],[schedule]]&amp;" | "&amp;Data[[#This Row],[section]]</f>
        <v xml:space="preserve">SCHEDULE 14: REPORT ON PASSENGER SATISFACTION INDICATORS | </v>
      </c>
      <c r="N2104" s="9" t="str">
        <f t="shared" si="32"/>
        <v>SCHEDULE 14: REPORT ON PASSENGER SATISFACTION INDICATORS | Annual average | Domestic terminal: Ambience of the airport</v>
      </c>
    </row>
    <row r="2105" spans="1:14">
      <c r="A2105" t="s">
        <v>1</v>
      </c>
      <c r="B2105">
        <v>2011</v>
      </c>
      <c r="C2105" t="s">
        <v>5088</v>
      </c>
      <c r="D2105" t="s">
        <v>81</v>
      </c>
      <c r="E2105" t="s">
        <v>81</v>
      </c>
      <c r="F2105" t="s">
        <v>5089</v>
      </c>
      <c r="G2105">
        <v>25</v>
      </c>
      <c r="H2105" t="s">
        <v>5149</v>
      </c>
      <c r="I2105">
        <v>2011</v>
      </c>
      <c r="J2105" t="s">
        <v>5091</v>
      </c>
      <c r="K2105" t="s">
        <v>5113</v>
      </c>
      <c r="L2105">
        <v>4.05</v>
      </c>
      <c r="M2105" s="9" t="str">
        <f>Data[[#This Row],[schedule]]&amp;" | "&amp;Data[[#This Row],[section]]</f>
        <v xml:space="preserve">SCHEDULE 14: REPORT ON PASSENGER SATISFACTION INDICATORS | </v>
      </c>
      <c r="N2105" s="9" t="str">
        <f t="shared" si="32"/>
        <v>SCHEDULE 14: REPORT ON PASSENGER SATISFACTION INDICATORS | FY Q1 | Domestic terminal: Security inspection waiting time</v>
      </c>
    </row>
    <row r="2106" spans="1:14">
      <c r="A2106" t="s">
        <v>1</v>
      </c>
      <c r="B2106">
        <v>2011</v>
      </c>
      <c r="C2106" t="s">
        <v>5088</v>
      </c>
      <c r="D2106" t="s">
        <v>81</v>
      </c>
      <c r="E2106" t="s">
        <v>81</v>
      </c>
      <c r="F2106" t="s">
        <v>5093</v>
      </c>
      <c r="G2106">
        <v>25</v>
      </c>
      <c r="H2106" t="s">
        <v>5149</v>
      </c>
      <c r="I2106">
        <v>2011</v>
      </c>
      <c r="J2106" t="s">
        <v>5091</v>
      </c>
      <c r="K2106" t="s">
        <v>5201</v>
      </c>
      <c r="L2106">
        <v>4.1500000000000004</v>
      </c>
      <c r="M2106" s="9" t="str">
        <f>Data[[#This Row],[schedule]]&amp;" | "&amp;Data[[#This Row],[section]]</f>
        <v xml:space="preserve">SCHEDULE 14: REPORT ON PASSENGER SATISFACTION INDICATORS | </v>
      </c>
      <c r="N2106" s="9" t="str">
        <f t="shared" si="32"/>
        <v>SCHEDULE 14: REPORT ON PASSENGER SATISFACTION INDICATORS | FY Q2 | Domestic terminal: Security inspection waiting time</v>
      </c>
    </row>
    <row r="2107" spans="1:14">
      <c r="A2107" t="s">
        <v>1</v>
      </c>
      <c r="B2107">
        <v>2011</v>
      </c>
      <c r="C2107" t="s">
        <v>5088</v>
      </c>
      <c r="D2107" t="s">
        <v>81</v>
      </c>
      <c r="E2107" t="s">
        <v>81</v>
      </c>
      <c r="F2107" t="s">
        <v>5095</v>
      </c>
      <c r="G2107">
        <v>25</v>
      </c>
      <c r="H2107" t="s">
        <v>5149</v>
      </c>
      <c r="I2107">
        <v>2011</v>
      </c>
      <c r="J2107" t="s">
        <v>5091</v>
      </c>
      <c r="K2107" t="s">
        <v>5109</v>
      </c>
      <c r="L2107">
        <v>4.17</v>
      </c>
      <c r="M2107" s="9" t="str">
        <f>Data[[#This Row],[schedule]]&amp;" | "&amp;Data[[#This Row],[section]]</f>
        <v xml:space="preserve">SCHEDULE 14: REPORT ON PASSENGER SATISFACTION INDICATORS | </v>
      </c>
      <c r="N2107" s="9" t="str">
        <f t="shared" si="32"/>
        <v>SCHEDULE 14: REPORT ON PASSENGER SATISFACTION INDICATORS | FY Q3 | Domestic terminal: Security inspection waiting time</v>
      </c>
    </row>
    <row r="2108" spans="1:14">
      <c r="A2108" t="s">
        <v>1</v>
      </c>
      <c r="B2108">
        <v>2011</v>
      </c>
      <c r="C2108" t="s">
        <v>5088</v>
      </c>
      <c r="D2108" t="s">
        <v>81</v>
      </c>
      <c r="E2108" t="s">
        <v>81</v>
      </c>
      <c r="F2108" t="s">
        <v>5097</v>
      </c>
      <c r="G2108">
        <v>25</v>
      </c>
      <c r="H2108" t="s">
        <v>5149</v>
      </c>
      <c r="I2108">
        <v>2011</v>
      </c>
      <c r="J2108" t="s">
        <v>5091</v>
      </c>
      <c r="K2108" t="s">
        <v>5167</v>
      </c>
      <c r="L2108">
        <v>4.18</v>
      </c>
      <c r="M2108" s="9" t="str">
        <f>Data[[#This Row],[schedule]]&amp;" | "&amp;Data[[#This Row],[section]]</f>
        <v xml:space="preserve">SCHEDULE 14: REPORT ON PASSENGER SATISFACTION INDICATORS | </v>
      </c>
      <c r="N2108" s="9" t="str">
        <f t="shared" si="32"/>
        <v>SCHEDULE 14: REPORT ON PASSENGER SATISFACTION INDICATORS | FY Q4 | Domestic terminal: Security inspection waiting time</v>
      </c>
    </row>
    <row r="2109" spans="1:14">
      <c r="A2109" t="s">
        <v>1</v>
      </c>
      <c r="B2109">
        <v>2011</v>
      </c>
      <c r="C2109" t="s">
        <v>5088</v>
      </c>
      <c r="D2109" t="s">
        <v>81</v>
      </c>
      <c r="E2109" t="s">
        <v>81</v>
      </c>
      <c r="F2109" t="s">
        <v>5099</v>
      </c>
      <c r="G2109">
        <v>25</v>
      </c>
      <c r="H2109" t="s">
        <v>5149</v>
      </c>
      <c r="I2109">
        <v>2011</v>
      </c>
      <c r="J2109" t="s">
        <v>5091</v>
      </c>
      <c r="K2109" t="s">
        <v>5564</v>
      </c>
      <c r="L2109">
        <v>4.1374999999999993</v>
      </c>
      <c r="M2109" s="9" t="str">
        <f>Data[[#This Row],[schedule]]&amp;" | "&amp;Data[[#This Row],[section]]</f>
        <v xml:space="preserve">SCHEDULE 14: REPORT ON PASSENGER SATISFACTION INDICATORS | </v>
      </c>
      <c r="N2109" s="9" t="str">
        <f t="shared" si="32"/>
        <v>SCHEDULE 14: REPORT ON PASSENGER SATISFACTION INDICATORS | Annual average | Domestic terminal: Security inspection waiting time</v>
      </c>
    </row>
    <row r="2110" spans="1:14">
      <c r="A2110" t="s">
        <v>1</v>
      </c>
      <c r="B2110">
        <v>2011</v>
      </c>
      <c r="C2110" t="s">
        <v>5088</v>
      </c>
      <c r="D2110" t="s">
        <v>81</v>
      </c>
      <c r="E2110" t="s">
        <v>81</v>
      </c>
      <c r="F2110" t="s">
        <v>5089</v>
      </c>
      <c r="G2110">
        <v>26</v>
      </c>
      <c r="H2110" t="s">
        <v>5152</v>
      </c>
      <c r="I2110">
        <v>2011</v>
      </c>
      <c r="J2110" t="s">
        <v>5091</v>
      </c>
      <c r="K2110" t="s">
        <v>5209</v>
      </c>
      <c r="L2110">
        <v>4.38</v>
      </c>
      <c r="M2110" s="9" t="str">
        <f>Data[[#This Row],[schedule]]&amp;" | "&amp;Data[[#This Row],[section]]</f>
        <v xml:space="preserve">SCHEDULE 14: REPORT ON PASSENGER SATISFACTION INDICATORS | </v>
      </c>
      <c r="N2110" s="9" t="str">
        <f t="shared" si="32"/>
        <v>SCHEDULE 14: REPORT ON PASSENGER SATISFACTION INDICATORS | FY Q1 | Domestic terminal: Check-in waiting time</v>
      </c>
    </row>
    <row r="2111" spans="1:14">
      <c r="A2111" t="s">
        <v>1</v>
      </c>
      <c r="B2111">
        <v>2011</v>
      </c>
      <c r="C2111" t="s">
        <v>5088</v>
      </c>
      <c r="D2111" t="s">
        <v>81</v>
      </c>
      <c r="E2111" t="s">
        <v>81</v>
      </c>
      <c r="F2111" t="s">
        <v>5093</v>
      </c>
      <c r="G2111">
        <v>26</v>
      </c>
      <c r="H2111" t="s">
        <v>5152</v>
      </c>
      <c r="I2111">
        <v>2011</v>
      </c>
      <c r="J2111" t="s">
        <v>5091</v>
      </c>
      <c r="K2111" t="s">
        <v>5565</v>
      </c>
      <c r="L2111">
        <v>4.53</v>
      </c>
      <c r="M2111" s="9" t="str">
        <f>Data[[#This Row],[schedule]]&amp;" | "&amp;Data[[#This Row],[section]]</f>
        <v xml:space="preserve">SCHEDULE 14: REPORT ON PASSENGER SATISFACTION INDICATORS | </v>
      </c>
      <c r="N2111" s="9" t="str">
        <f t="shared" si="32"/>
        <v>SCHEDULE 14: REPORT ON PASSENGER SATISFACTION INDICATORS | FY Q2 | Domestic terminal: Check-in waiting time</v>
      </c>
    </row>
    <row r="2112" spans="1:14">
      <c r="A2112" t="s">
        <v>1</v>
      </c>
      <c r="B2112">
        <v>2011</v>
      </c>
      <c r="C2112" t="s">
        <v>5088</v>
      </c>
      <c r="D2112" t="s">
        <v>81</v>
      </c>
      <c r="E2112" t="s">
        <v>81</v>
      </c>
      <c r="F2112" t="s">
        <v>5095</v>
      </c>
      <c r="G2112">
        <v>26</v>
      </c>
      <c r="H2112" t="s">
        <v>5152</v>
      </c>
      <c r="I2112">
        <v>2011</v>
      </c>
      <c r="J2112" t="s">
        <v>5091</v>
      </c>
      <c r="K2112" t="s">
        <v>5194</v>
      </c>
      <c r="L2112">
        <v>4.42</v>
      </c>
      <c r="M2112" s="9" t="str">
        <f>Data[[#This Row],[schedule]]&amp;" | "&amp;Data[[#This Row],[section]]</f>
        <v xml:space="preserve">SCHEDULE 14: REPORT ON PASSENGER SATISFACTION INDICATORS | </v>
      </c>
      <c r="N2112" s="9" t="str">
        <f t="shared" si="32"/>
        <v>SCHEDULE 14: REPORT ON PASSENGER SATISFACTION INDICATORS | FY Q3 | Domestic terminal: Check-in waiting time</v>
      </c>
    </row>
    <row r="2113" spans="1:14">
      <c r="A2113" t="s">
        <v>1</v>
      </c>
      <c r="B2113">
        <v>2011</v>
      </c>
      <c r="C2113" t="s">
        <v>5088</v>
      </c>
      <c r="D2113" t="s">
        <v>81</v>
      </c>
      <c r="E2113" t="s">
        <v>81</v>
      </c>
      <c r="F2113" t="s">
        <v>5097</v>
      </c>
      <c r="G2113">
        <v>26</v>
      </c>
      <c r="H2113" t="s">
        <v>5152</v>
      </c>
      <c r="I2113">
        <v>2011</v>
      </c>
      <c r="J2113" t="s">
        <v>5091</v>
      </c>
      <c r="K2113" t="s">
        <v>5199</v>
      </c>
      <c r="L2113">
        <v>4.4400000000000004</v>
      </c>
      <c r="M2113" s="9" t="str">
        <f>Data[[#This Row],[schedule]]&amp;" | "&amp;Data[[#This Row],[section]]</f>
        <v xml:space="preserve">SCHEDULE 14: REPORT ON PASSENGER SATISFACTION INDICATORS | </v>
      </c>
      <c r="N2113" s="9" t="str">
        <f t="shared" si="32"/>
        <v>SCHEDULE 14: REPORT ON PASSENGER SATISFACTION INDICATORS | FY Q4 | Domestic terminal: Check-in waiting time</v>
      </c>
    </row>
    <row r="2114" spans="1:14">
      <c r="A2114" t="s">
        <v>1</v>
      </c>
      <c r="B2114">
        <v>2011</v>
      </c>
      <c r="C2114" t="s">
        <v>5088</v>
      </c>
      <c r="D2114" t="s">
        <v>81</v>
      </c>
      <c r="E2114" t="s">
        <v>81</v>
      </c>
      <c r="F2114" t="s">
        <v>5099</v>
      </c>
      <c r="G2114">
        <v>26</v>
      </c>
      <c r="H2114" t="s">
        <v>5152</v>
      </c>
      <c r="I2114">
        <v>2011</v>
      </c>
      <c r="J2114" t="s">
        <v>5091</v>
      </c>
      <c r="K2114" t="s">
        <v>5566</v>
      </c>
      <c r="L2114">
        <v>4.4424999999999999</v>
      </c>
      <c r="M2114" s="9" t="str">
        <f>Data[[#This Row],[schedule]]&amp;" | "&amp;Data[[#This Row],[section]]</f>
        <v xml:space="preserve">SCHEDULE 14: REPORT ON PASSENGER SATISFACTION INDICATORS | </v>
      </c>
      <c r="N2114" s="9" t="str">
        <f t="shared" ref="N2114:N2177" si="33">SUBSTITUTE(SUBSTITUTE(SUBSTITUTE(C2114&amp;" | "&amp;D2114&amp;" | "&amp;E2114&amp;" | "&amp;F2114&amp;" | "&amp;H2114," |  |  | "," | ")," |  |  | "," | ")," |  | "," | ")</f>
        <v>SCHEDULE 14: REPORT ON PASSENGER SATISFACTION INDICATORS | Annual average | Domestic terminal: Check-in waiting time</v>
      </c>
    </row>
    <row r="2115" spans="1:14">
      <c r="A2115" t="s">
        <v>1</v>
      </c>
      <c r="B2115">
        <v>2011</v>
      </c>
      <c r="C2115" t="s">
        <v>5088</v>
      </c>
      <c r="D2115" t="s">
        <v>81</v>
      </c>
      <c r="E2115" t="s">
        <v>81</v>
      </c>
      <c r="F2115" t="s">
        <v>5089</v>
      </c>
      <c r="G2115">
        <v>27</v>
      </c>
      <c r="H2115" t="s">
        <v>5158</v>
      </c>
      <c r="I2115">
        <v>2011</v>
      </c>
      <c r="J2115" t="s">
        <v>5091</v>
      </c>
      <c r="K2115" t="s">
        <v>5210</v>
      </c>
      <c r="L2115">
        <v>4.16</v>
      </c>
      <c r="M2115" s="9" t="str">
        <f>Data[[#This Row],[schedule]]&amp;" | "&amp;Data[[#This Row],[section]]</f>
        <v xml:space="preserve">SCHEDULE 14: REPORT ON PASSENGER SATISFACTION INDICATORS | </v>
      </c>
      <c r="N2115" s="9" t="str">
        <f t="shared" si="33"/>
        <v>SCHEDULE 14: REPORT ON PASSENGER SATISFACTION INDICATORS | FY Q1 | Domestic terminal: Feeling of being safe and secure</v>
      </c>
    </row>
    <row r="2116" spans="1:14">
      <c r="A2116" t="s">
        <v>1</v>
      </c>
      <c r="B2116">
        <v>2011</v>
      </c>
      <c r="C2116" t="s">
        <v>5088</v>
      </c>
      <c r="D2116" t="s">
        <v>81</v>
      </c>
      <c r="E2116" t="s">
        <v>81</v>
      </c>
      <c r="F2116" t="s">
        <v>5093</v>
      </c>
      <c r="G2116">
        <v>27</v>
      </c>
      <c r="H2116" t="s">
        <v>5158</v>
      </c>
      <c r="I2116">
        <v>2011</v>
      </c>
      <c r="J2116" t="s">
        <v>5091</v>
      </c>
      <c r="K2116" t="s">
        <v>5139</v>
      </c>
      <c r="L2116">
        <v>4.2</v>
      </c>
      <c r="M2116" s="9" t="str">
        <f>Data[[#This Row],[schedule]]&amp;" | "&amp;Data[[#This Row],[section]]</f>
        <v xml:space="preserve">SCHEDULE 14: REPORT ON PASSENGER SATISFACTION INDICATORS | </v>
      </c>
      <c r="N2116" s="9" t="str">
        <f t="shared" si="33"/>
        <v>SCHEDULE 14: REPORT ON PASSENGER SATISFACTION INDICATORS | FY Q2 | Domestic terminal: Feeling of being safe and secure</v>
      </c>
    </row>
    <row r="2117" spans="1:14">
      <c r="A2117" t="s">
        <v>1</v>
      </c>
      <c r="B2117">
        <v>2011</v>
      </c>
      <c r="C2117" t="s">
        <v>5088</v>
      </c>
      <c r="D2117" t="s">
        <v>81</v>
      </c>
      <c r="E2117" t="s">
        <v>81</v>
      </c>
      <c r="F2117" t="s">
        <v>5095</v>
      </c>
      <c r="G2117">
        <v>27</v>
      </c>
      <c r="H2117" t="s">
        <v>5158</v>
      </c>
      <c r="I2117">
        <v>2011</v>
      </c>
      <c r="J2117" t="s">
        <v>5091</v>
      </c>
      <c r="K2117" t="s">
        <v>5169</v>
      </c>
      <c r="L2117">
        <v>4.2699999999999996</v>
      </c>
      <c r="M2117" s="9" t="str">
        <f>Data[[#This Row],[schedule]]&amp;" | "&amp;Data[[#This Row],[section]]</f>
        <v xml:space="preserve">SCHEDULE 14: REPORT ON PASSENGER SATISFACTION INDICATORS | </v>
      </c>
      <c r="N2117" s="9" t="str">
        <f t="shared" si="33"/>
        <v>SCHEDULE 14: REPORT ON PASSENGER SATISFACTION INDICATORS | FY Q3 | Domestic terminal: Feeling of being safe and secure</v>
      </c>
    </row>
    <row r="2118" spans="1:14">
      <c r="A2118" t="s">
        <v>1</v>
      </c>
      <c r="B2118">
        <v>2011</v>
      </c>
      <c r="C2118" t="s">
        <v>5088</v>
      </c>
      <c r="D2118" t="s">
        <v>81</v>
      </c>
      <c r="E2118" t="s">
        <v>81</v>
      </c>
      <c r="F2118" t="s">
        <v>5097</v>
      </c>
      <c r="G2118">
        <v>27</v>
      </c>
      <c r="H2118" t="s">
        <v>5158</v>
      </c>
      <c r="I2118">
        <v>2011</v>
      </c>
      <c r="J2118" t="s">
        <v>5091</v>
      </c>
      <c r="K2118" t="s">
        <v>5151</v>
      </c>
      <c r="L2118">
        <v>4.32</v>
      </c>
      <c r="M2118" s="9" t="str">
        <f>Data[[#This Row],[schedule]]&amp;" | "&amp;Data[[#This Row],[section]]</f>
        <v xml:space="preserve">SCHEDULE 14: REPORT ON PASSENGER SATISFACTION INDICATORS | </v>
      </c>
      <c r="N2118" s="9" t="str">
        <f t="shared" si="33"/>
        <v>SCHEDULE 14: REPORT ON PASSENGER SATISFACTION INDICATORS | FY Q4 | Domestic terminal: Feeling of being safe and secure</v>
      </c>
    </row>
    <row r="2119" spans="1:14">
      <c r="A2119" t="s">
        <v>1</v>
      </c>
      <c r="B2119">
        <v>2011</v>
      </c>
      <c r="C2119" t="s">
        <v>5088</v>
      </c>
      <c r="D2119" t="s">
        <v>81</v>
      </c>
      <c r="E2119" t="s">
        <v>81</v>
      </c>
      <c r="F2119" t="s">
        <v>5099</v>
      </c>
      <c r="G2119">
        <v>27</v>
      </c>
      <c r="H2119" t="s">
        <v>5158</v>
      </c>
      <c r="I2119">
        <v>2011</v>
      </c>
      <c r="J2119" t="s">
        <v>5091</v>
      </c>
      <c r="K2119" t="s">
        <v>5124</v>
      </c>
      <c r="L2119">
        <v>4.2374999999999998</v>
      </c>
      <c r="M2119" s="9" t="str">
        <f>Data[[#This Row],[schedule]]&amp;" | "&amp;Data[[#This Row],[section]]</f>
        <v xml:space="preserve">SCHEDULE 14: REPORT ON PASSENGER SATISFACTION INDICATORS | </v>
      </c>
      <c r="N2119" s="9" t="str">
        <f t="shared" si="33"/>
        <v>SCHEDULE 14: REPORT ON PASSENGER SATISFACTION INDICATORS | Annual average | Domestic terminal: Feeling of being safe and secure</v>
      </c>
    </row>
    <row r="2120" spans="1:14">
      <c r="A2120" t="s">
        <v>1</v>
      </c>
      <c r="B2120">
        <v>2011</v>
      </c>
      <c r="C2120" t="s">
        <v>5088</v>
      </c>
      <c r="D2120" t="s">
        <v>81</v>
      </c>
      <c r="E2120" t="s">
        <v>81</v>
      </c>
      <c r="F2120" t="s">
        <v>5089</v>
      </c>
      <c r="G2120">
        <v>28</v>
      </c>
      <c r="H2120" t="s">
        <v>5160</v>
      </c>
      <c r="I2120">
        <v>2011</v>
      </c>
      <c r="J2120" t="s">
        <v>5091</v>
      </c>
      <c r="K2120" t="s">
        <v>5567</v>
      </c>
      <c r="L2120">
        <v>3.9914285714285711</v>
      </c>
      <c r="M2120" s="9" t="str">
        <f>Data[[#This Row],[schedule]]&amp;" | "&amp;Data[[#This Row],[section]]</f>
        <v xml:space="preserve">SCHEDULE 14: REPORT ON PASSENGER SATISFACTION INDICATORS | </v>
      </c>
      <c r="N2120" s="9" t="str">
        <f t="shared" si="33"/>
        <v>SCHEDULE 14: REPORT ON PASSENGER SATISFACTION INDICATORS | FY Q1 | Domestic terminal: Average survey score</v>
      </c>
    </row>
    <row r="2121" spans="1:14">
      <c r="A2121" t="s">
        <v>1</v>
      </c>
      <c r="B2121">
        <v>2011</v>
      </c>
      <c r="C2121" t="s">
        <v>5088</v>
      </c>
      <c r="D2121" t="s">
        <v>81</v>
      </c>
      <c r="E2121" t="s">
        <v>81</v>
      </c>
      <c r="F2121" t="s">
        <v>5093</v>
      </c>
      <c r="G2121">
        <v>28</v>
      </c>
      <c r="H2121" t="s">
        <v>5160</v>
      </c>
      <c r="I2121">
        <v>2011</v>
      </c>
      <c r="J2121" t="s">
        <v>5091</v>
      </c>
      <c r="K2121" t="s">
        <v>5568</v>
      </c>
      <c r="L2121">
        <v>4.0378571428571428</v>
      </c>
      <c r="M2121" s="9" t="str">
        <f>Data[[#This Row],[schedule]]&amp;" | "&amp;Data[[#This Row],[section]]</f>
        <v xml:space="preserve">SCHEDULE 14: REPORT ON PASSENGER SATISFACTION INDICATORS | </v>
      </c>
      <c r="N2121" s="9" t="str">
        <f t="shared" si="33"/>
        <v>SCHEDULE 14: REPORT ON PASSENGER SATISFACTION INDICATORS | FY Q2 | Domestic terminal: Average survey score</v>
      </c>
    </row>
    <row r="2122" spans="1:14">
      <c r="A2122" t="s">
        <v>1</v>
      </c>
      <c r="B2122">
        <v>2011</v>
      </c>
      <c r="C2122" t="s">
        <v>5088</v>
      </c>
      <c r="D2122" t="s">
        <v>81</v>
      </c>
      <c r="E2122" t="s">
        <v>81</v>
      </c>
      <c r="F2122" t="s">
        <v>5095</v>
      </c>
      <c r="G2122">
        <v>28</v>
      </c>
      <c r="H2122" t="s">
        <v>5160</v>
      </c>
      <c r="I2122">
        <v>2011</v>
      </c>
      <c r="J2122" t="s">
        <v>5091</v>
      </c>
      <c r="K2122" t="s">
        <v>5569</v>
      </c>
      <c r="L2122">
        <v>4.0814285714285727</v>
      </c>
      <c r="M2122" s="9" t="str">
        <f>Data[[#This Row],[schedule]]&amp;" | "&amp;Data[[#This Row],[section]]</f>
        <v xml:space="preserve">SCHEDULE 14: REPORT ON PASSENGER SATISFACTION INDICATORS | </v>
      </c>
      <c r="N2122" s="9" t="str">
        <f t="shared" si="33"/>
        <v>SCHEDULE 14: REPORT ON PASSENGER SATISFACTION INDICATORS | FY Q3 | Domestic terminal: Average survey score</v>
      </c>
    </row>
    <row r="2123" spans="1:14">
      <c r="A2123" t="s">
        <v>1</v>
      </c>
      <c r="B2123">
        <v>2011</v>
      </c>
      <c r="C2123" t="s">
        <v>5088</v>
      </c>
      <c r="D2123" t="s">
        <v>81</v>
      </c>
      <c r="E2123" t="s">
        <v>81</v>
      </c>
      <c r="F2123" t="s">
        <v>5097</v>
      </c>
      <c r="G2123">
        <v>28</v>
      </c>
      <c r="H2123" t="s">
        <v>5160</v>
      </c>
      <c r="I2123">
        <v>2011</v>
      </c>
      <c r="J2123" t="s">
        <v>5091</v>
      </c>
      <c r="K2123" t="s">
        <v>5570</v>
      </c>
      <c r="L2123">
        <v>4.0978571428571424</v>
      </c>
      <c r="M2123" s="9" t="str">
        <f>Data[[#This Row],[schedule]]&amp;" | "&amp;Data[[#This Row],[section]]</f>
        <v xml:space="preserve">SCHEDULE 14: REPORT ON PASSENGER SATISFACTION INDICATORS | </v>
      </c>
      <c r="N2123" s="9" t="str">
        <f t="shared" si="33"/>
        <v>SCHEDULE 14: REPORT ON PASSENGER SATISFACTION INDICATORS | FY Q4 | Domestic terminal: Average survey score</v>
      </c>
    </row>
    <row r="2124" spans="1:14">
      <c r="A2124" t="s">
        <v>1</v>
      </c>
      <c r="B2124">
        <v>2011</v>
      </c>
      <c r="C2124" t="s">
        <v>5088</v>
      </c>
      <c r="D2124" t="s">
        <v>81</v>
      </c>
      <c r="E2124" t="s">
        <v>81</v>
      </c>
      <c r="F2124" t="s">
        <v>5099</v>
      </c>
      <c r="G2124">
        <v>28</v>
      </c>
      <c r="H2124" t="s">
        <v>5160</v>
      </c>
      <c r="I2124">
        <v>2011</v>
      </c>
      <c r="J2124" t="s">
        <v>5091</v>
      </c>
      <c r="K2124" t="s">
        <v>5571</v>
      </c>
      <c r="L2124">
        <v>4.052142857142857</v>
      </c>
      <c r="M2124" s="9" t="str">
        <f>Data[[#This Row],[schedule]]&amp;" | "&amp;Data[[#This Row],[section]]</f>
        <v xml:space="preserve">SCHEDULE 14: REPORT ON PASSENGER SATISFACTION INDICATORS | </v>
      </c>
      <c r="N2124" s="9" t="str">
        <f t="shared" si="33"/>
        <v>SCHEDULE 14: REPORT ON PASSENGER SATISFACTION INDICATORS | Annual average | Domestic terminal: Average survey score</v>
      </c>
    </row>
    <row r="2125" spans="1:14">
      <c r="A2125" t="s">
        <v>1</v>
      </c>
      <c r="B2125">
        <v>2011</v>
      </c>
      <c r="C2125" t="s">
        <v>5088</v>
      </c>
      <c r="D2125" t="s">
        <v>81</v>
      </c>
      <c r="E2125" t="s">
        <v>81</v>
      </c>
      <c r="F2125" t="s">
        <v>5089</v>
      </c>
      <c r="G2125">
        <v>31</v>
      </c>
      <c r="H2125" t="s">
        <v>5166</v>
      </c>
      <c r="I2125">
        <v>2011</v>
      </c>
      <c r="J2125" t="s">
        <v>5091</v>
      </c>
      <c r="K2125" t="s">
        <v>5572</v>
      </c>
      <c r="L2125">
        <v>3.51</v>
      </c>
      <c r="M2125" s="9" t="str">
        <f>Data[[#This Row],[schedule]]&amp;" | "&amp;Data[[#This Row],[section]]</f>
        <v xml:space="preserve">SCHEDULE 14: REPORT ON PASSENGER SATISFACTION INDICATORS | </v>
      </c>
      <c r="N2125" s="9" t="str">
        <f t="shared" si="33"/>
        <v>SCHEDULE 14: REPORT ON PASSENGER SATISFACTION INDICATORS | FY Q1 | International terminal: Ease of finding your way through an airport</v>
      </c>
    </row>
    <row r="2126" spans="1:14">
      <c r="A2126" t="s">
        <v>1</v>
      </c>
      <c r="B2126">
        <v>2011</v>
      </c>
      <c r="C2126" t="s">
        <v>5088</v>
      </c>
      <c r="D2126" t="s">
        <v>81</v>
      </c>
      <c r="E2126" t="s">
        <v>81</v>
      </c>
      <c r="F2126" t="s">
        <v>5093</v>
      </c>
      <c r="G2126">
        <v>31</v>
      </c>
      <c r="H2126" t="s">
        <v>5166</v>
      </c>
      <c r="I2126">
        <v>2011</v>
      </c>
      <c r="J2126" t="s">
        <v>5091</v>
      </c>
      <c r="K2126" t="s">
        <v>5319</v>
      </c>
      <c r="L2126">
        <v>3.89</v>
      </c>
      <c r="M2126" s="9" t="str">
        <f>Data[[#This Row],[schedule]]&amp;" | "&amp;Data[[#This Row],[section]]</f>
        <v xml:space="preserve">SCHEDULE 14: REPORT ON PASSENGER SATISFACTION INDICATORS | </v>
      </c>
      <c r="N2126" s="9" t="str">
        <f t="shared" si="33"/>
        <v>SCHEDULE 14: REPORT ON PASSENGER SATISFACTION INDICATORS | FY Q2 | International terminal: Ease of finding your way through an airport</v>
      </c>
    </row>
    <row r="2127" spans="1:14">
      <c r="A2127" t="s">
        <v>1</v>
      </c>
      <c r="B2127">
        <v>2011</v>
      </c>
      <c r="C2127" t="s">
        <v>5088</v>
      </c>
      <c r="D2127" t="s">
        <v>81</v>
      </c>
      <c r="E2127" t="s">
        <v>81</v>
      </c>
      <c r="F2127" t="s">
        <v>5095</v>
      </c>
      <c r="G2127">
        <v>31</v>
      </c>
      <c r="H2127" t="s">
        <v>5166</v>
      </c>
      <c r="I2127">
        <v>2011</v>
      </c>
      <c r="J2127" t="s">
        <v>5091</v>
      </c>
      <c r="K2127" t="s">
        <v>2301</v>
      </c>
      <c r="L2127">
        <v>4</v>
      </c>
      <c r="M2127" s="9" t="str">
        <f>Data[[#This Row],[schedule]]&amp;" | "&amp;Data[[#This Row],[section]]</f>
        <v xml:space="preserve">SCHEDULE 14: REPORT ON PASSENGER SATISFACTION INDICATORS | </v>
      </c>
      <c r="N2127" s="9" t="str">
        <f t="shared" si="33"/>
        <v>SCHEDULE 14: REPORT ON PASSENGER SATISFACTION INDICATORS | FY Q3 | International terminal: Ease of finding your way through an airport</v>
      </c>
    </row>
    <row r="2128" spans="1:14">
      <c r="A2128" t="s">
        <v>1</v>
      </c>
      <c r="B2128">
        <v>2011</v>
      </c>
      <c r="C2128" t="s">
        <v>5088</v>
      </c>
      <c r="D2128" t="s">
        <v>81</v>
      </c>
      <c r="E2128" t="s">
        <v>81</v>
      </c>
      <c r="F2128" t="s">
        <v>5097</v>
      </c>
      <c r="G2128">
        <v>31</v>
      </c>
      <c r="H2128" t="s">
        <v>5166</v>
      </c>
      <c r="I2128">
        <v>2011</v>
      </c>
      <c r="J2128" t="s">
        <v>5091</v>
      </c>
      <c r="K2128" t="s">
        <v>5139</v>
      </c>
      <c r="L2128">
        <v>4.2</v>
      </c>
      <c r="M2128" s="9" t="str">
        <f>Data[[#This Row],[schedule]]&amp;" | "&amp;Data[[#This Row],[section]]</f>
        <v xml:space="preserve">SCHEDULE 14: REPORT ON PASSENGER SATISFACTION INDICATORS | </v>
      </c>
      <c r="N2128" s="9" t="str">
        <f t="shared" si="33"/>
        <v>SCHEDULE 14: REPORT ON PASSENGER SATISFACTION INDICATORS | FY Q4 | International terminal: Ease of finding your way through an airport</v>
      </c>
    </row>
    <row r="2129" spans="1:14">
      <c r="A2129" t="s">
        <v>1</v>
      </c>
      <c r="B2129">
        <v>2011</v>
      </c>
      <c r="C2129" t="s">
        <v>5088</v>
      </c>
      <c r="D2129" t="s">
        <v>81</v>
      </c>
      <c r="E2129" t="s">
        <v>81</v>
      </c>
      <c r="F2129" t="s">
        <v>5099</v>
      </c>
      <c r="G2129">
        <v>31</v>
      </c>
      <c r="H2129" t="s">
        <v>5166</v>
      </c>
      <c r="I2129">
        <v>2011</v>
      </c>
      <c r="J2129" t="s">
        <v>5091</v>
      </c>
      <c r="K2129" t="s">
        <v>5312</v>
      </c>
      <c r="L2129">
        <v>3.9</v>
      </c>
      <c r="M2129" s="9" t="str">
        <f>Data[[#This Row],[schedule]]&amp;" | "&amp;Data[[#This Row],[section]]</f>
        <v xml:space="preserve">SCHEDULE 14: REPORT ON PASSENGER SATISFACTION INDICATORS | </v>
      </c>
      <c r="N2129" s="9" t="str">
        <f t="shared" si="33"/>
        <v>SCHEDULE 14: REPORT ON PASSENGER SATISFACTION INDICATORS | Annual average | International terminal: Ease of finding your way through an airport</v>
      </c>
    </row>
    <row r="2130" spans="1:14">
      <c r="A2130" t="s">
        <v>1</v>
      </c>
      <c r="B2130">
        <v>2011</v>
      </c>
      <c r="C2130" t="s">
        <v>5088</v>
      </c>
      <c r="D2130" t="s">
        <v>81</v>
      </c>
      <c r="E2130" t="s">
        <v>81</v>
      </c>
      <c r="F2130" t="s">
        <v>5089</v>
      </c>
      <c r="G2130">
        <v>32</v>
      </c>
      <c r="H2130" t="s">
        <v>5171</v>
      </c>
      <c r="I2130">
        <v>2011</v>
      </c>
      <c r="J2130" t="s">
        <v>5091</v>
      </c>
      <c r="K2130" t="s">
        <v>1350</v>
      </c>
      <c r="M2130" s="9" t="str">
        <f>Data[[#This Row],[schedule]]&amp;" | "&amp;Data[[#This Row],[section]]</f>
        <v xml:space="preserve">SCHEDULE 14: REPORT ON PASSENGER SATISFACTION INDICATORS | </v>
      </c>
      <c r="N2130" s="9" t="str">
        <f t="shared" si="33"/>
        <v>SCHEDULE 14: REPORT ON PASSENGER SATISFACTION INDICATORS | FY Q1 | International terminal: Ease of making connections with other flights</v>
      </c>
    </row>
    <row r="2131" spans="1:14">
      <c r="A2131" t="s">
        <v>1</v>
      </c>
      <c r="B2131">
        <v>2011</v>
      </c>
      <c r="C2131" t="s">
        <v>5088</v>
      </c>
      <c r="D2131" t="s">
        <v>81</v>
      </c>
      <c r="E2131" t="s">
        <v>81</v>
      </c>
      <c r="F2131" t="s">
        <v>5093</v>
      </c>
      <c r="G2131">
        <v>32</v>
      </c>
      <c r="H2131" t="s">
        <v>5171</v>
      </c>
      <c r="I2131">
        <v>2011</v>
      </c>
      <c r="J2131" t="s">
        <v>5091</v>
      </c>
      <c r="K2131" t="s">
        <v>1350</v>
      </c>
      <c r="M2131" s="9" t="str">
        <f>Data[[#This Row],[schedule]]&amp;" | "&amp;Data[[#This Row],[section]]</f>
        <v xml:space="preserve">SCHEDULE 14: REPORT ON PASSENGER SATISFACTION INDICATORS | </v>
      </c>
      <c r="N2131" s="9" t="str">
        <f t="shared" si="33"/>
        <v>SCHEDULE 14: REPORT ON PASSENGER SATISFACTION INDICATORS | FY Q2 | International terminal: Ease of making connections with other flights</v>
      </c>
    </row>
    <row r="2132" spans="1:14">
      <c r="A2132" t="s">
        <v>1</v>
      </c>
      <c r="B2132">
        <v>2011</v>
      </c>
      <c r="C2132" t="s">
        <v>5088</v>
      </c>
      <c r="D2132" t="s">
        <v>81</v>
      </c>
      <c r="E2132" t="s">
        <v>81</v>
      </c>
      <c r="F2132" t="s">
        <v>5095</v>
      </c>
      <c r="G2132">
        <v>32</v>
      </c>
      <c r="H2132" t="s">
        <v>5171</v>
      </c>
      <c r="I2132">
        <v>2011</v>
      </c>
      <c r="J2132" t="s">
        <v>5091</v>
      </c>
      <c r="K2132" t="s">
        <v>1350</v>
      </c>
      <c r="M2132" s="9" t="str">
        <f>Data[[#This Row],[schedule]]&amp;" | "&amp;Data[[#This Row],[section]]</f>
        <v xml:space="preserve">SCHEDULE 14: REPORT ON PASSENGER SATISFACTION INDICATORS | </v>
      </c>
      <c r="N2132" s="9" t="str">
        <f t="shared" si="33"/>
        <v>SCHEDULE 14: REPORT ON PASSENGER SATISFACTION INDICATORS | FY Q3 | International terminal: Ease of making connections with other flights</v>
      </c>
    </row>
    <row r="2133" spans="1:14">
      <c r="A2133" t="s">
        <v>1</v>
      </c>
      <c r="B2133">
        <v>2011</v>
      </c>
      <c r="C2133" t="s">
        <v>5088</v>
      </c>
      <c r="D2133" t="s">
        <v>81</v>
      </c>
      <c r="E2133" t="s">
        <v>81</v>
      </c>
      <c r="F2133" t="s">
        <v>5097</v>
      </c>
      <c r="G2133">
        <v>32</v>
      </c>
      <c r="H2133" t="s">
        <v>5171</v>
      </c>
      <c r="I2133">
        <v>2011</v>
      </c>
      <c r="J2133" t="s">
        <v>5091</v>
      </c>
      <c r="K2133" t="s">
        <v>1350</v>
      </c>
      <c r="M2133" s="9" t="str">
        <f>Data[[#This Row],[schedule]]&amp;" | "&amp;Data[[#This Row],[section]]</f>
        <v xml:space="preserve">SCHEDULE 14: REPORT ON PASSENGER SATISFACTION INDICATORS | </v>
      </c>
      <c r="N2133" s="9" t="str">
        <f t="shared" si="33"/>
        <v>SCHEDULE 14: REPORT ON PASSENGER SATISFACTION INDICATORS | FY Q4 | International terminal: Ease of making connections with other flights</v>
      </c>
    </row>
    <row r="2134" spans="1:14">
      <c r="A2134" t="s">
        <v>1</v>
      </c>
      <c r="B2134">
        <v>2011</v>
      </c>
      <c r="C2134" t="s">
        <v>5088</v>
      </c>
      <c r="D2134" t="s">
        <v>81</v>
      </c>
      <c r="E2134" t="s">
        <v>81</v>
      </c>
      <c r="F2134" t="s">
        <v>5099</v>
      </c>
      <c r="G2134">
        <v>32</v>
      </c>
      <c r="H2134" t="s">
        <v>5171</v>
      </c>
      <c r="I2134">
        <v>2011</v>
      </c>
      <c r="J2134" t="s">
        <v>5091</v>
      </c>
      <c r="K2134" t="s">
        <v>1350</v>
      </c>
      <c r="M2134" s="9" t="str">
        <f>Data[[#This Row],[schedule]]&amp;" | "&amp;Data[[#This Row],[section]]</f>
        <v xml:space="preserve">SCHEDULE 14: REPORT ON PASSENGER SATISFACTION INDICATORS | </v>
      </c>
      <c r="N2134" s="9" t="str">
        <f t="shared" si="33"/>
        <v>SCHEDULE 14: REPORT ON PASSENGER SATISFACTION INDICATORS | Annual average | International terminal: Ease of making connections with other flights</v>
      </c>
    </row>
    <row r="2135" spans="1:14">
      <c r="A2135" t="s">
        <v>1</v>
      </c>
      <c r="B2135">
        <v>2011</v>
      </c>
      <c r="C2135" t="s">
        <v>5088</v>
      </c>
      <c r="D2135" t="s">
        <v>81</v>
      </c>
      <c r="E2135" t="s">
        <v>81</v>
      </c>
      <c r="F2135" t="s">
        <v>5089</v>
      </c>
      <c r="G2135">
        <v>33</v>
      </c>
      <c r="H2135" t="s">
        <v>5173</v>
      </c>
      <c r="I2135">
        <v>2011</v>
      </c>
      <c r="J2135" t="s">
        <v>5091</v>
      </c>
      <c r="K2135" t="s">
        <v>5573</v>
      </c>
      <c r="L2135">
        <v>3.36</v>
      </c>
      <c r="M2135" s="9" t="str">
        <f>Data[[#This Row],[schedule]]&amp;" | "&amp;Data[[#This Row],[section]]</f>
        <v xml:space="preserve">SCHEDULE 14: REPORT ON PASSENGER SATISFACTION INDICATORS | </v>
      </c>
      <c r="N2135" s="9" t="str">
        <f t="shared" si="33"/>
        <v>SCHEDULE 14: REPORT ON PASSENGER SATISFACTION INDICATORS | FY Q1 | International terminal: Flight information display screens</v>
      </c>
    </row>
    <row r="2136" spans="1:14">
      <c r="A2136" t="s">
        <v>1</v>
      </c>
      <c r="B2136">
        <v>2011</v>
      </c>
      <c r="C2136" t="s">
        <v>5088</v>
      </c>
      <c r="D2136" t="s">
        <v>81</v>
      </c>
      <c r="E2136" t="s">
        <v>81</v>
      </c>
      <c r="F2136" t="s">
        <v>5093</v>
      </c>
      <c r="G2136">
        <v>33</v>
      </c>
      <c r="H2136" t="s">
        <v>5173</v>
      </c>
      <c r="I2136">
        <v>2011</v>
      </c>
      <c r="J2136" t="s">
        <v>5091</v>
      </c>
      <c r="K2136" t="s">
        <v>5334</v>
      </c>
      <c r="L2136">
        <v>3.84</v>
      </c>
      <c r="M2136" s="9" t="str">
        <f>Data[[#This Row],[schedule]]&amp;" | "&amp;Data[[#This Row],[section]]</f>
        <v xml:space="preserve">SCHEDULE 14: REPORT ON PASSENGER SATISFACTION INDICATORS | </v>
      </c>
      <c r="N2136" s="9" t="str">
        <f t="shared" si="33"/>
        <v>SCHEDULE 14: REPORT ON PASSENGER SATISFACTION INDICATORS | FY Q2 | International terminal: Flight information display screens</v>
      </c>
    </row>
    <row r="2137" spans="1:14">
      <c r="A2137" t="s">
        <v>1</v>
      </c>
      <c r="B2137">
        <v>2011</v>
      </c>
      <c r="C2137" t="s">
        <v>5088</v>
      </c>
      <c r="D2137" t="s">
        <v>81</v>
      </c>
      <c r="E2137" t="s">
        <v>81</v>
      </c>
      <c r="F2137" t="s">
        <v>5095</v>
      </c>
      <c r="G2137">
        <v>33</v>
      </c>
      <c r="H2137" t="s">
        <v>5173</v>
      </c>
      <c r="I2137">
        <v>2011</v>
      </c>
      <c r="J2137" t="s">
        <v>5091</v>
      </c>
      <c r="K2137" t="s">
        <v>5142</v>
      </c>
      <c r="L2137">
        <v>4.1100000000000003</v>
      </c>
      <c r="M2137" s="9" t="str">
        <f>Data[[#This Row],[schedule]]&amp;" | "&amp;Data[[#This Row],[section]]</f>
        <v xml:space="preserve">SCHEDULE 14: REPORT ON PASSENGER SATISFACTION INDICATORS | </v>
      </c>
      <c r="N2137" s="9" t="str">
        <f t="shared" si="33"/>
        <v>SCHEDULE 14: REPORT ON PASSENGER SATISFACTION INDICATORS | FY Q3 | International terminal: Flight information display screens</v>
      </c>
    </row>
    <row r="2138" spans="1:14">
      <c r="A2138" t="s">
        <v>1</v>
      </c>
      <c r="B2138">
        <v>2011</v>
      </c>
      <c r="C2138" t="s">
        <v>5088</v>
      </c>
      <c r="D2138" t="s">
        <v>81</v>
      </c>
      <c r="E2138" t="s">
        <v>81</v>
      </c>
      <c r="F2138" t="s">
        <v>5097</v>
      </c>
      <c r="G2138">
        <v>33</v>
      </c>
      <c r="H2138" t="s">
        <v>5173</v>
      </c>
      <c r="I2138">
        <v>2011</v>
      </c>
      <c r="J2138" t="s">
        <v>5091</v>
      </c>
      <c r="K2138" t="s">
        <v>5110</v>
      </c>
      <c r="L2138">
        <v>4.0199999999999996</v>
      </c>
      <c r="M2138" s="9" t="str">
        <f>Data[[#This Row],[schedule]]&amp;" | "&amp;Data[[#This Row],[section]]</f>
        <v xml:space="preserve">SCHEDULE 14: REPORT ON PASSENGER SATISFACTION INDICATORS | </v>
      </c>
      <c r="N2138" s="9" t="str">
        <f t="shared" si="33"/>
        <v>SCHEDULE 14: REPORT ON PASSENGER SATISFACTION INDICATORS | FY Q4 | International terminal: Flight information display screens</v>
      </c>
    </row>
    <row r="2139" spans="1:14">
      <c r="A2139" t="s">
        <v>1</v>
      </c>
      <c r="B2139">
        <v>2011</v>
      </c>
      <c r="C2139" t="s">
        <v>5088</v>
      </c>
      <c r="D2139" t="s">
        <v>81</v>
      </c>
      <c r="E2139" t="s">
        <v>81</v>
      </c>
      <c r="F2139" t="s">
        <v>5099</v>
      </c>
      <c r="G2139">
        <v>33</v>
      </c>
      <c r="H2139" t="s">
        <v>5173</v>
      </c>
      <c r="I2139">
        <v>2011</v>
      </c>
      <c r="J2139" t="s">
        <v>5091</v>
      </c>
      <c r="K2139" t="s">
        <v>5574</v>
      </c>
      <c r="L2139">
        <v>3.8325</v>
      </c>
      <c r="M2139" s="9" t="str">
        <f>Data[[#This Row],[schedule]]&amp;" | "&amp;Data[[#This Row],[section]]</f>
        <v xml:space="preserve">SCHEDULE 14: REPORT ON PASSENGER SATISFACTION INDICATORS | </v>
      </c>
      <c r="N2139" s="9" t="str">
        <f t="shared" si="33"/>
        <v>SCHEDULE 14: REPORT ON PASSENGER SATISFACTION INDICATORS | Annual average | International terminal: Flight information display screens</v>
      </c>
    </row>
    <row r="2140" spans="1:14">
      <c r="A2140" t="s">
        <v>1</v>
      </c>
      <c r="B2140">
        <v>2011</v>
      </c>
      <c r="C2140" t="s">
        <v>5088</v>
      </c>
      <c r="D2140" t="s">
        <v>81</v>
      </c>
      <c r="E2140" t="s">
        <v>81</v>
      </c>
      <c r="F2140" t="s">
        <v>5089</v>
      </c>
      <c r="G2140">
        <v>34</v>
      </c>
      <c r="H2140" t="s">
        <v>5175</v>
      </c>
      <c r="I2140">
        <v>2011</v>
      </c>
      <c r="J2140" t="s">
        <v>5091</v>
      </c>
      <c r="K2140" t="s">
        <v>5117</v>
      </c>
      <c r="L2140">
        <v>3.98</v>
      </c>
      <c r="M2140" s="9" t="str">
        <f>Data[[#This Row],[schedule]]&amp;" | "&amp;Data[[#This Row],[section]]</f>
        <v xml:space="preserve">SCHEDULE 14: REPORT ON PASSENGER SATISFACTION INDICATORS | </v>
      </c>
      <c r="N2140" s="9" t="str">
        <f t="shared" si="33"/>
        <v>SCHEDULE 14: REPORT ON PASSENGER SATISFACTION INDICATORS | FY Q1 | International terminal: Walking distance within and/or between terminals</v>
      </c>
    </row>
    <row r="2141" spans="1:14">
      <c r="A2141" t="s">
        <v>1</v>
      </c>
      <c r="B2141">
        <v>2011</v>
      </c>
      <c r="C2141" t="s">
        <v>5088</v>
      </c>
      <c r="D2141" t="s">
        <v>81</v>
      </c>
      <c r="E2141" t="s">
        <v>81</v>
      </c>
      <c r="F2141" t="s">
        <v>5093</v>
      </c>
      <c r="G2141">
        <v>34</v>
      </c>
      <c r="H2141" t="s">
        <v>5175</v>
      </c>
      <c r="I2141">
        <v>2011</v>
      </c>
      <c r="J2141" t="s">
        <v>5091</v>
      </c>
      <c r="K2141" t="s">
        <v>5179</v>
      </c>
      <c r="L2141">
        <v>4.09</v>
      </c>
      <c r="M2141" s="9" t="str">
        <f>Data[[#This Row],[schedule]]&amp;" | "&amp;Data[[#This Row],[section]]</f>
        <v xml:space="preserve">SCHEDULE 14: REPORT ON PASSENGER SATISFACTION INDICATORS | </v>
      </c>
      <c r="N2141" s="9" t="str">
        <f t="shared" si="33"/>
        <v>SCHEDULE 14: REPORT ON PASSENGER SATISFACTION INDICATORS | FY Q2 | International terminal: Walking distance within and/or between terminals</v>
      </c>
    </row>
    <row r="2142" spans="1:14">
      <c r="A2142" t="s">
        <v>1</v>
      </c>
      <c r="B2142">
        <v>2011</v>
      </c>
      <c r="C2142" t="s">
        <v>5088</v>
      </c>
      <c r="D2142" t="s">
        <v>81</v>
      </c>
      <c r="E2142" t="s">
        <v>81</v>
      </c>
      <c r="F2142" t="s">
        <v>5095</v>
      </c>
      <c r="G2142">
        <v>34</v>
      </c>
      <c r="H2142" t="s">
        <v>5175</v>
      </c>
      <c r="I2142">
        <v>2011</v>
      </c>
      <c r="J2142" t="s">
        <v>5091</v>
      </c>
      <c r="K2142" t="s">
        <v>5096</v>
      </c>
      <c r="L2142">
        <v>4.1900000000000004</v>
      </c>
      <c r="M2142" s="9" t="str">
        <f>Data[[#This Row],[schedule]]&amp;" | "&amp;Data[[#This Row],[section]]</f>
        <v xml:space="preserve">SCHEDULE 14: REPORT ON PASSENGER SATISFACTION INDICATORS | </v>
      </c>
      <c r="N2142" s="9" t="str">
        <f t="shared" si="33"/>
        <v>SCHEDULE 14: REPORT ON PASSENGER SATISFACTION INDICATORS | FY Q3 | International terminal: Walking distance within and/or between terminals</v>
      </c>
    </row>
    <row r="2143" spans="1:14">
      <c r="A2143" t="s">
        <v>1</v>
      </c>
      <c r="B2143">
        <v>2011</v>
      </c>
      <c r="C2143" t="s">
        <v>5088</v>
      </c>
      <c r="D2143" t="s">
        <v>81</v>
      </c>
      <c r="E2143" t="s">
        <v>81</v>
      </c>
      <c r="F2143" t="s">
        <v>5097</v>
      </c>
      <c r="G2143">
        <v>34</v>
      </c>
      <c r="H2143" t="s">
        <v>5175</v>
      </c>
      <c r="I2143">
        <v>2011</v>
      </c>
      <c r="J2143" t="s">
        <v>5091</v>
      </c>
      <c r="K2143" t="s">
        <v>5155</v>
      </c>
      <c r="L2143">
        <v>4.4000000000000004</v>
      </c>
      <c r="M2143" s="9" t="str">
        <f>Data[[#This Row],[schedule]]&amp;" | "&amp;Data[[#This Row],[section]]</f>
        <v xml:space="preserve">SCHEDULE 14: REPORT ON PASSENGER SATISFACTION INDICATORS | </v>
      </c>
      <c r="N2143" s="9" t="str">
        <f t="shared" si="33"/>
        <v>SCHEDULE 14: REPORT ON PASSENGER SATISFACTION INDICATORS | FY Q4 | International terminal: Walking distance within and/or between terminals</v>
      </c>
    </row>
    <row r="2144" spans="1:14">
      <c r="A2144" t="s">
        <v>1</v>
      </c>
      <c r="B2144">
        <v>2011</v>
      </c>
      <c r="C2144" t="s">
        <v>5088</v>
      </c>
      <c r="D2144" t="s">
        <v>81</v>
      </c>
      <c r="E2144" t="s">
        <v>81</v>
      </c>
      <c r="F2144" t="s">
        <v>5099</v>
      </c>
      <c r="G2144">
        <v>34</v>
      </c>
      <c r="H2144" t="s">
        <v>5175</v>
      </c>
      <c r="I2144">
        <v>2011</v>
      </c>
      <c r="J2144" t="s">
        <v>5091</v>
      </c>
      <c r="K2144" t="s">
        <v>5575</v>
      </c>
      <c r="L2144">
        <v>4.1650000000000009</v>
      </c>
      <c r="M2144" s="9" t="str">
        <f>Data[[#This Row],[schedule]]&amp;" | "&amp;Data[[#This Row],[section]]</f>
        <v xml:space="preserve">SCHEDULE 14: REPORT ON PASSENGER SATISFACTION INDICATORS | </v>
      </c>
      <c r="N2144" s="9" t="str">
        <f t="shared" si="33"/>
        <v>SCHEDULE 14: REPORT ON PASSENGER SATISFACTION INDICATORS | Annual average | International terminal: Walking distance within and/or between terminals</v>
      </c>
    </row>
    <row r="2145" spans="1:14">
      <c r="A2145" t="s">
        <v>1</v>
      </c>
      <c r="B2145">
        <v>2011</v>
      </c>
      <c r="C2145" t="s">
        <v>5088</v>
      </c>
      <c r="D2145" t="s">
        <v>81</v>
      </c>
      <c r="E2145" t="s">
        <v>81</v>
      </c>
      <c r="F2145" t="s">
        <v>5089</v>
      </c>
      <c r="G2145">
        <v>35</v>
      </c>
      <c r="H2145" t="s">
        <v>5178</v>
      </c>
      <c r="I2145">
        <v>2011</v>
      </c>
      <c r="J2145" t="s">
        <v>5091</v>
      </c>
      <c r="K2145" t="s">
        <v>5576</v>
      </c>
      <c r="L2145">
        <v>3.78</v>
      </c>
      <c r="M2145" s="9" t="str">
        <f>Data[[#This Row],[schedule]]&amp;" | "&amp;Data[[#This Row],[section]]</f>
        <v xml:space="preserve">SCHEDULE 14: REPORT ON PASSENGER SATISFACTION INDICATORS | </v>
      </c>
      <c r="N2145" s="9" t="str">
        <f t="shared" si="33"/>
        <v>SCHEDULE 14: REPORT ON PASSENGER SATISFACTION INDICATORS | FY Q1 | International terminal: Availability of baggage carts/trolleys</v>
      </c>
    </row>
    <row r="2146" spans="1:14">
      <c r="A2146" t="s">
        <v>1</v>
      </c>
      <c r="B2146">
        <v>2011</v>
      </c>
      <c r="C2146" t="s">
        <v>5088</v>
      </c>
      <c r="D2146" t="s">
        <v>81</v>
      </c>
      <c r="E2146" t="s">
        <v>81</v>
      </c>
      <c r="F2146" t="s">
        <v>5093</v>
      </c>
      <c r="G2146">
        <v>35</v>
      </c>
      <c r="H2146" t="s">
        <v>5178</v>
      </c>
      <c r="I2146">
        <v>2011</v>
      </c>
      <c r="J2146" t="s">
        <v>5091</v>
      </c>
      <c r="K2146" t="s">
        <v>5172</v>
      </c>
      <c r="L2146">
        <v>4.04</v>
      </c>
      <c r="M2146" s="9" t="str">
        <f>Data[[#This Row],[schedule]]&amp;" | "&amp;Data[[#This Row],[section]]</f>
        <v xml:space="preserve">SCHEDULE 14: REPORT ON PASSENGER SATISFACTION INDICATORS | </v>
      </c>
      <c r="N2146" s="9" t="str">
        <f t="shared" si="33"/>
        <v>SCHEDULE 14: REPORT ON PASSENGER SATISFACTION INDICATORS | FY Q2 | International terminal: Availability of baggage carts/trolleys</v>
      </c>
    </row>
    <row r="2147" spans="1:14">
      <c r="A2147" t="s">
        <v>1</v>
      </c>
      <c r="B2147">
        <v>2011</v>
      </c>
      <c r="C2147" t="s">
        <v>5088</v>
      </c>
      <c r="D2147" t="s">
        <v>81</v>
      </c>
      <c r="E2147" t="s">
        <v>81</v>
      </c>
      <c r="F2147" t="s">
        <v>5095</v>
      </c>
      <c r="G2147">
        <v>35</v>
      </c>
      <c r="H2147" t="s">
        <v>5178</v>
      </c>
      <c r="I2147">
        <v>2011</v>
      </c>
      <c r="J2147" t="s">
        <v>5091</v>
      </c>
      <c r="K2147" t="s">
        <v>5305</v>
      </c>
      <c r="L2147">
        <v>4.22</v>
      </c>
      <c r="M2147" s="9" t="str">
        <f>Data[[#This Row],[schedule]]&amp;" | "&amp;Data[[#This Row],[section]]</f>
        <v xml:space="preserve">SCHEDULE 14: REPORT ON PASSENGER SATISFACTION INDICATORS | </v>
      </c>
      <c r="N2147" s="9" t="str">
        <f t="shared" si="33"/>
        <v>SCHEDULE 14: REPORT ON PASSENGER SATISFACTION INDICATORS | FY Q3 | International terminal: Availability of baggage carts/trolleys</v>
      </c>
    </row>
    <row r="2148" spans="1:14">
      <c r="A2148" t="s">
        <v>1</v>
      </c>
      <c r="B2148">
        <v>2011</v>
      </c>
      <c r="C2148" t="s">
        <v>5088</v>
      </c>
      <c r="D2148" t="s">
        <v>81</v>
      </c>
      <c r="E2148" t="s">
        <v>81</v>
      </c>
      <c r="F2148" t="s">
        <v>5097</v>
      </c>
      <c r="G2148">
        <v>35</v>
      </c>
      <c r="H2148" t="s">
        <v>5178</v>
      </c>
      <c r="I2148">
        <v>2011</v>
      </c>
      <c r="J2148" t="s">
        <v>5091</v>
      </c>
      <c r="K2148" t="s">
        <v>2301</v>
      </c>
      <c r="L2148">
        <v>4</v>
      </c>
      <c r="M2148" s="9" t="str">
        <f>Data[[#This Row],[schedule]]&amp;" | "&amp;Data[[#This Row],[section]]</f>
        <v xml:space="preserve">SCHEDULE 14: REPORT ON PASSENGER SATISFACTION INDICATORS | </v>
      </c>
      <c r="N2148" s="9" t="str">
        <f t="shared" si="33"/>
        <v>SCHEDULE 14: REPORT ON PASSENGER SATISFACTION INDICATORS | FY Q4 | International terminal: Availability of baggage carts/trolleys</v>
      </c>
    </row>
    <row r="2149" spans="1:14">
      <c r="A2149" t="s">
        <v>1</v>
      </c>
      <c r="B2149">
        <v>2011</v>
      </c>
      <c r="C2149" t="s">
        <v>5088</v>
      </c>
      <c r="D2149" t="s">
        <v>81</v>
      </c>
      <c r="E2149" t="s">
        <v>81</v>
      </c>
      <c r="F2149" t="s">
        <v>5099</v>
      </c>
      <c r="G2149">
        <v>35</v>
      </c>
      <c r="H2149" t="s">
        <v>5178</v>
      </c>
      <c r="I2149">
        <v>2011</v>
      </c>
      <c r="J2149" t="s">
        <v>5091</v>
      </c>
      <c r="K2149" t="s">
        <v>5577</v>
      </c>
      <c r="L2149">
        <v>4.01</v>
      </c>
      <c r="M2149" s="9" t="str">
        <f>Data[[#This Row],[schedule]]&amp;" | "&amp;Data[[#This Row],[section]]</f>
        <v xml:space="preserve">SCHEDULE 14: REPORT ON PASSENGER SATISFACTION INDICATORS | </v>
      </c>
      <c r="N2149" s="9" t="str">
        <f t="shared" si="33"/>
        <v>SCHEDULE 14: REPORT ON PASSENGER SATISFACTION INDICATORS | Annual average | International terminal: Availability of baggage carts/trolleys</v>
      </c>
    </row>
    <row r="2150" spans="1:14">
      <c r="A2150" t="s">
        <v>1</v>
      </c>
      <c r="B2150">
        <v>2011</v>
      </c>
      <c r="C2150" t="s">
        <v>5088</v>
      </c>
      <c r="D2150" t="s">
        <v>81</v>
      </c>
      <c r="E2150" t="s">
        <v>81</v>
      </c>
      <c r="F2150" t="s">
        <v>5089</v>
      </c>
      <c r="G2150">
        <v>36</v>
      </c>
      <c r="H2150" t="s">
        <v>5182</v>
      </c>
      <c r="I2150">
        <v>2011</v>
      </c>
      <c r="J2150" t="s">
        <v>5091</v>
      </c>
      <c r="K2150" t="s">
        <v>5154</v>
      </c>
      <c r="L2150">
        <v>4.12</v>
      </c>
      <c r="M2150" s="9" t="str">
        <f>Data[[#This Row],[schedule]]&amp;" | "&amp;Data[[#This Row],[section]]</f>
        <v xml:space="preserve">SCHEDULE 14: REPORT ON PASSENGER SATISFACTION INDICATORS | </v>
      </c>
      <c r="N2150" s="9" t="str">
        <f t="shared" si="33"/>
        <v>SCHEDULE 14: REPORT ON PASSENGER SATISFACTION INDICATORS | FY Q1 | International terminal: Courtesy, helpfulness of airport staff (excluding check-in and security)</v>
      </c>
    </row>
    <row r="2151" spans="1:14">
      <c r="A2151" t="s">
        <v>1</v>
      </c>
      <c r="B2151">
        <v>2011</v>
      </c>
      <c r="C2151" t="s">
        <v>5088</v>
      </c>
      <c r="D2151" t="s">
        <v>81</v>
      </c>
      <c r="E2151" t="s">
        <v>81</v>
      </c>
      <c r="F2151" t="s">
        <v>5093</v>
      </c>
      <c r="G2151">
        <v>36</v>
      </c>
      <c r="H2151" t="s">
        <v>5182</v>
      </c>
      <c r="I2151">
        <v>2011</v>
      </c>
      <c r="J2151" t="s">
        <v>5091</v>
      </c>
      <c r="K2151" t="s">
        <v>5103</v>
      </c>
      <c r="L2151">
        <v>4.2300000000000004</v>
      </c>
      <c r="M2151" s="9" t="str">
        <f>Data[[#This Row],[schedule]]&amp;" | "&amp;Data[[#This Row],[section]]</f>
        <v xml:space="preserve">SCHEDULE 14: REPORT ON PASSENGER SATISFACTION INDICATORS | </v>
      </c>
      <c r="N2151" s="9" t="str">
        <f t="shared" si="33"/>
        <v>SCHEDULE 14: REPORT ON PASSENGER SATISFACTION INDICATORS | FY Q2 | International terminal: Courtesy, helpfulness of airport staff (excluding check-in and security)</v>
      </c>
    </row>
    <row r="2152" spans="1:14">
      <c r="A2152" t="s">
        <v>1</v>
      </c>
      <c r="B2152">
        <v>2011</v>
      </c>
      <c r="C2152" t="s">
        <v>5088</v>
      </c>
      <c r="D2152" t="s">
        <v>81</v>
      </c>
      <c r="E2152" t="s">
        <v>81</v>
      </c>
      <c r="F2152" t="s">
        <v>5095</v>
      </c>
      <c r="G2152">
        <v>36</v>
      </c>
      <c r="H2152" t="s">
        <v>5182</v>
      </c>
      <c r="I2152">
        <v>2011</v>
      </c>
      <c r="J2152" t="s">
        <v>5091</v>
      </c>
      <c r="K2152" t="s">
        <v>5210</v>
      </c>
      <c r="L2152">
        <v>4.16</v>
      </c>
      <c r="M2152" s="9" t="str">
        <f>Data[[#This Row],[schedule]]&amp;" | "&amp;Data[[#This Row],[section]]</f>
        <v xml:space="preserve">SCHEDULE 14: REPORT ON PASSENGER SATISFACTION INDICATORS | </v>
      </c>
      <c r="N2152" s="9" t="str">
        <f t="shared" si="33"/>
        <v>SCHEDULE 14: REPORT ON PASSENGER SATISFACTION INDICATORS | FY Q3 | International terminal: Courtesy, helpfulness of airport staff (excluding check-in and security)</v>
      </c>
    </row>
    <row r="2153" spans="1:14">
      <c r="A2153" t="s">
        <v>1</v>
      </c>
      <c r="B2153">
        <v>2011</v>
      </c>
      <c r="C2153" t="s">
        <v>5088</v>
      </c>
      <c r="D2153" t="s">
        <v>81</v>
      </c>
      <c r="E2153" t="s">
        <v>81</v>
      </c>
      <c r="F2153" t="s">
        <v>5097</v>
      </c>
      <c r="G2153">
        <v>36</v>
      </c>
      <c r="H2153" t="s">
        <v>5182</v>
      </c>
      <c r="I2153">
        <v>2011</v>
      </c>
      <c r="J2153" t="s">
        <v>5091</v>
      </c>
      <c r="K2153" t="s">
        <v>5322</v>
      </c>
      <c r="L2153">
        <v>4.24</v>
      </c>
      <c r="M2153" s="9" t="str">
        <f>Data[[#This Row],[schedule]]&amp;" | "&amp;Data[[#This Row],[section]]</f>
        <v xml:space="preserve">SCHEDULE 14: REPORT ON PASSENGER SATISFACTION INDICATORS | </v>
      </c>
      <c r="N2153" s="9" t="str">
        <f t="shared" si="33"/>
        <v>SCHEDULE 14: REPORT ON PASSENGER SATISFACTION INDICATORS | FY Q4 | International terminal: Courtesy, helpfulness of airport staff (excluding check-in and security)</v>
      </c>
    </row>
    <row r="2154" spans="1:14">
      <c r="A2154" t="s">
        <v>1</v>
      </c>
      <c r="B2154">
        <v>2011</v>
      </c>
      <c r="C2154" t="s">
        <v>5088</v>
      </c>
      <c r="D2154" t="s">
        <v>81</v>
      </c>
      <c r="E2154" t="s">
        <v>81</v>
      </c>
      <c r="F2154" t="s">
        <v>5099</v>
      </c>
      <c r="G2154">
        <v>36</v>
      </c>
      <c r="H2154" t="s">
        <v>5182</v>
      </c>
      <c r="I2154">
        <v>2011</v>
      </c>
      <c r="J2154" t="s">
        <v>5091</v>
      </c>
      <c r="K2154" t="s">
        <v>5331</v>
      </c>
      <c r="L2154">
        <v>4.1875</v>
      </c>
      <c r="M2154" s="9" t="str">
        <f>Data[[#This Row],[schedule]]&amp;" | "&amp;Data[[#This Row],[section]]</f>
        <v xml:space="preserve">SCHEDULE 14: REPORT ON PASSENGER SATISFACTION INDICATORS | </v>
      </c>
      <c r="N2154" s="9" t="str">
        <f t="shared" si="33"/>
        <v>SCHEDULE 14: REPORT ON PASSENGER SATISFACTION INDICATORS | Annual average | International terminal: Courtesy, helpfulness of airport staff (excluding check-in and security)</v>
      </c>
    </row>
    <row r="2155" spans="1:14">
      <c r="A2155" t="s">
        <v>1</v>
      </c>
      <c r="B2155">
        <v>2011</v>
      </c>
      <c r="C2155" t="s">
        <v>5088</v>
      </c>
      <c r="D2155" t="s">
        <v>81</v>
      </c>
      <c r="E2155" t="s">
        <v>81</v>
      </c>
      <c r="F2155" t="s">
        <v>5089</v>
      </c>
      <c r="G2155">
        <v>37</v>
      </c>
      <c r="H2155" t="s">
        <v>5186</v>
      </c>
      <c r="I2155">
        <v>2011</v>
      </c>
      <c r="J2155" t="s">
        <v>5091</v>
      </c>
      <c r="K2155" t="s">
        <v>5136</v>
      </c>
      <c r="L2155">
        <v>3.41</v>
      </c>
      <c r="M2155" s="9" t="str">
        <f>Data[[#This Row],[schedule]]&amp;" | "&amp;Data[[#This Row],[section]]</f>
        <v xml:space="preserve">SCHEDULE 14: REPORT ON PASSENGER SATISFACTION INDICATORS | </v>
      </c>
      <c r="N2155" s="9" t="str">
        <f t="shared" si="33"/>
        <v>SCHEDULE 14: REPORT ON PASSENGER SATISFACTION INDICATORS | FY Q1 | International terminal: Availability of washrooms/toilets</v>
      </c>
    </row>
    <row r="2156" spans="1:14">
      <c r="A2156" t="s">
        <v>1</v>
      </c>
      <c r="B2156">
        <v>2011</v>
      </c>
      <c r="C2156" t="s">
        <v>5088</v>
      </c>
      <c r="D2156" t="s">
        <v>81</v>
      </c>
      <c r="E2156" t="s">
        <v>81</v>
      </c>
      <c r="F2156" t="s">
        <v>5093</v>
      </c>
      <c r="G2156">
        <v>37</v>
      </c>
      <c r="H2156" t="s">
        <v>5186</v>
      </c>
      <c r="I2156">
        <v>2011</v>
      </c>
      <c r="J2156" t="s">
        <v>5091</v>
      </c>
      <c r="K2156" t="s">
        <v>5312</v>
      </c>
      <c r="L2156">
        <v>3.9</v>
      </c>
      <c r="M2156" s="9" t="str">
        <f>Data[[#This Row],[schedule]]&amp;" | "&amp;Data[[#This Row],[section]]</f>
        <v xml:space="preserve">SCHEDULE 14: REPORT ON PASSENGER SATISFACTION INDICATORS | </v>
      </c>
      <c r="N2156" s="9" t="str">
        <f t="shared" si="33"/>
        <v>SCHEDULE 14: REPORT ON PASSENGER SATISFACTION INDICATORS | FY Q2 | International terminal: Availability of washrooms/toilets</v>
      </c>
    </row>
    <row r="2157" spans="1:14">
      <c r="A2157" t="s">
        <v>1</v>
      </c>
      <c r="B2157">
        <v>2011</v>
      </c>
      <c r="C2157" t="s">
        <v>5088</v>
      </c>
      <c r="D2157" t="s">
        <v>81</v>
      </c>
      <c r="E2157" t="s">
        <v>81</v>
      </c>
      <c r="F2157" t="s">
        <v>5095</v>
      </c>
      <c r="G2157">
        <v>37</v>
      </c>
      <c r="H2157" t="s">
        <v>5186</v>
      </c>
      <c r="I2157">
        <v>2011</v>
      </c>
      <c r="J2157" t="s">
        <v>5091</v>
      </c>
      <c r="K2157" t="s">
        <v>5312</v>
      </c>
      <c r="L2157">
        <v>3.9</v>
      </c>
      <c r="M2157" s="9" t="str">
        <f>Data[[#This Row],[schedule]]&amp;" | "&amp;Data[[#This Row],[section]]</f>
        <v xml:space="preserve">SCHEDULE 14: REPORT ON PASSENGER SATISFACTION INDICATORS | </v>
      </c>
      <c r="N2157" s="9" t="str">
        <f t="shared" si="33"/>
        <v>SCHEDULE 14: REPORT ON PASSENGER SATISFACTION INDICATORS | FY Q3 | International terminal: Availability of washrooms/toilets</v>
      </c>
    </row>
    <row r="2158" spans="1:14">
      <c r="A2158" t="s">
        <v>1</v>
      </c>
      <c r="B2158">
        <v>2011</v>
      </c>
      <c r="C2158" t="s">
        <v>5088</v>
      </c>
      <c r="D2158" t="s">
        <v>81</v>
      </c>
      <c r="E2158" t="s">
        <v>81</v>
      </c>
      <c r="F2158" t="s">
        <v>5097</v>
      </c>
      <c r="G2158">
        <v>37</v>
      </c>
      <c r="H2158" t="s">
        <v>5186</v>
      </c>
      <c r="I2158">
        <v>2011</v>
      </c>
      <c r="J2158" t="s">
        <v>5091</v>
      </c>
      <c r="K2158" t="s">
        <v>5108</v>
      </c>
      <c r="L2158">
        <v>4.21</v>
      </c>
      <c r="M2158" s="9" t="str">
        <f>Data[[#This Row],[schedule]]&amp;" | "&amp;Data[[#This Row],[section]]</f>
        <v xml:space="preserve">SCHEDULE 14: REPORT ON PASSENGER SATISFACTION INDICATORS | </v>
      </c>
      <c r="N2158" s="9" t="str">
        <f t="shared" si="33"/>
        <v>SCHEDULE 14: REPORT ON PASSENGER SATISFACTION INDICATORS | FY Q4 | International terminal: Availability of washrooms/toilets</v>
      </c>
    </row>
    <row r="2159" spans="1:14">
      <c r="A2159" t="s">
        <v>1</v>
      </c>
      <c r="B2159">
        <v>2011</v>
      </c>
      <c r="C2159" t="s">
        <v>5088</v>
      </c>
      <c r="D2159" t="s">
        <v>81</v>
      </c>
      <c r="E2159" t="s">
        <v>81</v>
      </c>
      <c r="F2159" t="s">
        <v>5099</v>
      </c>
      <c r="G2159">
        <v>37</v>
      </c>
      <c r="H2159" t="s">
        <v>5186</v>
      </c>
      <c r="I2159">
        <v>2011</v>
      </c>
      <c r="J2159" t="s">
        <v>5091</v>
      </c>
      <c r="K2159" t="s">
        <v>5578</v>
      </c>
      <c r="L2159">
        <v>3.855</v>
      </c>
      <c r="M2159" s="9" t="str">
        <f>Data[[#This Row],[schedule]]&amp;" | "&amp;Data[[#This Row],[section]]</f>
        <v xml:space="preserve">SCHEDULE 14: REPORT ON PASSENGER SATISFACTION INDICATORS | </v>
      </c>
      <c r="N2159" s="9" t="str">
        <f t="shared" si="33"/>
        <v>SCHEDULE 14: REPORT ON PASSENGER SATISFACTION INDICATORS | Annual average | International terminal: Availability of washrooms/toilets</v>
      </c>
    </row>
    <row r="2160" spans="1:14">
      <c r="A2160" t="s">
        <v>1</v>
      </c>
      <c r="B2160">
        <v>2011</v>
      </c>
      <c r="C2160" t="s">
        <v>5088</v>
      </c>
      <c r="D2160" t="s">
        <v>81</v>
      </c>
      <c r="E2160" t="s">
        <v>81</v>
      </c>
      <c r="F2160" t="s">
        <v>5089</v>
      </c>
      <c r="G2160">
        <v>38</v>
      </c>
      <c r="H2160" t="s">
        <v>5189</v>
      </c>
      <c r="I2160">
        <v>2011</v>
      </c>
      <c r="J2160" t="s">
        <v>5091</v>
      </c>
      <c r="K2160" t="s">
        <v>5579</v>
      </c>
      <c r="L2160">
        <v>3.6</v>
      </c>
      <c r="M2160" s="9" t="str">
        <f>Data[[#This Row],[schedule]]&amp;" | "&amp;Data[[#This Row],[section]]</f>
        <v xml:space="preserve">SCHEDULE 14: REPORT ON PASSENGER SATISFACTION INDICATORS | </v>
      </c>
      <c r="N2160" s="9" t="str">
        <f t="shared" si="33"/>
        <v>SCHEDULE 14: REPORT ON PASSENGER SATISFACTION INDICATORS | FY Q1 | International terminal: Cleanliness of washrooms/toilets</v>
      </c>
    </row>
    <row r="2161" spans="1:14">
      <c r="A2161" t="s">
        <v>1</v>
      </c>
      <c r="B2161">
        <v>2011</v>
      </c>
      <c r="C2161" t="s">
        <v>5088</v>
      </c>
      <c r="D2161" t="s">
        <v>81</v>
      </c>
      <c r="E2161" t="s">
        <v>81</v>
      </c>
      <c r="F2161" t="s">
        <v>5093</v>
      </c>
      <c r="G2161">
        <v>38</v>
      </c>
      <c r="H2161" t="s">
        <v>5189</v>
      </c>
      <c r="I2161">
        <v>2011</v>
      </c>
      <c r="J2161" t="s">
        <v>5091</v>
      </c>
      <c r="K2161" t="s">
        <v>5312</v>
      </c>
      <c r="L2161">
        <v>3.9</v>
      </c>
      <c r="M2161" s="9" t="str">
        <f>Data[[#This Row],[schedule]]&amp;" | "&amp;Data[[#This Row],[section]]</f>
        <v xml:space="preserve">SCHEDULE 14: REPORT ON PASSENGER SATISFACTION INDICATORS | </v>
      </c>
      <c r="N2161" s="9" t="str">
        <f t="shared" si="33"/>
        <v>SCHEDULE 14: REPORT ON PASSENGER SATISFACTION INDICATORS | FY Q2 | International terminal: Cleanliness of washrooms/toilets</v>
      </c>
    </row>
    <row r="2162" spans="1:14">
      <c r="A2162" t="s">
        <v>1</v>
      </c>
      <c r="B2162">
        <v>2011</v>
      </c>
      <c r="C2162" t="s">
        <v>5088</v>
      </c>
      <c r="D2162" t="s">
        <v>81</v>
      </c>
      <c r="E2162" t="s">
        <v>81</v>
      </c>
      <c r="F2162" t="s">
        <v>5095</v>
      </c>
      <c r="G2162">
        <v>38</v>
      </c>
      <c r="H2162" t="s">
        <v>5189</v>
      </c>
      <c r="I2162">
        <v>2011</v>
      </c>
      <c r="J2162" t="s">
        <v>5091</v>
      </c>
      <c r="K2162" t="s">
        <v>5170</v>
      </c>
      <c r="L2162">
        <v>4.07</v>
      </c>
      <c r="M2162" s="9" t="str">
        <f>Data[[#This Row],[schedule]]&amp;" | "&amp;Data[[#This Row],[section]]</f>
        <v xml:space="preserve">SCHEDULE 14: REPORT ON PASSENGER SATISFACTION INDICATORS | </v>
      </c>
      <c r="N2162" s="9" t="str">
        <f t="shared" si="33"/>
        <v>SCHEDULE 14: REPORT ON PASSENGER SATISFACTION INDICATORS | FY Q3 | International terminal: Cleanliness of washrooms/toilets</v>
      </c>
    </row>
    <row r="2163" spans="1:14">
      <c r="A2163" t="s">
        <v>1</v>
      </c>
      <c r="B2163">
        <v>2011</v>
      </c>
      <c r="C2163" t="s">
        <v>5088</v>
      </c>
      <c r="D2163" t="s">
        <v>81</v>
      </c>
      <c r="E2163" t="s">
        <v>81</v>
      </c>
      <c r="F2163" t="s">
        <v>5097</v>
      </c>
      <c r="G2163">
        <v>38</v>
      </c>
      <c r="H2163" t="s">
        <v>5189</v>
      </c>
      <c r="I2163">
        <v>2011</v>
      </c>
      <c r="J2163" t="s">
        <v>5091</v>
      </c>
      <c r="K2163" t="s">
        <v>5170</v>
      </c>
      <c r="L2163">
        <v>4.07</v>
      </c>
      <c r="M2163" s="9" t="str">
        <f>Data[[#This Row],[schedule]]&amp;" | "&amp;Data[[#This Row],[section]]</f>
        <v xml:space="preserve">SCHEDULE 14: REPORT ON PASSENGER SATISFACTION INDICATORS | </v>
      </c>
      <c r="N2163" s="9" t="str">
        <f t="shared" si="33"/>
        <v>SCHEDULE 14: REPORT ON PASSENGER SATISFACTION INDICATORS | FY Q4 | International terminal: Cleanliness of washrooms/toilets</v>
      </c>
    </row>
    <row r="2164" spans="1:14">
      <c r="A2164" t="s">
        <v>1</v>
      </c>
      <c r="B2164">
        <v>2011</v>
      </c>
      <c r="C2164" t="s">
        <v>5088</v>
      </c>
      <c r="D2164" t="s">
        <v>81</v>
      </c>
      <c r="E2164" t="s">
        <v>81</v>
      </c>
      <c r="F2164" t="s">
        <v>5099</v>
      </c>
      <c r="G2164">
        <v>38</v>
      </c>
      <c r="H2164" t="s">
        <v>5189</v>
      </c>
      <c r="I2164">
        <v>2011</v>
      </c>
      <c r="J2164" t="s">
        <v>5091</v>
      </c>
      <c r="K2164" t="s">
        <v>5168</v>
      </c>
      <c r="L2164">
        <v>3.91</v>
      </c>
      <c r="M2164" s="9" t="str">
        <f>Data[[#This Row],[schedule]]&amp;" | "&amp;Data[[#This Row],[section]]</f>
        <v xml:space="preserve">SCHEDULE 14: REPORT ON PASSENGER SATISFACTION INDICATORS | </v>
      </c>
      <c r="N2164" s="9" t="str">
        <f t="shared" si="33"/>
        <v>SCHEDULE 14: REPORT ON PASSENGER SATISFACTION INDICATORS | Annual average | International terminal: Cleanliness of washrooms/toilets</v>
      </c>
    </row>
    <row r="2165" spans="1:14">
      <c r="A2165" t="s">
        <v>1</v>
      </c>
      <c r="B2165">
        <v>2011</v>
      </c>
      <c r="C2165" t="s">
        <v>5088</v>
      </c>
      <c r="D2165" t="s">
        <v>81</v>
      </c>
      <c r="E2165" t="s">
        <v>81</v>
      </c>
      <c r="F2165" t="s">
        <v>5089</v>
      </c>
      <c r="G2165">
        <v>39</v>
      </c>
      <c r="H2165" t="s">
        <v>5190</v>
      </c>
      <c r="I2165">
        <v>2011</v>
      </c>
      <c r="J2165" t="s">
        <v>5091</v>
      </c>
      <c r="K2165" t="s">
        <v>5580</v>
      </c>
      <c r="L2165">
        <v>2.88</v>
      </c>
      <c r="M2165" s="9" t="str">
        <f>Data[[#This Row],[schedule]]&amp;" | "&amp;Data[[#This Row],[section]]</f>
        <v xml:space="preserve">SCHEDULE 14: REPORT ON PASSENGER SATISFACTION INDICATORS | </v>
      </c>
      <c r="N2165" s="9" t="str">
        <f t="shared" si="33"/>
        <v>SCHEDULE 14: REPORT ON PASSENGER SATISFACTION INDICATORS | FY Q1 | International terminal: Comfort of waiting/gate areas</v>
      </c>
    </row>
    <row r="2166" spans="1:14">
      <c r="A2166" t="s">
        <v>1</v>
      </c>
      <c r="B2166">
        <v>2011</v>
      </c>
      <c r="C2166" t="s">
        <v>5088</v>
      </c>
      <c r="D2166" t="s">
        <v>81</v>
      </c>
      <c r="E2166" t="s">
        <v>81</v>
      </c>
      <c r="F2166" t="s">
        <v>5093</v>
      </c>
      <c r="G2166">
        <v>39</v>
      </c>
      <c r="H2166" t="s">
        <v>5190</v>
      </c>
      <c r="I2166">
        <v>2011</v>
      </c>
      <c r="J2166" t="s">
        <v>5091</v>
      </c>
      <c r="K2166" t="s">
        <v>5581</v>
      </c>
      <c r="L2166">
        <v>3.17</v>
      </c>
      <c r="M2166" s="9" t="str">
        <f>Data[[#This Row],[schedule]]&amp;" | "&amp;Data[[#This Row],[section]]</f>
        <v xml:space="preserve">SCHEDULE 14: REPORT ON PASSENGER SATISFACTION INDICATORS | </v>
      </c>
      <c r="N2166" s="9" t="str">
        <f t="shared" si="33"/>
        <v>SCHEDULE 14: REPORT ON PASSENGER SATISFACTION INDICATORS | FY Q2 | International terminal: Comfort of waiting/gate areas</v>
      </c>
    </row>
    <row r="2167" spans="1:14">
      <c r="A2167" t="s">
        <v>1</v>
      </c>
      <c r="B2167">
        <v>2011</v>
      </c>
      <c r="C2167" t="s">
        <v>5088</v>
      </c>
      <c r="D2167" t="s">
        <v>81</v>
      </c>
      <c r="E2167" t="s">
        <v>81</v>
      </c>
      <c r="F2167" t="s">
        <v>5095</v>
      </c>
      <c r="G2167">
        <v>39</v>
      </c>
      <c r="H2167" t="s">
        <v>5190</v>
      </c>
      <c r="I2167">
        <v>2011</v>
      </c>
      <c r="J2167" t="s">
        <v>5091</v>
      </c>
      <c r="K2167" t="s">
        <v>5582</v>
      </c>
      <c r="L2167">
        <v>3.38</v>
      </c>
      <c r="M2167" s="9" t="str">
        <f>Data[[#This Row],[schedule]]&amp;" | "&amp;Data[[#This Row],[section]]</f>
        <v xml:space="preserve">SCHEDULE 14: REPORT ON PASSENGER SATISFACTION INDICATORS | </v>
      </c>
      <c r="N2167" s="9" t="str">
        <f t="shared" si="33"/>
        <v>SCHEDULE 14: REPORT ON PASSENGER SATISFACTION INDICATORS | FY Q3 | International terminal: Comfort of waiting/gate areas</v>
      </c>
    </row>
    <row r="2168" spans="1:14">
      <c r="A2168" t="s">
        <v>1</v>
      </c>
      <c r="B2168">
        <v>2011</v>
      </c>
      <c r="C2168" t="s">
        <v>5088</v>
      </c>
      <c r="D2168" t="s">
        <v>81</v>
      </c>
      <c r="E2168" t="s">
        <v>81</v>
      </c>
      <c r="F2168" t="s">
        <v>5097</v>
      </c>
      <c r="G2168">
        <v>39</v>
      </c>
      <c r="H2168" t="s">
        <v>5190</v>
      </c>
      <c r="I2168">
        <v>2011</v>
      </c>
      <c r="J2168" t="s">
        <v>5091</v>
      </c>
      <c r="K2168" t="s">
        <v>5210</v>
      </c>
      <c r="L2168">
        <v>4.16</v>
      </c>
      <c r="M2168" s="9" t="str">
        <f>Data[[#This Row],[schedule]]&amp;" | "&amp;Data[[#This Row],[section]]</f>
        <v xml:space="preserve">SCHEDULE 14: REPORT ON PASSENGER SATISFACTION INDICATORS | </v>
      </c>
      <c r="N2168" s="9" t="str">
        <f t="shared" si="33"/>
        <v>SCHEDULE 14: REPORT ON PASSENGER SATISFACTION INDICATORS | FY Q4 | International terminal: Comfort of waiting/gate areas</v>
      </c>
    </row>
    <row r="2169" spans="1:14">
      <c r="A2169" t="s">
        <v>1</v>
      </c>
      <c r="B2169">
        <v>2011</v>
      </c>
      <c r="C2169" t="s">
        <v>5088</v>
      </c>
      <c r="D2169" t="s">
        <v>81</v>
      </c>
      <c r="E2169" t="s">
        <v>81</v>
      </c>
      <c r="F2169" t="s">
        <v>5099</v>
      </c>
      <c r="G2169">
        <v>39</v>
      </c>
      <c r="H2169" t="s">
        <v>5190</v>
      </c>
      <c r="I2169">
        <v>2011</v>
      </c>
      <c r="J2169" t="s">
        <v>5091</v>
      </c>
      <c r="K2169" t="s">
        <v>5583</v>
      </c>
      <c r="L2169">
        <v>3.3975</v>
      </c>
      <c r="M2169" s="9" t="str">
        <f>Data[[#This Row],[schedule]]&amp;" | "&amp;Data[[#This Row],[section]]</f>
        <v xml:space="preserve">SCHEDULE 14: REPORT ON PASSENGER SATISFACTION INDICATORS | </v>
      </c>
      <c r="N2169" s="9" t="str">
        <f t="shared" si="33"/>
        <v>SCHEDULE 14: REPORT ON PASSENGER SATISFACTION INDICATORS | Annual average | International terminal: Comfort of waiting/gate areas</v>
      </c>
    </row>
    <row r="2170" spans="1:14">
      <c r="A2170" t="s">
        <v>1</v>
      </c>
      <c r="B2170">
        <v>2011</v>
      </c>
      <c r="C2170" t="s">
        <v>5088</v>
      </c>
      <c r="D2170" t="s">
        <v>81</v>
      </c>
      <c r="E2170" t="s">
        <v>81</v>
      </c>
      <c r="F2170" t="s">
        <v>5089</v>
      </c>
      <c r="G2170">
        <v>40</v>
      </c>
      <c r="H2170" t="s">
        <v>5193</v>
      </c>
      <c r="I2170">
        <v>2011</v>
      </c>
      <c r="J2170" t="s">
        <v>5091</v>
      </c>
      <c r="K2170" t="s">
        <v>5145</v>
      </c>
      <c r="L2170">
        <v>3.76</v>
      </c>
      <c r="M2170" s="9" t="str">
        <f>Data[[#This Row],[schedule]]&amp;" | "&amp;Data[[#This Row],[section]]</f>
        <v xml:space="preserve">SCHEDULE 14: REPORT ON PASSENGER SATISFACTION INDICATORS | </v>
      </c>
      <c r="N2170" s="9" t="str">
        <f t="shared" si="33"/>
        <v>SCHEDULE 14: REPORT ON PASSENGER SATISFACTION INDICATORS | FY Q1 | International terminal: Cleanliness of airport terminal</v>
      </c>
    </row>
    <row r="2171" spans="1:14">
      <c r="A2171" t="s">
        <v>1</v>
      </c>
      <c r="B2171">
        <v>2011</v>
      </c>
      <c r="C2171" t="s">
        <v>5088</v>
      </c>
      <c r="D2171" t="s">
        <v>81</v>
      </c>
      <c r="E2171" t="s">
        <v>81</v>
      </c>
      <c r="F2171" t="s">
        <v>5093</v>
      </c>
      <c r="G2171">
        <v>40</v>
      </c>
      <c r="H2171" t="s">
        <v>5193</v>
      </c>
      <c r="I2171">
        <v>2011</v>
      </c>
      <c r="J2171" t="s">
        <v>5091</v>
      </c>
      <c r="K2171" t="s">
        <v>5144</v>
      </c>
      <c r="L2171">
        <v>3.96</v>
      </c>
      <c r="M2171" s="9" t="str">
        <f>Data[[#This Row],[schedule]]&amp;" | "&amp;Data[[#This Row],[section]]</f>
        <v xml:space="preserve">SCHEDULE 14: REPORT ON PASSENGER SATISFACTION INDICATORS | </v>
      </c>
      <c r="N2171" s="9" t="str">
        <f t="shared" si="33"/>
        <v>SCHEDULE 14: REPORT ON PASSENGER SATISFACTION INDICATORS | FY Q2 | International terminal: Cleanliness of airport terminal</v>
      </c>
    </row>
    <row r="2172" spans="1:14">
      <c r="A2172" t="s">
        <v>1</v>
      </c>
      <c r="B2172">
        <v>2011</v>
      </c>
      <c r="C2172" t="s">
        <v>5088</v>
      </c>
      <c r="D2172" t="s">
        <v>81</v>
      </c>
      <c r="E2172" t="s">
        <v>81</v>
      </c>
      <c r="F2172" t="s">
        <v>5095</v>
      </c>
      <c r="G2172">
        <v>40</v>
      </c>
      <c r="H2172" t="s">
        <v>5193</v>
      </c>
      <c r="I2172">
        <v>2011</v>
      </c>
      <c r="J2172" t="s">
        <v>5091</v>
      </c>
      <c r="K2172" t="s">
        <v>5305</v>
      </c>
      <c r="L2172">
        <v>4.22</v>
      </c>
      <c r="M2172" s="9" t="str">
        <f>Data[[#This Row],[schedule]]&amp;" | "&amp;Data[[#This Row],[section]]</f>
        <v xml:space="preserve">SCHEDULE 14: REPORT ON PASSENGER SATISFACTION INDICATORS | </v>
      </c>
      <c r="N2172" s="9" t="str">
        <f t="shared" si="33"/>
        <v>SCHEDULE 14: REPORT ON PASSENGER SATISFACTION INDICATORS | FY Q3 | International terminal: Cleanliness of airport terminal</v>
      </c>
    </row>
    <row r="2173" spans="1:14">
      <c r="A2173" t="s">
        <v>1</v>
      </c>
      <c r="B2173">
        <v>2011</v>
      </c>
      <c r="C2173" t="s">
        <v>5088</v>
      </c>
      <c r="D2173" t="s">
        <v>81</v>
      </c>
      <c r="E2173" t="s">
        <v>81</v>
      </c>
      <c r="F2173" t="s">
        <v>5097</v>
      </c>
      <c r="G2173">
        <v>40</v>
      </c>
      <c r="H2173" t="s">
        <v>5193</v>
      </c>
      <c r="I2173">
        <v>2011</v>
      </c>
      <c r="J2173" t="s">
        <v>5091</v>
      </c>
      <c r="K2173" t="s">
        <v>5324</v>
      </c>
      <c r="L2173">
        <v>4.5</v>
      </c>
      <c r="M2173" s="9" t="str">
        <f>Data[[#This Row],[schedule]]&amp;" | "&amp;Data[[#This Row],[section]]</f>
        <v xml:space="preserve">SCHEDULE 14: REPORT ON PASSENGER SATISFACTION INDICATORS | </v>
      </c>
      <c r="N2173" s="9" t="str">
        <f t="shared" si="33"/>
        <v>SCHEDULE 14: REPORT ON PASSENGER SATISFACTION INDICATORS | FY Q4 | International terminal: Cleanliness of airport terminal</v>
      </c>
    </row>
    <row r="2174" spans="1:14">
      <c r="A2174" t="s">
        <v>1</v>
      </c>
      <c r="B2174">
        <v>2011</v>
      </c>
      <c r="C2174" t="s">
        <v>5088</v>
      </c>
      <c r="D2174" t="s">
        <v>81</v>
      </c>
      <c r="E2174" t="s">
        <v>81</v>
      </c>
      <c r="F2174" t="s">
        <v>5099</v>
      </c>
      <c r="G2174">
        <v>40</v>
      </c>
      <c r="H2174" t="s">
        <v>5193</v>
      </c>
      <c r="I2174">
        <v>2011</v>
      </c>
      <c r="J2174" t="s">
        <v>5091</v>
      </c>
      <c r="K2174" t="s">
        <v>5584</v>
      </c>
      <c r="L2174">
        <v>4.1099999999999994</v>
      </c>
      <c r="M2174" s="9" t="str">
        <f>Data[[#This Row],[schedule]]&amp;" | "&amp;Data[[#This Row],[section]]</f>
        <v xml:space="preserve">SCHEDULE 14: REPORT ON PASSENGER SATISFACTION INDICATORS | </v>
      </c>
      <c r="N2174" s="9" t="str">
        <f t="shared" si="33"/>
        <v>SCHEDULE 14: REPORT ON PASSENGER SATISFACTION INDICATORS | Annual average | International terminal: Cleanliness of airport terminal</v>
      </c>
    </row>
    <row r="2175" spans="1:14">
      <c r="A2175" t="s">
        <v>1</v>
      </c>
      <c r="B2175">
        <v>2011</v>
      </c>
      <c r="C2175" t="s">
        <v>5088</v>
      </c>
      <c r="D2175" t="s">
        <v>81</v>
      </c>
      <c r="E2175" t="s">
        <v>81</v>
      </c>
      <c r="F2175" t="s">
        <v>5089</v>
      </c>
      <c r="G2175">
        <v>41</v>
      </c>
      <c r="H2175" t="s">
        <v>5196</v>
      </c>
      <c r="I2175">
        <v>2011</v>
      </c>
      <c r="J2175" t="s">
        <v>5091</v>
      </c>
      <c r="K2175" t="s">
        <v>5585</v>
      </c>
      <c r="L2175">
        <v>3.44</v>
      </c>
      <c r="M2175" s="9" t="str">
        <f>Data[[#This Row],[schedule]]&amp;" | "&amp;Data[[#This Row],[section]]</f>
        <v xml:space="preserve">SCHEDULE 14: REPORT ON PASSENGER SATISFACTION INDICATORS | </v>
      </c>
      <c r="N2175" s="9" t="str">
        <f t="shared" si="33"/>
        <v>SCHEDULE 14: REPORT ON PASSENGER SATISFACTION INDICATORS | FY Q1 | International terminal: Ambience of the airport</v>
      </c>
    </row>
    <row r="2176" spans="1:14">
      <c r="A2176" t="s">
        <v>1</v>
      </c>
      <c r="B2176">
        <v>2011</v>
      </c>
      <c r="C2176" t="s">
        <v>5088</v>
      </c>
      <c r="D2176" t="s">
        <v>81</v>
      </c>
      <c r="E2176" t="s">
        <v>81</v>
      </c>
      <c r="F2176" t="s">
        <v>5093</v>
      </c>
      <c r="G2176">
        <v>41</v>
      </c>
      <c r="H2176" t="s">
        <v>5196</v>
      </c>
      <c r="I2176">
        <v>2011</v>
      </c>
      <c r="J2176" t="s">
        <v>5091</v>
      </c>
      <c r="K2176" t="s">
        <v>5586</v>
      </c>
      <c r="L2176">
        <v>3.53</v>
      </c>
      <c r="M2176" s="9" t="str">
        <f>Data[[#This Row],[schedule]]&amp;" | "&amp;Data[[#This Row],[section]]</f>
        <v xml:space="preserve">SCHEDULE 14: REPORT ON PASSENGER SATISFACTION INDICATORS | </v>
      </c>
      <c r="N2176" s="9" t="str">
        <f t="shared" si="33"/>
        <v>SCHEDULE 14: REPORT ON PASSENGER SATISFACTION INDICATORS | FY Q2 | International terminal: Ambience of the airport</v>
      </c>
    </row>
    <row r="2177" spans="1:14">
      <c r="A2177" t="s">
        <v>1</v>
      </c>
      <c r="B2177">
        <v>2011</v>
      </c>
      <c r="C2177" t="s">
        <v>5088</v>
      </c>
      <c r="D2177" t="s">
        <v>81</v>
      </c>
      <c r="E2177" t="s">
        <v>81</v>
      </c>
      <c r="F2177" t="s">
        <v>5095</v>
      </c>
      <c r="G2177">
        <v>41</v>
      </c>
      <c r="H2177" t="s">
        <v>5196</v>
      </c>
      <c r="I2177">
        <v>2011</v>
      </c>
      <c r="J2177" t="s">
        <v>5091</v>
      </c>
      <c r="K2177" t="s">
        <v>5145</v>
      </c>
      <c r="L2177">
        <v>3.76</v>
      </c>
      <c r="M2177" s="9" t="str">
        <f>Data[[#This Row],[schedule]]&amp;" | "&amp;Data[[#This Row],[section]]</f>
        <v xml:space="preserve">SCHEDULE 14: REPORT ON PASSENGER SATISFACTION INDICATORS | </v>
      </c>
      <c r="N2177" s="9" t="str">
        <f t="shared" si="33"/>
        <v>SCHEDULE 14: REPORT ON PASSENGER SATISFACTION INDICATORS | FY Q3 | International terminal: Ambience of the airport</v>
      </c>
    </row>
    <row r="2178" spans="1:14">
      <c r="A2178" t="s">
        <v>1</v>
      </c>
      <c r="B2178">
        <v>2011</v>
      </c>
      <c r="C2178" t="s">
        <v>5088</v>
      </c>
      <c r="D2178" t="s">
        <v>81</v>
      </c>
      <c r="E2178" t="s">
        <v>81</v>
      </c>
      <c r="F2178" t="s">
        <v>5097</v>
      </c>
      <c r="G2178">
        <v>41</v>
      </c>
      <c r="H2178" t="s">
        <v>5196</v>
      </c>
      <c r="I2178">
        <v>2011</v>
      </c>
      <c r="J2178" t="s">
        <v>5091</v>
      </c>
      <c r="K2178" t="s">
        <v>5105</v>
      </c>
      <c r="L2178">
        <v>4.3</v>
      </c>
      <c r="M2178" s="9" t="str">
        <f>Data[[#This Row],[schedule]]&amp;" | "&amp;Data[[#This Row],[section]]</f>
        <v xml:space="preserve">SCHEDULE 14: REPORT ON PASSENGER SATISFACTION INDICATORS | </v>
      </c>
      <c r="N2178" s="9" t="str">
        <f t="shared" ref="N2178:N2241" si="34">SUBSTITUTE(SUBSTITUTE(SUBSTITUTE(C2178&amp;" | "&amp;D2178&amp;" | "&amp;E2178&amp;" | "&amp;F2178&amp;" | "&amp;H2178," |  |  | "," | ")," |  |  | "," | ")," |  | "," | ")</f>
        <v>SCHEDULE 14: REPORT ON PASSENGER SATISFACTION INDICATORS | FY Q4 | International terminal: Ambience of the airport</v>
      </c>
    </row>
    <row r="2179" spans="1:14">
      <c r="A2179" t="s">
        <v>1</v>
      </c>
      <c r="B2179">
        <v>2011</v>
      </c>
      <c r="C2179" t="s">
        <v>5088</v>
      </c>
      <c r="D2179" t="s">
        <v>81</v>
      </c>
      <c r="E2179" t="s">
        <v>81</v>
      </c>
      <c r="F2179" t="s">
        <v>5099</v>
      </c>
      <c r="G2179">
        <v>41</v>
      </c>
      <c r="H2179" t="s">
        <v>5196</v>
      </c>
      <c r="I2179">
        <v>2011</v>
      </c>
      <c r="J2179" t="s">
        <v>5091</v>
      </c>
      <c r="K2179" t="s">
        <v>5587</v>
      </c>
      <c r="L2179">
        <v>3.7574999999999998</v>
      </c>
      <c r="M2179" s="9" t="str">
        <f>Data[[#This Row],[schedule]]&amp;" | "&amp;Data[[#This Row],[section]]</f>
        <v xml:space="preserve">SCHEDULE 14: REPORT ON PASSENGER SATISFACTION INDICATORS | </v>
      </c>
      <c r="N2179" s="9" t="str">
        <f t="shared" si="34"/>
        <v>SCHEDULE 14: REPORT ON PASSENGER SATISFACTION INDICATORS | Annual average | International terminal: Ambience of the airport</v>
      </c>
    </row>
    <row r="2180" spans="1:14">
      <c r="A2180" t="s">
        <v>1</v>
      </c>
      <c r="B2180">
        <v>2011</v>
      </c>
      <c r="C2180" t="s">
        <v>5088</v>
      </c>
      <c r="D2180" t="s">
        <v>81</v>
      </c>
      <c r="E2180" t="s">
        <v>81</v>
      </c>
      <c r="F2180" t="s">
        <v>5089</v>
      </c>
      <c r="G2180">
        <v>42</v>
      </c>
      <c r="H2180" t="s">
        <v>5198</v>
      </c>
      <c r="I2180">
        <v>2011</v>
      </c>
      <c r="J2180" t="s">
        <v>5091</v>
      </c>
      <c r="K2180" t="s">
        <v>5305</v>
      </c>
      <c r="L2180">
        <v>4.22</v>
      </c>
      <c r="M2180" s="9" t="str">
        <f>Data[[#This Row],[schedule]]&amp;" | "&amp;Data[[#This Row],[section]]</f>
        <v xml:space="preserve">SCHEDULE 14: REPORT ON PASSENGER SATISFACTION INDICATORS | </v>
      </c>
      <c r="N2180" s="9" t="str">
        <f t="shared" si="34"/>
        <v>SCHEDULE 14: REPORT ON PASSENGER SATISFACTION INDICATORS | FY Q1 | International terminal: Passport and visa inspection waiting time</v>
      </c>
    </row>
    <row r="2181" spans="1:14">
      <c r="A2181" t="s">
        <v>1</v>
      </c>
      <c r="B2181">
        <v>2011</v>
      </c>
      <c r="C2181" t="s">
        <v>5088</v>
      </c>
      <c r="D2181" t="s">
        <v>81</v>
      </c>
      <c r="E2181" t="s">
        <v>81</v>
      </c>
      <c r="F2181" t="s">
        <v>5093</v>
      </c>
      <c r="G2181">
        <v>42</v>
      </c>
      <c r="H2181" t="s">
        <v>5198</v>
      </c>
      <c r="I2181">
        <v>2011</v>
      </c>
      <c r="J2181" t="s">
        <v>5091</v>
      </c>
      <c r="K2181" t="s">
        <v>5151</v>
      </c>
      <c r="L2181">
        <v>4.32</v>
      </c>
      <c r="M2181" s="9" t="str">
        <f>Data[[#This Row],[schedule]]&amp;" | "&amp;Data[[#This Row],[section]]</f>
        <v xml:space="preserve">SCHEDULE 14: REPORT ON PASSENGER SATISFACTION INDICATORS | </v>
      </c>
      <c r="N2181" s="9" t="str">
        <f t="shared" si="34"/>
        <v>SCHEDULE 14: REPORT ON PASSENGER SATISFACTION INDICATORS | FY Q2 | International terminal: Passport and visa inspection waiting time</v>
      </c>
    </row>
    <row r="2182" spans="1:14">
      <c r="A2182" t="s">
        <v>1</v>
      </c>
      <c r="B2182">
        <v>2011</v>
      </c>
      <c r="C2182" t="s">
        <v>5088</v>
      </c>
      <c r="D2182" t="s">
        <v>81</v>
      </c>
      <c r="E2182" t="s">
        <v>81</v>
      </c>
      <c r="F2182" t="s">
        <v>5095</v>
      </c>
      <c r="G2182">
        <v>42</v>
      </c>
      <c r="H2182" t="s">
        <v>5198</v>
      </c>
      <c r="I2182">
        <v>2011</v>
      </c>
      <c r="J2182" t="s">
        <v>5091</v>
      </c>
      <c r="K2182" t="s">
        <v>5588</v>
      </c>
      <c r="L2182">
        <v>4.55</v>
      </c>
      <c r="M2182" s="9" t="str">
        <f>Data[[#This Row],[schedule]]&amp;" | "&amp;Data[[#This Row],[section]]</f>
        <v xml:space="preserve">SCHEDULE 14: REPORT ON PASSENGER SATISFACTION INDICATORS | </v>
      </c>
      <c r="N2182" s="9" t="str">
        <f t="shared" si="34"/>
        <v>SCHEDULE 14: REPORT ON PASSENGER SATISFACTION INDICATORS | FY Q3 | International terminal: Passport and visa inspection waiting time</v>
      </c>
    </row>
    <row r="2183" spans="1:14">
      <c r="A2183" t="s">
        <v>1</v>
      </c>
      <c r="B2183">
        <v>2011</v>
      </c>
      <c r="C2183" t="s">
        <v>5088</v>
      </c>
      <c r="D2183" t="s">
        <v>81</v>
      </c>
      <c r="E2183" t="s">
        <v>81</v>
      </c>
      <c r="F2183" t="s">
        <v>5097</v>
      </c>
      <c r="G2183">
        <v>42</v>
      </c>
      <c r="H2183" t="s">
        <v>5198</v>
      </c>
      <c r="I2183">
        <v>2011</v>
      </c>
      <c r="J2183" t="s">
        <v>5091</v>
      </c>
      <c r="K2183" t="s">
        <v>5183</v>
      </c>
      <c r="L2183">
        <v>4.45</v>
      </c>
      <c r="M2183" s="9" t="str">
        <f>Data[[#This Row],[schedule]]&amp;" | "&amp;Data[[#This Row],[section]]</f>
        <v xml:space="preserve">SCHEDULE 14: REPORT ON PASSENGER SATISFACTION INDICATORS | </v>
      </c>
      <c r="N2183" s="9" t="str">
        <f t="shared" si="34"/>
        <v>SCHEDULE 14: REPORT ON PASSENGER SATISFACTION INDICATORS | FY Q4 | International terminal: Passport and visa inspection waiting time</v>
      </c>
    </row>
    <row r="2184" spans="1:14">
      <c r="A2184" t="s">
        <v>1</v>
      </c>
      <c r="B2184">
        <v>2011</v>
      </c>
      <c r="C2184" t="s">
        <v>5088</v>
      </c>
      <c r="D2184" t="s">
        <v>81</v>
      </c>
      <c r="E2184" t="s">
        <v>81</v>
      </c>
      <c r="F2184" t="s">
        <v>5099</v>
      </c>
      <c r="G2184">
        <v>42</v>
      </c>
      <c r="H2184" t="s">
        <v>5198</v>
      </c>
      <c r="I2184">
        <v>2011</v>
      </c>
      <c r="J2184" t="s">
        <v>5091</v>
      </c>
      <c r="K2184" t="s">
        <v>5589</v>
      </c>
      <c r="L2184">
        <v>4.3849999999999998</v>
      </c>
      <c r="M2184" s="9" t="str">
        <f>Data[[#This Row],[schedule]]&amp;" | "&amp;Data[[#This Row],[section]]</f>
        <v xml:space="preserve">SCHEDULE 14: REPORT ON PASSENGER SATISFACTION INDICATORS | </v>
      </c>
      <c r="N2184" s="9" t="str">
        <f t="shared" si="34"/>
        <v>SCHEDULE 14: REPORT ON PASSENGER SATISFACTION INDICATORS | Annual average | International terminal: Passport and visa inspection waiting time</v>
      </c>
    </row>
    <row r="2185" spans="1:14">
      <c r="A2185" t="s">
        <v>1</v>
      </c>
      <c r="B2185">
        <v>2011</v>
      </c>
      <c r="C2185" t="s">
        <v>5088</v>
      </c>
      <c r="D2185" t="s">
        <v>81</v>
      </c>
      <c r="E2185" t="s">
        <v>81</v>
      </c>
      <c r="F2185" t="s">
        <v>5089</v>
      </c>
      <c r="G2185">
        <v>43</v>
      </c>
      <c r="H2185" t="s">
        <v>5203</v>
      </c>
      <c r="I2185">
        <v>2011</v>
      </c>
      <c r="J2185" t="s">
        <v>5091</v>
      </c>
      <c r="K2185" t="s">
        <v>5096</v>
      </c>
      <c r="L2185">
        <v>4.1900000000000004</v>
      </c>
      <c r="M2185" s="9" t="str">
        <f>Data[[#This Row],[schedule]]&amp;" | "&amp;Data[[#This Row],[section]]</f>
        <v xml:space="preserve">SCHEDULE 14: REPORT ON PASSENGER SATISFACTION INDICATORS | </v>
      </c>
      <c r="N2185" s="9" t="str">
        <f t="shared" si="34"/>
        <v>SCHEDULE 14: REPORT ON PASSENGER SATISFACTION INDICATORS | FY Q1 | International terminal: Security inspection waiting time</v>
      </c>
    </row>
    <row r="2186" spans="1:14">
      <c r="A2186" t="s">
        <v>1</v>
      </c>
      <c r="B2186">
        <v>2011</v>
      </c>
      <c r="C2186" t="s">
        <v>5088</v>
      </c>
      <c r="D2186" t="s">
        <v>81</v>
      </c>
      <c r="E2186" t="s">
        <v>81</v>
      </c>
      <c r="F2186" t="s">
        <v>5093</v>
      </c>
      <c r="G2186">
        <v>43</v>
      </c>
      <c r="H2186" t="s">
        <v>5203</v>
      </c>
      <c r="I2186">
        <v>2011</v>
      </c>
      <c r="J2186" t="s">
        <v>5091</v>
      </c>
      <c r="K2186" t="s">
        <v>5170</v>
      </c>
      <c r="L2186">
        <v>4.07</v>
      </c>
      <c r="M2186" s="9" t="str">
        <f>Data[[#This Row],[schedule]]&amp;" | "&amp;Data[[#This Row],[section]]</f>
        <v xml:space="preserve">SCHEDULE 14: REPORT ON PASSENGER SATISFACTION INDICATORS | </v>
      </c>
      <c r="N2186" s="9" t="str">
        <f t="shared" si="34"/>
        <v>SCHEDULE 14: REPORT ON PASSENGER SATISFACTION INDICATORS | FY Q2 | International terminal: Security inspection waiting time</v>
      </c>
    </row>
    <row r="2187" spans="1:14">
      <c r="A2187" t="s">
        <v>1</v>
      </c>
      <c r="B2187">
        <v>2011</v>
      </c>
      <c r="C2187" t="s">
        <v>5088</v>
      </c>
      <c r="D2187" t="s">
        <v>81</v>
      </c>
      <c r="E2187" t="s">
        <v>81</v>
      </c>
      <c r="F2187" t="s">
        <v>5095</v>
      </c>
      <c r="G2187">
        <v>43</v>
      </c>
      <c r="H2187" t="s">
        <v>5203</v>
      </c>
      <c r="I2187">
        <v>2011</v>
      </c>
      <c r="J2187" t="s">
        <v>5091</v>
      </c>
      <c r="K2187" t="s">
        <v>5321</v>
      </c>
      <c r="L2187">
        <v>4.41</v>
      </c>
      <c r="M2187" s="9" t="str">
        <f>Data[[#This Row],[schedule]]&amp;" | "&amp;Data[[#This Row],[section]]</f>
        <v xml:space="preserve">SCHEDULE 14: REPORT ON PASSENGER SATISFACTION INDICATORS | </v>
      </c>
      <c r="N2187" s="9" t="str">
        <f t="shared" si="34"/>
        <v>SCHEDULE 14: REPORT ON PASSENGER SATISFACTION INDICATORS | FY Q3 | International terminal: Security inspection waiting time</v>
      </c>
    </row>
    <row r="2188" spans="1:14">
      <c r="A2188" t="s">
        <v>1</v>
      </c>
      <c r="B2188">
        <v>2011</v>
      </c>
      <c r="C2188" t="s">
        <v>5088</v>
      </c>
      <c r="D2188" t="s">
        <v>81</v>
      </c>
      <c r="E2188" t="s">
        <v>81</v>
      </c>
      <c r="F2188" t="s">
        <v>5097</v>
      </c>
      <c r="G2188">
        <v>43</v>
      </c>
      <c r="H2188" t="s">
        <v>5203</v>
      </c>
      <c r="I2188">
        <v>2011</v>
      </c>
      <c r="J2188" t="s">
        <v>5091</v>
      </c>
      <c r="K2188" t="s">
        <v>5565</v>
      </c>
      <c r="L2188">
        <v>4.53</v>
      </c>
      <c r="M2188" s="9" t="str">
        <f>Data[[#This Row],[schedule]]&amp;" | "&amp;Data[[#This Row],[section]]</f>
        <v xml:space="preserve">SCHEDULE 14: REPORT ON PASSENGER SATISFACTION INDICATORS | </v>
      </c>
      <c r="N2188" s="9" t="str">
        <f t="shared" si="34"/>
        <v>SCHEDULE 14: REPORT ON PASSENGER SATISFACTION INDICATORS | FY Q4 | International terminal: Security inspection waiting time</v>
      </c>
    </row>
    <row r="2189" spans="1:14">
      <c r="A2189" t="s">
        <v>1</v>
      </c>
      <c r="B2189">
        <v>2011</v>
      </c>
      <c r="C2189" t="s">
        <v>5088</v>
      </c>
      <c r="D2189" t="s">
        <v>81</v>
      </c>
      <c r="E2189" t="s">
        <v>81</v>
      </c>
      <c r="F2189" t="s">
        <v>5099</v>
      </c>
      <c r="G2189">
        <v>43</v>
      </c>
      <c r="H2189" t="s">
        <v>5203</v>
      </c>
      <c r="I2189">
        <v>2011</v>
      </c>
      <c r="J2189" t="s">
        <v>5091</v>
      </c>
      <c r="K2189" t="s">
        <v>5590</v>
      </c>
      <c r="L2189">
        <v>4.3000000000000007</v>
      </c>
      <c r="M2189" s="9" t="str">
        <f>Data[[#This Row],[schedule]]&amp;" | "&amp;Data[[#This Row],[section]]</f>
        <v xml:space="preserve">SCHEDULE 14: REPORT ON PASSENGER SATISFACTION INDICATORS | </v>
      </c>
      <c r="N2189" s="9" t="str">
        <f t="shared" si="34"/>
        <v>SCHEDULE 14: REPORT ON PASSENGER SATISFACTION INDICATORS | Annual average | International terminal: Security inspection waiting time</v>
      </c>
    </row>
    <row r="2190" spans="1:14">
      <c r="A2190" t="s">
        <v>1</v>
      </c>
      <c r="B2190">
        <v>2011</v>
      </c>
      <c r="C2190" t="s">
        <v>5088</v>
      </c>
      <c r="D2190" t="s">
        <v>81</v>
      </c>
      <c r="E2190" t="s">
        <v>81</v>
      </c>
      <c r="F2190" t="s">
        <v>5089</v>
      </c>
      <c r="G2190">
        <v>44</v>
      </c>
      <c r="H2190" t="s">
        <v>5207</v>
      </c>
      <c r="I2190">
        <v>2011</v>
      </c>
      <c r="J2190" t="s">
        <v>5091</v>
      </c>
      <c r="K2190" t="s">
        <v>5591</v>
      </c>
      <c r="L2190">
        <v>3.54</v>
      </c>
      <c r="M2190" s="9" t="str">
        <f>Data[[#This Row],[schedule]]&amp;" | "&amp;Data[[#This Row],[section]]</f>
        <v xml:space="preserve">SCHEDULE 14: REPORT ON PASSENGER SATISFACTION INDICATORS | </v>
      </c>
      <c r="N2190" s="9" t="str">
        <f t="shared" si="34"/>
        <v>SCHEDULE 14: REPORT ON PASSENGER SATISFACTION INDICATORS | FY Q1 | International terminal: Check-in waiting time</v>
      </c>
    </row>
    <row r="2191" spans="1:14">
      <c r="A2191" t="s">
        <v>1</v>
      </c>
      <c r="B2191">
        <v>2011</v>
      </c>
      <c r="C2191" t="s">
        <v>5088</v>
      </c>
      <c r="D2191" t="s">
        <v>81</v>
      </c>
      <c r="E2191" t="s">
        <v>81</v>
      </c>
      <c r="F2191" t="s">
        <v>5093</v>
      </c>
      <c r="G2191">
        <v>44</v>
      </c>
      <c r="H2191" t="s">
        <v>5207</v>
      </c>
      <c r="I2191">
        <v>2011</v>
      </c>
      <c r="J2191" t="s">
        <v>5091</v>
      </c>
      <c r="K2191" t="s">
        <v>5341</v>
      </c>
      <c r="L2191">
        <v>4.34</v>
      </c>
      <c r="M2191" s="9" t="str">
        <f>Data[[#This Row],[schedule]]&amp;" | "&amp;Data[[#This Row],[section]]</f>
        <v xml:space="preserve">SCHEDULE 14: REPORT ON PASSENGER SATISFACTION INDICATORS | </v>
      </c>
      <c r="N2191" s="9" t="str">
        <f t="shared" si="34"/>
        <v>SCHEDULE 14: REPORT ON PASSENGER SATISFACTION INDICATORS | FY Q2 | International terminal: Check-in waiting time</v>
      </c>
    </row>
    <row r="2192" spans="1:14">
      <c r="A2192" t="s">
        <v>1</v>
      </c>
      <c r="B2192">
        <v>2011</v>
      </c>
      <c r="C2192" t="s">
        <v>5088</v>
      </c>
      <c r="D2192" t="s">
        <v>81</v>
      </c>
      <c r="E2192" t="s">
        <v>81</v>
      </c>
      <c r="F2192" t="s">
        <v>5095</v>
      </c>
      <c r="G2192">
        <v>44</v>
      </c>
      <c r="H2192" t="s">
        <v>5207</v>
      </c>
      <c r="I2192">
        <v>2011</v>
      </c>
      <c r="J2192" t="s">
        <v>5091</v>
      </c>
      <c r="K2192" t="s">
        <v>5092</v>
      </c>
      <c r="L2192">
        <v>4.26</v>
      </c>
      <c r="M2192" s="9" t="str">
        <f>Data[[#This Row],[schedule]]&amp;" | "&amp;Data[[#This Row],[section]]</f>
        <v xml:space="preserve">SCHEDULE 14: REPORT ON PASSENGER SATISFACTION INDICATORS | </v>
      </c>
      <c r="N2192" s="9" t="str">
        <f t="shared" si="34"/>
        <v>SCHEDULE 14: REPORT ON PASSENGER SATISFACTION INDICATORS | FY Q3 | International terminal: Check-in waiting time</v>
      </c>
    </row>
    <row r="2193" spans="1:14">
      <c r="A2193" t="s">
        <v>1</v>
      </c>
      <c r="B2193">
        <v>2011</v>
      </c>
      <c r="C2193" t="s">
        <v>5088</v>
      </c>
      <c r="D2193" t="s">
        <v>81</v>
      </c>
      <c r="E2193" t="s">
        <v>81</v>
      </c>
      <c r="F2193" t="s">
        <v>5097</v>
      </c>
      <c r="G2193">
        <v>44</v>
      </c>
      <c r="H2193" t="s">
        <v>5207</v>
      </c>
      <c r="I2193">
        <v>2011</v>
      </c>
      <c r="J2193" t="s">
        <v>5091</v>
      </c>
      <c r="K2193" t="s">
        <v>5102</v>
      </c>
      <c r="L2193">
        <v>4.28</v>
      </c>
      <c r="M2193" s="9" t="str">
        <f>Data[[#This Row],[schedule]]&amp;" | "&amp;Data[[#This Row],[section]]</f>
        <v xml:space="preserve">SCHEDULE 14: REPORT ON PASSENGER SATISFACTION INDICATORS | </v>
      </c>
      <c r="N2193" s="9" t="str">
        <f t="shared" si="34"/>
        <v>SCHEDULE 14: REPORT ON PASSENGER SATISFACTION INDICATORS | FY Q4 | International terminal: Check-in waiting time</v>
      </c>
    </row>
    <row r="2194" spans="1:14">
      <c r="A2194" t="s">
        <v>1</v>
      </c>
      <c r="B2194">
        <v>2011</v>
      </c>
      <c r="C2194" t="s">
        <v>5088</v>
      </c>
      <c r="D2194" t="s">
        <v>81</v>
      </c>
      <c r="E2194" t="s">
        <v>81</v>
      </c>
      <c r="F2194" t="s">
        <v>5099</v>
      </c>
      <c r="G2194">
        <v>44</v>
      </c>
      <c r="H2194" t="s">
        <v>5207</v>
      </c>
      <c r="I2194">
        <v>2011</v>
      </c>
      <c r="J2194" t="s">
        <v>5091</v>
      </c>
      <c r="K2194" t="s">
        <v>5592</v>
      </c>
      <c r="L2194">
        <v>4.1050000000000004</v>
      </c>
      <c r="M2194" s="9" t="str">
        <f>Data[[#This Row],[schedule]]&amp;" | "&amp;Data[[#This Row],[section]]</f>
        <v xml:space="preserve">SCHEDULE 14: REPORT ON PASSENGER SATISFACTION INDICATORS | </v>
      </c>
      <c r="N2194" s="9" t="str">
        <f t="shared" si="34"/>
        <v>SCHEDULE 14: REPORT ON PASSENGER SATISFACTION INDICATORS | Annual average | International terminal: Check-in waiting time</v>
      </c>
    </row>
    <row r="2195" spans="1:14">
      <c r="A2195" t="s">
        <v>1</v>
      </c>
      <c r="B2195">
        <v>2011</v>
      </c>
      <c r="C2195" t="s">
        <v>5088</v>
      </c>
      <c r="D2195" t="s">
        <v>81</v>
      </c>
      <c r="E2195" t="s">
        <v>81</v>
      </c>
      <c r="F2195" t="s">
        <v>5089</v>
      </c>
      <c r="G2195">
        <v>45</v>
      </c>
      <c r="H2195" t="s">
        <v>5212</v>
      </c>
      <c r="I2195">
        <v>2011</v>
      </c>
      <c r="J2195" t="s">
        <v>5091</v>
      </c>
      <c r="K2195" t="s">
        <v>5102</v>
      </c>
      <c r="L2195">
        <v>4.28</v>
      </c>
      <c r="M2195" s="9" t="str">
        <f>Data[[#This Row],[schedule]]&amp;" | "&amp;Data[[#This Row],[section]]</f>
        <v xml:space="preserve">SCHEDULE 14: REPORT ON PASSENGER SATISFACTION INDICATORS | </v>
      </c>
      <c r="N2195" s="9" t="str">
        <f t="shared" si="34"/>
        <v>SCHEDULE 14: REPORT ON PASSENGER SATISFACTION INDICATORS | FY Q1 | International terminal: Feeling of being safe and secure</v>
      </c>
    </row>
    <row r="2196" spans="1:14">
      <c r="A2196" t="s">
        <v>1</v>
      </c>
      <c r="B2196">
        <v>2011</v>
      </c>
      <c r="C2196" t="s">
        <v>5088</v>
      </c>
      <c r="D2196" t="s">
        <v>81</v>
      </c>
      <c r="E2196" t="s">
        <v>81</v>
      </c>
      <c r="F2196" t="s">
        <v>5093</v>
      </c>
      <c r="G2196">
        <v>45</v>
      </c>
      <c r="H2196" t="s">
        <v>5212</v>
      </c>
      <c r="I2196">
        <v>2011</v>
      </c>
      <c r="J2196" t="s">
        <v>5091</v>
      </c>
      <c r="K2196" t="s">
        <v>5194</v>
      </c>
      <c r="L2196">
        <v>4.42</v>
      </c>
      <c r="M2196" s="9" t="str">
        <f>Data[[#This Row],[schedule]]&amp;" | "&amp;Data[[#This Row],[section]]</f>
        <v xml:space="preserve">SCHEDULE 14: REPORT ON PASSENGER SATISFACTION INDICATORS | </v>
      </c>
      <c r="N2196" s="9" t="str">
        <f t="shared" si="34"/>
        <v>SCHEDULE 14: REPORT ON PASSENGER SATISFACTION INDICATORS | FY Q2 | International terminal: Feeling of being safe and secure</v>
      </c>
    </row>
    <row r="2197" spans="1:14">
      <c r="A2197" t="s">
        <v>1</v>
      </c>
      <c r="B2197">
        <v>2011</v>
      </c>
      <c r="C2197" t="s">
        <v>5088</v>
      </c>
      <c r="D2197" t="s">
        <v>81</v>
      </c>
      <c r="E2197" t="s">
        <v>81</v>
      </c>
      <c r="F2197" t="s">
        <v>5095</v>
      </c>
      <c r="G2197">
        <v>45</v>
      </c>
      <c r="H2197" t="s">
        <v>5212</v>
      </c>
      <c r="I2197">
        <v>2011</v>
      </c>
      <c r="J2197" t="s">
        <v>5091</v>
      </c>
      <c r="K2197" t="s">
        <v>5199</v>
      </c>
      <c r="L2197">
        <v>4.4400000000000004</v>
      </c>
      <c r="M2197" s="9" t="str">
        <f>Data[[#This Row],[schedule]]&amp;" | "&amp;Data[[#This Row],[section]]</f>
        <v xml:space="preserve">SCHEDULE 14: REPORT ON PASSENGER SATISFACTION INDICATORS | </v>
      </c>
      <c r="N2197" s="9" t="str">
        <f t="shared" si="34"/>
        <v>SCHEDULE 14: REPORT ON PASSENGER SATISFACTION INDICATORS | FY Q3 | International terminal: Feeling of being safe and secure</v>
      </c>
    </row>
    <row r="2198" spans="1:14">
      <c r="A2198" t="s">
        <v>1</v>
      </c>
      <c r="B2198">
        <v>2011</v>
      </c>
      <c r="C2198" t="s">
        <v>5088</v>
      </c>
      <c r="D2198" t="s">
        <v>81</v>
      </c>
      <c r="E2198" t="s">
        <v>81</v>
      </c>
      <c r="F2198" t="s">
        <v>5097</v>
      </c>
      <c r="G2198">
        <v>45</v>
      </c>
      <c r="H2198" t="s">
        <v>5212</v>
      </c>
      <c r="I2198">
        <v>2011</v>
      </c>
      <c r="J2198" t="s">
        <v>5091</v>
      </c>
      <c r="K2198" t="s">
        <v>5593</v>
      </c>
      <c r="L2198">
        <v>4.49</v>
      </c>
      <c r="M2198" s="9" t="str">
        <f>Data[[#This Row],[schedule]]&amp;" | "&amp;Data[[#This Row],[section]]</f>
        <v xml:space="preserve">SCHEDULE 14: REPORT ON PASSENGER SATISFACTION INDICATORS | </v>
      </c>
      <c r="N2198" s="9" t="str">
        <f t="shared" si="34"/>
        <v>SCHEDULE 14: REPORT ON PASSENGER SATISFACTION INDICATORS | FY Q4 | International terminal: Feeling of being safe and secure</v>
      </c>
    </row>
    <row r="2199" spans="1:14">
      <c r="A2199" t="s">
        <v>1</v>
      </c>
      <c r="B2199">
        <v>2011</v>
      </c>
      <c r="C2199" t="s">
        <v>5088</v>
      </c>
      <c r="D2199" t="s">
        <v>81</v>
      </c>
      <c r="E2199" t="s">
        <v>81</v>
      </c>
      <c r="F2199" t="s">
        <v>5099</v>
      </c>
      <c r="G2199">
        <v>45</v>
      </c>
      <c r="H2199" t="s">
        <v>5212</v>
      </c>
      <c r="I2199">
        <v>2011</v>
      </c>
      <c r="J2199" t="s">
        <v>5091</v>
      </c>
      <c r="K2199" t="s">
        <v>5594</v>
      </c>
      <c r="L2199">
        <v>4.4075000000000006</v>
      </c>
      <c r="M2199" s="9" t="str">
        <f>Data[[#This Row],[schedule]]&amp;" | "&amp;Data[[#This Row],[section]]</f>
        <v xml:space="preserve">SCHEDULE 14: REPORT ON PASSENGER SATISFACTION INDICATORS | </v>
      </c>
      <c r="N2199" s="9" t="str">
        <f t="shared" si="34"/>
        <v>SCHEDULE 14: REPORT ON PASSENGER SATISFACTION INDICATORS | Annual average | International terminal: Feeling of being safe and secure</v>
      </c>
    </row>
    <row r="2200" spans="1:14">
      <c r="A2200" t="s">
        <v>1</v>
      </c>
      <c r="B2200">
        <v>2011</v>
      </c>
      <c r="C2200" t="s">
        <v>5088</v>
      </c>
      <c r="D2200" t="s">
        <v>81</v>
      </c>
      <c r="E2200" t="s">
        <v>81</v>
      </c>
      <c r="F2200" t="s">
        <v>5089</v>
      </c>
      <c r="G2200">
        <v>46</v>
      </c>
      <c r="H2200" t="s">
        <v>5218</v>
      </c>
      <c r="I2200">
        <v>2011</v>
      </c>
      <c r="J2200" t="s">
        <v>5091</v>
      </c>
      <c r="K2200" t="s">
        <v>5595</v>
      </c>
      <c r="L2200">
        <v>3.7192857142857139</v>
      </c>
      <c r="M2200" s="9" t="str">
        <f>Data[[#This Row],[schedule]]&amp;" | "&amp;Data[[#This Row],[section]]</f>
        <v xml:space="preserve">SCHEDULE 14: REPORT ON PASSENGER SATISFACTION INDICATORS | </v>
      </c>
      <c r="N2200" s="9" t="str">
        <f t="shared" si="34"/>
        <v>SCHEDULE 14: REPORT ON PASSENGER SATISFACTION INDICATORS | FY Q1 | International terminal: Average survey score</v>
      </c>
    </row>
    <row r="2201" spans="1:14">
      <c r="A2201" t="s">
        <v>1</v>
      </c>
      <c r="B2201">
        <v>2011</v>
      </c>
      <c r="C2201" t="s">
        <v>5088</v>
      </c>
      <c r="D2201" t="s">
        <v>81</v>
      </c>
      <c r="E2201" t="s">
        <v>81</v>
      </c>
      <c r="F2201" t="s">
        <v>5093</v>
      </c>
      <c r="G2201">
        <v>46</v>
      </c>
      <c r="H2201" t="s">
        <v>5218</v>
      </c>
      <c r="I2201">
        <v>2011</v>
      </c>
      <c r="J2201" t="s">
        <v>5091</v>
      </c>
      <c r="K2201" t="s">
        <v>5596</v>
      </c>
      <c r="L2201">
        <v>3.9785714285714291</v>
      </c>
      <c r="M2201" s="9" t="str">
        <f>Data[[#This Row],[schedule]]&amp;" | "&amp;Data[[#This Row],[section]]</f>
        <v xml:space="preserve">SCHEDULE 14: REPORT ON PASSENGER SATISFACTION INDICATORS | </v>
      </c>
      <c r="N2201" s="9" t="str">
        <f t="shared" si="34"/>
        <v>SCHEDULE 14: REPORT ON PASSENGER SATISFACTION INDICATORS | FY Q2 | International terminal: Average survey score</v>
      </c>
    </row>
    <row r="2202" spans="1:14">
      <c r="A2202" t="s">
        <v>1</v>
      </c>
      <c r="B2202">
        <v>2011</v>
      </c>
      <c r="C2202" t="s">
        <v>5088</v>
      </c>
      <c r="D2202" t="s">
        <v>81</v>
      </c>
      <c r="E2202" t="s">
        <v>81</v>
      </c>
      <c r="F2202" t="s">
        <v>5095</v>
      </c>
      <c r="G2202">
        <v>46</v>
      </c>
      <c r="H2202" t="s">
        <v>5218</v>
      </c>
      <c r="I2202">
        <v>2011</v>
      </c>
      <c r="J2202" t="s">
        <v>5091</v>
      </c>
      <c r="K2202" t="s">
        <v>5597</v>
      </c>
      <c r="L2202">
        <v>4.1192857142857138</v>
      </c>
      <c r="M2202" s="9" t="str">
        <f>Data[[#This Row],[schedule]]&amp;" | "&amp;Data[[#This Row],[section]]</f>
        <v xml:space="preserve">SCHEDULE 14: REPORT ON PASSENGER SATISFACTION INDICATORS | </v>
      </c>
      <c r="N2202" s="9" t="str">
        <f t="shared" si="34"/>
        <v>SCHEDULE 14: REPORT ON PASSENGER SATISFACTION INDICATORS | FY Q3 | International terminal: Average survey score</v>
      </c>
    </row>
    <row r="2203" spans="1:14">
      <c r="A2203" t="s">
        <v>1</v>
      </c>
      <c r="B2203">
        <v>2011</v>
      </c>
      <c r="C2203" t="s">
        <v>5088</v>
      </c>
      <c r="D2203" t="s">
        <v>81</v>
      </c>
      <c r="E2203" t="s">
        <v>81</v>
      </c>
      <c r="F2203" t="s">
        <v>5097</v>
      </c>
      <c r="G2203">
        <v>46</v>
      </c>
      <c r="H2203" t="s">
        <v>5218</v>
      </c>
      <c r="I2203">
        <v>2011</v>
      </c>
      <c r="J2203" t="s">
        <v>5091</v>
      </c>
      <c r="K2203" t="s">
        <v>5307</v>
      </c>
      <c r="L2203">
        <v>4.2750000000000004</v>
      </c>
      <c r="M2203" s="9" t="str">
        <f>Data[[#This Row],[schedule]]&amp;" | "&amp;Data[[#This Row],[section]]</f>
        <v xml:space="preserve">SCHEDULE 14: REPORT ON PASSENGER SATISFACTION INDICATORS | </v>
      </c>
      <c r="N2203" s="9" t="str">
        <f t="shared" si="34"/>
        <v>SCHEDULE 14: REPORT ON PASSENGER SATISFACTION INDICATORS | FY Q4 | International terminal: Average survey score</v>
      </c>
    </row>
    <row r="2204" spans="1:14">
      <c r="A2204" t="s">
        <v>1</v>
      </c>
      <c r="B2204">
        <v>2011</v>
      </c>
      <c r="C2204" t="s">
        <v>5088</v>
      </c>
      <c r="D2204" t="s">
        <v>81</v>
      </c>
      <c r="E2204" t="s">
        <v>81</v>
      </c>
      <c r="F2204" t="s">
        <v>5099</v>
      </c>
      <c r="G2204">
        <v>46</v>
      </c>
      <c r="H2204" t="s">
        <v>5218</v>
      </c>
      <c r="I2204">
        <v>2011</v>
      </c>
      <c r="J2204" t="s">
        <v>5091</v>
      </c>
      <c r="K2204" t="s">
        <v>5598</v>
      </c>
      <c r="L2204">
        <v>4.0230357142857143</v>
      </c>
      <c r="M2204" s="9" t="str">
        <f>Data[[#This Row],[schedule]]&amp;" | "&amp;Data[[#This Row],[section]]</f>
        <v xml:space="preserve">SCHEDULE 14: REPORT ON PASSENGER SATISFACTION INDICATORS | </v>
      </c>
      <c r="N2204" s="9" t="str">
        <f t="shared" si="34"/>
        <v>SCHEDULE 14: REPORT ON PASSENGER SATISFACTION INDICATORS | Annual average | International terminal: Average survey score</v>
      </c>
    </row>
    <row r="2205" spans="1:14">
      <c r="A2205" t="s">
        <v>1</v>
      </c>
      <c r="B2205">
        <v>2011</v>
      </c>
      <c r="C2205" t="s">
        <v>5223</v>
      </c>
      <c r="D2205" t="s">
        <v>81</v>
      </c>
      <c r="E2205" t="s">
        <v>81</v>
      </c>
      <c r="F2205" t="s">
        <v>5224</v>
      </c>
      <c r="G2205">
        <v>8</v>
      </c>
      <c r="H2205" t="s">
        <v>5225</v>
      </c>
      <c r="I2205">
        <v>2011</v>
      </c>
      <c r="J2205" t="s">
        <v>4988</v>
      </c>
      <c r="K2205" t="s">
        <v>1350</v>
      </c>
      <c r="M2205" s="9" t="str">
        <f>Data[[#This Row],[schedule]]&amp;" | "&amp;Data[[#This Row],[section]]</f>
        <v xml:space="preserve">SCHEDULE 11: REPORT ON RELIABILITY MEASURES | </v>
      </c>
      <c r="N2205" s="9" t="str">
        <f t="shared" si="34"/>
        <v>SCHEDULE 11: REPORT ON RELIABILITY MEASURES | Interruptions to: Runway | Caused by: Airports</v>
      </c>
    </row>
    <row r="2206" spans="1:14">
      <c r="A2206" t="s">
        <v>1</v>
      </c>
      <c r="B2206">
        <v>2011</v>
      </c>
      <c r="C2206" t="s">
        <v>5223</v>
      </c>
      <c r="D2206" t="s">
        <v>81</v>
      </c>
      <c r="E2206" t="s">
        <v>81</v>
      </c>
      <c r="F2206" t="s">
        <v>5224</v>
      </c>
      <c r="G2206">
        <v>8</v>
      </c>
      <c r="H2206" t="s">
        <v>5225</v>
      </c>
      <c r="I2206">
        <v>2011</v>
      </c>
      <c r="J2206" t="s">
        <v>5226</v>
      </c>
      <c r="K2206" t="s">
        <v>1350</v>
      </c>
      <c r="M2206" s="9" t="str">
        <f>Data[[#This Row],[schedule]]&amp;" | "&amp;Data[[#This Row],[section]]</f>
        <v xml:space="preserve">SCHEDULE 11: REPORT ON RELIABILITY MEASURES | </v>
      </c>
      <c r="N2206" s="9" t="str">
        <f t="shared" si="34"/>
        <v>SCHEDULE 11: REPORT ON RELIABILITY MEASURES | Interruptions to: Runway | Caused by: Airports</v>
      </c>
    </row>
    <row r="2207" spans="1:14">
      <c r="A2207" t="s">
        <v>1</v>
      </c>
      <c r="B2207">
        <v>2011</v>
      </c>
      <c r="C2207" t="s">
        <v>5223</v>
      </c>
      <c r="D2207" t="s">
        <v>81</v>
      </c>
      <c r="E2207" t="s">
        <v>81</v>
      </c>
      <c r="F2207" t="s">
        <v>5224</v>
      </c>
      <c r="G2207">
        <v>8</v>
      </c>
      <c r="H2207" t="s">
        <v>5225</v>
      </c>
      <c r="I2207">
        <v>2011</v>
      </c>
      <c r="J2207" t="s">
        <v>5227</v>
      </c>
      <c r="K2207" t="s">
        <v>1350</v>
      </c>
      <c r="M2207" s="9" t="str">
        <f>Data[[#This Row],[schedule]]&amp;" | "&amp;Data[[#This Row],[section]]</f>
        <v xml:space="preserve">SCHEDULE 11: REPORT ON RELIABILITY MEASURES | </v>
      </c>
      <c r="N2207" s="9" t="str">
        <f t="shared" si="34"/>
        <v>SCHEDULE 11: REPORT ON RELIABILITY MEASURES | Interruptions to: Runway | Caused by: Airports</v>
      </c>
    </row>
    <row r="2208" spans="1:14">
      <c r="A2208" t="s">
        <v>1</v>
      </c>
      <c r="B2208">
        <v>2011</v>
      </c>
      <c r="C2208" t="s">
        <v>5223</v>
      </c>
      <c r="D2208" t="s">
        <v>81</v>
      </c>
      <c r="E2208" t="s">
        <v>81</v>
      </c>
      <c r="F2208" t="s">
        <v>5224</v>
      </c>
      <c r="G2208">
        <v>9</v>
      </c>
      <c r="H2208" t="s">
        <v>5228</v>
      </c>
      <c r="I2208">
        <v>2011</v>
      </c>
      <c r="J2208" t="s">
        <v>4988</v>
      </c>
      <c r="K2208" t="s">
        <v>1350</v>
      </c>
      <c r="M2208" s="9" t="str">
        <f>Data[[#This Row],[schedule]]&amp;" | "&amp;Data[[#This Row],[section]]</f>
        <v xml:space="preserve">SCHEDULE 11: REPORT ON RELIABILITY MEASURES | </v>
      </c>
      <c r="N2208" s="9" t="str">
        <f t="shared" si="34"/>
        <v>SCHEDULE 11: REPORT ON RELIABILITY MEASURES | Interruptions to: Runway | Caused by: Airlines/Other</v>
      </c>
    </row>
    <row r="2209" spans="1:14">
      <c r="A2209" t="s">
        <v>1</v>
      </c>
      <c r="B2209">
        <v>2011</v>
      </c>
      <c r="C2209" t="s">
        <v>5223</v>
      </c>
      <c r="D2209" t="s">
        <v>81</v>
      </c>
      <c r="E2209" t="s">
        <v>81</v>
      </c>
      <c r="F2209" t="s">
        <v>5224</v>
      </c>
      <c r="G2209">
        <v>9</v>
      </c>
      <c r="H2209" t="s">
        <v>5228</v>
      </c>
      <c r="I2209">
        <v>2011</v>
      </c>
      <c r="J2209" t="s">
        <v>5226</v>
      </c>
      <c r="K2209" t="s">
        <v>1350</v>
      </c>
      <c r="M2209" s="9" t="str">
        <f>Data[[#This Row],[schedule]]&amp;" | "&amp;Data[[#This Row],[section]]</f>
        <v xml:space="preserve">SCHEDULE 11: REPORT ON RELIABILITY MEASURES | </v>
      </c>
      <c r="N2209" s="9" t="str">
        <f t="shared" si="34"/>
        <v>SCHEDULE 11: REPORT ON RELIABILITY MEASURES | Interruptions to: Runway | Caused by: Airlines/Other</v>
      </c>
    </row>
    <row r="2210" spans="1:14">
      <c r="A2210" t="s">
        <v>1</v>
      </c>
      <c r="B2210">
        <v>2011</v>
      </c>
      <c r="C2210" t="s">
        <v>5223</v>
      </c>
      <c r="D2210" t="s">
        <v>81</v>
      </c>
      <c r="E2210" t="s">
        <v>81</v>
      </c>
      <c r="F2210" t="s">
        <v>5224</v>
      </c>
      <c r="G2210">
        <v>9</v>
      </c>
      <c r="H2210" t="s">
        <v>5228</v>
      </c>
      <c r="I2210">
        <v>2011</v>
      </c>
      <c r="J2210" t="s">
        <v>5227</v>
      </c>
      <c r="K2210" t="s">
        <v>1350</v>
      </c>
      <c r="M2210" s="9" t="str">
        <f>Data[[#This Row],[schedule]]&amp;" | "&amp;Data[[#This Row],[section]]</f>
        <v xml:space="preserve">SCHEDULE 11: REPORT ON RELIABILITY MEASURES | </v>
      </c>
      <c r="N2210" s="9" t="str">
        <f t="shared" si="34"/>
        <v>SCHEDULE 11: REPORT ON RELIABILITY MEASURES | Interruptions to: Runway | Caused by: Airlines/Other</v>
      </c>
    </row>
    <row r="2211" spans="1:14">
      <c r="A2211" t="s">
        <v>1</v>
      </c>
      <c r="B2211">
        <v>2011</v>
      </c>
      <c r="C2211" t="s">
        <v>5223</v>
      </c>
      <c r="D2211" t="s">
        <v>81</v>
      </c>
      <c r="E2211" t="s">
        <v>81</v>
      </c>
      <c r="F2211" t="s">
        <v>5224</v>
      </c>
      <c r="G2211">
        <v>10</v>
      </c>
      <c r="H2211" t="s">
        <v>5229</v>
      </c>
      <c r="I2211">
        <v>2011</v>
      </c>
      <c r="J2211" t="s">
        <v>4988</v>
      </c>
      <c r="K2211" t="s">
        <v>1624</v>
      </c>
      <c r="L2211">
        <v>1</v>
      </c>
      <c r="M2211" s="9" t="str">
        <f>Data[[#This Row],[schedule]]&amp;" | "&amp;Data[[#This Row],[section]]</f>
        <v xml:space="preserve">SCHEDULE 11: REPORT ON RELIABILITY MEASURES | </v>
      </c>
      <c r="N2211" s="9" t="str">
        <f t="shared" si="34"/>
        <v>SCHEDULE 11: REPORT ON RELIABILITY MEASURES | Interruptions to: Runway | Caused by: Undetermined reasons</v>
      </c>
    </row>
    <row r="2212" spans="1:14">
      <c r="A2212" t="s">
        <v>1</v>
      </c>
      <c r="B2212">
        <v>2011</v>
      </c>
      <c r="C2212" t="s">
        <v>5223</v>
      </c>
      <c r="D2212" t="s">
        <v>81</v>
      </c>
      <c r="E2212" t="s">
        <v>81</v>
      </c>
      <c r="F2212" t="s">
        <v>5224</v>
      </c>
      <c r="G2212">
        <v>10</v>
      </c>
      <c r="H2212" t="s">
        <v>5229</v>
      </c>
      <c r="I2212">
        <v>2011</v>
      </c>
      <c r="J2212" t="s">
        <v>5226</v>
      </c>
      <c r="K2212" t="s">
        <v>458</v>
      </c>
      <c r="L2212">
        <v>0</v>
      </c>
      <c r="M2212" s="9" t="str">
        <f>Data[[#This Row],[schedule]]&amp;" | "&amp;Data[[#This Row],[section]]</f>
        <v xml:space="preserve">SCHEDULE 11: REPORT ON RELIABILITY MEASURES | </v>
      </c>
      <c r="N2212" s="9" t="str">
        <f t="shared" si="34"/>
        <v>SCHEDULE 11: REPORT ON RELIABILITY MEASURES | Interruptions to: Runway | Caused by: Undetermined reasons</v>
      </c>
    </row>
    <row r="2213" spans="1:14">
      <c r="A2213" t="s">
        <v>1</v>
      </c>
      <c r="B2213">
        <v>2011</v>
      </c>
      <c r="C2213" t="s">
        <v>5223</v>
      </c>
      <c r="D2213" t="s">
        <v>81</v>
      </c>
      <c r="E2213" t="s">
        <v>81</v>
      </c>
      <c r="F2213" t="s">
        <v>5224</v>
      </c>
      <c r="G2213">
        <v>10</v>
      </c>
      <c r="H2213" t="s">
        <v>5229</v>
      </c>
      <c r="I2213">
        <v>2011</v>
      </c>
      <c r="J2213" t="s">
        <v>5227</v>
      </c>
      <c r="K2213" t="s">
        <v>5599</v>
      </c>
      <c r="L2213">
        <v>39</v>
      </c>
      <c r="M2213" s="9" t="str">
        <f>Data[[#This Row],[schedule]]&amp;" | "&amp;Data[[#This Row],[section]]</f>
        <v xml:space="preserve">SCHEDULE 11: REPORT ON RELIABILITY MEASURES | </v>
      </c>
      <c r="N2213" s="9" t="str">
        <f t="shared" si="34"/>
        <v>SCHEDULE 11: REPORT ON RELIABILITY MEASURES | Interruptions to: Runway | Caused by: Undetermined reasons</v>
      </c>
    </row>
    <row r="2214" spans="1:14">
      <c r="A2214" t="s">
        <v>1</v>
      </c>
      <c r="B2214">
        <v>2011</v>
      </c>
      <c r="C2214" t="s">
        <v>5223</v>
      </c>
      <c r="D2214" t="s">
        <v>81</v>
      </c>
      <c r="E2214" t="s">
        <v>81</v>
      </c>
      <c r="F2214" t="s">
        <v>5224</v>
      </c>
      <c r="G2214">
        <v>11</v>
      </c>
      <c r="H2214" t="s">
        <v>60</v>
      </c>
      <c r="I2214">
        <v>2011</v>
      </c>
      <c r="J2214" t="s">
        <v>4988</v>
      </c>
      <c r="K2214" t="s">
        <v>1624</v>
      </c>
      <c r="L2214">
        <v>1</v>
      </c>
      <c r="M2214" s="9" t="str">
        <f>Data[[#This Row],[schedule]]&amp;" | "&amp;Data[[#This Row],[section]]</f>
        <v xml:space="preserve">SCHEDULE 11: REPORT ON RELIABILITY MEASURES | </v>
      </c>
      <c r="N2214" s="9" t="str">
        <f t="shared" si="34"/>
        <v>SCHEDULE 11: REPORT ON RELIABILITY MEASURES | Interruptions to: Runway | Total</v>
      </c>
    </row>
    <row r="2215" spans="1:14">
      <c r="A2215" t="s">
        <v>1</v>
      </c>
      <c r="B2215">
        <v>2011</v>
      </c>
      <c r="C2215" t="s">
        <v>5223</v>
      </c>
      <c r="D2215" t="s">
        <v>81</v>
      </c>
      <c r="E2215" t="s">
        <v>81</v>
      </c>
      <c r="F2215" t="s">
        <v>5224</v>
      </c>
      <c r="G2215">
        <v>11</v>
      </c>
      <c r="H2215" t="s">
        <v>60</v>
      </c>
      <c r="I2215">
        <v>2011</v>
      </c>
      <c r="J2215" t="s">
        <v>5226</v>
      </c>
      <c r="K2215" t="s">
        <v>458</v>
      </c>
      <c r="L2215">
        <v>0</v>
      </c>
      <c r="M2215" s="9" t="str">
        <f>Data[[#This Row],[schedule]]&amp;" | "&amp;Data[[#This Row],[section]]</f>
        <v xml:space="preserve">SCHEDULE 11: REPORT ON RELIABILITY MEASURES | </v>
      </c>
      <c r="N2215" s="9" t="str">
        <f t="shared" si="34"/>
        <v>SCHEDULE 11: REPORT ON RELIABILITY MEASURES | Interruptions to: Runway | Total</v>
      </c>
    </row>
    <row r="2216" spans="1:14">
      <c r="A2216" t="s">
        <v>1</v>
      </c>
      <c r="B2216">
        <v>2011</v>
      </c>
      <c r="C2216" t="s">
        <v>5223</v>
      </c>
      <c r="D2216" t="s">
        <v>81</v>
      </c>
      <c r="E2216" t="s">
        <v>81</v>
      </c>
      <c r="F2216" t="s">
        <v>5224</v>
      </c>
      <c r="G2216">
        <v>11</v>
      </c>
      <c r="H2216" t="s">
        <v>60</v>
      </c>
      <c r="I2216">
        <v>2011</v>
      </c>
      <c r="J2216" t="s">
        <v>5227</v>
      </c>
      <c r="K2216" t="s">
        <v>5599</v>
      </c>
      <c r="L2216">
        <v>39</v>
      </c>
      <c r="M2216" s="9" t="str">
        <f>Data[[#This Row],[schedule]]&amp;" | "&amp;Data[[#This Row],[section]]</f>
        <v xml:space="preserve">SCHEDULE 11: REPORT ON RELIABILITY MEASURES | </v>
      </c>
      <c r="N2216" s="9" t="str">
        <f t="shared" si="34"/>
        <v>SCHEDULE 11: REPORT ON RELIABILITY MEASURES | Interruptions to: Runway | Total</v>
      </c>
    </row>
    <row r="2217" spans="1:14">
      <c r="A2217" t="s">
        <v>1</v>
      </c>
      <c r="B2217">
        <v>2011</v>
      </c>
      <c r="C2217" t="s">
        <v>5223</v>
      </c>
      <c r="D2217" t="s">
        <v>81</v>
      </c>
      <c r="E2217" t="s">
        <v>81</v>
      </c>
      <c r="F2217" t="s">
        <v>5231</v>
      </c>
      <c r="G2217">
        <v>14</v>
      </c>
      <c r="H2217" t="s">
        <v>5225</v>
      </c>
      <c r="I2217">
        <v>2011</v>
      </c>
      <c r="J2217" t="s">
        <v>4988</v>
      </c>
      <c r="K2217" t="s">
        <v>1350</v>
      </c>
      <c r="M2217" s="9" t="str">
        <f>Data[[#This Row],[schedule]]&amp;" | "&amp;Data[[#This Row],[section]]</f>
        <v xml:space="preserve">SCHEDULE 11: REPORT ON RELIABILITY MEASURES | </v>
      </c>
      <c r="N2217" s="9" t="str">
        <f t="shared" si="34"/>
        <v>SCHEDULE 11: REPORT ON RELIABILITY MEASURES | Interruptions to: Taxiway | Caused by: Airports</v>
      </c>
    </row>
    <row r="2218" spans="1:14">
      <c r="A2218" t="s">
        <v>1</v>
      </c>
      <c r="B2218">
        <v>2011</v>
      </c>
      <c r="C2218" t="s">
        <v>5223</v>
      </c>
      <c r="D2218" t="s">
        <v>81</v>
      </c>
      <c r="E2218" t="s">
        <v>81</v>
      </c>
      <c r="F2218" t="s">
        <v>5231</v>
      </c>
      <c r="G2218">
        <v>14</v>
      </c>
      <c r="H2218" t="s">
        <v>5225</v>
      </c>
      <c r="I2218">
        <v>2011</v>
      </c>
      <c r="J2218" t="s">
        <v>5226</v>
      </c>
      <c r="K2218" t="s">
        <v>1350</v>
      </c>
      <c r="M2218" s="9" t="str">
        <f>Data[[#This Row],[schedule]]&amp;" | "&amp;Data[[#This Row],[section]]</f>
        <v xml:space="preserve">SCHEDULE 11: REPORT ON RELIABILITY MEASURES | </v>
      </c>
      <c r="N2218" s="9" t="str">
        <f t="shared" si="34"/>
        <v>SCHEDULE 11: REPORT ON RELIABILITY MEASURES | Interruptions to: Taxiway | Caused by: Airports</v>
      </c>
    </row>
    <row r="2219" spans="1:14">
      <c r="A2219" t="s">
        <v>1</v>
      </c>
      <c r="B2219">
        <v>2011</v>
      </c>
      <c r="C2219" t="s">
        <v>5223</v>
      </c>
      <c r="D2219" t="s">
        <v>81</v>
      </c>
      <c r="E2219" t="s">
        <v>81</v>
      </c>
      <c r="F2219" t="s">
        <v>5231</v>
      </c>
      <c r="G2219">
        <v>14</v>
      </c>
      <c r="H2219" t="s">
        <v>5225</v>
      </c>
      <c r="I2219">
        <v>2011</v>
      </c>
      <c r="J2219" t="s">
        <v>5227</v>
      </c>
      <c r="K2219" t="s">
        <v>1350</v>
      </c>
      <c r="M2219" s="9" t="str">
        <f>Data[[#This Row],[schedule]]&amp;" | "&amp;Data[[#This Row],[section]]</f>
        <v xml:space="preserve">SCHEDULE 11: REPORT ON RELIABILITY MEASURES | </v>
      </c>
      <c r="N2219" s="9" t="str">
        <f t="shared" si="34"/>
        <v>SCHEDULE 11: REPORT ON RELIABILITY MEASURES | Interruptions to: Taxiway | Caused by: Airports</v>
      </c>
    </row>
    <row r="2220" spans="1:14">
      <c r="A2220" t="s">
        <v>1</v>
      </c>
      <c r="B2220">
        <v>2011</v>
      </c>
      <c r="C2220" t="s">
        <v>5223</v>
      </c>
      <c r="D2220" t="s">
        <v>81</v>
      </c>
      <c r="E2220" t="s">
        <v>81</v>
      </c>
      <c r="F2220" t="s">
        <v>5231</v>
      </c>
      <c r="G2220">
        <v>15</v>
      </c>
      <c r="H2220" t="s">
        <v>5228</v>
      </c>
      <c r="I2220">
        <v>2011</v>
      </c>
      <c r="J2220" t="s">
        <v>4988</v>
      </c>
      <c r="K2220" t="s">
        <v>1350</v>
      </c>
      <c r="M2220" s="9" t="str">
        <f>Data[[#This Row],[schedule]]&amp;" | "&amp;Data[[#This Row],[section]]</f>
        <v xml:space="preserve">SCHEDULE 11: REPORT ON RELIABILITY MEASURES | </v>
      </c>
      <c r="N2220" s="9" t="str">
        <f t="shared" si="34"/>
        <v>SCHEDULE 11: REPORT ON RELIABILITY MEASURES | Interruptions to: Taxiway | Caused by: Airlines/Other</v>
      </c>
    </row>
    <row r="2221" spans="1:14">
      <c r="A2221" t="s">
        <v>1</v>
      </c>
      <c r="B2221">
        <v>2011</v>
      </c>
      <c r="C2221" t="s">
        <v>5223</v>
      </c>
      <c r="D2221" t="s">
        <v>81</v>
      </c>
      <c r="E2221" t="s">
        <v>81</v>
      </c>
      <c r="F2221" t="s">
        <v>5231</v>
      </c>
      <c r="G2221">
        <v>15</v>
      </c>
      <c r="H2221" t="s">
        <v>5228</v>
      </c>
      <c r="I2221">
        <v>2011</v>
      </c>
      <c r="J2221" t="s">
        <v>5226</v>
      </c>
      <c r="K2221" t="s">
        <v>1350</v>
      </c>
      <c r="M2221" s="9" t="str">
        <f>Data[[#This Row],[schedule]]&amp;" | "&amp;Data[[#This Row],[section]]</f>
        <v xml:space="preserve">SCHEDULE 11: REPORT ON RELIABILITY MEASURES | </v>
      </c>
      <c r="N2221" s="9" t="str">
        <f t="shared" si="34"/>
        <v>SCHEDULE 11: REPORT ON RELIABILITY MEASURES | Interruptions to: Taxiway | Caused by: Airlines/Other</v>
      </c>
    </row>
    <row r="2222" spans="1:14">
      <c r="A2222" t="s">
        <v>1</v>
      </c>
      <c r="B2222">
        <v>2011</v>
      </c>
      <c r="C2222" t="s">
        <v>5223</v>
      </c>
      <c r="D2222" t="s">
        <v>81</v>
      </c>
      <c r="E2222" t="s">
        <v>81</v>
      </c>
      <c r="F2222" t="s">
        <v>5231</v>
      </c>
      <c r="G2222">
        <v>15</v>
      </c>
      <c r="H2222" t="s">
        <v>5228</v>
      </c>
      <c r="I2222">
        <v>2011</v>
      </c>
      <c r="J2222" t="s">
        <v>5227</v>
      </c>
      <c r="K2222" t="s">
        <v>1350</v>
      </c>
      <c r="M2222" s="9" t="str">
        <f>Data[[#This Row],[schedule]]&amp;" | "&amp;Data[[#This Row],[section]]</f>
        <v xml:space="preserve">SCHEDULE 11: REPORT ON RELIABILITY MEASURES | </v>
      </c>
      <c r="N2222" s="9" t="str">
        <f t="shared" si="34"/>
        <v>SCHEDULE 11: REPORT ON RELIABILITY MEASURES | Interruptions to: Taxiway | Caused by: Airlines/Other</v>
      </c>
    </row>
    <row r="2223" spans="1:14">
      <c r="A2223" t="s">
        <v>1</v>
      </c>
      <c r="B2223">
        <v>2011</v>
      </c>
      <c r="C2223" t="s">
        <v>5223</v>
      </c>
      <c r="D2223" t="s">
        <v>81</v>
      </c>
      <c r="E2223" t="s">
        <v>81</v>
      </c>
      <c r="F2223" t="s">
        <v>5231</v>
      </c>
      <c r="G2223">
        <v>16</v>
      </c>
      <c r="H2223" t="s">
        <v>5229</v>
      </c>
      <c r="I2223">
        <v>2011</v>
      </c>
      <c r="J2223" t="s">
        <v>4988</v>
      </c>
      <c r="K2223" t="s">
        <v>458</v>
      </c>
      <c r="L2223">
        <v>0</v>
      </c>
      <c r="M2223" s="9" t="str">
        <f>Data[[#This Row],[schedule]]&amp;" | "&amp;Data[[#This Row],[section]]</f>
        <v xml:space="preserve">SCHEDULE 11: REPORT ON RELIABILITY MEASURES | </v>
      </c>
      <c r="N2223" s="9" t="str">
        <f t="shared" si="34"/>
        <v>SCHEDULE 11: REPORT ON RELIABILITY MEASURES | Interruptions to: Taxiway | Caused by: Undetermined reasons</v>
      </c>
    </row>
    <row r="2224" spans="1:14">
      <c r="A2224" t="s">
        <v>1</v>
      </c>
      <c r="B2224">
        <v>2011</v>
      </c>
      <c r="C2224" t="s">
        <v>5223</v>
      </c>
      <c r="D2224" t="s">
        <v>81</v>
      </c>
      <c r="E2224" t="s">
        <v>81</v>
      </c>
      <c r="F2224" t="s">
        <v>5231</v>
      </c>
      <c r="G2224">
        <v>16</v>
      </c>
      <c r="H2224" t="s">
        <v>5229</v>
      </c>
      <c r="I2224">
        <v>2011</v>
      </c>
      <c r="J2224" t="s">
        <v>5226</v>
      </c>
      <c r="K2224" t="s">
        <v>458</v>
      </c>
      <c r="L2224">
        <v>0</v>
      </c>
      <c r="M2224" s="9" t="str">
        <f>Data[[#This Row],[schedule]]&amp;" | "&amp;Data[[#This Row],[section]]</f>
        <v xml:space="preserve">SCHEDULE 11: REPORT ON RELIABILITY MEASURES | </v>
      </c>
      <c r="N2224" s="9" t="str">
        <f t="shared" si="34"/>
        <v>SCHEDULE 11: REPORT ON RELIABILITY MEASURES | Interruptions to: Taxiway | Caused by: Undetermined reasons</v>
      </c>
    </row>
    <row r="2225" spans="1:14">
      <c r="A2225" t="s">
        <v>1</v>
      </c>
      <c r="B2225">
        <v>2011</v>
      </c>
      <c r="C2225" t="s">
        <v>5223</v>
      </c>
      <c r="D2225" t="s">
        <v>81</v>
      </c>
      <c r="E2225" t="s">
        <v>81</v>
      </c>
      <c r="F2225" t="s">
        <v>5231</v>
      </c>
      <c r="G2225">
        <v>16</v>
      </c>
      <c r="H2225" t="s">
        <v>5229</v>
      </c>
      <c r="I2225">
        <v>2011</v>
      </c>
      <c r="J2225" t="s">
        <v>5227</v>
      </c>
      <c r="K2225" t="s">
        <v>458</v>
      </c>
      <c r="L2225">
        <v>0</v>
      </c>
      <c r="M2225" s="9" t="str">
        <f>Data[[#This Row],[schedule]]&amp;" | "&amp;Data[[#This Row],[section]]</f>
        <v xml:space="preserve">SCHEDULE 11: REPORT ON RELIABILITY MEASURES | </v>
      </c>
      <c r="N2225" s="9" t="str">
        <f t="shared" si="34"/>
        <v>SCHEDULE 11: REPORT ON RELIABILITY MEASURES | Interruptions to: Taxiway | Caused by: Undetermined reasons</v>
      </c>
    </row>
    <row r="2226" spans="1:14">
      <c r="A2226" t="s">
        <v>1</v>
      </c>
      <c r="B2226">
        <v>2011</v>
      </c>
      <c r="C2226" t="s">
        <v>5223</v>
      </c>
      <c r="D2226" t="s">
        <v>81</v>
      </c>
      <c r="E2226" t="s">
        <v>81</v>
      </c>
      <c r="F2226" t="s">
        <v>5231</v>
      </c>
      <c r="G2226">
        <v>17</v>
      </c>
      <c r="H2226" t="s">
        <v>60</v>
      </c>
      <c r="I2226">
        <v>2011</v>
      </c>
      <c r="J2226" t="s">
        <v>4988</v>
      </c>
      <c r="K2226" t="s">
        <v>458</v>
      </c>
      <c r="L2226">
        <v>0</v>
      </c>
      <c r="M2226" s="9" t="str">
        <f>Data[[#This Row],[schedule]]&amp;" | "&amp;Data[[#This Row],[section]]</f>
        <v xml:space="preserve">SCHEDULE 11: REPORT ON RELIABILITY MEASURES | </v>
      </c>
      <c r="N2226" s="9" t="str">
        <f t="shared" si="34"/>
        <v>SCHEDULE 11: REPORT ON RELIABILITY MEASURES | Interruptions to: Taxiway | Total</v>
      </c>
    </row>
    <row r="2227" spans="1:14">
      <c r="A2227" t="s">
        <v>1</v>
      </c>
      <c r="B2227">
        <v>2011</v>
      </c>
      <c r="C2227" t="s">
        <v>5223</v>
      </c>
      <c r="D2227" t="s">
        <v>81</v>
      </c>
      <c r="E2227" t="s">
        <v>81</v>
      </c>
      <c r="F2227" t="s">
        <v>5231</v>
      </c>
      <c r="G2227">
        <v>17</v>
      </c>
      <c r="H2227" t="s">
        <v>60</v>
      </c>
      <c r="I2227">
        <v>2011</v>
      </c>
      <c r="J2227" t="s">
        <v>5226</v>
      </c>
      <c r="K2227" t="s">
        <v>5230</v>
      </c>
      <c r="M2227" s="9" t="str">
        <f>Data[[#This Row],[schedule]]&amp;" | "&amp;Data[[#This Row],[section]]</f>
        <v xml:space="preserve">SCHEDULE 11: REPORT ON RELIABILITY MEASURES | </v>
      </c>
      <c r="N2227" s="9" t="str">
        <f t="shared" si="34"/>
        <v>SCHEDULE 11: REPORT ON RELIABILITY MEASURES | Interruptions to: Taxiway | Total</v>
      </c>
    </row>
    <row r="2228" spans="1:14">
      <c r="A2228" t="s">
        <v>1</v>
      </c>
      <c r="B2228">
        <v>2011</v>
      </c>
      <c r="C2228" t="s">
        <v>5223</v>
      </c>
      <c r="D2228" t="s">
        <v>81</v>
      </c>
      <c r="E2228" t="s">
        <v>81</v>
      </c>
      <c r="F2228" t="s">
        <v>5231</v>
      </c>
      <c r="G2228">
        <v>17</v>
      </c>
      <c r="H2228" t="s">
        <v>60</v>
      </c>
      <c r="I2228">
        <v>2011</v>
      </c>
      <c r="J2228" t="s">
        <v>5227</v>
      </c>
      <c r="K2228" t="s">
        <v>5230</v>
      </c>
      <c r="M2228" s="9" t="str">
        <f>Data[[#This Row],[schedule]]&amp;" | "&amp;Data[[#This Row],[section]]</f>
        <v xml:space="preserve">SCHEDULE 11: REPORT ON RELIABILITY MEASURES | </v>
      </c>
      <c r="N2228" s="9" t="str">
        <f t="shared" si="34"/>
        <v>SCHEDULE 11: REPORT ON RELIABILITY MEASURES | Interruptions to: Taxiway | Total</v>
      </c>
    </row>
    <row r="2229" spans="1:14">
      <c r="A2229" t="s">
        <v>1</v>
      </c>
      <c r="B2229">
        <v>2011</v>
      </c>
      <c r="C2229" t="s">
        <v>5223</v>
      </c>
      <c r="D2229" t="s">
        <v>81</v>
      </c>
      <c r="E2229" t="s">
        <v>81</v>
      </c>
      <c r="F2229" t="s">
        <v>5233</v>
      </c>
      <c r="G2229">
        <v>20</v>
      </c>
      <c r="H2229" t="s">
        <v>5225</v>
      </c>
      <c r="I2229">
        <v>2011</v>
      </c>
      <c r="J2229" t="s">
        <v>4988</v>
      </c>
      <c r="K2229" t="s">
        <v>1350</v>
      </c>
      <c r="M2229" s="9" t="str">
        <f>Data[[#This Row],[schedule]]&amp;" | "&amp;Data[[#This Row],[section]]</f>
        <v xml:space="preserve">SCHEDULE 11: REPORT ON RELIABILITY MEASURES | </v>
      </c>
      <c r="N2229" s="9" t="str">
        <f t="shared" si="34"/>
        <v>SCHEDULE 11: REPORT ON RELIABILITY MEASURES | Interruptions to: Remote stands and means of embarkation/disembarkation | Caused by: Airports</v>
      </c>
    </row>
    <row r="2230" spans="1:14">
      <c r="A2230" t="s">
        <v>1</v>
      </c>
      <c r="B2230">
        <v>2011</v>
      </c>
      <c r="C2230" t="s">
        <v>5223</v>
      </c>
      <c r="D2230" t="s">
        <v>81</v>
      </c>
      <c r="E2230" t="s">
        <v>81</v>
      </c>
      <c r="F2230" t="s">
        <v>5233</v>
      </c>
      <c r="G2230">
        <v>20</v>
      </c>
      <c r="H2230" t="s">
        <v>5225</v>
      </c>
      <c r="I2230">
        <v>2011</v>
      </c>
      <c r="J2230" t="s">
        <v>5226</v>
      </c>
      <c r="K2230" t="s">
        <v>1350</v>
      </c>
      <c r="M2230" s="9" t="str">
        <f>Data[[#This Row],[schedule]]&amp;" | "&amp;Data[[#This Row],[section]]</f>
        <v xml:space="preserve">SCHEDULE 11: REPORT ON RELIABILITY MEASURES | </v>
      </c>
      <c r="N2230" s="9" t="str">
        <f t="shared" si="34"/>
        <v>SCHEDULE 11: REPORT ON RELIABILITY MEASURES | Interruptions to: Remote stands and means of embarkation/disembarkation | Caused by: Airports</v>
      </c>
    </row>
    <row r="2231" spans="1:14">
      <c r="A2231" t="s">
        <v>1</v>
      </c>
      <c r="B2231">
        <v>2011</v>
      </c>
      <c r="C2231" t="s">
        <v>5223</v>
      </c>
      <c r="D2231" t="s">
        <v>81</v>
      </c>
      <c r="E2231" t="s">
        <v>81</v>
      </c>
      <c r="F2231" t="s">
        <v>5233</v>
      </c>
      <c r="G2231">
        <v>20</v>
      </c>
      <c r="H2231" t="s">
        <v>5225</v>
      </c>
      <c r="I2231">
        <v>2011</v>
      </c>
      <c r="J2231" t="s">
        <v>5227</v>
      </c>
      <c r="K2231" t="s">
        <v>1350</v>
      </c>
      <c r="M2231" s="9" t="str">
        <f>Data[[#This Row],[schedule]]&amp;" | "&amp;Data[[#This Row],[section]]</f>
        <v xml:space="preserve">SCHEDULE 11: REPORT ON RELIABILITY MEASURES | </v>
      </c>
      <c r="N2231" s="9" t="str">
        <f t="shared" si="34"/>
        <v>SCHEDULE 11: REPORT ON RELIABILITY MEASURES | Interruptions to: Remote stands and means of embarkation/disembarkation | Caused by: Airports</v>
      </c>
    </row>
    <row r="2232" spans="1:14">
      <c r="A2232" t="s">
        <v>1</v>
      </c>
      <c r="B2232">
        <v>2011</v>
      </c>
      <c r="C2232" t="s">
        <v>5223</v>
      </c>
      <c r="D2232" t="s">
        <v>81</v>
      </c>
      <c r="E2232" t="s">
        <v>81</v>
      </c>
      <c r="F2232" t="s">
        <v>5233</v>
      </c>
      <c r="G2232">
        <v>21</v>
      </c>
      <c r="H2232" t="s">
        <v>5228</v>
      </c>
      <c r="I2232">
        <v>2011</v>
      </c>
      <c r="J2232" t="s">
        <v>4988</v>
      </c>
      <c r="K2232" t="s">
        <v>1350</v>
      </c>
      <c r="M2232" s="9" t="str">
        <f>Data[[#This Row],[schedule]]&amp;" | "&amp;Data[[#This Row],[section]]</f>
        <v xml:space="preserve">SCHEDULE 11: REPORT ON RELIABILITY MEASURES | </v>
      </c>
      <c r="N2232" s="9" t="str">
        <f t="shared" si="34"/>
        <v>SCHEDULE 11: REPORT ON RELIABILITY MEASURES | Interruptions to: Remote stands and means of embarkation/disembarkation | Caused by: Airlines/Other</v>
      </c>
    </row>
    <row r="2233" spans="1:14">
      <c r="A2233" t="s">
        <v>1</v>
      </c>
      <c r="B2233">
        <v>2011</v>
      </c>
      <c r="C2233" t="s">
        <v>5223</v>
      </c>
      <c r="D2233" t="s">
        <v>81</v>
      </c>
      <c r="E2233" t="s">
        <v>81</v>
      </c>
      <c r="F2233" t="s">
        <v>5233</v>
      </c>
      <c r="G2233">
        <v>21</v>
      </c>
      <c r="H2233" t="s">
        <v>5228</v>
      </c>
      <c r="I2233">
        <v>2011</v>
      </c>
      <c r="J2233" t="s">
        <v>5226</v>
      </c>
      <c r="K2233" t="s">
        <v>1350</v>
      </c>
      <c r="M2233" s="9" t="str">
        <f>Data[[#This Row],[schedule]]&amp;" | "&amp;Data[[#This Row],[section]]</f>
        <v xml:space="preserve">SCHEDULE 11: REPORT ON RELIABILITY MEASURES | </v>
      </c>
      <c r="N2233" s="9" t="str">
        <f t="shared" si="34"/>
        <v>SCHEDULE 11: REPORT ON RELIABILITY MEASURES | Interruptions to: Remote stands and means of embarkation/disembarkation | Caused by: Airlines/Other</v>
      </c>
    </row>
    <row r="2234" spans="1:14">
      <c r="A2234" t="s">
        <v>1</v>
      </c>
      <c r="B2234">
        <v>2011</v>
      </c>
      <c r="C2234" t="s">
        <v>5223</v>
      </c>
      <c r="D2234" t="s">
        <v>81</v>
      </c>
      <c r="E2234" t="s">
        <v>81</v>
      </c>
      <c r="F2234" t="s">
        <v>5233</v>
      </c>
      <c r="G2234">
        <v>21</v>
      </c>
      <c r="H2234" t="s">
        <v>5228</v>
      </c>
      <c r="I2234">
        <v>2011</v>
      </c>
      <c r="J2234" t="s">
        <v>5227</v>
      </c>
      <c r="K2234" t="s">
        <v>1350</v>
      </c>
      <c r="M2234" s="9" t="str">
        <f>Data[[#This Row],[schedule]]&amp;" | "&amp;Data[[#This Row],[section]]</f>
        <v xml:space="preserve">SCHEDULE 11: REPORT ON RELIABILITY MEASURES | </v>
      </c>
      <c r="N2234" s="9" t="str">
        <f t="shared" si="34"/>
        <v>SCHEDULE 11: REPORT ON RELIABILITY MEASURES | Interruptions to: Remote stands and means of embarkation/disembarkation | Caused by: Airlines/Other</v>
      </c>
    </row>
    <row r="2235" spans="1:14">
      <c r="A2235" t="s">
        <v>1</v>
      </c>
      <c r="B2235">
        <v>2011</v>
      </c>
      <c r="C2235" t="s">
        <v>5223</v>
      </c>
      <c r="D2235" t="s">
        <v>81</v>
      </c>
      <c r="E2235" t="s">
        <v>81</v>
      </c>
      <c r="F2235" t="s">
        <v>5233</v>
      </c>
      <c r="G2235">
        <v>22</v>
      </c>
      <c r="H2235" t="s">
        <v>5229</v>
      </c>
      <c r="I2235">
        <v>2011</v>
      </c>
      <c r="J2235" t="s">
        <v>4988</v>
      </c>
      <c r="K2235" t="s">
        <v>458</v>
      </c>
      <c r="L2235">
        <v>0</v>
      </c>
      <c r="M2235" s="9" t="str">
        <f>Data[[#This Row],[schedule]]&amp;" | "&amp;Data[[#This Row],[section]]</f>
        <v xml:space="preserve">SCHEDULE 11: REPORT ON RELIABILITY MEASURES | </v>
      </c>
      <c r="N2235" s="9" t="str">
        <f t="shared" si="34"/>
        <v>SCHEDULE 11: REPORT ON RELIABILITY MEASURES | Interruptions to: Remote stands and means of embarkation/disembarkation | Caused by: Undetermined reasons</v>
      </c>
    </row>
    <row r="2236" spans="1:14">
      <c r="A2236" t="s">
        <v>1</v>
      </c>
      <c r="B2236">
        <v>2011</v>
      </c>
      <c r="C2236" t="s">
        <v>5223</v>
      </c>
      <c r="D2236" t="s">
        <v>81</v>
      </c>
      <c r="E2236" t="s">
        <v>81</v>
      </c>
      <c r="F2236" t="s">
        <v>5233</v>
      </c>
      <c r="G2236">
        <v>22</v>
      </c>
      <c r="H2236" t="s">
        <v>5229</v>
      </c>
      <c r="I2236">
        <v>2011</v>
      </c>
      <c r="J2236" t="s">
        <v>5226</v>
      </c>
      <c r="K2236" t="s">
        <v>458</v>
      </c>
      <c r="L2236">
        <v>0</v>
      </c>
      <c r="M2236" s="9" t="str">
        <f>Data[[#This Row],[schedule]]&amp;" | "&amp;Data[[#This Row],[section]]</f>
        <v xml:space="preserve">SCHEDULE 11: REPORT ON RELIABILITY MEASURES | </v>
      </c>
      <c r="N2236" s="9" t="str">
        <f t="shared" si="34"/>
        <v>SCHEDULE 11: REPORT ON RELIABILITY MEASURES | Interruptions to: Remote stands and means of embarkation/disembarkation | Caused by: Undetermined reasons</v>
      </c>
    </row>
    <row r="2237" spans="1:14">
      <c r="A2237" t="s">
        <v>1</v>
      </c>
      <c r="B2237">
        <v>2011</v>
      </c>
      <c r="C2237" t="s">
        <v>5223</v>
      </c>
      <c r="D2237" t="s">
        <v>81</v>
      </c>
      <c r="E2237" t="s">
        <v>81</v>
      </c>
      <c r="F2237" t="s">
        <v>5233</v>
      </c>
      <c r="G2237">
        <v>22</v>
      </c>
      <c r="H2237" t="s">
        <v>5229</v>
      </c>
      <c r="I2237">
        <v>2011</v>
      </c>
      <c r="J2237" t="s">
        <v>5227</v>
      </c>
      <c r="K2237" t="s">
        <v>458</v>
      </c>
      <c r="L2237">
        <v>0</v>
      </c>
      <c r="M2237" s="9" t="str">
        <f>Data[[#This Row],[schedule]]&amp;" | "&amp;Data[[#This Row],[section]]</f>
        <v xml:space="preserve">SCHEDULE 11: REPORT ON RELIABILITY MEASURES | </v>
      </c>
      <c r="N2237" s="9" t="str">
        <f t="shared" si="34"/>
        <v>SCHEDULE 11: REPORT ON RELIABILITY MEASURES | Interruptions to: Remote stands and means of embarkation/disembarkation | Caused by: Undetermined reasons</v>
      </c>
    </row>
    <row r="2238" spans="1:14">
      <c r="A2238" t="s">
        <v>1</v>
      </c>
      <c r="B2238">
        <v>2011</v>
      </c>
      <c r="C2238" t="s">
        <v>5223</v>
      </c>
      <c r="D2238" t="s">
        <v>81</v>
      </c>
      <c r="E2238" t="s">
        <v>81</v>
      </c>
      <c r="F2238" t="s">
        <v>5233</v>
      </c>
      <c r="G2238">
        <v>23</v>
      </c>
      <c r="H2238" t="s">
        <v>60</v>
      </c>
      <c r="I2238">
        <v>2011</v>
      </c>
      <c r="J2238" t="s">
        <v>4988</v>
      </c>
      <c r="K2238" t="s">
        <v>458</v>
      </c>
      <c r="L2238">
        <v>0</v>
      </c>
      <c r="M2238" s="9" t="str">
        <f>Data[[#This Row],[schedule]]&amp;" | "&amp;Data[[#This Row],[section]]</f>
        <v xml:space="preserve">SCHEDULE 11: REPORT ON RELIABILITY MEASURES | </v>
      </c>
      <c r="N2238" s="9" t="str">
        <f t="shared" si="34"/>
        <v>SCHEDULE 11: REPORT ON RELIABILITY MEASURES | Interruptions to: Remote stands and means of embarkation/disembarkation | Total</v>
      </c>
    </row>
    <row r="2239" spans="1:14">
      <c r="A2239" t="s">
        <v>1</v>
      </c>
      <c r="B2239">
        <v>2011</v>
      </c>
      <c r="C2239" t="s">
        <v>5223</v>
      </c>
      <c r="D2239" t="s">
        <v>81</v>
      </c>
      <c r="E2239" t="s">
        <v>81</v>
      </c>
      <c r="F2239" t="s">
        <v>5233</v>
      </c>
      <c r="G2239">
        <v>23</v>
      </c>
      <c r="H2239" t="s">
        <v>60</v>
      </c>
      <c r="I2239">
        <v>2011</v>
      </c>
      <c r="J2239" t="s">
        <v>5226</v>
      </c>
      <c r="K2239" t="s">
        <v>5230</v>
      </c>
      <c r="M2239" s="9" t="str">
        <f>Data[[#This Row],[schedule]]&amp;" | "&amp;Data[[#This Row],[section]]</f>
        <v xml:space="preserve">SCHEDULE 11: REPORT ON RELIABILITY MEASURES | </v>
      </c>
      <c r="N2239" s="9" t="str">
        <f t="shared" si="34"/>
        <v>SCHEDULE 11: REPORT ON RELIABILITY MEASURES | Interruptions to: Remote stands and means of embarkation/disembarkation | Total</v>
      </c>
    </row>
    <row r="2240" spans="1:14">
      <c r="A2240" t="s">
        <v>1</v>
      </c>
      <c r="B2240">
        <v>2011</v>
      </c>
      <c r="C2240" t="s">
        <v>5223</v>
      </c>
      <c r="D2240" t="s">
        <v>81</v>
      </c>
      <c r="E2240" t="s">
        <v>81</v>
      </c>
      <c r="F2240" t="s">
        <v>5233</v>
      </c>
      <c r="G2240">
        <v>23</v>
      </c>
      <c r="H2240" t="s">
        <v>60</v>
      </c>
      <c r="I2240">
        <v>2011</v>
      </c>
      <c r="J2240" t="s">
        <v>5227</v>
      </c>
      <c r="K2240" t="s">
        <v>5230</v>
      </c>
      <c r="M2240" s="9" t="str">
        <f>Data[[#This Row],[schedule]]&amp;" | "&amp;Data[[#This Row],[section]]</f>
        <v xml:space="preserve">SCHEDULE 11: REPORT ON RELIABILITY MEASURES | </v>
      </c>
      <c r="N2240" s="9" t="str">
        <f t="shared" si="34"/>
        <v>SCHEDULE 11: REPORT ON RELIABILITY MEASURES | Interruptions to: Remote stands and means of embarkation/disembarkation | Total</v>
      </c>
    </row>
    <row r="2241" spans="1:14">
      <c r="A2241" t="s">
        <v>1</v>
      </c>
      <c r="B2241">
        <v>2011</v>
      </c>
      <c r="C2241" t="s">
        <v>5223</v>
      </c>
      <c r="D2241" t="s">
        <v>81</v>
      </c>
      <c r="E2241" t="s">
        <v>81</v>
      </c>
      <c r="F2241" t="s">
        <v>5234</v>
      </c>
      <c r="G2241">
        <v>26</v>
      </c>
      <c r="H2241" t="s">
        <v>5225</v>
      </c>
      <c r="I2241">
        <v>2011</v>
      </c>
      <c r="J2241" t="s">
        <v>4988</v>
      </c>
      <c r="K2241" t="s">
        <v>1350</v>
      </c>
      <c r="M2241" s="9" t="str">
        <f>Data[[#This Row],[schedule]]&amp;" | "&amp;Data[[#This Row],[section]]</f>
        <v xml:space="preserve">SCHEDULE 11: REPORT ON RELIABILITY MEASURES | </v>
      </c>
      <c r="N2241" s="9" t="str">
        <f t="shared" si="34"/>
        <v>SCHEDULE 11: REPORT ON RELIABILITY MEASURES | Interruptions to: Contact stands and airbridges | Caused by: Airports</v>
      </c>
    </row>
    <row r="2242" spans="1:14">
      <c r="A2242" t="s">
        <v>1</v>
      </c>
      <c r="B2242">
        <v>2011</v>
      </c>
      <c r="C2242" t="s">
        <v>5223</v>
      </c>
      <c r="D2242" t="s">
        <v>81</v>
      </c>
      <c r="E2242" t="s">
        <v>81</v>
      </c>
      <c r="F2242" t="s">
        <v>5234</v>
      </c>
      <c r="G2242">
        <v>26</v>
      </c>
      <c r="H2242" t="s">
        <v>5225</v>
      </c>
      <c r="I2242">
        <v>2011</v>
      </c>
      <c r="J2242" t="s">
        <v>5226</v>
      </c>
      <c r="K2242" t="s">
        <v>1350</v>
      </c>
      <c r="M2242" s="9" t="str">
        <f>Data[[#This Row],[schedule]]&amp;" | "&amp;Data[[#This Row],[section]]</f>
        <v xml:space="preserve">SCHEDULE 11: REPORT ON RELIABILITY MEASURES | </v>
      </c>
      <c r="N2242" s="9" t="str">
        <f t="shared" ref="N2242:N2305" si="35">SUBSTITUTE(SUBSTITUTE(SUBSTITUTE(C2242&amp;" | "&amp;D2242&amp;" | "&amp;E2242&amp;" | "&amp;F2242&amp;" | "&amp;H2242," |  |  | "," | ")," |  |  | "," | ")," |  | "," | ")</f>
        <v>SCHEDULE 11: REPORT ON RELIABILITY MEASURES | Interruptions to: Contact stands and airbridges | Caused by: Airports</v>
      </c>
    </row>
    <row r="2243" spans="1:14">
      <c r="A2243" t="s">
        <v>1</v>
      </c>
      <c r="B2243">
        <v>2011</v>
      </c>
      <c r="C2243" t="s">
        <v>5223</v>
      </c>
      <c r="D2243" t="s">
        <v>81</v>
      </c>
      <c r="E2243" t="s">
        <v>81</v>
      </c>
      <c r="F2243" t="s">
        <v>5234</v>
      </c>
      <c r="G2243">
        <v>26</v>
      </c>
      <c r="H2243" t="s">
        <v>5225</v>
      </c>
      <c r="I2243">
        <v>2011</v>
      </c>
      <c r="J2243" t="s">
        <v>5227</v>
      </c>
      <c r="K2243" t="s">
        <v>1350</v>
      </c>
      <c r="M2243" s="9" t="str">
        <f>Data[[#This Row],[schedule]]&amp;" | "&amp;Data[[#This Row],[section]]</f>
        <v xml:space="preserve">SCHEDULE 11: REPORT ON RELIABILITY MEASURES | </v>
      </c>
      <c r="N2243" s="9" t="str">
        <f t="shared" si="35"/>
        <v>SCHEDULE 11: REPORT ON RELIABILITY MEASURES | Interruptions to: Contact stands and airbridges | Caused by: Airports</v>
      </c>
    </row>
    <row r="2244" spans="1:14">
      <c r="A2244" t="s">
        <v>1</v>
      </c>
      <c r="B2244">
        <v>2011</v>
      </c>
      <c r="C2244" t="s">
        <v>5223</v>
      </c>
      <c r="D2244" t="s">
        <v>81</v>
      </c>
      <c r="E2244" t="s">
        <v>81</v>
      </c>
      <c r="F2244" t="s">
        <v>5234</v>
      </c>
      <c r="G2244">
        <v>27</v>
      </c>
      <c r="H2244" t="s">
        <v>5228</v>
      </c>
      <c r="I2244">
        <v>2011</v>
      </c>
      <c r="J2244" t="s">
        <v>4988</v>
      </c>
      <c r="K2244" t="s">
        <v>1350</v>
      </c>
      <c r="M2244" s="9" t="str">
        <f>Data[[#This Row],[schedule]]&amp;" | "&amp;Data[[#This Row],[section]]</f>
        <v xml:space="preserve">SCHEDULE 11: REPORT ON RELIABILITY MEASURES | </v>
      </c>
      <c r="N2244" s="9" t="str">
        <f t="shared" si="35"/>
        <v>SCHEDULE 11: REPORT ON RELIABILITY MEASURES | Interruptions to: Contact stands and airbridges | Caused by: Airlines/Other</v>
      </c>
    </row>
    <row r="2245" spans="1:14">
      <c r="A2245" t="s">
        <v>1</v>
      </c>
      <c r="B2245">
        <v>2011</v>
      </c>
      <c r="C2245" t="s">
        <v>5223</v>
      </c>
      <c r="D2245" t="s">
        <v>81</v>
      </c>
      <c r="E2245" t="s">
        <v>81</v>
      </c>
      <c r="F2245" t="s">
        <v>5234</v>
      </c>
      <c r="G2245">
        <v>27</v>
      </c>
      <c r="H2245" t="s">
        <v>5228</v>
      </c>
      <c r="I2245">
        <v>2011</v>
      </c>
      <c r="J2245" t="s">
        <v>5226</v>
      </c>
      <c r="K2245" t="s">
        <v>1350</v>
      </c>
      <c r="M2245" s="9" t="str">
        <f>Data[[#This Row],[schedule]]&amp;" | "&amp;Data[[#This Row],[section]]</f>
        <v xml:space="preserve">SCHEDULE 11: REPORT ON RELIABILITY MEASURES | </v>
      </c>
      <c r="N2245" s="9" t="str">
        <f t="shared" si="35"/>
        <v>SCHEDULE 11: REPORT ON RELIABILITY MEASURES | Interruptions to: Contact stands and airbridges | Caused by: Airlines/Other</v>
      </c>
    </row>
    <row r="2246" spans="1:14">
      <c r="A2246" t="s">
        <v>1</v>
      </c>
      <c r="B2246">
        <v>2011</v>
      </c>
      <c r="C2246" t="s">
        <v>5223</v>
      </c>
      <c r="D2246" t="s">
        <v>81</v>
      </c>
      <c r="E2246" t="s">
        <v>81</v>
      </c>
      <c r="F2246" t="s">
        <v>5234</v>
      </c>
      <c r="G2246">
        <v>27</v>
      </c>
      <c r="H2246" t="s">
        <v>5228</v>
      </c>
      <c r="I2246">
        <v>2011</v>
      </c>
      <c r="J2246" t="s">
        <v>5227</v>
      </c>
      <c r="K2246" t="s">
        <v>1350</v>
      </c>
      <c r="M2246" s="9" t="str">
        <f>Data[[#This Row],[schedule]]&amp;" | "&amp;Data[[#This Row],[section]]</f>
        <v xml:space="preserve">SCHEDULE 11: REPORT ON RELIABILITY MEASURES | </v>
      </c>
      <c r="N2246" s="9" t="str">
        <f t="shared" si="35"/>
        <v>SCHEDULE 11: REPORT ON RELIABILITY MEASURES | Interruptions to: Contact stands and airbridges | Caused by: Airlines/Other</v>
      </c>
    </row>
    <row r="2247" spans="1:14">
      <c r="A2247" t="s">
        <v>1</v>
      </c>
      <c r="B2247">
        <v>2011</v>
      </c>
      <c r="C2247" t="s">
        <v>5223</v>
      </c>
      <c r="D2247" t="s">
        <v>81</v>
      </c>
      <c r="E2247" t="s">
        <v>81</v>
      </c>
      <c r="F2247" t="s">
        <v>5234</v>
      </c>
      <c r="G2247">
        <v>28</v>
      </c>
      <c r="H2247" t="s">
        <v>5229</v>
      </c>
      <c r="I2247">
        <v>2011</v>
      </c>
      <c r="J2247" t="s">
        <v>4988</v>
      </c>
      <c r="K2247" t="s">
        <v>5348</v>
      </c>
      <c r="L2247">
        <v>18</v>
      </c>
      <c r="M2247" s="9" t="str">
        <f>Data[[#This Row],[schedule]]&amp;" | "&amp;Data[[#This Row],[section]]</f>
        <v xml:space="preserve">SCHEDULE 11: REPORT ON RELIABILITY MEASURES | </v>
      </c>
      <c r="N2247" s="9" t="str">
        <f t="shared" si="35"/>
        <v>SCHEDULE 11: REPORT ON RELIABILITY MEASURES | Interruptions to: Contact stands and airbridges | Caused by: Undetermined reasons</v>
      </c>
    </row>
    <row r="2248" spans="1:14">
      <c r="A2248" t="s">
        <v>1</v>
      </c>
      <c r="B2248">
        <v>2011</v>
      </c>
      <c r="C2248" t="s">
        <v>5223</v>
      </c>
      <c r="D2248" t="s">
        <v>81</v>
      </c>
      <c r="E2248" t="s">
        <v>81</v>
      </c>
      <c r="F2248" t="s">
        <v>5234</v>
      </c>
      <c r="G2248">
        <v>28</v>
      </c>
      <c r="H2248" t="s">
        <v>5229</v>
      </c>
      <c r="I2248">
        <v>2011</v>
      </c>
      <c r="J2248" t="s">
        <v>5226</v>
      </c>
      <c r="K2248" t="s">
        <v>5600</v>
      </c>
      <c r="L2248">
        <v>55</v>
      </c>
      <c r="M2248" s="9" t="str">
        <f>Data[[#This Row],[schedule]]&amp;" | "&amp;Data[[#This Row],[section]]</f>
        <v xml:space="preserve">SCHEDULE 11: REPORT ON RELIABILITY MEASURES | </v>
      </c>
      <c r="N2248" s="9" t="str">
        <f t="shared" si="35"/>
        <v>SCHEDULE 11: REPORT ON RELIABILITY MEASURES | Interruptions to: Contact stands and airbridges | Caused by: Undetermined reasons</v>
      </c>
    </row>
    <row r="2249" spans="1:14">
      <c r="A2249" t="s">
        <v>1</v>
      </c>
      <c r="B2249">
        <v>2011</v>
      </c>
      <c r="C2249" t="s">
        <v>5223</v>
      </c>
      <c r="D2249" t="s">
        <v>81</v>
      </c>
      <c r="E2249" t="s">
        <v>81</v>
      </c>
      <c r="F2249" t="s">
        <v>5234</v>
      </c>
      <c r="G2249">
        <v>28</v>
      </c>
      <c r="H2249" t="s">
        <v>5229</v>
      </c>
      <c r="I2249">
        <v>2011</v>
      </c>
      <c r="J2249" t="s">
        <v>5227</v>
      </c>
      <c r="K2249" t="s">
        <v>5601</v>
      </c>
      <c r="L2249">
        <v>27</v>
      </c>
      <c r="M2249" s="9" t="str">
        <f>Data[[#This Row],[schedule]]&amp;" | "&amp;Data[[#This Row],[section]]</f>
        <v xml:space="preserve">SCHEDULE 11: REPORT ON RELIABILITY MEASURES | </v>
      </c>
      <c r="N2249" s="9" t="str">
        <f t="shared" si="35"/>
        <v>SCHEDULE 11: REPORT ON RELIABILITY MEASURES | Interruptions to: Contact stands and airbridges | Caused by: Undetermined reasons</v>
      </c>
    </row>
    <row r="2250" spans="1:14">
      <c r="A2250" t="s">
        <v>1</v>
      </c>
      <c r="B2250">
        <v>2011</v>
      </c>
      <c r="C2250" t="s">
        <v>5223</v>
      </c>
      <c r="D2250" t="s">
        <v>81</v>
      </c>
      <c r="E2250" t="s">
        <v>81</v>
      </c>
      <c r="F2250" t="s">
        <v>5234</v>
      </c>
      <c r="G2250">
        <v>29</v>
      </c>
      <c r="H2250" t="s">
        <v>60</v>
      </c>
      <c r="I2250">
        <v>2011</v>
      </c>
      <c r="J2250" t="s">
        <v>4988</v>
      </c>
      <c r="K2250" t="s">
        <v>5348</v>
      </c>
      <c r="L2250">
        <v>18</v>
      </c>
      <c r="M2250" s="9" t="str">
        <f>Data[[#This Row],[schedule]]&amp;" | "&amp;Data[[#This Row],[section]]</f>
        <v xml:space="preserve">SCHEDULE 11: REPORT ON RELIABILITY MEASURES | </v>
      </c>
      <c r="N2250" s="9" t="str">
        <f t="shared" si="35"/>
        <v>SCHEDULE 11: REPORT ON RELIABILITY MEASURES | Interruptions to: Contact stands and airbridges | Total</v>
      </c>
    </row>
    <row r="2251" spans="1:14">
      <c r="A2251" t="s">
        <v>1</v>
      </c>
      <c r="B2251">
        <v>2011</v>
      </c>
      <c r="C2251" t="s">
        <v>5223</v>
      </c>
      <c r="D2251" t="s">
        <v>81</v>
      </c>
      <c r="E2251" t="s">
        <v>81</v>
      </c>
      <c r="F2251" t="s">
        <v>5234</v>
      </c>
      <c r="G2251">
        <v>29</v>
      </c>
      <c r="H2251" t="s">
        <v>60</v>
      </c>
      <c r="I2251">
        <v>2011</v>
      </c>
      <c r="J2251" t="s">
        <v>5226</v>
      </c>
      <c r="K2251" t="s">
        <v>5600</v>
      </c>
      <c r="L2251">
        <v>55</v>
      </c>
      <c r="M2251" s="9" t="str">
        <f>Data[[#This Row],[schedule]]&amp;" | "&amp;Data[[#This Row],[section]]</f>
        <v xml:space="preserve">SCHEDULE 11: REPORT ON RELIABILITY MEASURES | </v>
      </c>
      <c r="N2251" s="9" t="str">
        <f t="shared" si="35"/>
        <v>SCHEDULE 11: REPORT ON RELIABILITY MEASURES | Interruptions to: Contact stands and airbridges | Total</v>
      </c>
    </row>
    <row r="2252" spans="1:14">
      <c r="A2252" t="s">
        <v>1</v>
      </c>
      <c r="B2252">
        <v>2011</v>
      </c>
      <c r="C2252" t="s">
        <v>5223</v>
      </c>
      <c r="D2252" t="s">
        <v>81</v>
      </c>
      <c r="E2252" t="s">
        <v>81</v>
      </c>
      <c r="F2252" t="s">
        <v>5234</v>
      </c>
      <c r="G2252">
        <v>29</v>
      </c>
      <c r="H2252" t="s">
        <v>60</v>
      </c>
      <c r="I2252">
        <v>2011</v>
      </c>
      <c r="J2252" t="s">
        <v>5227</v>
      </c>
      <c r="K2252" t="s">
        <v>5601</v>
      </c>
      <c r="L2252">
        <v>27</v>
      </c>
      <c r="M2252" s="9" t="str">
        <f>Data[[#This Row],[schedule]]&amp;" | "&amp;Data[[#This Row],[section]]</f>
        <v xml:space="preserve">SCHEDULE 11: REPORT ON RELIABILITY MEASURES | </v>
      </c>
      <c r="N2252" s="9" t="str">
        <f t="shared" si="35"/>
        <v>SCHEDULE 11: REPORT ON RELIABILITY MEASURES | Interruptions to: Contact stands and airbridges | Total</v>
      </c>
    </row>
    <row r="2253" spans="1:14">
      <c r="A2253" t="s">
        <v>1</v>
      </c>
      <c r="B2253">
        <v>2011</v>
      </c>
      <c r="C2253" t="s">
        <v>5223</v>
      </c>
      <c r="D2253" t="s">
        <v>81</v>
      </c>
      <c r="E2253" t="s">
        <v>81</v>
      </c>
      <c r="F2253" t="s">
        <v>5235</v>
      </c>
      <c r="G2253">
        <v>32</v>
      </c>
      <c r="H2253" t="s">
        <v>5225</v>
      </c>
      <c r="I2253">
        <v>2011</v>
      </c>
      <c r="J2253" t="s">
        <v>4988</v>
      </c>
      <c r="K2253" t="s">
        <v>1350</v>
      </c>
      <c r="M2253" s="9" t="str">
        <f>Data[[#This Row],[schedule]]&amp;" | "&amp;Data[[#This Row],[section]]</f>
        <v xml:space="preserve">SCHEDULE 11: REPORT ON RELIABILITY MEASURES | </v>
      </c>
      <c r="N2253" s="9" t="str">
        <f t="shared" si="35"/>
        <v>SCHEDULE 11: REPORT ON RELIABILITY MEASURES | Interruptions to: Baggage sortation system on departures | Caused by: Airports</v>
      </c>
    </row>
    <row r="2254" spans="1:14">
      <c r="A2254" t="s">
        <v>1</v>
      </c>
      <c r="B2254">
        <v>2011</v>
      </c>
      <c r="C2254" t="s">
        <v>5223</v>
      </c>
      <c r="D2254" t="s">
        <v>81</v>
      </c>
      <c r="E2254" t="s">
        <v>81</v>
      </c>
      <c r="F2254" t="s">
        <v>5235</v>
      </c>
      <c r="G2254">
        <v>32</v>
      </c>
      <c r="H2254" t="s">
        <v>5225</v>
      </c>
      <c r="I2254">
        <v>2011</v>
      </c>
      <c r="J2254" t="s">
        <v>5226</v>
      </c>
      <c r="K2254" t="s">
        <v>1350</v>
      </c>
      <c r="M2254" s="9" t="str">
        <f>Data[[#This Row],[schedule]]&amp;" | "&amp;Data[[#This Row],[section]]</f>
        <v xml:space="preserve">SCHEDULE 11: REPORT ON RELIABILITY MEASURES | </v>
      </c>
      <c r="N2254" s="9" t="str">
        <f t="shared" si="35"/>
        <v>SCHEDULE 11: REPORT ON RELIABILITY MEASURES | Interruptions to: Baggage sortation system on departures | Caused by: Airports</v>
      </c>
    </row>
    <row r="2255" spans="1:14">
      <c r="A2255" t="s">
        <v>1</v>
      </c>
      <c r="B2255">
        <v>2011</v>
      </c>
      <c r="C2255" t="s">
        <v>5223</v>
      </c>
      <c r="D2255" t="s">
        <v>81</v>
      </c>
      <c r="E2255" t="s">
        <v>81</v>
      </c>
      <c r="F2255" t="s">
        <v>5235</v>
      </c>
      <c r="G2255">
        <v>32</v>
      </c>
      <c r="H2255" t="s">
        <v>5225</v>
      </c>
      <c r="I2255">
        <v>2011</v>
      </c>
      <c r="J2255" t="s">
        <v>5227</v>
      </c>
      <c r="K2255" t="s">
        <v>1350</v>
      </c>
      <c r="M2255" s="9" t="str">
        <f>Data[[#This Row],[schedule]]&amp;" | "&amp;Data[[#This Row],[section]]</f>
        <v xml:space="preserve">SCHEDULE 11: REPORT ON RELIABILITY MEASURES | </v>
      </c>
      <c r="N2255" s="9" t="str">
        <f t="shared" si="35"/>
        <v>SCHEDULE 11: REPORT ON RELIABILITY MEASURES | Interruptions to: Baggage sortation system on departures | Caused by: Airports</v>
      </c>
    </row>
    <row r="2256" spans="1:14">
      <c r="A2256" t="s">
        <v>1</v>
      </c>
      <c r="B2256">
        <v>2011</v>
      </c>
      <c r="C2256" t="s">
        <v>5223</v>
      </c>
      <c r="D2256" t="s">
        <v>81</v>
      </c>
      <c r="E2256" t="s">
        <v>81</v>
      </c>
      <c r="F2256" t="s">
        <v>5235</v>
      </c>
      <c r="G2256">
        <v>33</v>
      </c>
      <c r="H2256" t="s">
        <v>5228</v>
      </c>
      <c r="I2256">
        <v>2011</v>
      </c>
      <c r="J2256" t="s">
        <v>4988</v>
      </c>
      <c r="K2256" t="s">
        <v>1350</v>
      </c>
      <c r="M2256" s="9" t="str">
        <f>Data[[#This Row],[schedule]]&amp;" | "&amp;Data[[#This Row],[section]]</f>
        <v xml:space="preserve">SCHEDULE 11: REPORT ON RELIABILITY MEASURES | </v>
      </c>
      <c r="N2256" s="9" t="str">
        <f t="shared" si="35"/>
        <v>SCHEDULE 11: REPORT ON RELIABILITY MEASURES | Interruptions to: Baggage sortation system on departures | Caused by: Airlines/Other</v>
      </c>
    </row>
    <row r="2257" spans="1:14">
      <c r="A2257" t="s">
        <v>1</v>
      </c>
      <c r="B2257">
        <v>2011</v>
      </c>
      <c r="C2257" t="s">
        <v>5223</v>
      </c>
      <c r="D2257" t="s">
        <v>81</v>
      </c>
      <c r="E2257" t="s">
        <v>81</v>
      </c>
      <c r="F2257" t="s">
        <v>5235</v>
      </c>
      <c r="G2257">
        <v>33</v>
      </c>
      <c r="H2257" t="s">
        <v>5228</v>
      </c>
      <c r="I2257">
        <v>2011</v>
      </c>
      <c r="J2257" t="s">
        <v>5226</v>
      </c>
      <c r="K2257" t="s">
        <v>1350</v>
      </c>
      <c r="M2257" s="9" t="str">
        <f>Data[[#This Row],[schedule]]&amp;" | "&amp;Data[[#This Row],[section]]</f>
        <v xml:space="preserve">SCHEDULE 11: REPORT ON RELIABILITY MEASURES | </v>
      </c>
      <c r="N2257" s="9" t="str">
        <f t="shared" si="35"/>
        <v>SCHEDULE 11: REPORT ON RELIABILITY MEASURES | Interruptions to: Baggage sortation system on departures | Caused by: Airlines/Other</v>
      </c>
    </row>
    <row r="2258" spans="1:14">
      <c r="A2258" t="s">
        <v>1</v>
      </c>
      <c r="B2258">
        <v>2011</v>
      </c>
      <c r="C2258" t="s">
        <v>5223</v>
      </c>
      <c r="D2258" t="s">
        <v>81</v>
      </c>
      <c r="E2258" t="s">
        <v>81</v>
      </c>
      <c r="F2258" t="s">
        <v>5235</v>
      </c>
      <c r="G2258">
        <v>33</v>
      </c>
      <c r="H2258" t="s">
        <v>5228</v>
      </c>
      <c r="I2258">
        <v>2011</v>
      </c>
      <c r="J2258" t="s">
        <v>5227</v>
      </c>
      <c r="K2258" t="s">
        <v>1350</v>
      </c>
      <c r="M2258" s="9" t="str">
        <f>Data[[#This Row],[schedule]]&amp;" | "&amp;Data[[#This Row],[section]]</f>
        <v xml:space="preserve">SCHEDULE 11: REPORT ON RELIABILITY MEASURES | </v>
      </c>
      <c r="N2258" s="9" t="str">
        <f t="shared" si="35"/>
        <v>SCHEDULE 11: REPORT ON RELIABILITY MEASURES | Interruptions to: Baggage sortation system on departures | Caused by: Airlines/Other</v>
      </c>
    </row>
    <row r="2259" spans="1:14">
      <c r="A2259" t="s">
        <v>1</v>
      </c>
      <c r="B2259">
        <v>2011</v>
      </c>
      <c r="C2259" t="s">
        <v>5223</v>
      </c>
      <c r="D2259" t="s">
        <v>81</v>
      </c>
      <c r="E2259" t="s">
        <v>81</v>
      </c>
      <c r="F2259" t="s">
        <v>5235</v>
      </c>
      <c r="G2259">
        <v>34</v>
      </c>
      <c r="H2259" t="s">
        <v>5229</v>
      </c>
      <c r="I2259">
        <v>2011</v>
      </c>
      <c r="J2259" t="s">
        <v>4988</v>
      </c>
      <c r="K2259" t="s">
        <v>5002</v>
      </c>
      <c r="L2259">
        <v>7</v>
      </c>
      <c r="M2259" s="9" t="str">
        <f>Data[[#This Row],[schedule]]&amp;" | "&amp;Data[[#This Row],[section]]</f>
        <v xml:space="preserve">SCHEDULE 11: REPORT ON RELIABILITY MEASURES | </v>
      </c>
      <c r="N2259" s="9" t="str">
        <f t="shared" si="35"/>
        <v>SCHEDULE 11: REPORT ON RELIABILITY MEASURES | Interruptions to: Baggage sortation system on departures | Caused by: Undetermined reasons</v>
      </c>
    </row>
    <row r="2260" spans="1:14">
      <c r="A2260" t="s">
        <v>1</v>
      </c>
      <c r="B2260">
        <v>2011</v>
      </c>
      <c r="C2260" t="s">
        <v>5223</v>
      </c>
      <c r="D2260" t="s">
        <v>81</v>
      </c>
      <c r="E2260" t="s">
        <v>81</v>
      </c>
      <c r="F2260" t="s">
        <v>5235</v>
      </c>
      <c r="G2260">
        <v>34</v>
      </c>
      <c r="H2260" t="s">
        <v>5229</v>
      </c>
      <c r="I2260">
        <v>2011</v>
      </c>
      <c r="J2260" t="s">
        <v>5226</v>
      </c>
      <c r="K2260" t="s">
        <v>5351</v>
      </c>
      <c r="L2260">
        <v>23</v>
      </c>
      <c r="M2260" s="9" t="str">
        <f>Data[[#This Row],[schedule]]&amp;" | "&amp;Data[[#This Row],[section]]</f>
        <v xml:space="preserve">SCHEDULE 11: REPORT ON RELIABILITY MEASURES | </v>
      </c>
      <c r="N2260" s="9" t="str">
        <f t="shared" si="35"/>
        <v>SCHEDULE 11: REPORT ON RELIABILITY MEASURES | Interruptions to: Baggage sortation system on departures | Caused by: Undetermined reasons</v>
      </c>
    </row>
    <row r="2261" spans="1:14">
      <c r="A2261" t="s">
        <v>1</v>
      </c>
      <c r="B2261">
        <v>2011</v>
      </c>
      <c r="C2261" t="s">
        <v>5223</v>
      </c>
      <c r="D2261" t="s">
        <v>81</v>
      </c>
      <c r="E2261" t="s">
        <v>81</v>
      </c>
      <c r="F2261" t="s">
        <v>5235</v>
      </c>
      <c r="G2261">
        <v>34</v>
      </c>
      <c r="H2261" t="s">
        <v>5229</v>
      </c>
      <c r="I2261">
        <v>2011</v>
      </c>
      <c r="J2261" t="s">
        <v>5227</v>
      </c>
      <c r="K2261" t="s">
        <v>5349</v>
      </c>
      <c r="L2261">
        <v>46</v>
      </c>
      <c r="M2261" s="9" t="str">
        <f>Data[[#This Row],[schedule]]&amp;" | "&amp;Data[[#This Row],[section]]</f>
        <v xml:space="preserve">SCHEDULE 11: REPORT ON RELIABILITY MEASURES | </v>
      </c>
      <c r="N2261" s="9" t="str">
        <f t="shared" si="35"/>
        <v>SCHEDULE 11: REPORT ON RELIABILITY MEASURES | Interruptions to: Baggage sortation system on departures | Caused by: Undetermined reasons</v>
      </c>
    </row>
    <row r="2262" spans="1:14">
      <c r="A2262" t="s">
        <v>1</v>
      </c>
      <c r="B2262">
        <v>2011</v>
      </c>
      <c r="C2262" t="s">
        <v>5223</v>
      </c>
      <c r="D2262" t="s">
        <v>81</v>
      </c>
      <c r="E2262" t="s">
        <v>81</v>
      </c>
      <c r="F2262" t="s">
        <v>5235</v>
      </c>
      <c r="G2262">
        <v>35</v>
      </c>
      <c r="H2262" t="s">
        <v>60</v>
      </c>
      <c r="I2262">
        <v>2011</v>
      </c>
      <c r="J2262" t="s">
        <v>4988</v>
      </c>
      <c r="K2262" t="s">
        <v>5002</v>
      </c>
      <c r="L2262">
        <v>7</v>
      </c>
      <c r="M2262" s="9" t="str">
        <f>Data[[#This Row],[schedule]]&amp;" | "&amp;Data[[#This Row],[section]]</f>
        <v xml:space="preserve">SCHEDULE 11: REPORT ON RELIABILITY MEASURES | </v>
      </c>
      <c r="N2262" s="9" t="str">
        <f t="shared" si="35"/>
        <v>SCHEDULE 11: REPORT ON RELIABILITY MEASURES | Interruptions to: Baggage sortation system on departures | Total</v>
      </c>
    </row>
    <row r="2263" spans="1:14">
      <c r="A2263" t="s">
        <v>1</v>
      </c>
      <c r="B2263">
        <v>2011</v>
      </c>
      <c r="C2263" t="s">
        <v>5223</v>
      </c>
      <c r="D2263" t="s">
        <v>81</v>
      </c>
      <c r="E2263" t="s">
        <v>81</v>
      </c>
      <c r="F2263" t="s">
        <v>5235</v>
      </c>
      <c r="G2263">
        <v>35</v>
      </c>
      <c r="H2263" t="s">
        <v>60</v>
      </c>
      <c r="I2263">
        <v>2011</v>
      </c>
      <c r="J2263" t="s">
        <v>5226</v>
      </c>
      <c r="K2263" t="s">
        <v>5351</v>
      </c>
      <c r="L2263">
        <v>23</v>
      </c>
      <c r="M2263" s="9" t="str">
        <f>Data[[#This Row],[schedule]]&amp;" | "&amp;Data[[#This Row],[section]]</f>
        <v xml:space="preserve">SCHEDULE 11: REPORT ON RELIABILITY MEASURES | </v>
      </c>
      <c r="N2263" s="9" t="str">
        <f t="shared" si="35"/>
        <v>SCHEDULE 11: REPORT ON RELIABILITY MEASURES | Interruptions to: Baggage sortation system on departures | Total</v>
      </c>
    </row>
    <row r="2264" spans="1:14">
      <c r="A2264" t="s">
        <v>1</v>
      </c>
      <c r="B2264">
        <v>2011</v>
      </c>
      <c r="C2264" t="s">
        <v>5223</v>
      </c>
      <c r="D2264" t="s">
        <v>81</v>
      </c>
      <c r="E2264" t="s">
        <v>81</v>
      </c>
      <c r="F2264" t="s">
        <v>5235</v>
      </c>
      <c r="G2264">
        <v>35</v>
      </c>
      <c r="H2264" t="s">
        <v>60</v>
      </c>
      <c r="I2264">
        <v>2011</v>
      </c>
      <c r="J2264" t="s">
        <v>5227</v>
      </c>
      <c r="K2264" t="s">
        <v>5349</v>
      </c>
      <c r="L2264">
        <v>46</v>
      </c>
      <c r="M2264" s="9" t="str">
        <f>Data[[#This Row],[schedule]]&amp;" | "&amp;Data[[#This Row],[section]]</f>
        <v xml:space="preserve">SCHEDULE 11: REPORT ON RELIABILITY MEASURES | </v>
      </c>
      <c r="N2264" s="9" t="str">
        <f t="shared" si="35"/>
        <v>SCHEDULE 11: REPORT ON RELIABILITY MEASURES | Interruptions to: Baggage sortation system on departures | Total</v>
      </c>
    </row>
    <row r="2265" spans="1:14">
      <c r="A2265" t="s">
        <v>1</v>
      </c>
      <c r="B2265">
        <v>2011</v>
      </c>
      <c r="C2265" t="s">
        <v>5223</v>
      </c>
      <c r="D2265" t="s">
        <v>81</v>
      </c>
      <c r="E2265" t="s">
        <v>81</v>
      </c>
      <c r="F2265" t="s">
        <v>5239</v>
      </c>
      <c r="G2265">
        <v>38</v>
      </c>
      <c r="H2265" t="s">
        <v>5225</v>
      </c>
      <c r="I2265">
        <v>2011</v>
      </c>
      <c r="J2265" t="s">
        <v>4988</v>
      </c>
      <c r="K2265" t="s">
        <v>1350</v>
      </c>
      <c r="M2265" s="9" t="str">
        <f>Data[[#This Row],[schedule]]&amp;" | "&amp;Data[[#This Row],[section]]</f>
        <v xml:space="preserve">SCHEDULE 11: REPORT ON RELIABILITY MEASURES | </v>
      </c>
      <c r="N2265" s="9" t="str">
        <f t="shared" si="35"/>
        <v>SCHEDULE 11: REPORT ON RELIABILITY MEASURES | Interruptions to: Baggage reclaim belts | Caused by: Airports</v>
      </c>
    </row>
    <row r="2266" spans="1:14">
      <c r="A2266" t="s">
        <v>1</v>
      </c>
      <c r="B2266">
        <v>2011</v>
      </c>
      <c r="C2266" t="s">
        <v>5223</v>
      </c>
      <c r="D2266" t="s">
        <v>81</v>
      </c>
      <c r="E2266" t="s">
        <v>81</v>
      </c>
      <c r="F2266" t="s">
        <v>5239</v>
      </c>
      <c r="G2266">
        <v>38</v>
      </c>
      <c r="H2266" t="s">
        <v>5225</v>
      </c>
      <c r="I2266">
        <v>2011</v>
      </c>
      <c r="J2266" t="s">
        <v>5226</v>
      </c>
      <c r="K2266" t="s">
        <v>1350</v>
      </c>
      <c r="M2266" s="9" t="str">
        <f>Data[[#This Row],[schedule]]&amp;" | "&amp;Data[[#This Row],[section]]</f>
        <v xml:space="preserve">SCHEDULE 11: REPORT ON RELIABILITY MEASURES | </v>
      </c>
      <c r="N2266" s="9" t="str">
        <f t="shared" si="35"/>
        <v>SCHEDULE 11: REPORT ON RELIABILITY MEASURES | Interruptions to: Baggage reclaim belts | Caused by: Airports</v>
      </c>
    </row>
    <row r="2267" spans="1:14">
      <c r="A2267" t="s">
        <v>1</v>
      </c>
      <c r="B2267">
        <v>2011</v>
      </c>
      <c r="C2267" t="s">
        <v>5223</v>
      </c>
      <c r="D2267" t="s">
        <v>81</v>
      </c>
      <c r="E2267" t="s">
        <v>81</v>
      </c>
      <c r="F2267" t="s">
        <v>5239</v>
      </c>
      <c r="G2267">
        <v>38</v>
      </c>
      <c r="H2267" t="s">
        <v>5225</v>
      </c>
      <c r="I2267">
        <v>2011</v>
      </c>
      <c r="J2267" t="s">
        <v>5227</v>
      </c>
      <c r="K2267" t="s">
        <v>1350</v>
      </c>
      <c r="M2267" s="9" t="str">
        <f>Data[[#This Row],[schedule]]&amp;" | "&amp;Data[[#This Row],[section]]</f>
        <v xml:space="preserve">SCHEDULE 11: REPORT ON RELIABILITY MEASURES | </v>
      </c>
      <c r="N2267" s="9" t="str">
        <f t="shared" si="35"/>
        <v>SCHEDULE 11: REPORT ON RELIABILITY MEASURES | Interruptions to: Baggage reclaim belts | Caused by: Airports</v>
      </c>
    </row>
    <row r="2268" spans="1:14">
      <c r="A2268" t="s">
        <v>1</v>
      </c>
      <c r="B2268">
        <v>2011</v>
      </c>
      <c r="C2268" t="s">
        <v>5223</v>
      </c>
      <c r="D2268" t="s">
        <v>81</v>
      </c>
      <c r="E2268" t="s">
        <v>81</v>
      </c>
      <c r="F2268" t="s">
        <v>5239</v>
      </c>
      <c r="G2268">
        <v>39</v>
      </c>
      <c r="H2268" t="s">
        <v>5228</v>
      </c>
      <c r="I2268">
        <v>2011</v>
      </c>
      <c r="J2268" t="s">
        <v>4988</v>
      </c>
      <c r="K2268" t="s">
        <v>1350</v>
      </c>
      <c r="M2268" s="9" t="str">
        <f>Data[[#This Row],[schedule]]&amp;" | "&amp;Data[[#This Row],[section]]</f>
        <v xml:space="preserve">SCHEDULE 11: REPORT ON RELIABILITY MEASURES | </v>
      </c>
      <c r="N2268" s="9" t="str">
        <f t="shared" si="35"/>
        <v>SCHEDULE 11: REPORT ON RELIABILITY MEASURES | Interruptions to: Baggage reclaim belts | Caused by: Airlines/Other</v>
      </c>
    </row>
    <row r="2269" spans="1:14">
      <c r="A2269" t="s">
        <v>1</v>
      </c>
      <c r="B2269">
        <v>2011</v>
      </c>
      <c r="C2269" t="s">
        <v>5223</v>
      </c>
      <c r="D2269" t="s">
        <v>81</v>
      </c>
      <c r="E2269" t="s">
        <v>81</v>
      </c>
      <c r="F2269" t="s">
        <v>5239</v>
      </c>
      <c r="G2269">
        <v>39</v>
      </c>
      <c r="H2269" t="s">
        <v>5228</v>
      </c>
      <c r="I2269">
        <v>2011</v>
      </c>
      <c r="J2269" t="s">
        <v>5226</v>
      </c>
      <c r="K2269" t="s">
        <v>1350</v>
      </c>
      <c r="M2269" s="9" t="str">
        <f>Data[[#This Row],[schedule]]&amp;" | "&amp;Data[[#This Row],[section]]</f>
        <v xml:space="preserve">SCHEDULE 11: REPORT ON RELIABILITY MEASURES | </v>
      </c>
      <c r="N2269" s="9" t="str">
        <f t="shared" si="35"/>
        <v>SCHEDULE 11: REPORT ON RELIABILITY MEASURES | Interruptions to: Baggage reclaim belts | Caused by: Airlines/Other</v>
      </c>
    </row>
    <row r="2270" spans="1:14">
      <c r="A2270" t="s">
        <v>1</v>
      </c>
      <c r="B2270">
        <v>2011</v>
      </c>
      <c r="C2270" t="s">
        <v>5223</v>
      </c>
      <c r="D2270" t="s">
        <v>81</v>
      </c>
      <c r="E2270" t="s">
        <v>81</v>
      </c>
      <c r="F2270" t="s">
        <v>5239</v>
      </c>
      <c r="G2270">
        <v>39</v>
      </c>
      <c r="H2270" t="s">
        <v>5228</v>
      </c>
      <c r="I2270">
        <v>2011</v>
      </c>
      <c r="J2270" t="s">
        <v>5227</v>
      </c>
      <c r="K2270" t="s">
        <v>1350</v>
      </c>
      <c r="M2270" s="9" t="str">
        <f>Data[[#This Row],[schedule]]&amp;" | "&amp;Data[[#This Row],[section]]</f>
        <v xml:space="preserve">SCHEDULE 11: REPORT ON RELIABILITY MEASURES | </v>
      </c>
      <c r="N2270" s="9" t="str">
        <f t="shared" si="35"/>
        <v>SCHEDULE 11: REPORT ON RELIABILITY MEASURES | Interruptions to: Baggage reclaim belts | Caused by: Airlines/Other</v>
      </c>
    </row>
    <row r="2271" spans="1:14">
      <c r="A2271" t="s">
        <v>1</v>
      </c>
      <c r="B2271">
        <v>2011</v>
      </c>
      <c r="C2271" t="s">
        <v>5223</v>
      </c>
      <c r="D2271" t="s">
        <v>81</v>
      </c>
      <c r="E2271" t="s">
        <v>81</v>
      </c>
      <c r="F2271" t="s">
        <v>5239</v>
      </c>
      <c r="G2271">
        <v>40</v>
      </c>
      <c r="H2271" t="s">
        <v>5229</v>
      </c>
      <c r="I2271">
        <v>2011</v>
      </c>
      <c r="J2271" t="s">
        <v>4988</v>
      </c>
      <c r="K2271" t="s">
        <v>458</v>
      </c>
      <c r="L2271">
        <v>0</v>
      </c>
      <c r="M2271" s="9" t="str">
        <f>Data[[#This Row],[schedule]]&amp;" | "&amp;Data[[#This Row],[section]]</f>
        <v xml:space="preserve">SCHEDULE 11: REPORT ON RELIABILITY MEASURES | </v>
      </c>
      <c r="N2271" s="9" t="str">
        <f t="shared" si="35"/>
        <v>SCHEDULE 11: REPORT ON RELIABILITY MEASURES | Interruptions to: Baggage reclaim belts | Caused by: Undetermined reasons</v>
      </c>
    </row>
    <row r="2272" spans="1:14">
      <c r="A2272" t="s">
        <v>1</v>
      </c>
      <c r="B2272">
        <v>2011</v>
      </c>
      <c r="C2272" t="s">
        <v>5223</v>
      </c>
      <c r="D2272" t="s">
        <v>81</v>
      </c>
      <c r="E2272" t="s">
        <v>81</v>
      </c>
      <c r="F2272" t="s">
        <v>5239</v>
      </c>
      <c r="G2272">
        <v>40</v>
      </c>
      <c r="H2272" t="s">
        <v>5229</v>
      </c>
      <c r="I2272">
        <v>2011</v>
      </c>
      <c r="J2272" t="s">
        <v>5226</v>
      </c>
      <c r="K2272" t="s">
        <v>458</v>
      </c>
      <c r="L2272">
        <v>0</v>
      </c>
      <c r="M2272" s="9" t="str">
        <f>Data[[#This Row],[schedule]]&amp;" | "&amp;Data[[#This Row],[section]]</f>
        <v xml:space="preserve">SCHEDULE 11: REPORT ON RELIABILITY MEASURES | </v>
      </c>
      <c r="N2272" s="9" t="str">
        <f t="shared" si="35"/>
        <v>SCHEDULE 11: REPORT ON RELIABILITY MEASURES | Interruptions to: Baggage reclaim belts | Caused by: Undetermined reasons</v>
      </c>
    </row>
    <row r="2273" spans="1:14">
      <c r="A2273" t="s">
        <v>1</v>
      </c>
      <c r="B2273">
        <v>2011</v>
      </c>
      <c r="C2273" t="s">
        <v>5223</v>
      </c>
      <c r="D2273" t="s">
        <v>81</v>
      </c>
      <c r="E2273" t="s">
        <v>81</v>
      </c>
      <c r="F2273" t="s">
        <v>5239</v>
      </c>
      <c r="G2273">
        <v>40</v>
      </c>
      <c r="H2273" t="s">
        <v>5229</v>
      </c>
      <c r="I2273">
        <v>2011</v>
      </c>
      <c r="J2273" t="s">
        <v>5227</v>
      </c>
      <c r="K2273" t="s">
        <v>458</v>
      </c>
      <c r="L2273">
        <v>0</v>
      </c>
      <c r="M2273" s="9" t="str">
        <f>Data[[#This Row],[schedule]]&amp;" | "&amp;Data[[#This Row],[section]]</f>
        <v xml:space="preserve">SCHEDULE 11: REPORT ON RELIABILITY MEASURES | </v>
      </c>
      <c r="N2273" s="9" t="str">
        <f t="shared" si="35"/>
        <v>SCHEDULE 11: REPORT ON RELIABILITY MEASURES | Interruptions to: Baggage reclaim belts | Caused by: Undetermined reasons</v>
      </c>
    </row>
    <row r="2274" spans="1:14">
      <c r="A2274" t="s">
        <v>1</v>
      </c>
      <c r="B2274">
        <v>2011</v>
      </c>
      <c r="C2274" t="s">
        <v>5223</v>
      </c>
      <c r="D2274" t="s">
        <v>81</v>
      </c>
      <c r="E2274" t="s">
        <v>81</v>
      </c>
      <c r="F2274" t="s">
        <v>5239</v>
      </c>
      <c r="G2274">
        <v>41</v>
      </c>
      <c r="H2274" t="s">
        <v>60</v>
      </c>
      <c r="I2274">
        <v>2011</v>
      </c>
      <c r="J2274" t="s">
        <v>4988</v>
      </c>
      <c r="K2274" t="s">
        <v>458</v>
      </c>
      <c r="L2274">
        <v>0</v>
      </c>
      <c r="M2274" s="9" t="str">
        <f>Data[[#This Row],[schedule]]&amp;" | "&amp;Data[[#This Row],[section]]</f>
        <v xml:space="preserve">SCHEDULE 11: REPORT ON RELIABILITY MEASURES | </v>
      </c>
      <c r="N2274" s="9" t="str">
        <f t="shared" si="35"/>
        <v>SCHEDULE 11: REPORT ON RELIABILITY MEASURES | Interruptions to: Baggage reclaim belts | Total</v>
      </c>
    </row>
    <row r="2275" spans="1:14">
      <c r="A2275" t="s">
        <v>1</v>
      </c>
      <c r="B2275">
        <v>2011</v>
      </c>
      <c r="C2275" t="s">
        <v>5223</v>
      </c>
      <c r="D2275" t="s">
        <v>81</v>
      </c>
      <c r="E2275" t="s">
        <v>81</v>
      </c>
      <c r="F2275" t="s">
        <v>5239</v>
      </c>
      <c r="G2275">
        <v>41</v>
      </c>
      <c r="H2275" t="s">
        <v>60</v>
      </c>
      <c r="I2275">
        <v>2011</v>
      </c>
      <c r="J2275" t="s">
        <v>5226</v>
      </c>
      <c r="K2275" t="s">
        <v>5230</v>
      </c>
      <c r="M2275" s="9" t="str">
        <f>Data[[#This Row],[schedule]]&amp;" | "&amp;Data[[#This Row],[section]]</f>
        <v xml:space="preserve">SCHEDULE 11: REPORT ON RELIABILITY MEASURES | </v>
      </c>
      <c r="N2275" s="9" t="str">
        <f t="shared" si="35"/>
        <v>SCHEDULE 11: REPORT ON RELIABILITY MEASURES | Interruptions to: Baggage reclaim belts | Total</v>
      </c>
    </row>
    <row r="2276" spans="1:14">
      <c r="A2276" t="s">
        <v>1</v>
      </c>
      <c r="B2276">
        <v>2011</v>
      </c>
      <c r="C2276" t="s">
        <v>5223</v>
      </c>
      <c r="D2276" t="s">
        <v>81</v>
      </c>
      <c r="E2276" t="s">
        <v>81</v>
      </c>
      <c r="F2276" t="s">
        <v>5239</v>
      </c>
      <c r="G2276">
        <v>41</v>
      </c>
      <c r="H2276" t="s">
        <v>60</v>
      </c>
      <c r="I2276">
        <v>2011</v>
      </c>
      <c r="J2276" t="s">
        <v>5227</v>
      </c>
      <c r="K2276" t="s">
        <v>5230</v>
      </c>
      <c r="M2276" s="9" t="str">
        <f>Data[[#This Row],[schedule]]&amp;" | "&amp;Data[[#This Row],[section]]</f>
        <v xml:space="preserve">SCHEDULE 11: REPORT ON RELIABILITY MEASURES | </v>
      </c>
      <c r="N2276" s="9" t="str">
        <f t="shared" si="35"/>
        <v>SCHEDULE 11: REPORT ON RELIABILITY MEASURES | Interruptions to: Baggage reclaim belts | Total</v>
      </c>
    </row>
    <row r="2277" spans="1:14">
      <c r="A2277" t="s">
        <v>1</v>
      </c>
      <c r="B2277">
        <v>2011</v>
      </c>
      <c r="C2277" t="s">
        <v>5223</v>
      </c>
      <c r="D2277" t="s">
        <v>81</v>
      </c>
      <c r="E2277" t="s">
        <v>81</v>
      </c>
      <c r="F2277" t="s">
        <v>5240</v>
      </c>
      <c r="G2277">
        <v>44</v>
      </c>
      <c r="H2277" t="s">
        <v>5225</v>
      </c>
      <c r="I2277">
        <v>2011</v>
      </c>
      <c r="J2277" t="s">
        <v>4988</v>
      </c>
      <c r="K2277" t="s">
        <v>1350</v>
      </c>
      <c r="M2277" s="9" t="str">
        <f>Data[[#This Row],[schedule]]&amp;" | "&amp;Data[[#This Row],[section]]</f>
        <v xml:space="preserve">SCHEDULE 11: REPORT ON RELIABILITY MEASURES | </v>
      </c>
      <c r="N2277" s="9" t="str">
        <f t="shared" si="35"/>
        <v>SCHEDULE 11: REPORT ON RELIABILITY MEASURES | Interruptions to: On-time departure delay | Caused by: Airports</v>
      </c>
    </row>
    <row r="2278" spans="1:14">
      <c r="A2278" t="s">
        <v>1</v>
      </c>
      <c r="B2278">
        <v>2011</v>
      </c>
      <c r="C2278" t="s">
        <v>5223</v>
      </c>
      <c r="D2278" t="s">
        <v>81</v>
      </c>
      <c r="E2278" t="s">
        <v>81</v>
      </c>
      <c r="F2278" t="s">
        <v>5240</v>
      </c>
      <c r="G2278">
        <v>44</v>
      </c>
      <c r="H2278" t="s">
        <v>5225</v>
      </c>
      <c r="I2278">
        <v>2011</v>
      </c>
      <c r="J2278" t="s">
        <v>5226</v>
      </c>
      <c r="K2278" t="s">
        <v>1350</v>
      </c>
      <c r="M2278" s="9" t="str">
        <f>Data[[#This Row],[schedule]]&amp;" | "&amp;Data[[#This Row],[section]]</f>
        <v xml:space="preserve">SCHEDULE 11: REPORT ON RELIABILITY MEASURES | </v>
      </c>
      <c r="N2278" s="9" t="str">
        <f t="shared" si="35"/>
        <v>SCHEDULE 11: REPORT ON RELIABILITY MEASURES | Interruptions to: On-time departure delay | Caused by: Airports</v>
      </c>
    </row>
    <row r="2279" spans="1:14">
      <c r="A2279" t="s">
        <v>1</v>
      </c>
      <c r="B2279">
        <v>2011</v>
      </c>
      <c r="C2279" t="s">
        <v>5223</v>
      </c>
      <c r="D2279" t="s">
        <v>81</v>
      </c>
      <c r="E2279" t="s">
        <v>81</v>
      </c>
      <c r="F2279" t="s">
        <v>5240</v>
      </c>
      <c r="G2279">
        <v>44</v>
      </c>
      <c r="H2279" t="s">
        <v>5225</v>
      </c>
      <c r="I2279">
        <v>2011</v>
      </c>
      <c r="J2279" t="s">
        <v>5227</v>
      </c>
      <c r="K2279" t="s">
        <v>1350</v>
      </c>
      <c r="M2279" s="9" t="str">
        <f>Data[[#This Row],[schedule]]&amp;" | "&amp;Data[[#This Row],[section]]</f>
        <v xml:space="preserve">SCHEDULE 11: REPORT ON RELIABILITY MEASURES | </v>
      </c>
      <c r="N2279" s="9" t="str">
        <f t="shared" si="35"/>
        <v>SCHEDULE 11: REPORT ON RELIABILITY MEASURES | Interruptions to: On-time departure delay | Caused by: Airports</v>
      </c>
    </row>
    <row r="2280" spans="1:14">
      <c r="A2280" t="s">
        <v>1</v>
      </c>
      <c r="B2280">
        <v>2011</v>
      </c>
      <c r="C2280" t="s">
        <v>5223</v>
      </c>
      <c r="D2280" t="s">
        <v>81</v>
      </c>
      <c r="E2280" t="s">
        <v>81</v>
      </c>
      <c r="F2280" t="s">
        <v>5240</v>
      </c>
      <c r="G2280">
        <v>45</v>
      </c>
      <c r="H2280" t="s">
        <v>5228</v>
      </c>
      <c r="I2280">
        <v>2011</v>
      </c>
      <c r="J2280" t="s">
        <v>4988</v>
      </c>
      <c r="K2280" t="s">
        <v>1350</v>
      </c>
      <c r="M2280" s="9" t="str">
        <f>Data[[#This Row],[schedule]]&amp;" | "&amp;Data[[#This Row],[section]]</f>
        <v xml:space="preserve">SCHEDULE 11: REPORT ON RELIABILITY MEASURES | </v>
      </c>
      <c r="N2280" s="9" t="str">
        <f t="shared" si="35"/>
        <v>SCHEDULE 11: REPORT ON RELIABILITY MEASURES | Interruptions to: On-time departure delay | Caused by: Airlines/Other</v>
      </c>
    </row>
    <row r="2281" spans="1:14">
      <c r="A2281" t="s">
        <v>1</v>
      </c>
      <c r="B2281">
        <v>2011</v>
      </c>
      <c r="C2281" t="s">
        <v>5223</v>
      </c>
      <c r="D2281" t="s">
        <v>81</v>
      </c>
      <c r="E2281" t="s">
        <v>81</v>
      </c>
      <c r="F2281" t="s">
        <v>5240</v>
      </c>
      <c r="G2281">
        <v>45</v>
      </c>
      <c r="H2281" t="s">
        <v>5228</v>
      </c>
      <c r="I2281">
        <v>2011</v>
      </c>
      <c r="J2281" t="s">
        <v>5226</v>
      </c>
      <c r="K2281" t="s">
        <v>1350</v>
      </c>
      <c r="M2281" s="9" t="str">
        <f>Data[[#This Row],[schedule]]&amp;" | "&amp;Data[[#This Row],[section]]</f>
        <v xml:space="preserve">SCHEDULE 11: REPORT ON RELIABILITY MEASURES | </v>
      </c>
      <c r="N2281" s="9" t="str">
        <f t="shared" si="35"/>
        <v>SCHEDULE 11: REPORT ON RELIABILITY MEASURES | Interruptions to: On-time departure delay | Caused by: Airlines/Other</v>
      </c>
    </row>
    <row r="2282" spans="1:14">
      <c r="A2282" t="s">
        <v>1</v>
      </c>
      <c r="B2282">
        <v>2011</v>
      </c>
      <c r="C2282" t="s">
        <v>5223</v>
      </c>
      <c r="D2282" t="s">
        <v>81</v>
      </c>
      <c r="E2282" t="s">
        <v>81</v>
      </c>
      <c r="F2282" t="s">
        <v>5240</v>
      </c>
      <c r="G2282">
        <v>45</v>
      </c>
      <c r="H2282" t="s">
        <v>5228</v>
      </c>
      <c r="I2282">
        <v>2011</v>
      </c>
      <c r="J2282" t="s">
        <v>5227</v>
      </c>
      <c r="K2282" t="s">
        <v>1350</v>
      </c>
      <c r="M2282" s="9" t="str">
        <f>Data[[#This Row],[schedule]]&amp;" | "&amp;Data[[#This Row],[section]]</f>
        <v xml:space="preserve">SCHEDULE 11: REPORT ON RELIABILITY MEASURES | </v>
      </c>
      <c r="N2282" s="9" t="str">
        <f t="shared" si="35"/>
        <v>SCHEDULE 11: REPORT ON RELIABILITY MEASURES | Interruptions to: On-time departure delay | Caused by: Airlines/Other</v>
      </c>
    </row>
    <row r="2283" spans="1:14">
      <c r="A2283" t="s">
        <v>1</v>
      </c>
      <c r="B2283">
        <v>2011</v>
      </c>
      <c r="C2283" t="s">
        <v>5223</v>
      </c>
      <c r="D2283" t="s">
        <v>81</v>
      </c>
      <c r="E2283" t="s">
        <v>81</v>
      </c>
      <c r="F2283" t="s">
        <v>5240</v>
      </c>
      <c r="G2283">
        <v>46</v>
      </c>
      <c r="H2283" t="s">
        <v>5229</v>
      </c>
      <c r="I2283">
        <v>2011</v>
      </c>
      <c r="J2283" t="s">
        <v>4988</v>
      </c>
      <c r="K2283" t="s">
        <v>1350</v>
      </c>
      <c r="M2283" s="9" t="str">
        <f>Data[[#This Row],[schedule]]&amp;" | "&amp;Data[[#This Row],[section]]</f>
        <v xml:space="preserve">SCHEDULE 11: REPORT ON RELIABILITY MEASURES | </v>
      </c>
      <c r="N2283" s="9" t="str">
        <f t="shared" si="35"/>
        <v>SCHEDULE 11: REPORT ON RELIABILITY MEASURES | Interruptions to: On-time departure delay | Caused by: Undetermined reasons</v>
      </c>
    </row>
    <row r="2284" spans="1:14">
      <c r="A2284" t="s">
        <v>1</v>
      </c>
      <c r="B2284">
        <v>2011</v>
      </c>
      <c r="C2284" t="s">
        <v>5223</v>
      </c>
      <c r="D2284" t="s">
        <v>81</v>
      </c>
      <c r="E2284" t="s">
        <v>81</v>
      </c>
      <c r="F2284" t="s">
        <v>5240</v>
      </c>
      <c r="G2284">
        <v>46</v>
      </c>
      <c r="H2284" t="s">
        <v>5229</v>
      </c>
      <c r="I2284">
        <v>2011</v>
      </c>
      <c r="J2284" t="s">
        <v>5226</v>
      </c>
      <c r="K2284" t="s">
        <v>1350</v>
      </c>
      <c r="M2284" s="9" t="str">
        <f>Data[[#This Row],[schedule]]&amp;" | "&amp;Data[[#This Row],[section]]</f>
        <v xml:space="preserve">SCHEDULE 11: REPORT ON RELIABILITY MEASURES | </v>
      </c>
      <c r="N2284" s="9" t="str">
        <f t="shared" si="35"/>
        <v>SCHEDULE 11: REPORT ON RELIABILITY MEASURES | Interruptions to: On-time departure delay | Caused by: Undetermined reasons</v>
      </c>
    </row>
    <row r="2285" spans="1:14">
      <c r="A2285" t="s">
        <v>1</v>
      </c>
      <c r="B2285">
        <v>2011</v>
      </c>
      <c r="C2285" t="s">
        <v>5223</v>
      </c>
      <c r="D2285" t="s">
        <v>81</v>
      </c>
      <c r="E2285" t="s">
        <v>81</v>
      </c>
      <c r="F2285" t="s">
        <v>5240</v>
      </c>
      <c r="G2285">
        <v>46</v>
      </c>
      <c r="H2285" t="s">
        <v>5229</v>
      </c>
      <c r="I2285">
        <v>2011</v>
      </c>
      <c r="J2285" t="s">
        <v>5227</v>
      </c>
      <c r="K2285" t="s">
        <v>1350</v>
      </c>
      <c r="M2285" s="9" t="str">
        <f>Data[[#This Row],[schedule]]&amp;" | "&amp;Data[[#This Row],[section]]</f>
        <v xml:space="preserve">SCHEDULE 11: REPORT ON RELIABILITY MEASURES | </v>
      </c>
      <c r="N2285" s="9" t="str">
        <f t="shared" si="35"/>
        <v>SCHEDULE 11: REPORT ON RELIABILITY MEASURES | Interruptions to: On-time departure delay | Caused by: Undetermined reasons</v>
      </c>
    </row>
    <row r="2286" spans="1:14">
      <c r="A2286" t="s">
        <v>1</v>
      </c>
      <c r="B2286">
        <v>2011</v>
      </c>
      <c r="C2286" t="s">
        <v>5223</v>
      </c>
      <c r="D2286" t="s">
        <v>81</v>
      </c>
      <c r="E2286" t="s">
        <v>81</v>
      </c>
      <c r="F2286" t="s">
        <v>5240</v>
      </c>
      <c r="G2286">
        <v>47</v>
      </c>
      <c r="H2286" t="s">
        <v>60</v>
      </c>
      <c r="I2286">
        <v>2011</v>
      </c>
      <c r="J2286" t="s">
        <v>4988</v>
      </c>
      <c r="K2286" t="s">
        <v>458</v>
      </c>
      <c r="L2286">
        <v>0</v>
      </c>
      <c r="M2286" s="9" t="str">
        <f>Data[[#This Row],[schedule]]&amp;" | "&amp;Data[[#This Row],[section]]</f>
        <v xml:space="preserve">SCHEDULE 11: REPORT ON RELIABILITY MEASURES | </v>
      </c>
      <c r="N2286" s="9" t="str">
        <f t="shared" si="35"/>
        <v>SCHEDULE 11: REPORT ON RELIABILITY MEASURES | Interruptions to: On-time departure delay | Total</v>
      </c>
    </row>
    <row r="2287" spans="1:14">
      <c r="A2287" t="s">
        <v>1</v>
      </c>
      <c r="B2287">
        <v>2011</v>
      </c>
      <c r="C2287" t="s">
        <v>5223</v>
      </c>
      <c r="D2287" t="s">
        <v>81</v>
      </c>
      <c r="E2287" t="s">
        <v>81</v>
      </c>
      <c r="F2287" t="s">
        <v>5240</v>
      </c>
      <c r="G2287">
        <v>47</v>
      </c>
      <c r="H2287" t="s">
        <v>60</v>
      </c>
      <c r="I2287">
        <v>2011</v>
      </c>
      <c r="J2287" t="s">
        <v>5226</v>
      </c>
      <c r="K2287" t="s">
        <v>5230</v>
      </c>
      <c r="M2287" s="9" t="str">
        <f>Data[[#This Row],[schedule]]&amp;" | "&amp;Data[[#This Row],[section]]</f>
        <v xml:space="preserve">SCHEDULE 11: REPORT ON RELIABILITY MEASURES | </v>
      </c>
      <c r="N2287" s="9" t="str">
        <f t="shared" si="35"/>
        <v>SCHEDULE 11: REPORT ON RELIABILITY MEASURES | Interruptions to: On-time departure delay | Total</v>
      </c>
    </row>
    <row r="2288" spans="1:14">
      <c r="A2288" t="s">
        <v>1</v>
      </c>
      <c r="B2288">
        <v>2011</v>
      </c>
      <c r="C2288" t="s">
        <v>5223</v>
      </c>
      <c r="D2288" t="s">
        <v>81</v>
      </c>
      <c r="E2288" t="s">
        <v>81</v>
      </c>
      <c r="F2288" t="s">
        <v>5240</v>
      </c>
      <c r="G2288">
        <v>47</v>
      </c>
      <c r="H2288" t="s">
        <v>60</v>
      </c>
      <c r="I2288">
        <v>2011</v>
      </c>
      <c r="J2288" t="s">
        <v>5227</v>
      </c>
      <c r="K2288" t="s">
        <v>5230</v>
      </c>
      <c r="M2288" s="9" t="str">
        <f>Data[[#This Row],[schedule]]&amp;" | "&amp;Data[[#This Row],[section]]</f>
        <v xml:space="preserve">SCHEDULE 11: REPORT ON RELIABILITY MEASURES | </v>
      </c>
      <c r="N2288" s="9" t="str">
        <f t="shared" si="35"/>
        <v>SCHEDULE 11: REPORT ON RELIABILITY MEASURES | Interruptions to: On-time departure delay | Total</v>
      </c>
    </row>
    <row r="2289" spans="1:14">
      <c r="A2289" t="s">
        <v>1</v>
      </c>
      <c r="B2289">
        <v>2011</v>
      </c>
      <c r="C2289" t="s">
        <v>5223</v>
      </c>
      <c r="D2289" t="s">
        <v>81</v>
      </c>
      <c r="E2289" t="s">
        <v>81</v>
      </c>
      <c r="F2289" t="s">
        <v>81</v>
      </c>
      <c r="G2289">
        <v>56</v>
      </c>
      <c r="H2289" t="s">
        <v>5242</v>
      </c>
      <c r="I2289">
        <v>2011</v>
      </c>
      <c r="J2289" t="s">
        <v>4988</v>
      </c>
      <c r="K2289" t="s">
        <v>1350</v>
      </c>
      <c r="M2289" s="9" t="str">
        <f>Data[[#This Row],[schedule]]&amp;" | "&amp;Data[[#This Row],[section]]</f>
        <v xml:space="preserve">SCHEDULE 11: REPORT ON RELIABILITY MEASURES | </v>
      </c>
      <c r="N2289" s="9" t="str">
        <f t="shared" si="35"/>
        <v>SCHEDULE 11: REPORT ON RELIABILITY MEASURES | The percentage of time that FEGP is unavailable due to interruptions*</v>
      </c>
    </row>
    <row r="2290" spans="1:14" hidden="1">
      <c r="A2290" t="s">
        <v>1</v>
      </c>
      <c r="B2290">
        <v>2011</v>
      </c>
      <c r="C2290" t="s">
        <v>201</v>
      </c>
      <c r="D2290" t="s">
        <v>81</v>
      </c>
      <c r="E2290" t="s">
        <v>81</v>
      </c>
      <c r="F2290" t="s">
        <v>320</v>
      </c>
      <c r="G2290">
        <v>9</v>
      </c>
      <c r="H2290" t="s">
        <v>236</v>
      </c>
      <c r="I2290">
        <v>2011</v>
      </c>
      <c r="J2290" t="s">
        <v>92</v>
      </c>
      <c r="K2290" t="s">
        <v>458</v>
      </c>
      <c r="L2290">
        <v>0</v>
      </c>
      <c r="M2290" s="9" t="str">
        <f>Data[[#This Row],[schedule]]&amp;" | "&amp;Data[[#This Row],[section]]</f>
        <v xml:space="preserve">SCHEDULE 10: REPORT ON COST ALLOCATIONS | </v>
      </c>
      <c r="N2290" s="9" t="str">
        <f t="shared" si="35"/>
        <v xml:space="preserve">SCHEDULE 10: REPORT ON COST ALLOCATIONS | Specified Terminal Activities | Corporate Overheads: Directly attributable operating costs </v>
      </c>
    </row>
    <row r="2291" spans="1:14" hidden="1">
      <c r="A2291" t="s">
        <v>1</v>
      </c>
      <c r="B2291">
        <v>2011</v>
      </c>
      <c r="C2291" t="s">
        <v>201</v>
      </c>
      <c r="D2291" t="s">
        <v>81</v>
      </c>
      <c r="E2291" t="s">
        <v>81</v>
      </c>
      <c r="F2291" t="s">
        <v>321</v>
      </c>
      <c r="G2291">
        <v>9</v>
      </c>
      <c r="H2291" t="s">
        <v>236</v>
      </c>
      <c r="I2291">
        <v>2011</v>
      </c>
      <c r="J2291" t="s">
        <v>92</v>
      </c>
      <c r="K2291" t="s">
        <v>458</v>
      </c>
      <c r="L2291">
        <v>0</v>
      </c>
      <c r="M2291" s="9" t="str">
        <f>Data[[#This Row],[schedule]]&amp;" | "&amp;Data[[#This Row],[section]]</f>
        <v xml:space="preserve">SCHEDULE 10: REPORT ON COST ALLOCATIONS | </v>
      </c>
      <c r="N2291" s="9" t="str">
        <f t="shared" si="35"/>
        <v xml:space="preserve">SCHEDULE 10: REPORT ON COST ALLOCATIONS | Airfield Activities | Corporate Overheads: Directly attributable operating costs </v>
      </c>
    </row>
    <row r="2292" spans="1:14" hidden="1">
      <c r="A2292" t="s">
        <v>1</v>
      </c>
      <c r="B2292">
        <v>2011</v>
      </c>
      <c r="C2292" t="s">
        <v>201</v>
      </c>
      <c r="D2292" t="s">
        <v>81</v>
      </c>
      <c r="E2292" t="s">
        <v>81</v>
      </c>
      <c r="F2292" t="s">
        <v>322</v>
      </c>
      <c r="G2292">
        <v>9</v>
      </c>
      <c r="H2292" t="s">
        <v>236</v>
      </c>
      <c r="I2292">
        <v>2011</v>
      </c>
      <c r="J2292" t="s">
        <v>92</v>
      </c>
      <c r="K2292" t="s">
        <v>458</v>
      </c>
      <c r="L2292">
        <v>0</v>
      </c>
      <c r="M2292" s="9" t="str">
        <f>Data[[#This Row],[schedule]]&amp;" | "&amp;Data[[#This Row],[section]]</f>
        <v xml:space="preserve">SCHEDULE 10: REPORT ON COST ALLOCATIONS | </v>
      </c>
      <c r="N2292" s="9" t="str">
        <f t="shared" si="35"/>
        <v xml:space="preserve">SCHEDULE 10: REPORT ON COST ALLOCATIONS | Aircraft and Freight Activities | Corporate Overheads: Directly attributable operating costs </v>
      </c>
    </row>
    <row r="2293" spans="1:14" hidden="1">
      <c r="A2293" t="s">
        <v>1</v>
      </c>
      <c r="B2293">
        <v>2011</v>
      </c>
      <c r="C2293" t="s">
        <v>201</v>
      </c>
      <c r="D2293" t="s">
        <v>81</v>
      </c>
      <c r="E2293" t="s">
        <v>81</v>
      </c>
      <c r="F2293" t="s">
        <v>323</v>
      </c>
      <c r="G2293">
        <v>9</v>
      </c>
      <c r="H2293" t="s">
        <v>236</v>
      </c>
      <c r="I2293">
        <v>2011</v>
      </c>
      <c r="J2293" t="s">
        <v>92</v>
      </c>
      <c r="K2293" t="s">
        <v>458</v>
      </c>
      <c r="L2293">
        <v>0</v>
      </c>
      <c r="M2293" s="9" t="str">
        <f>Data[[#This Row],[schedule]]&amp;" | "&amp;Data[[#This Row],[section]]</f>
        <v xml:space="preserve">SCHEDULE 10: REPORT ON COST ALLOCATIONS | </v>
      </c>
      <c r="N2293" s="9" t="str">
        <f t="shared" si="35"/>
        <v xml:space="preserve">SCHEDULE 10: REPORT ON COST ALLOCATIONS | Airport Business | Corporate Overheads: Directly attributable operating costs </v>
      </c>
    </row>
    <row r="2294" spans="1:14" hidden="1">
      <c r="A2294" t="s">
        <v>1</v>
      </c>
      <c r="B2294">
        <v>2011</v>
      </c>
      <c r="C2294" t="s">
        <v>201</v>
      </c>
      <c r="D2294" t="s">
        <v>81</v>
      </c>
      <c r="E2294" t="s">
        <v>81</v>
      </c>
      <c r="F2294" t="s">
        <v>60</v>
      </c>
      <c r="G2294">
        <v>9</v>
      </c>
      <c r="H2294" t="s">
        <v>236</v>
      </c>
      <c r="I2294">
        <v>2011</v>
      </c>
      <c r="J2294" t="s">
        <v>92</v>
      </c>
      <c r="K2294" t="s">
        <v>458</v>
      </c>
      <c r="L2294">
        <v>0</v>
      </c>
      <c r="M2294" s="9" t="str">
        <f>Data[[#This Row],[schedule]]&amp;" | "&amp;Data[[#This Row],[section]]</f>
        <v xml:space="preserve">SCHEDULE 10: REPORT ON COST ALLOCATIONS | </v>
      </c>
      <c r="N2294" s="9" t="str">
        <f t="shared" si="35"/>
        <v xml:space="preserve">SCHEDULE 10: REPORT ON COST ALLOCATIONS | Total | Corporate Overheads: Directly attributable operating costs </v>
      </c>
    </row>
    <row r="2295" spans="1:14" hidden="1">
      <c r="A2295" t="s">
        <v>1</v>
      </c>
      <c r="B2295">
        <v>2011</v>
      </c>
      <c r="C2295" t="s">
        <v>201</v>
      </c>
      <c r="D2295" t="s">
        <v>81</v>
      </c>
      <c r="E2295" t="s">
        <v>81</v>
      </c>
      <c r="F2295" t="s">
        <v>320</v>
      </c>
      <c r="G2295">
        <v>10</v>
      </c>
      <c r="H2295" t="s">
        <v>237</v>
      </c>
      <c r="I2295">
        <v>2011</v>
      </c>
      <c r="J2295" t="s">
        <v>92</v>
      </c>
      <c r="K2295" t="s">
        <v>1166</v>
      </c>
      <c r="L2295">
        <v>1651.360895267705</v>
      </c>
      <c r="M2295" s="9" t="str">
        <f>Data[[#This Row],[schedule]]&amp;" | "&amp;Data[[#This Row],[section]]</f>
        <v xml:space="preserve">SCHEDULE 10: REPORT ON COST ALLOCATIONS | </v>
      </c>
      <c r="N2295" s="9" t="str">
        <f t="shared" si="35"/>
        <v xml:space="preserve">SCHEDULE 10: REPORT ON COST ALLOCATIONS | Specified Terminal Activities | Corporate Overheads: Costs not directly attributable </v>
      </c>
    </row>
    <row r="2296" spans="1:14" hidden="1">
      <c r="A2296" t="s">
        <v>1</v>
      </c>
      <c r="B2296">
        <v>2011</v>
      </c>
      <c r="C2296" t="s">
        <v>201</v>
      </c>
      <c r="D2296" t="s">
        <v>81</v>
      </c>
      <c r="E2296" t="s">
        <v>81</v>
      </c>
      <c r="F2296" t="s">
        <v>321</v>
      </c>
      <c r="G2296">
        <v>10</v>
      </c>
      <c r="H2296" t="s">
        <v>237</v>
      </c>
      <c r="I2296">
        <v>2011</v>
      </c>
      <c r="J2296" t="s">
        <v>92</v>
      </c>
      <c r="K2296" t="s">
        <v>1167</v>
      </c>
      <c r="L2296">
        <v>2479.8590161668458</v>
      </c>
      <c r="M2296" s="9" t="str">
        <f>Data[[#This Row],[schedule]]&amp;" | "&amp;Data[[#This Row],[section]]</f>
        <v xml:space="preserve">SCHEDULE 10: REPORT ON COST ALLOCATIONS | </v>
      </c>
      <c r="N2296" s="9" t="str">
        <f t="shared" si="35"/>
        <v xml:space="preserve">SCHEDULE 10: REPORT ON COST ALLOCATIONS | Airfield Activities | Corporate Overheads: Costs not directly attributable </v>
      </c>
    </row>
    <row r="2297" spans="1:14" hidden="1">
      <c r="A2297" t="s">
        <v>1</v>
      </c>
      <c r="B2297">
        <v>2011</v>
      </c>
      <c r="C2297" t="s">
        <v>201</v>
      </c>
      <c r="D2297" t="s">
        <v>81</v>
      </c>
      <c r="E2297" t="s">
        <v>81</v>
      </c>
      <c r="F2297" t="s">
        <v>322</v>
      </c>
      <c r="G2297">
        <v>10</v>
      </c>
      <c r="H2297" t="s">
        <v>237</v>
      </c>
      <c r="I2297">
        <v>2011</v>
      </c>
      <c r="J2297" t="s">
        <v>92</v>
      </c>
      <c r="K2297" t="s">
        <v>1168</v>
      </c>
      <c r="L2297">
        <v>140.9287527582056</v>
      </c>
      <c r="M2297" s="9" t="str">
        <f>Data[[#This Row],[schedule]]&amp;" | "&amp;Data[[#This Row],[section]]</f>
        <v xml:space="preserve">SCHEDULE 10: REPORT ON COST ALLOCATIONS | </v>
      </c>
      <c r="N2297" s="9" t="str">
        <f t="shared" si="35"/>
        <v xml:space="preserve">SCHEDULE 10: REPORT ON COST ALLOCATIONS | Aircraft and Freight Activities | Corporate Overheads: Costs not directly attributable </v>
      </c>
    </row>
    <row r="2298" spans="1:14" hidden="1">
      <c r="A2298" t="s">
        <v>1</v>
      </c>
      <c r="B2298">
        <v>2011</v>
      </c>
      <c r="C2298" t="s">
        <v>201</v>
      </c>
      <c r="D2298" t="s">
        <v>81</v>
      </c>
      <c r="E2298" t="s">
        <v>81</v>
      </c>
      <c r="F2298" t="s">
        <v>323</v>
      </c>
      <c r="G2298">
        <v>10</v>
      </c>
      <c r="H2298" t="s">
        <v>237</v>
      </c>
      <c r="I2298">
        <v>2011</v>
      </c>
      <c r="J2298" t="s">
        <v>92</v>
      </c>
      <c r="K2298" t="s">
        <v>1169</v>
      </c>
      <c r="L2298">
        <v>4272.1486641927559</v>
      </c>
      <c r="M2298" s="9" t="str">
        <f>Data[[#This Row],[schedule]]&amp;" | "&amp;Data[[#This Row],[section]]</f>
        <v xml:space="preserve">SCHEDULE 10: REPORT ON COST ALLOCATIONS | </v>
      </c>
      <c r="N2298" s="9" t="str">
        <f t="shared" si="35"/>
        <v xml:space="preserve">SCHEDULE 10: REPORT ON COST ALLOCATIONS | Airport Business | Corporate Overheads: Costs not directly attributable </v>
      </c>
    </row>
    <row r="2299" spans="1:14" hidden="1">
      <c r="A2299" t="s">
        <v>1</v>
      </c>
      <c r="B2299">
        <v>2011</v>
      </c>
      <c r="C2299" t="s">
        <v>201</v>
      </c>
      <c r="D2299" t="s">
        <v>81</v>
      </c>
      <c r="E2299" t="s">
        <v>81</v>
      </c>
      <c r="F2299" t="s">
        <v>324</v>
      </c>
      <c r="G2299">
        <v>10</v>
      </c>
      <c r="H2299" t="s">
        <v>237</v>
      </c>
      <c r="I2299">
        <v>2011</v>
      </c>
      <c r="J2299" t="s">
        <v>92</v>
      </c>
      <c r="K2299" t="s">
        <v>1170</v>
      </c>
      <c r="L2299">
        <v>1596.2973358072441</v>
      </c>
      <c r="M2299" s="9" t="str">
        <f>Data[[#This Row],[schedule]]&amp;" | "&amp;Data[[#This Row],[section]]</f>
        <v xml:space="preserve">SCHEDULE 10: REPORT ON COST ALLOCATIONS | </v>
      </c>
      <c r="N2299" s="9" t="str">
        <f t="shared" si="35"/>
        <v xml:space="preserve">SCHEDULE 10: REPORT ON COST ALLOCATIONS | Unregulated Component | Corporate Overheads: Costs not directly attributable </v>
      </c>
    </row>
    <row r="2300" spans="1:14" hidden="1">
      <c r="A2300" t="s">
        <v>1</v>
      </c>
      <c r="B2300">
        <v>2011</v>
      </c>
      <c r="C2300" t="s">
        <v>201</v>
      </c>
      <c r="D2300" t="s">
        <v>81</v>
      </c>
      <c r="E2300" t="s">
        <v>81</v>
      </c>
      <c r="F2300" t="s">
        <v>60</v>
      </c>
      <c r="G2300">
        <v>10</v>
      </c>
      <c r="H2300" t="s">
        <v>237</v>
      </c>
      <c r="I2300">
        <v>2011</v>
      </c>
      <c r="J2300" t="s">
        <v>92</v>
      </c>
      <c r="K2300" t="s">
        <v>1171</v>
      </c>
      <c r="L2300">
        <v>5868.4459999999999</v>
      </c>
      <c r="M2300" s="9" t="str">
        <f>Data[[#This Row],[schedule]]&amp;" | "&amp;Data[[#This Row],[section]]</f>
        <v xml:space="preserve">SCHEDULE 10: REPORT ON COST ALLOCATIONS | </v>
      </c>
      <c r="N2300" s="9" t="str">
        <f t="shared" si="35"/>
        <v xml:space="preserve">SCHEDULE 10: REPORT ON COST ALLOCATIONS | Total | Corporate Overheads: Costs not directly attributable </v>
      </c>
    </row>
    <row r="2301" spans="1:14" hidden="1">
      <c r="A2301" t="s">
        <v>1</v>
      </c>
      <c r="B2301">
        <v>2011</v>
      </c>
      <c r="C2301" t="s">
        <v>201</v>
      </c>
      <c r="D2301" t="s">
        <v>81</v>
      </c>
      <c r="E2301" t="s">
        <v>81</v>
      </c>
      <c r="F2301" t="s">
        <v>320</v>
      </c>
      <c r="G2301">
        <v>12</v>
      </c>
      <c r="H2301" t="s">
        <v>238</v>
      </c>
      <c r="I2301">
        <v>2011</v>
      </c>
      <c r="J2301" t="s">
        <v>92</v>
      </c>
      <c r="K2301" t="s">
        <v>458</v>
      </c>
      <c r="L2301">
        <v>0</v>
      </c>
      <c r="M2301" s="9" t="str">
        <f>Data[[#This Row],[schedule]]&amp;" | "&amp;Data[[#This Row],[section]]</f>
        <v xml:space="preserve">SCHEDULE 10: REPORT ON COST ALLOCATIONS | </v>
      </c>
      <c r="N2301" s="9" t="str">
        <f t="shared" si="35"/>
        <v xml:space="preserve">SCHEDULE 10: REPORT ON COST ALLOCATIONS | Specified Terminal Activities | Asset Management and Airport Operations: Directly attributable operating costs </v>
      </c>
    </row>
    <row r="2302" spans="1:14" hidden="1">
      <c r="A2302" t="s">
        <v>1</v>
      </c>
      <c r="B2302">
        <v>2011</v>
      </c>
      <c r="C2302" t="s">
        <v>201</v>
      </c>
      <c r="D2302" t="s">
        <v>81</v>
      </c>
      <c r="E2302" t="s">
        <v>81</v>
      </c>
      <c r="F2302" t="s">
        <v>321</v>
      </c>
      <c r="G2302">
        <v>12</v>
      </c>
      <c r="H2302" t="s">
        <v>238</v>
      </c>
      <c r="I2302">
        <v>2011</v>
      </c>
      <c r="J2302" t="s">
        <v>92</v>
      </c>
      <c r="K2302" t="s">
        <v>1172</v>
      </c>
      <c r="L2302">
        <v>3992.9050000000002</v>
      </c>
      <c r="M2302" s="9" t="str">
        <f>Data[[#This Row],[schedule]]&amp;" | "&amp;Data[[#This Row],[section]]</f>
        <v xml:space="preserve">SCHEDULE 10: REPORT ON COST ALLOCATIONS | </v>
      </c>
      <c r="N2302" s="9" t="str">
        <f t="shared" si="35"/>
        <v xml:space="preserve">SCHEDULE 10: REPORT ON COST ALLOCATIONS | Airfield Activities | Asset Management and Airport Operations: Directly attributable operating costs </v>
      </c>
    </row>
    <row r="2303" spans="1:14" hidden="1">
      <c r="A2303" t="s">
        <v>1</v>
      </c>
      <c r="B2303">
        <v>2011</v>
      </c>
      <c r="C2303" t="s">
        <v>201</v>
      </c>
      <c r="D2303" t="s">
        <v>81</v>
      </c>
      <c r="E2303" t="s">
        <v>81</v>
      </c>
      <c r="F2303" t="s">
        <v>322</v>
      </c>
      <c r="G2303">
        <v>12</v>
      </c>
      <c r="H2303" t="s">
        <v>238</v>
      </c>
      <c r="I2303">
        <v>2011</v>
      </c>
      <c r="J2303" t="s">
        <v>92</v>
      </c>
      <c r="K2303" t="s">
        <v>1173</v>
      </c>
      <c r="L2303">
        <v>128.113</v>
      </c>
      <c r="M2303" s="9" t="str">
        <f>Data[[#This Row],[schedule]]&amp;" | "&amp;Data[[#This Row],[section]]</f>
        <v xml:space="preserve">SCHEDULE 10: REPORT ON COST ALLOCATIONS | </v>
      </c>
      <c r="N2303" s="9" t="str">
        <f t="shared" si="35"/>
        <v xml:space="preserve">SCHEDULE 10: REPORT ON COST ALLOCATIONS | Aircraft and Freight Activities | Asset Management and Airport Operations: Directly attributable operating costs </v>
      </c>
    </row>
    <row r="2304" spans="1:14" hidden="1">
      <c r="A2304" t="s">
        <v>1</v>
      </c>
      <c r="B2304">
        <v>2011</v>
      </c>
      <c r="C2304" t="s">
        <v>201</v>
      </c>
      <c r="D2304" t="s">
        <v>81</v>
      </c>
      <c r="E2304" t="s">
        <v>81</v>
      </c>
      <c r="F2304" t="s">
        <v>323</v>
      </c>
      <c r="G2304">
        <v>12</v>
      </c>
      <c r="H2304" t="s">
        <v>238</v>
      </c>
      <c r="I2304">
        <v>2011</v>
      </c>
      <c r="J2304" t="s">
        <v>92</v>
      </c>
      <c r="K2304" t="s">
        <v>1174</v>
      </c>
      <c r="L2304">
        <v>4121.018</v>
      </c>
      <c r="M2304" s="9" t="str">
        <f>Data[[#This Row],[schedule]]&amp;" | "&amp;Data[[#This Row],[section]]</f>
        <v xml:space="preserve">SCHEDULE 10: REPORT ON COST ALLOCATIONS | </v>
      </c>
      <c r="N2304" s="9" t="str">
        <f t="shared" si="35"/>
        <v xml:space="preserve">SCHEDULE 10: REPORT ON COST ALLOCATIONS | Airport Business | Asset Management and Airport Operations: Directly attributable operating costs </v>
      </c>
    </row>
    <row r="2305" spans="1:14" hidden="1">
      <c r="A2305" t="s">
        <v>1</v>
      </c>
      <c r="B2305">
        <v>2011</v>
      </c>
      <c r="C2305" t="s">
        <v>201</v>
      </c>
      <c r="D2305" t="s">
        <v>81</v>
      </c>
      <c r="E2305" t="s">
        <v>81</v>
      </c>
      <c r="F2305" t="s">
        <v>60</v>
      </c>
      <c r="G2305">
        <v>12</v>
      </c>
      <c r="H2305" t="s">
        <v>238</v>
      </c>
      <c r="I2305">
        <v>2011</v>
      </c>
      <c r="J2305" t="s">
        <v>92</v>
      </c>
      <c r="K2305" t="s">
        <v>1174</v>
      </c>
      <c r="L2305">
        <v>4121.018</v>
      </c>
      <c r="M2305" s="9" t="str">
        <f>Data[[#This Row],[schedule]]&amp;" | "&amp;Data[[#This Row],[section]]</f>
        <v xml:space="preserve">SCHEDULE 10: REPORT ON COST ALLOCATIONS | </v>
      </c>
      <c r="N2305" s="9" t="str">
        <f t="shared" si="35"/>
        <v xml:space="preserve">SCHEDULE 10: REPORT ON COST ALLOCATIONS | Total | Asset Management and Airport Operations: Directly attributable operating costs </v>
      </c>
    </row>
    <row r="2306" spans="1:14" hidden="1">
      <c r="A2306" t="s">
        <v>1</v>
      </c>
      <c r="B2306">
        <v>2011</v>
      </c>
      <c r="C2306" t="s">
        <v>201</v>
      </c>
      <c r="D2306" t="s">
        <v>81</v>
      </c>
      <c r="E2306" t="s">
        <v>81</v>
      </c>
      <c r="F2306" t="s">
        <v>320</v>
      </c>
      <c r="G2306">
        <v>13</v>
      </c>
      <c r="H2306" t="s">
        <v>239</v>
      </c>
      <c r="I2306">
        <v>2011</v>
      </c>
      <c r="J2306" t="s">
        <v>92</v>
      </c>
      <c r="K2306" t="s">
        <v>1175</v>
      </c>
      <c r="L2306">
        <v>3599.059267376249</v>
      </c>
      <c r="M2306" s="9" t="str">
        <f>Data[[#This Row],[schedule]]&amp;" | "&amp;Data[[#This Row],[section]]</f>
        <v xml:space="preserve">SCHEDULE 10: REPORT ON COST ALLOCATIONS | </v>
      </c>
      <c r="N2306" s="9" t="str">
        <f t="shared" ref="N2306:N2369" si="36">SUBSTITUTE(SUBSTITUTE(SUBSTITUTE(C2306&amp;" | "&amp;D2306&amp;" | "&amp;E2306&amp;" | "&amp;F2306&amp;" | "&amp;H2306," |  |  | "," | ")," |  |  | "," | ")," |  | "," | ")</f>
        <v xml:space="preserve">SCHEDULE 10: REPORT ON COST ALLOCATIONS | Specified Terminal Activities | Asset Management and Airport Operations: Costs not directly attributable </v>
      </c>
    </row>
    <row r="2307" spans="1:14" hidden="1">
      <c r="A2307" t="s">
        <v>1</v>
      </c>
      <c r="B2307">
        <v>2011</v>
      </c>
      <c r="C2307" t="s">
        <v>201</v>
      </c>
      <c r="D2307" t="s">
        <v>81</v>
      </c>
      <c r="E2307" t="s">
        <v>81</v>
      </c>
      <c r="F2307" t="s">
        <v>321</v>
      </c>
      <c r="G2307">
        <v>13</v>
      </c>
      <c r="H2307" t="s">
        <v>239</v>
      </c>
      <c r="I2307">
        <v>2011</v>
      </c>
      <c r="J2307" t="s">
        <v>92</v>
      </c>
      <c r="K2307" t="s">
        <v>1176</v>
      </c>
      <c r="L2307">
        <v>606.09213912029168</v>
      </c>
      <c r="M2307" s="9" t="str">
        <f>Data[[#This Row],[schedule]]&amp;" | "&amp;Data[[#This Row],[section]]</f>
        <v xml:space="preserve">SCHEDULE 10: REPORT ON COST ALLOCATIONS | </v>
      </c>
      <c r="N2307" s="9" t="str">
        <f t="shared" si="36"/>
        <v xml:space="preserve">SCHEDULE 10: REPORT ON COST ALLOCATIONS | Airfield Activities | Asset Management and Airport Operations: Costs not directly attributable </v>
      </c>
    </row>
    <row r="2308" spans="1:14" hidden="1">
      <c r="A2308" t="s">
        <v>1</v>
      </c>
      <c r="B2308">
        <v>2011</v>
      </c>
      <c r="C2308" t="s">
        <v>201</v>
      </c>
      <c r="D2308" t="s">
        <v>81</v>
      </c>
      <c r="E2308" t="s">
        <v>81</v>
      </c>
      <c r="F2308" t="s">
        <v>322</v>
      </c>
      <c r="G2308">
        <v>13</v>
      </c>
      <c r="H2308" t="s">
        <v>239</v>
      </c>
      <c r="I2308">
        <v>2011</v>
      </c>
      <c r="J2308" t="s">
        <v>92</v>
      </c>
      <c r="K2308" t="s">
        <v>1177</v>
      </c>
      <c r="L2308">
        <v>64.523031620835425</v>
      </c>
      <c r="M2308" s="9" t="str">
        <f>Data[[#This Row],[schedule]]&amp;" | "&amp;Data[[#This Row],[section]]</f>
        <v xml:space="preserve">SCHEDULE 10: REPORT ON COST ALLOCATIONS | </v>
      </c>
      <c r="N2308" s="9" t="str">
        <f t="shared" si="36"/>
        <v xml:space="preserve">SCHEDULE 10: REPORT ON COST ALLOCATIONS | Aircraft and Freight Activities | Asset Management and Airport Operations: Costs not directly attributable </v>
      </c>
    </row>
    <row r="2309" spans="1:14" hidden="1">
      <c r="A2309" t="s">
        <v>1</v>
      </c>
      <c r="B2309">
        <v>2011</v>
      </c>
      <c r="C2309" t="s">
        <v>201</v>
      </c>
      <c r="D2309" t="s">
        <v>81</v>
      </c>
      <c r="E2309" t="s">
        <v>81</v>
      </c>
      <c r="F2309" t="s">
        <v>323</v>
      </c>
      <c r="G2309">
        <v>13</v>
      </c>
      <c r="H2309" t="s">
        <v>239</v>
      </c>
      <c r="I2309">
        <v>2011</v>
      </c>
      <c r="J2309" t="s">
        <v>92</v>
      </c>
      <c r="K2309" t="s">
        <v>1178</v>
      </c>
      <c r="L2309">
        <v>4269.6744381173767</v>
      </c>
      <c r="M2309" s="9" t="str">
        <f>Data[[#This Row],[schedule]]&amp;" | "&amp;Data[[#This Row],[section]]</f>
        <v xml:space="preserve">SCHEDULE 10: REPORT ON COST ALLOCATIONS | </v>
      </c>
      <c r="N2309" s="9" t="str">
        <f t="shared" si="36"/>
        <v xml:space="preserve">SCHEDULE 10: REPORT ON COST ALLOCATIONS | Airport Business | Asset Management and Airport Operations: Costs not directly attributable </v>
      </c>
    </row>
    <row r="2310" spans="1:14" hidden="1">
      <c r="A2310" t="s">
        <v>1</v>
      </c>
      <c r="B2310">
        <v>2011</v>
      </c>
      <c r="C2310" t="s">
        <v>201</v>
      </c>
      <c r="D2310" t="s">
        <v>81</v>
      </c>
      <c r="E2310" t="s">
        <v>81</v>
      </c>
      <c r="F2310" t="s">
        <v>324</v>
      </c>
      <c r="G2310">
        <v>13</v>
      </c>
      <c r="H2310" t="s">
        <v>239</v>
      </c>
      <c r="I2310">
        <v>2011</v>
      </c>
      <c r="J2310" t="s">
        <v>92</v>
      </c>
      <c r="K2310" t="s">
        <v>1179</v>
      </c>
      <c r="L2310">
        <v>2249.0745618826209</v>
      </c>
      <c r="M2310" s="9" t="str">
        <f>Data[[#This Row],[schedule]]&amp;" | "&amp;Data[[#This Row],[section]]</f>
        <v xml:space="preserve">SCHEDULE 10: REPORT ON COST ALLOCATIONS | </v>
      </c>
      <c r="N2310" s="9" t="str">
        <f t="shared" si="36"/>
        <v xml:space="preserve">SCHEDULE 10: REPORT ON COST ALLOCATIONS | Unregulated Component | Asset Management and Airport Operations: Costs not directly attributable </v>
      </c>
    </row>
    <row r="2311" spans="1:14" hidden="1">
      <c r="A2311" t="s">
        <v>1</v>
      </c>
      <c r="B2311">
        <v>2011</v>
      </c>
      <c r="C2311" t="s">
        <v>201</v>
      </c>
      <c r="D2311" t="s">
        <v>81</v>
      </c>
      <c r="E2311" t="s">
        <v>81</v>
      </c>
      <c r="F2311" t="s">
        <v>60</v>
      </c>
      <c r="G2311">
        <v>13</v>
      </c>
      <c r="H2311" t="s">
        <v>239</v>
      </c>
      <c r="I2311">
        <v>2011</v>
      </c>
      <c r="J2311" t="s">
        <v>92</v>
      </c>
      <c r="K2311" t="s">
        <v>1180</v>
      </c>
      <c r="L2311">
        <v>6518.748999999998</v>
      </c>
      <c r="M2311" s="9" t="str">
        <f>Data[[#This Row],[schedule]]&amp;" | "&amp;Data[[#This Row],[section]]</f>
        <v xml:space="preserve">SCHEDULE 10: REPORT ON COST ALLOCATIONS | </v>
      </c>
      <c r="N2311" s="9" t="str">
        <f t="shared" si="36"/>
        <v xml:space="preserve">SCHEDULE 10: REPORT ON COST ALLOCATIONS | Total | Asset Management and Airport Operations: Costs not directly attributable </v>
      </c>
    </row>
    <row r="2312" spans="1:14" hidden="1">
      <c r="A2312" t="s">
        <v>1</v>
      </c>
      <c r="B2312">
        <v>2011</v>
      </c>
      <c r="C2312" t="s">
        <v>201</v>
      </c>
      <c r="D2312" t="s">
        <v>81</v>
      </c>
      <c r="E2312" t="s">
        <v>81</v>
      </c>
      <c r="F2312" t="s">
        <v>320</v>
      </c>
      <c r="G2312">
        <v>15</v>
      </c>
      <c r="H2312" t="s">
        <v>240</v>
      </c>
      <c r="I2312">
        <v>2011</v>
      </c>
      <c r="J2312" t="s">
        <v>92</v>
      </c>
      <c r="K2312" t="s">
        <v>1181</v>
      </c>
      <c r="L2312">
        <v>103.74299999999999</v>
      </c>
      <c r="M2312" s="9" t="str">
        <f>Data[[#This Row],[schedule]]&amp;" | "&amp;Data[[#This Row],[section]]</f>
        <v xml:space="preserve">SCHEDULE 10: REPORT ON COST ALLOCATIONS | </v>
      </c>
      <c r="N2312" s="9" t="str">
        <f t="shared" si="36"/>
        <v xml:space="preserve">SCHEDULE 10: REPORT ON COST ALLOCATIONS | Specified Terminal Activities | Asset Maintenance: Directly attributable operating costs </v>
      </c>
    </row>
    <row r="2313" spans="1:14" hidden="1">
      <c r="A2313" t="s">
        <v>1</v>
      </c>
      <c r="B2313">
        <v>2011</v>
      </c>
      <c r="C2313" t="s">
        <v>201</v>
      </c>
      <c r="D2313" t="s">
        <v>81</v>
      </c>
      <c r="E2313" t="s">
        <v>81</v>
      </c>
      <c r="F2313" t="s">
        <v>321</v>
      </c>
      <c r="G2313">
        <v>15</v>
      </c>
      <c r="H2313" t="s">
        <v>240</v>
      </c>
      <c r="I2313">
        <v>2011</v>
      </c>
      <c r="J2313" t="s">
        <v>92</v>
      </c>
      <c r="K2313" t="s">
        <v>1182</v>
      </c>
      <c r="L2313">
        <v>1064.9000000000001</v>
      </c>
      <c r="M2313" s="9" t="str">
        <f>Data[[#This Row],[schedule]]&amp;" | "&amp;Data[[#This Row],[section]]</f>
        <v xml:space="preserve">SCHEDULE 10: REPORT ON COST ALLOCATIONS | </v>
      </c>
      <c r="N2313" s="9" t="str">
        <f t="shared" si="36"/>
        <v xml:space="preserve">SCHEDULE 10: REPORT ON COST ALLOCATIONS | Airfield Activities | Asset Maintenance: Directly attributable operating costs </v>
      </c>
    </row>
    <row r="2314" spans="1:14" hidden="1">
      <c r="A2314" t="s">
        <v>1</v>
      </c>
      <c r="B2314">
        <v>2011</v>
      </c>
      <c r="C2314" t="s">
        <v>201</v>
      </c>
      <c r="D2314" t="s">
        <v>81</v>
      </c>
      <c r="E2314" t="s">
        <v>81</v>
      </c>
      <c r="F2314" t="s">
        <v>322</v>
      </c>
      <c r="G2314">
        <v>15</v>
      </c>
      <c r="H2314" t="s">
        <v>240</v>
      </c>
      <c r="I2314">
        <v>2011</v>
      </c>
      <c r="J2314" t="s">
        <v>92</v>
      </c>
      <c r="K2314" t="s">
        <v>1183</v>
      </c>
      <c r="L2314">
        <v>14.422000000000001</v>
      </c>
      <c r="M2314" s="9" t="str">
        <f>Data[[#This Row],[schedule]]&amp;" | "&amp;Data[[#This Row],[section]]</f>
        <v xml:space="preserve">SCHEDULE 10: REPORT ON COST ALLOCATIONS | </v>
      </c>
      <c r="N2314" s="9" t="str">
        <f t="shared" si="36"/>
        <v xml:space="preserve">SCHEDULE 10: REPORT ON COST ALLOCATIONS | Aircraft and Freight Activities | Asset Maintenance: Directly attributable operating costs </v>
      </c>
    </row>
    <row r="2315" spans="1:14" hidden="1">
      <c r="A2315" t="s">
        <v>1</v>
      </c>
      <c r="B2315">
        <v>2011</v>
      </c>
      <c r="C2315" t="s">
        <v>201</v>
      </c>
      <c r="D2315" t="s">
        <v>81</v>
      </c>
      <c r="E2315" t="s">
        <v>81</v>
      </c>
      <c r="F2315" t="s">
        <v>323</v>
      </c>
      <c r="G2315">
        <v>15</v>
      </c>
      <c r="H2315" t="s">
        <v>240</v>
      </c>
      <c r="I2315">
        <v>2011</v>
      </c>
      <c r="J2315" t="s">
        <v>92</v>
      </c>
      <c r="K2315" t="s">
        <v>1184</v>
      </c>
      <c r="L2315">
        <v>1183.0650000000001</v>
      </c>
      <c r="M2315" s="9" t="str">
        <f>Data[[#This Row],[schedule]]&amp;" | "&amp;Data[[#This Row],[section]]</f>
        <v xml:space="preserve">SCHEDULE 10: REPORT ON COST ALLOCATIONS | </v>
      </c>
      <c r="N2315" s="9" t="str">
        <f t="shared" si="36"/>
        <v xml:space="preserve">SCHEDULE 10: REPORT ON COST ALLOCATIONS | Airport Business | Asset Maintenance: Directly attributable operating costs </v>
      </c>
    </row>
    <row r="2316" spans="1:14" hidden="1">
      <c r="A2316" t="s">
        <v>1</v>
      </c>
      <c r="B2316">
        <v>2011</v>
      </c>
      <c r="C2316" t="s">
        <v>201</v>
      </c>
      <c r="D2316" t="s">
        <v>81</v>
      </c>
      <c r="E2316" t="s">
        <v>81</v>
      </c>
      <c r="F2316" t="s">
        <v>60</v>
      </c>
      <c r="G2316">
        <v>15</v>
      </c>
      <c r="H2316" t="s">
        <v>240</v>
      </c>
      <c r="I2316">
        <v>2011</v>
      </c>
      <c r="J2316" t="s">
        <v>92</v>
      </c>
      <c r="K2316" t="s">
        <v>1184</v>
      </c>
      <c r="L2316">
        <v>1183.0650000000001</v>
      </c>
      <c r="M2316" s="9" t="str">
        <f>Data[[#This Row],[schedule]]&amp;" | "&amp;Data[[#This Row],[section]]</f>
        <v xml:space="preserve">SCHEDULE 10: REPORT ON COST ALLOCATIONS | </v>
      </c>
      <c r="N2316" s="9" t="str">
        <f t="shared" si="36"/>
        <v xml:space="preserve">SCHEDULE 10: REPORT ON COST ALLOCATIONS | Total | Asset Maintenance: Directly attributable operating costs </v>
      </c>
    </row>
    <row r="2317" spans="1:14" hidden="1">
      <c r="A2317" t="s">
        <v>1</v>
      </c>
      <c r="B2317">
        <v>2011</v>
      </c>
      <c r="C2317" t="s">
        <v>201</v>
      </c>
      <c r="D2317" t="s">
        <v>81</v>
      </c>
      <c r="E2317" t="s">
        <v>81</v>
      </c>
      <c r="F2317" t="s">
        <v>320</v>
      </c>
      <c r="G2317">
        <v>16</v>
      </c>
      <c r="H2317" t="s">
        <v>241</v>
      </c>
      <c r="I2317">
        <v>2011</v>
      </c>
      <c r="J2317" t="s">
        <v>92</v>
      </c>
      <c r="K2317" t="s">
        <v>1185</v>
      </c>
      <c r="L2317">
        <v>654.25623285508493</v>
      </c>
      <c r="M2317" s="9" t="str">
        <f>Data[[#This Row],[schedule]]&amp;" | "&amp;Data[[#This Row],[section]]</f>
        <v xml:space="preserve">SCHEDULE 10: REPORT ON COST ALLOCATIONS | </v>
      </c>
      <c r="N2317" s="9" t="str">
        <f t="shared" si="36"/>
        <v xml:space="preserve">SCHEDULE 10: REPORT ON COST ALLOCATIONS | Specified Terminal Activities | Asset Maintenance: Costs not directly attributable </v>
      </c>
    </row>
    <row r="2318" spans="1:14" hidden="1">
      <c r="A2318" t="s">
        <v>1</v>
      </c>
      <c r="B2318">
        <v>2011</v>
      </c>
      <c r="C2318" t="s">
        <v>201</v>
      </c>
      <c r="D2318" t="s">
        <v>81</v>
      </c>
      <c r="E2318" t="s">
        <v>81</v>
      </c>
      <c r="F2318" t="s">
        <v>321</v>
      </c>
      <c r="G2318">
        <v>16</v>
      </c>
      <c r="H2318" t="s">
        <v>241</v>
      </c>
      <c r="I2318">
        <v>2011</v>
      </c>
      <c r="J2318" t="s">
        <v>92</v>
      </c>
      <c r="K2318" t="s">
        <v>1186</v>
      </c>
      <c r="L2318">
        <v>65.420384268738573</v>
      </c>
      <c r="M2318" s="9" t="str">
        <f>Data[[#This Row],[schedule]]&amp;" | "&amp;Data[[#This Row],[section]]</f>
        <v xml:space="preserve">SCHEDULE 10: REPORT ON COST ALLOCATIONS | </v>
      </c>
      <c r="N2318" s="9" t="str">
        <f t="shared" si="36"/>
        <v xml:space="preserve">SCHEDULE 10: REPORT ON COST ALLOCATIONS | Airfield Activities | Asset Maintenance: Costs not directly attributable </v>
      </c>
    </row>
    <row r="2319" spans="1:14" hidden="1">
      <c r="A2319" t="s">
        <v>1</v>
      </c>
      <c r="B2319">
        <v>2011</v>
      </c>
      <c r="C2319" t="s">
        <v>201</v>
      </c>
      <c r="D2319" t="s">
        <v>81</v>
      </c>
      <c r="E2319" t="s">
        <v>81</v>
      </c>
      <c r="F2319" t="s">
        <v>322</v>
      </c>
      <c r="G2319">
        <v>16</v>
      </c>
      <c r="H2319" t="s">
        <v>241</v>
      </c>
      <c r="I2319">
        <v>2011</v>
      </c>
      <c r="J2319" t="s">
        <v>92</v>
      </c>
      <c r="K2319" t="s">
        <v>1187</v>
      </c>
      <c r="L2319">
        <v>82.777733955900672</v>
      </c>
      <c r="M2319" s="9" t="str">
        <f>Data[[#This Row],[schedule]]&amp;" | "&amp;Data[[#This Row],[section]]</f>
        <v xml:space="preserve">SCHEDULE 10: REPORT ON COST ALLOCATIONS | </v>
      </c>
      <c r="N2319" s="9" t="str">
        <f t="shared" si="36"/>
        <v xml:space="preserve">SCHEDULE 10: REPORT ON COST ALLOCATIONS | Aircraft and Freight Activities | Asset Maintenance: Costs not directly attributable </v>
      </c>
    </row>
    <row r="2320" spans="1:14" hidden="1">
      <c r="A2320" t="s">
        <v>1</v>
      </c>
      <c r="B2320">
        <v>2011</v>
      </c>
      <c r="C2320" t="s">
        <v>201</v>
      </c>
      <c r="D2320" t="s">
        <v>81</v>
      </c>
      <c r="E2320" t="s">
        <v>81</v>
      </c>
      <c r="F2320" t="s">
        <v>323</v>
      </c>
      <c r="G2320">
        <v>16</v>
      </c>
      <c r="H2320" t="s">
        <v>241</v>
      </c>
      <c r="I2320">
        <v>2011</v>
      </c>
      <c r="J2320" t="s">
        <v>92</v>
      </c>
      <c r="K2320" t="s">
        <v>1188</v>
      </c>
      <c r="L2320">
        <v>802.45435107972412</v>
      </c>
      <c r="M2320" s="9" t="str">
        <f>Data[[#This Row],[schedule]]&amp;" | "&amp;Data[[#This Row],[section]]</f>
        <v xml:space="preserve">SCHEDULE 10: REPORT ON COST ALLOCATIONS | </v>
      </c>
      <c r="N2320" s="9" t="str">
        <f t="shared" si="36"/>
        <v xml:space="preserve">SCHEDULE 10: REPORT ON COST ALLOCATIONS | Airport Business | Asset Maintenance: Costs not directly attributable </v>
      </c>
    </row>
    <row r="2321" spans="1:14" hidden="1">
      <c r="A2321" t="s">
        <v>1</v>
      </c>
      <c r="B2321">
        <v>2011</v>
      </c>
      <c r="C2321" t="s">
        <v>201</v>
      </c>
      <c r="D2321" t="s">
        <v>81</v>
      </c>
      <c r="E2321" t="s">
        <v>81</v>
      </c>
      <c r="F2321" t="s">
        <v>324</v>
      </c>
      <c r="G2321">
        <v>16</v>
      </c>
      <c r="H2321" t="s">
        <v>241</v>
      </c>
      <c r="I2321">
        <v>2011</v>
      </c>
      <c r="J2321" t="s">
        <v>92</v>
      </c>
      <c r="K2321" t="s">
        <v>1189</v>
      </c>
      <c r="L2321">
        <v>266.6546489202758</v>
      </c>
      <c r="M2321" s="9" t="str">
        <f>Data[[#This Row],[schedule]]&amp;" | "&amp;Data[[#This Row],[section]]</f>
        <v xml:space="preserve">SCHEDULE 10: REPORT ON COST ALLOCATIONS | </v>
      </c>
      <c r="N2321" s="9" t="str">
        <f t="shared" si="36"/>
        <v xml:space="preserve">SCHEDULE 10: REPORT ON COST ALLOCATIONS | Unregulated Component | Asset Maintenance: Costs not directly attributable </v>
      </c>
    </row>
    <row r="2322" spans="1:14" hidden="1">
      <c r="A2322" t="s">
        <v>1</v>
      </c>
      <c r="B2322">
        <v>2011</v>
      </c>
      <c r="C2322" t="s">
        <v>201</v>
      </c>
      <c r="D2322" t="s">
        <v>81</v>
      </c>
      <c r="E2322" t="s">
        <v>81</v>
      </c>
      <c r="F2322" t="s">
        <v>60</v>
      </c>
      <c r="G2322">
        <v>16</v>
      </c>
      <c r="H2322" t="s">
        <v>241</v>
      </c>
      <c r="I2322">
        <v>2011</v>
      </c>
      <c r="J2322" t="s">
        <v>92</v>
      </c>
      <c r="K2322" t="s">
        <v>1190</v>
      </c>
      <c r="L2322">
        <v>1069.1089999999999</v>
      </c>
      <c r="M2322" s="9" t="str">
        <f>Data[[#This Row],[schedule]]&amp;" | "&amp;Data[[#This Row],[section]]</f>
        <v xml:space="preserve">SCHEDULE 10: REPORT ON COST ALLOCATIONS | </v>
      </c>
      <c r="N2322" s="9" t="str">
        <f t="shared" si="36"/>
        <v xml:space="preserve">SCHEDULE 10: REPORT ON COST ALLOCATIONS | Total | Asset Maintenance: Costs not directly attributable </v>
      </c>
    </row>
    <row r="2323" spans="1:14" hidden="1">
      <c r="A2323" t="s">
        <v>1</v>
      </c>
      <c r="B2323">
        <v>2011</v>
      </c>
      <c r="C2323" t="s">
        <v>201</v>
      </c>
      <c r="D2323" t="s">
        <v>81</v>
      </c>
      <c r="E2323" t="s">
        <v>81</v>
      </c>
      <c r="F2323" t="s">
        <v>320</v>
      </c>
      <c r="G2323">
        <v>18</v>
      </c>
      <c r="H2323" t="s">
        <v>242</v>
      </c>
      <c r="I2323">
        <v>2011</v>
      </c>
      <c r="J2323" t="s">
        <v>92</v>
      </c>
      <c r="K2323" t="s">
        <v>1181</v>
      </c>
      <c r="L2323">
        <v>103.74299999999999</v>
      </c>
      <c r="M2323" s="9" t="str">
        <f>Data[[#This Row],[schedule]]&amp;" | "&amp;Data[[#This Row],[section]]</f>
        <v xml:space="preserve">SCHEDULE 10: REPORT ON COST ALLOCATIONS | </v>
      </c>
      <c r="N2323" s="9" t="str">
        <f t="shared" si="36"/>
        <v>SCHEDULE 10: REPORT ON COST ALLOCATIONS | Specified Terminal Activities | Total directly attributable costs</v>
      </c>
    </row>
    <row r="2324" spans="1:14" hidden="1">
      <c r="A2324" t="s">
        <v>1</v>
      </c>
      <c r="B2324">
        <v>2011</v>
      </c>
      <c r="C2324" t="s">
        <v>201</v>
      </c>
      <c r="D2324" t="s">
        <v>81</v>
      </c>
      <c r="E2324" t="s">
        <v>81</v>
      </c>
      <c r="F2324" t="s">
        <v>321</v>
      </c>
      <c r="G2324">
        <v>18</v>
      </c>
      <c r="H2324" t="s">
        <v>242</v>
      </c>
      <c r="I2324">
        <v>2011</v>
      </c>
      <c r="J2324" t="s">
        <v>92</v>
      </c>
      <c r="K2324" t="s">
        <v>1191</v>
      </c>
      <c r="L2324">
        <v>5057.8050000000003</v>
      </c>
      <c r="M2324" s="9" t="str">
        <f>Data[[#This Row],[schedule]]&amp;" | "&amp;Data[[#This Row],[section]]</f>
        <v xml:space="preserve">SCHEDULE 10: REPORT ON COST ALLOCATIONS | </v>
      </c>
      <c r="N2324" s="9" t="str">
        <f t="shared" si="36"/>
        <v>SCHEDULE 10: REPORT ON COST ALLOCATIONS | Airfield Activities | Total directly attributable costs</v>
      </c>
    </row>
    <row r="2325" spans="1:14" hidden="1">
      <c r="A2325" t="s">
        <v>1</v>
      </c>
      <c r="B2325">
        <v>2011</v>
      </c>
      <c r="C2325" t="s">
        <v>201</v>
      </c>
      <c r="D2325" t="s">
        <v>81</v>
      </c>
      <c r="E2325" t="s">
        <v>81</v>
      </c>
      <c r="F2325" t="s">
        <v>322</v>
      </c>
      <c r="G2325">
        <v>18</v>
      </c>
      <c r="H2325" t="s">
        <v>242</v>
      </c>
      <c r="I2325">
        <v>2011</v>
      </c>
      <c r="J2325" t="s">
        <v>92</v>
      </c>
      <c r="K2325" t="s">
        <v>1192</v>
      </c>
      <c r="L2325">
        <v>142.535</v>
      </c>
      <c r="M2325" s="9" t="str">
        <f>Data[[#This Row],[schedule]]&amp;" | "&amp;Data[[#This Row],[section]]</f>
        <v xml:space="preserve">SCHEDULE 10: REPORT ON COST ALLOCATIONS | </v>
      </c>
      <c r="N2325" s="9" t="str">
        <f t="shared" si="36"/>
        <v>SCHEDULE 10: REPORT ON COST ALLOCATIONS | Aircraft and Freight Activities | Total directly attributable costs</v>
      </c>
    </row>
    <row r="2326" spans="1:14" hidden="1">
      <c r="A2326" t="s">
        <v>1</v>
      </c>
      <c r="B2326">
        <v>2011</v>
      </c>
      <c r="C2326" t="s">
        <v>201</v>
      </c>
      <c r="D2326" t="s">
        <v>81</v>
      </c>
      <c r="E2326" t="s">
        <v>81</v>
      </c>
      <c r="F2326" t="s">
        <v>323</v>
      </c>
      <c r="G2326">
        <v>18</v>
      </c>
      <c r="H2326" t="s">
        <v>242</v>
      </c>
      <c r="I2326">
        <v>2011</v>
      </c>
      <c r="J2326" t="s">
        <v>92</v>
      </c>
      <c r="K2326" t="s">
        <v>1193</v>
      </c>
      <c r="L2326">
        <v>5304.0830000000014</v>
      </c>
      <c r="M2326" s="9" t="str">
        <f>Data[[#This Row],[schedule]]&amp;" | "&amp;Data[[#This Row],[section]]</f>
        <v xml:space="preserve">SCHEDULE 10: REPORT ON COST ALLOCATIONS | </v>
      </c>
      <c r="N2326" s="9" t="str">
        <f t="shared" si="36"/>
        <v>SCHEDULE 10: REPORT ON COST ALLOCATIONS | Airport Business | Total directly attributable costs</v>
      </c>
    </row>
    <row r="2327" spans="1:14" hidden="1">
      <c r="A2327" t="s">
        <v>1</v>
      </c>
      <c r="B2327">
        <v>2011</v>
      </c>
      <c r="C2327" t="s">
        <v>201</v>
      </c>
      <c r="D2327" t="s">
        <v>81</v>
      </c>
      <c r="E2327" t="s">
        <v>81</v>
      </c>
      <c r="F2327" t="s">
        <v>60</v>
      </c>
      <c r="G2327">
        <v>18</v>
      </c>
      <c r="H2327" t="s">
        <v>242</v>
      </c>
      <c r="I2327">
        <v>2011</v>
      </c>
      <c r="J2327" t="s">
        <v>92</v>
      </c>
      <c r="K2327" t="s">
        <v>1193</v>
      </c>
      <c r="L2327">
        <v>5304.0830000000014</v>
      </c>
      <c r="M2327" s="9" t="str">
        <f>Data[[#This Row],[schedule]]&amp;" | "&amp;Data[[#This Row],[section]]</f>
        <v xml:space="preserve">SCHEDULE 10: REPORT ON COST ALLOCATIONS | </v>
      </c>
      <c r="N2327" s="9" t="str">
        <f t="shared" si="36"/>
        <v>SCHEDULE 10: REPORT ON COST ALLOCATIONS | Total | Total directly attributable costs</v>
      </c>
    </row>
    <row r="2328" spans="1:14" hidden="1">
      <c r="A2328" t="s">
        <v>1</v>
      </c>
      <c r="B2328">
        <v>2011</v>
      </c>
      <c r="C2328" t="s">
        <v>201</v>
      </c>
      <c r="D2328" t="s">
        <v>81</v>
      </c>
      <c r="E2328" t="s">
        <v>81</v>
      </c>
      <c r="F2328" t="s">
        <v>320</v>
      </c>
      <c r="G2328">
        <v>19</v>
      </c>
      <c r="H2328" t="s">
        <v>243</v>
      </c>
      <c r="I2328">
        <v>2011</v>
      </c>
      <c r="J2328" t="s">
        <v>92</v>
      </c>
      <c r="K2328" t="s">
        <v>1194</v>
      </c>
      <c r="L2328">
        <v>5904.6763954990383</v>
      </c>
      <c r="M2328" s="9" t="str">
        <f>Data[[#This Row],[schedule]]&amp;" | "&amp;Data[[#This Row],[section]]</f>
        <v xml:space="preserve">SCHEDULE 10: REPORT ON COST ALLOCATIONS | </v>
      </c>
      <c r="N2328" s="9" t="str">
        <f t="shared" si="36"/>
        <v>SCHEDULE 10: REPORT ON COST ALLOCATIONS | Specified Terminal Activities | Total costs not directly attributable</v>
      </c>
    </row>
    <row r="2329" spans="1:14" hidden="1">
      <c r="A2329" t="s">
        <v>1</v>
      </c>
      <c r="B2329">
        <v>2011</v>
      </c>
      <c r="C2329" t="s">
        <v>201</v>
      </c>
      <c r="D2329" t="s">
        <v>81</v>
      </c>
      <c r="E2329" t="s">
        <v>81</v>
      </c>
      <c r="F2329" t="s">
        <v>321</v>
      </c>
      <c r="G2329">
        <v>19</v>
      </c>
      <c r="H2329" t="s">
        <v>243</v>
      </c>
      <c r="I2329">
        <v>2011</v>
      </c>
      <c r="J2329" t="s">
        <v>92</v>
      </c>
      <c r="K2329" t="s">
        <v>1195</v>
      </c>
      <c r="L2329">
        <v>3151.3715395558761</v>
      </c>
      <c r="M2329" s="9" t="str">
        <f>Data[[#This Row],[schedule]]&amp;" | "&amp;Data[[#This Row],[section]]</f>
        <v xml:space="preserve">SCHEDULE 10: REPORT ON COST ALLOCATIONS | </v>
      </c>
      <c r="N2329" s="9" t="str">
        <f t="shared" si="36"/>
        <v>SCHEDULE 10: REPORT ON COST ALLOCATIONS | Airfield Activities | Total costs not directly attributable</v>
      </c>
    </row>
    <row r="2330" spans="1:14" hidden="1">
      <c r="A2330" t="s">
        <v>1</v>
      </c>
      <c r="B2330">
        <v>2011</v>
      </c>
      <c r="C2330" t="s">
        <v>201</v>
      </c>
      <c r="D2330" t="s">
        <v>81</v>
      </c>
      <c r="E2330" t="s">
        <v>81</v>
      </c>
      <c r="F2330" t="s">
        <v>322</v>
      </c>
      <c r="G2330">
        <v>19</v>
      </c>
      <c r="H2330" t="s">
        <v>243</v>
      </c>
      <c r="I2330">
        <v>2011</v>
      </c>
      <c r="J2330" t="s">
        <v>92</v>
      </c>
      <c r="K2330" t="s">
        <v>1196</v>
      </c>
      <c r="L2330">
        <v>288.2295183349417</v>
      </c>
      <c r="M2330" s="9" t="str">
        <f>Data[[#This Row],[schedule]]&amp;" | "&amp;Data[[#This Row],[section]]</f>
        <v xml:space="preserve">SCHEDULE 10: REPORT ON COST ALLOCATIONS | </v>
      </c>
      <c r="N2330" s="9" t="str">
        <f t="shared" si="36"/>
        <v>SCHEDULE 10: REPORT ON COST ALLOCATIONS | Aircraft and Freight Activities | Total costs not directly attributable</v>
      </c>
    </row>
    <row r="2331" spans="1:14" hidden="1">
      <c r="A2331" t="s">
        <v>1</v>
      </c>
      <c r="B2331">
        <v>2011</v>
      </c>
      <c r="C2331" t="s">
        <v>201</v>
      </c>
      <c r="D2331" t="s">
        <v>81</v>
      </c>
      <c r="E2331" t="s">
        <v>81</v>
      </c>
      <c r="F2331" t="s">
        <v>323</v>
      </c>
      <c r="G2331">
        <v>19</v>
      </c>
      <c r="H2331" t="s">
        <v>243</v>
      </c>
      <c r="I2331">
        <v>2011</v>
      </c>
      <c r="J2331" t="s">
        <v>92</v>
      </c>
      <c r="K2331" t="s">
        <v>1197</v>
      </c>
      <c r="L2331">
        <v>9344.2774533898573</v>
      </c>
      <c r="M2331" s="9" t="str">
        <f>Data[[#This Row],[schedule]]&amp;" | "&amp;Data[[#This Row],[section]]</f>
        <v xml:space="preserve">SCHEDULE 10: REPORT ON COST ALLOCATIONS | </v>
      </c>
      <c r="N2331" s="9" t="str">
        <f t="shared" si="36"/>
        <v>SCHEDULE 10: REPORT ON COST ALLOCATIONS | Airport Business | Total costs not directly attributable</v>
      </c>
    </row>
    <row r="2332" spans="1:14" hidden="1">
      <c r="A2332" t="s">
        <v>1</v>
      </c>
      <c r="B2332">
        <v>2011</v>
      </c>
      <c r="C2332" t="s">
        <v>201</v>
      </c>
      <c r="D2332" t="s">
        <v>81</v>
      </c>
      <c r="E2332" t="s">
        <v>81</v>
      </c>
      <c r="F2332" t="s">
        <v>324</v>
      </c>
      <c r="G2332">
        <v>19</v>
      </c>
      <c r="H2332" t="s">
        <v>243</v>
      </c>
      <c r="I2332">
        <v>2011</v>
      </c>
      <c r="J2332" t="s">
        <v>92</v>
      </c>
      <c r="K2332" t="s">
        <v>1198</v>
      </c>
      <c r="L2332">
        <v>4112.0265466101409</v>
      </c>
      <c r="M2332" s="9" t="str">
        <f>Data[[#This Row],[schedule]]&amp;" | "&amp;Data[[#This Row],[section]]</f>
        <v xml:space="preserve">SCHEDULE 10: REPORT ON COST ALLOCATIONS | </v>
      </c>
      <c r="N2332" s="9" t="str">
        <f t="shared" si="36"/>
        <v>SCHEDULE 10: REPORT ON COST ALLOCATIONS | Unregulated Component | Total costs not directly attributable</v>
      </c>
    </row>
    <row r="2333" spans="1:14" hidden="1">
      <c r="A2333" t="s">
        <v>1</v>
      </c>
      <c r="B2333">
        <v>2011</v>
      </c>
      <c r="C2333" t="s">
        <v>201</v>
      </c>
      <c r="D2333" t="s">
        <v>81</v>
      </c>
      <c r="E2333" t="s">
        <v>81</v>
      </c>
      <c r="F2333" t="s">
        <v>60</v>
      </c>
      <c r="G2333">
        <v>19</v>
      </c>
      <c r="H2333" t="s">
        <v>243</v>
      </c>
      <c r="I2333">
        <v>2011</v>
      </c>
      <c r="J2333" t="s">
        <v>92</v>
      </c>
      <c r="K2333" t="s">
        <v>1199</v>
      </c>
      <c r="L2333">
        <v>13456.304</v>
      </c>
      <c r="M2333" s="9" t="str">
        <f>Data[[#This Row],[schedule]]&amp;" | "&amp;Data[[#This Row],[section]]</f>
        <v xml:space="preserve">SCHEDULE 10: REPORT ON COST ALLOCATIONS | </v>
      </c>
      <c r="N2333" s="9" t="str">
        <f t="shared" si="36"/>
        <v>SCHEDULE 10: REPORT ON COST ALLOCATIONS | Total | Total costs not directly attributable</v>
      </c>
    </row>
    <row r="2334" spans="1:14" hidden="1">
      <c r="A2334" t="s">
        <v>1</v>
      </c>
      <c r="B2334">
        <v>2011</v>
      </c>
      <c r="C2334" t="s">
        <v>201</v>
      </c>
      <c r="D2334" t="s">
        <v>81</v>
      </c>
      <c r="E2334" t="s">
        <v>81</v>
      </c>
      <c r="F2334" t="s">
        <v>320</v>
      </c>
      <c r="G2334">
        <v>20</v>
      </c>
      <c r="H2334" t="s">
        <v>244</v>
      </c>
      <c r="I2334">
        <v>2011</v>
      </c>
      <c r="J2334" t="s">
        <v>92</v>
      </c>
      <c r="K2334" t="s">
        <v>1200</v>
      </c>
      <c r="L2334">
        <v>6008.4193954990387</v>
      </c>
      <c r="M2334" s="9" t="str">
        <f>Data[[#This Row],[schedule]]&amp;" | "&amp;Data[[#This Row],[section]]</f>
        <v xml:space="preserve">SCHEDULE 10: REPORT ON COST ALLOCATIONS | </v>
      </c>
      <c r="N2334" s="9" t="str">
        <f t="shared" si="36"/>
        <v>SCHEDULE 10: REPORT ON COST ALLOCATIONS | Specified Terminal Activities | Total operating costs</v>
      </c>
    </row>
    <row r="2335" spans="1:14" hidden="1">
      <c r="A2335" t="s">
        <v>1</v>
      </c>
      <c r="B2335">
        <v>2011</v>
      </c>
      <c r="C2335" t="s">
        <v>201</v>
      </c>
      <c r="D2335" t="s">
        <v>81</v>
      </c>
      <c r="E2335" t="s">
        <v>81</v>
      </c>
      <c r="F2335" t="s">
        <v>321</v>
      </c>
      <c r="G2335">
        <v>20</v>
      </c>
      <c r="H2335" t="s">
        <v>244</v>
      </c>
      <c r="I2335">
        <v>2011</v>
      </c>
      <c r="J2335" t="s">
        <v>92</v>
      </c>
      <c r="K2335" t="s">
        <v>1201</v>
      </c>
      <c r="L2335">
        <v>8209.1765395558759</v>
      </c>
      <c r="M2335" s="9" t="str">
        <f>Data[[#This Row],[schedule]]&amp;" | "&amp;Data[[#This Row],[section]]</f>
        <v xml:space="preserve">SCHEDULE 10: REPORT ON COST ALLOCATIONS | </v>
      </c>
      <c r="N2335" s="9" t="str">
        <f t="shared" si="36"/>
        <v>SCHEDULE 10: REPORT ON COST ALLOCATIONS | Airfield Activities | Total operating costs</v>
      </c>
    </row>
    <row r="2336" spans="1:14" hidden="1">
      <c r="A2336" t="s">
        <v>1</v>
      </c>
      <c r="B2336">
        <v>2011</v>
      </c>
      <c r="C2336" t="s">
        <v>201</v>
      </c>
      <c r="D2336" t="s">
        <v>81</v>
      </c>
      <c r="E2336" t="s">
        <v>81</v>
      </c>
      <c r="F2336" t="s">
        <v>322</v>
      </c>
      <c r="G2336">
        <v>20</v>
      </c>
      <c r="H2336" t="s">
        <v>244</v>
      </c>
      <c r="I2336">
        <v>2011</v>
      </c>
      <c r="J2336" t="s">
        <v>92</v>
      </c>
      <c r="K2336" t="s">
        <v>1202</v>
      </c>
      <c r="L2336">
        <v>430.76451833494173</v>
      </c>
      <c r="M2336" s="9" t="str">
        <f>Data[[#This Row],[schedule]]&amp;" | "&amp;Data[[#This Row],[section]]</f>
        <v xml:space="preserve">SCHEDULE 10: REPORT ON COST ALLOCATIONS | </v>
      </c>
      <c r="N2336" s="9" t="str">
        <f t="shared" si="36"/>
        <v>SCHEDULE 10: REPORT ON COST ALLOCATIONS | Aircraft and Freight Activities | Total operating costs</v>
      </c>
    </row>
    <row r="2337" spans="1:14" hidden="1">
      <c r="A2337" t="s">
        <v>1</v>
      </c>
      <c r="B2337">
        <v>2011</v>
      </c>
      <c r="C2337" t="s">
        <v>201</v>
      </c>
      <c r="D2337" t="s">
        <v>81</v>
      </c>
      <c r="E2337" t="s">
        <v>81</v>
      </c>
      <c r="F2337" t="s">
        <v>323</v>
      </c>
      <c r="G2337">
        <v>20</v>
      </c>
      <c r="H2337" t="s">
        <v>244</v>
      </c>
      <c r="I2337">
        <v>2011</v>
      </c>
      <c r="J2337" t="s">
        <v>92</v>
      </c>
      <c r="K2337" t="s">
        <v>1203</v>
      </c>
      <c r="L2337">
        <v>14648.36045338986</v>
      </c>
      <c r="M2337" s="9" t="str">
        <f>Data[[#This Row],[schedule]]&amp;" | "&amp;Data[[#This Row],[section]]</f>
        <v xml:space="preserve">SCHEDULE 10: REPORT ON COST ALLOCATIONS | </v>
      </c>
      <c r="N2337" s="9" t="str">
        <f t="shared" si="36"/>
        <v>SCHEDULE 10: REPORT ON COST ALLOCATIONS | Airport Business | Total operating costs</v>
      </c>
    </row>
    <row r="2338" spans="1:14" hidden="1">
      <c r="A2338" t="s">
        <v>1</v>
      </c>
      <c r="B2338">
        <v>2011</v>
      </c>
      <c r="C2338" t="s">
        <v>201</v>
      </c>
      <c r="D2338" t="s">
        <v>81</v>
      </c>
      <c r="E2338" t="s">
        <v>81</v>
      </c>
      <c r="F2338" t="s">
        <v>324</v>
      </c>
      <c r="G2338">
        <v>20</v>
      </c>
      <c r="H2338" t="s">
        <v>244</v>
      </c>
      <c r="I2338">
        <v>2011</v>
      </c>
      <c r="J2338" t="s">
        <v>92</v>
      </c>
      <c r="K2338" t="s">
        <v>1198</v>
      </c>
      <c r="L2338">
        <v>4112.0265466101409</v>
      </c>
      <c r="M2338" s="9" t="str">
        <f>Data[[#This Row],[schedule]]&amp;" | "&amp;Data[[#This Row],[section]]</f>
        <v xml:space="preserve">SCHEDULE 10: REPORT ON COST ALLOCATIONS | </v>
      </c>
      <c r="N2338" s="9" t="str">
        <f t="shared" si="36"/>
        <v>SCHEDULE 10: REPORT ON COST ALLOCATIONS | Unregulated Component | Total operating costs</v>
      </c>
    </row>
    <row r="2339" spans="1:14" hidden="1">
      <c r="A2339" t="s">
        <v>1</v>
      </c>
      <c r="B2339">
        <v>2011</v>
      </c>
      <c r="C2339" t="s">
        <v>201</v>
      </c>
      <c r="D2339" t="s">
        <v>81</v>
      </c>
      <c r="E2339" t="s">
        <v>81</v>
      </c>
      <c r="F2339" t="s">
        <v>60</v>
      </c>
      <c r="G2339">
        <v>20</v>
      </c>
      <c r="H2339" t="s">
        <v>244</v>
      </c>
      <c r="I2339">
        <v>2011</v>
      </c>
      <c r="J2339" t="s">
        <v>92</v>
      </c>
      <c r="K2339" t="s">
        <v>1204</v>
      </c>
      <c r="L2339">
        <v>18760.386999999999</v>
      </c>
      <c r="M2339" s="9" t="str">
        <f>Data[[#This Row],[schedule]]&amp;" | "&amp;Data[[#This Row],[section]]</f>
        <v xml:space="preserve">SCHEDULE 10: REPORT ON COST ALLOCATIONS | </v>
      </c>
      <c r="N2339" s="9" t="str">
        <f t="shared" si="36"/>
        <v>SCHEDULE 10: REPORT ON COST ALLOCATIONS | Total | Total operating costs</v>
      </c>
    </row>
    <row r="2340" spans="1:14" hidden="1">
      <c r="A2340" t="s">
        <v>1</v>
      </c>
      <c r="B2340">
        <v>2011</v>
      </c>
      <c r="C2340" t="s">
        <v>202</v>
      </c>
      <c r="D2340" t="s">
        <v>207</v>
      </c>
      <c r="E2340" t="s">
        <v>81</v>
      </c>
      <c r="F2340" t="s">
        <v>320</v>
      </c>
      <c r="G2340">
        <v>9</v>
      </c>
      <c r="H2340" t="s">
        <v>245</v>
      </c>
      <c r="I2340">
        <v>2011</v>
      </c>
      <c r="J2340" t="s">
        <v>92</v>
      </c>
      <c r="K2340" t="s">
        <v>1205</v>
      </c>
      <c r="L2340">
        <v>85.900248434571637</v>
      </c>
      <c r="M2340" s="9" t="str">
        <f>Data[[#This Row],[schedule]]&amp;" | "&amp;Data[[#This Row],[section]]</f>
        <v>SCHEDULE 9: REPORT ON ASSET ALLOCATIONS | 9a: Asset Allocations</v>
      </c>
      <c r="N2340" s="9" t="str">
        <f t="shared" si="36"/>
        <v>SCHEDULE 9: REPORT ON ASSET ALLOCATIONS | 9a: Asset Allocations | Specified Terminal Activities | Land: Directly attributable assets</v>
      </c>
    </row>
    <row r="2341" spans="1:14" hidden="1">
      <c r="A2341" t="s">
        <v>1</v>
      </c>
      <c r="B2341">
        <v>2011</v>
      </c>
      <c r="C2341" t="s">
        <v>202</v>
      </c>
      <c r="D2341" t="s">
        <v>207</v>
      </c>
      <c r="E2341" t="s">
        <v>81</v>
      </c>
      <c r="F2341" t="s">
        <v>321</v>
      </c>
      <c r="G2341">
        <v>9</v>
      </c>
      <c r="H2341" t="s">
        <v>245</v>
      </c>
      <c r="I2341">
        <v>2011</v>
      </c>
      <c r="J2341" t="s">
        <v>92</v>
      </c>
      <c r="K2341" t="s">
        <v>1206</v>
      </c>
      <c r="L2341">
        <v>109516.3018843254</v>
      </c>
      <c r="M2341" s="9" t="str">
        <f>Data[[#This Row],[schedule]]&amp;" | "&amp;Data[[#This Row],[section]]</f>
        <v>SCHEDULE 9: REPORT ON ASSET ALLOCATIONS | 9a: Asset Allocations</v>
      </c>
      <c r="N2341" s="9" t="str">
        <f t="shared" si="36"/>
        <v>SCHEDULE 9: REPORT ON ASSET ALLOCATIONS | 9a: Asset Allocations | Airfield Activities | Land: Directly attributable assets</v>
      </c>
    </row>
    <row r="2342" spans="1:14" hidden="1">
      <c r="A2342" t="s">
        <v>1</v>
      </c>
      <c r="B2342">
        <v>2011</v>
      </c>
      <c r="C2342" t="s">
        <v>202</v>
      </c>
      <c r="D2342" t="s">
        <v>207</v>
      </c>
      <c r="E2342" t="s">
        <v>81</v>
      </c>
      <c r="F2342" t="s">
        <v>322</v>
      </c>
      <c r="G2342">
        <v>9</v>
      </c>
      <c r="H2342" t="s">
        <v>245</v>
      </c>
      <c r="I2342">
        <v>2011</v>
      </c>
      <c r="J2342" t="s">
        <v>92</v>
      </c>
      <c r="K2342" t="s">
        <v>1207</v>
      </c>
      <c r="L2342">
        <v>4123.7663843326409</v>
      </c>
      <c r="M2342" s="9" t="str">
        <f>Data[[#This Row],[schedule]]&amp;" | "&amp;Data[[#This Row],[section]]</f>
        <v>SCHEDULE 9: REPORT ON ASSET ALLOCATIONS | 9a: Asset Allocations</v>
      </c>
      <c r="N2342" s="9" t="str">
        <f t="shared" si="36"/>
        <v>SCHEDULE 9: REPORT ON ASSET ALLOCATIONS | 9a: Asset Allocations | Aircraft and Freight Activities | Land: Directly attributable assets</v>
      </c>
    </row>
    <row r="2343" spans="1:14" hidden="1">
      <c r="A2343" t="s">
        <v>1</v>
      </c>
      <c r="B2343">
        <v>2011</v>
      </c>
      <c r="C2343" t="s">
        <v>202</v>
      </c>
      <c r="D2343" t="s">
        <v>207</v>
      </c>
      <c r="E2343" t="s">
        <v>81</v>
      </c>
      <c r="F2343" t="s">
        <v>323</v>
      </c>
      <c r="G2343">
        <v>9</v>
      </c>
      <c r="H2343" t="s">
        <v>245</v>
      </c>
      <c r="I2343">
        <v>2011</v>
      </c>
      <c r="J2343" t="s">
        <v>92</v>
      </c>
      <c r="K2343" t="s">
        <v>1208</v>
      </c>
      <c r="L2343">
        <v>113725.96851709259</v>
      </c>
      <c r="M2343" s="9" t="str">
        <f>Data[[#This Row],[schedule]]&amp;" | "&amp;Data[[#This Row],[section]]</f>
        <v>SCHEDULE 9: REPORT ON ASSET ALLOCATIONS | 9a: Asset Allocations</v>
      </c>
      <c r="N2343" s="9" t="str">
        <f t="shared" si="36"/>
        <v>SCHEDULE 9: REPORT ON ASSET ALLOCATIONS | 9a: Asset Allocations | Airport Business | Land: Directly attributable assets</v>
      </c>
    </row>
    <row r="2344" spans="1:14" hidden="1">
      <c r="A2344" t="s">
        <v>1</v>
      </c>
      <c r="B2344">
        <v>2011</v>
      </c>
      <c r="C2344" t="s">
        <v>202</v>
      </c>
      <c r="D2344" t="s">
        <v>207</v>
      </c>
      <c r="E2344" t="s">
        <v>81</v>
      </c>
      <c r="F2344" t="s">
        <v>60</v>
      </c>
      <c r="G2344">
        <v>9</v>
      </c>
      <c r="H2344" t="s">
        <v>245</v>
      </c>
      <c r="I2344">
        <v>2011</v>
      </c>
      <c r="J2344" t="s">
        <v>92</v>
      </c>
      <c r="K2344" t="s">
        <v>1208</v>
      </c>
      <c r="L2344">
        <v>113725.96851709259</v>
      </c>
      <c r="M2344" s="9" t="str">
        <f>Data[[#This Row],[schedule]]&amp;" | "&amp;Data[[#This Row],[section]]</f>
        <v>SCHEDULE 9: REPORT ON ASSET ALLOCATIONS | 9a: Asset Allocations</v>
      </c>
      <c r="N2344" s="9" t="str">
        <f t="shared" si="36"/>
        <v>SCHEDULE 9: REPORT ON ASSET ALLOCATIONS | 9a: Asset Allocations | Total | Land: Directly attributable assets</v>
      </c>
    </row>
    <row r="2345" spans="1:14" hidden="1">
      <c r="A2345" t="s">
        <v>1</v>
      </c>
      <c r="B2345">
        <v>2011</v>
      </c>
      <c r="C2345" t="s">
        <v>202</v>
      </c>
      <c r="D2345" t="s">
        <v>207</v>
      </c>
      <c r="E2345" t="s">
        <v>81</v>
      </c>
      <c r="F2345" t="s">
        <v>320</v>
      </c>
      <c r="G2345">
        <v>10</v>
      </c>
      <c r="H2345" t="s">
        <v>246</v>
      </c>
      <c r="I2345">
        <v>2011</v>
      </c>
      <c r="J2345" t="s">
        <v>92</v>
      </c>
      <c r="K2345" t="s">
        <v>1209</v>
      </c>
      <c r="L2345">
        <v>1614.152974955337</v>
      </c>
      <c r="M2345" s="9" t="str">
        <f>Data[[#This Row],[schedule]]&amp;" | "&amp;Data[[#This Row],[section]]</f>
        <v>SCHEDULE 9: REPORT ON ASSET ALLOCATIONS | 9a: Asset Allocations</v>
      </c>
      <c r="N2345" s="9" t="str">
        <f t="shared" si="36"/>
        <v>SCHEDULE 9: REPORT ON ASSET ALLOCATIONS | 9a: Asset Allocations | Specified Terminal Activities | Land: Assets not directly attributable</v>
      </c>
    </row>
    <row r="2346" spans="1:14" hidden="1">
      <c r="A2346" t="s">
        <v>1</v>
      </c>
      <c r="B2346">
        <v>2011</v>
      </c>
      <c r="C2346" t="s">
        <v>202</v>
      </c>
      <c r="D2346" t="s">
        <v>207</v>
      </c>
      <c r="E2346" t="s">
        <v>81</v>
      </c>
      <c r="F2346" t="s">
        <v>321</v>
      </c>
      <c r="G2346">
        <v>10</v>
      </c>
      <c r="H2346" t="s">
        <v>246</v>
      </c>
      <c r="I2346">
        <v>2011</v>
      </c>
      <c r="J2346" t="s">
        <v>92</v>
      </c>
      <c r="K2346" t="s">
        <v>1210</v>
      </c>
      <c r="L2346">
        <v>3780.8742378001948</v>
      </c>
      <c r="M2346" s="9" t="str">
        <f>Data[[#This Row],[schedule]]&amp;" | "&amp;Data[[#This Row],[section]]</f>
        <v>SCHEDULE 9: REPORT ON ASSET ALLOCATIONS | 9a: Asset Allocations</v>
      </c>
      <c r="N2346" s="9" t="str">
        <f t="shared" si="36"/>
        <v>SCHEDULE 9: REPORT ON ASSET ALLOCATIONS | 9a: Asset Allocations | Airfield Activities | Land: Assets not directly attributable</v>
      </c>
    </row>
    <row r="2347" spans="1:14" hidden="1">
      <c r="A2347" t="s">
        <v>1</v>
      </c>
      <c r="B2347">
        <v>2011</v>
      </c>
      <c r="C2347" t="s">
        <v>202</v>
      </c>
      <c r="D2347" t="s">
        <v>207</v>
      </c>
      <c r="E2347" t="s">
        <v>81</v>
      </c>
      <c r="F2347" t="s">
        <v>322</v>
      </c>
      <c r="G2347">
        <v>10</v>
      </c>
      <c r="H2347" t="s">
        <v>246</v>
      </c>
      <c r="I2347">
        <v>2011</v>
      </c>
      <c r="J2347" t="s">
        <v>92</v>
      </c>
      <c r="K2347" t="s">
        <v>1211</v>
      </c>
      <c r="L2347">
        <v>154.15439795494461</v>
      </c>
      <c r="M2347" s="9" t="str">
        <f>Data[[#This Row],[schedule]]&amp;" | "&amp;Data[[#This Row],[section]]</f>
        <v>SCHEDULE 9: REPORT ON ASSET ALLOCATIONS | 9a: Asset Allocations</v>
      </c>
      <c r="N2347" s="9" t="str">
        <f t="shared" si="36"/>
        <v>SCHEDULE 9: REPORT ON ASSET ALLOCATIONS | 9a: Asset Allocations | Aircraft and Freight Activities | Land: Assets not directly attributable</v>
      </c>
    </row>
    <row r="2348" spans="1:14" hidden="1">
      <c r="A2348" t="s">
        <v>1</v>
      </c>
      <c r="B2348">
        <v>2011</v>
      </c>
      <c r="C2348" t="s">
        <v>202</v>
      </c>
      <c r="D2348" t="s">
        <v>207</v>
      </c>
      <c r="E2348" t="s">
        <v>81</v>
      </c>
      <c r="F2348" t="s">
        <v>323</v>
      </c>
      <c r="G2348">
        <v>10</v>
      </c>
      <c r="H2348" t="s">
        <v>246</v>
      </c>
      <c r="I2348">
        <v>2011</v>
      </c>
      <c r="J2348" t="s">
        <v>92</v>
      </c>
      <c r="K2348" t="s">
        <v>1212</v>
      </c>
      <c r="L2348">
        <v>5549.1816107104769</v>
      </c>
      <c r="M2348" s="9" t="str">
        <f>Data[[#This Row],[schedule]]&amp;" | "&amp;Data[[#This Row],[section]]</f>
        <v>SCHEDULE 9: REPORT ON ASSET ALLOCATIONS | 9a: Asset Allocations</v>
      </c>
      <c r="N2348" s="9" t="str">
        <f t="shared" si="36"/>
        <v>SCHEDULE 9: REPORT ON ASSET ALLOCATIONS | 9a: Asset Allocations | Airport Business | Land: Assets not directly attributable</v>
      </c>
    </row>
    <row r="2349" spans="1:14" hidden="1">
      <c r="A2349" t="s">
        <v>1</v>
      </c>
      <c r="B2349">
        <v>2011</v>
      </c>
      <c r="C2349" t="s">
        <v>202</v>
      </c>
      <c r="D2349" t="s">
        <v>207</v>
      </c>
      <c r="E2349" t="s">
        <v>81</v>
      </c>
      <c r="F2349" t="s">
        <v>324</v>
      </c>
      <c r="G2349">
        <v>10</v>
      </c>
      <c r="H2349" t="s">
        <v>246</v>
      </c>
      <c r="I2349">
        <v>2011</v>
      </c>
      <c r="J2349" t="s">
        <v>92</v>
      </c>
      <c r="K2349" t="s">
        <v>1213</v>
      </c>
      <c r="L2349">
        <v>1952.0159767573789</v>
      </c>
      <c r="M2349" s="9" t="str">
        <f>Data[[#This Row],[schedule]]&amp;" | "&amp;Data[[#This Row],[section]]</f>
        <v>SCHEDULE 9: REPORT ON ASSET ALLOCATIONS | 9a: Asset Allocations</v>
      </c>
      <c r="N2349" s="9" t="str">
        <f t="shared" si="36"/>
        <v>SCHEDULE 9: REPORT ON ASSET ALLOCATIONS | 9a: Asset Allocations | Unregulated Component | Land: Assets not directly attributable</v>
      </c>
    </row>
    <row r="2350" spans="1:14" hidden="1">
      <c r="A2350" t="s">
        <v>1</v>
      </c>
      <c r="B2350">
        <v>2011</v>
      </c>
      <c r="C2350" t="s">
        <v>202</v>
      </c>
      <c r="D2350" t="s">
        <v>207</v>
      </c>
      <c r="E2350" t="s">
        <v>81</v>
      </c>
      <c r="F2350" t="s">
        <v>60</v>
      </c>
      <c r="G2350">
        <v>10</v>
      </c>
      <c r="H2350" t="s">
        <v>246</v>
      </c>
      <c r="I2350">
        <v>2011</v>
      </c>
      <c r="J2350" t="s">
        <v>92</v>
      </c>
      <c r="K2350" t="s">
        <v>1214</v>
      </c>
      <c r="L2350">
        <v>7501.1975874678556</v>
      </c>
      <c r="M2350" s="9" t="str">
        <f>Data[[#This Row],[schedule]]&amp;" | "&amp;Data[[#This Row],[section]]</f>
        <v>SCHEDULE 9: REPORT ON ASSET ALLOCATIONS | 9a: Asset Allocations</v>
      </c>
      <c r="N2350" s="9" t="str">
        <f t="shared" si="36"/>
        <v>SCHEDULE 9: REPORT ON ASSET ALLOCATIONS | 9a: Asset Allocations | Total | Land: Assets not directly attributable</v>
      </c>
    </row>
    <row r="2351" spans="1:14" hidden="1">
      <c r="A2351" t="s">
        <v>1</v>
      </c>
      <c r="B2351">
        <v>2011</v>
      </c>
      <c r="C2351" t="s">
        <v>202</v>
      </c>
      <c r="D2351" t="s">
        <v>207</v>
      </c>
      <c r="E2351" t="s">
        <v>81</v>
      </c>
      <c r="F2351" t="s">
        <v>323</v>
      </c>
      <c r="G2351">
        <v>11</v>
      </c>
      <c r="H2351" t="s">
        <v>247</v>
      </c>
      <c r="I2351">
        <v>2011</v>
      </c>
      <c r="J2351" t="s">
        <v>92</v>
      </c>
      <c r="K2351" t="s">
        <v>1073</v>
      </c>
      <c r="L2351">
        <v>119275.15012780311</v>
      </c>
      <c r="M2351" s="9" t="str">
        <f>Data[[#This Row],[schedule]]&amp;" | "&amp;Data[[#This Row],[section]]</f>
        <v>SCHEDULE 9: REPORT ON ASSET ALLOCATIONS | 9a: Asset Allocations</v>
      </c>
      <c r="N2351" s="9" t="str">
        <f t="shared" si="36"/>
        <v>SCHEDULE 9: REPORT ON ASSET ALLOCATIONS | 9a: Asset Allocations | Airport Business | Total value land</v>
      </c>
    </row>
    <row r="2352" spans="1:14" hidden="1">
      <c r="A2352" t="s">
        <v>1</v>
      </c>
      <c r="B2352">
        <v>2011</v>
      </c>
      <c r="C2352" t="s">
        <v>202</v>
      </c>
      <c r="D2352" t="s">
        <v>207</v>
      </c>
      <c r="E2352" t="s">
        <v>81</v>
      </c>
      <c r="F2352" t="s">
        <v>320</v>
      </c>
      <c r="G2352">
        <v>13</v>
      </c>
      <c r="H2352" t="s">
        <v>248</v>
      </c>
      <c r="I2352">
        <v>2011</v>
      </c>
      <c r="J2352" t="s">
        <v>92</v>
      </c>
      <c r="K2352" t="s">
        <v>1215</v>
      </c>
      <c r="L2352">
        <v>382.8863654133927</v>
      </c>
      <c r="M2352" s="9" t="str">
        <f>Data[[#This Row],[schedule]]&amp;" | "&amp;Data[[#This Row],[section]]</f>
        <v>SCHEDULE 9: REPORT ON ASSET ALLOCATIONS | 9a: Asset Allocations</v>
      </c>
      <c r="N2352" s="9" t="str">
        <f t="shared" si="36"/>
        <v>SCHEDULE 9: REPORT ON ASSET ALLOCATIONS | 9a: Asset Allocations | Specified Terminal Activities | Sealed Surfaces: Directly attributable assets</v>
      </c>
    </row>
    <row r="2353" spans="1:14" hidden="1">
      <c r="A2353" t="s">
        <v>1</v>
      </c>
      <c r="B2353">
        <v>2011</v>
      </c>
      <c r="C2353" t="s">
        <v>202</v>
      </c>
      <c r="D2353" t="s">
        <v>207</v>
      </c>
      <c r="E2353" t="s">
        <v>81</v>
      </c>
      <c r="F2353" t="s">
        <v>321</v>
      </c>
      <c r="G2353">
        <v>13</v>
      </c>
      <c r="H2353" t="s">
        <v>248</v>
      </c>
      <c r="I2353">
        <v>2011</v>
      </c>
      <c r="J2353" t="s">
        <v>92</v>
      </c>
      <c r="K2353" t="s">
        <v>1216</v>
      </c>
      <c r="L2353">
        <v>126205.195994195</v>
      </c>
      <c r="M2353" s="9" t="str">
        <f>Data[[#This Row],[schedule]]&amp;" | "&amp;Data[[#This Row],[section]]</f>
        <v>SCHEDULE 9: REPORT ON ASSET ALLOCATIONS | 9a: Asset Allocations</v>
      </c>
      <c r="N2353" s="9" t="str">
        <f t="shared" si="36"/>
        <v>SCHEDULE 9: REPORT ON ASSET ALLOCATIONS | 9a: Asset Allocations | Airfield Activities | Sealed Surfaces: Directly attributable assets</v>
      </c>
    </row>
    <row r="2354" spans="1:14" hidden="1">
      <c r="A2354" t="s">
        <v>1</v>
      </c>
      <c r="B2354">
        <v>2011</v>
      </c>
      <c r="C2354" t="s">
        <v>202</v>
      </c>
      <c r="D2354" t="s">
        <v>207</v>
      </c>
      <c r="E2354" t="s">
        <v>81</v>
      </c>
      <c r="F2354" t="s">
        <v>322</v>
      </c>
      <c r="G2354">
        <v>13</v>
      </c>
      <c r="H2354" t="s">
        <v>248</v>
      </c>
      <c r="I2354">
        <v>2011</v>
      </c>
      <c r="J2354" t="s">
        <v>92</v>
      </c>
      <c r="K2354" t="s">
        <v>1217</v>
      </c>
      <c r="L2354">
        <v>812.58718424697008</v>
      </c>
      <c r="M2354" s="9" t="str">
        <f>Data[[#This Row],[schedule]]&amp;" | "&amp;Data[[#This Row],[section]]</f>
        <v>SCHEDULE 9: REPORT ON ASSET ALLOCATIONS | 9a: Asset Allocations</v>
      </c>
      <c r="N2354" s="9" t="str">
        <f t="shared" si="36"/>
        <v>SCHEDULE 9: REPORT ON ASSET ALLOCATIONS | 9a: Asset Allocations | Aircraft and Freight Activities | Sealed Surfaces: Directly attributable assets</v>
      </c>
    </row>
    <row r="2355" spans="1:14" hidden="1">
      <c r="A2355" t="s">
        <v>1</v>
      </c>
      <c r="B2355">
        <v>2011</v>
      </c>
      <c r="C2355" t="s">
        <v>202</v>
      </c>
      <c r="D2355" t="s">
        <v>207</v>
      </c>
      <c r="E2355" t="s">
        <v>81</v>
      </c>
      <c r="F2355" t="s">
        <v>323</v>
      </c>
      <c r="G2355">
        <v>13</v>
      </c>
      <c r="H2355" t="s">
        <v>248</v>
      </c>
      <c r="I2355">
        <v>2011</v>
      </c>
      <c r="J2355" t="s">
        <v>92</v>
      </c>
      <c r="K2355" t="s">
        <v>1218</v>
      </c>
      <c r="L2355">
        <v>127400.6695438553</v>
      </c>
      <c r="M2355" s="9" t="str">
        <f>Data[[#This Row],[schedule]]&amp;" | "&amp;Data[[#This Row],[section]]</f>
        <v>SCHEDULE 9: REPORT ON ASSET ALLOCATIONS | 9a: Asset Allocations</v>
      </c>
      <c r="N2355" s="9" t="str">
        <f t="shared" si="36"/>
        <v>SCHEDULE 9: REPORT ON ASSET ALLOCATIONS | 9a: Asset Allocations | Airport Business | Sealed Surfaces: Directly attributable assets</v>
      </c>
    </row>
    <row r="2356" spans="1:14" hidden="1">
      <c r="A2356" t="s">
        <v>1</v>
      </c>
      <c r="B2356">
        <v>2011</v>
      </c>
      <c r="C2356" t="s">
        <v>202</v>
      </c>
      <c r="D2356" t="s">
        <v>207</v>
      </c>
      <c r="E2356" t="s">
        <v>81</v>
      </c>
      <c r="F2356" t="s">
        <v>60</v>
      </c>
      <c r="G2356">
        <v>13</v>
      </c>
      <c r="H2356" t="s">
        <v>248</v>
      </c>
      <c r="I2356">
        <v>2011</v>
      </c>
      <c r="J2356" t="s">
        <v>92</v>
      </c>
      <c r="K2356" t="s">
        <v>1218</v>
      </c>
      <c r="L2356">
        <v>127400.6695438553</v>
      </c>
      <c r="M2356" s="9" t="str">
        <f>Data[[#This Row],[schedule]]&amp;" | "&amp;Data[[#This Row],[section]]</f>
        <v>SCHEDULE 9: REPORT ON ASSET ALLOCATIONS | 9a: Asset Allocations</v>
      </c>
      <c r="N2356" s="9" t="str">
        <f t="shared" si="36"/>
        <v>SCHEDULE 9: REPORT ON ASSET ALLOCATIONS | 9a: Asset Allocations | Total | Sealed Surfaces: Directly attributable assets</v>
      </c>
    </row>
    <row r="2357" spans="1:14" hidden="1">
      <c r="A2357" t="s">
        <v>1</v>
      </c>
      <c r="B2357">
        <v>2011</v>
      </c>
      <c r="C2357" t="s">
        <v>202</v>
      </c>
      <c r="D2357" t="s">
        <v>207</v>
      </c>
      <c r="E2357" t="s">
        <v>81</v>
      </c>
      <c r="F2357" t="s">
        <v>320</v>
      </c>
      <c r="G2357">
        <v>14</v>
      </c>
      <c r="H2357" t="s">
        <v>249</v>
      </c>
      <c r="I2357">
        <v>2011</v>
      </c>
      <c r="J2357" t="s">
        <v>92</v>
      </c>
      <c r="K2357" t="s">
        <v>1219</v>
      </c>
      <c r="L2357">
        <v>702.67467144167426</v>
      </c>
      <c r="M2357" s="9" t="str">
        <f>Data[[#This Row],[schedule]]&amp;" | "&amp;Data[[#This Row],[section]]</f>
        <v>SCHEDULE 9: REPORT ON ASSET ALLOCATIONS | 9a: Asset Allocations</v>
      </c>
      <c r="N2357" s="9" t="str">
        <f t="shared" si="36"/>
        <v>SCHEDULE 9: REPORT ON ASSET ALLOCATIONS | 9a: Asset Allocations | Specified Terminal Activities | Sealed Surfaces: Assets not directly attributable</v>
      </c>
    </row>
    <row r="2358" spans="1:14" hidden="1">
      <c r="A2358" t="s">
        <v>1</v>
      </c>
      <c r="B2358">
        <v>2011</v>
      </c>
      <c r="C2358" t="s">
        <v>202</v>
      </c>
      <c r="D2358" t="s">
        <v>207</v>
      </c>
      <c r="E2358" t="s">
        <v>81</v>
      </c>
      <c r="F2358" t="s">
        <v>321</v>
      </c>
      <c r="G2358">
        <v>14</v>
      </c>
      <c r="H2358" t="s">
        <v>249</v>
      </c>
      <c r="I2358">
        <v>2011</v>
      </c>
      <c r="J2358" t="s">
        <v>92</v>
      </c>
      <c r="K2358" t="s">
        <v>1220</v>
      </c>
      <c r="L2358">
        <v>1087.860035005875</v>
      </c>
      <c r="M2358" s="9" t="str">
        <f>Data[[#This Row],[schedule]]&amp;" | "&amp;Data[[#This Row],[section]]</f>
        <v>SCHEDULE 9: REPORT ON ASSET ALLOCATIONS | 9a: Asset Allocations</v>
      </c>
      <c r="N2358" s="9" t="str">
        <f t="shared" si="36"/>
        <v>SCHEDULE 9: REPORT ON ASSET ALLOCATIONS | 9a: Asset Allocations | Airfield Activities | Sealed Surfaces: Assets not directly attributable</v>
      </c>
    </row>
    <row r="2359" spans="1:14" hidden="1">
      <c r="A2359" t="s">
        <v>1</v>
      </c>
      <c r="B2359">
        <v>2011</v>
      </c>
      <c r="C2359" t="s">
        <v>202</v>
      </c>
      <c r="D2359" t="s">
        <v>207</v>
      </c>
      <c r="E2359" t="s">
        <v>81</v>
      </c>
      <c r="F2359" t="s">
        <v>322</v>
      </c>
      <c r="G2359">
        <v>14</v>
      </c>
      <c r="H2359" t="s">
        <v>249</v>
      </c>
      <c r="I2359">
        <v>2011</v>
      </c>
      <c r="J2359" t="s">
        <v>92</v>
      </c>
      <c r="K2359" t="s">
        <v>1221</v>
      </c>
      <c r="L2359">
        <v>41.743626970429467</v>
      </c>
      <c r="M2359" s="9" t="str">
        <f>Data[[#This Row],[schedule]]&amp;" | "&amp;Data[[#This Row],[section]]</f>
        <v>SCHEDULE 9: REPORT ON ASSET ALLOCATIONS | 9a: Asset Allocations</v>
      </c>
      <c r="N2359" s="9" t="str">
        <f t="shared" si="36"/>
        <v>SCHEDULE 9: REPORT ON ASSET ALLOCATIONS | 9a: Asset Allocations | Aircraft and Freight Activities | Sealed Surfaces: Assets not directly attributable</v>
      </c>
    </row>
    <row r="2360" spans="1:14" hidden="1">
      <c r="A2360" t="s">
        <v>1</v>
      </c>
      <c r="B2360">
        <v>2011</v>
      </c>
      <c r="C2360" t="s">
        <v>202</v>
      </c>
      <c r="D2360" t="s">
        <v>207</v>
      </c>
      <c r="E2360" t="s">
        <v>81</v>
      </c>
      <c r="F2360" t="s">
        <v>323</v>
      </c>
      <c r="G2360">
        <v>14</v>
      </c>
      <c r="H2360" t="s">
        <v>249</v>
      </c>
      <c r="I2360">
        <v>2011</v>
      </c>
      <c r="J2360" t="s">
        <v>92</v>
      </c>
      <c r="K2360" t="s">
        <v>1222</v>
      </c>
      <c r="L2360">
        <v>1832.278333417979</v>
      </c>
      <c r="M2360" s="9" t="str">
        <f>Data[[#This Row],[schedule]]&amp;" | "&amp;Data[[#This Row],[section]]</f>
        <v>SCHEDULE 9: REPORT ON ASSET ALLOCATIONS | 9a: Asset Allocations</v>
      </c>
      <c r="N2360" s="9" t="str">
        <f t="shared" si="36"/>
        <v>SCHEDULE 9: REPORT ON ASSET ALLOCATIONS | 9a: Asset Allocations | Airport Business | Sealed Surfaces: Assets not directly attributable</v>
      </c>
    </row>
    <row r="2361" spans="1:14" hidden="1">
      <c r="A2361" t="s">
        <v>1</v>
      </c>
      <c r="B2361">
        <v>2011</v>
      </c>
      <c r="C2361" t="s">
        <v>202</v>
      </c>
      <c r="D2361" t="s">
        <v>207</v>
      </c>
      <c r="E2361" t="s">
        <v>81</v>
      </c>
      <c r="F2361" t="s">
        <v>324</v>
      </c>
      <c r="G2361">
        <v>14</v>
      </c>
      <c r="H2361" t="s">
        <v>249</v>
      </c>
      <c r="I2361">
        <v>2011</v>
      </c>
      <c r="J2361" t="s">
        <v>92</v>
      </c>
      <c r="K2361" t="s">
        <v>1223</v>
      </c>
      <c r="L2361">
        <v>1026.575385683042</v>
      </c>
      <c r="M2361" s="9" t="str">
        <f>Data[[#This Row],[schedule]]&amp;" | "&amp;Data[[#This Row],[section]]</f>
        <v>SCHEDULE 9: REPORT ON ASSET ALLOCATIONS | 9a: Asset Allocations</v>
      </c>
      <c r="N2361" s="9" t="str">
        <f t="shared" si="36"/>
        <v>SCHEDULE 9: REPORT ON ASSET ALLOCATIONS | 9a: Asset Allocations | Unregulated Component | Sealed Surfaces: Assets not directly attributable</v>
      </c>
    </row>
    <row r="2362" spans="1:14" hidden="1">
      <c r="A2362" t="s">
        <v>1</v>
      </c>
      <c r="B2362">
        <v>2011</v>
      </c>
      <c r="C2362" t="s">
        <v>202</v>
      </c>
      <c r="D2362" t="s">
        <v>207</v>
      </c>
      <c r="E2362" t="s">
        <v>81</v>
      </c>
      <c r="F2362" t="s">
        <v>60</v>
      </c>
      <c r="G2362">
        <v>14</v>
      </c>
      <c r="H2362" t="s">
        <v>249</v>
      </c>
      <c r="I2362">
        <v>2011</v>
      </c>
      <c r="J2362" t="s">
        <v>92</v>
      </c>
      <c r="K2362" t="s">
        <v>1224</v>
      </c>
      <c r="L2362">
        <v>2858.8537191010209</v>
      </c>
      <c r="M2362" s="9" t="str">
        <f>Data[[#This Row],[schedule]]&amp;" | "&amp;Data[[#This Row],[section]]</f>
        <v>SCHEDULE 9: REPORT ON ASSET ALLOCATIONS | 9a: Asset Allocations</v>
      </c>
      <c r="N2362" s="9" t="str">
        <f t="shared" si="36"/>
        <v>SCHEDULE 9: REPORT ON ASSET ALLOCATIONS | 9a: Asset Allocations | Total | Sealed Surfaces: Assets not directly attributable</v>
      </c>
    </row>
    <row r="2363" spans="1:14" hidden="1">
      <c r="A2363" t="s">
        <v>1</v>
      </c>
      <c r="B2363">
        <v>2011</v>
      </c>
      <c r="C2363" t="s">
        <v>202</v>
      </c>
      <c r="D2363" t="s">
        <v>207</v>
      </c>
      <c r="E2363" t="s">
        <v>81</v>
      </c>
      <c r="F2363" t="s">
        <v>323</v>
      </c>
      <c r="G2363">
        <v>15</v>
      </c>
      <c r="H2363" t="s">
        <v>250</v>
      </c>
      <c r="I2363">
        <v>2011</v>
      </c>
      <c r="J2363" t="s">
        <v>92</v>
      </c>
      <c r="K2363" t="s">
        <v>1074</v>
      </c>
      <c r="L2363">
        <v>129232.9478772733</v>
      </c>
      <c r="M2363" s="9" t="str">
        <f>Data[[#This Row],[schedule]]&amp;" | "&amp;Data[[#This Row],[section]]</f>
        <v>SCHEDULE 9: REPORT ON ASSET ALLOCATIONS | 9a: Asset Allocations</v>
      </c>
      <c r="N2363" s="9" t="str">
        <f t="shared" si="36"/>
        <v>SCHEDULE 9: REPORT ON ASSET ALLOCATIONS | 9a: Asset Allocations | Airport Business | Total value sealed surfaces</v>
      </c>
    </row>
    <row r="2364" spans="1:14" hidden="1">
      <c r="A2364" t="s">
        <v>1</v>
      </c>
      <c r="B2364">
        <v>2011</v>
      </c>
      <c r="C2364" t="s">
        <v>202</v>
      </c>
      <c r="D2364" t="s">
        <v>207</v>
      </c>
      <c r="E2364" t="s">
        <v>81</v>
      </c>
      <c r="F2364" t="s">
        <v>320</v>
      </c>
      <c r="G2364">
        <v>17</v>
      </c>
      <c r="H2364" t="s">
        <v>251</v>
      </c>
      <c r="I2364">
        <v>2011</v>
      </c>
      <c r="J2364" t="s">
        <v>92</v>
      </c>
      <c r="K2364" t="s">
        <v>1225</v>
      </c>
      <c r="L2364">
        <v>89091.925810656903</v>
      </c>
      <c r="M2364" s="9" t="str">
        <f>Data[[#This Row],[schedule]]&amp;" | "&amp;Data[[#This Row],[section]]</f>
        <v>SCHEDULE 9: REPORT ON ASSET ALLOCATIONS | 9a: Asset Allocations</v>
      </c>
      <c r="N2364" s="9" t="str">
        <f t="shared" si="36"/>
        <v>SCHEDULE 9: REPORT ON ASSET ALLOCATIONS | 9a: Asset Allocations | Specified Terminal Activities | Infrastructure and Buildings: Directly attributable assets</v>
      </c>
    </row>
    <row r="2365" spans="1:14" hidden="1">
      <c r="A2365" t="s">
        <v>1</v>
      </c>
      <c r="B2365">
        <v>2011</v>
      </c>
      <c r="C2365" t="s">
        <v>202</v>
      </c>
      <c r="D2365" t="s">
        <v>207</v>
      </c>
      <c r="E2365" t="s">
        <v>81</v>
      </c>
      <c r="F2365" t="s">
        <v>321</v>
      </c>
      <c r="G2365">
        <v>17</v>
      </c>
      <c r="H2365" t="s">
        <v>251</v>
      </c>
      <c r="I2365">
        <v>2011</v>
      </c>
      <c r="J2365" t="s">
        <v>92</v>
      </c>
      <c r="K2365" t="s">
        <v>1226</v>
      </c>
      <c r="L2365">
        <v>7751.630720013769</v>
      </c>
      <c r="M2365" s="9" t="str">
        <f>Data[[#This Row],[schedule]]&amp;" | "&amp;Data[[#This Row],[section]]</f>
        <v>SCHEDULE 9: REPORT ON ASSET ALLOCATIONS | 9a: Asset Allocations</v>
      </c>
      <c r="N2365" s="9" t="str">
        <f t="shared" si="36"/>
        <v>SCHEDULE 9: REPORT ON ASSET ALLOCATIONS | 9a: Asset Allocations | Airfield Activities | Infrastructure and Buildings: Directly attributable assets</v>
      </c>
    </row>
    <row r="2366" spans="1:14" hidden="1">
      <c r="A2366" t="s">
        <v>1</v>
      </c>
      <c r="B2366">
        <v>2011</v>
      </c>
      <c r="C2366" t="s">
        <v>202</v>
      </c>
      <c r="D2366" t="s">
        <v>207</v>
      </c>
      <c r="E2366" t="s">
        <v>81</v>
      </c>
      <c r="F2366" t="s">
        <v>322</v>
      </c>
      <c r="G2366">
        <v>17</v>
      </c>
      <c r="H2366" t="s">
        <v>251</v>
      </c>
      <c r="I2366">
        <v>2011</v>
      </c>
      <c r="J2366" t="s">
        <v>92</v>
      </c>
      <c r="K2366" t="s">
        <v>1227</v>
      </c>
      <c r="L2366">
        <v>857.29419223055504</v>
      </c>
      <c r="M2366" s="9" t="str">
        <f>Data[[#This Row],[schedule]]&amp;" | "&amp;Data[[#This Row],[section]]</f>
        <v>SCHEDULE 9: REPORT ON ASSET ALLOCATIONS | 9a: Asset Allocations</v>
      </c>
      <c r="N2366" s="9" t="str">
        <f t="shared" si="36"/>
        <v>SCHEDULE 9: REPORT ON ASSET ALLOCATIONS | 9a: Asset Allocations | Aircraft and Freight Activities | Infrastructure and Buildings: Directly attributable assets</v>
      </c>
    </row>
    <row r="2367" spans="1:14" hidden="1">
      <c r="A2367" t="s">
        <v>1</v>
      </c>
      <c r="B2367">
        <v>2011</v>
      </c>
      <c r="C2367" t="s">
        <v>202</v>
      </c>
      <c r="D2367" t="s">
        <v>207</v>
      </c>
      <c r="E2367" t="s">
        <v>81</v>
      </c>
      <c r="F2367" t="s">
        <v>323</v>
      </c>
      <c r="G2367">
        <v>17</v>
      </c>
      <c r="H2367" t="s">
        <v>251</v>
      </c>
      <c r="I2367">
        <v>2011</v>
      </c>
      <c r="J2367" t="s">
        <v>92</v>
      </c>
      <c r="K2367" t="s">
        <v>1228</v>
      </c>
      <c r="L2367">
        <v>97700.850722901232</v>
      </c>
      <c r="M2367" s="9" t="str">
        <f>Data[[#This Row],[schedule]]&amp;" | "&amp;Data[[#This Row],[section]]</f>
        <v>SCHEDULE 9: REPORT ON ASSET ALLOCATIONS | 9a: Asset Allocations</v>
      </c>
      <c r="N2367" s="9" t="str">
        <f t="shared" si="36"/>
        <v>SCHEDULE 9: REPORT ON ASSET ALLOCATIONS | 9a: Asset Allocations | Airport Business | Infrastructure and Buildings: Directly attributable assets</v>
      </c>
    </row>
    <row r="2368" spans="1:14" hidden="1">
      <c r="A2368" t="s">
        <v>1</v>
      </c>
      <c r="B2368">
        <v>2011</v>
      </c>
      <c r="C2368" t="s">
        <v>202</v>
      </c>
      <c r="D2368" t="s">
        <v>207</v>
      </c>
      <c r="E2368" t="s">
        <v>81</v>
      </c>
      <c r="F2368" t="s">
        <v>60</v>
      </c>
      <c r="G2368">
        <v>17</v>
      </c>
      <c r="H2368" t="s">
        <v>251</v>
      </c>
      <c r="I2368">
        <v>2011</v>
      </c>
      <c r="J2368" t="s">
        <v>92</v>
      </c>
      <c r="K2368" t="s">
        <v>1228</v>
      </c>
      <c r="L2368">
        <v>97700.850722901232</v>
      </c>
      <c r="M2368" s="9" t="str">
        <f>Data[[#This Row],[schedule]]&amp;" | "&amp;Data[[#This Row],[section]]</f>
        <v>SCHEDULE 9: REPORT ON ASSET ALLOCATIONS | 9a: Asset Allocations</v>
      </c>
      <c r="N2368" s="9" t="str">
        <f t="shared" si="36"/>
        <v>SCHEDULE 9: REPORT ON ASSET ALLOCATIONS | 9a: Asset Allocations | Total | Infrastructure and Buildings: Directly attributable assets</v>
      </c>
    </row>
    <row r="2369" spans="1:14" hidden="1">
      <c r="A2369" t="s">
        <v>1</v>
      </c>
      <c r="B2369">
        <v>2011</v>
      </c>
      <c r="C2369" t="s">
        <v>202</v>
      </c>
      <c r="D2369" t="s">
        <v>207</v>
      </c>
      <c r="E2369" t="s">
        <v>81</v>
      </c>
      <c r="F2369" t="s">
        <v>320</v>
      </c>
      <c r="G2369">
        <v>18</v>
      </c>
      <c r="H2369" t="s">
        <v>252</v>
      </c>
      <c r="I2369">
        <v>2011</v>
      </c>
      <c r="J2369" t="s">
        <v>92</v>
      </c>
      <c r="K2369" t="s">
        <v>1229</v>
      </c>
      <c r="L2369">
        <v>45651.188969092524</v>
      </c>
      <c r="M2369" s="9" t="str">
        <f>Data[[#This Row],[schedule]]&amp;" | "&amp;Data[[#This Row],[section]]</f>
        <v>SCHEDULE 9: REPORT ON ASSET ALLOCATIONS | 9a: Asset Allocations</v>
      </c>
      <c r="N2369" s="9" t="str">
        <f t="shared" si="36"/>
        <v>SCHEDULE 9: REPORT ON ASSET ALLOCATIONS | 9a: Asset Allocations | Specified Terminal Activities | Infrastructure and Buildings: Assets not directly attributable</v>
      </c>
    </row>
    <row r="2370" spans="1:14" hidden="1">
      <c r="A2370" t="s">
        <v>1</v>
      </c>
      <c r="B2370">
        <v>2011</v>
      </c>
      <c r="C2370" t="s">
        <v>202</v>
      </c>
      <c r="D2370" t="s">
        <v>207</v>
      </c>
      <c r="E2370" t="s">
        <v>81</v>
      </c>
      <c r="F2370" t="s">
        <v>321</v>
      </c>
      <c r="G2370">
        <v>18</v>
      </c>
      <c r="H2370" t="s">
        <v>252</v>
      </c>
      <c r="I2370">
        <v>2011</v>
      </c>
      <c r="J2370" t="s">
        <v>92</v>
      </c>
      <c r="K2370" t="s">
        <v>1230</v>
      </c>
      <c r="L2370">
        <v>2663.1634910680782</v>
      </c>
      <c r="M2370" s="9" t="str">
        <f>Data[[#This Row],[schedule]]&amp;" | "&amp;Data[[#This Row],[section]]</f>
        <v>SCHEDULE 9: REPORT ON ASSET ALLOCATIONS | 9a: Asset Allocations</v>
      </c>
      <c r="N2370" s="9" t="str">
        <f t="shared" ref="N2370:N2433" si="37">SUBSTITUTE(SUBSTITUTE(SUBSTITUTE(C2370&amp;" | "&amp;D2370&amp;" | "&amp;E2370&amp;" | "&amp;F2370&amp;" | "&amp;H2370," |  |  | "," | ")," |  |  | "," | ")," |  | "," | ")</f>
        <v>SCHEDULE 9: REPORT ON ASSET ALLOCATIONS | 9a: Asset Allocations | Airfield Activities | Infrastructure and Buildings: Assets not directly attributable</v>
      </c>
    </row>
    <row r="2371" spans="1:14" hidden="1">
      <c r="A2371" t="s">
        <v>1</v>
      </c>
      <c r="B2371">
        <v>2011</v>
      </c>
      <c r="C2371" t="s">
        <v>202</v>
      </c>
      <c r="D2371" t="s">
        <v>207</v>
      </c>
      <c r="E2371" t="s">
        <v>81</v>
      </c>
      <c r="F2371" t="s">
        <v>322</v>
      </c>
      <c r="G2371">
        <v>18</v>
      </c>
      <c r="H2371" t="s">
        <v>252</v>
      </c>
      <c r="I2371">
        <v>2011</v>
      </c>
      <c r="J2371" t="s">
        <v>92</v>
      </c>
      <c r="K2371" t="s">
        <v>1231</v>
      </c>
      <c r="L2371">
        <v>102.1915501582078</v>
      </c>
      <c r="M2371" s="9" t="str">
        <f>Data[[#This Row],[schedule]]&amp;" | "&amp;Data[[#This Row],[section]]</f>
        <v>SCHEDULE 9: REPORT ON ASSET ALLOCATIONS | 9a: Asset Allocations</v>
      </c>
      <c r="N2371" s="9" t="str">
        <f t="shared" si="37"/>
        <v>SCHEDULE 9: REPORT ON ASSET ALLOCATIONS | 9a: Asset Allocations | Aircraft and Freight Activities | Infrastructure and Buildings: Assets not directly attributable</v>
      </c>
    </row>
    <row r="2372" spans="1:14" hidden="1">
      <c r="A2372" t="s">
        <v>1</v>
      </c>
      <c r="B2372">
        <v>2011</v>
      </c>
      <c r="C2372" t="s">
        <v>202</v>
      </c>
      <c r="D2372" t="s">
        <v>207</v>
      </c>
      <c r="E2372" t="s">
        <v>81</v>
      </c>
      <c r="F2372" t="s">
        <v>323</v>
      </c>
      <c r="G2372">
        <v>18</v>
      </c>
      <c r="H2372" t="s">
        <v>252</v>
      </c>
      <c r="I2372">
        <v>2011</v>
      </c>
      <c r="J2372" t="s">
        <v>92</v>
      </c>
      <c r="K2372" t="s">
        <v>1232</v>
      </c>
      <c r="L2372">
        <v>48416.544010318808</v>
      </c>
      <c r="M2372" s="9" t="str">
        <f>Data[[#This Row],[schedule]]&amp;" | "&amp;Data[[#This Row],[section]]</f>
        <v>SCHEDULE 9: REPORT ON ASSET ALLOCATIONS | 9a: Asset Allocations</v>
      </c>
      <c r="N2372" s="9" t="str">
        <f t="shared" si="37"/>
        <v>SCHEDULE 9: REPORT ON ASSET ALLOCATIONS | 9a: Asset Allocations | Airport Business | Infrastructure and Buildings: Assets not directly attributable</v>
      </c>
    </row>
    <row r="2373" spans="1:14" hidden="1">
      <c r="A2373" t="s">
        <v>1</v>
      </c>
      <c r="B2373">
        <v>2011</v>
      </c>
      <c r="C2373" t="s">
        <v>202</v>
      </c>
      <c r="D2373" t="s">
        <v>207</v>
      </c>
      <c r="E2373" t="s">
        <v>81</v>
      </c>
      <c r="F2373" t="s">
        <v>324</v>
      </c>
      <c r="G2373">
        <v>18</v>
      </c>
      <c r="H2373" t="s">
        <v>252</v>
      </c>
      <c r="I2373">
        <v>2011</v>
      </c>
      <c r="J2373" t="s">
        <v>92</v>
      </c>
      <c r="K2373" t="s">
        <v>1233</v>
      </c>
      <c r="L2373">
        <v>14999.78702996331</v>
      </c>
      <c r="M2373" s="9" t="str">
        <f>Data[[#This Row],[schedule]]&amp;" | "&amp;Data[[#This Row],[section]]</f>
        <v>SCHEDULE 9: REPORT ON ASSET ALLOCATIONS | 9a: Asset Allocations</v>
      </c>
      <c r="N2373" s="9" t="str">
        <f t="shared" si="37"/>
        <v>SCHEDULE 9: REPORT ON ASSET ALLOCATIONS | 9a: Asset Allocations | Unregulated Component | Infrastructure and Buildings: Assets not directly attributable</v>
      </c>
    </row>
    <row r="2374" spans="1:14" hidden="1">
      <c r="A2374" t="s">
        <v>1</v>
      </c>
      <c r="B2374">
        <v>2011</v>
      </c>
      <c r="C2374" t="s">
        <v>202</v>
      </c>
      <c r="D2374" t="s">
        <v>207</v>
      </c>
      <c r="E2374" t="s">
        <v>81</v>
      </c>
      <c r="F2374" t="s">
        <v>60</v>
      </c>
      <c r="G2374">
        <v>18</v>
      </c>
      <c r="H2374" t="s">
        <v>252</v>
      </c>
      <c r="I2374">
        <v>2011</v>
      </c>
      <c r="J2374" t="s">
        <v>92</v>
      </c>
      <c r="K2374" t="s">
        <v>1234</v>
      </c>
      <c r="L2374">
        <v>63416.331040282123</v>
      </c>
      <c r="M2374" s="9" t="str">
        <f>Data[[#This Row],[schedule]]&amp;" | "&amp;Data[[#This Row],[section]]</f>
        <v>SCHEDULE 9: REPORT ON ASSET ALLOCATIONS | 9a: Asset Allocations</v>
      </c>
      <c r="N2374" s="9" t="str">
        <f t="shared" si="37"/>
        <v>SCHEDULE 9: REPORT ON ASSET ALLOCATIONS | 9a: Asset Allocations | Total | Infrastructure and Buildings: Assets not directly attributable</v>
      </c>
    </row>
    <row r="2375" spans="1:14" hidden="1">
      <c r="A2375" t="s">
        <v>1</v>
      </c>
      <c r="B2375">
        <v>2011</v>
      </c>
      <c r="C2375" t="s">
        <v>202</v>
      </c>
      <c r="D2375" t="s">
        <v>207</v>
      </c>
      <c r="E2375" t="s">
        <v>81</v>
      </c>
      <c r="F2375" t="s">
        <v>323</v>
      </c>
      <c r="G2375">
        <v>19</v>
      </c>
      <c r="H2375" t="s">
        <v>253</v>
      </c>
      <c r="I2375">
        <v>2011</v>
      </c>
      <c r="J2375" t="s">
        <v>92</v>
      </c>
      <c r="K2375" t="s">
        <v>1075</v>
      </c>
      <c r="L2375">
        <v>146117.39473322011</v>
      </c>
      <c r="M2375" s="9" t="str">
        <f>Data[[#This Row],[schedule]]&amp;" | "&amp;Data[[#This Row],[section]]</f>
        <v>SCHEDULE 9: REPORT ON ASSET ALLOCATIONS | 9a: Asset Allocations</v>
      </c>
      <c r="N2375" s="9" t="str">
        <f t="shared" si="37"/>
        <v>SCHEDULE 9: REPORT ON ASSET ALLOCATIONS | 9a: Asset Allocations | Airport Business | Total value infrastructure and buildings</v>
      </c>
    </row>
    <row r="2376" spans="1:14" hidden="1">
      <c r="A2376" t="s">
        <v>1</v>
      </c>
      <c r="B2376">
        <v>2011</v>
      </c>
      <c r="C2376" t="s">
        <v>202</v>
      </c>
      <c r="D2376" t="s">
        <v>207</v>
      </c>
      <c r="E2376" t="s">
        <v>81</v>
      </c>
      <c r="F2376" t="s">
        <v>320</v>
      </c>
      <c r="G2376">
        <v>21</v>
      </c>
      <c r="H2376" t="s">
        <v>254</v>
      </c>
      <c r="I2376">
        <v>2011</v>
      </c>
      <c r="J2376" t="s">
        <v>92</v>
      </c>
      <c r="K2376" t="s">
        <v>1235</v>
      </c>
      <c r="L2376">
        <v>10728.70320116891</v>
      </c>
      <c r="M2376" s="9" t="str">
        <f>Data[[#This Row],[schedule]]&amp;" | "&amp;Data[[#This Row],[section]]</f>
        <v>SCHEDULE 9: REPORT ON ASSET ALLOCATIONS | 9a: Asset Allocations</v>
      </c>
      <c r="N2376" s="9" t="str">
        <f t="shared" si="37"/>
        <v>SCHEDULE 9: REPORT ON ASSET ALLOCATIONS | 9a: Asset Allocations | Specified Terminal Activities | Vehicles, Plant and Equipment: Directly attributable assets</v>
      </c>
    </row>
    <row r="2377" spans="1:14" hidden="1">
      <c r="A2377" t="s">
        <v>1</v>
      </c>
      <c r="B2377">
        <v>2011</v>
      </c>
      <c r="C2377" t="s">
        <v>202</v>
      </c>
      <c r="D2377" t="s">
        <v>207</v>
      </c>
      <c r="E2377" t="s">
        <v>81</v>
      </c>
      <c r="F2377" t="s">
        <v>321</v>
      </c>
      <c r="G2377">
        <v>21</v>
      </c>
      <c r="H2377" t="s">
        <v>254</v>
      </c>
      <c r="I2377">
        <v>2011</v>
      </c>
      <c r="J2377" t="s">
        <v>92</v>
      </c>
      <c r="K2377" t="s">
        <v>1236</v>
      </c>
      <c r="L2377">
        <v>1217.2587097339949</v>
      </c>
      <c r="M2377" s="9" t="str">
        <f>Data[[#This Row],[schedule]]&amp;" | "&amp;Data[[#This Row],[section]]</f>
        <v>SCHEDULE 9: REPORT ON ASSET ALLOCATIONS | 9a: Asset Allocations</v>
      </c>
      <c r="N2377" s="9" t="str">
        <f t="shared" si="37"/>
        <v>SCHEDULE 9: REPORT ON ASSET ALLOCATIONS | 9a: Asset Allocations | Airfield Activities | Vehicles, Plant and Equipment: Directly attributable assets</v>
      </c>
    </row>
    <row r="2378" spans="1:14" hidden="1">
      <c r="A2378" t="s">
        <v>1</v>
      </c>
      <c r="B2378">
        <v>2011</v>
      </c>
      <c r="C2378" t="s">
        <v>202</v>
      </c>
      <c r="D2378" t="s">
        <v>207</v>
      </c>
      <c r="E2378" t="s">
        <v>81</v>
      </c>
      <c r="F2378" t="s">
        <v>322</v>
      </c>
      <c r="G2378">
        <v>21</v>
      </c>
      <c r="H2378" t="s">
        <v>254</v>
      </c>
      <c r="I2378">
        <v>2011</v>
      </c>
      <c r="J2378" t="s">
        <v>92</v>
      </c>
      <c r="K2378" t="s">
        <v>1237</v>
      </c>
      <c r="L2378">
        <v>0.75306597660585539</v>
      </c>
      <c r="M2378" s="9" t="str">
        <f>Data[[#This Row],[schedule]]&amp;" | "&amp;Data[[#This Row],[section]]</f>
        <v>SCHEDULE 9: REPORT ON ASSET ALLOCATIONS | 9a: Asset Allocations</v>
      </c>
      <c r="N2378" s="9" t="str">
        <f t="shared" si="37"/>
        <v>SCHEDULE 9: REPORT ON ASSET ALLOCATIONS | 9a: Asset Allocations | Aircraft and Freight Activities | Vehicles, Plant and Equipment: Directly attributable assets</v>
      </c>
    </row>
    <row r="2379" spans="1:14" hidden="1">
      <c r="A2379" t="s">
        <v>1</v>
      </c>
      <c r="B2379">
        <v>2011</v>
      </c>
      <c r="C2379" t="s">
        <v>202</v>
      </c>
      <c r="D2379" t="s">
        <v>207</v>
      </c>
      <c r="E2379" t="s">
        <v>81</v>
      </c>
      <c r="F2379" t="s">
        <v>323</v>
      </c>
      <c r="G2379">
        <v>21</v>
      </c>
      <c r="H2379" t="s">
        <v>254</v>
      </c>
      <c r="I2379">
        <v>2011</v>
      </c>
      <c r="J2379" t="s">
        <v>92</v>
      </c>
      <c r="K2379" t="s">
        <v>1238</v>
      </c>
      <c r="L2379">
        <v>11946.71497687951</v>
      </c>
      <c r="M2379" s="9" t="str">
        <f>Data[[#This Row],[schedule]]&amp;" | "&amp;Data[[#This Row],[section]]</f>
        <v>SCHEDULE 9: REPORT ON ASSET ALLOCATIONS | 9a: Asset Allocations</v>
      </c>
      <c r="N2379" s="9" t="str">
        <f t="shared" si="37"/>
        <v>SCHEDULE 9: REPORT ON ASSET ALLOCATIONS | 9a: Asset Allocations | Airport Business | Vehicles, Plant and Equipment: Directly attributable assets</v>
      </c>
    </row>
    <row r="2380" spans="1:14" hidden="1">
      <c r="A2380" t="s">
        <v>1</v>
      </c>
      <c r="B2380">
        <v>2011</v>
      </c>
      <c r="C2380" t="s">
        <v>202</v>
      </c>
      <c r="D2380" t="s">
        <v>207</v>
      </c>
      <c r="E2380" t="s">
        <v>81</v>
      </c>
      <c r="F2380" t="s">
        <v>60</v>
      </c>
      <c r="G2380">
        <v>21</v>
      </c>
      <c r="H2380" t="s">
        <v>254</v>
      </c>
      <c r="I2380">
        <v>2011</v>
      </c>
      <c r="J2380" t="s">
        <v>92</v>
      </c>
      <c r="K2380" t="s">
        <v>1238</v>
      </c>
      <c r="L2380">
        <v>11946.71497687951</v>
      </c>
      <c r="M2380" s="9" t="str">
        <f>Data[[#This Row],[schedule]]&amp;" | "&amp;Data[[#This Row],[section]]</f>
        <v>SCHEDULE 9: REPORT ON ASSET ALLOCATIONS | 9a: Asset Allocations</v>
      </c>
      <c r="N2380" s="9" t="str">
        <f t="shared" si="37"/>
        <v>SCHEDULE 9: REPORT ON ASSET ALLOCATIONS | 9a: Asset Allocations | Total | Vehicles, Plant and Equipment: Directly attributable assets</v>
      </c>
    </row>
    <row r="2381" spans="1:14" hidden="1">
      <c r="A2381" t="s">
        <v>1</v>
      </c>
      <c r="B2381">
        <v>2011</v>
      </c>
      <c r="C2381" t="s">
        <v>202</v>
      </c>
      <c r="D2381" t="s">
        <v>207</v>
      </c>
      <c r="E2381" t="s">
        <v>81</v>
      </c>
      <c r="F2381" t="s">
        <v>320</v>
      </c>
      <c r="G2381">
        <v>22</v>
      </c>
      <c r="H2381" t="s">
        <v>255</v>
      </c>
      <c r="I2381">
        <v>2011</v>
      </c>
      <c r="J2381" t="s">
        <v>92</v>
      </c>
      <c r="K2381" t="s">
        <v>1239</v>
      </c>
      <c r="L2381">
        <v>340.69578475510741</v>
      </c>
      <c r="M2381" s="9" t="str">
        <f>Data[[#This Row],[schedule]]&amp;" | "&amp;Data[[#This Row],[section]]</f>
        <v>SCHEDULE 9: REPORT ON ASSET ALLOCATIONS | 9a: Asset Allocations</v>
      </c>
      <c r="N2381" s="9" t="str">
        <f t="shared" si="37"/>
        <v>SCHEDULE 9: REPORT ON ASSET ALLOCATIONS | 9a: Asset Allocations | Specified Terminal Activities | Vehicles, Plant and Equipment: Assets not directly attributable</v>
      </c>
    </row>
    <row r="2382" spans="1:14" hidden="1">
      <c r="A2382" t="s">
        <v>1</v>
      </c>
      <c r="B2382">
        <v>2011</v>
      </c>
      <c r="C2382" t="s">
        <v>202</v>
      </c>
      <c r="D2382" t="s">
        <v>207</v>
      </c>
      <c r="E2382" t="s">
        <v>81</v>
      </c>
      <c r="F2382" t="s">
        <v>321</v>
      </c>
      <c r="G2382">
        <v>22</v>
      </c>
      <c r="H2382" t="s">
        <v>255</v>
      </c>
      <c r="I2382">
        <v>2011</v>
      </c>
      <c r="J2382" t="s">
        <v>92</v>
      </c>
      <c r="K2382" t="s">
        <v>1240</v>
      </c>
      <c r="L2382">
        <v>220.58960914569471</v>
      </c>
      <c r="M2382" s="9" t="str">
        <f>Data[[#This Row],[schedule]]&amp;" | "&amp;Data[[#This Row],[section]]</f>
        <v>SCHEDULE 9: REPORT ON ASSET ALLOCATIONS | 9a: Asset Allocations</v>
      </c>
      <c r="N2382" s="9" t="str">
        <f t="shared" si="37"/>
        <v>SCHEDULE 9: REPORT ON ASSET ALLOCATIONS | 9a: Asset Allocations | Airfield Activities | Vehicles, Plant and Equipment: Assets not directly attributable</v>
      </c>
    </row>
    <row r="2383" spans="1:14" hidden="1">
      <c r="A2383" t="s">
        <v>1</v>
      </c>
      <c r="B2383">
        <v>2011</v>
      </c>
      <c r="C2383" t="s">
        <v>202</v>
      </c>
      <c r="D2383" t="s">
        <v>207</v>
      </c>
      <c r="E2383" t="s">
        <v>81</v>
      </c>
      <c r="F2383" t="s">
        <v>322</v>
      </c>
      <c r="G2383">
        <v>22</v>
      </c>
      <c r="H2383" t="s">
        <v>255</v>
      </c>
      <c r="I2383">
        <v>2011</v>
      </c>
      <c r="J2383" t="s">
        <v>92</v>
      </c>
      <c r="K2383" t="s">
        <v>1241</v>
      </c>
      <c r="L2383">
        <v>8.4645175495218758</v>
      </c>
      <c r="M2383" s="9" t="str">
        <f>Data[[#This Row],[schedule]]&amp;" | "&amp;Data[[#This Row],[section]]</f>
        <v>SCHEDULE 9: REPORT ON ASSET ALLOCATIONS | 9a: Asset Allocations</v>
      </c>
      <c r="N2383" s="9" t="str">
        <f t="shared" si="37"/>
        <v>SCHEDULE 9: REPORT ON ASSET ALLOCATIONS | 9a: Asset Allocations | Aircraft and Freight Activities | Vehicles, Plant and Equipment: Assets not directly attributable</v>
      </c>
    </row>
    <row r="2384" spans="1:14" hidden="1">
      <c r="A2384" t="s">
        <v>1</v>
      </c>
      <c r="B2384">
        <v>2011</v>
      </c>
      <c r="C2384" t="s">
        <v>202</v>
      </c>
      <c r="D2384" t="s">
        <v>207</v>
      </c>
      <c r="E2384" t="s">
        <v>81</v>
      </c>
      <c r="F2384" t="s">
        <v>323</v>
      </c>
      <c r="G2384">
        <v>22</v>
      </c>
      <c r="H2384" t="s">
        <v>255</v>
      </c>
      <c r="I2384">
        <v>2011</v>
      </c>
      <c r="J2384" t="s">
        <v>92</v>
      </c>
      <c r="K2384" t="s">
        <v>1242</v>
      </c>
      <c r="L2384">
        <v>569.74991145032402</v>
      </c>
      <c r="M2384" s="9" t="str">
        <f>Data[[#This Row],[schedule]]&amp;" | "&amp;Data[[#This Row],[section]]</f>
        <v>SCHEDULE 9: REPORT ON ASSET ALLOCATIONS | 9a: Asset Allocations</v>
      </c>
      <c r="N2384" s="9" t="str">
        <f t="shared" si="37"/>
        <v>SCHEDULE 9: REPORT ON ASSET ALLOCATIONS | 9a: Asset Allocations | Airport Business | Vehicles, Plant and Equipment: Assets not directly attributable</v>
      </c>
    </row>
    <row r="2385" spans="1:14" hidden="1">
      <c r="A2385" t="s">
        <v>1</v>
      </c>
      <c r="B2385">
        <v>2011</v>
      </c>
      <c r="C2385" t="s">
        <v>202</v>
      </c>
      <c r="D2385" t="s">
        <v>207</v>
      </c>
      <c r="E2385" t="s">
        <v>81</v>
      </c>
      <c r="F2385" t="s">
        <v>324</v>
      </c>
      <c r="G2385">
        <v>22</v>
      </c>
      <c r="H2385" t="s">
        <v>255</v>
      </c>
      <c r="I2385">
        <v>2011</v>
      </c>
      <c r="J2385" t="s">
        <v>92</v>
      </c>
      <c r="K2385" t="s">
        <v>1243</v>
      </c>
      <c r="L2385">
        <v>264.69279368957177</v>
      </c>
      <c r="M2385" s="9" t="str">
        <f>Data[[#This Row],[schedule]]&amp;" | "&amp;Data[[#This Row],[section]]</f>
        <v>SCHEDULE 9: REPORT ON ASSET ALLOCATIONS | 9a: Asset Allocations</v>
      </c>
      <c r="N2385" s="9" t="str">
        <f t="shared" si="37"/>
        <v>SCHEDULE 9: REPORT ON ASSET ALLOCATIONS | 9a: Asset Allocations | Unregulated Component | Vehicles, Plant and Equipment: Assets not directly attributable</v>
      </c>
    </row>
    <row r="2386" spans="1:14" hidden="1">
      <c r="A2386" t="s">
        <v>1</v>
      </c>
      <c r="B2386">
        <v>2011</v>
      </c>
      <c r="C2386" t="s">
        <v>202</v>
      </c>
      <c r="D2386" t="s">
        <v>207</v>
      </c>
      <c r="E2386" t="s">
        <v>81</v>
      </c>
      <c r="F2386" t="s">
        <v>60</v>
      </c>
      <c r="G2386">
        <v>22</v>
      </c>
      <c r="H2386" t="s">
        <v>255</v>
      </c>
      <c r="I2386">
        <v>2011</v>
      </c>
      <c r="J2386" t="s">
        <v>92</v>
      </c>
      <c r="K2386" t="s">
        <v>1244</v>
      </c>
      <c r="L2386">
        <v>834.44270513989579</v>
      </c>
      <c r="M2386" s="9" t="str">
        <f>Data[[#This Row],[schedule]]&amp;" | "&amp;Data[[#This Row],[section]]</f>
        <v>SCHEDULE 9: REPORT ON ASSET ALLOCATIONS | 9a: Asset Allocations</v>
      </c>
      <c r="N2386" s="9" t="str">
        <f t="shared" si="37"/>
        <v>SCHEDULE 9: REPORT ON ASSET ALLOCATIONS | 9a: Asset Allocations | Total | Vehicles, Plant and Equipment: Assets not directly attributable</v>
      </c>
    </row>
    <row r="2387" spans="1:14" hidden="1">
      <c r="A2387" t="s">
        <v>1</v>
      </c>
      <c r="B2387">
        <v>2011</v>
      </c>
      <c r="C2387" t="s">
        <v>202</v>
      </c>
      <c r="D2387" t="s">
        <v>207</v>
      </c>
      <c r="E2387" t="s">
        <v>81</v>
      </c>
      <c r="F2387" t="s">
        <v>323</v>
      </c>
      <c r="G2387">
        <v>23</v>
      </c>
      <c r="H2387" t="s">
        <v>256</v>
      </c>
      <c r="I2387">
        <v>2011</v>
      </c>
      <c r="J2387" t="s">
        <v>92</v>
      </c>
      <c r="K2387" t="s">
        <v>1076</v>
      </c>
      <c r="L2387">
        <v>12516.46488832984</v>
      </c>
      <c r="M2387" s="9" t="str">
        <f>Data[[#This Row],[schedule]]&amp;" | "&amp;Data[[#This Row],[section]]</f>
        <v>SCHEDULE 9: REPORT ON ASSET ALLOCATIONS | 9a: Asset Allocations</v>
      </c>
      <c r="N2387" s="9" t="str">
        <f t="shared" si="37"/>
        <v>SCHEDULE 9: REPORT ON ASSET ALLOCATIONS | 9a: Asset Allocations | Airport Business | Total value vehicles, plant and equipment</v>
      </c>
    </row>
    <row r="2388" spans="1:14" hidden="1">
      <c r="A2388" t="s">
        <v>1</v>
      </c>
      <c r="B2388">
        <v>2011</v>
      </c>
      <c r="C2388" t="s">
        <v>202</v>
      </c>
      <c r="D2388" t="s">
        <v>207</v>
      </c>
      <c r="E2388" t="s">
        <v>81</v>
      </c>
      <c r="F2388" t="s">
        <v>320</v>
      </c>
      <c r="G2388">
        <v>25</v>
      </c>
      <c r="H2388" t="s">
        <v>257</v>
      </c>
      <c r="I2388">
        <v>2011</v>
      </c>
      <c r="J2388" t="s">
        <v>92</v>
      </c>
      <c r="K2388" t="s">
        <v>1245</v>
      </c>
      <c r="L2388">
        <v>100289.41562567381</v>
      </c>
      <c r="M2388" s="9" t="str">
        <f>Data[[#This Row],[schedule]]&amp;" | "&amp;Data[[#This Row],[section]]</f>
        <v>SCHEDULE 9: REPORT ON ASSET ALLOCATIONS | 9a: Asset Allocations</v>
      </c>
      <c r="N2388" s="9" t="str">
        <f t="shared" si="37"/>
        <v>SCHEDULE 9: REPORT ON ASSET ALLOCATIONS | 9a: Asset Allocations | Specified Terminal Activities | Total directly attributable assets</v>
      </c>
    </row>
    <row r="2389" spans="1:14" hidden="1">
      <c r="A2389" t="s">
        <v>1</v>
      </c>
      <c r="B2389">
        <v>2011</v>
      </c>
      <c r="C2389" t="s">
        <v>202</v>
      </c>
      <c r="D2389" t="s">
        <v>207</v>
      </c>
      <c r="E2389" t="s">
        <v>81</v>
      </c>
      <c r="F2389" t="s">
        <v>321</v>
      </c>
      <c r="G2389">
        <v>25</v>
      </c>
      <c r="H2389" t="s">
        <v>257</v>
      </c>
      <c r="I2389">
        <v>2011</v>
      </c>
      <c r="J2389" t="s">
        <v>92</v>
      </c>
      <c r="K2389" t="s">
        <v>1246</v>
      </c>
      <c r="L2389">
        <v>244690.3873082682</v>
      </c>
      <c r="M2389" s="9" t="str">
        <f>Data[[#This Row],[schedule]]&amp;" | "&amp;Data[[#This Row],[section]]</f>
        <v>SCHEDULE 9: REPORT ON ASSET ALLOCATIONS | 9a: Asset Allocations</v>
      </c>
      <c r="N2389" s="9" t="str">
        <f t="shared" si="37"/>
        <v>SCHEDULE 9: REPORT ON ASSET ALLOCATIONS | 9a: Asset Allocations | Airfield Activities | Total directly attributable assets</v>
      </c>
    </row>
    <row r="2390" spans="1:14" hidden="1">
      <c r="A2390" t="s">
        <v>1</v>
      </c>
      <c r="B2390">
        <v>2011</v>
      </c>
      <c r="C2390" t="s">
        <v>202</v>
      </c>
      <c r="D2390" t="s">
        <v>207</v>
      </c>
      <c r="E2390" t="s">
        <v>81</v>
      </c>
      <c r="F2390" t="s">
        <v>322</v>
      </c>
      <c r="G2390">
        <v>25</v>
      </c>
      <c r="H2390" t="s">
        <v>257</v>
      </c>
      <c r="I2390">
        <v>2011</v>
      </c>
      <c r="J2390" t="s">
        <v>92</v>
      </c>
      <c r="K2390" t="s">
        <v>1247</v>
      </c>
      <c r="L2390">
        <v>5794.4008267867721</v>
      </c>
      <c r="M2390" s="9" t="str">
        <f>Data[[#This Row],[schedule]]&amp;" | "&amp;Data[[#This Row],[section]]</f>
        <v>SCHEDULE 9: REPORT ON ASSET ALLOCATIONS | 9a: Asset Allocations</v>
      </c>
      <c r="N2390" s="9" t="str">
        <f t="shared" si="37"/>
        <v>SCHEDULE 9: REPORT ON ASSET ALLOCATIONS | 9a: Asset Allocations | Aircraft and Freight Activities | Total directly attributable assets</v>
      </c>
    </row>
    <row r="2391" spans="1:14" hidden="1">
      <c r="A2391" t="s">
        <v>1</v>
      </c>
      <c r="B2391">
        <v>2011</v>
      </c>
      <c r="C2391" t="s">
        <v>202</v>
      </c>
      <c r="D2391" t="s">
        <v>207</v>
      </c>
      <c r="E2391" t="s">
        <v>81</v>
      </c>
      <c r="F2391" t="s">
        <v>323</v>
      </c>
      <c r="G2391">
        <v>25</v>
      </c>
      <c r="H2391" t="s">
        <v>257</v>
      </c>
      <c r="I2391">
        <v>2011</v>
      </c>
      <c r="J2391" t="s">
        <v>92</v>
      </c>
      <c r="K2391" t="s">
        <v>1248</v>
      </c>
      <c r="L2391">
        <v>350774.20376072871</v>
      </c>
      <c r="M2391" s="9" t="str">
        <f>Data[[#This Row],[schedule]]&amp;" | "&amp;Data[[#This Row],[section]]</f>
        <v>SCHEDULE 9: REPORT ON ASSET ALLOCATIONS | 9a: Asset Allocations</v>
      </c>
      <c r="N2391" s="9" t="str">
        <f t="shared" si="37"/>
        <v>SCHEDULE 9: REPORT ON ASSET ALLOCATIONS | 9a: Asset Allocations | Airport Business | Total directly attributable assets</v>
      </c>
    </row>
    <row r="2392" spans="1:14" hidden="1">
      <c r="A2392" t="s">
        <v>1</v>
      </c>
      <c r="B2392">
        <v>2011</v>
      </c>
      <c r="C2392" t="s">
        <v>202</v>
      </c>
      <c r="D2392" t="s">
        <v>207</v>
      </c>
      <c r="E2392" t="s">
        <v>81</v>
      </c>
      <c r="F2392" t="s">
        <v>60</v>
      </c>
      <c r="G2392">
        <v>25</v>
      </c>
      <c r="H2392" t="s">
        <v>257</v>
      </c>
      <c r="I2392">
        <v>2011</v>
      </c>
      <c r="J2392" t="s">
        <v>92</v>
      </c>
      <c r="K2392" t="s">
        <v>1248</v>
      </c>
      <c r="L2392">
        <v>350774.20376072871</v>
      </c>
      <c r="M2392" s="9" t="str">
        <f>Data[[#This Row],[schedule]]&amp;" | "&amp;Data[[#This Row],[section]]</f>
        <v>SCHEDULE 9: REPORT ON ASSET ALLOCATIONS | 9a: Asset Allocations</v>
      </c>
      <c r="N2392" s="9" t="str">
        <f t="shared" si="37"/>
        <v>SCHEDULE 9: REPORT ON ASSET ALLOCATIONS | 9a: Asset Allocations | Total | Total directly attributable assets</v>
      </c>
    </row>
    <row r="2393" spans="1:14" hidden="1">
      <c r="A2393" t="s">
        <v>1</v>
      </c>
      <c r="B2393">
        <v>2011</v>
      </c>
      <c r="C2393" t="s">
        <v>202</v>
      </c>
      <c r="D2393" t="s">
        <v>207</v>
      </c>
      <c r="E2393" t="s">
        <v>81</v>
      </c>
      <c r="F2393" t="s">
        <v>320</v>
      </c>
      <c r="G2393">
        <v>26</v>
      </c>
      <c r="H2393" t="s">
        <v>258</v>
      </c>
      <c r="I2393">
        <v>2011</v>
      </c>
      <c r="J2393" t="s">
        <v>92</v>
      </c>
      <c r="K2393" t="s">
        <v>1249</v>
      </c>
      <c r="L2393">
        <v>48308.712400244644</v>
      </c>
      <c r="M2393" s="9" t="str">
        <f>Data[[#This Row],[schedule]]&amp;" | "&amp;Data[[#This Row],[section]]</f>
        <v>SCHEDULE 9: REPORT ON ASSET ALLOCATIONS | 9a: Asset Allocations</v>
      </c>
      <c r="N2393" s="9" t="str">
        <f t="shared" si="37"/>
        <v>SCHEDULE 9: REPORT ON ASSET ALLOCATIONS | 9a: Asset Allocations | Specified Terminal Activities | Total assets not directly attributable</v>
      </c>
    </row>
    <row r="2394" spans="1:14" hidden="1">
      <c r="A2394" t="s">
        <v>1</v>
      </c>
      <c r="B2394">
        <v>2011</v>
      </c>
      <c r="C2394" t="s">
        <v>202</v>
      </c>
      <c r="D2394" t="s">
        <v>207</v>
      </c>
      <c r="E2394" t="s">
        <v>81</v>
      </c>
      <c r="F2394" t="s">
        <v>321</v>
      </c>
      <c r="G2394">
        <v>26</v>
      </c>
      <c r="H2394" t="s">
        <v>258</v>
      </c>
      <c r="I2394">
        <v>2011</v>
      </c>
      <c r="J2394" t="s">
        <v>92</v>
      </c>
      <c r="K2394" t="s">
        <v>1250</v>
      </c>
      <c r="L2394">
        <v>7752.4873730198424</v>
      </c>
      <c r="M2394" s="9" t="str">
        <f>Data[[#This Row],[schedule]]&amp;" | "&amp;Data[[#This Row],[section]]</f>
        <v>SCHEDULE 9: REPORT ON ASSET ALLOCATIONS | 9a: Asset Allocations</v>
      </c>
      <c r="N2394" s="9" t="str">
        <f t="shared" si="37"/>
        <v>SCHEDULE 9: REPORT ON ASSET ALLOCATIONS | 9a: Asset Allocations | Airfield Activities | Total assets not directly attributable</v>
      </c>
    </row>
    <row r="2395" spans="1:14" hidden="1">
      <c r="A2395" t="s">
        <v>1</v>
      </c>
      <c r="B2395">
        <v>2011</v>
      </c>
      <c r="C2395" t="s">
        <v>202</v>
      </c>
      <c r="D2395" t="s">
        <v>207</v>
      </c>
      <c r="E2395" t="s">
        <v>81</v>
      </c>
      <c r="F2395" t="s">
        <v>322</v>
      </c>
      <c r="G2395">
        <v>26</v>
      </c>
      <c r="H2395" t="s">
        <v>258</v>
      </c>
      <c r="I2395">
        <v>2011</v>
      </c>
      <c r="J2395" t="s">
        <v>92</v>
      </c>
      <c r="K2395" t="s">
        <v>1251</v>
      </c>
      <c r="L2395">
        <v>306.55409263310372</v>
      </c>
      <c r="M2395" s="9" t="str">
        <f>Data[[#This Row],[schedule]]&amp;" | "&amp;Data[[#This Row],[section]]</f>
        <v>SCHEDULE 9: REPORT ON ASSET ALLOCATIONS | 9a: Asset Allocations</v>
      </c>
      <c r="N2395" s="9" t="str">
        <f t="shared" si="37"/>
        <v>SCHEDULE 9: REPORT ON ASSET ALLOCATIONS | 9a: Asset Allocations | Aircraft and Freight Activities | Total assets not directly attributable</v>
      </c>
    </row>
    <row r="2396" spans="1:14" hidden="1">
      <c r="A2396" t="s">
        <v>1</v>
      </c>
      <c r="B2396">
        <v>2011</v>
      </c>
      <c r="C2396" t="s">
        <v>202</v>
      </c>
      <c r="D2396" t="s">
        <v>207</v>
      </c>
      <c r="E2396" t="s">
        <v>81</v>
      </c>
      <c r="F2396" t="s">
        <v>323</v>
      </c>
      <c r="G2396">
        <v>26</v>
      </c>
      <c r="H2396" t="s">
        <v>258</v>
      </c>
      <c r="I2396">
        <v>2011</v>
      </c>
      <c r="J2396" t="s">
        <v>92</v>
      </c>
      <c r="K2396" t="s">
        <v>1252</v>
      </c>
      <c r="L2396">
        <v>56367.75386589759</v>
      </c>
      <c r="M2396" s="9" t="str">
        <f>Data[[#This Row],[schedule]]&amp;" | "&amp;Data[[#This Row],[section]]</f>
        <v>SCHEDULE 9: REPORT ON ASSET ALLOCATIONS | 9a: Asset Allocations</v>
      </c>
      <c r="N2396" s="9" t="str">
        <f t="shared" si="37"/>
        <v>SCHEDULE 9: REPORT ON ASSET ALLOCATIONS | 9a: Asset Allocations | Airport Business | Total assets not directly attributable</v>
      </c>
    </row>
    <row r="2397" spans="1:14" hidden="1">
      <c r="A2397" t="s">
        <v>1</v>
      </c>
      <c r="B2397">
        <v>2011</v>
      </c>
      <c r="C2397" t="s">
        <v>202</v>
      </c>
      <c r="D2397" t="s">
        <v>207</v>
      </c>
      <c r="E2397" t="s">
        <v>81</v>
      </c>
      <c r="F2397" t="s">
        <v>324</v>
      </c>
      <c r="G2397">
        <v>26</v>
      </c>
      <c r="H2397" t="s">
        <v>258</v>
      </c>
      <c r="I2397">
        <v>2011</v>
      </c>
      <c r="J2397" t="s">
        <v>92</v>
      </c>
      <c r="K2397" t="s">
        <v>1253</v>
      </c>
      <c r="L2397">
        <v>18243.071186093301</v>
      </c>
      <c r="M2397" s="9" t="str">
        <f>Data[[#This Row],[schedule]]&amp;" | "&amp;Data[[#This Row],[section]]</f>
        <v>SCHEDULE 9: REPORT ON ASSET ALLOCATIONS | 9a: Asset Allocations</v>
      </c>
      <c r="N2397" s="9" t="str">
        <f t="shared" si="37"/>
        <v>SCHEDULE 9: REPORT ON ASSET ALLOCATIONS | 9a: Asset Allocations | Unregulated Component | Total assets not directly attributable</v>
      </c>
    </row>
    <row r="2398" spans="1:14" hidden="1">
      <c r="A2398" t="s">
        <v>1</v>
      </c>
      <c r="B2398">
        <v>2011</v>
      </c>
      <c r="C2398" t="s">
        <v>202</v>
      </c>
      <c r="D2398" t="s">
        <v>207</v>
      </c>
      <c r="E2398" t="s">
        <v>81</v>
      </c>
      <c r="F2398" t="s">
        <v>60</v>
      </c>
      <c r="G2398">
        <v>26</v>
      </c>
      <c r="H2398" t="s">
        <v>258</v>
      </c>
      <c r="I2398">
        <v>2011</v>
      </c>
      <c r="J2398" t="s">
        <v>92</v>
      </c>
      <c r="K2398" t="s">
        <v>1254</v>
      </c>
      <c r="L2398">
        <v>74610.825051990891</v>
      </c>
      <c r="M2398" s="9" t="str">
        <f>Data[[#This Row],[schedule]]&amp;" | "&amp;Data[[#This Row],[section]]</f>
        <v>SCHEDULE 9: REPORT ON ASSET ALLOCATIONS | 9a: Asset Allocations</v>
      </c>
      <c r="N2398" s="9" t="str">
        <f t="shared" si="37"/>
        <v>SCHEDULE 9: REPORT ON ASSET ALLOCATIONS | 9a: Asset Allocations | Total | Total assets not directly attributable</v>
      </c>
    </row>
    <row r="2399" spans="1:14" hidden="1">
      <c r="A2399" t="s">
        <v>1</v>
      </c>
      <c r="B2399">
        <v>2011</v>
      </c>
      <c r="C2399" t="s">
        <v>202</v>
      </c>
      <c r="D2399" t="s">
        <v>207</v>
      </c>
      <c r="E2399" t="s">
        <v>81</v>
      </c>
      <c r="F2399" t="s">
        <v>320</v>
      </c>
      <c r="G2399">
        <v>27</v>
      </c>
      <c r="H2399" t="s">
        <v>259</v>
      </c>
      <c r="I2399">
        <v>2011</v>
      </c>
      <c r="J2399" t="s">
        <v>92</v>
      </c>
      <c r="K2399" t="s">
        <v>1255</v>
      </c>
      <c r="L2399">
        <v>148598.12802591841</v>
      </c>
      <c r="M2399" s="9" t="str">
        <f>Data[[#This Row],[schedule]]&amp;" | "&amp;Data[[#This Row],[section]]</f>
        <v>SCHEDULE 9: REPORT ON ASSET ALLOCATIONS | 9a: Asset Allocations</v>
      </c>
      <c r="N2399" s="9" t="str">
        <f t="shared" si="37"/>
        <v>SCHEDULE 9: REPORT ON ASSET ALLOCATIONS | 9a: Asset Allocations | Specified Terminal Activities | Total assets</v>
      </c>
    </row>
    <row r="2400" spans="1:14" hidden="1">
      <c r="A2400" t="s">
        <v>1</v>
      </c>
      <c r="B2400">
        <v>2011</v>
      </c>
      <c r="C2400" t="s">
        <v>202</v>
      </c>
      <c r="D2400" t="s">
        <v>207</v>
      </c>
      <c r="E2400" t="s">
        <v>81</v>
      </c>
      <c r="F2400" t="s">
        <v>321</v>
      </c>
      <c r="G2400">
        <v>27</v>
      </c>
      <c r="H2400" t="s">
        <v>259</v>
      </c>
      <c r="I2400">
        <v>2011</v>
      </c>
      <c r="J2400" t="s">
        <v>92</v>
      </c>
      <c r="K2400" t="s">
        <v>1256</v>
      </c>
      <c r="L2400">
        <v>252442.874681288</v>
      </c>
      <c r="M2400" s="9" t="str">
        <f>Data[[#This Row],[schedule]]&amp;" | "&amp;Data[[#This Row],[section]]</f>
        <v>SCHEDULE 9: REPORT ON ASSET ALLOCATIONS | 9a: Asset Allocations</v>
      </c>
      <c r="N2400" s="9" t="str">
        <f t="shared" si="37"/>
        <v>SCHEDULE 9: REPORT ON ASSET ALLOCATIONS | 9a: Asset Allocations | Airfield Activities | Total assets</v>
      </c>
    </row>
    <row r="2401" spans="1:14" hidden="1">
      <c r="A2401" t="s">
        <v>1</v>
      </c>
      <c r="B2401">
        <v>2011</v>
      </c>
      <c r="C2401" t="s">
        <v>202</v>
      </c>
      <c r="D2401" t="s">
        <v>207</v>
      </c>
      <c r="E2401" t="s">
        <v>81</v>
      </c>
      <c r="F2401" t="s">
        <v>322</v>
      </c>
      <c r="G2401">
        <v>27</v>
      </c>
      <c r="H2401" t="s">
        <v>259</v>
      </c>
      <c r="I2401">
        <v>2011</v>
      </c>
      <c r="J2401" t="s">
        <v>92</v>
      </c>
      <c r="K2401" t="s">
        <v>1257</v>
      </c>
      <c r="L2401">
        <v>6100.9549194198762</v>
      </c>
      <c r="M2401" s="9" t="str">
        <f>Data[[#This Row],[schedule]]&amp;" | "&amp;Data[[#This Row],[section]]</f>
        <v>SCHEDULE 9: REPORT ON ASSET ALLOCATIONS | 9a: Asset Allocations</v>
      </c>
      <c r="N2401" s="9" t="str">
        <f t="shared" si="37"/>
        <v>SCHEDULE 9: REPORT ON ASSET ALLOCATIONS | 9a: Asset Allocations | Aircraft and Freight Activities | Total assets</v>
      </c>
    </row>
    <row r="2402" spans="1:14" hidden="1">
      <c r="A2402" t="s">
        <v>1</v>
      </c>
      <c r="B2402">
        <v>2011</v>
      </c>
      <c r="C2402" t="s">
        <v>202</v>
      </c>
      <c r="D2402" t="s">
        <v>207</v>
      </c>
      <c r="E2402" t="s">
        <v>81</v>
      </c>
      <c r="F2402" t="s">
        <v>323</v>
      </c>
      <c r="G2402">
        <v>27</v>
      </c>
      <c r="H2402" t="s">
        <v>259</v>
      </c>
      <c r="I2402">
        <v>2011</v>
      </c>
      <c r="J2402" t="s">
        <v>92</v>
      </c>
      <c r="K2402" t="s">
        <v>1049</v>
      </c>
      <c r="L2402">
        <v>407141.9576266263</v>
      </c>
      <c r="M2402" s="9" t="str">
        <f>Data[[#This Row],[schedule]]&amp;" | "&amp;Data[[#This Row],[section]]</f>
        <v>SCHEDULE 9: REPORT ON ASSET ALLOCATIONS | 9a: Asset Allocations</v>
      </c>
      <c r="N2402" s="9" t="str">
        <f t="shared" si="37"/>
        <v>SCHEDULE 9: REPORT ON ASSET ALLOCATIONS | 9a: Asset Allocations | Airport Business | Total assets</v>
      </c>
    </row>
    <row r="2403" spans="1:14" hidden="1">
      <c r="A2403" t="s">
        <v>1</v>
      </c>
      <c r="B2403">
        <v>2011</v>
      </c>
      <c r="C2403" t="s">
        <v>202</v>
      </c>
      <c r="D2403" t="s">
        <v>207</v>
      </c>
      <c r="E2403" t="s">
        <v>81</v>
      </c>
      <c r="F2403" t="s">
        <v>324</v>
      </c>
      <c r="G2403">
        <v>27</v>
      </c>
      <c r="H2403" t="s">
        <v>259</v>
      </c>
      <c r="I2403">
        <v>2011</v>
      </c>
      <c r="J2403" t="s">
        <v>92</v>
      </c>
      <c r="K2403" t="s">
        <v>1253</v>
      </c>
      <c r="L2403">
        <v>18243.071186093301</v>
      </c>
      <c r="M2403" s="9" t="str">
        <f>Data[[#This Row],[schedule]]&amp;" | "&amp;Data[[#This Row],[section]]</f>
        <v>SCHEDULE 9: REPORT ON ASSET ALLOCATIONS | 9a: Asset Allocations</v>
      </c>
      <c r="N2403" s="9" t="str">
        <f t="shared" si="37"/>
        <v>SCHEDULE 9: REPORT ON ASSET ALLOCATIONS | 9a: Asset Allocations | Unregulated Component | Total assets</v>
      </c>
    </row>
    <row r="2404" spans="1:14" hidden="1">
      <c r="A2404" t="s">
        <v>1</v>
      </c>
      <c r="B2404">
        <v>2011</v>
      </c>
      <c r="C2404" t="s">
        <v>202</v>
      </c>
      <c r="D2404" t="s">
        <v>207</v>
      </c>
      <c r="E2404" t="s">
        <v>81</v>
      </c>
      <c r="F2404" t="s">
        <v>60</v>
      </c>
      <c r="G2404">
        <v>27</v>
      </c>
      <c r="H2404" t="s">
        <v>259</v>
      </c>
      <c r="I2404">
        <v>2011</v>
      </c>
      <c r="J2404" t="s">
        <v>92</v>
      </c>
      <c r="K2404" t="s">
        <v>1258</v>
      </c>
      <c r="L2404">
        <v>425385.02881271963</v>
      </c>
      <c r="M2404" s="9" t="str">
        <f>Data[[#This Row],[schedule]]&amp;" | "&amp;Data[[#This Row],[section]]</f>
        <v>SCHEDULE 9: REPORT ON ASSET ALLOCATIONS | 9a: Asset Allocations</v>
      </c>
      <c r="N2404" s="9" t="str">
        <f t="shared" si="37"/>
        <v>SCHEDULE 9: REPORT ON ASSET ALLOCATIONS | 9a: Asset Allocations | Total | Total assets</v>
      </c>
    </row>
    <row r="2405" spans="1:14" hidden="1">
      <c r="A2405" t="s">
        <v>1</v>
      </c>
      <c r="B2405">
        <v>2011</v>
      </c>
      <c r="C2405" t="s">
        <v>203</v>
      </c>
      <c r="D2405" t="s">
        <v>208</v>
      </c>
      <c r="E2405" t="s">
        <v>81</v>
      </c>
      <c r="F2405" t="s">
        <v>325</v>
      </c>
      <c r="G2405">
        <v>9</v>
      </c>
      <c r="H2405" t="s">
        <v>260</v>
      </c>
      <c r="I2405">
        <v>2011</v>
      </c>
      <c r="J2405" t="s">
        <v>92</v>
      </c>
      <c r="K2405" t="s">
        <v>1259</v>
      </c>
      <c r="L2405">
        <v>57056.675343599993</v>
      </c>
      <c r="M2405" s="9" t="str">
        <f>Data[[#This Row],[schedule]]&amp;" | "&amp;Data[[#This Row],[section]]</f>
        <v>SCHEDULE 8: CONSOLIDATION STATEMENT | 8a: CONSOLIDATION STATEMENT</v>
      </c>
      <c r="N2405" s="9" t="str">
        <f t="shared" si="37"/>
        <v>SCHEDULE 8: CONSOLIDATION STATEMENT | 8a: CONSOLIDATION STATEMENT | Airport Businesses | Net income</v>
      </c>
    </row>
    <row r="2406" spans="1:14" hidden="1">
      <c r="A2406" t="s">
        <v>1</v>
      </c>
      <c r="B2406">
        <v>2011</v>
      </c>
      <c r="C2406" t="s">
        <v>203</v>
      </c>
      <c r="D2406" t="s">
        <v>208</v>
      </c>
      <c r="E2406" t="s">
        <v>81</v>
      </c>
      <c r="F2406" t="s">
        <v>326</v>
      </c>
      <c r="G2406">
        <v>9</v>
      </c>
      <c r="H2406" t="s">
        <v>260</v>
      </c>
      <c r="I2406">
        <v>2011</v>
      </c>
      <c r="J2406" t="s">
        <v>92</v>
      </c>
      <c r="K2406" t="s">
        <v>458</v>
      </c>
      <c r="L2406">
        <v>0</v>
      </c>
      <c r="M2406" s="9" t="str">
        <f>Data[[#This Row],[schedule]]&amp;" | "&amp;Data[[#This Row],[section]]</f>
        <v>SCHEDULE 8: CONSOLIDATION STATEMENT | 8a: CONSOLIDATION STATEMENT</v>
      </c>
      <c r="N2406" s="9" t="str">
        <f t="shared" si="37"/>
        <v>SCHEDULE 8: CONSOLIDATION STATEMENT | 8a: CONSOLIDATION STATEMENT | Regulatory/GAAP Adjustments | Net income</v>
      </c>
    </row>
    <row r="2407" spans="1:14" hidden="1">
      <c r="A2407" t="s">
        <v>1</v>
      </c>
      <c r="B2407">
        <v>2011</v>
      </c>
      <c r="C2407" t="s">
        <v>203</v>
      </c>
      <c r="D2407" t="s">
        <v>208</v>
      </c>
      <c r="E2407" t="s">
        <v>81</v>
      </c>
      <c r="F2407" t="s">
        <v>327</v>
      </c>
      <c r="G2407">
        <v>9</v>
      </c>
      <c r="H2407" t="s">
        <v>260</v>
      </c>
      <c r="I2407">
        <v>2011</v>
      </c>
      <c r="J2407" t="s">
        <v>92</v>
      </c>
      <c r="K2407" t="s">
        <v>1260</v>
      </c>
      <c r="L2407">
        <v>57056.567343599992</v>
      </c>
      <c r="M2407" s="9" t="str">
        <f>Data[[#This Row],[schedule]]&amp;" | "&amp;Data[[#This Row],[section]]</f>
        <v>SCHEDULE 8: CONSOLIDATION STATEMENT | 8a: CONSOLIDATION STATEMENT</v>
      </c>
      <c r="N2407" s="9" t="str">
        <f t="shared" si="37"/>
        <v>SCHEDULE 8: CONSOLIDATION STATEMENT | 8a: CONSOLIDATION STATEMENT | Airport Business–GAAP | Net income</v>
      </c>
    </row>
    <row r="2408" spans="1:14" hidden="1">
      <c r="A2408" t="s">
        <v>1</v>
      </c>
      <c r="B2408">
        <v>2011</v>
      </c>
      <c r="C2408" t="s">
        <v>203</v>
      </c>
      <c r="D2408" t="s">
        <v>208</v>
      </c>
      <c r="E2408" t="s">
        <v>81</v>
      </c>
      <c r="F2408" t="s">
        <v>328</v>
      </c>
      <c r="G2408">
        <v>9</v>
      </c>
      <c r="H2408" t="s">
        <v>260</v>
      </c>
      <c r="I2408">
        <v>2011</v>
      </c>
      <c r="J2408" t="s">
        <v>92</v>
      </c>
      <c r="K2408" t="s">
        <v>1261</v>
      </c>
      <c r="L2408">
        <v>34854.881999999998</v>
      </c>
      <c r="M2408" s="9" t="str">
        <f>Data[[#This Row],[schedule]]&amp;" | "&amp;Data[[#This Row],[section]]</f>
        <v>SCHEDULE 8: CONSOLIDATION STATEMENT | 8a: CONSOLIDATION STATEMENT</v>
      </c>
      <c r="N2408" s="9" t="str">
        <f t="shared" si="37"/>
        <v>SCHEDULE 8: CONSOLIDATION STATEMENT | 8a: CONSOLIDATION STATEMENT | Unregulated Activities–GAAP | Net income</v>
      </c>
    </row>
    <row r="2409" spans="1:14" hidden="1">
      <c r="A2409" t="s">
        <v>1</v>
      </c>
      <c r="B2409">
        <v>2011</v>
      </c>
      <c r="C2409" t="s">
        <v>203</v>
      </c>
      <c r="D2409" t="s">
        <v>208</v>
      </c>
      <c r="E2409" t="s">
        <v>81</v>
      </c>
      <c r="F2409" t="s">
        <v>329</v>
      </c>
      <c r="G2409">
        <v>9</v>
      </c>
      <c r="H2409" t="s">
        <v>260</v>
      </c>
      <c r="I2409">
        <v>2011</v>
      </c>
      <c r="J2409" t="s">
        <v>92</v>
      </c>
      <c r="K2409" t="s">
        <v>1262</v>
      </c>
      <c r="L2409">
        <v>91911</v>
      </c>
      <c r="M2409" s="9" t="str">
        <f>Data[[#This Row],[schedule]]&amp;" | "&amp;Data[[#This Row],[section]]</f>
        <v>SCHEDULE 8: CONSOLIDATION STATEMENT | 8a: CONSOLIDATION STATEMENT</v>
      </c>
      <c r="N2409" s="9" t="str">
        <f t="shared" si="37"/>
        <v>SCHEDULE 8: CONSOLIDATION STATEMENT | 8a: CONSOLIDATION STATEMENT | Airport Company–GAAP | Net income</v>
      </c>
    </row>
    <row r="2410" spans="1:14" hidden="1">
      <c r="A2410" t="s">
        <v>1</v>
      </c>
      <c r="B2410">
        <v>2011</v>
      </c>
      <c r="C2410" t="s">
        <v>203</v>
      </c>
      <c r="D2410" t="s">
        <v>208</v>
      </c>
      <c r="E2410" t="s">
        <v>81</v>
      </c>
      <c r="F2410" t="s">
        <v>325</v>
      </c>
      <c r="G2410">
        <v>11</v>
      </c>
      <c r="H2410" t="s">
        <v>79</v>
      </c>
      <c r="I2410">
        <v>2011</v>
      </c>
      <c r="J2410" t="s">
        <v>92</v>
      </c>
      <c r="K2410" t="s">
        <v>1203</v>
      </c>
      <c r="L2410">
        <v>14648.36045338986</v>
      </c>
      <c r="M2410" s="9" t="str">
        <f>Data[[#This Row],[schedule]]&amp;" | "&amp;Data[[#This Row],[section]]</f>
        <v>SCHEDULE 8: CONSOLIDATION STATEMENT | 8a: CONSOLIDATION STATEMENT</v>
      </c>
      <c r="N2410" s="9" t="str">
        <f t="shared" si="37"/>
        <v>SCHEDULE 8: CONSOLIDATION STATEMENT | 8a: CONSOLIDATION STATEMENT | Airport Businesses | Total operational expenditure</v>
      </c>
    </row>
    <row r="2411" spans="1:14" hidden="1">
      <c r="A2411" t="s">
        <v>1</v>
      </c>
      <c r="B2411">
        <v>2011</v>
      </c>
      <c r="C2411" t="s">
        <v>203</v>
      </c>
      <c r="D2411" t="s">
        <v>208</v>
      </c>
      <c r="E2411" t="s">
        <v>81</v>
      </c>
      <c r="F2411" t="s">
        <v>326</v>
      </c>
      <c r="G2411">
        <v>11</v>
      </c>
      <c r="H2411" t="s">
        <v>79</v>
      </c>
      <c r="I2411">
        <v>2011</v>
      </c>
      <c r="J2411" t="s">
        <v>92</v>
      </c>
      <c r="K2411" t="s">
        <v>458</v>
      </c>
      <c r="L2411">
        <v>0</v>
      </c>
      <c r="M2411" s="9" t="str">
        <f>Data[[#This Row],[schedule]]&amp;" | "&amp;Data[[#This Row],[section]]</f>
        <v>SCHEDULE 8: CONSOLIDATION STATEMENT | 8a: CONSOLIDATION STATEMENT</v>
      </c>
      <c r="N2411" s="9" t="str">
        <f t="shared" si="37"/>
        <v>SCHEDULE 8: CONSOLIDATION STATEMENT | 8a: CONSOLIDATION STATEMENT | Regulatory/GAAP Adjustments | Total operational expenditure</v>
      </c>
    </row>
    <row r="2412" spans="1:14" hidden="1">
      <c r="A2412" t="s">
        <v>1</v>
      </c>
      <c r="B2412">
        <v>2011</v>
      </c>
      <c r="C2412" t="s">
        <v>203</v>
      </c>
      <c r="D2412" t="s">
        <v>208</v>
      </c>
      <c r="E2412" t="s">
        <v>81</v>
      </c>
      <c r="F2412" t="s">
        <v>327</v>
      </c>
      <c r="G2412">
        <v>11</v>
      </c>
      <c r="H2412" t="s">
        <v>79</v>
      </c>
      <c r="I2412">
        <v>2011</v>
      </c>
      <c r="J2412" t="s">
        <v>92</v>
      </c>
      <c r="K2412" t="s">
        <v>1203</v>
      </c>
      <c r="L2412">
        <v>14648.36045338986</v>
      </c>
      <c r="M2412" s="9" t="str">
        <f>Data[[#This Row],[schedule]]&amp;" | "&amp;Data[[#This Row],[section]]</f>
        <v>SCHEDULE 8: CONSOLIDATION STATEMENT | 8a: CONSOLIDATION STATEMENT</v>
      </c>
      <c r="N2412" s="9" t="str">
        <f t="shared" si="37"/>
        <v>SCHEDULE 8: CONSOLIDATION STATEMENT | 8a: CONSOLIDATION STATEMENT | Airport Business–GAAP | Total operational expenditure</v>
      </c>
    </row>
    <row r="2413" spans="1:14" hidden="1">
      <c r="A2413" t="s">
        <v>1</v>
      </c>
      <c r="B2413">
        <v>2011</v>
      </c>
      <c r="C2413" t="s">
        <v>203</v>
      </c>
      <c r="D2413" t="s">
        <v>208</v>
      </c>
      <c r="E2413" t="s">
        <v>81</v>
      </c>
      <c r="F2413" t="s">
        <v>328</v>
      </c>
      <c r="G2413">
        <v>11</v>
      </c>
      <c r="H2413" t="s">
        <v>79</v>
      </c>
      <c r="I2413">
        <v>2011</v>
      </c>
      <c r="J2413" t="s">
        <v>92</v>
      </c>
      <c r="K2413" t="s">
        <v>1263</v>
      </c>
      <c r="L2413">
        <v>6857.7705466101424</v>
      </c>
      <c r="M2413" s="9" t="str">
        <f>Data[[#This Row],[schedule]]&amp;" | "&amp;Data[[#This Row],[section]]</f>
        <v>SCHEDULE 8: CONSOLIDATION STATEMENT | 8a: CONSOLIDATION STATEMENT</v>
      </c>
      <c r="N2413" s="9" t="str">
        <f t="shared" si="37"/>
        <v>SCHEDULE 8: CONSOLIDATION STATEMENT | 8a: CONSOLIDATION STATEMENT | Unregulated Activities–GAAP | Total operational expenditure</v>
      </c>
    </row>
    <row r="2414" spans="1:14" hidden="1">
      <c r="A2414" t="s">
        <v>1</v>
      </c>
      <c r="B2414">
        <v>2011</v>
      </c>
      <c r="C2414" t="s">
        <v>203</v>
      </c>
      <c r="D2414" t="s">
        <v>208</v>
      </c>
      <c r="E2414" t="s">
        <v>81</v>
      </c>
      <c r="F2414" t="s">
        <v>329</v>
      </c>
      <c r="G2414">
        <v>11</v>
      </c>
      <c r="H2414" t="s">
        <v>79</v>
      </c>
      <c r="I2414">
        <v>2011</v>
      </c>
      <c r="J2414" t="s">
        <v>92</v>
      </c>
      <c r="K2414" t="s">
        <v>1264</v>
      </c>
      <c r="L2414">
        <v>21606</v>
      </c>
      <c r="M2414" s="9" t="str">
        <f>Data[[#This Row],[schedule]]&amp;" | "&amp;Data[[#This Row],[section]]</f>
        <v>SCHEDULE 8: CONSOLIDATION STATEMENT | 8a: CONSOLIDATION STATEMENT</v>
      </c>
      <c r="N2414" s="9" t="str">
        <f t="shared" si="37"/>
        <v>SCHEDULE 8: CONSOLIDATION STATEMENT | 8a: CONSOLIDATION STATEMENT | Airport Company–GAAP | Total operational expenditure</v>
      </c>
    </row>
    <row r="2415" spans="1:14" hidden="1">
      <c r="A2415" t="s">
        <v>1</v>
      </c>
      <c r="B2415">
        <v>2011</v>
      </c>
      <c r="C2415" t="s">
        <v>203</v>
      </c>
      <c r="D2415" t="s">
        <v>208</v>
      </c>
      <c r="E2415" t="s">
        <v>81</v>
      </c>
      <c r="F2415" t="s">
        <v>325</v>
      </c>
      <c r="G2415">
        <v>13</v>
      </c>
      <c r="H2415" t="s">
        <v>261</v>
      </c>
      <c r="I2415">
        <v>2011</v>
      </c>
      <c r="J2415" t="s">
        <v>92</v>
      </c>
      <c r="K2415" t="s">
        <v>1265</v>
      </c>
      <c r="L2415">
        <v>42408.314890210138</v>
      </c>
      <c r="M2415" s="9" t="str">
        <f>Data[[#This Row],[schedule]]&amp;" | "&amp;Data[[#This Row],[section]]</f>
        <v>SCHEDULE 8: CONSOLIDATION STATEMENT | 8a: CONSOLIDATION STATEMENT</v>
      </c>
      <c r="N2415" s="9" t="str">
        <f t="shared" si="37"/>
        <v>SCHEDULE 8: CONSOLIDATION STATEMENT | 8a: CONSOLIDATION STATEMENT | Airport Businesses | Operating surplus / (deficit) before interest, depreciation, revaluations and tax</v>
      </c>
    </row>
    <row r="2416" spans="1:14" hidden="1">
      <c r="A2416" t="s">
        <v>1</v>
      </c>
      <c r="B2416">
        <v>2011</v>
      </c>
      <c r="C2416" t="s">
        <v>203</v>
      </c>
      <c r="D2416" t="s">
        <v>208</v>
      </c>
      <c r="E2416" t="s">
        <v>81</v>
      </c>
      <c r="F2416" t="s">
        <v>326</v>
      </c>
      <c r="G2416">
        <v>13</v>
      </c>
      <c r="H2416" t="s">
        <v>261</v>
      </c>
      <c r="I2416">
        <v>2011</v>
      </c>
      <c r="J2416" t="s">
        <v>92</v>
      </c>
      <c r="K2416" t="s">
        <v>458</v>
      </c>
      <c r="L2416">
        <v>0</v>
      </c>
      <c r="M2416" s="9" t="str">
        <f>Data[[#This Row],[schedule]]&amp;" | "&amp;Data[[#This Row],[section]]</f>
        <v>SCHEDULE 8: CONSOLIDATION STATEMENT | 8a: CONSOLIDATION STATEMENT</v>
      </c>
      <c r="N2416" s="9" t="str">
        <f t="shared" si="37"/>
        <v>SCHEDULE 8: CONSOLIDATION STATEMENT | 8a: CONSOLIDATION STATEMENT | Regulatory/GAAP Adjustments | Operating surplus / (deficit) before interest, depreciation, revaluations and tax</v>
      </c>
    </row>
    <row r="2417" spans="1:14" hidden="1">
      <c r="A2417" t="s">
        <v>1</v>
      </c>
      <c r="B2417">
        <v>2011</v>
      </c>
      <c r="C2417" t="s">
        <v>203</v>
      </c>
      <c r="D2417" t="s">
        <v>208</v>
      </c>
      <c r="E2417" t="s">
        <v>81</v>
      </c>
      <c r="F2417" t="s">
        <v>327</v>
      </c>
      <c r="G2417">
        <v>13</v>
      </c>
      <c r="H2417" t="s">
        <v>261</v>
      </c>
      <c r="I2417">
        <v>2011</v>
      </c>
      <c r="J2417" t="s">
        <v>92</v>
      </c>
      <c r="K2417" t="s">
        <v>1266</v>
      </c>
      <c r="L2417">
        <v>42408.206890210138</v>
      </c>
      <c r="M2417" s="9" t="str">
        <f>Data[[#This Row],[schedule]]&amp;" | "&amp;Data[[#This Row],[section]]</f>
        <v>SCHEDULE 8: CONSOLIDATION STATEMENT | 8a: CONSOLIDATION STATEMENT</v>
      </c>
      <c r="N2417" s="9" t="str">
        <f t="shared" si="37"/>
        <v>SCHEDULE 8: CONSOLIDATION STATEMENT | 8a: CONSOLIDATION STATEMENT | Airport Business–GAAP | Operating surplus / (deficit) before interest, depreciation, revaluations and tax</v>
      </c>
    </row>
    <row r="2418" spans="1:14" hidden="1">
      <c r="A2418" t="s">
        <v>1</v>
      </c>
      <c r="B2418">
        <v>2011</v>
      </c>
      <c r="C2418" t="s">
        <v>203</v>
      </c>
      <c r="D2418" t="s">
        <v>208</v>
      </c>
      <c r="E2418" t="s">
        <v>81</v>
      </c>
      <c r="F2418" t="s">
        <v>328</v>
      </c>
      <c r="G2418">
        <v>13</v>
      </c>
      <c r="H2418" t="s">
        <v>261</v>
      </c>
      <c r="I2418">
        <v>2011</v>
      </c>
      <c r="J2418" t="s">
        <v>92</v>
      </c>
      <c r="K2418" t="s">
        <v>1267</v>
      </c>
      <c r="L2418">
        <v>27997.111453389862</v>
      </c>
      <c r="M2418" s="9" t="str">
        <f>Data[[#This Row],[schedule]]&amp;" | "&amp;Data[[#This Row],[section]]</f>
        <v>SCHEDULE 8: CONSOLIDATION STATEMENT | 8a: CONSOLIDATION STATEMENT</v>
      </c>
      <c r="N2418" s="9" t="str">
        <f t="shared" si="37"/>
        <v>SCHEDULE 8: CONSOLIDATION STATEMENT | 8a: CONSOLIDATION STATEMENT | Unregulated Activities–GAAP | Operating surplus / (deficit) before interest, depreciation, revaluations and tax</v>
      </c>
    </row>
    <row r="2419" spans="1:14" hidden="1">
      <c r="A2419" t="s">
        <v>1</v>
      </c>
      <c r="B2419">
        <v>2011</v>
      </c>
      <c r="C2419" t="s">
        <v>203</v>
      </c>
      <c r="D2419" t="s">
        <v>208</v>
      </c>
      <c r="E2419" t="s">
        <v>81</v>
      </c>
      <c r="F2419" t="s">
        <v>329</v>
      </c>
      <c r="G2419">
        <v>13</v>
      </c>
      <c r="H2419" t="s">
        <v>261</v>
      </c>
      <c r="I2419">
        <v>2011</v>
      </c>
      <c r="J2419" t="s">
        <v>92</v>
      </c>
      <c r="K2419" t="s">
        <v>1268</v>
      </c>
      <c r="L2419">
        <v>70305</v>
      </c>
      <c r="M2419" s="9" t="str">
        <f>Data[[#This Row],[schedule]]&amp;" | "&amp;Data[[#This Row],[section]]</f>
        <v>SCHEDULE 8: CONSOLIDATION STATEMENT | 8a: CONSOLIDATION STATEMENT</v>
      </c>
      <c r="N2419" s="9" t="str">
        <f t="shared" si="37"/>
        <v>SCHEDULE 8: CONSOLIDATION STATEMENT | 8a: CONSOLIDATION STATEMENT | Airport Company–GAAP | Operating surplus / (deficit) before interest, depreciation, revaluations and tax</v>
      </c>
    </row>
    <row r="2420" spans="1:14" hidden="1">
      <c r="A2420" t="s">
        <v>1</v>
      </c>
      <c r="B2420">
        <v>2011</v>
      </c>
      <c r="C2420" t="s">
        <v>203</v>
      </c>
      <c r="D2420" t="s">
        <v>208</v>
      </c>
      <c r="E2420" t="s">
        <v>81</v>
      </c>
      <c r="F2420" t="s">
        <v>325</v>
      </c>
      <c r="G2420">
        <v>15</v>
      </c>
      <c r="H2420" t="s">
        <v>262</v>
      </c>
      <c r="I2420">
        <v>2011</v>
      </c>
      <c r="J2420" t="s">
        <v>92</v>
      </c>
      <c r="K2420" t="s">
        <v>1269</v>
      </c>
      <c r="L2420">
        <v>12104.68381223695</v>
      </c>
      <c r="M2420" s="9" t="str">
        <f>Data[[#This Row],[schedule]]&amp;" | "&amp;Data[[#This Row],[section]]</f>
        <v>SCHEDULE 8: CONSOLIDATION STATEMENT | 8a: CONSOLIDATION STATEMENT</v>
      </c>
      <c r="N2420" s="9" t="str">
        <f t="shared" si="37"/>
        <v>SCHEDULE 8: CONSOLIDATION STATEMENT | 8a: CONSOLIDATION STATEMENT | Airport Businesses | Depreciation</v>
      </c>
    </row>
    <row r="2421" spans="1:14" hidden="1">
      <c r="A2421" t="s">
        <v>1</v>
      </c>
      <c r="B2421">
        <v>2011</v>
      </c>
      <c r="C2421" t="s">
        <v>203</v>
      </c>
      <c r="D2421" t="s">
        <v>208</v>
      </c>
      <c r="E2421" t="s">
        <v>81</v>
      </c>
      <c r="F2421" t="s">
        <v>326</v>
      </c>
      <c r="G2421">
        <v>15</v>
      </c>
      <c r="H2421" t="s">
        <v>262</v>
      </c>
      <c r="I2421">
        <v>2011</v>
      </c>
      <c r="J2421" t="s">
        <v>92</v>
      </c>
      <c r="K2421" t="s">
        <v>1270</v>
      </c>
      <c r="L2421">
        <v>-895</v>
      </c>
      <c r="M2421" s="9" t="str">
        <f>Data[[#This Row],[schedule]]&amp;" | "&amp;Data[[#This Row],[section]]</f>
        <v>SCHEDULE 8: CONSOLIDATION STATEMENT | 8a: CONSOLIDATION STATEMENT</v>
      </c>
      <c r="N2421" s="9" t="str">
        <f t="shared" si="37"/>
        <v>SCHEDULE 8: CONSOLIDATION STATEMENT | 8a: CONSOLIDATION STATEMENT | Regulatory/GAAP Adjustments | Depreciation</v>
      </c>
    </row>
    <row r="2422" spans="1:14" hidden="1">
      <c r="A2422" t="s">
        <v>1</v>
      </c>
      <c r="B2422">
        <v>2011</v>
      </c>
      <c r="C2422" t="s">
        <v>203</v>
      </c>
      <c r="D2422" t="s">
        <v>208</v>
      </c>
      <c r="E2422" t="s">
        <v>81</v>
      </c>
      <c r="F2422" t="s">
        <v>327</v>
      </c>
      <c r="G2422">
        <v>15</v>
      </c>
      <c r="H2422" t="s">
        <v>262</v>
      </c>
      <c r="I2422">
        <v>2011</v>
      </c>
      <c r="J2422" t="s">
        <v>92</v>
      </c>
      <c r="K2422" t="s">
        <v>1271</v>
      </c>
      <c r="L2422">
        <v>11344.05369485876</v>
      </c>
      <c r="M2422" s="9" t="str">
        <f>Data[[#This Row],[schedule]]&amp;" | "&amp;Data[[#This Row],[section]]</f>
        <v>SCHEDULE 8: CONSOLIDATION STATEMENT | 8a: CONSOLIDATION STATEMENT</v>
      </c>
      <c r="N2422" s="9" t="str">
        <f t="shared" si="37"/>
        <v>SCHEDULE 8: CONSOLIDATION STATEMENT | 8a: CONSOLIDATION STATEMENT | Airport Business–GAAP | Depreciation</v>
      </c>
    </row>
    <row r="2423" spans="1:14" hidden="1">
      <c r="A2423" t="s">
        <v>1</v>
      </c>
      <c r="B2423">
        <v>2011</v>
      </c>
      <c r="C2423" t="s">
        <v>203</v>
      </c>
      <c r="D2423" t="s">
        <v>208</v>
      </c>
      <c r="E2423" t="s">
        <v>81</v>
      </c>
      <c r="F2423" t="s">
        <v>328</v>
      </c>
      <c r="G2423">
        <v>15</v>
      </c>
      <c r="H2423" t="s">
        <v>262</v>
      </c>
      <c r="I2423">
        <v>2011</v>
      </c>
      <c r="J2423" t="s">
        <v>92</v>
      </c>
      <c r="K2423" t="s">
        <v>1272</v>
      </c>
      <c r="L2423">
        <v>3058.9463051412408</v>
      </c>
      <c r="M2423" s="9" t="str">
        <f>Data[[#This Row],[schedule]]&amp;" | "&amp;Data[[#This Row],[section]]</f>
        <v>SCHEDULE 8: CONSOLIDATION STATEMENT | 8a: CONSOLIDATION STATEMENT</v>
      </c>
      <c r="N2423" s="9" t="str">
        <f t="shared" si="37"/>
        <v>SCHEDULE 8: CONSOLIDATION STATEMENT | 8a: CONSOLIDATION STATEMENT | Unregulated Activities–GAAP | Depreciation</v>
      </c>
    </row>
    <row r="2424" spans="1:14" hidden="1">
      <c r="A2424" t="s">
        <v>1</v>
      </c>
      <c r="B2424">
        <v>2011</v>
      </c>
      <c r="C2424" t="s">
        <v>203</v>
      </c>
      <c r="D2424" t="s">
        <v>208</v>
      </c>
      <c r="E2424" t="s">
        <v>81</v>
      </c>
      <c r="F2424" t="s">
        <v>329</v>
      </c>
      <c r="G2424">
        <v>15</v>
      </c>
      <c r="H2424" t="s">
        <v>262</v>
      </c>
      <c r="I2424">
        <v>2011</v>
      </c>
      <c r="J2424" t="s">
        <v>92</v>
      </c>
      <c r="K2424" t="s">
        <v>1273</v>
      </c>
      <c r="L2424">
        <v>14403</v>
      </c>
      <c r="M2424" s="9" t="str">
        <f>Data[[#This Row],[schedule]]&amp;" | "&amp;Data[[#This Row],[section]]</f>
        <v>SCHEDULE 8: CONSOLIDATION STATEMENT | 8a: CONSOLIDATION STATEMENT</v>
      </c>
      <c r="N2424" s="9" t="str">
        <f t="shared" si="37"/>
        <v>SCHEDULE 8: CONSOLIDATION STATEMENT | 8a: CONSOLIDATION STATEMENT | Airport Company–GAAP | Depreciation</v>
      </c>
    </row>
    <row r="2425" spans="1:14" hidden="1">
      <c r="A2425" t="s">
        <v>1</v>
      </c>
      <c r="B2425">
        <v>2011</v>
      </c>
      <c r="C2425" t="s">
        <v>203</v>
      </c>
      <c r="D2425" t="s">
        <v>208</v>
      </c>
      <c r="E2425" t="s">
        <v>81</v>
      </c>
      <c r="F2425" t="s">
        <v>325</v>
      </c>
      <c r="G2425">
        <v>16</v>
      </c>
      <c r="H2425" t="s">
        <v>263</v>
      </c>
      <c r="I2425">
        <v>2011</v>
      </c>
      <c r="J2425" t="s">
        <v>92</v>
      </c>
      <c r="K2425" t="s">
        <v>1274</v>
      </c>
      <c r="L2425">
        <v>4455.1812028797394</v>
      </c>
      <c r="M2425" s="9" t="str">
        <f>Data[[#This Row],[schedule]]&amp;" | "&amp;Data[[#This Row],[section]]</f>
        <v>SCHEDULE 8: CONSOLIDATION STATEMENT | 8a: CONSOLIDATION STATEMENT</v>
      </c>
      <c r="N2425" s="9" t="str">
        <f t="shared" si="37"/>
        <v>SCHEDULE 8: CONSOLIDATION STATEMENT | 8a: CONSOLIDATION STATEMENT | Airport Businesses | Revaluations</v>
      </c>
    </row>
    <row r="2426" spans="1:14" hidden="1">
      <c r="A2426" t="s">
        <v>1</v>
      </c>
      <c r="B2426">
        <v>2011</v>
      </c>
      <c r="C2426" t="s">
        <v>203</v>
      </c>
      <c r="D2426" t="s">
        <v>208</v>
      </c>
      <c r="E2426" t="s">
        <v>81</v>
      </c>
      <c r="F2426" t="s">
        <v>326</v>
      </c>
      <c r="G2426">
        <v>16</v>
      </c>
      <c r="H2426" t="s">
        <v>263</v>
      </c>
      <c r="I2426">
        <v>2011</v>
      </c>
      <c r="J2426" t="s">
        <v>92</v>
      </c>
      <c r="K2426" t="s">
        <v>1275</v>
      </c>
      <c r="L2426">
        <v>6834</v>
      </c>
      <c r="M2426" s="9" t="str">
        <f>Data[[#This Row],[schedule]]&amp;" | "&amp;Data[[#This Row],[section]]</f>
        <v>SCHEDULE 8: CONSOLIDATION STATEMENT | 8a: CONSOLIDATION STATEMENT</v>
      </c>
      <c r="N2426" s="9" t="str">
        <f t="shared" si="37"/>
        <v>SCHEDULE 8: CONSOLIDATION STATEMENT | 8a: CONSOLIDATION STATEMENT | Regulatory/GAAP Adjustments | Revaluations</v>
      </c>
    </row>
    <row r="2427" spans="1:14" hidden="1">
      <c r="A2427" t="s">
        <v>1</v>
      </c>
      <c r="B2427">
        <v>2011</v>
      </c>
      <c r="C2427" t="s">
        <v>203</v>
      </c>
      <c r="D2427" t="s">
        <v>208</v>
      </c>
      <c r="E2427" t="s">
        <v>81</v>
      </c>
      <c r="F2427" t="s">
        <v>327</v>
      </c>
      <c r="G2427">
        <v>16</v>
      </c>
      <c r="H2427" t="s">
        <v>263</v>
      </c>
      <c r="I2427">
        <v>2011</v>
      </c>
      <c r="J2427" t="s">
        <v>92</v>
      </c>
      <c r="K2427" t="s">
        <v>1276</v>
      </c>
      <c r="L2427">
        <v>11289.328274092029</v>
      </c>
      <c r="M2427" s="9" t="str">
        <f>Data[[#This Row],[schedule]]&amp;" | "&amp;Data[[#This Row],[section]]</f>
        <v>SCHEDULE 8: CONSOLIDATION STATEMENT | 8a: CONSOLIDATION STATEMENT</v>
      </c>
      <c r="N2427" s="9" t="str">
        <f t="shared" si="37"/>
        <v>SCHEDULE 8: CONSOLIDATION STATEMENT | 8a: CONSOLIDATION STATEMENT | Airport Business–GAAP | Revaluations</v>
      </c>
    </row>
    <row r="2428" spans="1:14" hidden="1">
      <c r="A2428" t="s">
        <v>1</v>
      </c>
      <c r="B2428">
        <v>2011</v>
      </c>
      <c r="C2428" t="s">
        <v>203</v>
      </c>
      <c r="D2428" t="s">
        <v>208</v>
      </c>
      <c r="E2428" t="s">
        <v>81</v>
      </c>
      <c r="F2428" t="s">
        <v>328</v>
      </c>
      <c r="G2428">
        <v>16</v>
      </c>
      <c r="H2428" t="s">
        <v>263</v>
      </c>
      <c r="I2428">
        <v>2011</v>
      </c>
      <c r="J2428" t="s">
        <v>92</v>
      </c>
      <c r="K2428" t="s">
        <v>1277</v>
      </c>
      <c r="L2428">
        <v>9212.6717259079742</v>
      </c>
      <c r="M2428" s="9" t="str">
        <f>Data[[#This Row],[schedule]]&amp;" | "&amp;Data[[#This Row],[section]]</f>
        <v>SCHEDULE 8: CONSOLIDATION STATEMENT | 8a: CONSOLIDATION STATEMENT</v>
      </c>
      <c r="N2428" s="9" t="str">
        <f t="shared" si="37"/>
        <v>SCHEDULE 8: CONSOLIDATION STATEMENT | 8a: CONSOLIDATION STATEMENT | Unregulated Activities–GAAP | Revaluations</v>
      </c>
    </row>
    <row r="2429" spans="1:14" hidden="1">
      <c r="A2429" t="s">
        <v>1</v>
      </c>
      <c r="B2429">
        <v>2011</v>
      </c>
      <c r="C2429" t="s">
        <v>203</v>
      </c>
      <c r="D2429" t="s">
        <v>208</v>
      </c>
      <c r="E2429" t="s">
        <v>81</v>
      </c>
      <c r="F2429" t="s">
        <v>329</v>
      </c>
      <c r="G2429">
        <v>16</v>
      </c>
      <c r="H2429" t="s">
        <v>263</v>
      </c>
      <c r="I2429">
        <v>2011</v>
      </c>
      <c r="J2429" t="s">
        <v>92</v>
      </c>
      <c r="K2429" t="s">
        <v>1278</v>
      </c>
      <c r="L2429">
        <v>20502</v>
      </c>
      <c r="M2429" s="9" t="str">
        <f>Data[[#This Row],[schedule]]&amp;" | "&amp;Data[[#This Row],[section]]</f>
        <v>SCHEDULE 8: CONSOLIDATION STATEMENT | 8a: CONSOLIDATION STATEMENT</v>
      </c>
      <c r="N2429" s="9" t="str">
        <f t="shared" si="37"/>
        <v>SCHEDULE 8: CONSOLIDATION STATEMENT | 8a: CONSOLIDATION STATEMENT | Airport Company–GAAP | Revaluations</v>
      </c>
    </row>
    <row r="2430" spans="1:14" hidden="1">
      <c r="A2430" t="s">
        <v>1</v>
      </c>
      <c r="B2430">
        <v>2011</v>
      </c>
      <c r="C2430" t="s">
        <v>203</v>
      </c>
      <c r="D2430" t="s">
        <v>208</v>
      </c>
      <c r="E2430" t="s">
        <v>81</v>
      </c>
      <c r="F2430" t="s">
        <v>325</v>
      </c>
      <c r="G2430">
        <v>17</v>
      </c>
      <c r="H2430" t="s">
        <v>264</v>
      </c>
      <c r="I2430">
        <v>2011</v>
      </c>
      <c r="J2430" t="s">
        <v>92</v>
      </c>
      <c r="K2430" t="s">
        <v>1279</v>
      </c>
      <c r="L2430">
        <v>8776.8776046347975</v>
      </c>
      <c r="M2430" s="9" t="str">
        <f>Data[[#This Row],[schedule]]&amp;" | "&amp;Data[[#This Row],[section]]</f>
        <v>SCHEDULE 8: CONSOLIDATION STATEMENT | 8a: CONSOLIDATION STATEMENT</v>
      </c>
      <c r="N2430" s="9" t="str">
        <f t="shared" si="37"/>
        <v>SCHEDULE 8: CONSOLIDATION STATEMENT | 8a: CONSOLIDATION STATEMENT | Airport Businesses | Tax expense</v>
      </c>
    </row>
    <row r="2431" spans="1:14" hidden="1">
      <c r="A2431" t="s">
        <v>1</v>
      </c>
      <c r="B2431">
        <v>2011</v>
      </c>
      <c r="C2431" t="s">
        <v>203</v>
      </c>
      <c r="D2431" t="s">
        <v>208</v>
      </c>
      <c r="E2431" t="s">
        <v>81</v>
      </c>
      <c r="F2431" t="s">
        <v>326</v>
      </c>
      <c r="G2431">
        <v>17</v>
      </c>
      <c r="H2431" t="s">
        <v>264</v>
      </c>
      <c r="I2431">
        <v>2011</v>
      </c>
      <c r="J2431" t="s">
        <v>92</v>
      </c>
      <c r="K2431" t="s">
        <v>1280</v>
      </c>
      <c r="L2431">
        <v>2336</v>
      </c>
      <c r="M2431" s="9" t="str">
        <f>Data[[#This Row],[schedule]]&amp;" | "&amp;Data[[#This Row],[section]]</f>
        <v>SCHEDULE 8: CONSOLIDATION STATEMENT | 8a: CONSOLIDATION STATEMENT</v>
      </c>
      <c r="N2431" s="9" t="str">
        <f t="shared" si="37"/>
        <v>SCHEDULE 8: CONSOLIDATION STATEMENT | 8a: CONSOLIDATION STATEMENT | Regulatory/GAAP Adjustments | Tax expense</v>
      </c>
    </row>
    <row r="2432" spans="1:14" hidden="1">
      <c r="A2432" t="s">
        <v>1</v>
      </c>
      <c r="B2432">
        <v>2011</v>
      </c>
      <c r="C2432" t="s">
        <v>203</v>
      </c>
      <c r="D2432" t="s">
        <v>208</v>
      </c>
      <c r="E2432" t="s">
        <v>81</v>
      </c>
      <c r="F2432" t="s">
        <v>327</v>
      </c>
      <c r="G2432">
        <v>17</v>
      </c>
      <c r="H2432" t="s">
        <v>264</v>
      </c>
      <c r="I2432">
        <v>2011</v>
      </c>
      <c r="J2432" t="s">
        <v>92</v>
      </c>
      <c r="K2432" t="s">
        <v>1281</v>
      </c>
      <c r="L2432">
        <v>11059</v>
      </c>
      <c r="M2432" s="9" t="str">
        <f>Data[[#This Row],[schedule]]&amp;" | "&amp;Data[[#This Row],[section]]</f>
        <v>SCHEDULE 8: CONSOLIDATION STATEMENT | 8a: CONSOLIDATION STATEMENT</v>
      </c>
      <c r="N2432" s="9" t="str">
        <f t="shared" si="37"/>
        <v>SCHEDULE 8: CONSOLIDATION STATEMENT | 8a: CONSOLIDATION STATEMENT | Airport Business–GAAP | Tax expense</v>
      </c>
    </row>
    <row r="2433" spans="1:14" hidden="1">
      <c r="A2433" t="s">
        <v>1</v>
      </c>
      <c r="B2433">
        <v>2011</v>
      </c>
      <c r="C2433" t="s">
        <v>203</v>
      </c>
      <c r="D2433" t="s">
        <v>208</v>
      </c>
      <c r="E2433" t="s">
        <v>81</v>
      </c>
      <c r="F2433" t="s">
        <v>328</v>
      </c>
      <c r="G2433">
        <v>17</v>
      </c>
      <c r="H2433" t="s">
        <v>264</v>
      </c>
      <c r="I2433">
        <v>2011</v>
      </c>
      <c r="J2433" t="s">
        <v>92</v>
      </c>
      <c r="K2433" t="s">
        <v>1282</v>
      </c>
      <c r="L2433">
        <v>7251</v>
      </c>
      <c r="M2433" s="9" t="str">
        <f>Data[[#This Row],[schedule]]&amp;" | "&amp;Data[[#This Row],[section]]</f>
        <v>SCHEDULE 8: CONSOLIDATION STATEMENT | 8a: CONSOLIDATION STATEMENT</v>
      </c>
      <c r="N2433" s="9" t="str">
        <f t="shared" si="37"/>
        <v>SCHEDULE 8: CONSOLIDATION STATEMENT | 8a: CONSOLIDATION STATEMENT | Unregulated Activities–GAAP | Tax expense</v>
      </c>
    </row>
    <row r="2434" spans="1:14" hidden="1">
      <c r="A2434" t="s">
        <v>1</v>
      </c>
      <c r="B2434">
        <v>2011</v>
      </c>
      <c r="C2434" t="s">
        <v>203</v>
      </c>
      <c r="D2434" t="s">
        <v>208</v>
      </c>
      <c r="E2434" t="s">
        <v>81</v>
      </c>
      <c r="F2434" t="s">
        <v>329</v>
      </c>
      <c r="G2434">
        <v>17</v>
      </c>
      <c r="H2434" t="s">
        <v>264</v>
      </c>
      <c r="I2434">
        <v>2011</v>
      </c>
      <c r="J2434" t="s">
        <v>92</v>
      </c>
      <c r="K2434" t="s">
        <v>1283</v>
      </c>
      <c r="L2434">
        <v>18310</v>
      </c>
      <c r="M2434" s="9" t="str">
        <f>Data[[#This Row],[schedule]]&amp;" | "&amp;Data[[#This Row],[section]]</f>
        <v>SCHEDULE 8: CONSOLIDATION STATEMENT | 8a: CONSOLIDATION STATEMENT</v>
      </c>
      <c r="N2434" s="9" t="str">
        <f t="shared" ref="N2434:N2497" si="38">SUBSTITUTE(SUBSTITUTE(SUBSTITUTE(C2434&amp;" | "&amp;D2434&amp;" | "&amp;E2434&amp;" | "&amp;F2434&amp;" | "&amp;H2434," |  |  | "," | ")," |  |  | "," | ")," |  | "," | ")</f>
        <v>SCHEDULE 8: CONSOLIDATION STATEMENT | 8a: CONSOLIDATION STATEMENT | Airport Company–GAAP | Tax expense</v>
      </c>
    </row>
    <row r="2435" spans="1:14" hidden="1">
      <c r="A2435" t="s">
        <v>1</v>
      </c>
      <c r="B2435">
        <v>2011</v>
      </c>
      <c r="C2435" t="s">
        <v>203</v>
      </c>
      <c r="D2435" t="s">
        <v>208</v>
      </c>
      <c r="E2435" t="s">
        <v>81</v>
      </c>
      <c r="F2435" t="s">
        <v>325</v>
      </c>
      <c r="G2435">
        <v>19</v>
      </c>
      <c r="H2435" t="s">
        <v>265</v>
      </c>
      <c r="I2435">
        <v>2011</v>
      </c>
      <c r="J2435" t="s">
        <v>92</v>
      </c>
      <c r="K2435" t="s">
        <v>1284</v>
      </c>
      <c r="L2435">
        <v>25981.93467621813</v>
      </c>
      <c r="M2435" s="9" t="str">
        <f>Data[[#This Row],[schedule]]&amp;" | "&amp;Data[[#This Row],[section]]</f>
        <v>SCHEDULE 8: CONSOLIDATION STATEMENT | 8a: CONSOLIDATION STATEMENT</v>
      </c>
      <c r="N2435" s="9" t="str">
        <f t="shared" si="38"/>
        <v xml:space="preserve">SCHEDULE 8: CONSOLIDATION STATEMENT | 8a: CONSOLIDATION STATEMENT | Airport Businesses | Net operating surplus / (deficit) before interest </v>
      </c>
    </row>
    <row r="2436" spans="1:14" hidden="1">
      <c r="A2436" t="s">
        <v>1</v>
      </c>
      <c r="B2436">
        <v>2011</v>
      </c>
      <c r="C2436" t="s">
        <v>203</v>
      </c>
      <c r="D2436" t="s">
        <v>208</v>
      </c>
      <c r="E2436" t="s">
        <v>81</v>
      </c>
      <c r="F2436" t="s">
        <v>326</v>
      </c>
      <c r="G2436">
        <v>19</v>
      </c>
      <c r="H2436" t="s">
        <v>265</v>
      </c>
      <c r="I2436">
        <v>2011</v>
      </c>
      <c r="J2436" t="s">
        <v>92</v>
      </c>
      <c r="K2436" t="s">
        <v>1285</v>
      </c>
      <c r="L2436">
        <v>5393</v>
      </c>
      <c r="M2436" s="9" t="str">
        <f>Data[[#This Row],[schedule]]&amp;" | "&amp;Data[[#This Row],[section]]</f>
        <v>SCHEDULE 8: CONSOLIDATION STATEMENT | 8a: CONSOLIDATION STATEMENT</v>
      </c>
      <c r="N2436" s="9" t="str">
        <f t="shared" si="38"/>
        <v xml:space="preserve">SCHEDULE 8: CONSOLIDATION STATEMENT | 8a: CONSOLIDATION STATEMENT | Regulatory/GAAP Adjustments | Net operating surplus / (deficit) before interest </v>
      </c>
    </row>
    <row r="2437" spans="1:14" hidden="1">
      <c r="A2437" t="s">
        <v>1</v>
      </c>
      <c r="B2437">
        <v>2011</v>
      </c>
      <c r="C2437" t="s">
        <v>203</v>
      </c>
      <c r="D2437" t="s">
        <v>208</v>
      </c>
      <c r="E2437" t="s">
        <v>81</v>
      </c>
      <c r="F2437" t="s">
        <v>327</v>
      </c>
      <c r="G2437">
        <v>19</v>
      </c>
      <c r="H2437" t="s">
        <v>265</v>
      </c>
      <c r="I2437">
        <v>2011</v>
      </c>
      <c r="J2437" t="s">
        <v>92</v>
      </c>
      <c r="K2437" t="s">
        <v>1286</v>
      </c>
      <c r="L2437">
        <v>31294.481469443399</v>
      </c>
      <c r="M2437" s="9" t="str">
        <f>Data[[#This Row],[schedule]]&amp;" | "&amp;Data[[#This Row],[section]]</f>
        <v>SCHEDULE 8: CONSOLIDATION STATEMENT | 8a: CONSOLIDATION STATEMENT</v>
      </c>
      <c r="N2437" s="9" t="str">
        <f t="shared" si="38"/>
        <v xml:space="preserve">SCHEDULE 8: CONSOLIDATION STATEMENT | 8a: CONSOLIDATION STATEMENT | Airport Business–GAAP | Net operating surplus / (deficit) before interest </v>
      </c>
    </row>
    <row r="2438" spans="1:14" hidden="1">
      <c r="A2438" t="s">
        <v>1</v>
      </c>
      <c r="B2438">
        <v>2011</v>
      </c>
      <c r="C2438" t="s">
        <v>203</v>
      </c>
      <c r="D2438" t="s">
        <v>208</v>
      </c>
      <c r="E2438" t="s">
        <v>81</v>
      </c>
      <c r="F2438" t="s">
        <v>328</v>
      </c>
      <c r="G2438">
        <v>19</v>
      </c>
      <c r="H2438" t="s">
        <v>265</v>
      </c>
      <c r="I2438">
        <v>2011</v>
      </c>
      <c r="J2438" t="s">
        <v>92</v>
      </c>
      <c r="K2438" t="s">
        <v>1287</v>
      </c>
      <c r="L2438">
        <v>26899.83687415659</v>
      </c>
      <c r="M2438" s="9" t="str">
        <f>Data[[#This Row],[schedule]]&amp;" | "&amp;Data[[#This Row],[section]]</f>
        <v>SCHEDULE 8: CONSOLIDATION STATEMENT | 8a: CONSOLIDATION STATEMENT</v>
      </c>
      <c r="N2438" s="9" t="str">
        <f t="shared" si="38"/>
        <v xml:space="preserve">SCHEDULE 8: CONSOLIDATION STATEMENT | 8a: CONSOLIDATION STATEMENT | Unregulated Activities–GAAP | Net operating surplus / (deficit) before interest </v>
      </c>
    </row>
    <row r="2439" spans="1:14" hidden="1">
      <c r="A2439" t="s">
        <v>1</v>
      </c>
      <c r="B2439">
        <v>2011</v>
      </c>
      <c r="C2439" t="s">
        <v>203</v>
      </c>
      <c r="D2439" t="s">
        <v>208</v>
      </c>
      <c r="E2439" t="s">
        <v>81</v>
      </c>
      <c r="F2439" t="s">
        <v>329</v>
      </c>
      <c r="G2439">
        <v>19</v>
      </c>
      <c r="H2439" t="s">
        <v>265</v>
      </c>
      <c r="I2439">
        <v>2011</v>
      </c>
      <c r="J2439" t="s">
        <v>92</v>
      </c>
      <c r="K2439" t="s">
        <v>1288</v>
      </c>
      <c r="L2439">
        <v>58094</v>
      </c>
      <c r="M2439" s="9" t="str">
        <f>Data[[#This Row],[schedule]]&amp;" | "&amp;Data[[#This Row],[section]]</f>
        <v>SCHEDULE 8: CONSOLIDATION STATEMENT | 8a: CONSOLIDATION STATEMENT</v>
      </c>
      <c r="N2439" s="9" t="str">
        <f t="shared" si="38"/>
        <v xml:space="preserve">SCHEDULE 8: CONSOLIDATION STATEMENT | 8a: CONSOLIDATION STATEMENT | Airport Company–GAAP | Net operating surplus / (deficit) before interest </v>
      </c>
    </row>
    <row r="2440" spans="1:14" hidden="1">
      <c r="A2440" t="s">
        <v>1</v>
      </c>
      <c r="B2440">
        <v>2011</v>
      </c>
      <c r="C2440" t="s">
        <v>203</v>
      </c>
      <c r="D2440" t="s">
        <v>208</v>
      </c>
      <c r="E2440" t="s">
        <v>81</v>
      </c>
      <c r="F2440" t="s">
        <v>325</v>
      </c>
      <c r="G2440">
        <v>21</v>
      </c>
      <c r="H2440" t="s">
        <v>266</v>
      </c>
      <c r="I2440">
        <v>2011</v>
      </c>
      <c r="J2440" t="s">
        <v>92</v>
      </c>
      <c r="K2440" t="s">
        <v>1049</v>
      </c>
      <c r="L2440">
        <v>407141.9576266263</v>
      </c>
      <c r="M2440" s="9" t="str">
        <f>Data[[#This Row],[schedule]]&amp;" | "&amp;Data[[#This Row],[section]]</f>
        <v>SCHEDULE 8: CONSOLIDATION STATEMENT | 8a: CONSOLIDATION STATEMENT</v>
      </c>
      <c r="N2440" s="9" t="str">
        <f t="shared" si="38"/>
        <v xml:space="preserve">SCHEDULE 8: CONSOLIDATION STATEMENT | 8a: CONSOLIDATION STATEMENT | Airport Businesses | Property plant and equipment </v>
      </c>
    </row>
    <row r="2441" spans="1:14" hidden="1">
      <c r="A2441" t="s">
        <v>1</v>
      </c>
      <c r="B2441">
        <v>2011</v>
      </c>
      <c r="C2441" t="s">
        <v>203</v>
      </c>
      <c r="D2441" t="s">
        <v>208</v>
      </c>
      <c r="E2441" t="s">
        <v>81</v>
      </c>
      <c r="F2441" t="s">
        <v>326</v>
      </c>
      <c r="G2441">
        <v>21</v>
      </c>
      <c r="H2441" t="s">
        <v>266</v>
      </c>
      <c r="I2441">
        <v>2011</v>
      </c>
      <c r="J2441" t="s">
        <v>92</v>
      </c>
      <c r="K2441" t="s">
        <v>1289</v>
      </c>
      <c r="L2441">
        <v>25337</v>
      </c>
      <c r="M2441" s="9" t="str">
        <f>Data[[#This Row],[schedule]]&amp;" | "&amp;Data[[#This Row],[section]]</f>
        <v>SCHEDULE 8: CONSOLIDATION STATEMENT | 8a: CONSOLIDATION STATEMENT</v>
      </c>
      <c r="N2441" s="9" t="str">
        <f t="shared" si="38"/>
        <v xml:space="preserve">SCHEDULE 8: CONSOLIDATION STATEMENT | 8a: CONSOLIDATION STATEMENT | Regulatory/GAAP Adjustments | Property plant and equipment </v>
      </c>
    </row>
    <row r="2442" spans="1:14" hidden="1">
      <c r="A2442" t="s">
        <v>1</v>
      </c>
      <c r="B2442">
        <v>2011</v>
      </c>
      <c r="C2442" t="s">
        <v>203</v>
      </c>
      <c r="D2442" t="s">
        <v>208</v>
      </c>
      <c r="E2442" t="s">
        <v>81</v>
      </c>
      <c r="F2442" t="s">
        <v>327</v>
      </c>
      <c r="G2442">
        <v>21</v>
      </c>
      <c r="H2442" t="s">
        <v>266</v>
      </c>
      <c r="I2442">
        <v>2011</v>
      </c>
      <c r="J2442" t="s">
        <v>92</v>
      </c>
      <c r="K2442" t="s">
        <v>1290</v>
      </c>
      <c r="L2442">
        <v>435961.9160601435</v>
      </c>
      <c r="M2442" s="9" t="str">
        <f>Data[[#This Row],[schedule]]&amp;" | "&amp;Data[[#This Row],[section]]</f>
        <v>SCHEDULE 8: CONSOLIDATION STATEMENT | 8a: CONSOLIDATION STATEMENT</v>
      </c>
      <c r="N2442" s="9" t="str">
        <f t="shared" si="38"/>
        <v xml:space="preserve">SCHEDULE 8: CONSOLIDATION STATEMENT | 8a: CONSOLIDATION STATEMENT | Airport Business–GAAP | Property plant and equipment </v>
      </c>
    </row>
    <row r="2443" spans="1:14" hidden="1">
      <c r="A2443" t="s">
        <v>1</v>
      </c>
      <c r="B2443">
        <v>2011</v>
      </c>
      <c r="C2443" t="s">
        <v>203</v>
      </c>
      <c r="D2443" t="s">
        <v>208</v>
      </c>
      <c r="E2443" t="s">
        <v>81</v>
      </c>
      <c r="F2443" t="s">
        <v>328</v>
      </c>
      <c r="G2443">
        <v>21</v>
      </c>
      <c r="H2443" t="s">
        <v>266</v>
      </c>
      <c r="I2443">
        <v>2011</v>
      </c>
      <c r="J2443" t="s">
        <v>92</v>
      </c>
      <c r="K2443" t="s">
        <v>1291</v>
      </c>
      <c r="L2443">
        <v>204195.0839398565</v>
      </c>
      <c r="M2443" s="9" t="str">
        <f>Data[[#This Row],[schedule]]&amp;" | "&amp;Data[[#This Row],[section]]</f>
        <v>SCHEDULE 8: CONSOLIDATION STATEMENT | 8a: CONSOLIDATION STATEMENT</v>
      </c>
      <c r="N2443" s="9" t="str">
        <f t="shared" si="38"/>
        <v xml:space="preserve">SCHEDULE 8: CONSOLIDATION STATEMENT | 8a: CONSOLIDATION STATEMENT | Unregulated Activities–GAAP | Property plant and equipment </v>
      </c>
    </row>
    <row r="2444" spans="1:14" hidden="1">
      <c r="A2444" t="s">
        <v>1</v>
      </c>
      <c r="B2444">
        <v>2011</v>
      </c>
      <c r="C2444" t="s">
        <v>203</v>
      </c>
      <c r="D2444" t="s">
        <v>208</v>
      </c>
      <c r="E2444" t="s">
        <v>81</v>
      </c>
      <c r="F2444" t="s">
        <v>329</v>
      </c>
      <c r="G2444">
        <v>21</v>
      </c>
      <c r="H2444" t="s">
        <v>266</v>
      </c>
      <c r="I2444">
        <v>2011</v>
      </c>
      <c r="J2444" t="s">
        <v>92</v>
      </c>
      <c r="K2444" t="s">
        <v>1292</v>
      </c>
      <c r="L2444">
        <v>640157</v>
      </c>
      <c r="M2444" s="9" t="str">
        <f>Data[[#This Row],[schedule]]&amp;" | "&amp;Data[[#This Row],[section]]</f>
        <v>SCHEDULE 8: CONSOLIDATION STATEMENT | 8a: CONSOLIDATION STATEMENT</v>
      </c>
      <c r="N2444" s="9" t="str">
        <f t="shared" si="38"/>
        <v xml:space="preserve">SCHEDULE 8: CONSOLIDATION STATEMENT | 8a: CONSOLIDATION STATEMENT | Airport Company–GAAP | Property plant and equipment </v>
      </c>
    </row>
    <row r="2445" spans="1:14" hidden="1">
      <c r="A2445" t="s">
        <v>1</v>
      </c>
      <c r="B2445">
        <v>2011</v>
      </c>
      <c r="C2445" t="s">
        <v>204</v>
      </c>
      <c r="D2445" t="s">
        <v>209</v>
      </c>
      <c r="E2445" t="s">
        <v>81</v>
      </c>
      <c r="F2445" t="s">
        <v>330</v>
      </c>
      <c r="G2445">
        <v>8</v>
      </c>
      <c r="H2445" t="s">
        <v>143</v>
      </c>
      <c r="I2445">
        <v>2011</v>
      </c>
      <c r="J2445" t="s">
        <v>92</v>
      </c>
      <c r="K2445" t="s">
        <v>1293</v>
      </c>
      <c r="L2445">
        <v>19679.952041658129</v>
      </c>
      <c r="M2445" s="9" t="str">
        <f>Data[[#This Row],[schedule]]&amp;" | "&amp;Data[[#This Row],[section]]</f>
        <v>SCHEDULE 7: REPORT ON SEGMENTED INFORMATION | 7.a</v>
      </c>
      <c r="N2445" s="9" t="str">
        <f t="shared" si="38"/>
        <v>SCHEDULE 7: REPORT ON SEGMENTED INFORMATION | 7.a | Specified Passenger Terminal Activities | Passenger service charge</v>
      </c>
    </row>
    <row r="2446" spans="1:14" hidden="1">
      <c r="A2446" t="s">
        <v>1</v>
      </c>
      <c r="B2446">
        <v>2011</v>
      </c>
      <c r="C2446" t="s">
        <v>204</v>
      </c>
      <c r="D2446" t="s">
        <v>209</v>
      </c>
      <c r="E2446" t="s">
        <v>81</v>
      </c>
      <c r="F2446" t="s">
        <v>321</v>
      </c>
      <c r="G2446">
        <v>8</v>
      </c>
      <c r="H2446" t="s">
        <v>143</v>
      </c>
      <c r="I2446">
        <v>2011</v>
      </c>
      <c r="J2446" t="s">
        <v>92</v>
      </c>
      <c r="K2446" t="s">
        <v>1294</v>
      </c>
      <c r="L2446">
        <v>25688.743661941859</v>
      </c>
      <c r="M2446" s="9" t="str">
        <f>Data[[#This Row],[schedule]]&amp;" | "&amp;Data[[#This Row],[section]]</f>
        <v>SCHEDULE 7: REPORT ON SEGMENTED INFORMATION | 7.a</v>
      </c>
      <c r="N2446" s="9" t="str">
        <f t="shared" si="38"/>
        <v>SCHEDULE 7: REPORT ON SEGMENTED INFORMATION | 7.a | Airfield Activities | Passenger service charge</v>
      </c>
    </row>
    <row r="2447" spans="1:14" hidden="1">
      <c r="A2447" t="s">
        <v>1</v>
      </c>
      <c r="B2447">
        <v>2011</v>
      </c>
      <c r="C2447" t="s">
        <v>204</v>
      </c>
      <c r="D2447" t="s">
        <v>209</v>
      </c>
      <c r="E2447" t="s">
        <v>81</v>
      </c>
      <c r="F2447" t="s">
        <v>322</v>
      </c>
      <c r="G2447">
        <v>8</v>
      </c>
      <c r="H2447" t="s">
        <v>143</v>
      </c>
      <c r="I2447">
        <v>2011</v>
      </c>
      <c r="J2447" t="s">
        <v>92</v>
      </c>
      <c r="K2447" t="s">
        <v>458</v>
      </c>
      <c r="L2447">
        <v>0</v>
      </c>
      <c r="M2447" s="9" t="str">
        <f>Data[[#This Row],[schedule]]&amp;" | "&amp;Data[[#This Row],[section]]</f>
        <v>SCHEDULE 7: REPORT ON SEGMENTED INFORMATION | 7.a</v>
      </c>
      <c r="N2447" s="9" t="str">
        <f t="shared" si="38"/>
        <v>SCHEDULE 7: REPORT ON SEGMENTED INFORMATION | 7.a | Aircraft and Freight Activities | Passenger service charge</v>
      </c>
    </row>
    <row r="2448" spans="1:14" hidden="1">
      <c r="A2448" t="s">
        <v>1</v>
      </c>
      <c r="B2448">
        <v>2011</v>
      </c>
      <c r="C2448" t="s">
        <v>204</v>
      </c>
      <c r="D2448" t="s">
        <v>209</v>
      </c>
      <c r="E2448" t="s">
        <v>81</v>
      </c>
      <c r="F2448" t="s">
        <v>323</v>
      </c>
      <c r="G2448">
        <v>8</v>
      </c>
      <c r="H2448" t="s">
        <v>143</v>
      </c>
      <c r="I2448">
        <v>2011</v>
      </c>
      <c r="J2448" t="s">
        <v>92</v>
      </c>
      <c r="K2448" t="s">
        <v>1295</v>
      </c>
      <c r="L2448">
        <v>45368.695703599988</v>
      </c>
      <c r="M2448" s="9" t="str">
        <f>Data[[#This Row],[schedule]]&amp;" | "&amp;Data[[#This Row],[section]]</f>
        <v>SCHEDULE 7: REPORT ON SEGMENTED INFORMATION | 7.a</v>
      </c>
      <c r="N2448" s="9" t="str">
        <f t="shared" si="38"/>
        <v>SCHEDULE 7: REPORT ON SEGMENTED INFORMATION | 7.a | Airport Business | Passenger service charge</v>
      </c>
    </row>
    <row r="2449" spans="1:14" hidden="1">
      <c r="A2449" t="s">
        <v>1</v>
      </c>
      <c r="B2449">
        <v>2011</v>
      </c>
      <c r="C2449" t="s">
        <v>204</v>
      </c>
      <c r="D2449" t="s">
        <v>209</v>
      </c>
      <c r="E2449" t="s">
        <v>81</v>
      </c>
      <c r="F2449" t="s">
        <v>330</v>
      </c>
      <c r="G2449">
        <v>9</v>
      </c>
      <c r="H2449" t="s">
        <v>144</v>
      </c>
      <c r="I2449">
        <v>2011</v>
      </c>
      <c r="J2449" t="s">
        <v>92</v>
      </c>
      <c r="K2449" t="s">
        <v>458</v>
      </c>
      <c r="L2449">
        <v>0</v>
      </c>
      <c r="M2449" s="9" t="str">
        <f>Data[[#This Row],[schedule]]&amp;" | "&amp;Data[[#This Row],[section]]</f>
        <v>SCHEDULE 7: REPORT ON SEGMENTED INFORMATION | 7.a</v>
      </c>
      <c r="N2449" s="9" t="str">
        <f t="shared" si="38"/>
        <v>SCHEDULE 7: REPORT ON SEGMENTED INFORMATION | 7.a | Specified Passenger Terminal Activities | MCTOW charge</v>
      </c>
    </row>
    <row r="2450" spans="1:14" hidden="1">
      <c r="A2450" t="s">
        <v>1</v>
      </c>
      <c r="B2450">
        <v>2011</v>
      </c>
      <c r="C2450" t="s">
        <v>204</v>
      </c>
      <c r="D2450" t="s">
        <v>209</v>
      </c>
      <c r="E2450" t="s">
        <v>81</v>
      </c>
      <c r="F2450" t="s">
        <v>321</v>
      </c>
      <c r="G2450">
        <v>9</v>
      </c>
      <c r="H2450" t="s">
        <v>144</v>
      </c>
      <c r="I2450">
        <v>2011</v>
      </c>
      <c r="J2450" t="s">
        <v>92</v>
      </c>
      <c r="K2450" t="s">
        <v>1296</v>
      </c>
      <c r="L2450">
        <v>385.87263999999988</v>
      </c>
      <c r="M2450" s="9" t="str">
        <f>Data[[#This Row],[schedule]]&amp;" | "&amp;Data[[#This Row],[section]]</f>
        <v>SCHEDULE 7: REPORT ON SEGMENTED INFORMATION | 7.a</v>
      </c>
      <c r="N2450" s="9" t="str">
        <f t="shared" si="38"/>
        <v>SCHEDULE 7: REPORT ON SEGMENTED INFORMATION | 7.a | Airfield Activities | MCTOW charge</v>
      </c>
    </row>
    <row r="2451" spans="1:14" hidden="1">
      <c r="A2451" t="s">
        <v>1</v>
      </c>
      <c r="B2451">
        <v>2011</v>
      </c>
      <c r="C2451" t="s">
        <v>204</v>
      </c>
      <c r="D2451" t="s">
        <v>209</v>
      </c>
      <c r="E2451" t="s">
        <v>81</v>
      </c>
      <c r="F2451" t="s">
        <v>322</v>
      </c>
      <c r="G2451">
        <v>9</v>
      </c>
      <c r="H2451" t="s">
        <v>144</v>
      </c>
      <c r="I2451">
        <v>2011</v>
      </c>
      <c r="J2451" t="s">
        <v>92</v>
      </c>
      <c r="K2451" t="s">
        <v>458</v>
      </c>
      <c r="L2451">
        <v>0</v>
      </c>
      <c r="M2451" s="9" t="str">
        <f>Data[[#This Row],[schedule]]&amp;" | "&amp;Data[[#This Row],[section]]</f>
        <v>SCHEDULE 7: REPORT ON SEGMENTED INFORMATION | 7.a</v>
      </c>
      <c r="N2451" s="9" t="str">
        <f t="shared" si="38"/>
        <v>SCHEDULE 7: REPORT ON SEGMENTED INFORMATION | 7.a | Aircraft and Freight Activities | MCTOW charge</v>
      </c>
    </row>
    <row r="2452" spans="1:14" hidden="1">
      <c r="A2452" t="s">
        <v>1</v>
      </c>
      <c r="B2452">
        <v>2011</v>
      </c>
      <c r="C2452" t="s">
        <v>204</v>
      </c>
      <c r="D2452" t="s">
        <v>209</v>
      </c>
      <c r="E2452" t="s">
        <v>81</v>
      </c>
      <c r="F2452" t="s">
        <v>323</v>
      </c>
      <c r="G2452">
        <v>9</v>
      </c>
      <c r="H2452" t="s">
        <v>144</v>
      </c>
      <c r="I2452">
        <v>2011</v>
      </c>
      <c r="J2452" t="s">
        <v>92</v>
      </c>
      <c r="K2452" t="s">
        <v>1296</v>
      </c>
      <c r="L2452">
        <v>385.87263999999988</v>
      </c>
      <c r="M2452" s="9" t="str">
        <f>Data[[#This Row],[schedule]]&amp;" | "&amp;Data[[#This Row],[section]]</f>
        <v>SCHEDULE 7: REPORT ON SEGMENTED INFORMATION | 7.a</v>
      </c>
      <c r="N2452" s="9" t="str">
        <f t="shared" si="38"/>
        <v>SCHEDULE 7: REPORT ON SEGMENTED INFORMATION | 7.a | Airport Business | MCTOW charge</v>
      </c>
    </row>
    <row r="2453" spans="1:14" hidden="1">
      <c r="A2453" t="s">
        <v>1</v>
      </c>
      <c r="B2453">
        <v>2011</v>
      </c>
      <c r="C2453" t="s">
        <v>204</v>
      </c>
      <c r="D2453" t="s">
        <v>209</v>
      </c>
      <c r="E2453" t="s">
        <v>81</v>
      </c>
      <c r="F2453" t="s">
        <v>330</v>
      </c>
      <c r="G2453">
        <v>10</v>
      </c>
      <c r="H2453" t="s">
        <v>145</v>
      </c>
      <c r="I2453">
        <v>2011</v>
      </c>
      <c r="J2453" t="s">
        <v>92</v>
      </c>
      <c r="K2453" t="s">
        <v>1297</v>
      </c>
      <c r="L2453">
        <v>6745.5609999999997</v>
      </c>
      <c r="M2453" s="9" t="str">
        <f>Data[[#This Row],[schedule]]&amp;" | "&amp;Data[[#This Row],[section]]</f>
        <v>SCHEDULE 7: REPORT ON SEGMENTED INFORMATION | 7.a</v>
      </c>
      <c r="N2453" s="9" t="str">
        <f t="shared" si="38"/>
        <v>SCHEDULE 7: REPORT ON SEGMENTED INFORMATION | 7.a | Specified Passenger Terminal Activities | International departure fee</v>
      </c>
    </row>
    <row r="2454" spans="1:14" hidden="1">
      <c r="A2454" t="s">
        <v>1</v>
      </c>
      <c r="B2454">
        <v>2011</v>
      </c>
      <c r="C2454" t="s">
        <v>204</v>
      </c>
      <c r="D2454" t="s">
        <v>209</v>
      </c>
      <c r="E2454" t="s">
        <v>81</v>
      </c>
      <c r="F2454" t="s">
        <v>321</v>
      </c>
      <c r="G2454">
        <v>10</v>
      </c>
      <c r="H2454" t="s">
        <v>145</v>
      </c>
      <c r="I2454">
        <v>2011</v>
      </c>
      <c r="J2454" t="s">
        <v>92</v>
      </c>
      <c r="K2454" t="s">
        <v>458</v>
      </c>
      <c r="L2454">
        <v>0</v>
      </c>
      <c r="M2454" s="9" t="str">
        <f>Data[[#This Row],[schedule]]&amp;" | "&amp;Data[[#This Row],[section]]</f>
        <v>SCHEDULE 7: REPORT ON SEGMENTED INFORMATION | 7.a</v>
      </c>
      <c r="N2454" s="9" t="str">
        <f t="shared" si="38"/>
        <v>SCHEDULE 7: REPORT ON SEGMENTED INFORMATION | 7.a | Airfield Activities | International departure fee</v>
      </c>
    </row>
    <row r="2455" spans="1:14" hidden="1">
      <c r="A2455" t="s">
        <v>1</v>
      </c>
      <c r="B2455">
        <v>2011</v>
      </c>
      <c r="C2455" t="s">
        <v>204</v>
      </c>
      <c r="D2455" t="s">
        <v>209</v>
      </c>
      <c r="E2455" t="s">
        <v>81</v>
      </c>
      <c r="F2455" t="s">
        <v>322</v>
      </c>
      <c r="G2455">
        <v>10</v>
      </c>
      <c r="H2455" t="s">
        <v>145</v>
      </c>
      <c r="I2455">
        <v>2011</v>
      </c>
      <c r="J2455" t="s">
        <v>92</v>
      </c>
      <c r="K2455" t="s">
        <v>458</v>
      </c>
      <c r="L2455">
        <v>0</v>
      </c>
      <c r="M2455" s="9" t="str">
        <f>Data[[#This Row],[schedule]]&amp;" | "&amp;Data[[#This Row],[section]]</f>
        <v>SCHEDULE 7: REPORT ON SEGMENTED INFORMATION | 7.a</v>
      </c>
      <c r="N2455" s="9" t="str">
        <f t="shared" si="38"/>
        <v>SCHEDULE 7: REPORT ON SEGMENTED INFORMATION | 7.a | Aircraft and Freight Activities | International departure fee</v>
      </c>
    </row>
    <row r="2456" spans="1:14" hidden="1">
      <c r="A2456" t="s">
        <v>1</v>
      </c>
      <c r="B2456">
        <v>2011</v>
      </c>
      <c r="C2456" t="s">
        <v>204</v>
      </c>
      <c r="D2456" t="s">
        <v>209</v>
      </c>
      <c r="E2456" t="s">
        <v>81</v>
      </c>
      <c r="F2456" t="s">
        <v>323</v>
      </c>
      <c r="G2456">
        <v>10</v>
      </c>
      <c r="H2456" t="s">
        <v>145</v>
      </c>
      <c r="I2456">
        <v>2011</v>
      </c>
      <c r="J2456" t="s">
        <v>92</v>
      </c>
      <c r="K2456" t="s">
        <v>1297</v>
      </c>
      <c r="L2456">
        <v>6745.5609999999997</v>
      </c>
      <c r="M2456" s="9" t="str">
        <f>Data[[#This Row],[schedule]]&amp;" | "&amp;Data[[#This Row],[section]]</f>
        <v>SCHEDULE 7: REPORT ON SEGMENTED INFORMATION | 7.a</v>
      </c>
      <c r="N2456" s="9" t="str">
        <f t="shared" si="38"/>
        <v>SCHEDULE 7: REPORT ON SEGMENTED INFORMATION | 7.a | Airport Business | International departure fee</v>
      </c>
    </row>
    <row r="2457" spans="1:14" hidden="1">
      <c r="A2457" t="s">
        <v>1</v>
      </c>
      <c r="B2457">
        <v>2011</v>
      </c>
      <c r="C2457" t="s">
        <v>204</v>
      </c>
      <c r="D2457" t="s">
        <v>209</v>
      </c>
      <c r="E2457" t="s">
        <v>81</v>
      </c>
      <c r="F2457" t="s">
        <v>330</v>
      </c>
      <c r="G2457">
        <v>11</v>
      </c>
      <c r="H2457" t="s">
        <v>146</v>
      </c>
      <c r="I2457">
        <v>2011</v>
      </c>
      <c r="J2457" t="s">
        <v>92</v>
      </c>
      <c r="K2457" t="s">
        <v>1298</v>
      </c>
      <c r="L2457">
        <v>452.858</v>
      </c>
      <c r="M2457" s="9" t="str">
        <f>Data[[#This Row],[schedule]]&amp;" | "&amp;Data[[#This Row],[section]]</f>
        <v>SCHEDULE 7: REPORT ON SEGMENTED INFORMATION | 7.a</v>
      </c>
      <c r="N2457" s="9" t="str">
        <f t="shared" si="38"/>
        <v>SCHEDULE 7: REPORT ON SEGMENTED INFORMATION | 7.a | Specified Passenger Terminal Activities | Counter charges</v>
      </c>
    </row>
    <row r="2458" spans="1:14" hidden="1">
      <c r="A2458" t="s">
        <v>1</v>
      </c>
      <c r="B2458">
        <v>2011</v>
      </c>
      <c r="C2458" t="s">
        <v>204</v>
      </c>
      <c r="D2458" t="s">
        <v>209</v>
      </c>
      <c r="E2458" t="s">
        <v>81</v>
      </c>
      <c r="F2458" t="s">
        <v>321</v>
      </c>
      <c r="G2458">
        <v>11</v>
      </c>
      <c r="H2458" t="s">
        <v>146</v>
      </c>
      <c r="I2458">
        <v>2011</v>
      </c>
      <c r="J2458" t="s">
        <v>92</v>
      </c>
      <c r="K2458" t="s">
        <v>458</v>
      </c>
      <c r="L2458">
        <v>0</v>
      </c>
      <c r="M2458" s="9" t="str">
        <f>Data[[#This Row],[schedule]]&amp;" | "&amp;Data[[#This Row],[section]]</f>
        <v>SCHEDULE 7: REPORT ON SEGMENTED INFORMATION | 7.a</v>
      </c>
      <c r="N2458" s="9" t="str">
        <f t="shared" si="38"/>
        <v>SCHEDULE 7: REPORT ON SEGMENTED INFORMATION | 7.a | Airfield Activities | Counter charges</v>
      </c>
    </row>
    <row r="2459" spans="1:14" hidden="1">
      <c r="A2459" t="s">
        <v>1</v>
      </c>
      <c r="B2459">
        <v>2011</v>
      </c>
      <c r="C2459" t="s">
        <v>204</v>
      </c>
      <c r="D2459" t="s">
        <v>209</v>
      </c>
      <c r="E2459" t="s">
        <v>81</v>
      </c>
      <c r="F2459" t="s">
        <v>322</v>
      </c>
      <c r="G2459">
        <v>11</v>
      </c>
      <c r="H2459" t="s">
        <v>146</v>
      </c>
      <c r="I2459">
        <v>2011</v>
      </c>
      <c r="J2459" t="s">
        <v>92</v>
      </c>
      <c r="K2459" t="s">
        <v>458</v>
      </c>
      <c r="L2459">
        <v>0</v>
      </c>
      <c r="M2459" s="9" t="str">
        <f>Data[[#This Row],[schedule]]&amp;" | "&amp;Data[[#This Row],[section]]</f>
        <v>SCHEDULE 7: REPORT ON SEGMENTED INFORMATION | 7.a</v>
      </c>
      <c r="N2459" s="9" t="str">
        <f t="shared" si="38"/>
        <v>SCHEDULE 7: REPORT ON SEGMENTED INFORMATION | 7.a | Aircraft and Freight Activities | Counter charges</v>
      </c>
    </row>
    <row r="2460" spans="1:14" hidden="1">
      <c r="A2460" t="s">
        <v>1</v>
      </c>
      <c r="B2460">
        <v>2011</v>
      </c>
      <c r="C2460" t="s">
        <v>204</v>
      </c>
      <c r="D2460" t="s">
        <v>209</v>
      </c>
      <c r="E2460" t="s">
        <v>81</v>
      </c>
      <c r="F2460" t="s">
        <v>323</v>
      </c>
      <c r="G2460">
        <v>11</v>
      </c>
      <c r="H2460" t="s">
        <v>146</v>
      </c>
      <c r="I2460">
        <v>2011</v>
      </c>
      <c r="J2460" t="s">
        <v>92</v>
      </c>
      <c r="K2460" t="s">
        <v>1298</v>
      </c>
      <c r="L2460">
        <v>452.858</v>
      </c>
      <c r="M2460" s="9" t="str">
        <f>Data[[#This Row],[schedule]]&amp;" | "&amp;Data[[#This Row],[section]]</f>
        <v>SCHEDULE 7: REPORT ON SEGMENTED INFORMATION | 7.a</v>
      </c>
      <c r="N2460" s="9" t="str">
        <f t="shared" si="38"/>
        <v>SCHEDULE 7: REPORT ON SEGMENTED INFORMATION | 7.a | Airport Business | Counter charges</v>
      </c>
    </row>
    <row r="2461" spans="1:14" hidden="1">
      <c r="A2461" t="s">
        <v>1</v>
      </c>
      <c r="B2461">
        <v>2011</v>
      </c>
      <c r="C2461" t="s">
        <v>204</v>
      </c>
      <c r="D2461" t="s">
        <v>209</v>
      </c>
      <c r="E2461" t="s">
        <v>81</v>
      </c>
      <c r="F2461" t="s">
        <v>330</v>
      </c>
      <c r="G2461">
        <v>12</v>
      </c>
      <c r="H2461" t="s">
        <v>147</v>
      </c>
      <c r="I2461">
        <v>2011</v>
      </c>
      <c r="J2461" t="s">
        <v>92</v>
      </c>
      <c r="K2461" t="s">
        <v>1299</v>
      </c>
      <c r="L2461">
        <v>2088.9870000000001</v>
      </c>
      <c r="M2461" s="9" t="str">
        <f>Data[[#This Row],[schedule]]&amp;" | "&amp;Data[[#This Row],[section]]</f>
        <v>SCHEDULE 7: REPORT ON SEGMENTED INFORMATION | 7.a</v>
      </c>
      <c r="N2461" s="9" t="str">
        <f t="shared" si="38"/>
        <v>SCHEDULE 7: REPORT ON SEGMENTED INFORMATION | 7.a | Specified Passenger Terminal Activities | Lease, rental and concession income</v>
      </c>
    </row>
    <row r="2462" spans="1:14" hidden="1">
      <c r="A2462" t="s">
        <v>1</v>
      </c>
      <c r="B2462">
        <v>2011</v>
      </c>
      <c r="C2462" t="s">
        <v>204</v>
      </c>
      <c r="D2462" t="s">
        <v>209</v>
      </c>
      <c r="E2462" t="s">
        <v>81</v>
      </c>
      <c r="F2462" t="s">
        <v>321</v>
      </c>
      <c r="G2462">
        <v>12</v>
      </c>
      <c r="H2462" t="s">
        <v>147</v>
      </c>
      <c r="I2462">
        <v>2011</v>
      </c>
      <c r="J2462" t="s">
        <v>92</v>
      </c>
      <c r="K2462" t="s">
        <v>1300</v>
      </c>
      <c r="L2462">
        <v>676.12699999999995</v>
      </c>
      <c r="M2462" s="9" t="str">
        <f>Data[[#This Row],[schedule]]&amp;" | "&amp;Data[[#This Row],[section]]</f>
        <v>SCHEDULE 7: REPORT ON SEGMENTED INFORMATION | 7.a</v>
      </c>
      <c r="N2462" s="9" t="str">
        <f t="shared" si="38"/>
        <v>SCHEDULE 7: REPORT ON SEGMENTED INFORMATION | 7.a | Airfield Activities | Lease, rental and concession income</v>
      </c>
    </row>
    <row r="2463" spans="1:14" hidden="1">
      <c r="A2463" t="s">
        <v>1</v>
      </c>
      <c r="B2463">
        <v>2011</v>
      </c>
      <c r="C2463" t="s">
        <v>204</v>
      </c>
      <c r="D2463" t="s">
        <v>209</v>
      </c>
      <c r="E2463" t="s">
        <v>81</v>
      </c>
      <c r="F2463" t="s">
        <v>322</v>
      </c>
      <c r="G2463">
        <v>12</v>
      </c>
      <c r="H2463" t="s">
        <v>147</v>
      </c>
      <c r="I2463">
        <v>2011</v>
      </c>
      <c r="J2463" t="s">
        <v>92</v>
      </c>
      <c r="K2463" t="s">
        <v>1301</v>
      </c>
      <c r="L2463">
        <v>1336.4659999999999</v>
      </c>
      <c r="M2463" s="9" t="str">
        <f>Data[[#This Row],[schedule]]&amp;" | "&amp;Data[[#This Row],[section]]</f>
        <v>SCHEDULE 7: REPORT ON SEGMENTED INFORMATION | 7.a</v>
      </c>
      <c r="N2463" s="9" t="str">
        <f t="shared" si="38"/>
        <v>SCHEDULE 7: REPORT ON SEGMENTED INFORMATION | 7.a | Aircraft and Freight Activities | Lease, rental and concession income</v>
      </c>
    </row>
    <row r="2464" spans="1:14" hidden="1">
      <c r="A2464" t="s">
        <v>1</v>
      </c>
      <c r="B2464">
        <v>2011</v>
      </c>
      <c r="C2464" t="s">
        <v>204</v>
      </c>
      <c r="D2464" t="s">
        <v>209</v>
      </c>
      <c r="E2464" t="s">
        <v>81</v>
      </c>
      <c r="F2464" t="s">
        <v>323</v>
      </c>
      <c r="G2464">
        <v>12</v>
      </c>
      <c r="H2464" t="s">
        <v>147</v>
      </c>
      <c r="I2464">
        <v>2011</v>
      </c>
      <c r="J2464" t="s">
        <v>92</v>
      </c>
      <c r="K2464" t="s">
        <v>1302</v>
      </c>
      <c r="L2464">
        <v>4101.58</v>
      </c>
      <c r="M2464" s="9" t="str">
        <f>Data[[#This Row],[schedule]]&amp;" | "&amp;Data[[#This Row],[section]]</f>
        <v>SCHEDULE 7: REPORT ON SEGMENTED INFORMATION | 7.a</v>
      </c>
      <c r="N2464" s="9" t="str">
        <f t="shared" si="38"/>
        <v>SCHEDULE 7: REPORT ON SEGMENTED INFORMATION | 7.a | Airport Business | Lease, rental and concession income</v>
      </c>
    </row>
    <row r="2465" spans="1:14" hidden="1">
      <c r="A2465" t="s">
        <v>1</v>
      </c>
      <c r="B2465">
        <v>2011</v>
      </c>
      <c r="C2465" t="s">
        <v>204</v>
      </c>
      <c r="D2465" t="s">
        <v>209</v>
      </c>
      <c r="E2465" t="s">
        <v>81</v>
      </c>
      <c r="F2465" t="s">
        <v>330</v>
      </c>
      <c r="G2465">
        <v>13</v>
      </c>
      <c r="H2465" t="s">
        <v>148</v>
      </c>
      <c r="I2465">
        <v>2011</v>
      </c>
      <c r="J2465" t="s">
        <v>92</v>
      </c>
      <c r="K2465" t="s">
        <v>458</v>
      </c>
      <c r="L2465">
        <v>0</v>
      </c>
      <c r="M2465" s="9" t="str">
        <f>Data[[#This Row],[schedule]]&amp;" | "&amp;Data[[#This Row],[section]]</f>
        <v>SCHEDULE 7: REPORT ON SEGMENTED INFORMATION | 7.a</v>
      </c>
      <c r="N2465" s="9" t="str">
        <f t="shared" si="38"/>
        <v>SCHEDULE 7: REPORT ON SEGMENTED INFORMATION | 7.a | Specified Passenger Terminal Activities | Other operating revenue</v>
      </c>
    </row>
    <row r="2466" spans="1:14" hidden="1">
      <c r="A2466" t="s">
        <v>1</v>
      </c>
      <c r="B2466">
        <v>2011</v>
      </c>
      <c r="C2466" t="s">
        <v>204</v>
      </c>
      <c r="D2466" t="s">
        <v>209</v>
      </c>
      <c r="E2466" t="s">
        <v>81</v>
      </c>
      <c r="F2466" t="s">
        <v>321</v>
      </c>
      <c r="G2466">
        <v>13</v>
      </c>
      <c r="H2466" t="s">
        <v>148</v>
      </c>
      <c r="I2466">
        <v>2011</v>
      </c>
      <c r="J2466" t="s">
        <v>92</v>
      </c>
      <c r="K2466" t="s">
        <v>458</v>
      </c>
      <c r="L2466">
        <v>0</v>
      </c>
      <c r="M2466" s="9" t="str">
        <f>Data[[#This Row],[schedule]]&amp;" | "&amp;Data[[#This Row],[section]]</f>
        <v>SCHEDULE 7: REPORT ON SEGMENTED INFORMATION | 7.a</v>
      </c>
      <c r="N2466" s="9" t="str">
        <f t="shared" si="38"/>
        <v>SCHEDULE 7: REPORT ON SEGMENTED INFORMATION | 7.a | Airfield Activities | Other operating revenue</v>
      </c>
    </row>
    <row r="2467" spans="1:14" hidden="1">
      <c r="A2467" t="s">
        <v>1</v>
      </c>
      <c r="B2467">
        <v>2011</v>
      </c>
      <c r="C2467" t="s">
        <v>204</v>
      </c>
      <c r="D2467" t="s">
        <v>209</v>
      </c>
      <c r="E2467" t="s">
        <v>81</v>
      </c>
      <c r="F2467" t="s">
        <v>322</v>
      </c>
      <c r="G2467">
        <v>13</v>
      </c>
      <c r="H2467" t="s">
        <v>148</v>
      </c>
      <c r="I2467">
        <v>2011</v>
      </c>
      <c r="J2467" t="s">
        <v>92</v>
      </c>
      <c r="K2467" t="s">
        <v>458</v>
      </c>
      <c r="L2467">
        <v>0</v>
      </c>
      <c r="M2467" s="9" t="str">
        <f>Data[[#This Row],[schedule]]&amp;" | "&amp;Data[[#This Row],[section]]</f>
        <v>SCHEDULE 7: REPORT ON SEGMENTED INFORMATION | 7.a</v>
      </c>
      <c r="N2467" s="9" t="str">
        <f t="shared" si="38"/>
        <v>SCHEDULE 7: REPORT ON SEGMENTED INFORMATION | 7.a | Aircraft and Freight Activities | Other operating revenue</v>
      </c>
    </row>
    <row r="2468" spans="1:14" hidden="1">
      <c r="A2468" t="s">
        <v>1</v>
      </c>
      <c r="B2468">
        <v>2011</v>
      </c>
      <c r="C2468" t="s">
        <v>204</v>
      </c>
      <c r="D2468" t="s">
        <v>209</v>
      </c>
      <c r="E2468" t="s">
        <v>81</v>
      </c>
      <c r="F2468" t="s">
        <v>323</v>
      </c>
      <c r="G2468">
        <v>13</v>
      </c>
      <c r="H2468" t="s">
        <v>148</v>
      </c>
      <c r="I2468">
        <v>2011</v>
      </c>
      <c r="J2468" t="s">
        <v>92</v>
      </c>
      <c r="K2468" t="s">
        <v>458</v>
      </c>
      <c r="L2468">
        <v>0</v>
      </c>
      <c r="M2468" s="9" t="str">
        <f>Data[[#This Row],[schedule]]&amp;" | "&amp;Data[[#This Row],[section]]</f>
        <v>SCHEDULE 7: REPORT ON SEGMENTED INFORMATION | 7.a</v>
      </c>
      <c r="N2468" s="9" t="str">
        <f t="shared" si="38"/>
        <v>SCHEDULE 7: REPORT ON SEGMENTED INFORMATION | 7.a | Airport Business | Other operating revenue</v>
      </c>
    </row>
    <row r="2469" spans="1:14" hidden="1">
      <c r="A2469" t="s">
        <v>1</v>
      </c>
      <c r="B2469">
        <v>2011</v>
      </c>
      <c r="C2469" t="s">
        <v>204</v>
      </c>
      <c r="D2469" t="s">
        <v>209</v>
      </c>
      <c r="E2469" t="s">
        <v>81</v>
      </c>
      <c r="F2469" t="s">
        <v>330</v>
      </c>
      <c r="G2469">
        <v>14</v>
      </c>
      <c r="H2469" t="s">
        <v>149</v>
      </c>
      <c r="I2469">
        <v>2011</v>
      </c>
      <c r="J2469" t="s">
        <v>92</v>
      </c>
      <c r="K2469" t="s">
        <v>1303</v>
      </c>
      <c r="L2469">
        <v>28967.358041658132</v>
      </c>
      <c r="M2469" s="9" t="str">
        <f>Data[[#This Row],[schedule]]&amp;" | "&amp;Data[[#This Row],[section]]</f>
        <v>SCHEDULE 7: REPORT ON SEGMENTED INFORMATION | 7.a</v>
      </c>
      <c r="N2469" s="9" t="str">
        <f t="shared" si="38"/>
        <v>SCHEDULE 7: REPORT ON SEGMENTED INFORMATION | 7.a | Specified Passenger Terminal Activities | Net operating revenue</v>
      </c>
    </row>
    <row r="2470" spans="1:14" hidden="1">
      <c r="A2470" t="s">
        <v>1</v>
      </c>
      <c r="B2470">
        <v>2011</v>
      </c>
      <c r="C2470" t="s">
        <v>204</v>
      </c>
      <c r="D2470" t="s">
        <v>209</v>
      </c>
      <c r="E2470" t="s">
        <v>81</v>
      </c>
      <c r="F2470" t="s">
        <v>321</v>
      </c>
      <c r="G2470">
        <v>14</v>
      </c>
      <c r="H2470" t="s">
        <v>149</v>
      </c>
      <c r="I2470">
        <v>2011</v>
      </c>
      <c r="J2470" t="s">
        <v>92</v>
      </c>
      <c r="K2470" t="s">
        <v>1304</v>
      </c>
      <c r="L2470">
        <v>26750.74330194186</v>
      </c>
      <c r="M2470" s="9" t="str">
        <f>Data[[#This Row],[schedule]]&amp;" | "&amp;Data[[#This Row],[section]]</f>
        <v>SCHEDULE 7: REPORT ON SEGMENTED INFORMATION | 7.a</v>
      </c>
      <c r="N2470" s="9" t="str">
        <f t="shared" si="38"/>
        <v>SCHEDULE 7: REPORT ON SEGMENTED INFORMATION | 7.a | Airfield Activities | Net operating revenue</v>
      </c>
    </row>
    <row r="2471" spans="1:14" hidden="1">
      <c r="A2471" t="s">
        <v>1</v>
      </c>
      <c r="B2471">
        <v>2011</v>
      </c>
      <c r="C2471" t="s">
        <v>204</v>
      </c>
      <c r="D2471" t="s">
        <v>209</v>
      </c>
      <c r="E2471" t="s">
        <v>81</v>
      </c>
      <c r="F2471" t="s">
        <v>322</v>
      </c>
      <c r="G2471">
        <v>14</v>
      </c>
      <c r="H2471" t="s">
        <v>149</v>
      </c>
      <c r="I2471">
        <v>2011</v>
      </c>
      <c r="J2471" t="s">
        <v>92</v>
      </c>
      <c r="K2471" t="s">
        <v>1301</v>
      </c>
      <c r="L2471">
        <v>1336.4659999999999</v>
      </c>
      <c r="M2471" s="9" t="str">
        <f>Data[[#This Row],[schedule]]&amp;" | "&amp;Data[[#This Row],[section]]</f>
        <v>SCHEDULE 7: REPORT ON SEGMENTED INFORMATION | 7.a</v>
      </c>
      <c r="N2471" s="9" t="str">
        <f t="shared" si="38"/>
        <v>SCHEDULE 7: REPORT ON SEGMENTED INFORMATION | 7.a | Aircraft and Freight Activities | Net operating revenue</v>
      </c>
    </row>
    <row r="2472" spans="1:14" hidden="1">
      <c r="A2472" t="s">
        <v>1</v>
      </c>
      <c r="B2472">
        <v>2011</v>
      </c>
      <c r="C2472" t="s">
        <v>204</v>
      </c>
      <c r="D2472" t="s">
        <v>209</v>
      </c>
      <c r="E2472" t="s">
        <v>81</v>
      </c>
      <c r="F2472" t="s">
        <v>323</v>
      </c>
      <c r="G2472">
        <v>14</v>
      </c>
      <c r="H2472" t="s">
        <v>149</v>
      </c>
      <c r="I2472">
        <v>2011</v>
      </c>
      <c r="J2472" t="s">
        <v>92</v>
      </c>
      <c r="K2472" t="s">
        <v>1305</v>
      </c>
      <c r="L2472">
        <v>57054.567343599992</v>
      </c>
      <c r="M2472" s="9" t="str">
        <f>Data[[#This Row],[schedule]]&amp;" | "&amp;Data[[#This Row],[section]]</f>
        <v>SCHEDULE 7: REPORT ON SEGMENTED INFORMATION | 7.a</v>
      </c>
      <c r="N2472" s="9" t="str">
        <f t="shared" si="38"/>
        <v>SCHEDULE 7: REPORT ON SEGMENTED INFORMATION | 7.a | Airport Business | Net operating revenue</v>
      </c>
    </row>
    <row r="2473" spans="1:14" hidden="1">
      <c r="A2473" t="s">
        <v>1</v>
      </c>
      <c r="B2473">
        <v>2011</v>
      </c>
      <c r="C2473" t="s">
        <v>204</v>
      </c>
      <c r="D2473" t="s">
        <v>209</v>
      </c>
      <c r="E2473" t="s">
        <v>81</v>
      </c>
      <c r="F2473" t="s">
        <v>330</v>
      </c>
      <c r="G2473">
        <v>16</v>
      </c>
      <c r="H2473" t="s">
        <v>267</v>
      </c>
      <c r="I2473">
        <v>2011</v>
      </c>
      <c r="J2473" t="s">
        <v>92</v>
      </c>
      <c r="K2473" t="s">
        <v>1306</v>
      </c>
      <c r="L2473">
        <v>1.77</v>
      </c>
      <c r="M2473" s="9" t="str">
        <f>Data[[#This Row],[schedule]]&amp;" | "&amp;Data[[#This Row],[section]]</f>
        <v>SCHEDULE 7: REPORT ON SEGMENTED INFORMATION | 7.a</v>
      </c>
      <c r="N2473" s="9" t="str">
        <f t="shared" si="38"/>
        <v>SCHEDULE 7: REPORT ON SEGMENTED INFORMATION | 7.a | Specified Passenger Terminal Activities | Gains / (losses) on asset sales</v>
      </c>
    </row>
    <row r="2474" spans="1:14" hidden="1">
      <c r="A2474" t="s">
        <v>1</v>
      </c>
      <c r="B2474">
        <v>2011</v>
      </c>
      <c r="C2474" t="s">
        <v>204</v>
      </c>
      <c r="D2474" t="s">
        <v>209</v>
      </c>
      <c r="E2474" t="s">
        <v>81</v>
      </c>
      <c r="F2474" t="s">
        <v>321</v>
      </c>
      <c r="G2474">
        <v>16</v>
      </c>
      <c r="H2474" t="s">
        <v>267</v>
      </c>
      <c r="I2474">
        <v>2011</v>
      </c>
      <c r="J2474" t="s">
        <v>92</v>
      </c>
      <c r="K2474" t="s">
        <v>1307</v>
      </c>
      <c r="L2474">
        <v>0.23</v>
      </c>
      <c r="M2474" s="9" t="str">
        <f>Data[[#This Row],[schedule]]&amp;" | "&amp;Data[[#This Row],[section]]</f>
        <v>SCHEDULE 7: REPORT ON SEGMENTED INFORMATION | 7.a</v>
      </c>
      <c r="N2474" s="9" t="str">
        <f t="shared" si="38"/>
        <v>SCHEDULE 7: REPORT ON SEGMENTED INFORMATION | 7.a | Airfield Activities | Gains / (losses) on asset sales</v>
      </c>
    </row>
    <row r="2475" spans="1:14" hidden="1">
      <c r="A2475" t="s">
        <v>1</v>
      </c>
      <c r="B2475">
        <v>2011</v>
      </c>
      <c r="C2475" t="s">
        <v>204</v>
      </c>
      <c r="D2475" t="s">
        <v>209</v>
      </c>
      <c r="E2475" t="s">
        <v>81</v>
      </c>
      <c r="F2475" t="s">
        <v>322</v>
      </c>
      <c r="G2475">
        <v>16</v>
      </c>
      <c r="H2475" t="s">
        <v>267</v>
      </c>
      <c r="I2475">
        <v>2011</v>
      </c>
      <c r="J2475" t="s">
        <v>92</v>
      </c>
      <c r="K2475" t="s">
        <v>458</v>
      </c>
      <c r="L2475">
        <v>0</v>
      </c>
      <c r="M2475" s="9" t="str">
        <f>Data[[#This Row],[schedule]]&amp;" | "&amp;Data[[#This Row],[section]]</f>
        <v>SCHEDULE 7: REPORT ON SEGMENTED INFORMATION | 7.a</v>
      </c>
      <c r="N2475" s="9" t="str">
        <f t="shared" si="38"/>
        <v>SCHEDULE 7: REPORT ON SEGMENTED INFORMATION | 7.a | Aircraft and Freight Activities | Gains / (losses) on asset sales</v>
      </c>
    </row>
    <row r="2476" spans="1:14" hidden="1">
      <c r="A2476" t="s">
        <v>1</v>
      </c>
      <c r="B2476">
        <v>2011</v>
      </c>
      <c r="C2476" t="s">
        <v>204</v>
      </c>
      <c r="D2476" t="s">
        <v>209</v>
      </c>
      <c r="E2476" t="s">
        <v>81</v>
      </c>
      <c r="F2476" t="s">
        <v>323</v>
      </c>
      <c r="G2476">
        <v>16</v>
      </c>
      <c r="H2476" t="s">
        <v>267</v>
      </c>
      <c r="I2476">
        <v>2011</v>
      </c>
      <c r="J2476" t="s">
        <v>92</v>
      </c>
      <c r="K2476" t="s">
        <v>1308</v>
      </c>
      <c r="L2476">
        <v>2</v>
      </c>
      <c r="M2476" s="9" t="str">
        <f>Data[[#This Row],[schedule]]&amp;" | "&amp;Data[[#This Row],[section]]</f>
        <v>SCHEDULE 7: REPORT ON SEGMENTED INFORMATION | 7.a</v>
      </c>
      <c r="N2476" s="9" t="str">
        <f t="shared" si="38"/>
        <v>SCHEDULE 7: REPORT ON SEGMENTED INFORMATION | 7.a | Airport Business | Gains / (losses) on asset sales</v>
      </c>
    </row>
    <row r="2477" spans="1:14" hidden="1">
      <c r="A2477" t="s">
        <v>1</v>
      </c>
      <c r="B2477">
        <v>2011</v>
      </c>
      <c r="C2477" t="s">
        <v>204</v>
      </c>
      <c r="D2477" t="s">
        <v>209</v>
      </c>
      <c r="E2477" t="s">
        <v>81</v>
      </c>
      <c r="F2477" t="s">
        <v>330</v>
      </c>
      <c r="G2477">
        <v>17</v>
      </c>
      <c r="H2477" t="s">
        <v>151</v>
      </c>
      <c r="I2477">
        <v>2011</v>
      </c>
      <c r="J2477" t="s">
        <v>92</v>
      </c>
      <c r="K2477" t="s">
        <v>458</v>
      </c>
      <c r="L2477">
        <v>0</v>
      </c>
      <c r="M2477" s="9" t="str">
        <f>Data[[#This Row],[schedule]]&amp;" | "&amp;Data[[#This Row],[section]]</f>
        <v>SCHEDULE 7: REPORT ON SEGMENTED INFORMATION | 7.a</v>
      </c>
      <c r="N2477" s="9" t="str">
        <f t="shared" si="38"/>
        <v>SCHEDULE 7: REPORT ON SEGMENTED INFORMATION | 7.a | Specified Passenger Terminal Activities | Other income</v>
      </c>
    </row>
    <row r="2478" spans="1:14" hidden="1">
      <c r="A2478" t="s">
        <v>1</v>
      </c>
      <c r="B2478">
        <v>2011</v>
      </c>
      <c r="C2478" t="s">
        <v>204</v>
      </c>
      <c r="D2478" t="s">
        <v>209</v>
      </c>
      <c r="E2478" t="s">
        <v>81</v>
      </c>
      <c r="F2478" t="s">
        <v>321</v>
      </c>
      <c r="G2478">
        <v>17</v>
      </c>
      <c r="H2478" t="s">
        <v>151</v>
      </c>
      <c r="I2478">
        <v>2011</v>
      </c>
      <c r="J2478" t="s">
        <v>92</v>
      </c>
      <c r="K2478" t="s">
        <v>458</v>
      </c>
      <c r="L2478">
        <v>0</v>
      </c>
      <c r="M2478" s="9" t="str">
        <f>Data[[#This Row],[schedule]]&amp;" | "&amp;Data[[#This Row],[section]]</f>
        <v>SCHEDULE 7: REPORT ON SEGMENTED INFORMATION | 7.a</v>
      </c>
      <c r="N2478" s="9" t="str">
        <f t="shared" si="38"/>
        <v>SCHEDULE 7: REPORT ON SEGMENTED INFORMATION | 7.a | Airfield Activities | Other income</v>
      </c>
    </row>
    <row r="2479" spans="1:14" hidden="1">
      <c r="A2479" t="s">
        <v>1</v>
      </c>
      <c r="B2479">
        <v>2011</v>
      </c>
      <c r="C2479" t="s">
        <v>204</v>
      </c>
      <c r="D2479" t="s">
        <v>209</v>
      </c>
      <c r="E2479" t="s">
        <v>81</v>
      </c>
      <c r="F2479" t="s">
        <v>322</v>
      </c>
      <c r="G2479">
        <v>17</v>
      </c>
      <c r="H2479" t="s">
        <v>151</v>
      </c>
      <c r="I2479">
        <v>2011</v>
      </c>
      <c r="J2479" t="s">
        <v>92</v>
      </c>
      <c r="K2479" t="s">
        <v>458</v>
      </c>
      <c r="L2479">
        <v>0</v>
      </c>
      <c r="M2479" s="9" t="str">
        <f>Data[[#This Row],[schedule]]&amp;" | "&amp;Data[[#This Row],[section]]</f>
        <v>SCHEDULE 7: REPORT ON SEGMENTED INFORMATION | 7.a</v>
      </c>
      <c r="N2479" s="9" t="str">
        <f t="shared" si="38"/>
        <v>SCHEDULE 7: REPORT ON SEGMENTED INFORMATION | 7.a | Aircraft and Freight Activities | Other income</v>
      </c>
    </row>
    <row r="2480" spans="1:14" hidden="1">
      <c r="A2480" t="s">
        <v>1</v>
      </c>
      <c r="B2480">
        <v>2011</v>
      </c>
      <c r="C2480" t="s">
        <v>204</v>
      </c>
      <c r="D2480" t="s">
        <v>209</v>
      </c>
      <c r="E2480" t="s">
        <v>81</v>
      </c>
      <c r="F2480" t="s">
        <v>323</v>
      </c>
      <c r="G2480">
        <v>17</v>
      </c>
      <c r="H2480" t="s">
        <v>151</v>
      </c>
      <c r="I2480">
        <v>2011</v>
      </c>
      <c r="J2480" t="s">
        <v>92</v>
      </c>
      <c r="K2480" t="s">
        <v>458</v>
      </c>
      <c r="L2480">
        <v>0</v>
      </c>
      <c r="M2480" s="9" t="str">
        <f>Data[[#This Row],[schedule]]&amp;" | "&amp;Data[[#This Row],[section]]</f>
        <v>SCHEDULE 7: REPORT ON SEGMENTED INFORMATION | 7.a</v>
      </c>
      <c r="N2480" s="9" t="str">
        <f t="shared" si="38"/>
        <v>SCHEDULE 7: REPORT ON SEGMENTED INFORMATION | 7.a | Airport Business | Other income</v>
      </c>
    </row>
    <row r="2481" spans="1:14" hidden="1">
      <c r="A2481" t="s">
        <v>1</v>
      </c>
      <c r="B2481">
        <v>2011</v>
      </c>
      <c r="C2481" t="s">
        <v>204</v>
      </c>
      <c r="D2481" t="s">
        <v>209</v>
      </c>
      <c r="E2481" t="s">
        <v>81</v>
      </c>
      <c r="F2481" t="s">
        <v>330</v>
      </c>
      <c r="G2481">
        <v>18</v>
      </c>
      <c r="H2481" t="s">
        <v>152</v>
      </c>
      <c r="I2481">
        <v>2011</v>
      </c>
      <c r="J2481" t="s">
        <v>92</v>
      </c>
      <c r="K2481" t="s">
        <v>1309</v>
      </c>
      <c r="L2481">
        <v>28969.128041658128</v>
      </c>
      <c r="M2481" s="9" t="str">
        <f>Data[[#This Row],[schedule]]&amp;" | "&amp;Data[[#This Row],[section]]</f>
        <v>SCHEDULE 7: REPORT ON SEGMENTED INFORMATION | 7.a</v>
      </c>
      <c r="N2481" s="9" t="str">
        <f t="shared" si="38"/>
        <v>SCHEDULE 7: REPORT ON SEGMENTED INFORMATION | 7.a | Specified Passenger Terminal Activities | Total regulatory income</v>
      </c>
    </row>
    <row r="2482" spans="1:14" hidden="1">
      <c r="A2482" t="s">
        <v>1</v>
      </c>
      <c r="B2482">
        <v>2011</v>
      </c>
      <c r="C2482" t="s">
        <v>204</v>
      </c>
      <c r="D2482" t="s">
        <v>209</v>
      </c>
      <c r="E2482" t="s">
        <v>81</v>
      </c>
      <c r="F2482" t="s">
        <v>321</v>
      </c>
      <c r="G2482">
        <v>18</v>
      </c>
      <c r="H2482" t="s">
        <v>152</v>
      </c>
      <c r="I2482">
        <v>2011</v>
      </c>
      <c r="J2482" t="s">
        <v>92</v>
      </c>
      <c r="K2482" t="s">
        <v>1310</v>
      </c>
      <c r="L2482">
        <v>26750.97330194186</v>
      </c>
      <c r="M2482" s="9" t="str">
        <f>Data[[#This Row],[schedule]]&amp;" | "&amp;Data[[#This Row],[section]]</f>
        <v>SCHEDULE 7: REPORT ON SEGMENTED INFORMATION | 7.a</v>
      </c>
      <c r="N2482" s="9" t="str">
        <f t="shared" si="38"/>
        <v>SCHEDULE 7: REPORT ON SEGMENTED INFORMATION | 7.a | Airfield Activities | Total regulatory income</v>
      </c>
    </row>
    <row r="2483" spans="1:14" hidden="1">
      <c r="A2483" t="s">
        <v>1</v>
      </c>
      <c r="B2483">
        <v>2011</v>
      </c>
      <c r="C2483" t="s">
        <v>204</v>
      </c>
      <c r="D2483" t="s">
        <v>209</v>
      </c>
      <c r="E2483" t="s">
        <v>81</v>
      </c>
      <c r="F2483" t="s">
        <v>322</v>
      </c>
      <c r="G2483">
        <v>18</v>
      </c>
      <c r="H2483" t="s">
        <v>152</v>
      </c>
      <c r="I2483">
        <v>2011</v>
      </c>
      <c r="J2483" t="s">
        <v>92</v>
      </c>
      <c r="K2483" t="s">
        <v>1301</v>
      </c>
      <c r="L2483">
        <v>1336.4659999999999</v>
      </c>
      <c r="M2483" s="9" t="str">
        <f>Data[[#This Row],[schedule]]&amp;" | "&amp;Data[[#This Row],[section]]</f>
        <v>SCHEDULE 7: REPORT ON SEGMENTED INFORMATION | 7.a</v>
      </c>
      <c r="N2483" s="9" t="str">
        <f t="shared" si="38"/>
        <v>SCHEDULE 7: REPORT ON SEGMENTED INFORMATION | 7.a | Aircraft and Freight Activities | Total regulatory income</v>
      </c>
    </row>
    <row r="2484" spans="1:14" hidden="1">
      <c r="A2484" t="s">
        <v>1</v>
      </c>
      <c r="B2484">
        <v>2011</v>
      </c>
      <c r="C2484" t="s">
        <v>204</v>
      </c>
      <c r="D2484" t="s">
        <v>209</v>
      </c>
      <c r="E2484" t="s">
        <v>81</v>
      </c>
      <c r="F2484" t="s">
        <v>323</v>
      </c>
      <c r="G2484">
        <v>18</v>
      </c>
      <c r="H2484" t="s">
        <v>152</v>
      </c>
      <c r="I2484">
        <v>2011</v>
      </c>
      <c r="J2484" t="s">
        <v>92</v>
      </c>
      <c r="K2484" t="s">
        <v>1260</v>
      </c>
      <c r="L2484">
        <v>57056.567343599992</v>
      </c>
      <c r="M2484" s="9" t="str">
        <f>Data[[#This Row],[schedule]]&amp;" | "&amp;Data[[#This Row],[section]]</f>
        <v>SCHEDULE 7: REPORT ON SEGMENTED INFORMATION | 7.a</v>
      </c>
      <c r="N2484" s="9" t="str">
        <f t="shared" si="38"/>
        <v>SCHEDULE 7: REPORT ON SEGMENTED INFORMATION | 7.a | Airport Business | Total regulatory income</v>
      </c>
    </row>
    <row r="2485" spans="1:14" hidden="1">
      <c r="A2485" t="s">
        <v>1</v>
      </c>
      <c r="B2485">
        <v>2011</v>
      </c>
      <c r="C2485" t="s">
        <v>204</v>
      </c>
      <c r="D2485" t="s">
        <v>209</v>
      </c>
      <c r="E2485" t="s">
        <v>81</v>
      </c>
      <c r="F2485" t="s">
        <v>330</v>
      </c>
      <c r="G2485">
        <v>20</v>
      </c>
      <c r="H2485" t="s">
        <v>79</v>
      </c>
      <c r="I2485">
        <v>2011</v>
      </c>
      <c r="J2485" t="s">
        <v>92</v>
      </c>
      <c r="K2485" t="s">
        <v>1311</v>
      </c>
      <c r="L2485">
        <v>6008.4193954990396</v>
      </c>
      <c r="M2485" s="9" t="str">
        <f>Data[[#This Row],[schedule]]&amp;" | "&amp;Data[[#This Row],[section]]</f>
        <v>SCHEDULE 7: REPORT ON SEGMENTED INFORMATION | 7.a</v>
      </c>
      <c r="N2485" s="9" t="str">
        <f t="shared" si="38"/>
        <v>SCHEDULE 7: REPORT ON SEGMENTED INFORMATION | 7.a | Specified Passenger Terminal Activities | Total operational expenditure</v>
      </c>
    </row>
    <row r="2486" spans="1:14" hidden="1">
      <c r="A2486" t="s">
        <v>1</v>
      </c>
      <c r="B2486">
        <v>2011</v>
      </c>
      <c r="C2486" t="s">
        <v>204</v>
      </c>
      <c r="D2486" t="s">
        <v>209</v>
      </c>
      <c r="E2486" t="s">
        <v>81</v>
      </c>
      <c r="F2486" t="s">
        <v>321</v>
      </c>
      <c r="G2486">
        <v>20</v>
      </c>
      <c r="H2486" t="s">
        <v>79</v>
      </c>
      <c r="I2486">
        <v>2011</v>
      </c>
      <c r="J2486" t="s">
        <v>92</v>
      </c>
      <c r="K2486" t="s">
        <v>1201</v>
      </c>
      <c r="L2486">
        <v>8209.1765395558759</v>
      </c>
      <c r="M2486" s="9" t="str">
        <f>Data[[#This Row],[schedule]]&amp;" | "&amp;Data[[#This Row],[section]]</f>
        <v>SCHEDULE 7: REPORT ON SEGMENTED INFORMATION | 7.a</v>
      </c>
      <c r="N2486" s="9" t="str">
        <f t="shared" si="38"/>
        <v>SCHEDULE 7: REPORT ON SEGMENTED INFORMATION | 7.a | Airfield Activities | Total operational expenditure</v>
      </c>
    </row>
    <row r="2487" spans="1:14" hidden="1">
      <c r="A2487" t="s">
        <v>1</v>
      </c>
      <c r="B2487">
        <v>2011</v>
      </c>
      <c r="C2487" t="s">
        <v>204</v>
      </c>
      <c r="D2487" t="s">
        <v>209</v>
      </c>
      <c r="E2487" t="s">
        <v>81</v>
      </c>
      <c r="F2487" t="s">
        <v>322</v>
      </c>
      <c r="G2487">
        <v>20</v>
      </c>
      <c r="H2487" t="s">
        <v>79</v>
      </c>
      <c r="I2487">
        <v>2011</v>
      </c>
      <c r="J2487" t="s">
        <v>92</v>
      </c>
      <c r="K2487" t="s">
        <v>1202</v>
      </c>
      <c r="L2487">
        <v>430.76451833494173</v>
      </c>
      <c r="M2487" s="9" t="str">
        <f>Data[[#This Row],[schedule]]&amp;" | "&amp;Data[[#This Row],[section]]</f>
        <v>SCHEDULE 7: REPORT ON SEGMENTED INFORMATION | 7.a</v>
      </c>
      <c r="N2487" s="9" t="str">
        <f t="shared" si="38"/>
        <v>SCHEDULE 7: REPORT ON SEGMENTED INFORMATION | 7.a | Aircraft and Freight Activities | Total operational expenditure</v>
      </c>
    </row>
    <row r="2488" spans="1:14" hidden="1">
      <c r="A2488" t="s">
        <v>1</v>
      </c>
      <c r="B2488">
        <v>2011</v>
      </c>
      <c r="C2488" t="s">
        <v>204</v>
      </c>
      <c r="D2488" t="s">
        <v>209</v>
      </c>
      <c r="E2488" t="s">
        <v>81</v>
      </c>
      <c r="F2488" t="s">
        <v>323</v>
      </c>
      <c r="G2488">
        <v>20</v>
      </c>
      <c r="H2488" t="s">
        <v>79</v>
      </c>
      <c r="I2488">
        <v>2011</v>
      </c>
      <c r="J2488" t="s">
        <v>92</v>
      </c>
      <c r="K2488" t="s">
        <v>1203</v>
      </c>
      <c r="L2488">
        <v>14648.36045338986</v>
      </c>
      <c r="M2488" s="9" t="str">
        <f>Data[[#This Row],[schedule]]&amp;" | "&amp;Data[[#This Row],[section]]</f>
        <v>SCHEDULE 7: REPORT ON SEGMENTED INFORMATION | 7.a</v>
      </c>
      <c r="N2488" s="9" t="str">
        <f t="shared" si="38"/>
        <v>SCHEDULE 7: REPORT ON SEGMENTED INFORMATION | 7.a | Airport Business | Total operational expenditure</v>
      </c>
    </row>
    <row r="2489" spans="1:14" hidden="1">
      <c r="A2489" t="s">
        <v>1</v>
      </c>
      <c r="B2489">
        <v>2011</v>
      </c>
      <c r="C2489" t="s">
        <v>204</v>
      </c>
      <c r="D2489" t="s">
        <v>209</v>
      </c>
      <c r="E2489" t="s">
        <v>81</v>
      </c>
      <c r="F2489" t="s">
        <v>330</v>
      </c>
      <c r="G2489">
        <v>22</v>
      </c>
      <c r="H2489" t="s">
        <v>155</v>
      </c>
      <c r="I2489">
        <v>2011</v>
      </c>
      <c r="J2489" t="s">
        <v>92</v>
      </c>
      <c r="K2489" t="s">
        <v>1312</v>
      </c>
      <c r="L2489">
        <v>5807.6693256654162</v>
      </c>
      <c r="M2489" s="9" t="str">
        <f>Data[[#This Row],[schedule]]&amp;" | "&amp;Data[[#This Row],[section]]</f>
        <v>SCHEDULE 7: REPORT ON SEGMENTED INFORMATION | 7.a</v>
      </c>
      <c r="N2489" s="9" t="str">
        <f t="shared" si="38"/>
        <v>SCHEDULE 7: REPORT ON SEGMENTED INFORMATION | 7.a | Specified Passenger Terminal Activities | Regulatory depreciation</v>
      </c>
    </row>
    <row r="2490" spans="1:14" hidden="1">
      <c r="A2490" t="s">
        <v>1</v>
      </c>
      <c r="B2490">
        <v>2011</v>
      </c>
      <c r="C2490" t="s">
        <v>204</v>
      </c>
      <c r="D2490" t="s">
        <v>209</v>
      </c>
      <c r="E2490" t="s">
        <v>81</v>
      </c>
      <c r="F2490" t="s">
        <v>321</v>
      </c>
      <c r="G2490">
        <v>22</v>
      </c>
      <c r="H2490" t="s">
        <v>155</v>
      </c>
      <c r="I2490">
        <v>2011</v>
      </c>
      <c r="J2490" t="s">
        <v>92</v>
      </c>
      <c r="K2490" t="s">
        <v>1313</v>
      </c>
      <c r="L2490">
        <v>6231.6741090339401</v>
      </c>
      <c r="M2490" s="9" t="str">
        <f>Data[[#This Row],[schedule]]&amp;" | "&amp;Data[[#This Row],[section]]</f>
        <v>SCHEDULE 7: REPORT ON SEGMENTED INFORMATION | 7.a</v>
      </c>
      <c r="N2490" s="9" t="str">
        <f t="shared" si="38"/>
        <v>SCHEDULE 7: REPORT ON SEGMENTED INFORMATION | 7.a | Airfield Activities | Regulatory depreciation</v>
      </c>
    </row>
    <row r="2491" spans="1:14" hidden="1">
      <c r="A2491" t="s">
        <v>1</v>
      </c>
      <c r="B2491">
        <v>2011</v>
      </c>
      <c r="C2491" t="s">
        <v>204</v>
      </c>
      <c r="D2491" t="s">
        <v>209</v>
      </c>
      <c r="E2491" t="s">
        <v>81</v>
      </c>
      <c r="F2491" t="s">
        <v>322</v>
      </c>
      <c r="G2491">
        <v>22</v>
      </c>
      <c r="H2491" t="s">
        <v>155</v>
      </c>
      <c r="I2491">
        <v>2011</v>
      </c>
      <c r="J2491" t="s">
        <v>92</v>
      </c>
      <c r="K2491" t="s">
        <v>1314</v>
      </c>
      <c r="L2491">
        <v>65.340377537519501</v>
      </c>
      <c r="M2491" s="9" t="str">
        <f>Data[[#This Row],[schedule]]&amp;" | "&amp;Data[[#This Row],[section]]</f>
        <v>SCHEDULE 7: REPORT ON SEGMENTED INFORMATION | 7.a</v>
      </c>
      <c r="N2491" s="9" t="str">
        <f t="shared" si="38"/>
        <v>SCHEDULE 7: REPORT ON SEGMENTED INFORMATION | 7.a | Aircraft and Freight Activities | Regulatory depreciation</v>
      </c>
    </row>
    <row r="2492" spans="1:14" hidden="1">
      <c r="A2492" t="s">
        <v>1</v>
      </c>
      <c r="B2492">
        <v>2011</v>
      </c>
      <c r="C2492" t="s">
        <v>204</v>
      </c>
      <c r="D2492" t="s">
        <v>209</v>
      </c>
      <c r="E2492" t="s">
        <v>81</v>
      </c>
      <c r="F2492" t="s">
        <v>323</v>
      </c>
      <c r="G2492">
        <v>22</v>
      </c>
      <c r="H2492" t="s">
        <v>155</v>
      </c>
      <c r="I2492">
        <v>2011</v>
      </c>
      <c r="J2492" t="s">
        <v>92</v>
      </c>
      <c r="K2492" t="s">
        <v>1315</v>
      </c>
      <c r="L2492">
        <v>12104.683812236881</v>
      </c>
      <c r="M2492" s="9" t="str">
        <f>Data[[#This Row],[schedule]]&amp;" | "&amp;Data[[#This Row],[section]]</f>
        <v>SCHEDULE 7: REPORT ON SEGMENTED INFORMATION | 7.a</v>
      </c>
      <c r="N2492" s="9" t="str">
        <f t="shared" si="38"/>
        <v>SCHEDULE 7: REPORT ON SEGMENTED INFORMATION | 7.a | Airport Business | Regulatory depreciation</v>
      </c>
    </row>
    <row r="2493" spans="1:14" hidden="1">
      <c r="A2493" t="s">
        <v>1</v>
      </c>
      <c r="B2493">
        <v>2011</v>
      </c>
      <c r="C2493" t="s">
        <v>204</v>
      </c>
      <c r="D2493" t="s">
        <v>209</v>
      </c>
      <c r="E2493" t="s">
        <v>81</v>
      </c>
      <c r="F2493" t="s">
        <v>330</v>
      </c>
      <c r="G2493">
        <v>24</v>
      </c>
      <c r="H2493" t="s">
        <v>158</v>
      </c>
      <c r="I2493">
        <v>2011</v>
      </c>
      <c r="J2493" t="s">
        <v>92</v>
      </c>
      <c r="K2493" t="s">
        <v>1316</v>
      </c>
      <c r="L2493">
        <v>2994.9028145348661</v>
      </c>
      <c r="M2493" s="9" t="str">
        <f>Data[[#This Row],[schedule]]&amp;" | "&amp;Data[[#This Row],[section]]</f>
        <v>SCHEDULE 7: REPORT ON SEGMENTED INFORMATION | 7.a</v>
      </c>
      <c r="N2493" s="9" t="str">
        <f t="shared" si="38"/>
        <v>SCHEDULE 7: REPORT ON SEGMENTED INFORMATION | 7.a | Specified Passenger Terminal Activities | Total revaluations</v>
      </c>
    </row>
    <row r="2494" spans="1:14" hidden="1">
      <c r="A2494" t="s">
        <v>1</v>
      </c>
      <c r="B2494">
        <v>2011</v>
      </c>
      <c r="C2494" t="s">
        <v>204</v>
      </c>
      <c r="D2494" t="s">
        <v>209</v>
      </c>
      <c r="E2494" t="s">
        <v>81</v>
      </c>
      <c r="F2494" t="s">
        <v>321</v>
      </c>
      <c r="G2494">
        <v>24</v>
      </c>
      <c r="H2494" t="s">
        <v>158</v>
      </c>
      <c r="I2494">
        <v>2011</v>
      </c>
      <c r="J2494" t="s">
        <v>92</v>
      </c>
      <c r="K2494" t="s">
        <v>1317</v>
      </c>
      <c r="L2494">
        <v>1503.69569574449</v>
      </c>
      <c r="M2494" s="9" t="str">
        <f>Data[[#This Row],[schedule]]&amp;" | "&amp;Data[[#This Row],[section]]</f>
        <v>SCHEDULE 7: REPORT ON SEGMENTED INFORMATION | 7.a</v>
      </c>
      <c r="N2494" s="9" t="str">
        <f t="shared" si="38"/>
        <v>SCHEDULE 7: REPORT ON SEGMENTED INFORMATION | 7.a | Airfield Activities | Total revaluations</v>
      </c>
    </row>
    <row r="2495" spans="1:14" hidden="1">
      <c r="A2495" t="s">
        <v>1</v>
      </c>
      <c r="B2495">
        <v>2011</v>
      </c>
      <c r="C2495" t="s">
        <v>204</v>
      </c>
      <c r="D2495" t="s">
        <v>209</v>
      </c>
      <c r="E2495" t="s">
        <v>81</v>
      </c>
      <c r="F2495" t="s">
        <v>322</v>
      </c>
      <c r="G2495">
        <v>24</v>
      </c>
      <c r="H2495" t="s">
        <v>158</v>
      </c>
      <c r="I2495">
        <v>2011</v>
      </c>
      <c r="J2495" t="s">
        <v>92</v>
      </c>
      <c r="K2495" t="s">
        <v>1318</v>
      </c>
      <c r="L2495">
        <v>-43.193746490213321</v>
      </c>
      <c r="M2495" s="9" t="str">
        <f>Data[[#This Row],[schedule]]&amp;" | "&amp;Data[[#This Row],[section]]</f>
        <v>SCHEDULE 7: REPORT ON SEGMENTED INFORMATION | 7.a</v>
      </c>
      <c r="N2495" s="9" t="str">
        <f t="shared" si="38"/>
        <v>SCHEDULE 7: REPORT ON SEGMENTED INFORMATION | 7.a | Aircraft and Freight Activities | Total revaluations</v>
      </c>
    </row>
    <row r="2496" spans="1:14" hidden="1">
      <c r="A2496" t="s">
        <v>1</v>
      </c>
      <c r="B2496">
        <v>2011</v>
      </c>
      <c r="C2496" t="s">
        <v>204</v>
      </c>
      <c r="D2496" t="s">
        <v>209</v>
      </c>
      <c r="E2496" t="s">
        <v>81</v>
      </c>
      <c r="F2496" t="s">
        <v>323</v>
      </c>
      <c r="G2496">
        <v>24</v>
      </c>
      <c r="H2496" t="s">
        <v>158</v>
      </c>
      <c r="I2496">
        <v>2011</v>
      </c>
      <c r="J2496" t="s">
        <v>92</v>
      </c>
      <c r="K2496" t="s">
        <v>1319</v>
      </c>
      <c r="L2496">
        <v>4455.4047637891426</v>
      </c>
      <c r="M2496" s="9" t="str">
        <f>Data[[#This Row],[schedule]]&amp;" | "&amp;Data[[#This Row],[section]]</f>
        <v>SCHEDULE 7: REPORT ON SEGMENTED INFORMATION | 7.a</v>
      </c>
      <c r="N2496" s="9" t="str">
        <f t="shared" si="38"/>
        <v>SCHEDULE 7: REPORT ON SEGMENTED INFORMATION | 7.a | Airport Business | Total revaluations</v>
      </c>
    </row>
    <row r="2497" spans="1:14" hidden="1">
      <c r="A2497" t="s">
        <v>1</v>
      </c>
      <c r="B2497">
        <v>2011</v>
      </c>
      <c r="C2497" t="s">
        <v>204</v>
      </c>
      <c r="D2497" t="s">
        <v>209</v>
      </c>
      <c r="E2497" t="s">
        <v>81</v>
      </c>
      <c r="F2497" t="s">
        <v>330</v>
      </c>
      <c r="G2497">
        <v>26</v>
      </c>
      <c r="H2497" t="s">
        <v>160</v>
      </c>
      <c r="I2497">
        <v>2011</v>
      </c>
      <c r="J2497" t="s">
        <v>92</v>
      </c>
      <c r="K2497" t="s">
        <v>1320</v>
      </c>
      <c r="L2497">
        <v>-0.86856630931023704</v>
      </c>
      <c r="M2497" s="9" t="str">
        <f>Data[[#This Row],[schedule]]&amp;" | "&amp;Data[[#This Row],[section]]</f>
        <v>SCHEDULE 7: REPORT ON SEGMENTED INFORMATION | 7.a</v>
      </c>
      <c r="N2497" s="9" t="str">
        <f t="shared" si="38"/>
        <v>SCHEDULE 7: REPORT ON SEGMENTED INFORMATION | 7.a | Specified Passenger Terminal Activities | Allowance for long term credit spread</v>
      </c>
    </row>
    <row r="2498" spans="1:14" hidden="1">
      <c r="A2498" t="s">
        <v>1</v>
      </c>
      <c r="B2498">
        <v>2011</v>
      </c>
      <c r="C2498" t="s">
        <v>204</v>
      </c>
      <c r="D2498" t="s">
        <v>209</v>
      </c>
      <c r="E2498" t="s">
        <v>81</v>
      </c>
      <c r="F2498" t="s">
        <v>321</v>
      </c>
      <c r="G2498">
        <v>26</v>
      </c>
      <c r="H2498" t="s">
        <v>160</v>
      </c>
      <c r="I2498">
        <v>2011</v>
      </c>
      <c r="J2498" t="s">
        <v>92</v>
      </c>
      <c r="K2498" t="s">
        <v>1321</v>
      </c>
      <c r="L2498">
        <v>-1.6493348227706199</v>
      </c>
      <c r="M2498" s="9" t="str">
        <f>Data[[#This Row],[schedule]]&amp;" | "&amp;Data[[#This Row],[section]]</f>
        <v>SCHEDULE 7: REPORT ON SEGMENTED INFORMATION | 7.a</v>
      </c>
      <c r="N2498" s="9" t="str">
        <f t="shared" ref="N2498:N2561" si="39">SUBSTITUTE(SUBSTITUTE(SUBSTITUTE(C2498&amp;" | "&amp;D2498&amp;" | "&amp;E2498&amp;" | "&amp;F2498&amp;" | "&amp;H2498," |  |  | "," | ")," |  |  | "," | ")," |  | "," | ")</f>
        <v>SCHEDULE 7: REPORT ON SEGMENTED INFORMATION | 7.a | Airfield Activities | Allowance for long term credit spread</v>
      </c>
    </row>
    <row r="2499" spans="1:14" hidden="1">
      <c r="A2499" t="s">
        <v>1</v>
      </c>
      <c r="B2499">
        <v>2011</v>
      </c>
      <c r="C2499" t="s">
        <v>204</v>
      </c>
      <c r="D2499" t="s">
        <v>209</v>
      </c>
      <c r="E2499" t="s">
        <v>81</v>
      </c>
      <c r="F2499" t="s">
        <v>322</v>
      </c>
      <c r="G2499">
        <v>26</v>
      </c>
      <c r="H2499" t="s">
        <v>160</v>
      </c>
      <c r="I2499">
        <v>2011</v>
      </c>
      <c r="J2499" t="s">
        <v>92</v>
      </c>
      <c r="K2499" t="s">
        <v>1322</v>
      </c>
      <c r="L2499">
        <v>-4.2563123131677497E-2</v>
      </c>
      <c r="M2499" s="9" t="str">
        <f>Data[[#This Row],[schedule]]&amp;" | "&amp;Data[[#This Row],[section]]</f>
        <v>SCHEDULE 7: REPORT ON SEGMENTED INFORMATION | 7.a</v>
      </c>
      <c r="N2499" s="9" t="str">
        <f t="shared" si="39"/>
        <v>SCHEDULE 7: REPORT ON SEGMENTED INFORMATION | 7.a | Aircraft and Freight Activities | Allowance for long term credit spread</v>
      </c>
    </row>
    <row r="2500" spans="1:14" hidden="1">
      <c r="A2500" t="s">
        <v>1</v>
      </c>
      <c r="B2500">
        <v>2011</v>
      </c>
      <c r="C2500" t="s">
        <v>204</v>
      </c>
      <c r="D2500" t="s">
        <v>209</v>
      </c>
      <c r="E2500" t="s">
        <v>81</v>
      </c>
      <c r="F2500" t="s">
        <v>323</v>
      </c>
      <c r="G2500">
        <v>26</v>
      </c>
      <c r="H2500" t="s">
        <v>160</v>
      </c>
      <c r="I2500">
        <v>2011</v>
      </c>
      <c r="J2500" t="s">
        <v>92</v>
      </c>
      <c r="K2500" t="s">
        <v>1323</v>
      </c>
      <c r="L2500">
        <v>-2.5604642552125338</v>
      </c>
      <c r="M2500" s="9" t="str">
        <f>Data[[#This Row],[schedule]]&amp;" | "&amp;Data[[#This Row],[section]]</f>
        <v>SCHEDULE 7: REPORT ON SEGMENTED INFORMATION | 7.a</v>
      </c>
      <c r="N2500" s="9" t="str">
        <f t="shared" si="39"/>
        <v>SCHEDULE 7: REPORT ON SEGMENTED INFORMATION | 7.a | Airport Business | Allowance for long term credit spread</v>
      </c>
    </row>
    <row r="2501" spans="1:14" hidden="1">
      <c r="A2501" t="s">
        <v>1</v>
      </c>
      <c r="B2501">
        <v>2011</v>
      </c>
      <c r="C2501" t="s">
        <v>204</v>
      </c>
      <c r="D2501" t="s">
        <v>209</v>
      </c>
      <c r="E2501" t="s">
        <v>81</v>
      </c>
      <c r="F2501" t="s">
        <v>330</v>
      </c>
      <c r="G2501">
        <v>28</v>
      </c>
      <c r="H2501" t="s">
        <v>162</v>
      </c>
      <c r="I2501">
        <v>2011</v>
      </c>
      <c r="J2501" t="s">
        <v>92</v>
      </c>
      <c r="K2501" t="s">
        <v>1324</v>
      </c>
      <c r="L2501">
        <v>5021.1904390071841</v>
      </c>
      <c r="M2501" s="9" t="str">
        <f>Data[[#This Row],[schedule]]&amp;" | "&amp;Data[[#This Row],[section]]</f>
        <v>SCHEDULE 7: REPORT ON SEGMENTED INFORMATION | 7.a</v>
      </c>
      <c r="N2501" s="9" t="str">
        <f t="shared" si="39"/>
        <v>SCHEDULE 7: REPORT ON SEGMENTED INFORMATION | 7.a | Specified Passenger Terminal Activities | Regulatory tax allowance</v>
      </c>
    </row>
    <row r="2502" spans="1:14" hidden="1">
      <c r="A2502" t="s">
        <v>1</v>
      </c>
      <c r="B2502">
        <v>2011</v>
      </c>
      <c r="C2502" t="s">
        <v>204</v>
      </c>
      <c r="D2502" t="s">
        <v>209</v>
      </c>
      <c r="E2502" t="s">
        <v>81</v>
      </c>
      <c r="F2502" t="s">
        <v>321</v>
      </c>
      <c r="G2502">
        <v>28</v>
      </c>
      <c r="H2502" t="s">
        <v>162</v>
      </c>
      <c r="I2502">
        <v>2011</v>
      </c>
      <c r="J2502" t="s">
        <v>92</v>
      </c>
      <c r="K2502" t="s">
        <v>1325</v>
      </c>
      <c r="L2502">
        <v>3515.9038706853512</v>
      </c>
      <c r="M2502" s="9" t="str">
        <f>Data[[#This Row],[schedule]]&amp;" | "&amp;Data[[#This Row],[section]]</f>
        <v>SCHEDULE 7: REPORT ON SEGMENTED INFORMATION | 7.a</v>
      </c>
      <c r="N2502" s="9" t="str">
        <f t="shared" si="39"/>
        <v>SCHEDULE 7: REPORT ON SEGMENTED INFORMATION | 7.a | Airfield Activities | Regulatory tax allowance</v>
      </c>
    </row>
    <row r="2503" spans="1:14" hidden="1">
      <c r="A2503" t="s">
        <v>1</v>
      </c>
      <c r="B2503">
        <v>2011</v>
      </c>
      <c r="C2503" t="s">
        <v>204</v>
      </c>
      <c r="D2503" t="s">
        <v>209</v>
      </c>
      <c r="E2503" t="s">
        <v>81</v>
      </c>
      <c r="F2503" t="s">
        <v>322</v>
      </c>
      <c r="G2503">
        <v>28</v>
      </c>
      <c r="H2503" t="s">
        <v>162</v>
      </c>
      <c r="I2503">
        <v>2011</v>
      </c>
      <c r="J2503" t="s">
        <v>92</v>
      </c>
      <c r="K2503" t="s">
        <v>1326</v>
      </c>
      <c r="L2503">
        <v>240.0991401626589</v>
      </c>
      <c r="M2503" s="9" t="str">
        <f>Data[[#This Row],[schedule]]&amp;" | "&amp;Data[[#This Row],[section]]</f>
        <v>SCHEDULE 7: REPORT ON SEGMENTED INFORMATION | 7.a</v>
      </c>
      <c r="N2503" s="9" t="str">
        <f t="shared" si="39"/>
        <v>SCHEDULE 7: REPORT ON SEGMENTED INFORMATION | 7.a | Aircraft and Freight Activities | Regulatory tax allowance</v>
      </c>
    </row>
    <row r="2504" spans="1:14" hidden="1">
      <c r="A2504" t="s">
        <v>1</v>
      </c>
      <c r="B2504">
        <v>2011</v>
      </c>
      <c r="C2504" t="s">
        <v>204</v>
      </c>
      <c r="D2504" t="s">
        <v>209</v>
      </c>
      <c r="E2504" t="s">
        <v>81</v>
      </c>
      <c r="F2504" t="s">
        <v>323</v>
      </c>
      <c r="G2504">
        <v>28</v>
      </c>
      <c r="H2504" t="s">
        <v>162</v>
      </c>
      <c r="I2504">
        <v>2011</v>
      </c>
      <c r="J2504" t="s">
        <v>92</v>
      </c>
      <c r="K2504" t="s">
        <v>1327</v>
      </c>
      <c r="L2504">
        <v>8777.1934498551946</v>
      </c>
      <c r="M2504" s="9" t="str">
        <f>Data[[#This Row],[schedule]]&amp;" | "&amp;Data[[#This Row],[section]]</f>
        <v>SCHEDULE 7: REPORT ON SEGMENTED INFORMATION | 7.a</v>
      </c>
      <c r="N2504" s="9" t="str">
        <f t="shared" si="39"/>
        <v>SCHEDULE 7: REPORT ON SEGMENTED INFORMATION | 7.a | Airport Business | Regulatory tax allowance</v>
      </c>
    </row>
    <row r="2505" spans="1:14" hidden="1">
      <c r="A2505" t="s">
        <v>1</v>
      </c>
      <c r="B2505">
        <v>2011</v>
      </c>
      <c r="C2505" t="s">
        <v>204</v>
      </c>
      <c r="D2505" t="s">
        <v>209</v>
      </c>
      <c r="E2505" t="s">
        <v>81</v>
      </c>
      <c r="F2505" t="s">
        <v>330</v>
      </c>
      <c r="G2505">
        <v>30</v>
      </c>
      <c r="H2505" t="s">
        <v>268</v>
      </c>
      <c r="I2505">
        <v>2011</v>
      </c>
      <c r="J2505" t="s">
        <v>92</v>
      </c>
      <c r="K2505" t="s">
        <v>1328</v>
      </c>
      <c r="L2505">
        <v>15127.620262330671</v>
      </c>
      <c r="M2505" s="9" t="str">
        <f>Data[[#This Row],[schedule]]&amp;" | "&amp;Data[[#This Row],[section]]</f>
        <v>SCHEDULE 7: REPORT ON SEGMENTED INFORMATION | 7.a</v>
      </c>
      <c r="N2505" s="9" t="str">
        <f t="shared" si="39"/>
        <v xml:space="preserve">SCHEDULE 7: REPORT ON SEGMENTED INFORMATION | 7.a | Specified Passenger Terminal Activities | Regulatory profit/ loss </v>
      </c>
    </row>
    <row r="2506" spans="1:14" hidden="1">
      <c r="A2506" t="s">
        <v>1</v>
      </c>
      <c r="B2506">
        <v>2011</v>
      </c>
      <c r="C2506" t="s">
        <v>204</v>
      </c>
      <c r="D2506" t="s">
        <v>209</v>
      </c>
      <c r="E2506" t="s">
        <v>81</v>
      </c>
      <c r="F2506" t="s">
        <v>321</v>
      </c>
      <c r="G2506">
        <v>30</v>
      </c>
      <c r="H2506" t="s">
        <v>268</v>
      </c>
      <c r="I2506">
        <v>2011</v>
      </c>
      <c r="J2506" t="s">
        <v>92</v>
      </c>
      <c r="K2506" t="s">
        <v>1329</v>
      </c>
      <c r="L2506">
        <v>10299.56381323395</v>
      </c>
      <c r="M2506" s="9" t="str">
        <f>Data[[#This Row],[schedule]]&amp;" | "&amp;Data[[#This Row],[section]]</f>
        <v>SCHEDULE 7: REPORT ON SEGMENTED INFORMATION | 7.a</v>
      </c>
      <c r="N2506" s="9" t="str">
        <f t="shared" si="39"/>
        <v xml:space="preserve">SCHEDULE 7: REPORT ON SEGMENTED INFORMATION | 7.a | Airfield Activities | Regulatory profit/ loss </v>
      </c>
    </row>
    <row r="2507" spans="1:14" hidden="1">
      <c r="A2507" t="s">
        <v>1</v>
      </c>
      <c r="B2507">
        <v>2011</v>
      </c>
      <c r="C2507" t="s">
        <v>204</v>
      </c>
      <c r="D2507" t="s">
        <v>209</v>
      </c>
      <c r="E2507" t="s">
        <v>81</v>
      </c>
      <c r="F2507" t="s">
        <v>322</v>
      </c>
      <c r="G2507">
        <v>30</v>
      </c>
      <c r="H2507" t="s">
        <v>268</v>
      </c>
      <c r="I2507">
        <v>2011</v>
      </c>
      <c r="J2507" t="s">
        <v>92</v>
      </c>
      <c r="K2507" t="s">
        <v>1330</v>
      </c>
      <c r="L2507">
        <v>557.11078059779811</v>
      </c>
      <c r="M2507" s="9" t="str">
        <f>Data[[#This Row],[schedule]]&amp;" | "&amp;Data[[#This Row],[section]]</f>
        <v>SCHEDULE 7: REPORT ON SEGMENTED INFORMATION | 7.a</v>
      </c>
      <c r="N2507" s="9" t="str">
        <f t="shared" si="39"/>
        <v xml:space="preserve">SCHEDULE 7: REPORT ON SEGMENTED INFORMATION | 7.a | Aircraft and Freight Activities | Regulatory profit/ loss </v>
      </c>
    </row>
    <row r="2508" spans="1:14" hidden="1">
      <c r="A2508" t="s">
        <v>1</v>
      </c>
      <c r="B2508">
        <v>2011</v>
      </c>
      <c r="C2508" t="s">
        <v>204</v>
      </c>
      <c r="D2508" t="s">
        <v>209</v>
      </c>
      <c r="E2508" t="s">
        <v>81</v>
      </c>
      <c r="F2508" t="s">
        <v>323</v>
      </c>
      <c r="G2508">
        <v>30</v>
      </c>
      <c r="H2508" t="s">
        <v>268</v>
      </c>
      <c r="I2508">
        <v>2011</v>
      </c>
      <c r="J2508" t="s">
        <v>92</v>
      </c>
      <c r="K2508" t="s">
        <v>1331</v>
      </c>
      <c r="L2508">
        <v>25985.294856162411</v>
      </c>
      <c r="M2508" s="9" t="str">
        <f>Data[[#This Row],[schedule]]&amp;" | "&amp;Data[[#This Row],[section]]</f>
        <v>SCHEDULE 7: REPORT ON SEGMENTED INFORMATION | 7.a</v>
      </c>
      <c r="N2508" s="9" t="str">
        <f t="shared" si="39"/>
        <v xml:space="preserve">SCHEDULE 7: REPORT ON SEGMENTED INFORMATION | 7.a | Airport Business | Regulatory profit/ loss </v>
      </c>
    </row>
    <row r="2509" spans="1:14" hidden="1">
      <c r="A2509" t="s">
        <v>1</v>
      </c>
      <c r="B2509">
        <v>2011</v>
      </c>
      <c r="C2509" t="s">
        <v>204</v>
      </c>
      <c r="D2509" t="s">
        <v>209</v>
      </c>
      <c r="E2509" t="s">
        <v>81</v>
      </c>
      <c r="F2509" t="s">
        <v>330</v>
      </c>
      <c r="G2509">
        <v>32</v>
      </c>
      <c r="H2509" t="s">
        <v>127</v>
      </c>
      <c r="I2509">
        <v>2011</v>
      </c>
      <c r="J2509" t="s">
        <v>92</v>
      </c>
      <c r="K2509" t="s">
        <v>1332</v>
      </c>
      <c r="L2509">
        <v>140096.83788135229</v>
      </c>
      <c r="M2509" s="9" t="str">
        <f>Data[[#This Row],[schedule]]&amp;" | "&amp;Data[[#This Row],[section]]</f>
        <v>SCHEDULE 7: REPORT ON SEGMENTED INFORMATION | 7.a</v>
      </c>
      <c r="N2509" s="9" t="str">
        <f t="shared" si="39"/>
        <v>SCHEDULE 7: REPORT ON SEGMENTED INFORMATION | 7.a | Specified Passenger Terminal Activities | Regulatory investment value</v>
      </c>
    </row>
    <row r="2510" spans="1:14" hidden="1">
      <c r="A2510" t="s">
        <v>1</v>
      </c>
      <c r="B2510">
        <v>2011</v>
      </c>
      <c r="C2510" t="s">
        <v>204</v>
      </c>
      <c r="D2510" t="s">
        <v>209</v>
      </c>
      <c r="E2510" t="s">
        <v>81</v>
      </c>
      <c r="F2510" t="s">
        <v>321</v>
      </c>
      <c r="G2510">
        <v>32</v>
      </c>
      <c r="H2510" t="s">
        <v>127</v>
      </c>
      <c r="I2510">
        <v>2011</v>
      </c>
      <c r="J2510" t="s">
        <v>92</v>
      </c>
      <c r="K2510" t="s">
        <v>1333</v>
      </c>
      <c r="L2510">
        <v>253314.57657815699</v>
      </c>
      <c r="M2510" s="9" t="str">
        <f>Data[[#This Row],[schedule]]&amp;" | "&amp;Data[[#This Row],[section]]</f>
        <v>SCHEDULE 7: REPORT ON SEGMENTED INFORMATION | 7.a</v>
      </c>
      <c r="N2510" s="9" t="str">
        <f t="shared" si="39"/>
        <v>SCHEDULE 7: REPORT ON SEGMENTED INFORMATION | 7.a | Airfield Activities | Regulatory investment value</v>
      </c>
    </row>
    <row r="2511" spans="1:14" hidden="1">
      <c r="A2511" t="s">
        <v>1</v>
      </c>
      <c r="B2511">
        <v>2011</v>
      </c>
      <c r="C2511" t="s">
        <v>204</v>
      </c>
      <c r="D2511" t="s">
        <v>209</v>
      </c>
      <c r="E2511" t="s">
        <v>81</v>
      </c>
      <c r="F2511" t="s">
        <v>322</v>
      </c>
      <c r="G2511">
        <v>32</v>
      </c>
      <c r="H2511" t="s">
        <v>127</v>
      </c>
      <c r="I2511">
        <v>2011</v>
      </c>
      <c r="J2511" t="s">
        <v>92</v>
      </c>
      <c r="K2511" t="s">
        <v>1334</v>
      </c>
      <c r="L2511">
        <v>5461.2923234439631</v>
      </c>
      <c r="M2511" s="9" t="str">
        <f>Data[[#This Row],[schedule]]&amp;" | "&amp;Data[[#This Row],[section]]</f>
        <v>SCHEDULE 7: REPORT ON SEGMENTED INFORMATION | 7.a</v>
      </c>
      <c r="N2511" s="9" t="str">
        <f t="shared" si="39"/>
        <v>SCHEDULE 7: REPORT ON SEGMENTED INFORMATION | 7.a | Aircraft and Freight Activities | Regulatory investment value</v>
      </c>
    </row>
    <row r="2512" spans="1:14" hidden="1">
      <c r="A2512" t="s">
        <v>1</v>
      </c>
      <c r="B2512">
        <v>2011</v>
      </c>
      <c r="C2512" t="s">
        <v>204</v>
      </c>
      <c r="D2512" t="s">
        <v>209</v>
      </c>
      <c r="E2512" t="s">
        <v>81</v>
      </c>
      <c r="F2512" t="s">
        <v>323</v>
      </c>
      <c r="G2512">
        <v>32</v>
      </c>
      <c r="H2512" t="s">
        <v>127</v>
      </c>
      <c r="I2512">
        <v>2011</v>
      </c>
      <c r="J2512" t="s">
        <v>92</v>
      </c>
      <c r="K2512" t="s">
        <v>1335</v>
      </c>
      <c r="L2512">
        <v>398872.70678295329</v>
      </c>
      <c r="M2512" s="9" t="str">
        <f>Data[[#This Row],[schedule]]&amp;" | "&amp;Data[[#This Row],[section]]</f>
        <v>SCHEDULE 7: REPORT ON SEGMENTED INFORMATION | 7.a</v>
      </c>
      <c r="N2512" s="9" t="str">
        <f t="shared" si="39"/>
        <v>SCHEDULE 7: REPORT ON SEGMENTED INFORMATION | 7.a | Airport Business | Regulatory investment value</v>
      </c>
    </row>
    <row r="2513" spans="1:14" hidden="1">
      <c r="A2513" t="s">
        <v>1</v>
      </c>
      <c r="B2513">
        <v>2011</v>
      </c>
      <c r="C2513" t="s">
        <v>205</v>
      </c>
      <c r="D2513" t="s">
        <v>210</v>
      </c>
      <c r="E2513" t="s">
        <v>101</v>
      </c>
      <c r="F2513" t="s">
        <v>331</v>
      </c>
      <c r="G2513">
        <v>10</v>
      </c>
      <c r="H2513" t="s">
        <v>69</v>
      </c>
      <c r="I2513">
        <v>2011</v>
      </c>
      <c r="J2513" t="s">
        <v>92</v>
      </c>
      <c r="K2513" t="s">
        <v>1336</v>
      </c>
      <c r="L2513">
        <v>18529.018676658528</v>
      </c>
      <c r="M2513" s="9" t="str">
        <f>Data[[#This Row],[schedule]]&amp;" | "&amp;Data[[#This Row],[section]]</f>
        <v>SCHEDULE 6: REPORT ON ACTUAL TO FORECAST EXPENDITURE | 6a: Actual to Forecast Expenditure</v>
      </c>
      <c r="N2513" s="9" t="str">
        <f t="shared" si="39"/>
        <v>SCHEDULE 6: REPORT ON ACTUAL TO FORECAST EXPENDITURE | 6a: Actual to Forecast Expenditure | By category | Actual for Current Disclosure Year (a) | Capacity growth</v>
      </c>
    </row>
    <row r="2514" spans="1:14" hidden="1">
      <c r="A2514" t="s">
        <v>1</v>
      </c>
      <c r="B2514">
        <v>2011</v>
      </c>
      <c r="C2514" t="s">
        <v>205</v>
      </c>
      <c r="D2514" t="s">
        <v>210</v>
      </c>
      <c r="E2514" t="s">
        <v>101</v>
      </c>
      <c r="F2514" t="s">
        <v>332</v>
      </c>
      <c r="G2514">
        <v>10</v>
      </c>
      <c r="H2514" t="s">
        <v>69</v>
      </c>
      <c r="I2514">
        <v>2011</v>
      </c>
      <c r="J2514" t="s">
        <v>92</v>
      </c>
      <c r="K2514" t="s">
        <v>458</v>
      </c>
      <c r="L2514">
        <v>0</v>
      </c>
      <c r="M2514" s="9" t="str">
        <f>Data[[#This Row],[schedule]]&amp;" | "&amp;Data[[#This Row],[section]]</f>
        <v>SCHEDULE 6: REPORT ON ACTUAL TO FORECAST EXPENDITURE | 6a: Actual to Forecast Expenditure</v>
      </c>
      <c r="N2514" s="9" t="str">
        <f t="shared" si="39"/>
        <v>SCHEDULE 6: REPORT ON ACTUAL TO FORECAST EXPENDITURE | 6a: Actual to Forecast Expenditure | By category | Forecast for Current Disclosure Year (b) | Capacity growth</v>
      </c>
    </row>
    <row r="2515" spans="1:14" hidden="1">
      <c r="A2515" t="s">
        <v>1</v>
      </c>
      <c r="B2515">
        <v>2011</v>
      </c>
      <c r="C2515" t="s">
        <v>205</v>
      </c>
      <c r="D2515" t="s">
        <v>210</v>
      </c>
      <c r="E2515" t="s">
        <v>101</v>
      </c>
      <c r="F2515" t="s">
        <v>333</v>
      </c>
      <c r="G2515">
        <v>10</v>
      </c>
      <c r="H2515" t="s">
        <v>69</v>
      </c>
      <c r="I2515">
        <v>2011</v>
      </c>
      <c r="J2515" t="s">
        <v>93</v>
      </c>
      <c r="K2515" t="s">
        <v>1010</v>
      </c>
      <c r="M2515" s="9" t="str">
        <f>Data[[#This Row],[schedule]]&amp;" | "&amp;Data[[#This Row],[section]]</f>
        <v>SCHEDULE 6: REPORT ON ACTUAL TO FORECAST EXPENDITURE | 6a: Actual to Forecast Expenditure</v>
      </c>
      <c r="N2515" s="9" t="str">
        <f t="shared" si="39"/>
        <v>SCHEDULE 6: REPORT ON ACTUAL TO FORECAST EXPENDITURE | 6a: Actual to Forecast Expenditure | By category | % Variance (a)/(b)-1 | Capacity growth</v>
      </c>
    </row>
    <row r="2516" spans="1:14" hidden="1">
      <c r="A2516" t="s">
        <v>1</v>
      </c>
      <c r="B2516">
        <v>2011</v>
      </c>
      <c r="C2516" t="s">
        <v>205</v>
      </c>
      <c r="D2516" t="s">
        <v>210</v>
      </c>
      <c r="E2516" t="s">
        <v>101</v>
      </c>
      <c r="F2516" t="s">
        <v>334</v>
      </c>
      <c r="G2516">
        <v>10</v>
      </c>
      <c r="H2516" t="s">
        <v>69</v>
      </c>
      <c r="I2516">
        <v>2011</v>
      </c>
      <c r="J2516" t="s">
        <v>92</v>
      </c>
      <c r="K2516" t="s">
        <v>1337</v>
      </c>
      <c r="L2516">
        <v>50026.862441142468</v>
      </c>
      <c r="M2516" s="9" t="str">
        <f>Data[[#This Row],[schedule]]&amp;" | "&amp;Data[[#This Row],[section]]</f>
        <v>SCHEDULE 6: REPORT ON ACTUAL TO FORECAST EXPENDITURE | 6a: Actual to Forecast Expenditure</v>
      </c>
      <c r="N2516" s="9" t="str">
        <f t="shared" si="39"/>
        <v>SCHEDULE 6: REPORT ON ACTUAL TO FORECAST EXPENDITURE | 6a: Actual to Forecast Expenditure | By category | Actual for Period to Date (a) | Capacity growth</v>
      </c>
    </row>
    <row r="2517" spans="1:14" hidden="1">
      <c r="A2517" t="s">
        <v>1</v>
      </c>
      <c r="B2517">
        <v>2011</v>
      </c>
      <c r="C2517" t="s">
        <v>205</v>
      </c>
      <c r="D2517" t="s">
        <v>210</v>
      </c>
      <c r="E2517" t="s">
        <v>101</v>
      </c>
      <c r="F2517" t="s">
        <v>335</v>
      </c>
      <c r="G2517">
        <v>10</v>
      </c>
      <c r="H2517" t="s">
        <v>69</v>
      </c>
      <c r="I2517">
        <v>2011</v>
      </c>
      <c r="J2517" t="s">
        <v>92</v>
      </c>
      <c r="K2517" t="s">
        <v>1338</v>
      </c>
      <c r="L2517">
        <v>46489.488958451897</v>
      </c>
      <c r="M2517" s="9" t="str">
        <f>Data[[#This Row],[schedule]]&amp;" | "&amp;Data[[#This Row],[section]]</f>
        <v>SCHEDULE 6: REPORT ON ACTUAL TO FORECAST EXPENDITURE | 6a: Actual to Forecast Expenditure</v>
      </c>
      <c r="N2517" s="9" t="str">
        <f t="shared" si="39"/>
        <v>SCHEDULE 6: REPORT ON ACTUAL TO FORECAST EXPENDITURE | 6a: Actual to Forecast Expenditure | By category | Forecast for Period to Date (b) | Capacity growth</v>
      </c>
    </row>
    <row r="2518" spans="1:14" hidden="1">
      <c r="A2518" t="s">
        <v>1</v>
      </c>
      <c r="B2518">
        <v>2011</v>
      </c>
      <c r="C2518" t="s">
        <v>205</v>
      </c>
      <c r="D2518" t="s">
        <v>210</v>
      </c>
      <c r="E2518" t="s">
        <v>101</v>
      </c>
      <c r="F2518" t="s">
        <v>333</v>
      </c>
      <c r="G2518">
        <v>10</v>
      </c>
      <c r="H2518" t="s">
        <v>69</v>
      </c>
      <c r="I2518">
        <v>2011</v>
      </c>
      <c r="J2518" t="s">
        <v>93</v>
      </c>
      <c r="K2518" t="s">
        <v>1339</v>
      </c>
      <c r="L2518">
        <v>7.6089747638481198E-2</v>
      </c>
      <c r="M2518" s="9" t="str">
        <f>Data[[#This Row],[schedule]]&amp;" | "&amp;Data[[#This Row],[section]]</f>
        <v>SCHEDULE 6: REPORT ON ACTUAL TO FORECAST EXPENDITURE | 6a: Actual to Forecast Expenditure</v>
      </c>
      <c r="N2518" s="9" t="str">
        <f t="shared" si="39"/>
        <v>SCHEDULE 6: REPORT ON ACTUAL TO FORECAST EXPENDITURE | 6a: Actual to Forecast Expenditure | By category | % Variance (a)/(b)-1 | Capacity growth</v>
      </c>
    </row>
    <row r="2519" spans="1:14" hidden="1">
      <c r="A2519" t="s">
        <v>1</v>
      </c>
      <c r="B2519">
        <v>2011</v>
      </c>
      <c r="C2519" t="s">
        <v>205</v>
      </c>
      <c r="D2519" t="s">
        <v>210</v>
      </c>
      <c r="E2519" t="s">
        <v>101</v>
      </c>
      <c r="F2519" t="s">
        <v>331</v>
      </c>
      <c r="G2519">
        <v>11</v>
      </c>
      <c r="H2519" t="s">
        <v>70</v>
      </c>
      <c r="I2519">
        <v>2011</v>
      </c>
      <c r="J2519" t="s">
        <v>92</v>
      </c>
      <c r="K2519" t="s">
        <v>1340</v>
      </c>
      <c r="L2519">
        <v>2501.5439832610832</v>
      </c>
      <c r="M2519" s="9" t="str">
        <f>Data[[#This Row],[schedule]]&amp;" | "&amp;Data[[#This Row],[section]]</f>
        <v>SCHEDULE 6: REPORT ON ACTUAL TO FORECAST EXPENDITURE | 6a: Actual to Forecast Expenditure</v>
      </c>
      <c r="N2519" s="9" t="str">
        <f t="shared" si="39"/>
        <v>SCHEDULE 6: REPORT ON ACTUAL TO FORECAST EXPENDITURE | 6a: Actual to Forecast Expenditure | By category | Actual for Current Disclosure Year (a) | Asset replacement and renewal</v>
      </c>
    </row>
    <row r="2520" spans="1:14" hidden="1">
      <c r="A2520" t="s">
        <v>1</v>
      </c>
      <c r="B2520">
        <v>2011</v>
      </c>
      <c r="C2520" t="s">
        <v>205</v>
      </c>
      <c r="D2520" t="s">
        <v>210</v>
      </c>
      <c r="E2520" t="s">
        <v>101</v>
      </c>
      <c r="F2520" t="s">
        <v>332</v>
      </c>
      <c r="G2520">
        <v>11</v>
      </c>
      <c r="H2520" t="s">
        <v>70</v>
      </c>
      <c r="I2520">
        <v>2011</v>
      </c>
      <c r="J2520" t="s">
        <v>92</v>
      </c>
      <c r="K2520" t="s">
        <v>1037</v>
      </c>
      <c r="L2520">
        <v>6342.7338335937502</v>
      </c>
      <c r="M2520" s="9" t="str">
        <f>Data[[#This Row],[schedule]]&amp;" | "&amp;Data[[#This Row],[section]]</f>
        <v>SCHEDULE 6: REPORT ON ACTUAL TO FORECAST EXPENDITURE | 6a: Actual to Forecast Expenditure</v>
      </c>
      <c r="N2520" s="9" t="str">
        <f t="shared" si="39"/>
        <v>SCHEDULE 6: REPORT ON ACTUAL TO FORECAST EXPENDITURE | 6a: Actual to Forecast Expenditure | By category | Forecast for Current Disclosure Year (b) | Asset replacement and renewal</v>
      </c>
    </row>
    <row r="2521" spans="1:14" hidden="1">
      <c r="A2521" t="s">
        <v>1</v>
      </c>
      <c r="B2521">
        <v>2011</v>
      </c>
      <c r="C2521" t="s">
        <v>205</v>
      </c>
      <c r="D2521" t="s">
        <v>210</v>
      </c>
      <c r="E2521" t="s">
        <v>101</v>
      </c>
      <c r="F2521" t="s">
        <v>333</v>
      </c>
      <c r="G2521">
        <v>11</v>
      </c>
      <c r="H2521" t="s">
        <v>70</v>
      </c>
      <c r="I2521">
        <v>2011</v>
      </c>
      <c r="J2521" t="s">
        <v>93</v>
      </c>
      <c r="K2521" t="s">
        <v>1341</v>
      </c>
      <c r="L2521">
        <v>-0.60560476777192385</v>
      </c>
      <c r="M2521" s="9" t="str">
        <f>Data[[#This Row],[schedule]]&amp;" | "&amp;Data[[#This Row],[section]]</f>
        <v>SCHEDULE 6: REPORT ON ACTUAL TO FORECAST EXPENDITURE | 6a: Actual to Forecast Expenditure</v>
      </c>
      <c r="N2521" s="9" t="str">
        <f t="shared" si="39"/>
        <v>SCHEDULE 6: REPORT ON ACTUAL TO FORECAST EXPENDITURE | 6a: Actual to Forecast Expenditure | By category | % Variance (a)/(b)-1 | Asset replacement and renewal</v>
      </c>
    </row>
    <row r="2522" spans="1:14" hidden="1">
      <c r="A2522" t="s">
        <v>1</v>
      </c>
      <c r="B2522">
        <v>2011</v>
      </c>
      <c r="C2522" t="s">
        <v>205</v>
      </c>
      <c r="D2522" t="s">
        <v>210</v>
      </c>
      <c r="E2522" t="s">
        <v>101</v>
      </c>
      <c r="F2522" t="s">
        <v>334</v>
      </c>
      <c r="G2522">
        <v>11</v>
      </c>
      <c r="H2522" t="s">
        <v>70</v>
      </c>
      <c r="I2522">
        <v>2011</v>
      </c>
      <c r="J2522" t="s">
        <v>92</v>
      </c>
      <c r="K2522" t="s">
        <v>1342</v>
      </c>
      <c r="L2522">
        <v>46797.803920314393</v>
      </c>
      <c r="M2522" s="9" t="str">
        <f>Data[[#This Row],[schedule]]&amp;" | "&amp;Data[[#This Row],[section]]</f>
        <v>SCHEDULE 6: REPORT ON ACTUAL TO FORECAST EXPENDITURE | 6a: Actual to Forecast Expenditure</v>
      </c>
      <c r="N2522" s="9" t="str">
        <f t="shared" si="39"/>
        <v>SCHEDULE 6: REPORT ON ACTUAL TO FORECAST EXPENDITURE | 6a: Actual to Forecast Expenditure | By category | Actual for Period to Date (a) | Asset replacement and renewal</v>
      </c>
    </row>
    <row r="2523" spans="1:14" hidden="1">
      <c r="A2523" t="s">
        <v>1</v>
      </c>
      <c r="B2523">
        <v>2011</v>
      </c>
      <c r="C2523" t="s">
        <v>205</v>
      </c>
      <c r="D2523" t="s">
        <v>210</v>
      </c>
      <c r="E2523" t="s">
        <v>101</v>
      </c>
      <c r="F2523" t="s">
        <v>335</v>
      </c>
      <c r="G2523">
        <v>11</v>
      </c>
      <c r="H2523" t="s">
        <v>70</v>
      </c>
      <c r="I2523">
        <v>2011</v>
      </c>
      <c r="J2523" t="s">
        <v>92</v>
      </c>
      <c r="K2523" t="s">
        <v>1343</v>
      </c>
      <c r="L2523">
        <v>24520.141208593752</v>
      </c>
      <c r="M2523" s="9" t="str">
        <f>Data[[#This Row],[schedule]]&amp;" | "&amp;Data[[#This Row],[section]]</f>
        <v>SCHEDULE 6: REPORT ON ACTUAL TO FORECAST EXPENDITURE | 6a: Actual to Forecast Expenditure</v>
      </c>
      <c r="N2523" s="9" t="str">
        <f t="shared" si="39"/>
        <v>SCHEDULE 6: REPORT ON ACTUAL TO FORECAST EXPENDITURE | 6a: Actual to Forecast Expenditure | By category | Forecast for Period to Date (b) | Asset replacement and renewal</v>
      </c>
    </row>
    <row r="2524" spans="1:14" hidden="1">
      <c r="A2524" t="s">
        <v>1</v>
      </c>
      <c r="B2524">
        <v>2011</v>
      </c>
      <c r="C2524" t="s">
        <v>205</v>
      </c>
      <c r="D2524" t="s">
        <v>210</v>
      </c>
      <c r="E2524" t="s">
        <v>101</v>
      </c>
      <c r="F2524" t="s">
        <v>333</v>
      </c>
      <c r="G2524">
        <v>11</v>
      </c>
      <c r="H2524" t="s">
        <v>70</v>
      </c>
      <c r="I2524">
        <v>2011</v>
      </c>
      <c r="J2524" t="s">
        <v>93</v>
      </c>
      <c r="K2524" t="s">
        <v>1344</v>
      </c>
      <c r="L2524">
        <v>0.90854544931873482</v>
      </c>
      <c r="M2524" s="9" t="str">
        <f>Data[[#This Row],[schedule]]&amp;" | "&amp;Data[[#This Row],[section]]</f>
        <v>SCHEDULE 6: REPORT ON ACTUAL TO FORECAST EXPENDITURE | 6a: Actual to Forecast Expenditure</v>
      </c>
      <c r="N2524" s="9" t="str">
        <f t="shared" si="39"/>
        <v>SCHEDULE 6: REPORT ON ACTUAL TO FORECAST EXPENDITURE | 6a: Actual to Forecast Expenditure | By category | % Variance (a)/(b)-1 | Asset replacement and renewal</v>
      </c>
    </row>
    <row r="2525" spans="1:14" hidden="1">
      <c r="A2525" t="s">
        <v>1</v>
      </c>
      <c r="B2525">
        <v>2011</v>
      </c>
      <c r="C2525" t="s">
        <v>205</v>
      </c>
      <c r="D2525" t="s">
        <v>210</v>
      </c>
      <c r="E2525" t="s">
        <v>101</v>
      </c>
      <c r="F2525" t="s">
        <v>331</v>
      </c>
      <c r="G2525">
        <v>12</v>
      </c>
      <c r="H2525" t="s">
        <v>71</v>
      </c>
      <c r="I2525">
        <v>2011</v>
      </c>
      <c r="J2525" t="s">
        <v>92</v>
      </c>
      <c r="K2525" t="s">
        <v>1345</v>
      </c>
      <c r="L2525">
        <v>21030.562659919611</v>
      </c>
      <c r="M2525" s="9" t="str">
        <f>Data[[#This Row],[schedule]]&amp;" | "&amp;Data[[#This Row],[section]]</f>
        <v>SCHEDULE 6: REPORT ON ACTUAL TO FORECAST EXPENDITURE | 6a: Actual to Forecast Expenditure</v>
      </c>
      <c r="N2525" s="9" t="str">
        <f t="shared" si="39"/>
        <v>SCHEDULE 6: REPORT ON ACTUAL TO FORECAST EXPENDITURE | 6a: Actual to Forecast Expenditure | By category | Actual for Current Disclosure Year (a) | Total capital expenditure</v>
      </c>
    </row>
    <row r="2526" spans="1:14" hidden="1">
      <c r="A2526" t="s">
        <v>1</v>
      </c>
      <c r="B2526">
        <v>2011</v>
      </c>
      <c r="C2526" t="s">
        <v>205</v>
      </c>
      <c r="D2526" t="s">
        <v>210</v>
      </c>
      <c r="E2526" t="s">
        <v>101</v>
      </c>
      <c r="F2526" t="s">
        <v>332</v>
      </c>
      <c r="G2526">
        <v>12</v>
      </c>
      <c r="H2526" t="s">
        <v>71</v>
      </c>
      <c r="I2526">
        <v>2011</v>
      </c>
      <c r="J2526" t="s">
        <v>92</v>
      </c>
      <c r="K2526" t="s">
        <v>1037</v>
      </c>
      <c r="L2526">
        <v>6342.7338335937502</v>
      </c>
      <c r="M2526" s="9" t="str">
        <f>Data[[#This Row],[schedule]]&amp;" | "&amp;Data[[#This Row],[section]]</f>
        <v>SCHEDULE 6: REPORT ON ACTUAL TO FORECAST EXPENDITURE | 6a: Actual to Forecast Expenditure</v>
      </c>
      <c r="N2526" s="9" t="str">
        <f t="shared" si="39"/>
        <v>SCHEDULE 6: REPORT ON ACTUAL TO FORECAST EXPENDITURE | 6a: Actual to Forecast Expenditure | By category | Forecast for Current Disclosure Year (b) | Total capital expenditure</v>
      </c>
    </row>
    <row r="2527" spans="1:14" hidden="1">
      <c r="A2527" t="s">
        <v>1</v>
      </c>
      <c r="B2527">
        <v>2011</v>
      </c>
      <c r="C2527" t="s">
        <v>205</v>
      </c>
      <c r="D2527" t="s">
        <v>210</v>
      </c>
      <c r="E2527" t="s">
        <v>101</v>
      </c>
      <c r="F2527" t="s">
        <v>333</v>
      </c>
      <c r="G2527">
        <v>12</v>
      </c>
      <c r="H2527" t="s">
        <v>71</v>
      </c>
      <c r="I2527">
        <v>2011</v>
      </c>
      <c r="J2527" t="s">
        <v>93</v>
      </c>
      <c r="K2527" t="s">
        <v>1346</v>
      </c>
      <c r="L2527">
        <v>2.3156937074251829</v>
      </c>
      <c r="M2527" s="9" t="str">
        <f>Data[[#This Row],[schedule]]&amp;" | "&amp;Data[[#This Row],[section]]</f>
        <v>SCHEDULE 6: REPORT ON ACTUAL TO FORECAST EXPENDITURE | 6a: Actual to Forecast Expenditure</v>
      </c>
      <c r="N2527" s="9" t="str">
        <f t="shared" si="39"/>
        <v>SCHEDULE 6: REPORT ON ACTUAL TO FORECAST EXPENDITURE | 6a: Actual to Forecast Expenditure | By category | % Variance (a)/(b)-1 | Total capital expenditure</v>
      </c>
    </row>
    <row r="2528" spans="1:14" hidden="1">
      <c r="A2528" t="s">
        <v>1</v>
      </c>
      <c r="B2528">
        <v>2011</v>
      </c>
      <c r="C2528" t="s">
        <v>205</v>
      </c>
      <c r="D2528" t="s">
        <v>210</v>
      </c>
      <c r="E2528" t="s">
        <v>101</v>
      </c>
      <c r="F2528" t="s">
        <v>334</v>
      </c>
      <c r="G2528">
        <v>12</v>
      </c>
      <c r="H2528" t="s">
        <v>71</v>
      </c>
      <c r="I2528">
        <v>2011</v>
      </c>
      <c r="J2528" t="s">
        <v>92</v>
      </c>
      <c r="K2528" t="s">
        <v>1347</v>
      </c>
      <c r="L2528">
        <v>96824.666361456853</v>
      </c>
      <c r="M2528" s="9" t="str">
        <f>Data[[#This Row],[schedule]]&amp;" | "&amp;Data[[#This Row],[section]]</f>
        <v>SCHEDULE 6: REPORT ON ACTUAL TO FORECAST EXPENDITURE | 6a: Actual to Forecast Expenditure</v>
      </c>
      <c r="N2528" s="9" t="str">
        <f t="shared" si="39"/>
        <v>SCHEDULE 6: REPORT ON ACTUAL TO FORECAST EXPENDITURE | 6a: Actual to Forecast Expenditure | By category | Actual for Period to Date (a) | Total capital expenditure</v>
      </c>
    </row>
    <row r="2529" spans="1:14" hidden="1">
      <c r="A2529" t="s">
        <v>1</v>
      </c>
      <c r="B2529">
        <v>2011</v>
      </c>
      <c r="C2529" t="s">
        <v>205</v>
      </c>
      <c r="D2529" t="s">
        <v>210</v>
      </c>
      <c r="E2529" t="s">
        <v>101</v>
      </c>
      <c r="F2529" t="s">
        <v>335</v>
      </c>
      <c r="G2529">
        <v>12</v>
      </c>
      <c r="H2529" t="s">
        <v>71</v>
      </c>
      <c r="I2529">
        <v>2011</v>
      </c>
      <c r="J2529" t="s">
        <v>92</v>
      </c>
      <c r="K2529" t="s">
        <v>1348</v>
      </c>
      <c r="L2529">
        <v>71009.63016704566</v>
      </c>
      <c r="M2529" s="9" t="str">
        <f>Data[[#This Row],[schedule]]&amp;" | "&amp;Data[[#This Row],[section]]</f>
        <v>SCHEDULE 6: REPORT ON ACTUAL TO FORECAST EXPENDITURE | 6a: Actual to Forecast Expenditure</v>
      </c>
      <c r="N2529" s="9" t="str">
        <f t="shared" si="39"/>
        <v>SCHEDULE 6: REPORT ON ACTUAL TO FORECAST EXPENDITURE | 6a: Actual to Forecast Expenditure | By category | Forecast for Period to Date (b) | Total capital expenditure</v>
      </c>
    </row>
    <row r="2530" spans="1:14" hidden="1">
      <c r="A2530" t="s">
        <v>1</v>
      </c>
      <c r="B2530">
        <v>2011</v>
      </c>
      <c r="C2530" t="s">
        <v>205</v>
      </c>
      <c r="D2530" t="s">
        <v>210</v>
      </c>
      <c r="E2530" t="s">
        <v>101</v>
      </c>
      <c r="F2530" t="s">
        <v>333</v>
      </c>
      <c r="G2530">
        <v>12</v>
      </c>
      <c r="H2530" t="s">
        <v>71</v>
      </c>
      <c r="I2530">
        <v>2011</v>
      </c>
      <c r="J2530" t="s">
        <v>93</v>
      </c>
      <c r="K2530" t="s">
        <v>1349</v>
      </c>
      <c r="L2530">
        <v>0.36354274953528082</v>
      </c>
      <c r="M2530" s="9" t="str">
        <f>Data[[#This Row],[schedule]]&amp;" | "&amp;Data[[#This Row],[section]]</f>
        <v>SCHEDULE 6: REPORT ON ACTUAL TO FORECAST EXPENDITURE | 6a: Actual to Forecast Expenditure</v>
      </c>
      <c r="N2530" s="9" t="str">
        <f t="shared" si="39"/>
        <v>SCHEDULE 6: REPORT ON ACTUAL TO FORECAST EXPENDITURE | 6a: Actual to Forecast Expenditure | By category | % Variance (a)/(b)-1 | Total capital expenditure</v>
      </c>
    </row>
    <row r="2531" spans="1:14" hidden="1">
      <c r="A2531" t="s">
        <v>1</v>
      </c>
      <c r="B2531">
        <v>2011</v>
      </c>
      <c r="C2531" t="s">
        <v>205</v>
      </c>
      <c r="D2531" t="s">
        <v>210</v>
      </c>
      <c r="E2531" t="s">
        <v>101</v>
      </c>
      <c r="F2531" t="s">
        <v>331</v>
      </c>
      <c r="G2531">
        <v>14</v>
      </c>
      <c r="H2531" t="s">
        <v>76</v>
      </c>
      <c r="I2531">
        <v>2011</v>
      </c>
      <c r="J2531" t="s">
        <v>92</v>
      </c>
      <c r="K2531" t="s">
        <v>1169</v>
      </c>
      <c r="L2531">
        <v>4272.1486641927559</v>
      </c>
      <c r="M2531" s="9" t="str">
        <f>Data[[#This Row],[schedule]]&amp;" | "&amp;Data[[#This Row],[section]]</f>
        <v>SCHEDULE 6: REPORT ON ACTUAL TO FORECAST EXPENDITURE | 6a: Actual to Forecast Expenditure</v>
      </c>
      <c r="N2531" s="9" t="str">
        <f t="shared" si="39"/>
        <v>SCHEDULE 6: REPORT ON ACTUAL TO FORECAST EXPENDITURE | 6a: Actual to Forecast Expenditure | By category | Actual for Current Disclosure Year (a) | Corporate overheads</v>
      </c>
    </row>
    <row r="2532" spans="1:14" hidden="1">
      <c r="A2532" t="s">
        <v>1</v>
      </c>
      <c r="B2532">
        <v>2011</v>
      </c>
      <c r="C2532" t="s">
        <v>205</v>
      </c>
      <c r="D2532" t="s">
        <v>210</v>
      </c>
      <c r="E2532" t="s">
        <v>101</v>
      </c>
      <c r="F2532" t="s">
        <v>332</v>
      </c>
      <c r="G2532">
        <v>14</v>
      </c>
      <c r="H2532" t="s">
        <v>76</v>
      </c>
      <c r="I2532">
        <v>2011</v>
      </c>
      <c r="J2532" t="s">
        <v>92</v>
      </c>
      <c r="K2532" t="s">
        <v>1350</v>
      </c>
      <c r="M2532" s="9" t="str">
        <f>Data[[#This Row],[schedule]]&amp;" | "&amp;Data[[#This Row],[section]]</f>
        <v>SCHEDULE 6: REPORT ON ACTUAL TO FORECAST EXPENDITURE | 6a: Actual to Forecast Expenditure</v>
      </c>
      <c r="N2532" s="9" t="str">
        <f t="shared" si="39"/>
        <v>SCHEDULE 6: REPORT ON ACTUAL TO FORECAST EXPENDITURE | 6a: Actual to Forecast Expenditure | By category | Forecast for Current Disclosure Year (b) | Corporate overheads</v>
      </c>
    </row>
    <row r="2533" spans="1:14" hidden="1">
      <c r="A2533" t="s">
        <v>1</v>
      </c>
      <c r="B2533">
        <v>2011</v>
      </c>
      <c r="C2533" t="s">
        <v>205</v>
      </c>
      <c r="D2533" t="s">
        <v>210</v>
      </c>
      <c r="E2533" t="s">
        <v>101</v>
      </c>
      <c r="F2533" t="s">
        <v>333</v>
      </c>
      <c r="G2533">
        <v>14</v>
      </c>
      <c r="H2533" t="s">
        <v>76</v>
      </c>
      <c r="I2533">
        <v>2011</v>
      </c>
      <c r="J2533" t="s">
        <v>93</v>
      </c>
      <c r="K2533" t="s">
        <v>1010</v>
      </c>
      <c r="M2533" s="9" t="str">
        <f>Data[[#This Row],[schedule]]&amp;" | "&amp;Data[[#This Row],[section]]</f>
        <v>SCHEDULE 6: REPORT ON ACTUAL TO FORECAST EXPENDITURE | 6a: Actual to Forecast Expenditure</v>
      </c>
      <c r="N2533" s="9" t="str">
        <f t="shared" si="39"/>
        <v>SCHEDULE 6: REPORT ON ACTUAL TO FORECAST EXPENDITURE | 6a: Actual to Forecast Expenditure | By category | % Variance (a)/(b)-1 | Corporate overheads</v>
      </c>
    </row>
    <row r="2534" spans="1:14" hidden="1">
      <c r="A2534" t="s">
        <v>1</v>
      </c>
      <c r="B2534">
        <v>2011</v>
      </c>
      <c r="C2534" t="s">
        <v>205</v>
      </c>
      <c r="D2534" t="s">
        <v>210</v>
      </c>
      <c r="E2534" t="s">
        <v>101</v>
      </c>
      <c r="F2534" t="s">
        <v>334</v>
      </c>
      <c r="G2534">
        <v>14</v>
      </c>
      <c r="H2534" t="s">
        <v>76</v>
      </c>
      <c r="I2534">
        <v>2011</v>
      </c>
      <c r="J2534" t="s">
        <v>92</v>
      </c>
      <c r="K2534" t="s">
        <v>1350</v>
      </c>
      <c r="M2534" s="9" t="str">
        <f>Data[[#This Row],[schedule]]&amp;" | "&amp;Data[[#This Row],[section]]</f>
        <v>SCHEDULE 6: REPORT ON ACTUAL TO FORECAST EXPENDITURE | 6a: Actual to Forecast Expenditure</v>
      </c>
      <c r="N2534" s="9" t="str">
        <f t="shared" si="39"/>
        <v>SCHEDULE 6: REPORT ON ACTUAL TO FORECAST EXPENDITURE | 6a: Actual to Forecast Expenditure | By category | Actual for Period to Date (a) | Corporate overheads</v>
      </c>
    </row>
    <row r="2535" spans="1:14" hidden="1">
      <c r="A2535" t="s">
        <v>1</v>
      </c>
      <c r="B2535">
        <v>2011</v>
      </c>
      <c r="C2535" t="s">
        <v>205</v>
      </c>
      <c r="D2535" t="s">
        <v>210</v>
      </c>
      <c r="E2535" t="s">
        <v>101</v>
      </c>
      <c r="F2535" t="s">
        <v>335</v>
      </c>
      <c r="G2535">
        <v>14</v>
      </c>
      <c r="H2535" t="s">
        <v>76</v>
      </c>
      <c r="I2535">
        <v>2011</v>
      </c>
      <c r="J2535" t="s">
        <v>92</v>
      </c>
      <c r="K2535" t="s">
        <v>1350</v>
      </c>
      <c r="M2535" s="9" t="str">
        <f>Data[[#This Row],[schedule]]&amp;" | "&amp;Data[[#This Row],[section]]</f>
        <v>SCHEDULE 6: REPORT ON ACTUAL TO FORECAST EXPENDITURE | 6a: Actual to Forecast Expenditure</v>
      </c>
      <c r="N2535" s="9" t="str">
        <f t="shared" si="39"/>
        <v>SCHEDULE 6: REPORT ON ACTUAL TO FORECAST EXPENDITURE | 6a: Actual to Forecast Expenditure | By category | Forecast for Period to Date (b) | Corporate overheads</v>
      </c>
    </row>
    <row r="2536" spans="1:14" hidden="1">
      <c r="A2536" t="s">
        <v>1</v>
      </c>
      <c r="B2536">
        <v>2011</v>
      </c>
      <c r="C2536" t="s">
        <v>205</v>
      </c>
      <c r="D2536" t="s">
        <v>210</v>
      </c>
      <c r="E2536" t="s">
        <v>101</v>
      </c>
      <c r="F2536" t="s">
        <v>333</v>
      </c>
      <c r="G2536">
        <v>14</v>
      </c>
      <c r="H2536" t="s">
        <v>76</v>
      </c>
      <c r="I2536">
        <v>2011</v>
      </c>
      <c r="J2536" t="s">
        <v>93</v>
      </c>
      <c r="K2536" t="s">
        <v>1010</v>
      </c>
      <c r="M2536" s="9" t="str">
        <f>Data[[#This Row],[schedule]]&amp;" | "&amp;Data[[#This Row],[section]]</f>
        <v>SCHEDULE 6: REPORT ON ACTUAL TO FORECAST EXPENDITURE | 6a: Actual to Forecast Expenditure</v>
      </c>
      <c r="N2536" s="9" t="str">
        <f t="shared" si="39"/>
        <v>SCHEDULE 6: REPORT ON ACTUAL TO FORECAST EXPENDITURE | 6a: Actual to Forecast Expenditure | By category | % Variance (a)/(b)-1 | Corporate overheads</v>
      </c>
    </row>
    <row r="2537" spans="1:14" hidden="1">
      <c r="A2537" t="s">
        <v>1</v>
      </c>
      <c r="B2537">
        <v>2011</v>
      </c>
      <c r="C2537" t="s">
        <v>205</v>
      </c>
      <c r="D2537" t="s">
        <v>210</v>
      </c>
      <c r="E2537" t="s">
        <v>101</v>
      </c>
      <c r="F2537" t="s">
        <v>331</v>
      </c>
      <c r="G2537">
        <v>15</v>
      </c>
      <c r="H2537" t="s">
        <v>77</v>
      </c>
      <c r="I2537">
        <v>2011</v>
      </c>
      <c r="J2537" t="s">
        <v>92</v>
      </c>
      <c r="K2537" t="s">
        <v>1351</v>
      </c>
      <c r="L2537">
        <v>8390.6924381173776</v>
      </c>
      <c r="M2537" s="9" t="str">
        <f>Data[[#This Row],[schedule]]&amp;" | "&amp;Data[[#This Row],[section]]</f>
        <v>SCHEDULE 6: REPORT ON ACTUAL TO FORECAST EXPENDITURE | 6a: Actual to Forecast Expenditure</v>
      </c>
      <c r="N2537" s="9" t="str">
        <f t="shared" si="39"/>
        <v>SCHEDULE 6: REPORT ON ACTUAL TO FORECAST EXPENDITURE | 6a: Actual to Forecast Expenditure | By category | Actual for Current Disclosure Year (a) | Asset management and airport operations</v>
      </c>
    </row>
    <row r="2538" spans="1:14" hidden="1">
      <c r="A2538" t="s">
        <v>1</v>
      </c>
      <c r="B2538">
        <v>2011</v>
      </c>
      <c r="C2538" t="s">
        <v>205</v>
      </c>
      <c r="D2538" t="s">
        <v>210</v>
      </c>
      <c r="E2538" t="s">
        <v>101</v>
      </c>
      <c r="F2538" t="s">
        <v>332</v>
      </c>
      <c r="G2538">
        <v>15</v>
      </c>
      <c r="H2538" t="s">
        <v>77</v>
      </c>
      <c r="I2538">
        <v>2011</v>
      </c>
      <c r="J2538" t="s">
        <v>92</v>
      </c>
      <c r="K2538" t="s">
        <v>1350</v>
      </c>
      <c r="M2538" s="9" t="str">
        <f>Data[[#This Row],[schedule]]&amp;" | "&amp;Data[[#This Row],[section]]</f>
        <v>SCHEDULE 6: REPORT ON ACTUAL TO FORECAST EXPENDITURE | 6a: Actual to Forecast Expenditure</v>
      </c>
      <c r="N2538" s="9" t="str">
        <f t="shared" si="39"/>
        <v>SCHEDULE 6: REPORT ON ACTUAL TO FORECAST EXPENDITURE | 6a: Actual to Forecast Expenditure | By category | Forecast for Current Disclosure Year (b) | Asset management and airport operations</v>
      </c>
    </row>
    <row r="2539" spans="1:14" hidden="1">
      <c r="A2539" t="s">
        <v>1</v>
      </c>
      <c r="B2539">
        <v>2011</v>
      </c>
      <c r="C2539" t="s">
        <v>205</v>
      </c>
      <c r="D2539" t="s">
        <v>210</v>
      </c>
      <c r="E2539" t="s">
        <v>101</v>
      </c>
      <c r="F2539" t="s">
        <v>333</v>
      </c>
      <c r="G2539">
        <v>15</v>
      </c>
      <c r="H2539" t="s">
        <v>77</v>
      </c>
      <c r="I2539">
        <v>2011</v>
      </c>
      <c r="J2539" t="s">
        <v>93</v>
      </c>
      <c r="K2539" t="s">
        <v>1010</v>
      </c>
      <c r="M2539" s="9" t="str">
        <f>Data[[#This Row],[schedule]]&amp;" | "&amp;Data[[#This Row],[section]]</f>
        <v>SCHEDULE 6: REPORT ON ACTUAL TO FORECAST EXPENDITURE | 6a: Actual to Forecast Expenditure</v>
      </c>
      <c r="N2539" s="9" t="str">
        <f t="shared" si="39"/>
        <v>SCHEDULE 6: REPORT ON ACTUAL TO FORECAST EXPENDITURE | 6a: Actual to Forecast Expenditure | By category | % Variance (a)/(b)-1 | Asset management and airport operations</v>
      </c>
    </row>
    <row r="2540" spans="1:14" hidden="1">
      <c r="A2540" t="s">
        <v>1</v>
      </c>
      <c r="B2540">
        <v>2011</v>
      </c>
      <c r="C2540" t="s">
        <v>205</v>
      </c>
      <c r="D2540" t="s">
        <v>210</v>
      </c>
      <c r="E2540" t="s">
        <v>101</v>
      </c>
      <c r="F2540" t="s">
        <v>334</v>
      </c>
      <c r="G2540">
        <v>15</v>
      </c>
      <c r="H2540" t="s">
        <v>77</v>
      </c>
      <c r="I2540">
        <v>2011</v>
      </c>
      <c r="J2540" t="s">
        <v>92</v>
      </c>
      <c r="K2540" t="s">
        <v>1350</v>
      </c>
      <c r="M2540" s="9" t="str">
        <f>Data[[#This Row],[schedule]]&amp;" | "&amp;Data[[#This Row],[section]]</f>
        <v>SCHEDULE 6: REPORT ON ACTUAL TO FORECAST EXPENDITURE | 6a: Actual to Forecast Expenditure</v>
      </c>
      <c r="N2540" s="9" t="str">
        <f t="shared" si="39"/>
        <v>SCHEDULE 6: REPORT ON ACTUAL TO FORECAST EXPENDITURE | 6a: Actual to Forecast Expenditure | By category | Actual for Period to Date (a) | Asset management and airport operations</v>
      </c>
    </row>
    <row r="2541" spans="1:14" hidden="1">
      <c r="A2541" t="s">
        <v>1</v>
      </c>
      <c r="B2541">
        <v>2011</v>
      </c>
      <c r="C2541" t="s">
        <v>205</v>
      </c>
      <c r="D2541" t="s">
        <v>210</v>
      </c>
      <c r="E2541" t="s">
        <v>101</v>
      </c>
      <c r="F2541" t="s">
        <v>335</v>
      </c>
      <c r="G2541">
        <v>15</v>
      </c>
      <c r="H2541" t="s">
        <v>77</v>
      </c>
      <c r="I2541">
        <v>2011</v>
      </c>
      <c r="J2541" t="s">
        <v>92</v>
      </c>
      <c r="K2541" t="s">
        <v>1350</v>
      </c>
      <c r="M2541" s="9" t="str">
        <f>Data[[#This Row],[schedule]]&amp;" | "&amp;Data[[#This Row],[section]]</f>
        <v>SCHEDULE 6: REPORT ON ACTUAL TO FORECAST EXPENDITURE | 6a: Actual to Forecast Expenditure</v>
      </c>
      <c r="N2541" s="9" t="str">
        <f t="shared" si="39"/>
        <v>SCHEDULE 6: REPORT ON ACTUAL TO FORECAST EXPENDITURE | 6a: Actual to Forecast Expenditure | By category | Forecast for Period to Date (b) | Asset management and airport operations</v>
      </c>
    </row>
    <row r="2542" spans="1:14" hidden="1">
      <c r="A2542" t="s">
        <v>1</v>
      </c>
      <c r="B2542">
        <v>2011</v>
      </c>
      <c r="C2542" t="s">
        <v>205</v>
      </c>
      <c r="D2542" t="s">
        <v>210</v>
      </c>
      <c r="E2542" t="s">
        <v>101</v>
      </c>
      <c r="F2542" t="s">
        <v>333</v>
      </c>
      <c r="G2542">
        <v>15</v>
      </c>
      <c r="H2542" t="s">
        <v>77</v>
      </c>
      <c r="I2542">
        <v>2011</v>
      </c>
      <c r="J2542" t="s">
        <v>93</v>
      </c>
      <c r="K2542" t="s">
        <v>1010</v>
      </c>
      <c r="M2542" s="9" t="str">
        <f>Data[[#This Row],[schedule]]&amp;" | "&amp;Data[[#This Row],[section]]</f>
        <v>SCHEDULE 6: REPORT ON ACTUAL TO FORECAST EXPENDITURE | 6a: Actual to Forecast Expenditure</v>
      </c>
      <c r="N2542" s="9" t="str">
        <f t="shared" si="39"/>
        <v>SCHEDULE 6: REPORT ON ACTUAL TO FORECAST EXPENDITURE | 6a: Actual to Forecast Expenditure | By category | % Variance (a)/(b)-1 | Asset management and airport operations</v>
      </c>
    </row>
    <row r="2543" spans="1:14" hidden="1">
      <c r="A2543" t="s">
        <v>1</v>
      </c>
      <c r="B2543">
        <v>2011</v>
      </c>
      <c r="C2543" t="s">
        <v>205</v>
      </c>
      <c r="D2543" t="s">
        <v>210</v>
      </c>
      <c r="E2543" t="s">
        <v>101</v>
      </c>
      <c r="F2543" t="s">
        <v>331</v>
      </c>
      <c r="G2543">
        <v>16</v>
      </c>
      <c r="H2543" t="s">
        <v>78</v>
      </c>
      <c r="I2543">
        <v>2011</v>
      </c>
      <c r="J2543" t="s">
        <v>92</v>
      </c>
      <c r="K2543" t="s">
        <v>1352</v>
      </c>
      <c r="L2543">
        <v>1985.5193510797239</v>
      </c>
      <c r="M2543" s="9" t="str">
        <f>Data[[#This Row],[schedule]]&amp;" | "&amp;Data[[#This Row],[section]]</f>
        <v>SCHEDULE 6: REPORT ON ACTUAL TO FORECAST EXPENDITURE | 6a: Actual to Forecast Expenditure</v>
      </c>
      <c r="N2543" s="9" t="str">
        <f t="shared" si="39"/>
        <v>SCHEDULE 6: REPORT ON ACTUAL TO FORECAST EXPENDITURE | 6a: Actual to Forecast Expenditure | By category | Actual for Current Disclosure Year (a) | Asset maintenance</v>
      </c>
    </row>
    <row r="2544" spans="1:14" hidden="1">
      <c r="A2544" t="s">
        <v>1</v>
      </c>
      <c r="B2544">
        <v>2011</v>
      </c>
      <c r="C2544" t="s">
        <v>205</v>
      </c>
      <c r="D2544" t="s">
        <v>210</v>
      </c>
      <c r="E2544" t="s">
        <v>101</v>
      </c>
      <c r="F2544" t="s">
        <v>332</v>
      </c>
      <c r="G2544">
        <v>16</v>
      </c>
      <c r="H2544" t="s">
        <v>78</v>
      </c>
      <c r="I2544">
        <v>2011</v>
      </c>
      <c r="J2544" t="s">
        <v>92</v>
      </c>
      <c r="K2544" t="s">
        <v>1350</v>
      </c>
      <c r="M2544" s="9" t="str">
        <f>Data[[#This Row],[schedule]]&amp;" | "&amp;Data[[#This Row],[section]]</f>
        <v>SCHEDULE 6: REPORT ON ACTUAL TO FORECAST EXPENDITURE | 6a: Actual to Forecast Expenditure</v>
      </c>
      <c r="N2544" s="9" t="str">
        <f t="shared" si="39"/>
        <v>SCHEDULE 6: REPORT ON ACTUAL TO FORECAST EXPENDITURE | 6a: Actual to Forecast Expenditure | By category | Forecast for Current Disclosure Year (b) | Asset maintenance</v>
      </c>
    </row>
    <row r="2545" spans="1:14" hidden="1">
      <c r="A2545" t="s">
        <v>1</v>
      </c>
      <c r="B2545">
        <v>2011</v>
      </c>
      <c r="C2545" t="s">
        <v>205</v>
      </c>
      <c r="D2545" t="s">
        <v>210</v>
      </c>
      <c r="E2545" t="s">
        <v>101</v>
      </c>
      <c r="F2545" t="s">
        <v>333</v>
      </c>
      <c r="G2545">
        <v>16</v>
      </c>
      <c r="H2545" t="s">
        <v>78</v>
      </c>
      <c r="I2545">
        <v>2011</v>
      </c>
      <c r="J2545" t="s">
        <v>93</v>
      </c>
      <c r="K2545" t="s">
        <v>1010</v>
      </c>
      <c r="M2545" s="9" t="str">
        <f>Data[[#This Row],[schedule]]&amp;" | "&amp;Data[[#This Row],[section]]</f>
        <v>SCHEDULE 6: REPORT ON ACTUAL TO FORECAST EXPENDITURE | 6a: Actual to Forecast Expenditure</v>
      </c>
      <c r="N2545" s="9" t="str">
        <f t="shared" si="39"/>
        <v>SCHEDULE 6: REPORT ON ACTUAL TO FORECAST EXPENDITURE | 6a: Actual to Forecast Expenditure | By category | % Variance (a)/(b)-1 | Asset maintenance</v>
      </c>
    </row>
    <row r="2546" spans="1:14" hidden="1">
      <c r="A2546" t="s">
        <v>1</v>
      </c>
      <c r="B2546">
        <v>2011</v>
      </c>
      <c r="C2546" t="s">
        <v>205</v>
      </c>
      <c r="D2546" t="s">
        <v>210</v>
      </c>
      <c r="E2546" t="s">
        <v>101</v>
      </c>
      <c r="F2546" t="s">
        <v>334</v>
      </c>
      <c r="G2546">
        <v>16</v>
      </c>
      <c r="H2546" t="s">
        <v>78</v>
      </c>
      <c r="I2546">
        <v>2011</v>
      </c>
      <c r="J2546" t="s">
        <v>92</v>
      </c>
      <c r="K2546" t="s">
        <v>1350</v>
      </c>
      <c r="M2546" s="9" t="str">
        <f>Data[[#This Row],[schedule]]&amp;" | "&amp;Data[[#This Row],[section]]</f>
        <v>SCHEDULE 6: REPORT ON ACTUAL TO FORECAST EXPENDITURE | 6a: Actual to Forecast Expenditure</v>
      </c>
      <c r="N2546" s="9" t="str">
        <f t="shared" si="39"/>
        <v>SCHEDULE 6: REPORT ON ACTUAL TO FORECAST EXPENDITURE | 6a: Actual to Forecast Expenditure | By category | Actual for Period to Date (a) | Asset maintenance</v>
      </c>
    </row>
    <row r="2547" spans="1:14" hidden="1">
      <c r="A2547" t="s">
        <v>1</v>
      </c>
      <c r="B2547">
        <v>2011</v>
      </c>
      <c r="C2547" t="s">
        <v>205</v>
      </c>
      <c r="D2547" t="s">
        <v>210</v>
      </c>
      <c r="E2547" t="s">
        <v>101</v>
      </c>
      <c r="F2547" t="s">
        <v>335</v>
      </c>
      <c r="G2547">
        <v>16</v>
      </c>
      <c r="H2547" t="s">
        <v>78</v>
      </c>
      <c r="I2547">
        <v>2011</v>
      </c>
      <c r="J2547" t="s">
        <v>92</v>
      </c>
      <c r="K2547" t="s">
        <v>1350</v>
      </c>
      <c r="M2547" s="9" t="str">
        <f>Data[[#This Row],[schedule]]&amp;" | "&amp;Data[[#This Row],[section]]</f>
        <v>SCHEDULE 6: REPORT ON ACTUAL TO FORECAST EXPENDITURE | 6a: Actual to Forecast Expenditure</v>
      </c>
      <c r="N2547" s="9" t="str">
        <f t="shared" si="39"/>
        <v>SCHEDULE 6: REPORT ON ACTUAL TO FORECAST EXPENDITURE | 6a: Actual to Forecast Expenditure | By category | Forecast for Period to Date (b) | Asset maintenance</v>
      </c>
    </row>
    <row r="2548" spans="1:14" hidden="1">
      <c r="A2548" t="s">
        <v>1</v>
      </c>
      <c r="B2548">
        <v>2011</v>
      </c>
      <c r="C2548" t="s">
        <v>205</v>
      </c>
      <c r="D2548" t="s">
        <v>210</v>
      </c>
      <c r="E2548" t="s">
        <v>101</v>
      </c>
      <c r="F2548" t="s">
        <v>333</v>
      </c>
      <c r="G2548">
        <v>16</v>
      </c>
      <c r="H2548" t="s">
        <v>78</v>
      </c>
      <c r="I2548">
        <v>2011</v>
      </c>
      <c r="J2548" t="s">
        <v>93</v>
      </c>
      <c r="K2548" t="s">
        <v>1010</v>
      </c>
      <c r="M2548" s="9" t="str">
        <f>Data[[#This Row],[schedule]]&amp;" | "&amp;Data[[#This Row],[section]]</f>
        <v>SCHEDULE 6: REPORT ON ACTUAL TO FORECAST EXPENDITURE | 6a: Actual to Forecast Expenditure</v>
      </c>
      <c r="N2548" s="9" t="str">
        <f t="shared" si="39"/>
        <v>SCHEDULE 6: REPORT ON ACTUAL TO FORECAST EXPENDITURE | 6a: Actual to Forecast Expenditure | By category | % Variance (a)/(b)-1 | Asset maintenance</v>
      </c>
    </row>
    <row r="2549" spans="1:14" hidden="1">
      <c r="A2549" t="s">
        <v>1</v>
      </c>
      <c r="B2549">
        <v>2011</v>
      </c>
      <c r="C2549" t="s">
        <v>205</v>
      </c>
      <c r="D2549" t="s">
        <v>210</v>
      </c>
      <c r="E2549" t="s">
        <v>101</v>
      </c>
      <c r="F2549" t="s">
        <v>331</v>
      </c>
      <c r="G2549">
        <v>17</v>
      </c>
      <c r="H2549" t="s">
        <v>79</v>
      </c>
      <c r="I2549">
        <v>2011</v>
      </c>
      <c r="J2549" t="s">
        <v>92</v>
      </c>
      <c r="K2549" t="s">
        <v>1203</v>
      </c>
      <c r="L2549">
        <v>14648.36045338986</v>
      </c>
      <c r="M2549" s="9" t="str">
        <f>Data[[#This Row],[schedule]]&amp;" | "&amp;Data[[#This Row],[section]]</f>
        <v>SCHEDULE 6: REPORT ON ACTUAL TO FORECAST EXPENDITURE | 6a: Actual to Forecast Expenditure</v>
      </c>
      <c r="N2549" s="9" t="str">
        <f t="shared" si="39"/>
        <v>SCHEDULE 6: REPORT ON ACTUAL TO FORECAST EXPENDITURE | 6a: Actual to Forecast Expenditure | By category | Actual for Current Disclosure Year (a) | Total operational expenditure</v>
      </c>
    </row>
    <row r="2550" spans="1:14" hidden="1">
      <c r="A2550" t="s">
        <v>1</v>
      </c>
      <c r="B2550">
        <v>2011</v>
      </c>
      <c r="C2550" t="s">
        <v>205</v>
      </c>
      <c r="D2550" t="s">
        <v>210</v>
      </c>
      <c r="E2550" t="s">
        <v>101</v>
      </c>
      <c r="F2550" t="s">
        <v>332</v>
      </c>
      <c r="G2550">
        <v>17</v>
      </c>
      <c r="H2550" t="s">
        <v>79</v>
      </c>
      <c r="I2550">
        <v>2011</v>
      </c>
      <c r="J2550" t="s">
        <v>92</v>
      </c>
      <c r="K2550" t="s">
        <v>1353</v>
      </c>
      <c r="L2550">
        <v>12153</v>
      </c>
      <c r="M2550" s="9" t="str">
        <f>Data[[#This Row],[schedule]]&amp;" | "&amp;Data[[#This Row],[section]]</f>
        <v>SCHEDULE 6: REPORT ON ACTUAL TO FORECAST EXPENDITURE | 6a: Actual to Forecast Expenditure</v>
      </c>
      <c r="N2550" s="9" t="str">
        <f t="shared" si="39"/>
        <v>SCHEDULE 6: REPORT ON ACTUAL TO FORECAST EXPENDITURE | 6a: Actual to Forecast Expenditure | By category | Forecast for Current Disclosure Year (b) | Total operational expenditure</v>
      </c>
    </row>
    <row r="2551" spans="1:14" hidden="1">
      <c r="A2551" t="s">
        <v>1</v>
      </c>
      <c r="B2551">
        <v>2011</v>
      </c>
      <c r="C2551" t="s">
        <v>205</v>
      </c>
      <c r="D2551" t="s">
        <v>210</v>
      </c>
      <c r="E2551" t="s">
        <v>101</v>
      </c>
      <c r="F2551" t="s">
        <v>333</v>
      </c>
      <c r="G2551">
        <v>17</v>
      </c>
      <c r="H2551" t="s">
        <v>79</v>
      </c>
      <c r="I2551">
        <v>2011</v>
      </c>
      <c r="J2551" t="s">
        <v>93</v>
      </c>
      <c r="K2551" t="s">
        <v>1354</v>
      </c>
      <c r="L2551">
        <v>0.2053287627244183</v>
      </c>
      <c r="M2551" s="9" t="str">
        <f>Data[[#This Row],[schedule]]&amp;" | "&amp;Data[[#This Row],[section]]</f>
        <v>SCHEDULE 6: REPORT ON ACTUAL TO FORECAST EXPENDITURE | 6a: Actual to Forecast Expenditure</v>
      </c>
      <c r="N2551" s="9" t="str">
        <f t="shared" si="39"/>
        <v>SCHEDULE 6: REPORT ON ACTUAL TO FORECAST EXPENDITURE | 6a: Actual to Forecast Expenditure | By category | % Variance (a)/(b)-1 | Total operational expenditure</v>
      </c>
    </row>
    <row r="2552" spans="1:14" hidden="1">
      <c r="A2552" t="s">
        <v>1</v>
      </c>
      <c r="B2552">
        <v>2011</v>
      </c>
      <c r="C2552" t="s">
        <v>205</v>
      </c>
      <c r="D2552" t="s">
        <v>210</v>
      </c>
      <c r="E2552" t="s">
        <v>101</v>
      </c>
      <c r="F2552" t="s">
        <v>334</v>
      </c>
      <c r="G2552">
        <v>17</v>
      </c>
      <c r="H2552" t="s">
        <v>79</v>
      </c>
      <c r="I2552">
        <v>2011</v>
      </c>
      <c r="J2552" t="s">
        <v>92</v>
      </c>
      <c r="K2552" t="s">
        <v>1355</v>
      </c>
      <c r="L2552">
        <v>51851</v>
      </c>
      <c r="M2552" s="9" t="str">
        <f>Data[[#This Row],[schedule]]&amp;" | "&amp;Data[[#This Row],[section]]</f>
        <v>SCHEDULE 6: REPORT ON ACTUAL TO FORECAST EXPENDITURE | 6a: Actual to Forecast Expenditure</v>
      </c>
      <c r="N2552" s="9" t="str">
        <f t="shared" si="39"/>
        <v>SCHEDULE 6: REPORT ON ACTUAL TO FORECAST EXPENDITURE | 6a: Actual to Forecast Expenditure | By category | Actual for Period to Date (a) | Total operational expenditure</v>
      </c>
    </row>
    <row r="2553" spans="1:14" hidden="1">
      <c r="A2553" t="s">
        <v>1</v>
      </c>
      <c r="B2553">
        <v>2011</v>
      </c>
      <c r="C2553" t="s">
        <v>205</v>
      </c>
      <c r="D2553" t="s">
        <v>210</v>
      </c>
      <c r="E2553" t="s">
        <v>101</v>
      </c>
      <c r="F2553" t="s">
        <v>335</v>
      </c>
      <c r="G2553">
        <v>17</v>
      </c>
      <c r="H2553" t="s">
        <v>79</v>
      </c>
      <c r="I2553">
        <v>2011</v>
      </c>
      <c r="J2553" t="s">
        <v>92</v>
      </c>
      <c r="K2553" t="s">
        <v>1356</v>
      </c>
      <c r="L2553">
        <v>44590.739107499241</v>
      </c>
      <c r="M2553" s="9" t="str">
        <f>Data[[#This Row],[schedule]]&amp;" | "&amp;Data[[#This Row],[section]]</f>
        <v>SCHEDULE 6: REPORT ON ACTUAL TO FORECAST EXPENDITURE | 6a: Actual to Forecast Expenditure</v>
      </c>
      <c r="N2553" s="9" t="str">
        <f t="shared" si="39"/>
        <v>SCHEDULE 6: REPORT ON ACTUAL TO FORECAST EXPENDITURE | 6a: Actual to Forecast Expenditure | By category | Forecast for Period to Date (b) | Total operational expenditure</v>
      </c>
    </row>
    <row r="2554" spans="1:14" hidden="1">
      <c r="A2554" t="s">
        <v>1</v>
      </c>
      <c r="B2554">
        <v>2011</v>
      </c>
      <c r="C2554" t="s">
        <v>205</v>
      </c>
      <c r="D2554" t="s">
        <v>210</v>
      </c>
      <c r="E2554" t="s">
        <v>101</v>
      </c>
      <c r="F2554" t="s">
        <v>333</v>
      </c>
      <c r="G2554">
        <v>17</v>
      </c>
      <c r="H2554" t="s">
        <v>79</v>
      </c>
      <c r="I2554">
        <v>2011</v>
      </c>
      <c r="J2554" t="s">
        <v>93</v>
      </c>
      <c r="K2554" t="s">
        <v>1357</v>
      </c>
      <c r="L2554">
        <v>0.1628199271377346</v>
      </c>
      <c r="M2554" s="9" t="str">
        <f>Data[[#This Row],[schedule]]&amp;" | "&amp;Data[[#This Row],[section]]</f>
        <v>SCHEDULE 6: REPORT ON ACTUAL TO FORECAST EXPENDITURE | 6a: Actual to Forecast Expenditure</v>
      </c>
      <c r="N2554" s="9" t="str">
        <f t="shared" si="39"/>
        <v>SCHEDULE 6: REPORT ON ACTUAL TO FORECAST EXPENDITURE | 6a: Actual to Forecast Expenditure | By category | % Variance (a)/(b)-1 | Total operational expenditure</v>
      </c>
    </row>
    <row r="2555" spans="1:14" hidden="1">
      <c r="A2555" t="s">
        <v>1</v>
      </c>
      <c r="B2555">
        <v>2011</v>
      </c>
      <c r="C2555" t="s">
        <v>205</v>
      </c>
      <c r="D2555" t="s">
        <v>211</v>
      </c>
      <c r="E2555" t="s">
        <v>101</v>
      </c>
      <c r="F2555" t="s">
        <v>95</v>
      </c>
      <c r="G2555">
        <v>78</v>
      </c>
      <c r="H2555" t="s">
        <v>69</v>
      </c>
      <c r="I2555">
        <v>2007</v>
      </c>
      <c r="J2555" t="s">
        <v>92</v>
      </c>
      <c r="K2555" t="s">
        <v>1358</v>
      </c>
      <c r="L2555">
        <v>27395.39355435401</v>
      </c>
      <c r="M2555" s="9" t="str">
        <f>Data[[#This Row],[schedule]]&amp;" | "&amp;Data[[#This Row],[section]]</f>
        <v>SCHEDULE 6: REPORT ON ACTUAL TO FORECAST EXPENDITURE | 6b: Forecast Expenditure</v>
      </c>
      <c r="N2555" s="9" t="str">
        <f t="shared" si="39"/>
        <v>SCHEDULE 6: REPORT ON ACTUAL TO FORECAST EXPENDITURE | 6b: Forecast Expenditure | By category | Pricing Period Starting Year | Capacity growth</v>
      </c>
    </row>
    <row r="2556" spans="1:14" hidden="1">
      <c r="A2556" t="s">
        <v>1</v>
      </c>
      <c r="B2556">
        <v>2011</v>
      </c>
      <c r="C2556" t="s">
        <v>205</v>
      </c>
      <c r="D2556" t="s">
        <v>211</v>
      </c>
      <c r="E2556" t="s">
        <v>101</v>
      </c>
      <c r="F2556" t="s">
        <v>96</v>
      </c>
      <c r="G2556">
        <v>78</v>
      </c>
      <c r="H2556" t="s">
        <v>69</v>
      </c>
      <c r="I2556">
        <v>2008</v>
      </c>
      <c r="J2556" t="s">
        <v>92</v>
      </c>
      <c r="K2556" t="s">
        <v>1033</v>
      </c>
      <c r="L2556">
        <v>19094.09540409789</v>
      </c>
      <c r="M2556" s="9" t="str">
        <f>Data[[#This Row],[schedule]]&amp;" | "&amp;Data[[#This Row],[section]]</f>
        <v>SCHEDULE 6: REPORT ON ACTUAL TO FORECAST EXPENDITURE | 6b: Forecast Expenditure</v>
      </c>
      <c r="N2556" s="9" t="str">
        <f t="shared" si="39"/>
        <v>SCHEDULE 6: REPORT ON ACTUAL TO FORECAST EXPENDITURE | 6b: Forecast Expenditure | By category | Pricing Period Starting Year + 1 | Capacity growth</v>
      </c>
    </row>
    <row r="2557" spans="1:14" hidden="1">
      <c r="A2557" t="s">
        <v>1</v>
      </c>
      <c r="B2557">
        <v>2011</v>
      </c>
      <c r="C2557" t="s">
        <v>205</v>
      </c>
      <c r="D2557" t="s">
        <v>211</v>
      </c>
      <c r="E2557" t="s">
        <v>101</v>
      </c>
      <c r="F2557" t="s">
        <v>97</v>
      </c>
      <c r="G2557">
        <v>78</v>
      </c>
      <c r="H2557" t="s">
        <v>69</v>
      </c>
      <c r="I2557">
        <v>2009</v>
      </c>
      <c r="J2557" t="s">
        <v>92</v>
      </c>
      <c r="K2557" t="s">
        <v>458</v>
      </c>
      <c r="L2557">
        <v>0</v>
      </c>
      <c r="M2557" s="9" t="str">
        <f>Data[[#This Row],[schedule]]&amp;" | "&amp;Data[[#This Row],[section]]</f>
        <v>SCHEDULE 6: REPORT ON ACTUAL TO FORECAST EXPENDITURE | 6b: Forecast Expenditure</v>
      </c>
      <c r="N2557" s="9" t="str">
        <f t="shared" si="39"/>
        <v>SCHEDULE 6: REPORT ON ACTUAL TO FORECAST EXPENDITURE | 6b: Forecast Expenditure | By category | Pricing Period Starting Year + 2 | Capacity growth</v>
      </c>
    </row>
    <row r="2558" spans="1:14" hidden="1">
      <c r="A2558" t="s">
        <v>1</v>
      </c>
      <c r="B2558">
        <v>2011</v>
      </c>
      <c r="C2558" t="s">
        <v>205</v>
      </c>
      <c r="D2558" t="s">
        <v>211</v>
      </c>
      <c r="E2558" t="s">
        <v>101</v>
      </c>
      <c r="F2558" t="s">
        <v>98</v>
      </c>
      <c r="G2558">
        <v>78</v>
      </c>
      <c r="H2558" t="s">
        <v>69</v>
      </c>
      <c r="I2558">
        <v>2010</v>
      </c>
      <c r="J2558" t="s">
        <v>92</v>
      </c>
      <c r="K2558" t="s">
        <v>458</v>
      </c>
      <c r="L2558">
        <v>0</v>
      </c>
      <c r="M2558" s="9" t="str">
        <f>Data[[#This Row],[schedule]]&amp;" | "&amp;Data[[#This Row],[section]]</f>
        <v>SCHEDULE 6: REPORT ON ACTUAL TO FORECAST EXPENDITURE | 6b: Forecast Expenditure</v>
      </c>
      <c r="N2558" s="9" t="str">
        <f t="shared" si="39"/>
        <v>SCHEDULE 6: REPORT ON ACTUAL TO FORECAST EXPENDITURE | 6b: Forecast Expenditure | By category | Pricing Period Starting Year + 3 | Capacity growth</v>
      </c>
    </row>
    <row r="2559" spans="1:14" hidden="1">
      <c r="A2559" t="s">
        <v>1</v>
      </c>
      <c r="B2559">
        <v>2011</v>
      </c>
      <c r="C2559" t="s">
        <v>205</v>
      </c>
      <c r="D2559" t="s">
        <v>211</v>
      </c>
      <c r="E2559" t="s">
        <v>101</v>
      </c>
      <c r="F2559" t="s">
        <v>99</v>
      </c>
      <c r="G2559">
        <v>78</v>
      </c>
      <c r="H2559" t="s">
        <v>69</v>
      </c>
      <c r="I2559">
        <v>2011</v>
      </c>
      <c r="J2559" t="s">
        <v>92</v>
      </c>
      <c r="K2559" t="s">
        <v>458</v>
      </c>
      <c r="L2559">
        <v>0</v>
      </c>
      <c r="M2559" s="9" t="str">
        <f>Data[[#This Row],[schedule]]&amp;" | "&amp;Data[[#This Row],[section]]</f>
        <v>SCHEDULE 6: REPORT ON ACTUAL TO FORECAST EXPENDITURE | 6b: Forecast Expenditure</v>
      </c>
      <c r="N2559" s="9" t="str">
        <f t="shared" si="39"/>
        <v>SCHEDULE 6: REPORT ON ACTUAL TO FORECAST EXPENDITURE | 6b: Forecast Expenditure | By category | Pricing Period Starting Year + 4 | Capacity growth</v>
      </c>
    </row>
    <row r="2560" spans="1:14" hidden="1">
      <c r="A2560" t="s">
        <v>1</v>
      </c>
      <c r="B2560">
        <v>2011</v>
      </c>
      <c r="C2560" t="s">
        <v>205</v>
      </c>
      <c r="D2560" t="s">
        <v>211</v>
      </c>
      <c r="E2560" t="s">
        <v>101</v>
      </c>
      <c r="F2560" t="s">
        <v>95</v>
      </c>
      <c r="G2560">
        <v>79</v>
      </c>
      <c r="H2560" t="s">
        <v>70</v>
      </c>
      <c r="I2560">
        <v>2007</v>
      </c>
      <c r="J2560" t="s">
        <v>92</v>
      </c>
      <c r="K2560" t="s">
        <v>1034</v>
      </c>
      <c r="L2560">
        <v>3598.5</v>
      </c>
      <c r="M2560" s="9" t="str">
        <f>Data[[#This Row],[schedule]]&amp;" | "&amp;Data[[#This Row],[section]]</f>
        <v>SCHEDULE 6: REPORT ON ACTUAL TO FORECAST EXPENDITURE | 6b: Forecast Expenditure</v>
      </c>
      <c r="N2560" s="9" t="str">
        <f t="shared" si="39"/>
        <v>SCHEDULE 6: REPORT ON ACTUAL TO FORECAST EXPENDITURE | 6b: Forecast Expenditure | By category | Pricing Period Starting Year | Asset replacement and renewal</v>
      </c>
    </row>
    <row r="2561" spans="1:14" hidden="1">
      <c r="A2561" t="s">
        <v>1</v>
      </c>
      <c r="B2561">
        <v>2011</v>
      </c>
      <c r="C2561" t="s">
        <v>205</v>
      </c>
      <c r="D2561" t="s">
        <v>211</v>
      </c>
      <c r="E2561" t="s">
        <v>101</v>
      </c>
      <c r="F2561" t="s">
        <v>96</v>
      </c>
      <c r="G2561">
        <v>79</v>
      </c>
      <c r="H2561" t="s">
        <v>70</v>
      </c>
      <c r="I2561">
        <v>2008</v>
      </c>
      <c r="J2561" t="s">
        <v>92</v>
      </c>
      <c r="K2561" t="s">
        <v>1035</v>
      </c>
      <c r="L2561">
        <v>3565.4375</v>
      </c>
      <c r="M2561" s="9" t="str">
        <f>Data[[#This Row],[schedule]]&amp;" | "&amp;Data[[#This Row],[section]]</f>
        <v>SCHEDULE 6: REPORT ON ACTUAL TO FORECAST EXPENDITURE | 6b: Forecast Expenditure</v>
      </c>
      <c r="N2561" s="9" t="str">
        <f t="shared" si="39"/>
        <v>SCHEDULE 6: REPORT ON ACTUAL TO FORECAST EXPENDITURE | 6b: Forecast Expenditure | By category | Pricing Period Starting Year + 1 | Asset replacement and renewal</v>
      </c>
    </row>
    <row r="2562" spans="1:14" hidden="1">
      <c r="A2562" t="s">
        <v>1</v>
      </c>
      <c r="B2562">
        <v>2011</v>
      </c>
      <c r="C2562" t="s">
        <v>205</v>
      </c>
      <c r="D2562" t="s">
        <v>211</v>
      </c>
      <c r="E2562" t="s">
        <v>101</v>
      </c>
      <c r="F2562" t="s">
        <v>97</v>
      </c>
      <c r="G2562">
        <v>79</v>
      </c>
      <c r="H2562" t="s">
        <v>70</v>
      </c>
      <c r="I2562">
        <v>2009</v>
      </c>
      <c r="J2562" t="s">
        <v>92</v>
      </c>
      <c r="K2562" t="s">
        <v>1359</v>
      </c>
      <c r="L2562">
        <v>11013.469875000001</v>
      </c>
      <c r="M2562" s="9" t="str">
        <f>Data[[#This Row],[schedule]]&amp;" | "&amp;Data[[#This Row],[section]]</f>
        <v>SCHEDULE 6: REPORT ON ACTUAL TO FORECAST EXPENDITURE | 6b: Forecast Expenditure</v>
      </c>
      <c r="N2562" s="9" t="str">
        <f t="shared" ref="N2562:N2625" si="40">SUBSTITUTE(SUBSTITUTE(SUBSTITUTE(C2562&amp;" | "&amp;D2562&amp;" | "&amp;E2562&amp;" | "&amp;F2562&amp;" | "&amp;H2562," |  |  | "," | ")," |  |  | "," | ")," |  | "," | ")</f>
        <v>SCHEDULE 6: REPORT ON ACTUAL TO FORECAST EXPENDITURE | 6b: Forecast Expenditure | By category | Pricing Period Starting Year + 2 | Asset replacement and renewal</v>
      </c>
    </row>
    <row r="2563" spans="1:14" hidden="1">
      <c r="A2563" t="s">
        <v>1</v>
      </c>
      <c r="B2563">
        <v>2011</v>
      </c>
      <c r="C2563" t="s">
        <v>205</v>
      </c>
      <c r="D2563" t="s">
        <v>211</v>
      </c>
      <c r="E2563" t="s">
        <v>101</v>
      </c>
      <c r="F2563" t="s">
        <v>98</v>
      </c>
      <c r="G2563">
        <v>79</v>
      </c>
      <c r="H2563" t="s">
        <v>70</v>
      </c>
      <c r="I2563">
        <v>2010</v>
      </c>
      <c r="J2563" t="s">
        <v>92</v>
      </c>
      <c r="K2563" t="s">
        <v>1037</v>
      </c>
      <c r="L2563">
        <v>6342.7338335937502</v>
      </c>
      <c r="M2563" s="9" t="str">
        <f>Data[[#This Row],[schedule]]&amp;" | "&amp;Data[[#This Row],[section]]</f>
        <v>SCHEDULE 6: REPORT ON ACTUAL TO FORECAST EXPENDITURE | 6b: Forecast Expenditure</v>
      </c>
      <c r="N2563" s="9" t="str">
        <f t="shared" si="40"/>
        <v>SCHEDULE 6: REPORT ON ACTUAL TO FORECAST EXPENDITURE | 6b: Forecast Expenditure | By category | Pricing Period Starting Year + 3 | Asset replacement and renewal</v>
      </c>
    </row>
    <row r="2564" spans="1:14" hidden="1">
      <c r="A2564" t="s">
        <v>1</v>
      </c>
      <c r="B2564">
        <v>2011</v>
      </c>
      <c r="C2564" t="s">
        <v>205</v>
      </c>
      <c r="D2564" t="s">
        <v>211</v>
      </c>
      <c r="E2564" t="s">
        <v>101</v>
      </c>
      <c r="F2564" t="s">
        <v>99</v>
      </c>
      <c r="G2564">
        <v>79</v>
      </c>
      <c r="H2564" t="s">
        <v>70</v>
      </c>
      <c r="I2564">
        <v>2011</v>
      </c>
      <c r="J2564" t="s">
        <v>92</v>
      </c>
      <c r="K2564" t="s">
        <v>1015</v>
      </c>
      <c r="L2564">
        <v>3278.5909899121089</v>
      </c>
      <c r="M2564" s="9" t="str">
        <f>Data[[#This Row],[schedule]]&amp;" | "&amp;Data[[#This Row],[section]]</f>
        <v>SCHEDULE 6: REPORT ON ACTUAL TO FORECAST EXPENDITURE | 6b: Forecast Expenditure</v>
      </c>
      <c r="N2564" s="9" t="str">
        <f t="shared" si="40"/>
        <v>SCHEDULE 6: REPORT ON ACTUAL TO FORECAST EXPENDITURE | 6b: Forecast Expenditure | By category | Pricing Period Starting Year + 4 | Asset replacement and renewal</v>
      </c>
    </row>
    <row r="2565" spans="1:14" hidden="1">
      <c r="A2565" t="s">
        <v>1</v>
      </c>
      <c r="B2565">
        <v>2011</v>
      </c>
      <c r="C2565" t="s">
        <v>205</v>
      </c>
      <c r="D2565" t="s">
        <v>211</v>
      </c>
      <c r="E2565" t="s">
        <v>101</v>
      </c>
      <c r="F2565" t="s">
        <v>95</v>
      </c>
      <c r="G2565">
        <v>80</v>
      </c>
      <c r="H2565" t="s">
        <v>269</v>
      </c>
      <c r="I2565">
        <v>2007</v>
      </c>
      <c r="J2565" t="s">
        <v>92</v>
      </c>
      <c r="K2565" t="s">
        <v>1360</v>
      </c>
      <c r="L2565">
        <v>30993.89355435401</v>
      </c>
      <c r="M2565" s="9" t="str">
        <f>Data[[#This Row],[schedule]]&amp;" | "&amp;Data[[#This Row],[section]]</f>
        <v>SCHEDULE 6: REPORT ON ACTUAL TO FORECAST EXPENDITURE | 6b: Forecast Expenditure</v>
      </c>
      <c r="N2565" s="9" t="str">
        <f t="shared" si="40"/>
        <v>SCHEDULE 6: REPORT ON ACTUAL TO FORECAST EXPENDITURE | 6b: Forecast Expenditure | By category | Pricing Period Starting Year | Total forecast capital expenditure</v>
      </c>
    </row>
    <row r="2566" spans="1:14" hidden="1">
      <c r="A2566" t="s">
        <v>1</v>
      </c>
      <c r="B2566">
        <v>2011</v>
      </c>
      <c r="C2566" t="s">
        <v>205</v>
      </c>
      <c r="D2566" t="s">
        <v>211</v>
      </c>
      <c r="E2566" t="s">
        <v>101</v>
      </c>
      <c r="F2566" t="s">
        <v>96</v>
      </c>
      <c r="G2566">
        <v>80</v>
      </c>
      <c r="H2566" t="s">
        <v>269</v>
      </c>
      <c r="I2566">
        <v>2008</v>
      </c>
      <c r="J2566" t="s">
        <v>92</v>
      </c>
      <c r="K2566" t="s">
        <v>1039</v>
      </c>
      <c r="L2566">
        <v>22659.53290409789</v>
      </c>
      <c r="M2566" s="9" t="str">
        <f>Data[[#This Row],[schedule]]&amp;" | "&amp;Data[[#This Row],[section]]</f>
        <v>SCHEDULE 6: REPORT ON ACTUAL TO FORECAST EXPENDITURE | 6b: Forecast Expenditure</v>
      </c>
      <c r="N2566" s="9" t="str">
        <f t="shared" si="40"/>
        <v>SCHEDULE 6: REPORT ON ACTUAL TO FORECAST EXPENDITURE | 6b: Forecast Expenditure | By category | Pricing Period Starting Year + 1 | Total forecast capital expenditure</v>
      </c>
    </row>
    <row r="2567" spans="1:14" hidden="1">
      <c r="A2567" t="s">
        <v>1</v>
      </c>
      <c r="B2567">
        <v>2011</v>
      </c>
      <c r="C2567" t="s">
        <v>205</v>
      </c>
      <c r="D2567" t="s">
        <v>211</v>
      </c>
      <c r="E2567" t="s">
        <v>101</v>
      </c>
      <c r="F2567" t="s">
        <v>97</v>
      </c>
      <c r="G2567">
        <v>80</v>
      </c>
      <c r="H2567" t="s">
        <v>269</v>
      </c>
      <c r="I2567">
        <v>2009</v>
      </c>
      <c r="J2567" t="s">
        <v>92</v>
      </c>
      <c r="K2567" t="s">
        <v>1359</v>
      </c>
      <c r="L2567">
        <v>11013.469875000001</v>
      </c>
      <c r="M2567" s="9" t="str">
        <f>Data[[#This Row],[schedule]]&amp;" | "&amp;Data[[#This Row],[section]]</f>
        <v>SCHEDULE 6: REPORT ON ACTUAL TO FORECAST EXPENDITURE | 6b: Forecast Expenditure</v>
      </c>
      <c r="N2567" s="9" t="str">
        <f t="shared" si="40"/>
        <v>SCHEDULE 6: REPORT ON ACTUAL TO FORECAST EXPENDITURE | 6b: Forecast Expenditure | By category | Pricing Period Starting Year + 2 | Total forecast capital expenditure</v>
      </c>
    </row>
    <row r="2568" spans="1:14" hidden="1">
      <c r="A2568" t="s">
        <v>1</v>
      </c>
      <c r="B2568">
        <v>2011</v>
      </c>
      <c r="C2568" t="s">
        <v>205</v>
      </c>
      <c r="D2568" t="s">
        <v>211</v>
      </c>
      <c r="E2568" t="s">
        <v>101</v>
      </c>
      <c r="F2568" t="s">
        <v>98</v>
      </c>
      <c r="G2568">
        <v>80</v>
      </c>
      <c r="H2568" t="s">
        <v>269</v>
      </c>
      <c r="I2568">
        <v>2010</v>
      </c>
      <c r="J2568" t="s">
        <v>92</v>
      </c>
      <c r="K2568" t="s">
        <v>1037</v>
      </c>
      <c r="L2568">
        <v>6342.7338335937502</v>
      </c>
      <c r="M2568" s="9" t="str">
        <f>Data[[#This Row],[schedule]]&amp;" | "&amp;Data[[#This Row],[section]]</f>
        <v>SCHEDULE 6: REPORT ON ACTUAL TO FORECAST EXPENDITURE | 6b: Forecast Expenditure</v>
      </c>
      <c r="N2568" s="9" t="str">
        <f t="shared" si="40"/>
        <v>SCHEDULE 6: REPORT ON ACTUAL TO FORECAST EXPENDITURE | 6b: Forecast Expenditure | By category | Pricing Period Starting Year + 3 | Total forecast capital expenditure</v>
      </c>
    </row>
    <row r="2569" spans="1:14" hidden="1">
      <c r="A2569" t="s">
        <v>1</v>
      </c>
      <c r="B2569">
        <v>2011</v>
      </c>
      <c r="C2569" t="s">
        <v>205</v>
      </c>
      <c r="D2569" t="s">
        <v>211</v>
      </c>
      <c r="E2569" t="s">
        <v>101</v>
      </c>
      <c r="F2569" t="s">
        <v>99</v>
      </c>
      <c r="G2569">
        <v>80</v>
      </c>
      <c r="H2569" t="s">
        <v>269</v>
      </c>
      <c r="I2569">
        <v>2011</v>
      </c>
      <c r="J2569" t="s">
        <v>92</v>
      </c>
      <c r="K2569" t="s">
        <v>1015</v>
      </c>
      <c r="L2569">
        <v>3278.5909899121089</v>
      </c>
      <c r="M2569" s="9" t="str">
        <f>Data[[#This Row],[schedule]]&amp;" | "&amp;Data[[#This Row],[section]]</f>
        <v>SCHEDULE 6: REPORT ON ACTUAL TO FORECAST EXPENDITURE | 6b: Forecast Expenditure</v>
      </c>
      <c r="N2569" s="9" t="str">
        <f t="shared" si="40"/>
        <v>SCHEDULE 6: REPORT ON ACTUAL TO FORECAST EXPENDITURE | 6b: Forecast Expenditure | By category | Pricing Period Starting Year + 4 | Total forecast capital expenditure</v>
      </c>
    </row>
    <row r="2570" spans="1:14" hidden="1">
      <c r="A2570" t="s">
        <v>1</v>
      </c>
      <c r="B2570">
        <v>2011</v>
      </c>
      <c r="C2570" t="s">
        <v>205</v>
      </c>
      <c r="D2570" t="s">
        <v>211</v>
      </c>
      <c r="E2570" t="s">
        <v>101</v>
      </c>
      <c r="F2570" t="s">
        <v>95</v>
      </c>
      <c r="G2570">
        <v>82</v>
      </c>
      <c r="H2570" t="s">
        <v>76</v>
      </c>
      <c r="I2570">
        <v>2007</v>
      </c>
      <c r="J2570" t="s">
        <v>92</v>
      </c>
      <c r="K2570" t="s">
        <v>1350</v>
      </c>
      <c r="M2570" s="9" t="str">
        <f>Data[[#This Row],[schedule]]&amp;" | "&amp;Data[[#This Row],[section]]</f>
        <v>SCHEDULE 6: REPORT ON ACTUAL TO FORECAST EXPENDITURE | 6b: Forecast Expenditure</v>
      </c>
      <c r="N2570" s="9" t="str">
        <f t="shared" si="40"/>
        <v>SCHEDULE 6: REPORT ON ACTUAL TO FORECAST EXPENDITURE | 6b: Forecast Expenditure | By category | Pricing Period Starting Year | Corporate overheads</v>
      </c>
    </row>
    <row r="2571" spans="1:14" hidden="1">
      <c r="A2571" t="s">
        <v>1</v>
      </c>
      <c r="B2571">
        <v>2011</v>
      </c>
      <c r="C2571" t="s">
        <v>205</v>
      </c>
      <c r="D2571" t="s">
        <v>211</v>
      </c>
      <c r="E2571" t="s">
        <v>101</v>
      </c>
      <c r="F2571" t="s">
        <v>96</v>
      </c>
      <c r="G2571">
        <v>82</v>
      </c>
      <c r="H2571" t="s">
        <v>76</v>
      </c>
      <c r="I2571">
        <v>2008</v>
      </c>
      <c r="J2571" t="s">
        <v>92</v>
      </c>
      <c r="K2571" t="s">
        <v>1350</v>
      </c>
      <c r="M2571" s="9" t="str">
        <f>Data[[#This Row],[schedule]]&amp;" | "&amp;Data[[#This Row],[section]]</f>
        <v>SCHEDULE 6: REPORT ON ACTUAL TO FORECAST EXPENDITURE | 6b: Forecast Expenditure</v>
      </c>
      <c r="N2571" s="9" t="str">
        <f t="shared" si="40"/>
        <v>SCHEDULE 6: REPORT ON ACTUAL TO FORECAST EXPENDITURE | 6b: Forecast Expenditure | By category | Pricing Period Starting Year + 1 | Corporate overheads</v>
      </c>
    </row>
    <row r="2572" spans="1:14" hidden="1">
      <c r="A2572" t="s">
        <v>1</v>
      </c>
      <c r="B2572">
        <v>2011</v>
      </c>
      <c r="C2572" t="s">
        <v>205</v>
      </c>
      <c r="D2572" t="s">
        <v>211</v>
      </c>
      <c r="E2572" t="s">
        <v>101</v>
      </c>
      <c r="F2572" t="s">
        <v>97</v>
      </c>
      <c r="G2572">
        <v>82</v>
      </c>
      <c r="H2572" t="s">
        <v>76</v>
      </c>
      <c r="I2572">
        <v>2009</v>
      </c>
      <c r="J2572" t="s">
        <v>92</v>
      </c>
      <c r="K2572" t="s">
        <v>1350</v>
      </c>
      <c r="M2572" s="9" t="str">
        <f>Data[[#This Row],[schedule]]&amp;" | "&amp;Data[[#This Row],[section]]</f>
        <v>SCHEDULE 6: REPORT ON ACTUAL TO FORECAST EXPENDITURE | 6b: Forecast Expenditure</v>
      </c>
      <c r="N2572" s="9" t="str">
        <f t="shared" si="40"/>
        <v>SCHEDULE 6: REPORT ON ACTUAL TO FORECAST EXPENDITURE | 6b: Forecast Expenditure | By category | Pricing Period Starting Year + 2 | Corporate overheads</v>
      </c>
    </row>
    <row r="2573" spans="1:14" hidden="1">
      <c r="A2573" t="s">
        <v>1</v>
      </c>
      <c r="B2573">
        <v>2011</v>
      </c>
      <c r="C2573" t="s">
        <v>205</v>
      </c>
      <c r="D2573" t="s">
        <v>211</v>
      </c>
      <c r="E2573" t="s">
        <v>101</v>
      </c>
      <c r="F2573" t="s">
        <v>98</v>
      </c>
      <c r="G2573">
        <v>82</v>
      </c>
      <c r="H2573" t="s">
        <v>76</v>
      </c>
      <c r="I2573">
        <v>2010</v>
      </c>
      <c r="J2573" t="s">
        <v>92</v>
      </c>
      <c r="K2573" t="s">
        <v>1350</v>
      </c>
      <c r="M2573" s="9" t="str">
        <f>Data[[#This Row],[schedule]]&amp;" | "&amp;Data[[#This Row],[section]]</f>
        <v>SCHEDULE 6: REPORT ON ACTUAL TO FORECAST EXPENDITURE | 6b: Forecast Expenditure</v>
      </c>
      <c r="N2573" s="9" t="str">
        <f t="shared" si="40"/>
        <v>SCHEDULE 6: REPORT ON ACTUAL TO FORECAST EXPENDITURE | 6b: Forecast Expenditure | By category | Pricing Period Starting Year + 3 | Corporate overheads</v>
      </c>
    </row>
    <row r="2574" spans="1:14" hidden="1">
      <c r="A2574" t="s">
        <v>1</v>
      </c>
      <c r="B2574">
        <v>2011</v>
      </c>
      <c r="C2574" t="s">
        <v>205</v>
      </c>
      <c r="D2574" t="s">
        <v>211</v>
      </c>
      <c r="E2574" t="s">
        <v>101</v>
      </c>
      <c r="F2574" t="s">
        <v>99</v>
      </c>
      <c r="G2574">
        <v>82</v>
      </c>
      <c r="H2574" t="s">
        <v>76</v>
      </c>
      <c r="I2574">
        <v>2011</v>
      </c>
      <c r="J2574" t="s">
        <v>92</v>
      </c>
      <c r="K2574" t="s">
        <v>1350</v>
      </c>
      <c r="M2574" s="9" t="str">
        <f>Data[[#This Row],[schedule]]&amp;" | "&amp;Data[[#This Row],[section]]</f>
        <v>SCHEDULE 6: REPORT ON ACTUAL TO FORECAST EXPENDITURE | 6b: Forecast Expenditure</v>
      </c>
      <c r="N2574" s="9" t="str">
        <f t="shared" si="40"/>
        <v>SCHEDULE 6: REPORT ON ACTUAL TO FORECAST EXPENDITURE | 6b: Forecast Expenditure | By category | Pricing Period Starting Year + 4 | Corporate overheads</v>
      </c>
    </row>
    <row r="2575" spans="1:14" hidden="1">
      <c r="A2575" t="s">
        <v>1</v>
      </c>
      <c r="B2575">
        <v>2011</v>
      </c>
      <c r="C2575" t="s">
        <v>205</v>
      </c>
      <c r="D2575" t="s">
        <v>211</v>
      </c>
      <c r="E2575" t="s">
        <v>101</v>
      </c>
      <c r="F2575" t="s">
        <v>95</v>
      </c>
      <c r="G2575">
        <v>83</v>
      </c>
      <c r="H2575" t="s">
        <v>77</v>
      </c>
      <c r="I2575">
        <v>2007</v>
      </c>
      <c r="J2575" t="s">
        <v>92</v>
      </c>
      <c r="K2575" t="s">
        <v>1350</v>
      </c>
      <c r="M2575" s="9" t="str">
        <f>Data[[#This Row],[schedule]]&amp;" | "&amp;Data[[#This Row],[section]]</f>
        <v>SCHEDULE 6: REPORT ON ACTUAL TO FORECAST EXPENDITURE | 6b: Forecast Expenditure</v>
      </c>
      <c r="N2575" s="9" t="str">
        <f t="shared" si="40"/>
        <v>SCHEDULE 6: REPORT ON ACTUAL TO FORECAST EXPENDITURE | 6b: Forecast Expenditure | By category | Pricing Period Starting Year | Asset management and airport operations</v>
      </c>
    </row>
    <row r="2576" spans="1:14" hidden="1">
      <c r="A2576" t="s">
        <v>1</v>
      </c>
      <c r="B2576">
        <v>2011</v>
      </c>
      <c r="C2576" t="s">
        <v>205</v>
      </c>
      <c r="D2576" t="s">
        <v>211</v>
      </c>
      <c r="E2576" t="s">
        <v>101</v>
      </c>
      <c r="F2576" t="s">
        <v>96</v>
      </c>
      <c r="G2576">
        <v>83</v>
      </c>
      <c r="H2576" t="s">
        <v>77</v>
      </c>
      <c r="I2576">
        <v>2008</v>
      </c>
      <c r="J2576" t="s">
        <v>92</v>
      </c>
      <c r="K2576" t="s">
        <v>1350</v>
      </c>
      <c r="M2576" s="9" t="str">
        <f>Data[[#This Row],[schedule]]&amp;" | "&amp;Data[[#This Row],[section]]</f>
        <v>SCHEDULE 6: REPORT ON ACTUAL TO FORECAST EXPENDITURE | 6b: Forecast Expenditure</v>
      </c>
      <c r="N2576" s="9" t="str">
        <f t="shared" si="40"/>
        <v>SCHEDULE 6: REPORT ON ACTUAL TO FORECAST EXPENDITURE | 6b: Forecast Expenditure | By category | Pricing Period Starting Year + 1 | Asset management and airport operations</v>
      </c>
    </row>
    <row r="2577" spans="1:14" hidden="1">
      <c r="A2577" t="s">
        <v>1</v>
      </c>
      <c r="B2577">
        <v>2011</v>
      </c>
      <c r="C2577" t="s">
        <v>205</v>
      </c>
      <c r="D2577" t="s">
        <v>211</v>
      </c>
      <c r="E2577" t="s">
        <v>101</v>
      </c>
      <c r="F2577" t="s">
        <v>97</v>
      </c>
      <c r="G2577">
        <v>83</v>
      </c>
      <c r="H2577" t="s">
        <v>77</v>
      </c>
      <c r="I2577">
        <v>2009</v>
      </c>
      <c r="J2577" t="s">
        <v>92</v>
      </c>
      <c r="K2577" t="s">
        <v>1350</v>
      </c>
      <c r="M2577" s="9" t="str">
        <f>Data[[#This Row],[schedule]]&amp;" | "&amp;Data[[#This Row],[section]]</f>
        <v>SCHEDULE 6: REPORT ON ACTUAL TO FORECAST EXPENDITURE | 6b: Forecast Expenditure</v>
      </c>
      <c r="N2577" s="9" t="str">
        <f t="shared" si="40"/>
        <v>SCHEDULE 6: REPORT ON ACTUAL TO FORECAST EXPENDITURE | 6b: Forecast Expenditure | By category | Pricing Period Starting Year + 2 | Asset management and airport operations</v>
      </c>
    </row>
    <row r="2578" spans="1:14" hidden="1">
      <c r="A2578" t="s">
        <v>1</v>
      </c>
      <c r="B2578">
        <v>2011</v>
      </c>
      <c r="C2578" t="s">
        <v>205</v>
      </c>
      <c r="D2578" t="s">
        <v>211</v>
      </c>
      <c r="E2578" t="s">
        <v>101</v>
      </c>
      <c r="F2578" t="s">
        <v>98</v>
      </c>
      <c r="G2578">
        <v>83</v>
      </c>
      <c r="H2578" t="s">
        <v>77</v>
      </c>
      <c r="I2578">
        <v>2010</v>
      </c>
      <c r="J2578" t="s">
        <v>92</v>
      </c>
      <c r="K2578" t="s">
        <v>1350</v>
      </c>
      <c r="M2578" s="9" t="str">
        <f>Data[[#This Row],[schedule]]&amp;" | "&amp;Data[[#This Row],[section]]</f>
        <v>SCHEDULE 6: REPORT ON ACTUAL TO FORECAST EXPENDITURE | 6b: Forecast Expenditure</v>
      </c>
      <c r="N2578" s="9" t="str">
        <f t="shared" si="40"/>
        <v>SCHEDULE 6: REPORT ON ACTUAL TO FORECAST EXPENDITURE | 6b: Forecast Expenditure | By category | Pricing Period Starting Year + 3 | Asset management and airport operations</v>
      </c>
    </row>
    <row r="2579" spans="1:14" hidden="1">
      <c r="A2579" t="s">
        <v>1</v>
      </c>
      <c r="B2579">
        <v>2011</v>
      </c>
      <c r="C2579" t="s">
        <v>205</v>
      </c>
      <c r="D2579" t="s">
        <v>211</v>
      </c>
      <c r="E2579" t="s">
        <v>101</v>
      </c>
      <c r="F2579" t="s">
        <v>99</v>
      </c>
      <c r="G2579">
        <v>83</v>
      </c>
      <c r="H2579" t="s">
        <v>77</v>
      </c>
      <c r="I2579">
        <v>2011</v>
      </c>
      <c r="J2579" t="s">
        <v>92</v>
      </c>
      <c r="K2579" t="s">
        <v>1350</v>
      </c>
      <c r="M2579" s="9" t="str">
        <f>Data[[#This Row],[schedule]]&amp;" | "&amp;Data[[#This Row],[section]]</f>
        <v>SCHEDULE 6: REPORT ON ACTUAL TO FORECAST EXPENDITURE | 6b: Forecast Expenditure</v>
      </c>
      <c r="N2579" s="9" t="str">
        <f t="shared" si="40"/>
        <v>SCHEDULE 6: REPORT ON ACTUAL TO FORECAST EXPENDITURE | 6b: Forecast Expenditure | By category | Pricing Period Starting Year + 4 | Asset management and airport operations</v>
      </c>
    </row>
    <row r="2580" spans="1:14" hidden="1">
      <c r="A2580" t="s">
        <v>1</v>
      </c>
      <c r="B2580">
        <v>2011</v>
      </c>
      <c r="C2580" t="s">
        <v>205</v>
      </c>
      <c r="D2580" t="s">
        <v>211</v>
      </c>
      <c r="E2580" t="s">
        <v>101</v>
      </c>
      <c r="F2580" t="s">
        <v>95</v>
      </c>
      <c r="G2580">
        <v>84</v>
      </c>
      <c r="H2580" t="s">
        <v>78</v>
      </c>
      <c r="I2580">
        <v>2007</v>
      </c>
      <c r="J2580" t="s">
        <v>92</v>
      </c>
      <c r="K2580" t="s">
        <v>1350</v>
      </c>
      <c r="M2580" s="9" t="str">
        <f>Data[[#This Row],[schedule]]&amp;" | "&amp;Data[[#This Row],[section]]</f>
        <v>SCHEDULE 6: REPORT ON ACTUAL TO FORECAST EXPENDITURE | 6b: Forecast Expenditure</v>
      </c>
      <c r="N2580" s="9" t="str">
        <f t="shared" si="40"/>
        <v>SCHEDULE 6: REPORT ON ACTUAL TO FORECAST EXPENDITURE | 6b: Forecast Expenditure | By category | Pricing Period Starting Year | Asset maintenance</v>
      </c>
    </row>
    <row r="2581" spans="1:14" hidden="1">
      <c r="A2581" t="s">
        <v>1</v>
      </c>
      <c r="B2581">
        <v>2011</v>
      </c>
      <c r="C2581" t="s">
        <v>205</v>
      </c>
      <c r="D2581" t="s">
        <v>211</v>
      </c>
      <c r="E2581" t="s">
        <v>101</v>
      </c>
      <c r="F2581" t="s">
        <v>96</v>
      </c>
      <c r="G2581">
        <v>84</v>
      </c>
      <c r="H2581" t="s">
        <v>78</v>
      </c>
      <c r="I2581">
        <v>2008</v>
      </c>
      <c r="J2581" t="s">
        <v>92</v>
      </c>
      <c r="K2581" t="s">
        <v>1350</v>
      </c>
      <c r="M2581" s="9" t="str">
        <f>Data[[#This Row],[schedule]]&amp;" | "&amp;Data[[#This Row],[section]]</f>
        <v>SCHEDULE 6: REPORT ON ACTUAL TO FORECAST EXPENDITURE | 6b: Forecast Expenditure</v>
      </c>
      <c r="N2581" s="9" t="str">
        <f t="shared" si="40"/>
        <v>SCHEDULE 6: REPORT ON ACTUAL TO FORECAST EXPENDITURE | 6b: Forecast Expenditure | By category | Pricing Period Starting Year + 1 | Asset maintenance</v>
      </c>
    </row>
    <row r="2582" spans="1:14" hidden="1">
      <c r="A2582" t="s">
        <v>1</v>
      </c>
      <c r="B2582">
        <v>2011</v>
      </c>
      <c r="C2582" t="s">
        <v>205</v>
      </c>
      <c r="D2582" t="s">
        <v>211</v>
      </c>
      <c r="E2582" t="s">
        <v>101</v>
      </c>
      <c r="F2582" t="s">
        <v>97</v>
      </c>
      <c r="G2582">
        <v>84</v>
      </c>
      <c r="H2582" t="s">
        <v>78</v>
      </c>
      <c r="I2582">
        <v>2009</v>
      </c>
      <c r="J2582" t="s">
        <v>92</v>
      </c>
      <c r="K2582" t="s">
        <v>1350</v>
      </c>
      <c r="M2582" s="9" t="str">
        <f>Data[[#This Row],[schedule]]&amp;" | "&amp;Data[[#This Row],[section]]</f>
        <v>SCHEDULE 6: REPORT ON ACTUAL TO FORECAST EXPENDITURE | 6b: Forecast Expenditure</v>
      </c>
      <c r="N2582" s="9" t="str">
        <f t="shared" si="40"/>
        <v>SCHEDULE 6: REPORT ON ACTUAL TO FORECAST EXPENDITURE | 6b: Forecast Expenditure | By category | Pricing Period Starting Year + 2 | Asset maintenance</v>
      </c>
    </row>
    <row r="2583" spans="1:14" hidden="1">
      <c r="A2583" t="s">
        <v>1</v>
      </c>
      <c r="B2583">
        <v>2011</v>
      </c>
      <c r="C2583" t="s">
        <v>205</v>
      </c>
      <c r="D2583" t="s">
        <v>211</v>
      </c>
      <c r="E2583" t="s">
        <v>101</v>
      </c>
      <c r="F2583" t="s">
        <v>98</v>
      </c>
      <c r="G2583">
        <v>84</v>
      </c>
      <c r="H2583" t="s">
        <v>78</v>
      </c>
      <c r="I2583">
        <v>2010</v>
      </c>
      <c r="J2583" t="s">
        <v>92</v>
      </c>
      <c r="K2583" t="s">
        <v>1350</v>
      </c>
      <c r="M2583" s="9" t="str">
        <f>Data[[#This Row],[schedule]]&amp;" | "&amp;Data[[#This Row],[section]]</f>
        <v>SCHEDULE 6: REPORT ON ACTUAL TO FORECAST EXPENDITURE | 6b: Forecast Expenditure</v>
      </c>
      <c r="N2583" s="9" t="str">
        <f t="shared" si="40"/>
        <v>SCHEDULE 6: REPORT ON ACTUAL TO FORECAST EXPENDITURE | 6b: Forecast Expenditure | By category | Pricing Period Starting Year + 3 | Asset maintenance</v>
      </c>
    </row>
    <row r="2584" spans="1:14" hidden="1">
      <c r="A2584" t="s">
        <v>1</v>
      </c>
      <c r="B2584">
        <v>2011</v>
      </c>
      <c r="C2584" t="s">
        <v>205</v>
      </c>
      <c r="D2584" t="s">
        <v>211</v>
      </c>
      <c r="E2584" t="s">
        <v>101</v>
      </c>
      <c r="F2584" t="s">
        <v>99</v>
      </c>
      <c r="G2584">
        <v>84</v>
      </c>
      <c r="H2584" t="s">
        <v>78</v>
      </c>
      <c r="I2584">
        <v>2011</v>
      </c>
      <c r="J2584" t="s">
        <v>92</v>
      </c>
      <c r="K2584" t="s">
        <v>1350</v>
      </c>
      <c r="M2584" s="9" t="str">
        <f>Data[[#This Row],[schedule]]&amp;" | "&amp;Data[[#This Row],[section]]</f>
        <v>SCHEDULE 6: REPORT ON ACTUAL TO FORECAST EXPENDITURE | 6b: Forecast Expenditure</v>
      </c>
      <c r="N2584" s="9" t="str">
        <f t="shared" si="40"/>
        <v>SCHEDULE 6: REPORT ON ACTUAL TO FORECAST EXPENDITURE | 6b: Forecast Expenditure | By category | Pricing Period Starting Year + 4 | Asset maintenance</v>
      </c>
    </row>
    <row r="2585" spans="1:14" hidden="1">
      <c r="A2585" t="s">
        <v>1</v>
      </c>
      <c r="B2585">
        <v>2011</v>
      </c>
      <c r="C2585" t="s">
        <v>205</v>
      </c>
      <c r="D2585" t="s">
        <v>211</v>
      </c>
      <c r="E2585" t="s">
        <v>101</v>
      </c>
      <c r="F2585" t="s">
        <v>95</v>
      </c>
      <c r="G2585">
        <v>85</v>
      </c>
      <c r="H2585" t="s">
        <v>270</v>
      </c>
      <c r="I2585">
        <v>2007</v>
      </c>
      <c r="J2585" t="s">
        <v>92</v>
      </c>
      <c r="K2585" t="s">
        <v>1040</v>
      </c>
      <c r="L2585">
        <v>10684.108743882751</v>
      </c>
      <c r="M2585" s="9" t="str">
        <f>Data[[#This Row],[schedule]]&amp;" | "&amp;Data[[#This Row],[section]]</f>
        <v>SCHEDULE 6: REPORT ON ACTUAL TO FORECAST EXPENDITURE | 6b: Forecast Expenditure</v>
      </c>
      <c r="N2585" s="9" t="str">
        <f t="shared" si="40"/>
        <v>SCHEDULE 6: REPORT ON ACTUAL TO FORECAST EXPENDITURE | 6b: Forecast Expenditure | By category | Pricing Period Starting Year | Total forecast operational expenditure</v>
      </c>
    </row>
    <row r="2586" spans="1:14" hidden="1">
      <c r="A2586" t="s">
        <v>1</v>
      </c>
      <c r="B2586">
        <v>2011</v>
      </c>
      <c r="C2586" t="s">
        <v>205</v>
      </c>
      <c r="D2586" t="s">
        <v>211</v>
      </c>
      <c r="E2586" t="s">
        <v>101</v>
      </c>
      <c r="F2586" t="s">
        <v>96</v>
      </c>
      <c r="G2586">
        <v>85</v>
      </c>
      <c r="H2586" t="s">
        <v>270</v>
      </c>
      <c r="I2586">
        <v>2008</v>
      </c>
      <c r="J2586" t="s">
        <v>92</v>
      </c>
      <c r="K2586" t="s">
        <v>1041</v>
      </c>
      <c r="L2586">
        <v>10816.07853901033</v>
      </c>
      <c r="M2586" s="9" t="str">
        <f>Data[[#This Row],[schedule]]&amp;" | "&amp;Data[[#This Row],[section]]</f>
        <v>SCHEDULE 6: REPORT ON ACTUAL TO FORECAST EXPENDITURE | 6b: Forecast Expenditure</v>
      </c>
      <c r="N2586" s="9" t="str">
        <f t="shared" si="40"/>
        <v>SCHEDULE 6: REPORT ON ACTUAL TO FORECAST EXPENDITURE | 6b: Forecast Expenditure | By category | Pricing Period Starting Year + 1 | Total forecast operational expenditure</v>
      </c>
    </row>
    <row r="2587" spans="1:14" hidden="1">
      <c r="A2587" t="s">
        <v>1</v>
      </c>
      <c r="B2587">
        <v>2011</v>
      </c>
      <c r="C2587" t="s">
        <v>205</v>
      </c>
      <c r="D2587" t="s">
        <v>211</v>
      </c>
      <c r="E2587" t="s">
        <v>101</v>
      </c>
      <c r="F2587" t="s">
        <v>97</v>
      </c>
      <c r="G2587">
        <v>85</v>
      </c>
      <c r="H2587" t="s">
        <v>270</v>
      </c>
      <c r="I2587">
        <v>2009</v>
      </c>
      <c r="J2587" t="s">
        <v>92</v>
      </c>
      <c r="K2587" t="s">
        <v>1042</v>
      </c>
      <c r="L2587">
        <v>10937.21537155873</v>
      </c>
      <c r="M2587" s="9" t="str">
        <f>Data[[#This Row],[schedule]]&amp;" | "&amp;Data[[#This Row],[section]]</f>
        <v>SCHEDULE 6: REPORT ON ACTUAL TO FORECAST EXPENDITURE | 6b: Forecast Expenditure</v>
      </c>
      <c r="N2587" s="9" t="str">
        <f t="shared" si="40"/>
        <v>SCHEDULE 6: REPORT ON ACTUAL TO FORECAST EXPENDITURE | 6b: Forecast Expenditure | By category | Pricing Period Starting Year + 2 | Total forecast operational expenditure</v>
      </c>
    </row>
    <row r="2588" spans="1:14" hidden="1">
      <c r="A2588" t="s">
        <v>1</v>
      </c>
      <c r="B2588">
        <v>2011</v>
      </c>
      <c r="C2588" t="s">
        <v>205</v>
      </c>
      <c r="D2588" t="s">
        <v>211</v>
      </c>
      <c r="E2588" t="s">
        <v>101</v>
      </c>
      <c r="F2588" t="s">
        <v>98</v>
      </c>
      <c r="G2588">
        <v>85</v>
      </c>
      <c r="H2588" t="s">
        <v>270</v>
      </c>
      <c r="I2588">
        <v>2010</v>
      </c>
      <c r="J2588" t="s">
        <v>92</v>
      </c>
      <c r="K2588" t="s">
        <v>1043</v>
      </c>
      <c r="L2588">
        <v>12153.336453047419</v>
      </c>
      <c r="M2588" s="9" t="str">
        <f>Data[[#This Row],[schedule]]&amp;" | "&amp;Data[[#This Row],[section]]</f>
        <v>SCHEDULE 6: REPORT ON ACTUAL TO FORECAST EXPENDITURE | 6b: Forecast Expenditure</v>
      </c>
      <c r="N2588" s="9" t="str">
        <f t="shared" si="40"/>
        <v>SCHEDULE 6: REPORT ON ACTUAL TO FORECAST EXPENDITURE | 6b: Forecast Expenditure | By category | Pricing Period Starting Year + 3 | Total forecast operational expenditure</v>
      </c>
    </row>
    <row r="2589" spans="1:14" hidden="1">
      <c r="A2589" t="s">
        <v>1</v>
      </c>
      <c r="B2589">
        <v>2011</v>
      </c>
      <c r="C2589" t="s">
        <v>205</v>
      </c>
      <c r="D2589" t="s">
        <v>211</v>
      </c>
      <c r="E2589" t="s">
        <v>101</v>
      </c>
      <c r="F2589" t="s">
        <v>99</v>
      </c>
      <c r="G2589">
        <v>85</v>
      </c>
      <c r="H2589" t="s">
        <v>270</v>
      </c>
      <c r="I2589">
        <v>2011</v>
      </c>
      <c r="J2589" t="s">
        <v>92</v>
      </c>
      <c r="K2589" t="s">
        <v>1027</v>
      </c>
      <c r="L2589">
        <v>13356.78929379454</v>
      </c>
      <c r="M2589" s="9" t="str">
        <f>Data[[#This Row],[schedule]]&amp;" | "&amp;Data[[#This Row],[section]]</f>
        <v>SCHEDULE 6: REPORT ON ACTUAL TO FORECAST EXPENDITURE | 6b: Forecast Expenditure</v>
      </c>
      <c r="N2589" s="9" t="str">
        <f t="shared" si="40"/>
        <v>SCHEDULE 6: REPORT ON ACTUAL TO FORECAST EXPENDITURE | 6b: Forecast Expenditure | By category | Pricing Period Starting Year + 4 | Total forecast operational expenditure</v>
      </c>
    </row>
    <row r="2590" spans="1:14" hidden="1">
      <c r="A2590" t="s">
        <v>1</v>
      </c>
      <c r="B2590">
        <v>2011</v>
      </c>
      <c r="C2590" t="s">
        <v>399</v>
      </c>
      <c r="D2590" t="s">
        <v>400</v>
      </c>
      <c r="E2590" t="s">
        <v>81</v>
      </c>
      <c r="F2590" t="s">
        <v>81</v>
      </c>
      <c r="G2590">
        <v>8</v>
      </c>
      <c r="H2590" t="s">
        <v>149</v>
      </c>
      <c r="I2590">
        <v>2011</v>
      </c>
      <c r="J2590" t="s">
        <v>92</v>
      </c>
      <c r="K2590" t="s">
        <v>1361</v>
      </c>
      <c r="L2590">
        <v>6.3639999999999999</v>
      </c>
      <c r="M2590" s="9" t="str">
        <f>Data[[#This Row],[schedule]]&amp;" | "&amp;Data[[#This Row],[section]]</f>
        <v>SCHEDULE 5: REPORT ON RELATED PARTY TRANSACTIONS | 5(i): Related Party Transactions</v>
      </c>
      <c r="N2590" s="9" t="str">
        <f t="shared" si="40"/>
        <v>SCHEDULE 5: REPORT ON RELATED PARTY TRANSACTIONS | 5(i): Related Party Transactions | Net operating revenue</v>
      </c>
    </row>
    <row r="2591" spans="1:14" hidden="1">
      <c r="A2591" t="s">
        <v>1</v>
      </c>
      <c r="B2591">
        <v>2011</v>
      </c>
      <c r="C2591" t="s">
        <v>399</v>
      </c>
      <c r="D2591" t="s">
        <v>400</v>
      </c>
      <c r="E2591" t="s">
        <v>81</v>
      </c>
      <c r="F2591" t="s">
        <v>81</v>
      </c>
      <c r="G2591">
        <v>9</v>
      </c>
      <c r="H2591" t="s">
        <v>401</v>
      </c>
      <c r="I2591">
        <v>2011</v>
      </c>
      <c r="J2591" t="s">
        <v>92</v>
      </c>
      <c r="K2591" t="s">
        <v>1362</v>
      </c>
      <c r="L2591">
        <v>2297.5894448029999</v>
      </c>
      <c r="M2591" s="9" t="str">
        <f>Data[[#This Row],[schedule]]&amp;" | "&amp;Data[[#This Row],[section]]</f>
        <v>SCHEDULE 5: REPORT ON RELATED PARTY TRANSACTIONS | 5(i): Related Party Transactions</v>
      </c>
      <c r="N2591" s="9" t="str">
        <f t="shared" si="40"/>
        <v>SCHEDULE 5: REPORT ON RELATED PARTY TRANSACTIONS | 5(i): Related Party Transactions | Operational expenditure</v>
      </c>
    </row>
    <row r="2592" spans="1:14" hidden="1">
      <c r="A2592" t="s">
        <v>1</v>
      </c>
      <c r="B2592">
        <v>2011</v>
      </c>
      <c r="C2592" t="s">
        <v>399</v>
      </c>
      <c r="D2592" t="s">
        <v>400</v>
      </c>
      <c r="E2592" t="s">
        <v>81</v>
      </c>
      <c r="F2592" t="s">
        <v>81</v>
      </c>
      <c r="G2592">
        <v>10</v>
      </c>
      <c r="H2592" t="s">
        <v>402</v>
      </c>
      <c r="I2592">
        <v>2011</v>
      </c>
      <c r="J2592" t="s">
        <v>92</v>
      </c>
      <c r="K2592" t="s">
        <v>1363</v>
      </c>
      <c r="L2592">
        <v>132.1106682438313</v>
      </c>
      <c r="M2592" s="9" t="str">
        <f>Data[[#This Row],[schedule]]&amp;" | "&amp;Data[[#This Row],[section]]</f>
        <v>SCHEDULE 5: REPORT ON RELATED PARTY TRANSACTIONS | 5(i): Related Party Transactions</v>
      </c>
      <c r="N2592" s="9" t="str">
        <f t="shared" si="40"/>
        <v>SCHEDULE 5: REPORT ON RELATED PARTY TRANSACTIONS | 5(i): Related Party Transactions | Related party capital expenditure</v>
      </c>
    </row>
    <row r="2593" spans="1:14" hidden="1">
      <c r="A2593" t="s">
        <v>1</v>
      </c>
      <c r="B2593">
        <v>2011</v>
      </c>
      <c r="C2593" t="s">
        <v>399</v>
      </c>
      <c r="D2593" t="s">
        <v>400</v>
      </c>
      <c r="E2593" t="s">
        <v>81</v>
      </c>
      <c r="F2593" t="s">
        <v>81</v>
      </c>
      <c r="G2593">
        <v>11</v>
      </c>
      <c r="H2593" t="s">
        <v>403</v>
      </c>
      <c r="I2593">
        <v>2011</v>
      </c>
      <c r="J2593" t="s">
        <v>92</v>
      </c>
      <c r="K2593" t="s">
        <v>1364</v>
      </c>
      <c r="L2593">
        <v>1643.4691855798919</v>
      </c>
      <c r="M2593" s="9" t="str">
        <f>Data[[#This Row],[schedule]]&amp;" | "&amp;Data[[#This Row],[section]]</f>
        <v>SCHEDULE 5: REPORT ON RELATED PARTY TRANSACTIONS | 5(i): Related Party Transactions</v>
      </c>
      <c r="N2593" s="9" t="str">
        <f t="shared" si="40"/>
        <v>SCHEDULE 5: REPORT ON RELATED PARTY TRANSACTIONS | 5(i): Related Party Transactions | Market value of asset disposals</v>
      </c>
    </row>
    <row r="2594" spans="1:14" hidden="1">
      <c r="A2594" t="s">
        <v>1</v>
      </c>
      <c r="B2594">
        <v>2011</v>
      </c>
      <c r="C2594" t="s">
        <v>399</v>
      </c>
      <c r="D2594" t="s">
        <v>400</v>
      </c>
      <c r="E2594" t="s">
        <v>81</v>
      </c>
      <c r="F2594" t="s">
        <v>81</v>
      </c>
      <c r="G2594">
        <v>12</v>
      </c>
      <c r="H2594" t="s">
        <v>404</v>
      </c>
      <c r="I2594">
        <v>2011</v>
      </c>
      <c r="J2594" t="s">
        <v>92</v>
      </c>
      <c r="K2594" t="s">
        <v>458</v>
      </c>
      <c r="L2594">
        <v>0</v>
      </c>
      <c r="M2594" s="9" t="str">
        <f>Data[[#This Row],[schedule]]&amp;" | "&amp;Data[[#This Row],[section]]</f>
        <v>SCHEDULE 5: REPORT ON RELATED PARTY TRANSACTIONS | 5(i): Related Party Transactions</v>
      </c>
      <c r="N2594" s="9" t="str">
        <f t="shared" si="40"/>
        <v>SCHEDULE 5: REPORT ON RELATED PARTY TRANSACTIONS | 5(i): Related Party Transactions | Other related party transactions</v>
      </c>
    </row>
    <row r="2595" spans="1:14" hidden="1">
      <c r="A2595" t="s">
        <v>1</v>
      </c>
      <c r="B2595">
        <v>2011</v>
      </c>
      <c r="C2595" t="s">
        <v>206</v>
      </c>
      <c r="D2595" t="s">
        <v>212</v>
      </c>
      <c r="E2595" t="s">
        <v>81</v>
      </c>
      <c r="F2595" t="s">
        <v>309</v>
      </c>
      <c r="G2595">
        <v>8</v>
      </c>
      <c r="H2595" t="s">
        <v>271</v>
      </c>
      <c r="I2595">
        <v>2011</v>
      </c>
      <c r="J2595" t="s">
        <v>92</v>
      </c>
      <c r="K2595" t="s">
        <v>1365</v>
      </c>
      <c r="L2595">
        <v>392872</v>
      </c>
      <c r="M2595" s="9" t="str">
        <f>Data[[#This Row],[schedule]]&amp;" | "&amp;Data[[#This Row],[section]]</f>
        <v>SCHEDULE 4: REPORT ON REGULATORY ASSET BASE ROLL FORWARD | 4.a</v>
      </c>
      <c r="N2595" s="9" t="str">
        <f t="shared" si="40"/>
        <v>SCHEDULE 4: REPORT ON REGULATORY ASSET BASE ROLL FORWARD | 4.a | Unallocated RAB | RAB value—previous disclosure year</v>
      </c>
    </row>
    <row r="2596" spans="1:14" hidden="1">
      <c r="A2596" t="s">
        <v>1</v>
      </c>
      <c r="B2596">
        <v>2011</v>
      </c>
      <c r="C2596" t="s">
        <v>206</v>
      </c>
      <c r="D2596" t="s">
        <v>212</v>
      </c>
      <c r="E2596" t="s">
        <v>81</v>
      </c>
      <c r="F2596" t="s">
        <v>310</v>
      </c>
      <c r="G2596">
        <v>8</v>
      </c>
      <c r="H2596" t="s">
        <v>271</v>
      </c>
      <c r="I2596">
        <v>2011</v>
      </c>
      <c r="J2596" t="s">
        <v>92</v>
      </c>
      <c r="K2596" t="s">
        <v>1366</v>
      </c>
      <c r="L2596">
        <v>379566</v>
      </c>
      <c r="M2596" s="9" t="str">
        <f>Data[[#This Row],[schedule]]&amp;" | "&amp;Data[[#This Row],[section]]</f>
        <v>SCHEDULE 4: REPORT ON REGULATORY ASSET BASE ROLL FORWARD | 4.a</v>
      </c>
      <c r="N2596" s="9" t="str">
        <f t="shared" si="40"/>
        <v>SCHEDULE 4: REPORT ON REGULATORY ASSET BASE ROLL FORWARD | 4.a | RAB | RAB value—previous disclosure year</v>
      </c>
    </row>
    <row r="2597" spans="1:14" hidden="1">
      <c r="A2597" t="s">
        <v>1</v>
      </c>
      <c r="B2597">
        <v>2011</v>
      </c>
      <c r="C2597" t="s">
        <v>206</v>
      </c>
      <c r="D2597" t="s">
        <v>212</v>
      </c>
      <c r="E2597" t="s">
        <v>81</v>
      </c>
      <c r="F2597" t="s">
        <v>309</v>
      </c>
      <c r="G2597">
        <v>10</v>
      </c>
      <c r="H2597" t="s">
        <v>155</v>
      </c>
      <c r="I2597">
        <v>2011</v>
      </c>
      <c r="J2597" t="s">
        <v>92</v>
      </c>
      <c r="K2597" t="s">
        <v>1367</v>
      </c>
      <c r="L2597">
        <v>12750.95790200129</v>
      </c>
      <c r="M2597" s="9" t="str">
        <f>Data[[#This Row],[schedule]]&amp;" | "&amp;Data[[#This Row],[section]]</f>
        <v>SCHEDULE 4: REPORT ON REGULATORY ASSET BASE ROLL FORWARD | 4.a</v>
      </c>
      <c r="N2597" s="9" t="str">
        <f t="shared" si="40"/>
        <v>SCHEDULE 4: REPORT ON REGULATORY ASSET BASE ROLL FORWARD | 4.a | Unallocated RAB | Regulatory depreciation</v>
      </c>
    </row>
    <row r="2598" spans="1:14" hidden="1">
      <c r="A2598" t="s">
        <v>1</v>
      </c>
      <c r="B2598">
        <v>2011</v>
      </c>
      <c r="C2598" t="s">
        <v>206</v>
      </c>
      <c r="D2598" t="s">
        <v>212</v>
      </c>
      <c r="E2598" t="s">
        <v>81</v>
      </c>
      <c r="F2598" t="s">
        <v>310</v>
      </c>
      <c r="G2598">
        <v>10</v>
      </c>
      <c r="H2598" t="s">
        <v>155</v>
      </c>
      <c r="I2598">
        <v>2011</v>
      </c>
      <c r="J2598" t="s">
        <v>92</v>
      </c>
      <c r="K2598" t="s">
        <v>1269</v>
      </c>
      <c r="L2598">
        <v>12104.68381223695</v>
      </c>
      <c r="M2598" s="9" t="str">
        <f>Data[[#This Row],[schedule]]&amp;" | "&amp;Data[[#This Row],[section]]</f>
        <v>SCHEDULE 4: REPORT ON REGULATORY ASSET BASE ROLL FORWARD | 4.a</v>
      </c>
      <c r="N2598" s="9" t="str">
        <f t="shared" si="40"/>
        <v>SCHEDULE 4: REPORT ON REGULATORY ASSET BASE ROLL FORWARD | 4.a | RAB | Regulatory depreciation</v>
      </c>
    </row>
    <row r="2599" spans="1:14" hidden="1">
      <c r="A2599" t="s">
        <v>1</v>
      </c>
      <c r="B2599">
        <v>2011</v>
      </c>
      <c r="C2599" t="s">
        <v>206</v>
      </c>
      <c r="D2599" t="s">
        <v>212</v>
      </c>
      <c r="E2599" t="s">
        <v>81</v>
      </c>
      <c r="F2599" t="s">
        <v>309</v>
      </c>
      <c r="G2599">
        <v>12</v>
      </c>
      <c r="H2599" t="s">
        <v>272</v>
      </c>
      <c r="I2599">
        <v>2011</v>
      </c>
      <c r="J2599" t="s">
        <v>92</v>
      </c>
      <c r="K2599" t="s">
        <v>1368</v>
      </c>
      <c r="L2599">
        <v>6481.8187464995381</v>
      </c>
      <c r="M2599" s="9" t="str">
        <f>Data[[#This Row],[schedule]]&amp;" | "&amp;Data[[#This Row],[section]]</f>
        <v>SCHEDULE 4: REPORT ON REGULATORY ASSET BASE ROLL FORWARD | 4.a</v>
      </c>
      <c r="N2599" s="9" t="str">
        <f t="shared" si="40"/>
        <v>SCHEDULE 4: REPORT ON REGULATORY ASSET BASE ROLL FORWARD | 4.a | Unallocated RAB | Indexed revaluations</v>
      </c>
    </row>
    <row r="2600" spans="1:14" hidden="1">
      <c r="A2600" t="s">
        <v>1</v>
      </c>
      <c r="B2600">
        <v>2011</v>
      </c>
      <c r="C2600" t="s">
        <v>206</v>
      </c>
      <c r="D2600" t="s">
        <v>212</v>
      </c>
      <c r="E2600" t="s">
        <v>81</v>
      </c>
      <c r="F2600" t="s">
        <v>310</v>
      </c>
      <c r="G2600">
        <v>12</v>
      </c>
      <c r="H2600" t="s">
        <v>272</v>
      </c>
      <c r="I2600">
        <v>2011</v>
      </c>
      <c r="J2600" t="s">
        <v>92</v>
      </c>
      <c r="K2600" t="s">
        <v>1369</v>
      </c>
      <c r="L2600">
        <v>6214.864292001701</v>
      </c>
      <c r="M2600" s="9" t="str">
        <f>Data[[#This Row],[schedule]]&amp;" | "&amp;Data[[#This Row],[section]]</f>
        <v>SCHEDULE 4: REPORT ON REGULATORY ASSET BASE ROLL FORWARD | 4.a</v>
      </c>
      <c r="N2600" s="9" t="str">
        <f t="shared" si="40"/>
        <v>SCHEDULE 4: REPORT ON REGULATORY ASSET BASE ROLL FORWARD | 4.a | RAB | Indexed revaluations</v>
      </c>
    </row>
    <row r="2601" spans="1:14" hidden="1">
      <c r="A2601" t="s">
        <v>1</v>
      </c>
      <c r="B2601">
        <v>2011</v>
      </c>
      <c r="C2601" t="s">
        <v>206</v>
      </c>
      <c r="D2601" t="s">
        <v>212</v>
      </c>
      <c r="E2601" t="s">
        <v>81</v>
      </c>
      <c r="F2601" t="s">
        <v>309</v>
      </c>
      <c r="G2601">
        <v>13</v>
      </c>
      <c r="H2601" t="s">
        <v>273</v>
      </c>
      <c r="I2601">
        <v>2011</v>
      </c>
      <c r="J2601" t="s">
        <v>92</v>
      </c>
      <c r="K2601" t="s">
        <v>1370</v>
      </c>
      <c r="L2601">
        <v>-1799.2721671413301</v>
      </c>
      <c r="M2601" s="9" t="str">
        <f>Data[[#This Row],[schedule]]&amp;" | "&amp;Data[[#This Row],[section]]</f>
        <v>SCHEDULE 4: REPORT ON REGULATORY ASSET BASE ROLL FORWARD | 4.a</v>
      </c>
      <c r="N2601" s="9" t="str">
        <f t="shared" si="40"/>
        <v>SCHEDULE 4: REPORT ON REGULATORY ASSET BASE ROLL FORWARD | 4.a | Unallocated RAB | Non-indexed revaluations</v>
      </c>
    </row>
    <row r="2602" spans="1:14" hidden="1">
      <c r="A2602" t="s">
        <v>1</v>
      </c>
      <c r="B2602">
        <v>2011</v>
      </c>
      <c r="C2602" t="s">
        <v>206</v>
      </c>
      <c r="D2602" t="s">
        <v>212</v>
      </c>
      <c r="E2602" t="s">
        <v>81</v>
      </c>
      <c r="F2602" t="s">
        <v>310</v>
      </c>
      <c r="G2602">
        <v>13</v>
      </c>
      <c r="H2602" t="s">
        <v>273</v>
      </c>
      <c r="I2602">
        <v>2011</v>
      </c>
      <c r="J2602" t="s">
        <v>92</v>
      </c>
      <c r="K2602" t="s">
        <v>1371</v>
      </c>
      <c r="L2602">
        <v>-1759.6830891219611</v>
      </c>
      <c r="M2602" s="9" t="str">
        <f>Data[[#This Row],[schedule]]&amp;" | "&amp;Data[[#This Row],[section]]</f>
        <v>SCHEDULE 4: REPORT ON REGULATORY ASSET BASE ROLL FORWARD | 4.a</v>
      </c>
      <c r="N2602" s="9" t="str">
        <f t="shared" si="40"/>
        <v>SCHEDULE 4: REPORT ON REGULATORY ASSET BASE ROLL FORWARD | 4.a | RAB | Non-indexed revaluations</v>
      </c>
    </row>
    <row r="2603" spans="1:14" hidden="1">
      <c r="A2603" t="s">
        <v>1</v>
      </c>
      <c r="B2603">
        <v>2011</v>
      </c>
      <c r="C2603" t="s">
        <v>206</v>
      </c>
      <c r="D2603" t="s">
        <v>212</v>
      </c>
      <c r="E2603" t="s">
        <v>81</v>
      </c>
      <c r="F2603" t="s">
        <v>309</v>
      </c>
      <c r="G2603">
        <v>14</v>
      </c>
      <c r="H2603" t="s">
        <v>158</v>
      </c>
      <c r="I2603">
        <v>2011</v>
      </c>
      <c r="J2603" t="s">
        <v>92</v>
      </c>
      <c r="K2603" t="s">
        <v>1372</v>
      </c>
      <c r="L2603">
        <v>4682.546579358208</v>
      </c>
      <c r="M2603" s="9" t="str">
        <f>Data[[#This Row],[schedule]]&amp;" | "&amp;Data[[#This Row],[section]]</f>
        <v>SCHEDULE 4: REPORT ON REGULATORY ASSET BASE ROLL FORWARD | 4.a</v>
      </c>
      <c r="N2603" s="9" t="str">
        <f t="shared" si="40"/>
        <v>SCHEDULE 4: REPORT ON REGULATORY ASSET BASE ROLL FORWARD | 4.a | Unallocated RAB | Total revaluations</v>
      </c>
    </row>
    <row r="2604" spans="1:14" hidden="1">
      <c r="A2604" t="s">
        <v>1</v>
      </c>
      <c r="B2604">
        <v>2011</v>
      </c>
      <c r="C2604" t="s">
        <v>206</v>
      </c>
      <c r="D2604" t="s">
        <v>212</v>
      </c>
      <c r="E2604" t="s">
        <v>81</v>
      </c>
      <c r="F2604" t="s">
        <v>310</v>
      </c>
      <c r="G2604">
        <v>14</v>
      </c>
      <c r="H2604" t="s">
        <v>158</v>
      </c>
      <c r="I2604">
        <v>2011</v>
      </c>
      <c r="J2604" t="s">
        <v>92</v>
      </c>
      <c r="K2604" t="s">
        <v>1274</v>
      </c>
      <c r="L2604">
        <v>4455.1812028797394</v>
      </c>
      <c r="M2604" s="9" t="str">
        <f>Data[[#This Row],[schedule]]&amp;" | "&amp;Data[[#This Row],[section]]</f>
        <v>SCHEDULE 4: REPORT ON REGULATORY ASSET BASE ROLL FORWARD | 4.a</v>
      </c>
      <c r="N2604" s="9" t="str">
        <f t="shared" si="40"/>
        <v>SCHEDULE 4: REPORT ON REGULATORY ASSET BASE ROLL FORWARD | 4.a | RAB | Total revaluations</v>
      </c>
    </row>
    <row r="2605" spans="1:14" hidden="1">
      <c r="A2605" t="s">
        <v>1</v>
      </c>
      <c r="B2605">
        <v>2011</v>
      </c>
      <c r="C2605" t="s">
        <v>206</v>
      </c>
      <c r="D2605" t="s">
        <v>212</v>
      </c>
      <c r="E2605" t="s">
        <v>81</v>
      </c>
      <c r="F2605" t="s">
        <v>309</v>
      </c>
      <c r="G2605">
        <v>16</v>
      </c>
      <c r="H2605" t="s">
        <v>274</v>
      </c>
      <c r="I2605">
        <v>2011</v>
      </c>
      <c r="J2605" t="s">
        <v>92</v>
      </c>
      <c r="K2605" t="s">
        <v>1373</v>
      </c>
      <c r="L2605">
        <v>42387.15331999999</v>
      </c>
      <c r="M2605" s="9" t="str">
        <f>Data[[#This Row],[schedule]]&amp;" | "&amp;Data[[#This Row],[section]]</f>
        <v>SCHEDULE 4: REPORT ON REGULATORY ASSET BASE ROLL FORWARD | 4.a</v>
      </c>
      <c r="N2605" s="9" t="str">
        <f t="shared" si="40"/>
        <v>SCHEDULE 4: REPORT ON REGULATORY ASSET BASE ROLL FORWARD | 4.a | Unallocated RAB | Assets commissioned (other than below)</v>
      </c>
    </row>
    <row r="2606" spans="1:14" hidden="1">
      <c r="A2606" t="s">
        <v>1</v>
      </c>
      <c r="B2606">
        <v>2011</v>
      </c>
      <c r="C2606" t="s">
        <v>206</v>
      </c>
      <c r="D2606" t="s">
        <v>212</v>
      </c>
      <c r="E2606" t="s">
        <v>81</v>
      </c>
      <c r="F2606" t="s">
        <v>310</v>
      </c>
      <c r="G2606">
        <v>16</v>
      </c>
      <c r="H2606" t="s">
        <v>274</v>
      </c>
      <c r="I2606">
        <v>2011</v>
      </c>
      <c r="J2606" t="s">
        <v>92</v>
      </c>
      <c r="K2606" t="s">
        <v>1374</v>
      </c>
      <c r="L2606">
        <v>41078.61499509748</v>
      </c>
      <c r="M2606" s="9" t="str">
        <f>Data[[#This Row],[schedule]]&amp;" | "&amp;Data[[#This Row],[section]]</f>
        <v>SCHEDULE 4: REPORT ON REGULATORY ASSET BASE ROLL FORWARD | 4.a</v>
      </c>
      <c r="N2606" s="9" t="str">
        <f t="shared" si="40"/>
        <v>SCHEDULE 4: REPORT ON REGULATORY ASSET BASE ROLL FORWARD | 4.a | RAB | Assets commissioned (other than below)</v>
      </c>
    </row>
    <row r="2607" spans="1:14" hidden="1">
      <c r="A2607" t="s">
        <v>1</v>
      </c>
      <c r="B2607">
        <v>2011</v>
      </c>
      <c r="C2607" t="s">
        <v>206</v>
      </c>
      <c r="D2607" t="s">
        <v>212</v>
      </c>
      <c r="E2607" t="s">
        <v>81</v>
      </c>
      <c r="F2607" t="s">
        <v>309</v>
      </c>
      <c r="G2607">
        <v>17</v>
      </c>
      <c r="H2607" t="s">
        <v>275</v>
      </c>
      <c r="I2607">
        <v>2011</v>
      </c>
      <c r="J2607" t="s">
        <v>92</v>
      </c>
      <c r="K2607" t="s">
        <v>458</v>
      </c>
      <c r="L2607">
        <v>0</v>
      </c>
      <c r="M2607" s="9" t="str">
        <f>Data[[#This Row],[schedule]]&amp;" | "&amp;Data[[#This Row],[section]]</f>
        <v>SCHEDULE 4: REPORT ON REGULATORY ASSET BASE ROLL FORWARD | 4.a</v>
      </c>
      <c r="N2607" s="9" t="str">
        <f t="shared" si="40"/>
        <v>SCHEDULE 4: REPORT ON REGULATORY ASSET BASE ROLL FORWARD | 4.a | Unallocated RAB | Assets acquired from a regulated supplier</v>
      </c>
    </row>
    <row r="2608" spans="1:14" hidden="1">
      <c r="A2608" t="s">
        <v>1</v>
      </c>
      <c r="B2608">
        <v>2011</v>
      </c>
      <c r="C2608" t="s">
        <v>206</v>
      </c>
      <c r="D2608" t="s">
        <v>212</v>
      </c>
      <c r="E2608" t="s">
        <v>81</v>
      </c>
      <c r="F2608" t="s">
        <v>310</v>
      </c>
      <c r="G2608">
        <v>17</v>
      </c>
      <c r="H2608" t="s">
        <v>275</v>
      </c>
      <c r="I2608">
        <v>2011</v>
      </c>
      <c r="J2608" t="s">
        <v>92</v>
      </c>
      <c r="K2608" t="s">
        <v>458</v>
      </c>
      <c r="L2608">
        <v>0</v>
      </c>
      <c r="M2608" s="9" t="str">
        <f>Data[[#This Row],[schedule]]&amp;" | "&amp;Data[[#This Row],[section]]</f>
        <v>SCHEDULE 4: REPORT ON REGULATORY ASSET BASE ROLL FORWARD | 4.a</v>
      </c>
      <c r="N2608" s="9" t="str">
        <f t="shared" si="40"/>
        <v>SCHEDULE 4: REPORT ON REGULATORY ASSET BASE ROLL FORWARD | 4.a | RAB | Assets acquired from a regulated supplier</v>
      </c>
    </row>
    <row r="2609" spans="1:14" hidden="1">
      <c r="A2609" t="s">
        <v>1</v>
      </c>
      <c r="B2609">
        <v>2011</v>
      </c>
      <c r="C2609" t="s">
        <v>206</v>
      </c>
      <c r="D2609" t="s">
        <v>212</v>
      </c>
      <c r="E2609" t="s">
        <v>81</v>
      </c>
      <c r="F2609" t="s">
        <v>309</v>
      </c>
      <c r="G2609">
        <v>18</v>
      </c>
      <c r="H2609" t="s">
        <v>276</v>
      </c>
      <c r="I2609">
        <v>2011</v>
      </c>
      <c r="J2609" t="s">
        <v>92</v>
      </c>
      <c r="K2609" t="s">
        <v>1363</v>
      </c>
      <c r="L2609">
        <v>132.1106682438313</v>
      </c>
      <c r="M2609" s="9" t="str">
        <f>Data[[#This Row],[schedule]]&amp;" | "&amp;Data[[#This Row],[section]]</f>
        <v>SCHEDULE 4: REPORT ON REGULATORY ASSET BASE ROLL FORWARD | 4.a</v>
      </c>
      <c r="N2609" s="9" t="str">
        <f t="shared" si="40"/>
        <v>SCHEDULE 4: REPORT ON REGULATORY ASSET BASE ROLL FORWARD | 4.a | Unallocated RAB | Assets acquired from a related party</v>
      </c>
    </row>
    <row r="2610" spans="1:14" hidden="1">
      <c r="A2610" t="s">
        <v>1</v>
      </c>
      <c r="B2610">
        <v>2011</v>
      </c>
      <c r="C2610" t="s">
        <v>206</v>
      </c>
      <c r="D2610" t="s">
        <v>212</v>
      </c>
      <c r="E2610" t="s">
        <v>81</v>
      </c>
      <c r="F2610" t="s">
        <v>310</v>
      </c>
      <c r="G2610">
        <v>18</v>
      </c>
      <c r="H2610" t="s">
        <v>276</v>
      </c>
      <c r="I2610">
        <v>2011</v>
      </c>
      <c r="J2610" t="s">
        <v>92</v>
      </c>
      <c r="K2610" t="s">
        <v>1363</v>
      </c>
      <c r="L2610">
        <v>132.1106682438313</v>
      </c>
      <c r="M2610" s="9" t="str">
        <f>Data[[#This Row],[schedule]]&amp;" | "&amp;Data[[#This Row],[section]]</f>
        <v>SCHEDULE 4: REPORT ON REGULATORY ASSET BASE ROLL FORWARD | 4.a</v>
      </c>
      <c r="N2610" s="9" t="str">
        <f t="shared" si="40"/>
        <v>SCHEDULE 4: REPORT ON REGULATORY ASSET BASE ROLL FORWARD | 4.a | RAB | Assets acquired from a related party</v>
      </c>
    </row>
    <row r="2611" spans="1:14" hidden="1">
      <c r="A2611" t="s">
        <v>1</v>
      </c>
      <c r="B2611">
        <v>2011</v>
      </c>
      <c r="C2611" t="s">
        <v>206</v>
      </c>
      <c r="D2611" t="s">
        <v>212</v>
      </c>
      <c r="E2611" t="s">
        <v>81</v>
      </c>
      <c r="F2611" t="s">
        <v>309</v>
      </c>
      <c r="G2611">
        <v>19</v>
      </c>
      <c r="H2611" t="s">
        <v>277</v>
      </c>
      <c r="I2611">
        <v>2011</v>
      </c>
      <c r="J2611" t="s">
        <v>92</v>
      </c>
      <c r="K2611" t="s">
        <v>1375</v>
      </c>
      <c r="L2611">
        <v>42519.263988243823</v>
      </c>
      <c r="M2611" s="9" t="str">
        <f>Data[[#This Row],[schedule]]&amp;" | "&amp;Data[[#This Row],[section]]</f>
        <v>SCHEDULE 4: REPORT ON REGULATORY ASSET BASE ROLL FORWARD | 4.a</v>
      </c>
      <c r="N2611" s="9" t="str">
        <f t="shared" si="40"/>
        <v xml:space="preserve">SCHEDULE 4: REPORT ON REGULATORY ASSET BASE ROLL FORWARD | 4.a | Unallocated RAB | Assets commissioned  </v>
      </c>
    </row>
    <row r="2612" spans="1:14" hidden="1">
      <c r="A2612" t="s">
        <v>1</v>
      </c>
      <c r="B2612">
        <v>2011</v>
      </c>
      <c r="C2612" t="s">
        <v>206</v>
      </c>
      <c r="D2612" t="s">
        <v>212</v>
      </c>
      <c r="E2612" t="s">
        <v>81</v>
      </c>
      <c r="F2612" t="s">
        <v>310</v>
      </c>
      <c r="G2612">
        <v>19</v>
      </c>
      <c r="H2612" t="s">
        <v>277</v>
      </c>
      <c r="I2612">
        <v>2011</v>
      </c>
      <c r="J2612" t="s">
        <v>92</v>
      </c>
      <c r="K2612" t="s">
        <v>1376</v>
      </c>
      <c r="L2612">
        <v>41210.725663341313</v>
      </c>
      <c r="M2612" s="9" t="str">
        <f>Data[[#This Row],[schedule]]&amp;" | "&amp;Data[[#This Row],[section]]</f>
        <v>SCHEDULE 4: REPORT ON REGULATORY ASSET BASE ROLL FORWARD | 4.a</v>
      </c>
      <c r="N2612" s="9" t="str">
        <f t="shared" si="40"/>
        <v xml:space="preserve">SCHEDULE 4: REPORT ON REGULATORY ASSET BASE ROLL FORWARD | 4.a | RAB | Assets commissioned  </v>
      </c>
    </row>
    <row r="2613" spans="1:14" hidden="1">
      <c r="A2613" t="s">
        <v>1</v>
      </c>
      <c r="B2613">
        <v>2011</v>
      </c>
      <c r="C2613" t="s">
        <v>206</v>
      </c>
      <c r="D2613" t="s">
        <v>212</v>
      </c>
      <c r="E2613" t="s">
        <v>81</v>
      </c>
      <c r="F2613" t="s">
        <v>309</v>
      </c>
      <c r="G2613">
        <v>21</v>
      </c>
      <c r="H2613" t="s">
        <v>278</v>
      </c>
      <c r="I2613">
        <v>2011</v>
      </c>
      <c r="J2613" t="s">
        <v>92</v>
      </c>
      <c r="K2613" t="s">
        <v>1377</v>
      </c>
      <c r="L2613">
        <v>23.44405007901949</v>
      </c>
      <c r="M2613" s="9" t="str">
        <f>Data[[#This Row],[schedule]]&amp;" | "&amp;Data[[#This Row],[section]]</f>
        <v>SCHEDULE 4: REPORT ON REGULATORY ASSET BASE ROLL FORWARD | 4.a</v>
      </c>
      <c r="N2613" s="9" t="str">
        <f t="shared" si="40"/>
        <v>SCHEDULE 4: REPORT ON REGULATORY ASSET BASE ROLL FORWARD | 4.a | Unallocated RAB | Asset disposals (other)</v>
      </c>
    </row>
    <row r="2614" spans="1:14" hidden="1">
      <c r="A2614" t="s">
        <v>1</v>
      </c>
      <c r="B2614">
        <v>2011</v>
      </c>
      <c r="C2614" t="s">
        <v>206</v>
      </c>
      <c r="D2614" t="s">
        <v>212</v>
      </c>
      <c r="E2614" t="s">
        <v>81</v>
      </c>
      <c r="F2614" t="s">
        <v>310</v>
      </c>
      <c r="G2614">
        <v>21</v>
      </c>
      <c r="H2614" t="s">
        <v>278</v>
      </c>
      <c r="I2614">
        <v>2011</v>
      </c>
      <c r="J2614" t="s">
        <v>92</v>
      </c>
      <c r="K2614" t="s">
        <v>1377</v>
      </c>
      <c r="L2614">
        <v>23.44405007901949</v>
      </c>
      <c r="M2614" s="9" t="str">
        <f>Data[[#This Row],[schedule]]&amp;" | "&amp;Data[[#This Row],[section]]</f>
        <v>SCHEDULE 4: REPORT ON REGULATORY ASSET BASE ROLL FORWARD | 4.a</v>
      </c>
      <c r="N2614" s="9" t="str">
        <f t="shared" si="40"/>
        <v>SCHEDULE 4: REPORT ON REGULATORY ASSET BASE ROLL FORWARD | 4.a | RAB | Asset disposals (other)</v>
      </c>
    </row>
    <row r="2615" spans="1:14" hidden="1">
      <c r="A2615" t="s">
        <v>1</v>
      </c>
      <c r="B2615">
        <v>2011</v>
      </c>
      <c r="C2615" t="s">
        <v>206</v>
      </c>
      <c r="D2615" t="s">
        <v>212</v>
      </c>
      <c r="E2615" t="s">
        <v>81</v>
      </c>
      <c r="F2615" t="s">
        <v>309</v>
      </c>
      <c r="G2615">
        <v>22</v>
      </c>
      <c r="H2615" t="s">
        <v>279</v>
      </c>
      <c r="I2615">
        <v>2011</v>
      </c>
      <c r="J2615" t="s">
        <v>92</v>
      </c>
      <c r="K2615" t="s">
        <v>458</v>
      </c>
      <c r="L2615">
        <v>0</v>
      </c>
      <c r="M2615" s="9" t="str">
        <f>Data[[#This Row],[schedule]]&amp;" | "&amp;Data[[#This Row],[section]]</f>
        <v>SCHEDULE 4: REPORT ON REGULATORY ASSET BASE ROLL FORWARD | 4.a</v>
      </c>
      <c r="N2615" s="9" t="str">
        <f t="shared" si="40"/>
        <v>SCHEDULE 4: REPORT ON REGULATORY ASSET BASE ROLL FORWARD | 4.a | Unallocated RAB | Asset disposals to a regulated supplier</v>
      </c>
    </row>
    <row r="2616" spans="1:14" hidden="1">
      <c r="A2616" t="s">
        <v>1</v>
      </c>
      <c r="B2616">
        <v>2011</v>
      </c>
      <c r="C2616" t="s">
        <v>206</v>
      </c>
      <c r="D2616" t="s">
        <v>212</v>
      </c>
      <c r="E2616" t="s">
        <v>81</v>
      </c>
      <c r="F2616" t="s">
        <v>310</v>
      </c>
      <c r="G2616">
        <v>22</v>
      </c>
      <c r="H2616" t="s">
        <v>279</v>
      </c>
      <c r="I2616">
        <v>2011</v>
      </c>
      <c r="J2616" t="s">
        <v>92</v>
      </c>
      <c r="K2616" t="s">
        <v>458</v>
      </c>
      <c r="L2616">
        <v>0</v>
      </c>
      <c r="M2616" s="9" t="str">
        <f>Data[[#This Row],[schedule]]&amp;" | "&amp;Data[[#This Row],[section]]</f>
        <v>SCHEDULE 4: REPORT ON REGULATORY ASSET BASE ROLL FORWARD | 4.a</v>
      </c>
      <c r="N2616" s="9" t="str">
        <f t="shared" si="40"/>
        <v>SCHEDULE 4: REPORT ON REGULATORY ASSET BASE ROLL FORWARD | 4.a | RAB | Asset disposals to a regulated supplier</v>
      </c>
    </row>
    <row r="2617" spans="1:14" hidden="1">
      <c r="A2617" t="s">
        <v>1</v>
      </c>
      <c r="B2617">
        <v>2011</v>
      </c>
      <c r="C2617" t="s">
        <v>206</v>
      </c>
      <c r="D2617" t="s">
        <v>212</v>
      </c>
      <c r="E2617" t="s">
        <v>81</v>
      </c>
      <c r="F2617" t="s">
        <v>309</v>
      </c>
      <c r="G2617">
        <v>23</v>
      </c>
      <c r="H2617" t="s">
        <v>280</v>
      </c>
      <c r="I2617">
        <v>2011</v>
      </c>
      <c r="J2617" t="s">
        <v>92</v>
      </c>
      <c r="K2617" t="s">
        <v>1378</v>
      </c>
      <c r="L2617">
        <v>1914.2140136504199</v>
      </c>
      <c r="M2617" s="9" t="str">
        <f>Data[[#This Row],[schedule]]&amp;" | "&amp;Data[[#This Row],[section]]</f>
        <v>SCHEDULE 4: REPORT ON REGULATORY ASSET BASE ROLL FORWARD | 4.a</v>
      </c>
      <c r="N2617" s="9" t="str">
        <f t="shared" si="40"/>
        <v>SCHEDULE 4: REPORT ON REGULATORY ASSET BASE ROLL FORWARD | 4.a | Unallocated RAB | Asset disposals to a related party</v>
      </c>
    </row>
    <row r="2618" spans="1:14" hidden="1">
      <c r="A2618" t="s">
        <v>1</v>
      </c>
      <c r="B2618">
        <v>2011</v>
      </c>
      <c r="C2618" t="s">
        <v>206</v>
      </c>
      <c r="D2618" t="s">
        <v>212</v>
      </c>
      <c r="E2618" t="s">
        <v>81</v>
      </c>
      <c r="F2618" t="s">
        <v>310</v>
      </c>
      <c r="G2618">
        <v>23</v>
      </c>
      <c r="H2618" t="s">
        <v>280</v>
      </c>
      <c r="I2618">
        <v>2011</v>
      </c>
      <c r="J2618" t="s">
        <v>92</v>
      </c>
      <c r="K2618" t="s">
        <v>1379</v>
      </c>
      <c r="L2618">
        <v>1825.906810118189</v>
      </c>
      <c r="M2618" s="9" t="str">
        <f>Data[[#This Row],[schedule]]&amp;" | "&amp;Data[[#This Row],[section]]</f>
        <v>SCHEDULE 4: REPORT ON REGULATORY ASSET BASE ROLL FORWARD | 4.a</v>
      </c>
      <c r="N2618" s="9" t="str">
        <f t="shared" si="40"/>
        <v>SCHEDULE 4: REPORT ON REGULATORY ASSET BASE ROLL FORWARD | 4.a | RAB | Asset disposals to a related party</v>
      </c>
    </row>
    <row r="2619" spans="1:14" hidden="1">
      <c r="A2619" t="s">
        <v>1</v>
      </c>
      <c r="B2619">
        <v>2011</v>
      </c>
      <c r="C2619" t="s">
        <v>206</v>
      </c>
      <c r="D2619" t="s">
        <v>212</v>
      </c>
      <c r="E2619" t="s">
        <v>81</v>
      </c>
      <c r="F2619" t="s">
        <v>309</v>
      </c>
      <c r="G2619">
        <v>24</v>
      </c>
      <c r="H2619" t="s">
        <v>63</v>
      </c>
      <c r="I2619">
        <v>2011</v>
      </c>
      <c r="J2619" t="s">
        <v>92</v>
      </c>
      <c r="K2619" t="s">
        <v>1380</v>
      </c>
      <c r="L2619">
        <v>1937.6580637294401</v>
      </c>
      <c r="M2619" s="9" t="str">
        <f>Data[[#This Row],[schedule]]&amp;" | "&amp;Data[[#This Row],[section]]</f>
        <v>SCHEDULE 4: REPORT ON REGULATORY ASSET BASE ROLL FORWARD | 4.a</v>
      </c>
      <c r="N2619" s="9" t="str">
        <f t="shared" si="40"/>
        <v>SCHEDULE 4: REPORT ON REGULATORY ASSET BASE ROLL FORWARD | 4.a | Unallocated RAB | Asset disposals</v>
      </c>
    </row>
    <row r="2620" spans="1:14" hidden="1">
      <c r="A2620" t="s">
        <v>1</v>
      </c>
      <c r="B2620">
        <v>2011</v>
      </c>
      <c r="C2620" t="s">
        <v>206</v>
      </c>
      <c r="D2620" t="s">
        <v>212</v>
      </c>
      <c r="E2620" t="s">
        <v>81</v>
      </c>
      <c r="F2620" t="s">
        <v>310</v>
      </c>
      <c r="G2620">
        <v>24</v>
      </c>
      <c r="H2620" t="s">
        <v>63</v>
      </c>
      <c r="I2620">
        <v>2011</v>
      </c>
      <c r="J2620" t="s">
        <v>92</v>
      </c>
      <c r="K2620" t="s">
        <v>1381</v>
      </c>
      <c r="L2620">
        <v>1849.350860197208</v>
      </c>
      <c r="M2620" s="9" t="str">
        <f>Data[[#This Row],[schedule]]&amp;" | "&amp;Data[[#This Row],[section]]</f>
        <v>SCHEDULE 4: REPORT ON REGULATORY ASSET BASE ROLL FORWARD | 4.a</v>
      </c>
      <c r="N2620" s="9" t="str">
        <f t="shared" si="40"/>
        <v>SCHEDULE 4: REPORT ON REGULATORY ASSET BASE ROLL FORWARD | 4.a | RAB | Asset disposals</v>
      </c>
    </row>
    <row r="2621" spans="1:14" hidden="1">
      <c r="A2621" t="s">
        <v>1</v>
      </c>
      <c r="B2621">
        <v>2011</v>
      </c>
      <c r="C2621" t="s">
        <v>206</v>
      </c>
      <c r="D2621" t="s">
        <v>212</v>
      </c>
      <c r="E2621" t="s">
        <v>81</v>
      </c>
      <c r="F2621" t="s">
        <v>309</v>
      </c>
      <c r="G2621">
        <v>26</v>
      </c>
      <c r="H2621" t="s">
        <v>281</v>
      </c>
      <c r="I2621">
        <v>2011</v>
      </c>
      <c r="J2621" t="s">
        <v>92</v>
      </c>
      <c r="K2621" t="s">
        <v>458</v>
      </c>
      <c r="L2621">
        <v>0</v>
      </c>
      <c r="M2621" s="9" t="str">
        <f>Data[[#This Row],[schedule]]&amp;" | "&amp;Data[[#This Row],[section]]</f>
        <v>SCHEDULE 4: REPORT ON REGULATORY ASSET BASE ROLL FORWARD | 4.a</v>
      </c>
      <c r="N2621" s="9" t="str">
        <f t="shared" si="40"/>
        <v>SCHEDULE 4: REPORT ON REGULATORY ASSET BASE ROLL FORWARD | 4.a | Unallocated RAB | Lost and found assets adjustment</v>
      </c>
    </row>
    <row r="2622" spans="1:14" hidden="1">
      <c r="A2622" t="s">
        <v>1</v>
      </c>
      <c r="B2622">
        <v>2011</v>
      </c>
      <c r="C2622" t="s">
        <v>206</v>
      </c>
      <c r="D2622" t="s">
        <v>212</v>
      </c>
      <c r="E2622" t="s">
        <v>81</v>
      </c>
      <c r="F2622" t="s">
        <v>310</v>
      </c>
      <c r="G2622">
        <v>26</v>
      </c>
      <c r="H2622" t="s">
        <v>281</v>
      </c>
      <c r="I2622">
        <v>2011</v>
      </c>
      <c r="J2622" t="s">
        <v>92</v>
      </c>
      <c r="K2622" t="s">
        <v>458</v>
      </c>
      <c r="L2622">
        <v>0</v>
      </c>
      <c r="M2622" s="9" t="str">
        <f>Data[[#This Row],[schedule]]&amp;" | "&amp;Data[[#This Row],[section]]</f>
        <v>SCHEDULE 4: REPORT ON REGULATORY ASSET BASE ROLL FORWARD | 4.a</v>
      </c>
      <c r="N2622" s="9" t="str">
        <f t="shared" si="40"/>
        <v>SCHEDULE 4: REPORT ON REGULATORY ASSET BASE ROLL FORWARD | 4.a | RAB | Lost and found assets adjustment</v>
      </c>
    </row>
    <row r="2623" spans="1:14" hidden="1">
      <c r="A2623" t="s">
        <v>1</v>
      </c>
      <c r="B2623">
        <v>2011</v>
      </c>
      <c r="C2623" t="s">
        <v>206</v>
      </c>
      <c r="D2623" t="s">
        <v>212</v>
      </c>
      <c r="E2623" t="s">
        <v>81</v>
      </c>
      <c r="F2623" t="s">
        <v>310</v>
      </c>
      <c r="G2623">
        <v>28</v>
      </c>
      <c r="H2623" t="s">
        <v>282</v>
      </c>
      <c r="I2623">
        <v>2011</v>
      </c>
      <c r="J2623" t="s">
        <v>92</v>
      </c>
      <c r="K2623" t="s">
        <v>1382</v>
      </c>
      <c r="L2623">
        <v>-4135.9145671605947</v>
      </c>
      <c r="M2623" s="9" t="str">
        <f>Data[[#This Row],[schedule]]&amp;" | "&amp;Data[[#This Row],[section]]</f>
        <v>SCHEDULE 4: REPORT ON REGULATORY ASSET BASE ROLL FORWARD | 4.a</v>
      </c>
      <c r="N2623" s="9" t="str">
        <f t="shared" si="40"/>
        <v>SCHEDULE 4: REPORT ON REGULATORY ASSET BASE ROLL FORWARD | 4.a | RAB | Adjustment resulting from cost allocation</v>
      </c>
    </row>
    <row r="2624" spans="1:14" hidden="1">
      <c r="A2624" t="s">
        <v>1</v>
      </c>
      <c r="B2624">
        <v>2011</v>
      </c>
      <c r="C2624" t="s">
        <v>206</v>
      </c>
      <c r="D2624" t="s">
        <v>212</v>
      </c>
      <c r="E2624" t="s">
        <v>81</v>
      </c>
      <c r="F2624" t="s">
        <v>309</v>
      </c>
      <c r="G2624">
        <v>30</v>
      </c>
      <c r="H2624" t="s">
        <v>283</v>
      </c>
      <c r="I2624">
        <v>2011</v>
      </c>
      <c r="J2624" t="s">
        <v>92</v>
      </c>
      <c r="K2624" t="s">
        <v>1048</v>
      </c>
      <c r="L2624">
        <v>425385.19460187131</v>
      </c>
      <c r="M2624" s="9" t="str">
        <f>Data[[#This Row],[schedule]]&amp;" | "&amp;Data[[#This Row],[section]]</f>
        <v>SCHEDULE 4: REPORT ON REGULATORY ASSET BASE ROLL FORWARD | 4.a</v>
      </c>
      <c r="N2624" s="9" t="str">
        <f t="shared" si="40"/>
        <v>SCHEDULE 4: REPORT ON REGULATORY ASSET BASE ROLL FORWARD | 4.a | Unallocated RAB | RAB value †</v>
      </c>
    </row>
    <row r="2625" spans="1:14" hidden="1">
      <c r="A2625" t="s">
        <v>1</v>
      </c>
      <c r="B2625">
        <v>2011</v>
      </c>
      <c r="C2625" t="s">
        <v>206</v>
      </c>
      <c r="D2625" t="s">
        <v>212</v>
      </c>
      <c r="E2625" t="s">
        <v>81</v>
      </c>
      <c r="F2625" t="s">
        <v>310</v>
      </c>
      <c r="G2625">
        <v>30</v>
      </c>
      <c r="H2625" t="s">
        <v>283</v>
      </c>
      <c r="I2625">
        <v>2011</v>
      </c>
      <c r="J2625" t="s">
        <v>92</v>
      </c>
      <c r="K2625" t="s">
        <v>1049</v>
      </c>
      <c r="L2625">
        <v>407141.9576266263</v>
      </c>
      <c r="M2625" s="9" t="str">
        <f>Data[[#This Row],[schedule]]&amp;" | "&amp;Data[[#This Row],[section]]</f>
        <v>SCHEDULE 4: REPORT ON REGULATORY ASSET BASE ROLL FORWARD | 4.a</v>
      </c>
      <c r="N2625" s="9" t="str">
        <f t="shared" si="40"/>
        <v>SCHEDULE 4: REPORT ON REGULATORY ASSET BASE ROLL FORWARD | 4.a | RAB | RAB value †</v>
      </c>
    </row>
    <row r="2626" spans="1:14" hidden="1">
      <c r="A2626" t="s">
        <v>1</v>
      </c>
      <c r="B2626">
        <v>2011</v>
      </c>
      <c r="C2626" t="s">
        <v>206</v>
      </c>
      <c r="D2626" t="s">
        <v>213</v>
      </c>
      <c r="E2626" t="s">
        <v>81</v>
      </c>
      <c r="F2626" t="s">
        <v>309</v>
      </c>
      <c r="G2626">
        <v>56</v>
      </c>
      <c r="H2626" t="s">
        <v>284</v>
      </c>
      <c r="I2626">
        <v>2011</v>
      </c>
      <c r="J2626" t="s">
        <v>92</v>
      </c>
      <c r="K2626" t="s">
        <v>1367</v>
      </c>
      <c r="L2626">
        <v>12750.95790200129</v>
      </c>
      <c r="M2626" s="9" t="str">
        <f>Data[[#This Row],[schedule]]&amp;" | "&amp;Data[[#This Row],[section]]</f>
        <v>SCHEDULE 4: REPORT ON REGULATORY ASSET BASE ROLL FORWARD | 4b(i): Regulatory Depreciation</v>
      </c>
      <c r="N2626" s="9" t="str">
        <f t="shared" ref="N2626:N2689" si="41">SUBSTITUTE(SUBSTITUTE(SUBSTITUTE(C2626&amp;" | "&amp;D2626&amp;" | "&amp;E2626&amp;" | "&amp;F2626&amp;" | "&amp;H2626," |  |  | "," | ")," |  |  | "," | ")," |  | "," | ")</f>
        <v>SCHEDULE 4: REPORT ON REGULATORY ASSET BASE ROLL FORWARD | 4b(i): Regulatory Depreciation | Unallocated RAB | Standard depreciation</v>
      </c>
    </row>
    <row r="2627" spans="1:14" hidden="1">
      <c r="A2627" t="s">
        <v>1</v>
      </c>
      <c r="B2627">
        <v>2011</v>
      </c>
      <c r="C2627" t="s">
        <v>206</v>
      </c>
      <c r="D2627" t="s">
        <v>213</v>
      </c>
      <c r="E2627" t="s">
        <v>81</v>
      </c>
      <c r="F2627" t="s">
        <v>310</v>
      </c>
      <c r="G2627">
        <v>56</v>
      </c>
      <c r="H2627" t="s">
        <v>284</v>
      </c>
      <c r="I2627">
        <v>2011</v>
      </c>
      <c r="J2627" t="s">
        <v>92</v>
      </c>
      <c r="K2627" t="s">
        <v>1269</v>
      </c>
      <c r="L2627">
        <v>12104.68381223695</v>
      </c>
      <c r="M2627" s="9" t="str">
        <f>Data[[#This Row],[schedule]]&amp;" | "&amp;Data[[#This Row],[section]]</f>
        <v>SCHEDULE 4: REPORT ON REGULATORY ASSET BASE ROLL FORWARD | 4b(i): Regulatory Depreciation</v>
      </c>
      <c r="N2627" s="9" t="str">
        <f t="shared" si="41"/>
        <v>SCHEDULE 4: REPORT ON REGULATORY ASSET BASE ROLL FORWARD | 4b(i): Regulatory Depreciation | RAB | Standard depreciation</v>
      </c>
    </row>
    <row r="2628" spans="1:14" hidden="1">
      <c r="A2628" t="s">
        <v>1</v>
      </c>
      <c r="B2628">
        <v>2011</v>
      </c>
      <c r="C2628" t="s">
        <v>206</v>
      </c>
      <c r="D2628" t="s">
        <v>213</v>
      </c>
      <c r="E2628" t="s">
        <v>81</v>
      </c>
      <c r="F2628" t="s">
        <v>309</v>
      </c>
      <c r="G2628">
        <v>57</v>
      </c>
      <c r="H2628" t="s">
        <v>285</v>
      </c>
      <c r="I2628">
        <v>2011</v>
      </c>
      <c r="J2628" t="s">
        <v>92</v>
      </c>
      <c r="K2628" t="s">
        <v>458</v>
      </c>
      <c r="L2628">
        <v>0</v>
      </c>
      <c r="M2628" s="9" t="str">
        <f>Data[[#This Row],[schedule]]&amp;" | "&amp;Data[[#This Row],[section]]</f>
        <v>SCHEDULE 4: REPORT ON REGULATORY ASSET BASE ROLL FORWARD | 4b(i): Regulatory Depreciation</v>
      </c>
      <c r="N2628" s="9" t="str">
        <f t="shared" si="41"/>
        <v>SCHEDULE 4: REPORT ON REGULATORY ASSET BASE ROLL FORWARD | 4b(i): Regulatory Depreciation | Unallocated RAB | Non-standard depreciation</v>
      </c>
    </row>
    <row r="2629" spans="1:14" hidden="1">
      <c r="A2629" t="s">
        <v>1</v>
      </c>
      <c r="B2629">
        <v>2011</v>
      </c>
      <c r="C2629" t="s">
        <v>206</v>
      </c>
      <c r="D2629" t="s">
        <v>213</v>
      </c>
      <c r="E2629" t="s">
        <v>81</v>
      </c>
      <c r="F2629" t="s">
        <v>310</v>
      </c>
      <c r="G2629">
        <v>57</v>
      </c>
      <c r="H2629" t="s">
        <v>285</v>
      </c>
      <c r="I2629">
        <v>2011</v>
      </c>
      <c r="J2629" t="s">
        <v>92</v>
      </c>
      <c r="K2629" t="s">
        <v>458</v>
      </c>
      <c r="L2629">
        <v>0</v>
      </c>
      <c r="M2629" s="9" t="str">
        <f>Data[[#This Row],[schedule]]&amp;" | "&amp;Data[[#This Row],[section]]</f>
        <v>SCHEDULE 4: REPORT ON REGULATORY ASSET BASE ROLL FORWARD | 4b(i): Regulatory Depreciation</v>
      </c>
      <c r="N2629" s="9" t="str">
        <f t="shared" si="41"/>
        <v>SCHEDULE 4: REPORT ON REGULATORY ASSET BASE ROLL FORWARD | 4b(i): Regulatory Depreciation | RAB | Non-standard depreciation</v>
      </c>
    </row>
    <row r="2630" spans="1:14" hidden="1">
      <c r="A2630" t="s">
        <v>1</v>
      </c>
      <c r="B2630">
        <v>2011</v>
      </c>
      <c r="C2630" t="s">
        <v>206</v>
      </c>
      <c r="D2630" t="s">
        <v>213</v>
      </c>
      <c r="E2630" t="s">
        <v>81</v>
      </c>
      <c r="F2630" t="s">
        <v>309</v>
      </c>
      <c r="G2630">
        <v>58</v>
      </c>
      <c r="H2630" t="s">
        <v>155</v>
      </c>
      <c r="I2630">
        <v>2011</v>
      </c>
      <c r="J2630" t="s">
        <v>92</v>
      </c>
      <c r="K2630" t="s">
        <v>1367</v>
      </c>
      <c r="L2630">
        <v>12750.95790200129</v>
      </c>
      <c r="M2630" s="9" t="str">
        <f>Data[[#This Row],[schedule]]&amp;" | "&amp;Data[[#This Row],[section]]</f>
        <v>SCHEDULE 4: REPORT ON REGULATORY ASSET BASE ROLL FORWARD | 4b(i): Regulatory Depreciation</v>
      </c>
      <c r="N2630" s="9" t="str">
        <f t="shared" si="41"/>
        <v>SCHEDULE 4: REPORT ON REGULATORY ASSET BASE ROLL FORWARD | 4b(i): Regulatory Depreciation | Unallocated RAB | Regulatory depreciation</v>
      </c>
    </row>
    <row r="2631" spans="1:14" hidden="1">
      <c r="A2631" t="s">
        <v>1</v>
      </c>
      <c r="B2631">
        <v>2011</v>
      </c>
      <c r="C2631" t="s">
        <v>206</v>
      </c>
      <c r="D2631" t="s">
        <v>213</v>
      </c>
      <c r="E2631" t="s">
        <v>81</v>
      </c>
      <c r="F2631" t="s">
        <v>310</v>
      </c>
      <c r="G2631">
        <v>58</v>
      </c>
      <c r="H2631" t="s">
        <v>155</v>
      </c>
      <c r="I2631">
        <v>2011</v>
      </c>
      <c r="J2631" t="s">
        <v>92</v>
      </c>
      <c r="K2631" t="s">
        <v>1269</v>
      </c>
      <c r="L2631">
        <v>12104.68381223695</v>
      </c>
      <c r="M2631" s="9" t="str">
        <f>Data[[#This Row],[schedule]]&amp;" | "&amp;Data[[#This Row],[section]]</f>
        <v>SCHEDULE 4: REPORT ON REGULATORY ASSET BASE ROLL FORWARD | 4b(i): Regulatory Depreciation</v>
      </c>
      <c r="N2631" s="9" t="str">
        <f t="shared" si="41"/>
        <v>SCHEDULE 4: REPORT ON REGULATORY ASSET BASE ROLL FORWARD | 4b(i): Regulatory Depreciation | RAB | Regulatory depreciation</v>
      </c>
    </row>
    <row r="2632" spans="1:14" hidden="1">
      <c r="A2632" t="s">
        <v>1</v>
      </c>
      <c r="B2632">
        <v>2011</v>
      </c>
      <c r="C2632" t="s">
        <v>206</v>
      </c>
      <c r="D2632" t="s">
        <v>214</v>
      </c>
      <c r="E2632" t="s">
        <v>81</v>
      </c>
      <c r="F2632" t="s">
        <v>81</v>
      </c>
      <c r="G2632">
        <v>79</v>
      </c>
      <c r="H2632" t="s">
        <v>286</v>
      </c>
      <c r="I2632">
        <v>2011</v>
      </c>
      <c r="J2632" t="s">
        <v>92</v>
      </c>
      <c r="K2632" t="s">
        <v>1383</v>
      </c>
      <c r="L2632">
        <v>1118.94</v>
      </c>
      <c r="M263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2" s="9" t="str">
        <f t="shared" si="41"/>
        <v>SCHEDULE 4: REPORT ON REGULATORY ASSET BASE ROLL FORWARD | 4b(iv): Calculation of Revaluation Rate and Indexed Revaluation of Fixed Assets | CPI at CPI reference date—previous year (index value)</v>
      </c>
    </row>
    <row r="2633" spans="1:14" hidden="1">
      <c r="A2633" t="s">
        <v>1</v>
      </c>
      <c r="B2633">
        <v>2011</v>
      </c>
      <c r="C2633" t="s">
        <v>206</v>
      </c>
      <c r="D2633" t="s">
        <v>214</v>
      </c>
      <c r="E2633" t="s">
        <v>81</v>
      </c>
      <c r="F2633" t="s">
        <v>81</v>
      </c>
      <c r="G2633">
        <v>80</v>
      </c>
      <c r="H2633" t="s">
        <v>287</v>
      </c>
      <c r="I2633">
        <v>2011</v>
      </c>
      <c r="J2633" t="s">
        <v>92</v>
      </c>
      <c r="K2633" t="s">
        <v>1063</v>
      </c>
      <c r="L2633">
        <v>1146</v>
      </c>
      <c r="M263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3" s="9" t="str">
        <f t="shared" si="41"/>
        <v>SCHEDULE 4: REPORT ON REGULATORY ASSET BASE ROLL FORWARD | 4b(iv): Calculation of Revaluation Rate and Indexed Revaluation of Fixed Assets | CPI at CPI reference date—current year (index value)</v>
      </c>
    </row>
    <row r="2634" spans="1:14" hidden="1">
      <c r="A2634" t="s">
        <v>1</v>
      </c>
      <c r="B2634">
        <v>2011</v>
      </c>
      <c r="C2634" t="s">
        <v>206</v>
      </c>
      <c r="D2634" t="s">
        <v>214</v>
      </c>
      <c r="E2634" t="s">
        <v>81</v>
      </c>
      <c r="F2634" t="s">
        <v>81</v>
      </c>
      <c r="G2634">
        <v>81</v>
      </c>
      <c r="H2634" t="s">
        <v>288</v>
      </c>
      <c r="I2634">
        <v>2011</v>
      </c>
      <c r="J2634" t="s">
        <v>93</v>
      </c>
      <c r="K2634" t="s">
        <v>1384</v>
      </c>
      <c r="L2634">
        <v>2.41836023379269E-2</v>
      </c>
      <c r="M263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4" s="9" t="str">
        <f t="shared" si="41"/>
        <v>SCHEDULE 4: REPORT ON REGULATORY ASSET BASE ROLL FORWARD | 4b(iv): Calculation of Revaluation Rate and Indexed Revaluation of Fixed Assets | Revaluation rate (%)</v>
      </c>
    </row>
    <row r="2635" spans="1:14" hidden="1">
      <c r="A2635" t="s">
        <v>1</v>
      </c>
      <c r="B2635">
        <v>2011</v>
      </c>
      <c r="C2635" t="s">
        <v>206</v>
      </c>
      <c r="D2635" t="s">
        <v>214</v>
      </c>
      <c r="E2635" t="s">
        <v>81</v>
      </c>
      <c r="F2635" t="s">
        <v>309</v>
      </c>
      <c r="G2635">
        <v>83</v>
      </c>
      <c r="H2635" t="s">
        <v>271</v>
      </c>
      <c r="I2635">
        <v>2011</v>
      </c>
      <c r="J2635" t="s">
        <v>92</v>
      </c>
      <c r="K2635" t="s">
        <v>1365</v>
      </c>
      <c r="L2635">
        <v>392872</v>
      </c>
      <c r="M263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5" s="9" t="str">
        <f t="shared" si="41"/>
        <v>SCHEDULE 4: REPORT ON REGULATORY ASSET BASE ROLL FORWARD | 4b(iv): Calculation of Revaluation Rate and Indexed Revaluation of Fixed Assets | Unallocated RAB | RAB value—previous disclosure year</v>
      </c>
    </row>
    <row r="2636" spans="1:14" hidden="1">
      <c r="A2636" t="s">
        <v>1</v>
      </c>
      <c r="B2636">
        <v>2011</v>
      </c>
      <c r="C2636" t="s">
        <v>206</v>
      </c>
      <c r="D2636" t="s">
        <v>214</v>
      </c>
      <c r="E2636" t="s">
        <v>81</v>
      </c>
      <c r="F2636" t="s">
        <v>310</v>
      </c>
      <c r="G2636">
        <v>83</v>
      </c>
      <c r="H2636" t="s">
        <v>271</v>
      </c>
      <c r="I2636">
        <v>2011</v>
      </c>
      <c r="J2636" t="s">
        <v>92</v>
      </c>
      <c r="K2636" t="s">
        <v>1366</v>
      </c>
      <c r="L2636">
        <v>379566</v>
      </c>
      <c r="M263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6" s="9" t="str">
        <f t="shared" si="41"/>
        <v>SCHEDULE 4: REPORT ON REGULATORY ASSET BASE ROLL FORWARD | 4b(iv): Calculation of Revaluation Rate and Indexed Revaluation of Fixed Assets | RAB | RAB value—previous disclosure year</v>
      </c>
    </row>
    <row r="2637" spans="1:14" hidden="1">
      <c r="A2637" t="s">
        <v>1</v>
      </c>
      <c r="B2637">
        <v>2011</v>
      </c>
      <c r="C2637" t="s">
        <v>206</v>
      </c>
      <c r="D2637" t="s">
        <v>214</v>
      </c>
      <c r="E2637" t="s">
        <v>81</v>
      </c>
      <c r="F2637" t="s">
        <v>309</v>
      </c>
      <c r="G2637">
        <v>84</v>
      </c>
      <c r="H2637" t="s">
        <v>289</v>
      </c>
      <c r="I2637">
        <v>2011</v>
      </c>
      <c r="J2637" t="s">
        <v>92</v>
      </c>
      <c r="K2637" t="s">
        <v>1385</v>
      </c>
      <c r="L2637">
        <v>122686.54791170169</v>
      </c>
      <c r="M263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7" s="9" t="str">
        <f t="shared" si="41"/>
        <v>SCHEDULE 4: REPORT ON REGULATORY ASSET BASE ROLL FORWARD | 4b(iv): Calculation of Revaluation Rate and Indexed Revaluation of Fixed Assets | Unallocated RAB | Revalued land</v>
      </c>
    </row>
    <row r="2638" spans="1:14" hidden="1">
      <c r="A2638" t="s">
        <v>1</v>
      </c>
      <c r="B2638">
        <v>2011</v>
      </c>
      <c r="C2638" t="s">
        <v>206</v>
      </c>
      <c r="D2638" t="s">
        <v>214</v>
      </c>
      <c r="E2638" t="s">
        <v>81</v>
      </c>
      <c r="F2638" t="s">
        <v>310</v>
      </c>
      <c r="G2638">
        <v>84</v>
      </c>
      <c r="H2638" t="s">
        <v>289</v>
      </c>
      <c r="I2638">
        <v>2011</v>
      </c>
      <c r="J2638" t="s">
        <v>92</v>
      </c>
      <c r="K2638" t="s">
        <v>1386</v>
      </c>
      <c r="L2638">
        <v>120621.3355406535</v>
      </c>
      <c r="M263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8" s="9" t="str">
        <f t="shared" si="41"/>
        <v>SCHEDULE 4: REPORT ON REGULATORY ASSET BASE ROLL FORWARD | 4b(iv): Calculation of Revaluation Rate and Indexed Revaluation of Fixed Assets | RAB | Revalued land</v>
      </c>
    </row>
    <row r="2639" spans="1:14" hidden="1">
      <c r="A2639" t="s">
        <v>1</v>
      </c>
      <c r="B2639">
        <v>2011</v>
      </c>
      <c r="C2639" t="s">
        <v>206</v>
      </c>
      <c r="D2639" t="s">
        <v>214</v>
      </c>
      <c r="E2639" t="s">
        <v>81</v>
      </c>
      <c r="F2639" t="s">
        <v>309</v>
      </c>
      <c r="G2639">
        <v>85</v>
      </c>
      <c r="H2639" t="s">
        <v>290</v>
      </c>
      <c r="I2639">
        <v>2011</v>
      </c>
      <c r="J2639" t="s">
        <v>92</v>
      </c>
      <c r="K2639" t="s">
        <v>1387</v>
      </c>
      <c r="L2639">
        <v>222.43304126495701</v>
      </c>
      <c r="M263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39" s="9" t="str">
        <f t="shared" si="41"/>
        <v>SCHEDULE 4: REPORT ON REGULATORY ASSET BASE ROLL FORWARD | 4b(iv): Calculation of Revaluation Rate and Indexed Revaluation of Fixed Assets | Unallocated RAB | Assets with nil physical asset life</v>
      </c>
    </row>
    <row r="2640" spans="1:14" hidden="1">
      <c r="A2640" t="s">
        <v>1</v>
      </c>
      <c r="B2640">
        <v>2011</v>
      </c>
      <c r="C2640" t="s">
        <v>206</v>
      </c>
      <c r="D2640" t="s">
        <v>214</v>
      </c>
      <c r="E2640" t="s">
        <v>81</v>
      </c>
      <c r="F2640" t="s">
        <v>310</v>
      </c>
      <c r="G2640">
        <v>85</v>
      </c>
      <c r="H2640" t="s">
        <v>290</v>
      </c>
      <c r="I2640">
        <v>2011</v>
      </c>
      <c r="J2640" t="s">
        <v>92</v>
      </c>
      <c r="K2640" t="s">
        <v>1388</v>
      </c>
      <c r="L2640">
        <v>108.6080968435718</v>
      </c>
      <c r="M264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40" s="9" t="str">
        <f t="shared" si="41"/>
        <v>SCHEDULE 4: REPORT ON REGULATORY ASSET BASE ROLL FORWARD | 4b(iv): Calculation of Revaluation Rate and Indexed Revaluation of Fixed Assets | RAB | Assets with nil physical asset life</v>
      </c>
    </row>
    <row r="2641" spans="1:14" hidden="1">
      <c r="A2641" t="s">
        <v>1</v>
      </c>
      <c r="B2641">
        <v>2011</v>
      </c>
      <c r="C2641" t="s">
        <v>206</v>
      </c>
      <c r="D2641" t="s">
        <v>214</v>
      </c>
      <c r="E2641" t="s">
        <v>81</v>
      </c>
      <c r="F2641" t="s">
        <v>309</v>
      </c>
      <c r="G2641">
        <v>86</v>
      </c>
      <c r="H2641" t="s">
        <v>63</v>
      </c>
      <c r="I2641">
        <v>2011</v>
      </c>
      <c r="J2641" t="s">
        <v>92</v>
      </c>
      <c r="K2641" t="s">
        <v>1380</v>
      </c>
      <c r="L2641">
        <v>1937.6580637294401</v>
      </c>
      <c r="M264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41" s="9" t="str">
        <f t="shared" si="41"/>
        <v>SCHEDULE 4: REPORT ON REGULATORY ASSET BASE ROLL FORWARD | 4b(iv): Calculation of Revaluation Rate and Indexed Revaluation of Fixed Assets | Unallocated RAB | Asset disposals</v>
      </c>
    </row>
    <row r="2642" spans="1:14" hidden="1">
      <c r="A2642" t="s">
        <v>1</v>
      </c>
      <c r="B2642">
        <v>2011</v>
      </c>
      <c r="C2642" t="s">
        <v>206</v>
      </c>
      <c r="D2642" t="s">
        <v>214</v>
      </c>
      <c r="E2642" t="s">
        <v>81</v>
      </c>
      <c r="F2642" t="s">
        <v>310</v>
      </c>
      <c r="G2642">
        <v>86</v>
      </c>
      <c r="H2642" t="s">
        <v>63</v>
      </c>
      <c r="I2642">
        <v>2011</v>
      </c>
      <c r="J2642" t="s">
        <v>92</v>
      </c>
      <c r="K2642" t="s">
        <v>1381</v>
      </c>
      <c r="L2642">
        <v>1849.350860197208</v>
      </c>
      <c r="M264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42" s="9" t="str">
        <f t="shared" si="41"/>
        <v>SCHEDULE 4: REPORT ON REGULATORY ASSET BASE ROLL FORWARD | 4b(iv): Calculation of Revaluation Rate and Indexed Revaluation of Fixed Assets | RAB | Asset disposals</v>
      </c>
    </row>
    <row r="2643" spans="1:14" hidden="1">
      <c r="A2643" t="s">
        <v>1</v>
      </c>
      <c r="B2643">
        <v>2011</v>
      </c>
      <c r="C2643" t="s">
        <v>206</v>
      </c>
      <c r="D2643" t="s">
        <v>214</v>
      </c>
      <c r="E2643" t="s">
        <v>81</v>
      </c>
      <c r="F2643" t="s">
        <v>309</v>
      </c>
      <c r="G2643">
        <v>87</v>
      </c>
      <c r="H2643" t="s">
        <v>291</v>
      </c>
      <c r="I2643">
        <v>2011</v>
      </c>
      <c r="J2643" t="s">
        <v>92</v>
      </c>
      <c r="K2643" t="s">
        <v>458</v>
      </c>
      <c r="L2643">
        <v>0</v>
      </c>
      <c r="M264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43" s="9" t="str">
        <f t="shared" si="41"/>
        <v>SCHEDULE 4: REPORT ON REGULATORY ASSET BASE ROLL FORWARD | 4b(iv): Calculation of Revaluation Rate and Indexed Revaluation of Fixed Assets | Unallocated RAB | Lost asset adjustment</v>
      </c>
    </row>
    <row r="2644" spans="1:14" hidden="1">
      <c r="A2644" t="s">
        <v>1</v>
      </c>
      <c r="B2644">
        <v>2011</v>
      </c>
      <c r="C2644" t="s">
        <v>206</v>
      </c>
      <c r="D2644" t="s">
        <v>214</v>
      </c>
      <c r="E2644" t="s">
        <v>81</v>
      </c>
      <c r="F2644" t="s">
        <v>310</v>
      </c>
      <c r="G2644">
        <v>87</v>
      </c>
      <c r="H2644" t="s">
        <v>291</v>
      </c>
      <c r="I2644">
        <v>2011</v>
      </c>
      <c r="J2644" t="s">
        <v>92</v>
      </c>
      <c r="K2644" t="s">
        <v>458</v>
      </c>
      <c r="L2644">
        <v>0</v>
      </c>
      <c r="M264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44" s="9" t="str">
        <f t="shared" si="41"/>
        <v>SCHEDULE 4: REPORT ON REGULATORY ASSET BASE ROLL FORWARD | 4b(iv): Calculation of Revaluation Rate and Indexed Revaluation of Fixed Assets | RAB | Lost asset adjustment</v>
      </c>
    </row>
    <row r="2645" spans="1:14" hidden="1">
      <c r="A2645" t="s">
        <v>1</v>
      </c>
      <c r="B2645">
        <v>2011</v>
      </c>
      <c r="C2645" t="s">
        <v>206</v>
      </c>
      <c r="D2645" t="s">
        <v>214</v>
      </c>
      <c r="E2645" t="s">
        <v>81</v>
      </c>
      <c r="F2645" t="s">
        <v>309</v>
      </c>
      <c r="G2645">
        <v>88</v>
      </c>
      <c r="H2645" t="s">
        <v>292</v>
      </c>
      <c r="I2645">
        <v>2011</v>
      </c>
      <c r="J2645" t="s">
        <v>92</v>
      </c>
      <c r="K2645" t="s">
        <v>1368</v>
      </c>
      <c r="L2645">
        <v>6481.8187464995381</v>
      </c>
      <c r="M264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45" s="9" t="str">
        <f t="shared" si="41"/>
        <v xml:space="preserve">SCHEDULE 4: REPORT ON REGULATORY ASSET BASE ROLL FORWARD | 4b(iv): Calculation of Revaluation Rate and Indexed Revaluation of Fixed Assets | Unallocated RAB | Indexed revaluation </v>
      </c>
    </row>
    <row r="2646" spans="1:14" hidden="1">
      <c r="A2646" t="s">
        <v>1</v>
      </c>
      <c r="B2646">
        <v>2011</v>
      </c>
      <c r="C2646" t="s">
        <v>206</v>
      </c>
      <c r="D2646" t="s">
        <v>214</v>
      </c>
      <c r="E2646" t="s">
        <v>81</v>
      </c>
      <c r="F2646" t="s">
        <v>310</v>
      </c>
      <c r="G2646">
        <v>88</v>
      </c>
      <c r="H2646" t="s">
        <v>292</v>
      </c>
      <c r="I2646">
        <v>2011</v>
      </c>
      <c r="J2646" t="s">
        <v>92</v>
      </c>
      <c r="K2646" t="s">
        <v>1369</v>
      </c>
      <c r="L2646">
        <v>6214.864292001701</v>
      </c>
      <c r="M264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2646" s="9" t="str">
        <f t="shared" si="41"/>
        <v xml:space="preserve">SCHEDULE 4: REPORT ON REGULATORY ASSET BASE ROLL FORWARD | 4b(iv): Calculation of Revaluation Rate and Indexed Revaluation of Fixed Assets | RAB | Indexed revaluation </v>
      </c>
    </row>
    <row r="2647" spans="1:14" hidden="1">
      <c r="A2647" t="s">
        <v>1</v>
      </c>
      <c r="B2647">
        <v>2011</v>
      </c>
      <c r="C2647" t="s">
        <v>206</v>
      </c>
      <c r="D2647" t="s">
        <v>215</v>
      </c>
      <c r="E2647" t="s">
        <v>81</v>
      </c>
      <c r="F2647" t="s">
        <v>336</v>
      </c>
      <c r="G2647">
        <v>91</v>
      </c>
      <c r="H2647" t="s">
        <v>293</v>
      </c>
      <c r="I2647">
        <v>2011</v>
      </c>
      <c r="J2647" t="s">
        <v>92</v>
      </c>
      <c r="K2647" t="s">
        <v>1389</v>
      </c>
      <c r="L2647">
        <v>31009.496899999998</v>
      </c>
      <c r="M2647" s="9" t="str">
        <f>Data[[#This Row],[schedule]]&amp;" | "&amp;Data[[#This Row],[section]]</f>
        <v>SCHEDULE 4: REPORT ON REGULATORY ASSET BASE ROLL FORWARD | 4b(v): Works Under Construction</v>
      </c>
      <c r="N2647" s="9" t="str">
        <f t="shared" si="41"/>
        <v>SCHEDULE 4: REPORT ON REGULATORY ASSET BASE ROLL FORWARD | 4b(v): Works Under Construction | Unallocated works under construction | Works under construction—previous disclosure year</v>
      </c>
    </row>
    <row r="2648" spans="1:14" hidden="1">
      <c r="A2648" t="s">
        <v>1</v>
      </c>
      <c r="B2648">
        <v>2011</v>
      </c>
      <c r="C2648" t="s">
        <v>206</v>
      </c>
      <c r="D2648" t="s">
        <v>215</v>
      </c>
      <c r="E2648" t="s">
        <v>81</v>
      </c>
      <c r="F2648" t="s">
        <v>337</v>
      </c>
      <c r="G2648">
        <v>91</v>
      </c>
      <c r="H2648" t="s">
        <v>293</v>
      </c>
      <c r="I2648">
        <v>2011</v>
      </c>
      <c r="J2648" t="s">
        <v>92</v>
      </c>
      <c r="K2648" t="s">
        <v>1390</v>
      </c>
      <c r="L2648">
        <v>30058.566063999999</v>
      </c>
      <c r="M2648" s="9" t="str">
        <f>Data[[#This Row],[schedule]]&amp;" | "&amp;Data[[#This Row],[section]]</f>
        <v>SCHEDULE 4: REPORT ON REGULATORY ASSET BASE ROLL FORWARD | 4b(v): Works Under Construction</v>
      </c>
      <c r="N2648" s="9" t="str">
        <f t="shared" si="41"/>
        <v>SCHEDULE 4: REPORT ON REGULATORY ASSET BASE ROLL FORWARD | 4b(v): Works Under Construction | Allocated works under construction | Works under construction—previous disclosure year</v>
      </c>
    </row>
    <row r="2649" spans="1:14" hidden="1">
      <c r="A2649" t="s">
        <v>1</v>
      </c>
      <c r="B2649">
        <v>2011</v>
      </c>
      <c r="C2649" t="s">
        <v>206</v>
      </c>
      <c r="D2649" t="s">
        <v>215</v>
      </c>
      <c r="E2649" t="s">
        <v>81</v>
      </c>
      <c r="F2649" t="s">
        <v>336</v>
      </c>
      <c r="G2649">
        <v>92</v>
      </c>
      <c r="H2649" t="s">
        <v>67</v>
      </c>
      <c r="I2649">
        <v>2011</v>
      </c>
      <c r="J2649" t="s">
        <v>92</v>
      </c>
      <c r="K2649" t="s">
        <v>1391</v>
      </c>
      <c r="L2649">
        <v>14248.81605999997</v>
      </c>
      <c r="M2649" s="9" t="str">
        <f>Data[[#This Row],[schedule]]&amp;" | "&amp;Data[[#This Row],[section]]</f>
        <v>SCHEDULE 4: REPORT ON REGULATORY ASSET BASE ROLL FORWARD | 4b(v): Works Under Construction</v>
      </c>
      <c r="N2649" s="9" t="str">
        <f t="shared" si="41"/>
        <v>SCHEDULE 4: REPORT ON REGULATORY ASSET BASE ROLL FORWARD | 4b(v): Works Under Construction | Unallocated works under construction | Capital expenditure</v>
      </c>
    </row>
    <row r="2650" spans="1:14" hidden="1">
      <c r="A2650" t="s">
        <v>1</v>
      </c>
      <c r="B2650">
        <v>2011</v>
      </c>
      <c r="C2650" t="s">
        <v>206</v>
      </c>
      <c r="D2650" t="s">
        <v>215</v>
      </c>
      <c r="E2650" t="s">
        <v>81</v>
      </c>
      <c r="F2650" t="s">
        <v>337</v>
      </c>
      <c r="G2650">
        <v>92</v>
      </c>
      <c r="H2650" t="s">
        <v>67</v>
      </c>
      <c r="I2650">
        <v>2011</v>
      </c>
      <c r="J2650" t="s">
        <v>92</v>
      </c>
      <c r="K2650" t="s">
        <v>1392</v>
      </c>
      <c r="L2650">
        <v>14139.250967239001</v>
      </c>
      <c r="M2650" s="9" t="str">
        <f>Data[[#This Row],[schedule]]&amp;" | "&amp;Data[[#This Row],[section]]</f>
        <v>SCHEDULE 4: REPORT ON REGULATORY ASSET BASE ROLL FORWARD | 4b(v): Works Under Construction</v>
      </c>
      <c r="N2650" s="9" t="str">
        <f t="shared" si="41"/>
        <v>SCHEDULE 4: REPORT ON REGULATORY ASSET BASE ROLL FORWARD | 4b(v): Works Under Construction | Allocated works under construction | Capital expenditure</v>
      </c>
    </row>
    <row r="2651" spans="1:14" hidden="1">
      <c r="A2651" t="s">
        <v>1</v>
      </c>
      <c r="B2651">
        <v>2011</v>
      </c>
      <c r="C2651" t="s">
        <v>206</v>
      </c>
      <c r="D2651" t="s">
        <v>215</v>
      </c>
      <c r="E2651" t="s">
        <v>81</v>
      </c>
      <c r="F2651" t="s">
        <v>336</v>
      </c>
      <c r="G2651">
        <v>93</v>
      </c>
      <c r="H2651" t="s">
        <v>294</v>
      </c>
      <c r="I2651">
        <v>2011</v>
      </c>
      <c r="J2651" t="s">
        <v>92</v>
      </c>
      <c r="K2651" t="s">
        <v>1375</v>
      </c>
      <c r="L2651">
        <v>42519.263988243823</v>
      </c>
      <c r="M2651" s="9" t="str">
        <f>Data[[#This Row],[schedule]]&amp;" | "&amp;Data[[#This Row],[section]]</f>
        <v>SCHEDULE 4: REPORT ON REGULATORY ASSET BASE ROLL FORWARD | 4b(v): Works Under Construction</v>
      </c>
      <c r="N2651" s="9" t="str">
        <f t="shared" si="41"/>
        <v>SCHEDULE 4: REPORT ON REGULATORY ASSET BASE ROLL FORWARD | 4b(v): Works Under Construction | Unallocated works under construction | Asset commissioned</v>
      </c>
    </row>
    <row r="2652" spans="1:14" hidden="1">
      <c r="A2652" t="s">
        <v>1</v>
      </c>
      <c r="B2652">
        <v>2011</v>
      </c>
      <c r="C2652" t="s">
        <v>206</v>
      </c>
      <c r="D2652" t="s">
        <v>215</v>
      </c>
      <c r="E2652" t="s">
        <v>81</v>
      </c>
      <c r="F2652" t="s">
        <v>337</v>
      </c>
      <c r="G2652">
        <v>93</v>
      </c>
      <c r="H2652" t="s">
        <v>294</v>
      </c>
      <c r="I2652">
        <v>2011</v>
      </c>
      <c r="J2652" t="s">
        <v>92</v>
      </c>
      <c r="K2652" t="s">
        <v>1376</v>
      </c>
      <c r="L2652">
        <v>41210.725663341313</v>
      </c>
      <c r="M2652" s="9" t="str">
        <f>Data[[#This Row],[schedule]]&amp;" | "&amp;Data[[#This Row],[section]]</f>
        <v>SCHEDULE 4: REPORT ON REGULATORY ASSET BASE ROLL FORWARD | 4b(v): Works Under Construction</v>
      </c>
      <c r="N2652" s="9" t="str">
        <f t="shared" si="41"/>
        <v>SCHEDULE 4: REPORT ON REGULATORY ASSET BASE ROLL FORWARD | 4b(v): Works Under Construction | Allocated works under construction | Asset commissioned</v>
      </c>
    </row>
    <row r="2653" spans="1:14" hidden="1">
      <c r="A2653" t="s">
        <v>1</v>
      </c>
      <c r="B2653">
        <v>2011</v>
      </c>
      <c r="C2653" t="s">
        <v>206</v>
      </c>
      <c r="D2653" t="s">
        <v>215</v>
      </c>
      <c r="E2653" t="s">
        <v>81</v>
      </c>
      <c r="F2653" t="s">
        <v>336</v>
      </c>
      <c r="G2653">
        <v>94</v>
      </c>
      <c r="H2653" t="s">
        <v>295</v>
      </c>
      <c r="I2653">
        <v>2011</v>
      </c>
      <c r="J2653" t="s">
        <v>92</v>
      </c>
      <c r="K2653" t="s">
        <v>458</v>
      </c>
      <c r="L2653">
        <v>0</v>
      </c>
      <c r="M2653" s="9" t="str">
        <f>Data[[#This Row],[schedule]]&amp;" | "&amp;Data[[#This Row],[section]]</f>
        <v>SCHEDULE 4: REPORT ON REGULATORY ASSET BASE ROLL FORWARD | 4b(v): Works Under Construction</v>
      </c>
      <c r="N2653" s="9" t="str">
        <f t="shared" si="41"/>
        <v>SCHEDULE 4: REPORT ON REGULATORY ASSET BASE ROLL FORWARD | 4b(v): Works Under Construction | Unallocated works under construction | Offsetting revenue</v>
      </c>
    </row>
    <row r="2654" spans="1:14" hidden="1">
      <c r="A2654" t="s">
        <v>1</v>
      </c>
      <c r="B2654">
        <v>2011</v>
      </c>
      <c r="C2654" t="s">
        <v>206</v>
      </c>
      <c r="D2654" t="s">
        <v>215</v>
      </c>
      <c r="E2654" t="s">
        <v>81</v>
      </c>
      <c r="F2654" t="s">
        <v>337</v>
      </c>
      <c r="G2654">
        <v>94</v>
      </c>
      <c r="H2654" t="s">
        <v>295</v>
      </c>
      <c r="I2654">
        <v>2011</v>
      </c>
      <c r="J2654" t="s">
        <v>92</v>
      </c>
      <c r="K2654" t="s">
        <v>458</v>
      </c>
      <c r="L2654">
        <v>0</v>
      </c>
      <c r="M2654" s="9" t="str">
        <f>Data[[#This Row],[schedule]]&amp;" | "&amp;Data[[#This Row],[section]]</f>
        <v>SCHEDULE 4: REPORT ON REGULATORY ASSET BASE ROLL FORWARD | 4b(v): Works Under Construction</v>
      </c>
      <c r="N2654" s="9" t="str">
        <f t="shared" si="41"/>
        <v>SCHEDULE 4: REPORT ON REGULATORY ASSET BASE ROLL FORWARD | 4b(v): Works Under Construction | Allocated works under construction | Offsetting revenue</v>
      </c>
    </row>
    <row r="2655" spans="1:14" hidden="1">
      <c r="A2655" t="s">
        <v>1</v>
      </c>
      <c r="B2655">
        <v>2011</v>
      </c>
      <c r="C2655" t="s">
        <v>206</v>
      </c>
      <c r="D2655" t="s">
        <v>215</v>
      </c>
      <c r="E2655" t="s">
        <v>81</v>
      </c>
      <c r="F2655" t="s">
        <v>337</v>
      </c>
      <c r="G2655">
        <v>95</v>
      </c>
      <c r="H2655" t="s">
        <v>282</v>
      </c>
      <c r="I2655">
        <v>2011</v>
      </c>
      <c r="J2655" t="s">
        <v>92</v>
      </c>
      <c r="K2655" t="s">
        <v>1393</v>
      </c>
      <c r="L2655">
        <v>-303.24222006430142</v>
      </c>
      <c r="M2655" s="9" t="str">
        <f>Data[[#This Row],[schedule]]&amp;" | "&amp;Data[[#This Row],[section]]</f>
        <v>SCHEDULE 4: REPORT ON REGULATORY ASSET BASE ROLL FORWARD | 4b(v): Works Under Construction</v>
      </c>
      <c r="N2655" s="9" t="str">
        <f t="shared" si="41"/>
        <v>SCHEDULE 4: REPORT ON REGULATORY ASSET BASE ROLL FORWARD | 4b(v): Works Under Construction | Allocated works under construction | Adjustment resulting from cost allocation</v>
      </c>
    </row>
    <row r="2656" spans="1:14" hidden="1">
      <c r="A2656" t="s">
        <v>1</v>
      </c>
      <c r="B2656">
        <v>2011</v>
      </c>
      <c r="C2656" t="s">
        <v>206</v>
      </c>
      <c r="D2656" t="s">
        <v>215</v>
      </c>
      <c r="E2656" t="s">
        <v>81</v>
      </c>
      <c r="F2656" t="s">
        <v>336</v>
      </c>
      <c r="G2656">
        <v>96</v>
      </c>
      <c r="H2656" t="s">
        <v>68</v>
      </c>
      <c r="I2656">
        <v>2011</v>
      </c>
      <c r="J2656" t="s">
        <v>92</v>
      </c>
      <c r="K2656" t="s">
        <v>1394</v>
      </c>
      <c r="L2656">
        <v>2739.04897175615</v>
      </c>
      <c r="M2656" s="9" t="str">
        <f>Data[[#This Row],[schedule]]&amp;" | "&amp;Data[[#This Row],[section]]</f>
        <v>SCHEDULE 4: REPORT ON REGULATORY ASSET BASE ROLL FORWARD | 4b(v): Works Under Construction</v>
      </c>
      <c r="N2656" s="9" t="str">
        <f t="shared" si="41"/>
        <v>SCHEDULE 4: REPORT ON REGULATORY ASSET BASE ROLL FORWARD | 4b(v): Works Under Construction | Unallocated works under construction | Works under construction</v>
      </c>
    </row>
    <row r="2657" spans="1:14" hidden="1">
      <c r="A2657" t="s">
        <v>1</v>
      </c>
      <c r="B2657">
        <v>2011</v>
      </c>
      <c r="C2657" t="s">
        <v>206</v>
      </c>
      <c r="D2657" t="s">
        <v>215</v>
      </c>
      <c r="E2657" t="s">
        <v>81</v>
      </c>
      <c r="F2657" t="s">
        <v>337</v>
      </c>
      <c r="G2657">
        <v>96</v>
      </c>
      <c r="H2657" t="s">
        <v>68</v>
      </c>
      <c r="I2657">
        <v>2011</v>
      </c>
      <c r="J2657" t="s">
        <v>92</v>
      </c>
      <c r="K2657" t="s">
        <v>1395</v>
      </c>
      <c r="L2657">
        <v>2683.8491478333822</v>
      </c>
      <c r="M2657" s="9" t="str">
        <f>Data[[#This Row],[schedule]]&amp;" | "&amp;Data[[#This Row],[section]]</f>
        <v>SCHEDULE 4: REPORT ON REGULATORY ASSET BASE ROLL FORWARD | 4b(v): Works Under Construction</v>
      </c>
      <c r="N2657" s="9" t="str">
        <f t="shared" si="41"/>
        <v>SCHEDULE 4: REPORT ON REGULATORY ASSET BASE ROLL FORWARD | 4b(v): Works Under Construction | Allocated works under construction | Works under construction</v>
      </c>
    </row>
    <row r="2658" spans="1:14" hidden="1">
      <c r="A2658" t="s">
        <v>1</v>
      </c>
      <c r="B2658">
        <v>2011</v>
      </c>
      <c r="C2658" t="s">
        <v>206</v>
      </c>
      <c r="D2658" t="s">
        <v>216</v>
      </c>
      <c r="E2658" t="s">
        <v>81</v>
      </c>
      <c r="F2658" t="s">
        <v>81</v>
      </c>
      <c r="G2658">
        <v>105</v>
      </c>
      <c r="H2658" t="s">
        <v>69</v>
      </c>
      <c r="I2658">
        <v>2011</v>
      </c>
      <c r="J2658" t="s">
        <v>92</v>
      </c>
      <c r="K2658" t="s">
        <v>1336</v>
      </c>
      <c r="L2658">
        <v>18529.018676658528</v>
      </c>
      <c r="M2658" s="9" t="str">
        <f>Data[[#This Row],[schedule]]&amp;" | "&amp;Data[[#This Row],[section]]</f>
        <v>SCHEDULE 4: REPORT ON REGULATORY ASSET BASE ROLL FORWARD | 4b(vi): Capital Expenditure by Primary Purpose</v>
      </c>
      <c r="N2658" s="9" t="str">
        <f t="shared" si="41"/>
        <v>SCHEDULE 4: REPORT ON REGULATORY ASSET BASE ROLL FORWARD | 4b(vi): Capital Expenditure by Primary Purpose | Capacity growth</v>
      </c>
    </row>
    <row r="2659" spans="1:14" hidden="1">
      <c r="A2659" t="s">
        <v>1</v>
      </c>
      <c r="B2659">
        <v>2011</v>
      </c>
      <c r="C2659" t="s">
        <v>206</v>
      </c>
      <c r="D2659" t="s">
        <v>216</v>
      </c>
      <c r="E2659" t="s">
        <v>81</v>
      </c>
      <c r="F2659" t="s">
        <v>81</v>
      </c>
      <c r="G2659">
        <v>106</v>
      </c>
      <c r="H2659" t="s">
        <v>70</v>
      </c>
      <c r="I2659">
        <v>2011</v>
      </c>
      <c r="J2659" t="s">
        <v>92</v>
      </c>
      <c r="K2659" t="s">
        <v>1340</v>
      </c>
      <c r="L2659">
        <v>2501.5439832610832</v>
      </c>
      <c r="M2659" s="9" t="str">
        <f>Data[[#This Row],[schedule]]&amp;" | "&amp;Data[[#This Row],[section]]</f>
        <v>SCHEDULE 4: REPORT ON REGULATORY ASSET BASE ROLL FORWARD | 4b(vi): Capital Expenditure by Primary Purpose</v>
      </c>
      <c r="N2659" s="9" t="str">
        <f t="shared" si="41"/>
        <v>SCHEDULE 4: REPORT ON REGULATORY ASSET BASE ROLL FORWARD | 4b(vi): Capital Expenditure by Primary Purpose | Asset replacement and renewal</v>
      </c>
    </row>
    <row r="2660" spans="1:14" hidden="1">
      <c r="A2660" t="s">
        <v>1</v>
      </c>
      <c r="B2660">
        <v>2011</v>
      </c>
      <c r="C2660" t="s">
        <v>206</v>
      </c>
      <c r="D2660" t="s">
        <v>216</v>
      </c>
      <c r="E2660" t="s">
        <v>81</v>
      </c>
      <c r="F2660" t="s">
        <v>81</v>
      </c>
      <c r="G2660">
        <v>107</v>
      </c>
      <c r="H2660" t="s">
        <v>71</v>
      </c>
      <c r="I2660">
        <v>2011</v>
      </c>
      <c r="J2660" t="s">
        <v>92</v>
      </c>
      <c r="K2660" t="s">
        <v>1345</v>
      </c>
      <c r="L2660">
        <v>21030.562659919611</v>
      </c>
      <c r="M2660" s="9" t="str">
        <f>Data[[#This Row],[schedule]]&amp;" | "&amp;Data[[#This Row],[section]]</f>
        <v>SCHEDULE 4: REPORT ON REGULATORY ASSET BASE ROLL FORWARD | 4b(vi): Capital Expenditure by Primary Purpose</v>
      </c>
      <c r="N2660" s="9" t="str">
        <f t="shared" si="41"/>
        <v>SCHEDULE 4: REPORT ON REGULATORY ASSET BASE ROLL FORWARD | 4b(vi): Capital Expenditure by Primary Purpose | Total capital expenditure</v>
      </c>
    </row>
    <row r="2661" spans="1:14" hidden="1">
      <c r="A2661" t="s">
        <v>1</v>
      </c>
      <c r="B2661">
        <v>2011</v>
      </c>
      <c r="C2661" t="s">
        <v>206</v>
      </c>
      <c r="D2661" t="s">
        <v>217</v>
      </c>
      <c r="E2661" t="s">
        <v>81</v>
      </c>
      <c r="F2661" t="s">
        <v>312</v>
      </c>
      <c r="G2661">
        <v>110</v>
      </c>
      <c r="H2661" t="s">
        <v>271</v>
      </c>
      <c r="I2661">
        <v>2011</v>
      </c>
      <c r="J2661" t="s">
        <v>92</v>
      </c>
      <c r="K2661" t="s">
        <v>1386</v>
      </c>
      <c r="L2661">
        <v>120621.3355406535</v>
      </c>
      <c r="M2661" s="9" t="str">
        <f>Data[[#This Row],[schedule]]&amp;" | "&amp;Data[[#This Row],[section]]</f>
        <v>SCHEDULE 4: REPORT ON REGULATORY ASSET BASE ROLL FORWARD | 4b(vii): Asset Classes</v>
      </c>
      <c r="N2661" s="9" t="str">
        <f t="shared" si="41"/>
        <v>SCHEDULE 4: REPORT ON REGULATORY ASSET BASE ROLL FORWARD | 4b(vii): Asset Classes | Land | RAB value—previous disclosure year</v>
      </c>
    </row>
    <row r="2662" spans="1:14" hidden="1">
      <c r="A2662" t="s">
        <v>1</v>
      </c>
      <c r="B2662">
        <v>2011</v>
      </c>
      <c r="C2662" t="s">
        <v>206</v>
      </c>
      <c r="D2662" t="s">
        <v>217</v>
      </c>
      <c r="E2662" t="s">
        <v>81</v>
      </c>
      <c r="F2662" t="s">
        <v>313</v>
      </c>
      <c r="G2662">
        <v>110</v>
      </c>
      <c r="H2662" t="s">
        <v>271</v>
      </c>
      <c r="I2662">
        <v>2011</v>
      </c>
      <c r="J2662" t="s">
        <v>92</v>
      </c>
      <c r="K2662" t="s">
        <v>1396</v>
      </c>
      <c r="L2662">
        <v>121679.33671605019</v>
      </c>
      <c r="M2662" s="9" t="str">
        <f>Data[[#This Row],[schedule]]&amp;" | "&amp;Data[[#This Row],[section]]</f>
        <v>SCHEDULE 4: REPORT ON REGULATORY ASSET BASE ROLL FORWARD | 4b(vii): Asset Classes</v>
      </c>
      <c r="N2662" s="9" t="str">
        <f t="shared" si="41"/>
        <v>SCHEDULE 4: REPORT ON REGULATORY ASSET BASE ROLL FORWARD | 4b(vii): Asset Classes | Sealed Surfaces | RAB value—previous disclosure year</v>
      </c>
    </row>
    <row r="2663" spans="1:14" hidden="1">
      <c r="A2663" t="s">
        <v>1</v>
      </c>
      <c r="B2663">
        <v>2011</v>
      </c>
      <c r="C2663" t="s">
        <v>206</v>
      </c>
      <c r="D2663" t="s">
        <v>217</v>
      </c>
      <c r="E2663" t="s">
        <v>81</v>
      </c>
      <c r="F2663" t="s">
        <v>314</v>
      </c>
      <c r="G2663">
        <v>110</v>
      </c>
      <c r="H2663" t="s">
        <v>271</v>
      </c>
      <c r="I2663">
        <v>2011</v>
      </c>
      <c r="J2663" t="s">
        <v>92</v>
      </c>
      <c r="K2663" t="s">
        <v>1397</v>
      </c>
      <c r="L2663">
        <v>127790.1153561489</v>
      </c>
      <c r="M2663" s="9" t="str">
        <f>Data[[#This Row],[schedule]]&amp;" | "&amp;Data[[#This Row],[section]]</f>
        <v>SCHEDULE 4: REPORT ON REGULATORY ASSET BASE ROLL FORWARD | 4b(vii): Asset Classes</v>
      </c>
      <c r="N2663" s="9" t="str">
        <f t="shared" si="41"/>
        <v>SCHEDULE 4: REPORT ON REGULATORY ASSET BASE ROLL FORWARD | 4b(vii): Asset Classes | Infrastructure &amp; Buildings | RAB value—previous disclosure year</v>
      </c>
    </row>
    <row r="2664" spans="1:14" hidden="1">
      <c r="A2664" t="s">
        <v>1</v>
      </c>
      <c r="B2664">
        <v>2011</v>
      </c>
      <c r="C2664" t="s">
        <v>206</v>
      </c>
      <c r="D2664" t="s">
        <v>217</v>
      </c>
      <c r="E2664" t="s">
        <v>81</v>
      </c>
      <c r="F2664" t="s">
        <v>315</v>
      </c>
      <c r="G2664">
        <v>110</v>
      </c>
      <c r="H2664" t="s">
        <v>271</v>
      </c>
      <c r="I2664">
        <v>2011</v>
      </c>
      <c r="J2664" t="s">
        <v>92</v>
      </c>
      <c r="K2664" t="s">
        <v>1398</v>
      </c>
      <c r="L2664">
        <v>9474.9445594548306</v>
      </c>
      <c r="M2664" s="9" t="str">
        <f>Data[[#This Row],[schedule]]&amp;" | "&amp;Data[[#This Row],[section]]</f>
        <v>SCHEDULE 4: REPORT ON REGULATORY ASSET BASE ROLL FORWARD | 4b(vii): Asset Classes</v>
      </c>
      <c r="N2664" s="9" t="str">
        <f t="shared" si="41"/>
        <v>SCHEDULE 4: REPORT ON REGULATORY ASSET BASE ROLL FORWARD | 4b(vii): Asset Classes | Vehicles, Plant &amp; Equipment | RAB value—previous disclosure year</v>
      </c>
    </row>
    <row r="2665" spans="1:14" hidden="1">
      <c r="A2665" t="s">
        <v>1</v>
      </c>
      <c r="B2665">
        <v>2011</v>
      </c>
      <c r="C2665" t="s">
        <v>206</v>
      </c>
      <c r="D2665" t="s">
        <v>217</v>
      </c>
      <c r="E2665" t="s">
        <v>81</v>
      </c>
      <c r="F2665" t="s">
        <v>60</v>
      </c>
      <c r="G2665">
        <v>110</v>
      </c>
      <c r="H2665" t="s">
        <v>271</v>
      </c>
      <c r="I2665">
        <v>2011</v>
      </c>
      <c r="J2665" t="s">
        <v>92</v>
      </c>
      <c r="K2665" t="s">
        <v>1399</v>
      </c>
      <c r="L2665">
        <v>379565.73217230738</v>
      </c>
      <c r="M2665" s="9" t="str">
        <f>Data[[#This Row],[schedule]]&amp;" | "&amp;Data[[#This Row],[section]]</f>
        <v>SCHEDULE 4: REPORT ON REGULATORY ASSET BASE ROLL FORWARD | 4b(vii): Asset Classes</v>
      </c>
      <c r="N2665" s="9" t="str">
        <f t="shared" si="41"/>
        <v>SCHEDULE 4: REPORT ON REGULATORY ASSET BASE ROLL FORWARD | 4b(vii): Asset Classes | Total | RAB value—previous disclosure year</v>
      </c>
    </row>
    <row r="2666" spans="1:14" hidden="1">
      <c r="A2666" t="s">
        <v>1</v>
      </c>
      <c r="B2666">
        <v>2011</v>
      </c>
      <c r="C2666" t="s">
        <v>206</v>
      </c>
      <c r="D2666" t="s">
        <v>217</v>
      </c>
      <c r="E2666" t="s">
        <v>81</v>
      </c>
      <c r="F2666" t="s">
        <v>312</v>
      </c>
      <c r="G2666">
        <v>111</v>
      </c>
      <c r="H2666" t="s">
        <v>155</v>
      </c>
      <c r="I2666">
        <v>2011</v>
      </c>
      <c r="J2666" t="s">
        <v>92</v>
      </c>
      <c r="K2666" t="s">
        <v>458</v>
      </c>
      <c r="L2666">
        <v>0</v>
      </c>
      <c r="M2666" s="9" t="str">
        <f>Data[[#This Row],[schedule]]&amp;" | "&amp;Data[[#This Row],[section]]</f>
        <v>SCHEDULE 4: REPORT ON REGULATORY ASSET BASE ROLL FORWARD | 4b(vii): Asset Classes</v>
      </c>
      <c r="N2666" s="9" t="str">
        <f t="shared" si="41"/>
        <v>SCHEDULE 4: REPORT ON REGULATORY ASSET BASE ROLL FORWARD | 4b(vii): Asset Classes | Land | Regulatory depreciation</v>
      </c>
    </row>
    <row r="2667" spans="1:14" hidden="1">
      <c r="A2667" t="s">
        <v>1</v>
      </c>
      <c r="B2667">
        <v>2011</v>
      </c>
      <c r="C2667" t="s">
        <v>206</v>
      </c>
      <c r="D2667" t="s">
        <v>217</v>
      </c>
      <c r="E2667" t="s">
        <v>81</v>
      </c>
      <c r="F2667" t="s">
        <v>313</v>
      </c>
      <c r="G2667">
        <v>111</v>
      </c>
      <c r="H2667" t="s">
        <v>155</v>
      </c>
      <c r="I2667">
        <v>2011</v>
      </c>
      <c r="J2667" t="s">
        <v>92</v>
      </c>
      <c r="K2667" t="s">
        <v>1400</v>
      </c>
      <c r="L2667">
        <v>5693.2474756460433</v>
      </c>
      <c r="M2667" s="9" t="str">
        <f>Data[[#This Row],[schedule]]&amp;" | "&amp;Data[[#This Row],[section]]</f>
        <v>SCHEDULE 4: REPORT ON REGULATORY ASSET BASE ROLL FORWARD | 4b(vii): Asset Classes</v>
      </c>
      <c r="N2667" s="9" t="str">
        <f t="shared" si="41"/>
        <v>SCHEDULE 4: REPORT ON REGULATORY ASSET BASE ROLL FORWARD | 4b(vii): Asset Classes | Sealed Surfaces | Regulatory depreciation</v>
      </c>
    </row>
    <row r="2668" spans="1:14" hidden="1">
      <c r="A2668" t="s">
        <v>1</v>
      </c>
      <c r="B2668">
        <v>2011</v>
      </c>
      <c r="C2668" t="s">
        <v>206</v>
      </c>
      <c r="D2668" t="s">
        <v>217</v>
      </c>
      <c r="E2668" t="s">
        <v>81</v>
      </c>
      <c r="F2668" t="s">
        <v>314</v>
      </c>
      <c r="G2668">
        <v>111</v>
      </c>
      <c r="H2668" t="s">
        <v>155</v>
      </c>
      <c r="I2668">
        <v>2011</v>
      </c>
      <c r="J2668" t="s">
        <v>92</v>
      </c>
      <c r="K2668" t="s">
        <v>1401</v>
      </c>
      <c r="L2668">
        <v>5000.4864504373018</v>
      </c>
      <c r="M2668" s="9" t="str">
        <f>Data[[#This Row],[schedule]]&amp;" | "&amp;Data[[#This Row],[section]]</f>
        <v>SCHEDULE 4: REPORT ON REGULATORY ASSET BASE ROLL FORWARD | 4b(vii): Asset Classes</v>
      </c>
      <c r="N2668" s="9" t="str">
        <f t="shared" si="41"/>
        <v>SCHEDULE 4: REPORT ON REGULATORY ASSET BASE ROLL FORWARD | 4b(vii): Asset Classes | Infrastructure &amp; Buildings | Regulatory depreciation</v>
      </c>
    </row>
    <row r="2669" spans="1:14" hidden="1">
      <c r="A2669" t="s">
        <v>1</v>
      </c>
      <c r="B2669">
        <v>2011</v>
      </c>
      <c r="C2669" t="s">
        <v>206</v>
      </c>
      <c r="D2669" t="s">
        <v>217</v>
      </c>
      <c r="E2669" t="s">
        <v>81</v>
      </c>
      <c r="F2669" t="s">
        <v>315</v>
      </c>
      <c r="G2669">
        <v>111</v>
      </c>
      <c r="H2669" t="s">
        <v>155</v>
      </c>
      <c r="I2669">
        <v>2011</v>
      </c>
      <c r="J2669" t="s">
        <v>92</v>
      </c>
      <c r="K2669" t="s">
        <v>1402</v>
      </c>
      <c r="L2669">
        <v>1410.9498861535401</v>
      </c>
      <c r="M2669" s="9" t="str">
        <f>Data[[#This Row],[schedule]]&amp;" | "&amp;Data[[#This Row],[section]]</f>
        <v>SCHEDULE 4: REPORT ON REGULATORY ASSET BASE ROLL FORWARD | 4b(vii): Asset Classes</v>
      </c>
      <c r="N2669" s="9" t="str">
        <f t="shared" si="41"/>
        <v>SCHEDULE 4: REPORT ON REGULATORY ASSET BASE ROLL FORWARD | 4b(vii): Asset Classes | Vehicles, Plant &amp; Equipment | Regulatory depreciation</v>
      </c>
    </row>
    <row r="2670" spans="1:14" hidden="1">
      <c r="A2670" t="s">
        <v>1</v>
      </c>
      <c r="B2670">
        <v>2011</v>
      </c>
      <c r="C2670" t="s">
        <v>206</v>
      </c>
      <c r="D2670" t="s">
        <v>217</v>
      </c>
      <c r="E2670" t="s">
        <v>81</v>
      </c>
      <c r="F2670" t="s">
        <v>60</v>
      </c>
      <c r="G2670">
        <v>111</v>
      </c>
      <c r="H2670" t="s">
        <v>155</v>
      </c>
      <c r="I2670">
        <v>2011</v>
      </c>
      <c r="J2670" t="s">
        <v>92</v>
      </c>
      <c r="K2670" t="s">
        <v>1315</v>
      </c>
      <c r="L2670">
        <v>12104.683812236881</v>
      </c>
      <c r="M2670" s="9" t="str">
        <f>Data[[#This Row],[schedule]]&amp;" | "&amp;Data[[#This Row],[section]]</f>
        <v>SCHEDULE 4: REPORT ON REGULATORY ASSET BASE ROLL FORWARD | 4b(vii): Asset Classes</v>
      </c>
      <c r="N2670" s="9" t="str">
        <f t="shared" si="41"/>
        <v>SCHEDULE 4: REPORT ON REGULATORY ASSET BASE ROLL FORWARD | 4b(vii): Asset Classes | Total | Regulatory depreciation</v>
      </c>
    </row>
    <row r="2671" spans="1:14" hidden="1">
      <c r="A2671" t="s">
        <v>1</v>
      </c>
      <c r="B2671">
        <v>2011</v>
      </c>
      <c r="C2671" t="s">
        <v>206</v>
      </c>
      <c r="D2671" t="s">
        <v>217</v>
      </c>
      <c r="E2671" t="s">
        <v>81</v>
      </c>
      <c r="F2671" t="s">
        <v>312</v>
      </c>
      <c r="G2671">
        <v>112</v>
      </c>
      <c r="H2671" t="s">
        <v>272</v>
      </c>
      <c r="I2671">
        <v>2011</v>
      </c>
      <c r="J2671" t="s">
        <v>92</v>
      </c>
      <c r="K2671" t="s">
        <v>458</v>
      </c>
      <c r="L2671">
        <v>0</v>
      </c>
      <c r="M2671" s="9" t="str">
        <f>Data[[#This Row],[schedule]]&amp;" | "&amp;Data[[#This Row],[section]]</f>
        <v>SCHEDULE 4: REPORT ON REGULATORY ASSET BASE ROLL FORWARD | 4b(vii): Asset Classes</v>
      </c>
      <c r="N2671" s="9" t="str">
        <f t="shared" si="41"/>
        <v>SCHEDULE 4: REPORT ON REGULATORY ASSET BASE ROLL FORWARD | 4b(vii): Asset Classes | Land | Indexed revaluations</v>
      </c>
    </row>
    <row r="2672" spans="1:14" hidden="1">
      <c r="A2672" t="s">
        <v>1</v>
      </c>
      <c r="B2672">
        <v>2011</v>
      </c>
      <c r="C2672" t="s">
        <v>206</v>
      </c>
      <c r="D2672" t="s">
        <v>217</v>
      </c>
      <c r="E2672" t="s">
        <v>81</v>
      </c>
      <c r="F2672" t="s">
        <v>313</v>
      </c>
      <c r="G2672">
        <v>112</v>
      </c>
      <c r="H2672" t="s">
        <v>272</v>
      </c>
      <c r="I2672">
        <v>2011</v>
      </c>
      <c r="J2672" t="s">
        <v>92</v>
      </c>
      <c r="K2672" t="s">
        <v>1403</v>
      </c>
      <c r="L2672">
        <v>2940.9626163164039</v>
      </c>
      <c r="M2672" s="9" t="str">
        <f>Data[[#This Row],[schedule]]&amp;" | "&amp;Data[[#This Row],[section]]</f>
        <v>SCHEDULE 4: REPORT ON REGULATORY ASSET BASE ROLL FORWARD | 4b(vii): Asset Classes</v>
      </c>
      <c r="N2672" s="9" t="str">
        <f t="shared" si="41"/>
        <v>SCHEDULE 4: REPORT ON REGULATORY ASSET BASE ROLL FORWARD | 4b(vii): Asset Classes | Sealed Surfaces | Indexed revaluations</v>
      </c>
    </row>
    <row r="2673" spans="1:14" hidden="1">
      <c r="A2673" t="s">
        <v>1</v>
      </c>
      <c r="B2673">
        <v>2011</v>
      </c>
      <c r="C2673" t="s">
        <v>206</v>
      </c>
      <c r="D2673" t="s">
        <v>217</v>
      </c>
      <c r="E2673" t="s">
        <v>81</v>
      </c>
      <c r="F2673" t="s">
        <v>314</v>
      </c>
      <c r="G2673">
        <v>112</v>
      </c>
      <c r="H2673" t="s">
        <v>272</v>
      </c>
      <c r="I2673">
        <v>2011</v>
      </c>
      <c r="J2673" t="s">
        <v>92</v>
      </c>
      <c r="K2673" t="s">
        <v>1404</v>
      </c>
      <c r="L2673">
        <v>3047.2820732968698</v>
      </c>
      <c r="M2673" s="9" t="str">
        <f>Data[[#This Row],[schedule]]&amp;" | "&amp;Data[[#This Row],[section]]</f>
        <v>SCHEDULE 4: REPORT ON REGULATORY ASSET BASE ROLL FORWARD | 4b(vii): Asset Classes</v>
      </c>
      <c r="N2673" s="9" t="str">
        <f t="shared" si="41"/>
        <v>SCHEDULE 4: REPORT ON REGULATORY ASSET BASE ROLL FORWARD | 4b(vii): Asset Classes | Infrastructure &amp; Buildings | Indexed revaluations</v>
      </c>
    </row>
    <row r="2674" spans="1:14" hidden="1">
      <c r="A2674" t="s">
        <v>1</v>
      </c>
      <c r="B2674">
        <v>2011</v>
      </c>
      <c r="C2674" t="s">
        <v>206</v>
      </c>
      <c r="D2674" t="s">
        <v>217</v>
      </c>
      <c r="E2674" t="s">
        <v>81</v>
      </c>
      <c r="F2674" t="s">
        <v>315</v>
      </c>
      <c r="G2674">
        <v>112</v>
      </c>
      <c r="H2674" t="s">
        <v>272</v>
      </c>
      <c r="I2674">
        <v>2011</v>
      </c>
      <c r="J2674" t="s">
        <v>92</v>
      </c>
      <c r="K2674" t="s">
        <v>1405</v>
      </c>
      <c r="L2674">
        <v>226.64316329783961</v>
      </c>
      <c r="M2674" s="9" t="str">
        <f>Data[[#This Row],[schedule]]&amp;" | "&amp;Data[[#This Row],[section]]</f>
        <v>SCHEDULE 4: REPORT ON REGULATORY ASSET BASE ROLL FORWARD | 4b(vii): Asset Classes</v>
      </c>
      <c r="N2674" s="9" t="str">
        <f t="shared" si="41"/>
        <v>SCHEDULE 4: REPORT ON REGULATORY ASSET BASE ROLL FORWARD | 4b(vii): Asset Classes | Vehicles, Plant &amp; Equipment | Indexed revaluations</v>
      </c>
    </row>
    <row r="2675" spans="1:14" hidden="1">
      <c r="A2675" t="s">
        <v>1</v>
      </c>
      <c r="B2675">
        <v>2011</v>
      </c>
      <c r="C2675" t="s">
        <v>206</v>
      </c>
      <c r="D2675" t="s">
        <v>217</v>
      </c>
      <c r="E2675" t="s">
        <v>81</v>
      </c>
      <c r="F2675" t="s">
        <v>60</v>
      </c>
      <c r="G2675">
        <v>112</v>
      </c>
      <c r="H2675" t="s">
        <v>272</v>
      </c>
      <c r="I2675">
        <v>2011</v>
      </c>
      <c r="J2675" t="s">
        <v>92</v>
      </c>
      <c r="K2675" t="s">
        <v>1406</v>
      </c>
      <c r="L2675">
        <v>6214.8878529111134</v>
      </c>
      <c r="M2675" s="9" t="str">
        <f>Data[[#This Row],[schedule]]&amp;" | "&amp;Data[[#This Row],[section]]</f>
        <v>SCHEDULE 4: REPORT ON REGULATORY ASSET BASE ROLL FORWARD | 4b(vii): Asset Classes</v>
      </c>
      <c r="N2675" s="9" t="str">
        <f t="shared" si="41"/>
        <v>SCHEDULE 4: REPORT ON REGULATORY ASSET BASE ROLL FORWARD | 4b(vii): Asset Classes | Total | Indexed revaluations</v>
      </c>
    </row>
    <row r="2676" spans="1:14" hidden="1">
      <c r="A2676" t="s">
        <v>1</v>
      </c>
      <c r="B2676">
        <v>2011</v>
      </c>
      <c r="C2676" t="s">
        <v>206</v>
      </c>
      <c r="D2676" t="s">
        <v>217</v>
      </c>
      <c r="E2676" t="s">
        <v>81</v>
      </c>
      <c r="F2676" t="s">
        <v>312</v>
      </c>
      <c r="G2676">
        <v>113</v>
      </c>
      <c r="H2676" t="s">
        <v>273</v>
      </c>
      <c r="I2676">
        <v>2011</v>
      </c>
      <c r="J2676" t="s">
        <v>92</v>
      </c>
      <c r="K2676" t="s">
        <v>1371</v>
      </c>
      <c r="L2676">
        <v>-1759.6830891219611</v>
      </c>
      <c r="M2676" s="9" t="str">
        <f>Data[[#This Row],[schedule]]&amp;" | "&amp;Data[[#This Row],[section]]</f>
        <v>SCHEDULE 4: REPORT ON REGULATORY ASSET BASE ROLL FORWARD | 4b(vii): Asset Classes</v>
      </c>
      <c r="N2676" s="9" t="str">
        <f t="shared" si="41"/>
        <v>SCHEDULE 4: REPORT ON REGULATORY ASSET BASE ROLL FORWARD | 4b(vii): Asset Classes | Land | Non-indexed revaluations</v>
      </c>
    </row>
    <row r="2677" spans="1:14" hidden="1">
      <c r="A2677" t="s">
        <v>1</v>
      </c>
      <c r="B2677">
        <v>2011</v>
      </c>
      <c r="C2677" t="s">
        <v>206</v>
      </c>
      <c r="D2677" t="s">
        <v>217</v>
      </c>
      <c r="E2677" t="s">
        <v>81</v>
      </c>
      <c r="F2677" t="s">
        <v>60</v>
      </c>
      <c r="G2677">
        <v>113</v>
      </c>
      <c r="H2677" t="s">
        <v>273</v>
      </c>
      <c r="I2677">
        <v>2011</v>
      </c>
      <c r="J2677" t="s">
        <v>92</v>
      </c>
      <c r="K2677" t="s">
        <v>1371</v>
      </c>
      <c r="L2677">
        <v>-1759.6830891219611</v>
      </c>
      <c r="M2677" s="9" t="str">
        <f>Data[[#This Row],[schedule]]&amp;" | "&amp;Data[[#This Row],[section]]</f>
        <v>SCHEDULE 4: REPORT ON REGULATORY ASSET BASE ROLL FORWARD | 4b(vii): Asset Classes</v>
      </c>
      <c r="N2677" s="9" t="str">
        <f t="shared" si="41"/>
        <v>SCHEDULE 4: REPORT ON REGULATORY ASSET BASE ROLL FORWARD | 4b(vii): Asset Classes | Total | Non-indexed revaluations</v>
      </c>
    </row>
    <row r="2678" spans="1:14" hidden="1">
      <c r="A2678" t="s">
        <v>1</v>
      </c>
      <c r="B2678">
        <v>2011</v>
      </c>
      <c r="C2678" t="s">
        <v>206</v>
      </c>
      <c r="D2678" t="s">
        <v>217</v>
      </c>
      <c r="E2678" t="s">
        <v>81</v>
      </c>
      <c r="F2678" t="s">
        <v>312</v>
      </c>
      <c r="G2678">
        <v>114</v>
      </c>
      <c r="H2678" t="s">
        <v>62</v>
      </c>
      <c r="I2678">
        <v>2011</v>
      </c>
      <c r="J2678" t="s">
        <v>92</v>
      </c>
      <c r="K2678" t="s">
        <v>1407</v>
      </c>
      <c r="L2678">
        <v>339.84992645167262</v>
      </c>
      <c r="M2678" s="9" t="str">
        <f>Data[[#This Row],[schedule]]&amp;" | "&amp;Data[[#This Row],[section]]</f>
        <v>SCHEDULE 4: REPORT ON REGULATORY ASSET BASE ROLL FORWARD | 4b(vii): Asset Classes</v>
      </c>
      <c r="N2678" s="9" t="str">
        <f t="shared" si="41"/>
        <v>SCHEDULE 4: REPORT ON REGULATORY ASSET BASE ROLL FORWARD | 4b(vii): Asset Classes | Land | Assets commissioned</v>
      </c>
    </row>
    <row r="2679" spans="1:14" hidden="1">
      <c r="A2679" t="s">
        <v>1</v>
      </c>
      <c r="B2679">
        <v>2011</v>
      </c>
      <c r="C2679" t="s">
        <v>206</v>
      </c>
      <c r="D2679" t="s">
        <v>217</v>
      </c>
      <c r="E2679" t="s">
        <v>81</v>
      </c>
      <c r="F2679" t="s">
        <v>313</v>
      </c>
      <c r="G2679">
        <v>114</v>
      </c>
      <c r="H2679" t="s">
        <v>62</v>
      </c>
      <c r="I2679">
        <v>2011</v>
      </c>
      <c r="J2679" t="s">
        <v>92</v>
      </c>
      <c r="K2679" t="s">
        <v>1408</v>
      </c>
      <c r="L2679">
        <v>10441.874344139729</v>
      </c>
      <c r="M2679" s="9" t="str">
        <f>Data[[#This Row],[schedule]]&amp;" | "&amp;Data[[#This Row],[section]]</f>
        <v>SCHEDULE 4: REPORT ON REGULATORY ASSET BASE ROLL FORWARD | 4b(vii): Asset Classes</v>
      </c>
      <c r="N2679" s="9" t="str">
        <f t="shared" si="41"/>
        <v>SCHEDULE 4: REPORT ON REGULATORY ASSET BASE ROLL FORWARD | 4b(vii): Asset Classes | Sealed Surfaces | Assets commissioned</v>
      </c>
    </row>
    <row r="2680" spans="1:14" hidden="1">
      <c r="A2680" t="s">
        <v>1</v>
      </c>
      <c r="B2680">
        <v>2011</v>
      </c>
      <c r="C2680" t="s">
        <v>206</v>
      </c>
      <c r="D2680" t="s">
        <v>217</v>
      </c>
      <c r="E2680" t="s">
        <v>81</v>
      </c>
      <c r="F2680" t="s">
        <v>314</v>
      </c>
      <c r="G2680">
        <v>114</v>
      </c>
      <c r="H2680" t="s">
        <v>62</v>
      </c>
      <c r="I2680">
        <v>2011</v>
      </c>
      <c r="J2680" t="s">
        <v>92</v>
      </c>
      <c r="K2680" t="s">
        <v>1409</v>
      </c>
      <c r="L2680">
        <v>26171.019872078588</v>
      </c>
      <c r="M2680" s="9" t="str">
        <f>Data[[#This Row],[schedule]]&amp;" | "&amp;Data[[#This Row],[section]]</f>
        <v>SCHEDULE 4: REPORT ON REGULATORY ASSET BASE ROLL FORWARD | 4b(vii): Asset Classes</v>
      </c>
      <c r="N2680" s="9" t="str">
        <f t="shared" si="41"/>
        <v>SCHEDULE 4: REPORT ON REGULATORY ASSET BASE ROLL FORWARD | 4b(vii): Asset Classes | Infrastructure &amp; Buildings | Assets commissioned</v>
      </c>
    </row>
    <row r="2681" spans="1:14" hidden="1">
      <c r="A2681" t="s">
        <v>1</v>
      </c>
      <c r="B2681">
        <v>2011</v>
      </c>
      <c r="C2681" t="s">
        <v>206</v>
      </c>
      <c r="D2681" t="s">
        <v>217</v>
      </c>
      <c r="E2681" t="s">
        <v>81</v>
      </c>
      <c r="F2681" t="s">
        <v>315</v>
      </c>
      <c r="G2681">
        <v>114</v>
      </c>
      <c r="H2681" t="s">
        <v>62</v>
      </c>
      <c r="I2681">
        <v>2011</v>
      </c>
      <c r="J2681" t="s">
        <v>92</v>
      </c>
      <c r="K2681" t="s">
        <v>1410</v>
      </c>
      <c r="L2681">
        <v>4257.9815206713156</v>
      </c>
      <c r="M2681" s="9" t="str">
        <f>Data[[#This Row],[schedule]]&amp;" | "&amp;Data[[#This Row],[section]]</f>
        <v>SCHEDULE 4: REPORT ON REGULATORY ASSET BASE ROLL FORWARD | 4b(vii): Asset Classes</v>
      </c>
      <c r="N2681" s="9" t="str">
        <f t="shared" si="41"/>
        <v>SCHEDULE 4: REPORT ON REGULATORY ASSET BASE ROLL FORWARD | 4b(vii): Asset Classes | Vehicles, Plant &amp; Equipment | Assets commissioned</v>
      </c>
    </row>
    <row r="2682" spans="1:14" hidden="1">
      <c r="A2682" t="s">
        <v>1</v>
      </c>
      <c r="B2682">
        <v>2011</v>
      </c>
      <c r="C2682" t="s">
        <v>206</v>
      </c>
      <c r="D2682" t="s">
        <v>217</v>
      </c>
      <c r="E2682" t="s">
        <v>81</v>
      </c>
      <c r="F2682" t="s">
        <v>60</v>
      </c>
      <c r="G2682">
        <v>114</v>
      </c>
      <c r="H2682" t="s">
        <v>62</v>
      </c>
      <c r="I2682">
        <v>2011</v>
      </c>
      <c r="J2682" t="s">
        <v>92</v>
      </c>
      <c r="K2682" t="s">
        <v>1376</v>
      </c>
      <c r="L2682">
        <v>41210.725663341313</v>
      </c>
      <c r="M2682" s="9" t="str">
        <f>Data[[#This Row],[schedule]]&amp;" | "&amp;Data[[#This Row],[section]]</f>
        <v>SCHEDULE 4: REPORT ON REGULATORY ASSET BASE ROLL FORWARD | 4b(vii): Asset Classes</v>
      </c>
      <c r="N2682" s="9" t="str">
        <f t="shared" si="41"/>
        <v>SCHEDULE 4: REPORT ON REGULATORY ASSET BASE ROLL FORWARD | 4b(vii): Asset Classes | Total | Assets commissioned</v>
      </c>
    </row>
    <row r="2683" spans="1:14" hidden="1">
      <c r="A2683" t="s">
        <v>1</v>
      </c>
      <c r="B2683">
        <v>2011</v>
      </c>
      <c r="C2683" t="s">
        <v>206</v>
      </c>
      <c r="D2683" t="s">
        <v>217</v>
      </c>
      <c r="E2683" t="s">
        <v>81</v>
      </c>
      <c r="F2683" t="s">
        <v>312</v>
      </c>
      <c r="G2683">
        <v>115</v>
      </c>
      <c r="H2683" t="s">
        <v>63</v>
      </c>
      <c r="I2683">
        <v>2011</v>
      </c>
      <c r="J2683" t="s">
        <v>92</v>
      </c>
      <c r="K2683" t="s">
        <v>458</v>
      </c>
      <c r="L2683">
        <v>0</v>
      </c>
      <c r="M2683" s="9" t="str">
        <f>Data[[#This Row],[schedule]]&amp;" | "&amp;Data[[#This Row],[section]]</f>
        <v>SCHEDULE 4: REPORT ON REGULATORY ASSET BASE ROLL FORWARD | 4b(vii): Asset Classes</v>
      </c>
      <c r="N2683" s="9" t="str">
        <f t="shared" si="41"/>
        <v>SCHEDULE 4: REPORT ON REGULATORY ASSET BASE ROLL FORWARD | 4b(vii): Asset Classes | Land | Asset disposals</v>
      </c>
    </row>
    <row r="2684" spans="1:14" hidden="1">
      <c r="A2684" t="s">
        <v>1</v>
      </c>
      <c r="B2684">
        <v>2011</v>
      </c>
      <c r="C2684" t="s">
        <v>206</v>
      </c>
      <c r="D2684" t="s">
        <v>217</v>
      </c>
      <c r="E2684" t="s">
        <v>81</v>
      </c>
      <c r="F2684" t="s">
        <v>313</v>
      </c>
      <c r="G2684">
        <v>115</v>
      </c>
      <c r="H2684" t="s">
        <v>63</v>
      </c>
      <c r="I2684">
        <v>2011</v>
      </c>
      <c r="J2684" t="s">
        <v>92</v>
      </c>
      <c r="K2684" t="s">
        <v>1411</v>
      </c>
      <c r="L2684">
        <v>87.671000000000006</v>
      </c>
      <c r="M2684" s="9" t="str">
        <f>Data[[#This Row],[schedule]]&amp;" | "&amp;Data[[#This Row],[section]]</f>
        <v>SCHEDULE 4: REPORT ON REGULATORY ASSET BASE ROLL FORWARD | 4b(vii): Asset Classes</v>
      </c>
      <c r="N2684" s="9" t="str">
        <f t="shared" si="41"/>
        <v>SCHEDULE 4: REPORT ON REGULATORY ASSET BASE ROLL FORWARD | 4b(vii): Asset Classes | Sealed Surfaces | Asset disposals</v>
      </c>
    </row>
    <row r="2685" spans="1:14" hidden="1">
      <c r="A2685" t="s">
        <v>1</v>
      </c>
      <c r="B2685">
        <v>2011</v>
      </c>
      <c r="C2685" t="s">
        <v>206</v>
      </c>
      <c r="D2685" t="s">
        <v>217</v>
      </c>
      <c r="E2685" t="s">
        <v>81</v>
      </c>
      <c r="F2685" t="s">
        <v>314</v>
      </c>
      <c r="G2685">
        <v>115</v>
      </c>
      <c r="H2685" t="s">
        <v>63</v>
      </c>
      <c r="I2685">
        <v>2011</v>
      </c>
      <c r="J2685" t="s">
        <v>92</v>
      </c>
      <c r="K2685" t="s">
        <v>1412</v>
      </c>
      <c r="L2685">
        <v>1761.679860197208</v>
      </c>
      <c r="M2685" s="9" t="str">
        <f>Data[[#This Row],[schedule]]&amp;" | "&amp;Data[[#This Row],[section]]</f>
        <v>SCHEDULE 4: REPORT ON REGULATORY ASSET BASE ROLL FORWARD | 4b(vii): Asset Classes</v>
      </c>
      <c r="N2685" s="9" t="str">
        <f t="shared" si="41"/>
        <v>SCHEDULE 4: REPORT ON REGULATORY ASSET BASE ROLL FORWARD | 4b(vii): Asset Classes | Infrastructure &amp; Buildings | Asset disposals</v>
      </c>
    </row>
    <row r="2686" spans="1:14" hidden="1">
      <c r="A2686" t="s">
        <v>1</v>
      </c>
      <c r="B2686">
        <v>2011</v>
      </c>
      <c r="C2686" t="s">
        <v>206</v>
      </c>
      <c r="D2686" t="s">
        <v>217</v>
      </c>
      <c r="E2686" t="s">
        <v>81</v>
      </c>
      <c r="F2686" t="s">
        <v>315</v>
      </c>
      <c r="G2686">
        <v>115</v>
      </c>
      <c r="H2686" t="s">
        <v>63</v>
      </c>
      <c r="I2686">
        <v>2011</v>
      </c>
      <c r="J2686" t="s">
        <v>92</v>
      </c>
      <c r="K2686" t="s">
        <v>458</v>
      </c>
      <c r="L2686">
        <v>0</v>
      </c>
      <c r="M2686" s="9" t="str">
        <f>Data[[#This Row],[schedule]]&amp;" | "&amp;Data[[#This Row],[section]]</f>
        <v>SCHEDULE 4: REPORT ON REGULATORY ASSET BASE ROLL FORWARD | 4b(vii): Asset Classes</v>
      </c>
      <c r="N2686" s="9" t="str">
        <f t="shared" si="41"/>
        <v>SCHEDULE 4: REPORT ON REGULATORY ASSET BASE ROLL FORWARD | 4b(vii): Asset Classes | Vehicles, Plant &amp; Equipment | Asset disposals</v>
      </c>
    </row>
    <row r="2687" spans="1:14" hidden="1">
      <c r="A2687" t="s">
        <v>1</v>
      </c>
      <c r="B2687">
        <v>2011</v>
      </c>
      <c r="C2687" t="s">
        <v>206</v>
      </c>
      <c r="D2687" t="s">
        <v>217</v>
      </c>
      <c r="E2687" t="s">
        <v>81</v>
      </c>
      <c r="F2687" t="s">
        <v>60</v>
      </c>
      <c r="G2687">
        <v>115</v>
      </c>
      <c r="H2687" t="s">
        <v>63</v>
      </c>
      <c r="I2687">
        <v>2011</v>
      </c>
      <c r="J2687" t="s">
        <v>92</v>
      </c>
      <c r="K2687" t="s">
        <v>1381</v>
      </c>
      <c r="L2687">
        <v>1849.350860197208</v>
      </c>
      <c r="M2687" s="9" t="str">
        <f>Data[[#This Row],[schedule]]&amp;" | "&amp;Data[[#This Row],[section]]</f>
        <v>SCHEDULE 4: REPORT ON REGULATORY ASSET BASE ROLL FORWARD | 4b(vii): Asset Classes</v>
      </c>
      <c r="N2687" s="9" t="str">
        <f t="shared" si="41"/>
        <v>SCHEDULE 4: REPORT ON REGULATORY ASSET BASE ROLL FORWARD | 4b(vii): Asset Classes | Total | Asset disposals</v>
      </c>
    </row>
    <row r="2688" spans="1:14" hidden="1">
      <c r="A2688" t="s">
        <v>1</v>
      </c>
      <c r="B2688">
        <v>2011</v>
      </c>
      <c r="C2688" t="s">
        <v>206</v>
      </c>
      <c r="D2688" t="s">
        <v>217</v>
      </c>
      <c r="E2688" t="s">
        <v>81</v>
      </c>
      <c r="F2688" t="s">
        <v>312</v>
      </c>
      <c r="G2688">
        <v>116</v>
      </c>
      <c r="H2688" t="s">
        <v>281</v>
      </c>
      <c r="I2688">
        <v>2011</v>
      </c>
      <c r="J2688" t="s">
        <v>92</v>
      </c>
      <c r="K2688" t="s">
        <v>458</v>
      </c>
      <c r="L2688">
        <v>0</v>
      </c>
      <c r="M2688" s="9" t="str">
        <f>Data[[#This Row],[schedule]]&amp;" | "&amp;Data[[#This Row],[section]]</f>
        <v>SCHEDULE 4: REPORT ON REGULATORY ASSET BASE ROLL FORWARD | 4b(vii): Asset Classes</v>
      </c>
      <c r="N2688" s="9" t="str">
        <f t="shared" si="41"/>
        <v>SCHEDULE 4: REPORT ON REGULATORY ASSET BASE ROLL FORWARD | 4b(vii): Asset Classes | Land | Lost and found assets adjustment</v>
      </c>
    </row>
    <row r="2689" spans="1:14" hidden="1">
      <c r="A2689" t="s">
        <v>1</v>
      </c>
      <c r="B2689">
        <v>2011</v>
      </c>
      <c r="C2689" t="s">
        <v>206</v>
      </c>
      <c r="D2689" t="s">
        <v>217</v>
      </c>
      <c r="E2689" t="s">
        <v>81</v>
      </c>
      <c r="F2689" t="s">
        <v>313</v>
      </c>
      <c r="G2689">
        <v>116</v>
      </c>
      <c r="H2689" t="s">
        <v>281</v>
      </c>
      <c r="I2689">
        <v>2011</v>
      </c>
      <c r="J2689" t="s">
        <v>92</v>
      </c>
      <c r="K2689" t="s">
        <v>458</v>
      </c>
      <c r="L2689">
        <v>0</v>
      </c>
      <c r="M2689" s="9" t="str">
        <f>Data[[#This Row],[schedule]]&amp;" | "&amp;Data[[#This Row],[section]]</f>
        <v>SCHEDULE 4: REPORT ON REGULATORY ASSET BASE ROLL FORWARD | 4b(vii): Asset Classes</v>
      </c>
      <c r="N2689" s="9" t="str">
        <f t="shared" si="41"/>
        <v>SCHEDULE 4: REPORT ON REGULATORY ASSET BASE ROLL FORWARD | 4b(vii): Asset Classes | Sealed Surfaces | Lost and found assets adjustment</v>
      </c>
    </row>
    <row r="2690" spans="1:14" hidden="1">
      <c r="A2690" t="s">
        <v>1</v>
      </c>
      <c r="B2690">
        <v>2011</v>
      </c>
      <c r="C2690" t="s">
        <v>206</v>
      </c>
      <c r="D2690" t="s">
        <v>217</v>
      </c>
      <c r="E2690" t="s">
        <v>81</v>
      </c>
      <c r="F2690" t="s">
        <v>314</v>
      </c>
      <c r="G2690">
        <v>116</v>
      </c>
      <c r="H2690" t="s">
        <v>281</v>
      </c>
      <c r="I2690">
        <v>2011</v>
      </c>
      <c r="J2690" t="s">
        <v>92</v>
      </c>
      <c r="K2690" t="s">
        <v>458</v>
      </c>
      <c r="L2690">
        <v>0</v>
      </c>
      <c r="M2690" s="9" t="str">
        <f>Data[[#This Row],[schedule]]&amp;" | "&amp;Data[[#This Row],[section]]</f>
        <v>SCHEDULE 4: REPORT ON REGULATORY ASSET BASE ROLL FORWARD | 4b(vii): Asset Classes</v>
      </c>
      <c r="N2690" s="9" t="str">
        <f t="shared" ref="N2690:N2753" si="42">SUBSTITUTE(SUBSTITUTE(SUBSTITUTE(C2690&amp;" | "&amp;D2690&amp;" | "&amp;E2690&amp;" | "&amp;F2690&amp;" | "&amp;H2690," |  |  | "," | ")," |  |  | "," | ")," |  | "," | ")</f>
        <v>SCHEDULE 4: REPORT ON REGULATORY ASSET BASE ROLL FORWARD | 4b(vii): Asset Classes | Infrastructure &amp; Buildings | Lost and found assets adjustment</v>
      </c>
    </row>
    <row r="2691" spans="1:14" hidden="1">
      <c r="A2691" t="s">
        <v>1</v>
      </c>
      <c r="B2691">
        <v>2011</v>
      </c>
      <c r="C2691" t="s">
        <v>206</v>
      </c>
      <c r="D2691" t="s">
        <v>217</v>
      </c>
      <c r="E2691" t="s">
        <v>81</v>
      </c>
      <c r="F2691" t="s">
        <v>315</v>
      </c>
      <c r="G2691">
        <v>116</v>
      </c>
      <c r="H2691" t="s">
        <v>281</v>
      </c>
      <c r="I2691">
        <v>2011</v>
      </c>
      <c r="J2691" t="s">
        <v>92</v>
      </c>
      <c r="K2691" t="s">
        <v>458</v>
      </c>
      <c r="L2691">
        <v>0</v>
      </c>
      <c r="M2691" s="9" t="str">
        <f>Data[[#This Row],[schedule]]&amp;" | "&amp;Data[[#This Row],[section]]</f>
        <v>SCHEDULE 4: REPORT ON REGULATORY ASSET BASE ROLL FORWARD | 4b(vii): Asset Classes</v>
      </c>
      <c r="N2691" s="9" t="str">
        <f t="shared" si="42"/>
        <v>SCHEDULE 4: REPORT ON REGULATORY ASSET BASE ROLL FORWARD | 4b(vii): Asset Classes | Vehicles, Plant &amp; Equipment | Lost and found assets adjustment</v>
      </c>
    </row>
    <row r="2692" spans="1:14" hidden="1">
      <c r="A2692" t="s">
        <v>1</v>
      </c>
      <c r="B2692">
        <v>2011</v>
      </c>
      <c r="C2692" t="s">
        <v>206</v>
      </c>
      <c r="D2692" t="s">
        <v>217</v>
      </c>
      <c r="E2692" t="s">
        <v>81</v>
      </c>
      <c r="F2692" t="s">
        <v>60</v>
      </c>
      <c r="G2692">
        <v>116</v>
      </c>
      <c r="H2692" t="s">
        <v>281</v>
      </c>
      <c r="I2692">
        <v>2011</v>
      </c>
      <c r="J2692" t="s">
        <v>92</v>
      </c>
      <c r="K2692" t="s">
        <v>458</v>
      </c>
      <c r="L2692">
        <v>0</v>
      </c>
      <c r="M2692" s="9" t="str">
        <f>Data[[#This Row],[schedule]]&amp;" | "&amp;Data[[#This Row],[section]]</f>
        <v>SCHEDULE 4: REPORT ON REGULATORY ASSET BASE ROLL FORWARD | 4b(vii): Asset Classes</v>
      </c>
      <c r="N2692" s="9" t="str">
        <f t="shared" si="42"/>
        <v>SCHEDULE 4: REPORT ON REGULATORY ASSET BASE ROLL FORWARD | 4b(vii): Asset Classes | Total | Lost and found assets adjustment</v>
      </c>
    </row>
    <row r="2693" spans="1:14" hidden="1">
      <c r="A2693" t="s">
        <v>1</v>
      </c>
      <c r="B2693">
        <v>2011</v>
      </c>
      <c r="C2693" t="s">
        <v>206</v>
      </c>
      <c r="D2693" t="s">
        <v>217</v>
      </c>
      <c r="E2693" t="s">
        <v>81</v>
      </c>
      <c r="F2693" t="s">
        <v>312</v>
      </c>
      <c r="G2693">
        <v>117</v>
      </c>
      <c r="H2693" t="s">
        <v>282</v>
      </c>
      <c r="I2693">
        <v>2011</v>
      </c>
      <c r="J2693" t="s">
        <v>92</v>
      </c>
      <c r="K2693" t="s">
        <v>1413</v>
      </c>
      <c r="L2693">
        <v>73.647749819851015</v>
      </c>
      <c r="M2693" s="9" t="str">
        <f>Data[[#This Row],[schedule]]&amp;" | "&amp;Data[[#This Row],[section]]</f>
        <v>SCHEDULE 4: REPORT ON REGULATORY ASSET BASE ROLL FORWARD | 4b(vii): Asset Classes</v>
      </c>
      <c r="N2693" s="9" t="str">
        <f t="shared" si="42"/>
        <v>SCHEDULE 4: REPORT ON REGULATORY ASSET BASE ROLL FORWARD | 4b(vii): Asset Classes | Land | Adjustment resulting from cost allocation</v>
      </c>
    </row>
    <row r="2694" spans="1:14" hidden="1">
      <c r="A2694" t="s">
        <v>1</v>
      </c>
      <c r="B2694">
        <v>2011</v>
      </c>
      <c r="C2694" t="s">
        <v>206</v>
      </c>
      <c r="D2694" t="s">
        <v>217</v>
      </c>
      <c r="E2694" t="s">
        <v>81</v>
      </c>
      <c r="F2694" t="s">
        <v>313</v>
      </c>
      <c r="G2694">
        <v>117</v>
      </c>
      <c r="H2694" t="s">
        <v>282</v>
      </c>
      <c r="I2694">
        <v>2011</v>
      </c>
      <c r="J2694" t="s">
        <v>92</v>
      </c>
      <c r="K2694" t="s">
        <v>1414</v>
      </c>
      <c r="L2694">
        <v>-48.307323586966959</v>
      </c>
      <c r="M2694" s="9" t="str">
        <f>Data[[#This Row],[schedule]]&amp;" | "&amp;Data[[#This Row],[section]]</f>
        <v>SCHEDULE 4: REPORT ON REGULATORY ASSET BASE ROLL FORWARD | 4b(vii): Asset Classes</v>
      </c>
      <c r="N2694" s="9" t="str">
        <f t="shared" si="42"/>
        <v>SCHEDULE 4: REPORT ON REGULATORY ASSET BASE ROLL FORWARD | 4b(vii): Asset Classes | Sealed Surfaces | Adjustment resulting from cost allocation</v>
      </c>
    </row>
    <row r="2695" spans="1:14" hidden="1">
      <c r="A2695" t="s">
        <v>1</v>
      </c>
      <c r="B2695">
        <v>2011</v>
      </c>
      <c r="C2695" t="s">
        <v>206</v>
      </c>
      <c r="D2695" t="s">
        <v>217</v>
      </c>
      <c r="E2695" t="s">
        <v>81</v>
      </c>
      <c r="F2695" t="s">
        <v>314</v>
      </c>
      <c r="G2695">
        <v>117</v>
      </c>
      <c r="H2695" t="s">
        <v>282</v>
      </c>
      <c r="I2695">
        <v>2011</v>
      </c>
      <c r="J2695" t="s">
        <v>92</v>
      </c>
      <c r="K2695" t="s">
        <v>1415</v>
      </c>
      <c r="L2695">
        <v>-4128.8562576698023</v>
      </c>
      <c r="M2695" s="9" t="str">
        <f>Data[[#This Row],[schedule]]&amp;" | "&amp;Data[[#This Row],[section]]</f>
        <v>SCHEDULE 4: REPORT ON REGULATORY ASSET BASE ROLL FORWARD | 4b(vii): Asset Classes</v>
      </c>
      <c r="N2695" s="9" t="str">
        <f t="shared" si="42"/>
        <v>SCHEDULE 4: REPORT ON REGULATORY ASSET BASE ROLL FORWARD | 4b(vii): Asset Classes | Infrastructure &amp; Buildings | Adjustment resulting from cost allocation</v>
      </c>
    </row>
    <row r="2696" spans="1:14" hidden="1">
      <c r="A2696" t="s">
        <v>1</v>
      </c>
      <c r="B2696">
        <v>2011</v>
      </c>
      <c r="C2696" t="s">
        <v>206</v>
      </c>
      <c r="D2696" t="s">
        <v>217</v>
      </c>
      <c r="E2696" t="s">
        <v>81</v>
      </c>
      <c r="F2696" t="s">
        <v>315</v>
      </c>
      <c r="G2696">
        <v>117</v>
      </c>
      <c r="H2696" t="s">
        <v>282</v>
      </c>
      <c r="I2696">
        <v>2011</v>
      </c>
      <c r="J2696" t="s">
        <v>92</v>
      </c>
      <c r="K2696" t="s">
        <v>1416</v>
      </c>
      <c r="L2696">
        <v>-32.15446894060733</v>
      </c>
      <c r="M2696" s="9" t="str">
        <f>Data[[#This Row],[schedule]]&amp;" | "&amp;Data[[#This Row],[section]]</f>
        <v>SCHEDULE 4: REPORT ON REGULATORY ASSET BASE ROLL FORWARD | 4b(vii): Asset Classes</v>
      </c>
      <c r="N2696" s="9" t="str">
        <f t="shared" si="42"/>
        <v>SCHEDULE 4: REPORT ON REGULATORY ASSET BASE ROLL FORWARD | 4b(vii): Asset Classes | Vehicles, Plant &amp; Equipment | Adjustment resulting from cost allocation</v>
      </c>
    </row>
    <row r="2697" spans="1:14" hidden="1">
      <c r="A2697" t="s">
        <v>1</v>
      </c>
      <c r="B2697">
        <v>2011</v>
      </c>
      <c r="C2697" t="s">
        <v>206</v>
      </c>
      <c r="D2697" t="s">
        <v>217</v>
      </c>
      <c r="E2697" t="s">
        <v>81</v>
      </c>
      <c r="F2697" t="s">
        <v>60</v>
      </c>
      <c r="G2697">
        <v>117</v>
      </c>
      <c r="H2697" t="s">
        <v>282</v>
      </c>
      <c r="I2697">
        <v>2011</v>
      </c>
      <c r="J2697" t="s">
        <v>92</v>
      </c>
      <c r="K2697" t="s">
        <v>1417</v>
      </c>
      <c r="L2697">
        <v>-4135.6703003775256</v>
      </c>
      <c r="M2697" s="9" t="str">
        <f>Data[[#This Row],[schedule]]&amp;" | "&amp;Data[[#This Row],[section]]</f>
        <v>SCHEDULE 4: REPORT ON REGULATORY ASSET BASE ROLL FORWARD | 4b(vii): Asset Classes</v>
      </c>
      <c r="N2697" s="9" t="str">
        <f t="shared" si="42"/>
        <v>SCHEDULE 4: REPORT ON REGULATORY ASSET BASE ROLL FORWARD | 4b(vii): Asset Classes | Total | Adjustment resulting from cost allocation</v>
      </c>
    </row>
    <row r="2698" spans="1:14" hidden="1">
      <c r="A2698" t="s">
        <v>1</v>
      </c>
      <c r="B2698">
        <v>2011</v>
      </c>
      <c r="C2698" t="s">
        <v>206</v>
      </c>
      <c r="D2698" t="s">
        <v>217</v>
      </c>
      <c r="E2698" t="s">
        <v>81</v>
      </c>
      <c r="F2698" t="s">
        <v>312</v>
      </c>
      <c r="G2698">
        <v>118</v>
      </c>
      <c r="H2698" t="s">
        <v>296</v>
      </c>
      <c r="I2698">
        <v>2011</v>
      </c>
      <c r="J2698" t="s">
        <v>92</v>
      </c>
      <c r="K2698" t="s">
        <v>1073</v>
      </c>
      <c r="L2698">
        <v>119275.15012780311</v>
      </c>
      <c r="M2698" s="9" t="str">
        <f>Data[[#This Row],[schedule]]&amp;" | "&amp;Data[[#This Row],[section]]</f>
        <v>SCHEDULE 4: REPORT ON REGULATORY ASSET BASE ROLL FORWARD | 4b(vii): Asset Classes</v>
      </c>
      <c r="N2698" s="9" t="str">
        <f t="shared" si="42"/>
        <v>SCHEDULE 4: REPORT ON REGULATORY ASSET BASE ROLL FORWARD | 4b(vii): Asset Classes | Land | RAB value</v>
      </c>
    </row>
    <row r="2699" spans="1:14" hidden="1">
      <c r="A2699" t="s">
        <v>1</v>
      </c>
      <c r="B2699">
        <v>2011</v>
      </c>
      <c r="C2699" t="s">
        <v>206</v>
      </c>
      <c r="D2699" t="s">
        <v>217</v>
      </c>
      <c r="E2699" t="s">
        <v>81</v>
      </c>
      <c r="F2699" t="s">
        <v>313</v>
      </c>
      <c r="G2699">
        <v>118</v>
      </c>
      <c r="H2699" t="s">
        <v>296</v>
      </c>
      <c r="I2699">
        <v>2011</v>
      </c>
      <c r="J2699" t="s">
        <v>92</v>
      </c>
      <c r="K2699" t="s">
        <v>1074</v>
      </c>
      <c r="L2699">
        <v>129232.9478772733</v>
      </c>
      <c r="M2699" s="9" t="str">
        <f>Data[[#This Row],[schedule]]&amp;" | "&amp;Data[[#This Row],[section]]</f>
        <v>SCHEDULE 4: REPORT ON REGULATORY ASSET BASE ROLL FORWARD | 4b(vii): Asset Classes</v>
      </c>
      <c r="N2699" s="9" t="str">
        <f t="shared" si="42"/>
        <v>SCHEDULE 4: REPORT ON REGULATORY ASSET BASE ROLL FORWARD | 4b(vii): Asset Classes | Sealed Surfaces | RAB value</v>
      </c>
    </row>
    <row r="2700" spans="1:14" hidden="1">
      <c r="A2700" t="s">
        <v>1</v>
      </c>
      <c r="B2700">
        <v>2011</v>
      </c>
      <c r="C2700" t="s">
        <v>206</v>
      </c>
      <c r="D2700" t="s">
        <v>217</v>
      </c>
      <c r="E2700" t="s">
        <v>81</v>
      </c>
      <c r="F2700" t="s">
        <v>314</v>
      </c>
      <c r="G2700">
        <v>118</v>
      </c>
      <c r="H2700" t="s">
        <v>296</v>
      </c>
      <c r="I2700">
        <v>2011</v>
      </c>
      <c r="J2700" t="s">
        <v>92</v>
      </c>
      <c r="K2700" t="s">
        <v>1075</v>
      </c>
      <c r="L2700">
        <v>146117.39473322011</v>
      </c>
      <c r="M2700" s="9" t="str">
        <f>Data[[#This Row],[schedule]]&amp;" | "&amp;Data[[#This Row],[section]]</f>
        <v>SCHEDULE 4: REPORT ON REGULATORY ASSET BASE ROLL FORWARD | 4b(vii): Asset Classes</v>
      </c>
      <c r="N2700" s="9" t="str">
        <f t="shared" si="42"/>
        <v>SCHEDULE 4: REPORT ON REGULATORY ASSET BASE ROLL FORWARD | 4b(vii): Asset Classes | Infrastructure &amp; Buildings | RAB value</v>
      </c>
    </row>
    <row r="2701" spans="1:14" hidden="1">
      <c r="A2701" t="s">
        <v>1</v>
      </c>
      <c r="B2701">
        <v>2011</v>
      </c>
      <c r="C2701" t="s">
        <v>206</v>
      </c>
      <c r="D2701" t="s">
        <v>217</v>
      </c>
      <c r="E2701" t="s">
        <v>81</v>
      </c>
      <c r="F2701" t="s">
        <v>315</v>
      </c>
      <c r="G2701">
        <v>118</v>
      </c>
      <c r="H2701" t="s">
        <v>296</v>
      </c>
      <c r="I2701">
        <v>2011</v>
      </c>
      <c r="J2701" t="s">
        <v>92</v>
      </c>
      <c r="K2701" t="s">
        <v>1076</v>
      </c>
      <c r="L2701">
        <v>12516.46488832984</v>
      </c>
      <c r="M2701" s="9" t="str">
        <f>Data[[#This Row],[schedule]]&amp;" | "&amp;Data[[#This Row],[section]]</f>
        <v>SCHEDULE 4: REPORT ON REGULATORY ASSET BASE ROLL FORWARD | 4b(vii): Asset Classes</v>
      </c>
      <c r="N2701" s="9" t="str">
        <f t="shared" si="42"/>
        <v>SCHEDULE 4: REPORT ON REGULATORY ASSET BASE ROLL FORWARD | 4b(vii): Asset Classes | Vehicles, Plant &amp; Equipment | RAB value</v>
      </c>
    </row>
    <row r="2702" spans="1:14" hidden="1">
      <c r="A2702" t="s">
        <v>1</v>
      </c>
      <c r="B2702">
        <v>2011</v>
      </c>
      <c r="C2702" t="s">
        <v>206</v>
      </c>
      <c r="D2702" t="s">
        <v>217</v>
      </c>
      <c r="E2702" t="s">
        <v>81</v>
      </c>
      <c r="F2702" t="s">
        <v>60</v>
      </c>
      <c r="G2702">
        <v>118</v>
      </c>
      <c r="H2702" t="s">
        <v>296</v>
      </c>
      <c r="I2702">
        <v>2011</v>
      </c>
      <c r="J2702" t="s">
        <v>92</v>
      </c>
      <c r="K2702" t="s">
        <v>1049</v>
      </c>
      <c r="L2702">
        <v>407141.9576266263</v>
      </c>
      <c r="M2702" s="9" t="str">
        <f>Data[[#This Row],[schedule]]&amp;" | "&amp;Data[[#This Row],[section]]</f>
        <v>SCHEDULE 4: REPORT ON REGULATORY ASSET BASE ROLL FORWARD | 4b(vii): Asset Classes</v>
      </c>
      <c r="N2702" s="9" t="str">
        <f t="shared" si="42"/>
        <v>SCHEDULE 4: REPORT ON REGULATORY ASSET BASE ROLL FORWARD | 4b(vii): Asset Classes | Total | RAB value</v>
      </c>
    </row>
    <row r="2703" spans="1:14" hidden="1">
      <c r="A2703" t="s">
        <v>1</v>
      </c>
      <c r="B2703">
        <v>2011</v>
      </c>
      <c r="C2703" t="s">
        <v>206</v>
      </c>
      <c r="D2703" t="s">
        <v>218</v>
      </c>
      <c r="E2703" t="s">
        <v>81</v>
      </c>
      <c r="F2703" t="s">
        <v>316</v>
      </c>
      <c r="G2703">
        <v>121</v>
      </c>
      <c r="H2703" t="s">
        <v>297</v>
      </c>
      <c r="I2703">
        <v>2011</v>
      </c>
      <c r="J2703" t="s">
        <v>92</v>
      </c>
      <c r="K2703" t="s">
        <v>1418</v>
      </c>
      <c r="L2703">
        <v>6638.6662834912286</v>
      </c>
      <c r="M2703" s="9" t="str">
        <f>Data[[#This Row],[schedule]]&amp;" | "&amp;Data[[#This Row],[section]]</f>
        <v>SCHEDULE 4: REPORT ON REGULATORY ASSET BASE ROLL FORWARD | 4b(viii): Assets Held for Future Use</v>
      </c>
      <c r="N2703" s="9" t="str">
        <f t="shared" si="42"/>
        <v>SCHEDULE 4: REPORT ON REGULATORY ASSET BASE ROLL FORWARD | 4b(viii): Assets Held for Future Use | Base Value | Assets held for future use—previous disclosure year</v>
      </c>
    </row>
    <row r="2704" spans="1:14" hidden="1">
      <c r="A2704" t="s">
        <v>1</v>
      </c>
      <c r="B2704">
        <v>2011</v>
      </c>
      <c r="C2704" t="s">
        <v>206</v>
      </c>
      <c r="D2704" t="s">
        <v>218</v>
      </c>
      <c r="E2704" t="s">
        <v>81</v>
      </c>
      <c r="F2704" t="s">
        <v>317</v>
      </c>
      <c r="G2704">
        <v>121</v>
      </c>
      <c r="H2704" t="s">
        <v>297</v>
      </c>
      <c r="I2704">
        <v>2011</v>
      </c>
      <c r="J2704" t="s">
        <v>92</v>
      </c>
      <c r="K2704" t="s">
        <v>1419</v>
      </c>
      <c r="L2704">
        <v>42.705548558528392</v>
      </c>
      <c r="M2704" s="9" t="str">
        <f>Data[[#This Row],[schedule]]&amp;" | "&amp;Data[[#This Row],[section]]</f>
        <v>SCHEDULE 4: REPORT ON REGULATORY ASSET BASE ROLL FORWARD | 4b(viii): Assets Held for Future Use</v>
      </c>
      <c r="N2704" s="9" t="str">
        <f t="shared" si="42"/>
        <v>SCHEDULE 4: REPORT ON REGULATORY ASSET BASE ROLL FORWARD | 4b(viii): Assets Held for Future Use | Holding Costs | Assets held for future use—previous disclosure year</v>
      </c>
    </row>
    <row r="2705" spans="1:14" hidden="1">
      <c r="A2705" t="s">
        <v>1</v>
      </c>
      <c r="B2705">
        <v>2011</v>
      </c>
      <c r="C2705" t="s">
        <v>206</v>
      </c>
      <c r="D2705" t="s">
        <v>218</v>
      </c>
      <c r="E2705" t="s">
        <v>81</v>
      </c>
      <c r="F2705" t="s">
        <v>318</v>
      </c>
      <c r="G2705">
        <v>121</v>
      </c>
      <c r="H2705" t="s">
        <v>297</v>
      </c>
      <c r="I2705">
        <v>2011</v>
      </c>
      <c r="J2705" t="s">
        <v>92</v>
      </c>
      <c r="K2705" t="s">
        <v>1420</v>
      </c>
      <c r="L2705">
        <v>38.061729999999983</v>
      </c>
      <c r="M2705" s="9" t="str">
        <f>Data[[#This Row],[schedule]]&amp;" | "&amp;Data[[#This Row],[section]]</f>
        <v>SCHEDULE 4: REPORT ON REGULATORY ASSET BASE ROLL FORWARD | 4b(viii): Assets Held for Future Use</v>
      </c>
      <c r="N2705" s="9" t="str">
        <f t="shared" si="42"/>
        <v>SCHEDULE 4: REPORT ON REGULATORY ASSET BASE ROLL FORWARD | 4b(viii): Assets Held for Future Use | Net Revenues | Assets held for future use—previous disclosure year</v>
      </c>
    </row>
    <row r="2706" spans="1:14" hidden="1">
      <c r="A2706" t="s">
        <v>1</v>
      </c>
      <c r="B2706">
        <v>2011</v>
      </c>
      <c r="C2706" t="s">
        <v>206</v>
      </c>
      <c r="D2706" t="s">
        <v>218</v>
      </c>
      <c r="E2706" t="s">
        <v>81</v>
      </c>
      <c r="F2706" t="s">
        <v>319</v>
      </c>
      <c r="G2706">
        <v>121</v>
      </c>
      <c r="H2706" t="s">
        <v>297</v>
      </c>
      <c r="I2706">
        <v>2011</v>
      </c>
      <c r="J2706" t="s">
        <v>92</v>
      </c>
      <c r="K2706" t="s">
        <v>1421</v>
      </c>
      <c r="L2706">
        <v>9.1997264948605117</v>
      </c>
      <c r="M2706" s="9" t="str">
        <f>Data[[#This Row],[schedule]]&amp;" | "&amp;Data[[#This Row],[section]]</f>
        <v>SCHEDULE 4: REPORT ON REGULATORY ASSET BASE ROLL FORWARD | 4b(viii): Assets Held for Future Use</v>
      </c>
      <c r="N2706" s="9" t="str">
        <f t="shared" si="42"/>
        <v>SCHEDULE 4: REPORT ON REGULATORY ASSET BASE ROLL FORWARD | 4b(viii): Assets Held for Future Use | Tracking Revaluations | Assets held for future use—previous disclosure year</v>
      </c>
    </row>
    <row r="2707" spans="1:14" hidden="1">
      <c r="A2707" t="s">
        <v>1</v>
      </c>
      <c r="B2707">
        <v>2011</v>
      </c>
      <c r="C2707" t="s">
        <v>206</v>
      </c>
      <c r="D2707" t="s">
        <v>218</v>
      </c>
      <c r="E2707" t="s">
        <v>81</v>
      </c>
      <c r="F2707" t="s">
        <v>60</v>
      </c>
      <c r="G2707">
        <v>121</v>
      </c>
      <c r="H2707" t="s">
        <v>297</v>
      </c>
      <c r="I2707">
        <v>2011</v>
      </c>
      <c r="J2707" t="s">
        <v>92</v>
      </c>
      <c r="K2707" t="s">
        <v>1422</v>
      </c>
      <c r="L2707">
        <v>6652.5098285446174</v>
      </c>
      <c r="M2707" s="9" t="str">
        <f>Data[[#This Row],[schedule]]&amp;" | "&amp;Data[[#This Row],[section]]</f>
        <v>SCHEDULE 4: REPORT ON REGULATORY ASSET BASE ROLL FORWARD | 4b(viii): Assets Held for Future Use</v>
      </c>
      <c r="N2707" s="9" t="str">
        <f t="shared" si="42"/>
        <v>SCHEDULE 4: REPORT ON REGULATORY ASSET BASE ROLL FORWARD | 4b(viii): Assets Held for Future Use | Total | Assets held for future use—previous disclosure year</v>
      </c>
    </row>
    <row r="2708" spans="1:14" hidden="1">
      <c r="A2708" t="s">
        <v>1</v>
      </c>
      <c r="B2708">
        <v>2011</v>
      </c>
      <c r="C2708" t="s">
        <v>206</v>
      </c>
      <c r="D2708" t="s">
        <v>218</v>
      </c>
      <c r="E2708" t="s">
        <v>81</v>
      </c>
      <c r="F2708" t="s">
        <v>316</v>
      </c>
      <c r="G2708">
        <v>122</v>
      </c>
      <c r="H2708" t="s">
        <v>298</v>
      </c>
      <c r="I2708">
        <v>2011</v>
      </c>
      <c r="J2708" t="s">
        <v>92</v>
      </c>
      <c r="K2708" t="s">
        <v>1423</v>
      </c>
      <c r="L2708">
        <v>449.71341999999999</v>
      </c>
      <c r="M2708" s="9" t="str">
        <f>Data[[#This Row],[schedule]]&amp;" | "&amp;Data[[#This Row],[section]]</f>
        <v>SCHEDULE 4: REPORT ON REGULATORY ASSET BASE ROLL FORWARD | 4b(viii): Assets Held for Future Use</v>
      </c>
      <c r="N2708" s="9" t="str">
        <f t="shared" si="42"/>
        <v>SCHEDULE 4: REPORT ON REGULATORY ASSET BASE ROLL FORWARD | 4b(viii): Assets Held for Future Use | Base Value | Assets held for future use—additions¹</v>
      </c>
    </row>
    <row r="2709" spans="1:14" hidden="1">
      <c r="A2709" t="s">
        <v>1</v>
      </c>
      <c r="B2709">
        <v>2011</v>
      </c>
      <c r="C2709" t="s">
        <v>206</v>
      </c>
      <c r="D2709" t="s">
        <v>218</v>
      </c>
      <c r="E2709" t="s">
        <v>81</v>
      </c>
      <c r="F2709" t="s">
        <v>317</v>
      </c>
      <c r="G2709">
        <v>122</v>
      </c>
      <c r="H2709" t="s">
        <v>298</v>
      </c>
      <c r="I2709">
        <v>2011</v>
      </c>
      <c r="J2709" t="s">
        <v>92</v>
      </c>
      <c r="K2709" t="s">
        <v>1424</v>
      </c>
      <c r="L2709">
        <v>631.98843371173882</v>
      </c>
      <c r="M2709" s="9" t="str">
        <f>Data[[#This Row],[schedule]]&amp;" | "&amp;Data[[#This Row],[section]]</f>
        <v>SCHEDULE 4: REPORT ON REGULATORY ASSET BASE ROLL FORWARD | 4b(viii): Assets Held for Future Use</v>
      </c>
      <c r="N2709" s="9" t="str">
        <f t="shared" si="42"/>
        <v>SCHEDULE 4: REPORT ON REGULATORY ASSET BASE ROLL FORWARD | 4b(viii): Assets Held for Future Use | Holding Costs | Assets held for future use—additions¹</v>
      </c>
    </row>
    <row r="2710" spans="1:14" hidden="1">
      <c r="A2710" t="s">
        <v>1</v>
      </c>
      <c r="B2710">
        <v>2011</v>
      </c>
      <c r="C2710" t="s">
        <v>206</v>
      </c>
      <c r="D2710" t="s">
        <v>218</v>
      </c>
      <c r="E2710" t="s">
        <v>81</v>
      </c>
      <c r="F2710" t="s">
        <v>318</v>
      </c>
      <c r="G2710">
        <v>122</v>
      </c>
      <c r="H2710" t="s">
        <v>298</v>
      </c>
      <c r="I2710">
        <v>2011</v>
      </c>
      <c r="J2710" t="s">
        <v>92</v>
      </c>
      <c r="K2710" t="s">
        <v>1425</v>
      </c>
      <c r="L2710">
        <v>24.129009999999951</v>
      </c>
      <c r="M2710" s="9" t="str">
        <f>Data[[#This Row],[schedule]]&amp;" | "&amp;Data[[#This Row],[section]]</f>
        <v>SCHEDULE 4: REPORT ON REGULATORY ASSET BASE ROLL FORWARD | 4b(viii): Assets Held for Future Use</v>
      </c>
      <c r="N2710" s="9" t="str">
        <f t="shared" si="42"/>
        <v>SCHEDULE 4: REPORT ON REGULATORY ASSET BASE ROLL FORWARD | 4b(viii): Assets Held for Future Use | Net Revenues | Assets held for future use—additions¹</v>
      </c>
    </row>
    <row r="2711" spans="1:14" hidden="1">
      <c r="A2711" t="s">
        <v>1</v>
      </c>
      <c r="B2711">
        <v>2011</v>
      </c>
      <c r="C2711" t="s">
        <v>206</v>
      </c>
      <c r="D2711" t="s">
        <v>218</v>
      </c>
      <c r="E2711" t="s">
        <v>81</v>
      </c>
      <c r="F2711" t="s">
        <v>319</v>
      </c>
      <c r="G2711">
        <v>122</v>
      </c>
      <c r="H2711" t="s">
        <v>298</v>
      </c>
      <c r="I2711">
        <v>2011</v>
      </c>
      <c r="J2711" t="s">
        <v>92</v>
      </c>
      <c r="K2711" t="s">
        <v>1426</v>
      </c>
      <c r="L2711">
        <v>-61.161618948371597</v>
      </c>
      <c r="M2711" s="9" t="str">
        <f>Data[[#This Row],[schedule]]&amp;" | "&amp;Data[[#This Row],[section]]</f>
        <v>SCHEDULE 4: REPORT ON REGULATORY ASSET BASE ROLL FORWARD | 4b(viii): Assets Held for Future Use</v>
      </c>
      <c r="N2711" s="9" t="str">
        <f t="shared" si="42"/>
        <v>SCHEDULE 4: REPORT ON REGULATORY ASSET BASE ROLL FORWARD | 4b(viii): Assets Held for Future Use | Tracking Revaluations | Assets held for future use—additions¹</v>
      </c>
    </row>
    <row r="2712" spans="1:14" hidden="1">
      <c r="A2712" t="s">
        <v>1</v>
      </c>
      <c r="B2712">
        <v>2011</v>
      </c>
      <c r="C2712" t="s">
        <v>206</v>
      </c>
      <c r="D2712" t="s">
        <v>218</v>
      </c>
      <c r="E2712" t="s">
        <v>81</v>
      </c>
      <c r="F2712" t="s">
        <v>60</v>
      </c>
      <c r="G2712">
        <v>122</v>
      </c>
      <c r="H2712" t="s">
        <v>298</v>
      </c>
      <c r="I2712">
        <v>2011</v>
      </c>
      <c r="J2712" t="s">
        <v>92</v>
      </c>
      <c r="K2712" t="s">
        <v>1427</v>
      </c>
      <c r="L2712">
        <v>996.41122476336727</v>
      </c>
      <c r="M2712" s="9" t="str">
        <f>Data[[#This Row],[schedule]]&amp;" | "&amp;Data[[#This Row],[section]]</f>
        <v>SCHEDULE 4: REPORT ON REGULATORY ASSET BASE ROLL FORWARD | 4b(viii): Assets Held for Future Use</v>
      </c>
      <c r="N2712" s="9" t="str">
        <f t="shared" si="42"/>
        <v>SCHEDULE 4: REPORT ON REGULATORY ASSET BASE ROLL FORWARD | 4b(viii): Assets Held for Future Use | Total | Assets held for future use—additions¹</v>
      </c>
    </row>
    <row r="2713" spans="1:14" hidden="1">
      <c r="A2713" t="s">
        <v>1</v>
      </c>
      <c r="B2713">
        <v>2011</v>
      </c>
      <c r="C2713" t="s">
        <v>206</v>
      </c>
      <c r="D2713" t="s">
        <v>218</v>
      </c>
      <c r="E2713" t="s">
        <v>81</v>
      </c>
      <c r="F2713" t="s">
        <v>316</v>
      </c>
      <c r="G2713">
        <v>123</v>
      </c>
      <c r="H2713" t="s">
        <v>299</v>
      </c>
      <c r="I2713">
        <v>2011</v>
      </c>
      <c r="J2713" t="s">
        <v>92</v>
      </c>
      <c r="K2713" t="s">
        <v>458</v>
      </c>
      <c r="L2713">
        <v>0</v>
      </c>
      <c r="M2713" s="9" t="str">
        <f>Data[[#This Row],[schedule]]&amp;" | "&amp;Data[[#This Row],[section]]</f>
        <v>SCHEDULE 4: REPORT ON REGULATORY ASSET BASE ROLL FORWARD | 4b(viii): Assets Held for Future Use</v>
      </c>
      <c r="N2713" s="9" t="str">
        <f t="shared" si="42"/>
        <v>SCHEDULE 4: REPORT ON REGULATORY ASSET BASE ROLL FORWARD | 4b(viii): Assets Held for Future Use | Base Value | Transfer to works under construction</v>
      </c>
    </row>
    <row r="2714" spans="1:14" hidden="1">
      <c r="A2714" t="s">
        <v>1</v>
      </c>
      <c r="B2714">
        <v>2011</v>
      </c>
      <c r="C2714" t="s">
        <v>206</v>
      </c>
      <c r="D2714" t="s">
        <v>218</v>
      </c>
      <c r="E2714" t="s">
        <v>81</v>
      </c>
      <c r="F2714" t="s">
        <v>317</v>
      </c>
      <c r="G2714">
        <v>123</v>
      </c>
      <c r="H2714" t="s">
        <v>299</v>
      </c>
      <c r="I2714">
        <v>2011</v>
      </c>
      <c r="J2714" t="s">
        <v>92</v>
      </c>
      <c r="K2714" t="s">
        <v>458</v>
      </c>
      <c r="L2714">
        <v>0</v>
      </c>
      <c r="M2714" s="9" t="str">
        <f>Data[[#This Row],[schedule]]&amp;" | "&amp;Data[[#This Row],[section]]</f>
        <v>SCHEDULE 4: REPORT ON REGULATORY ASSET BASE ROLL FORWARD | 4b(viii): Assets Held for Future Use</v>
      </c>
      <c r="N2714" s="9" t="str">
        <f t="shared" si="42"/>
        <v>SCHEDULE 4: REPORT ON REGULATORY ASSET BASE ROLL FORWARD | 4b(viii): Assets Held for Future Use | Holding Costs | Transfer to works under construction</v>
      </c>
    </row>
    <row r="2715" spans="1:14" hidden="1">
      <c r="A2715" t="s">
        <v>1</v>
      </c>
      <c r="B2715">
        <v>2011</v>
      </c>
      <c r="C2715" t="s">
        <v>206</v>
      </c>
      <c r="D2715" t="s">
        <v>218</v>
      </c>
      <c r="E2715" t="s">
        <v>81</v>
      </c>
      <c r="F2715" t="s">
        <v>318</v>
      </c>
      <c r="G2715">
        <v>123</v>
      </c>
      <c r="H2715" t="s">
        <v>299</v>
      </c>
      <c r="I2715">
        <v>2011</v>
      </c>
      <c r="J2715" t="s">
        <v>92</v>
      </c>
      <c r="K2715" t="s">
        <v>458</v>
      </c>
      <c r="L2715">
        <v>0</v>
      </c>
      <c r="M2715" s="9" t="str">
        <f>Data[[#This Row],[schedule]]&amp;" | "&amp;Data[[#This Row],[section]]</f>
        <v>SCHEDULE 4: REPORT ON REGULATORY ASSET BASE ROLL FORWARD | 4b(viii): Assets Held for Future Use</v>
      </c>
      <c r="N2715" s="9" t="str">
        <f t="shared" si="42"/>
        <v>SCHEDULE 4: REPORT ON REGULATORY ASSET BASE ROLL FORWARD | 4b(viii): Assets Held for Future Use | Net Revenues | Transfer to works under construction</v>
      </c>
    </row>
    <row r="2716" spans="1:14" hidden="1">
      <c r="A2716" t="s">
        <v>1</v>
      </c>
      <c r="B2716">
        <v>2011</v>
      </c>
      <c r="C2716" t="s">
        <v>206</v>
      </c>
      <c r="D2716" t="s">
        <v>218</v>
      </c>
      <c r="E2716" t="s">
        <v>81</v>
      </c>
      <c r="F2716" t="s">
        <v>319</v>
      </c>
      <c r="G2716">
        <v>123</v>
      </c>
      <c r="H2716" t="s">
        <v>299</v>
      </c>
      <c r="I2716">
        <v>2011</v>
      </c>
      <c r="J2716" t="s">
        <v>92</v>
      </c>
      <c r="K2716" t="s">
        <v>458</v>
      </c>
      <c r="L2716">
        <v>0</v>
      </c>
      <c r="M2716" s="9" t="str">
        <f>Data[[#This Row],[schedule]]&amp;" | "&amp;Data[[#This Row],[section]]</f>
        <v>SCHEDULE 4: REPORT ON REGULATORY ASSET BASE ROLL FORWARD | 4b(viii): Assets Held for Future Use</v>
      </c>
      <c r="N2716" s="9" t="str">
        <f t="shared" si="42"/>
        <v>SCHEDULE 4: REPORT ON REGULATORY ASSET BASE ROLL FORWARD | 4b(viii): Assets Held for Future Use | Tracking Revaluations | Transfer to works under construction</v>
      </c>
    </row>
    <row r="2717" spans="1:14" hidden="1">
      <c r="A2717" t="s">
        <v>1</v>
      </c>
      <c r="B2717">
        <v>2011</v>
      </c>
      <c r="C2717" t="s">
        <v>206</v>
      </c>
      <c r="D2717" t="s">
        <v>218</v>
      </c>
      <c r="E2717" t="s">
        <v>81</v>
      </c>
      <c r="F2717" t="s">
        <v>60</v>
      </c>
      <c r="G2717">
        <v>123</v>
      </c>
      <c r="H2717" t="s">
        <v>299</v>
      </c>
      <c r="I2717">
        <v>2011</v>
      </c>
      <c r="J2717" t="s">
        <v>92</v>
      </c>
      <c r="K2717" t="s">
        <v>458</v>
      </c>
      <c r="L2717">
        <v>0</v>
      </c>
      <c r="M2717" s="9" t="str">
        <f>Data[[#This Row],[schedule]]&amp;" | "&amp;Data[[#This Row],[section]]</f>
        <v>SCHEDULE 4: REPORT ON REGULATORY ASSET BASE ROLL FORWARD | 4b(viii): Assets Held for Future Use</v>
      </c>
      <c r="N2717" s="9" t="str">
        <f t="shared" si="42"/>
        <v>SCHEDULE 4: REPORT ON REGULATORY ASSET BASE ROLL FORWARD | 4b(viii): Assets Held for Future Use | Total | Transfer to works under construction</v>
      </c>
    </row>
    <row r="2718" spans="1:14" hidden="1">
      <c r="A2718" t="s">
        <v>1</v>
      </c>
      <c r="B2718">
        <v>2011</v>
      </c>
      <c r="C2718" t="s">
        <v>206</v>
      </c>
      <c r="D2718" t="s">
        <v>218</v>
      </c>
      <c r="E2718" t="s">
        <v>81</v>
      </c>
      <c r="F2718" t="s">
        <v>316</v>
      </c>
      <c r="G2718">
        <v>124</v>
      </c>
      <c r="H2718" t="s">
        <v>300</v>
      </c>
      <c r="I2718">
        <v>2011</v>
      </c>
      <c r="J2718" t="s">
        <v>92</v>
      </c>
      <c r="K2718" t="s">
        <v>458</v>
      </c>
      <c r="L2718">
        <v>0</v>
      </c>
      <c r="M2718" s="9" t="str">
        <f>Data[[#This Row],[schedule]]&amp;" | "&amp;Data[[#This Row],[section]]</f>
        <v>SCHEDULE 4: REPORT ON REGULATORY ASSET BASE ROLL FORWARD | 4b(viii): Assets Held for Future Use</v>
      </c>
      <c r="N2718" s="9" t="str">
        <f t="shared" si="42"/>
        <v>SCHEDULE 4: REPORT ON REGULATORY ASSET BASE ROLL FORWARD | 4b(viii): Assets Held for Future Use | Base Value | Assets held for future use—disposals</v>
      </c>
    </row>
    <row r="2719" spans="1:14" hidden="1">
      <c r="A2719" t="s">
        <v>1</v>
      </c>
      <c r="B2719">
        <v>2011</v>
      </c>
      <c r="C2719" t="s">
        <v>206</v>
      </c>
      <c r="D2719" t="s">
        <v>218</v>
      </c>
      <c r="E2719" t="s">
        <v>81</v>
      </c>
      <c r="F2719" t="s">
        <v>317</v>
      </c>
      <c r="G2719">
        <v>124</v>
      </c>
      <c r="H2719" t="s">
        <v>300</v>
      </c>
      <c r="I2719">
        <v>2011</v>
      </c>
      <c r="J2719" t="s">
        <v>92</v>
      </c>
      <c r="K2719" t="s">
        <v>458</v>
      </c>
      <c r="L2719">
        <v>0</v>
      </c>
      <c r="M2719" s="9" t="str">
        <f>Data[[#This Row],[schedule]]&amp;" | "&amp;Data[[#This Row],[section]]</f>
        <v>SCHEDULE 4: REPORT ON REGULATORY ASSET BASE ROLL FORWARD | 4b(viii): Assets Held for Future Use</v>
      </c>
      <c r="N2719" s="9" t="str">
        <f t="shared" si="42"/>
        <v>SCHEDULE 4: REPORT ON REGULATORY ASSET BASE ROLL FORWARD | 4b(viii): Assets Held for Future Use | Holding Costs | Assets held for future use—disposals</v>
      </c>
    </row>
    <row r="2720" spans="1:14" hidden="1">
      <c r="A2720" t="s">
        <v>1</v>
      </c>
      <c r="B2720">
        <v>2011</v>
      </c>
      <c r="C2720" t="s">
        <v>206</v>
      </c>
      <c r="D2720" t="s">
        <v>218</v>
      </c>
      <c r="E2720" t="s">
        <v>81</v>
      </c>
      <c r="F2720" t="s">
        <v>318</v>
      </c>
      <c r="G2720">
        <v>124</v>
      </c>
      <c r="H2720" t="s">
        <v>300</v>
      </c>
      <c r="I2720">
        <v>2011</v>
      </c>
      <c r="J2720" t="s">
        <v>92</v>
      </c>
      <c r="K2720" t="s">
        <v>458</v>
      </c>
      <c r="L2720">
        <v>0</v>
      </c>
      <c r="M2720" s="9" t="str">
        <f>Data[[#This Row],[schedule]]&amp;" | "&amp;Data[[#This Row],[section]]</f>
        <v>SCHEDULE 4: REPORT ON REGULATORY ASSET BASE ROLL FORWARD | 4b(viii): Assets Held for Future Use</v>
      </c>
      <c r="N2720" s="9" t="str">
        <f t="shared" si="42"/>
        <v>SCHEDULE 4: REPORT ON REGULATORY ASSET BASE ROLL FORWARD | 4b(viii): Assets Held for Future Use | Net Revenues | Assets held for future use—disposals</v>
      </c>
    </row>
    <row r="2721" spans="1:14" hidden="1">
      <c r="A2721" t="s">
        <v>1</v>
      </c>
      <c r="B2721">
        <v>2011</v>
      </c>
      <c r="C2721" t="s">
        <v>206</v>
      </c>
      <c r="D2721" t="s">
        <v>218</v>
      </c>
      <c r="E2721" t="s">
        <v>81</v>
      </c>
      <c r="F2721" t="s">
        <v>319</v>
      </c>
      <c r="G2721">
        <v>124</v>
      </c>
      <c r="H2721" t="s">
        <v>300</v>
      </c>
      <c r="I2721">
        <v>2011</v>
      </c>
      <c r="J2721" t="s">
        <v>92</v>
      </c>
      <c r="K2721" t="s">
        <v>458</v>
      </c>
      <c r="L2721">
        <v>0</v>
      </c>
      <c r="M2721" s="9" t="str">
        <f>Data[[#This Row],[schedule]]&amp;" | "&amp;Data[[#This Row],[section]]</f>
        <v>SCHEDULE 4: REPORT ON REGULATORY ASSET BASE ROLL FORWARD | 4b(viii): Assets Held for Future Use</v>
      </c>
      <c r="N2721" s="9" t="str">
        <f t="shared" si="42"/>
        <v>SCHEDULE 4: REPORT ON REGULATORY ASSET BASE ROLL FORWARD | 4b(viii): Assets Held for Future Use | Tracking Revaluations | Assets held for future use—disposals</v>
      </c>
    </row>
    <row r="2722" spans="1:14" hidden="1">
      <c r="A2722" t="s">
        <v>1</v>
      </c>
      <c r="B2722">
        <v>2011</v>
      </c>
      <c r="C2722" t="s">
        <v>206</v>
      </c>
      <c r="D2722" t="s">
        <v>218</v>
      </c>
      <c r="E2722" t="s">
        <v>81</v>
      </c>
      <c r="F2722" t="s">
        <v>60</v>
      </c>
      <c r="G2722">
        <v>124</v>
      </c>
      <c r="H2722" t="s">
        <v>300</v>
      </c>
      <c r="I2722">
        <v>2011</v>
      </c>
      <c r="J2722" t="s">
        <v>92</v>
      </c>
      <c r="K2722" t="s">
        <v>458</v>
      </c>
      <c r="L2722">
        <v>0</v>
      </c>
      <c r="M2722" s="9" t="str">
        <f>Data[[#This Row],[schedule]]&amp;" | "&amp;Data[[#This Row],[section]]</f>
        <v>SCHEDULE 4: REPORT ON REGULATORY ASSET BASE ROLL FORWARD | 4b(viii): Assets Held for Future Use</v>
      </c>
      <c r="N2722" s="9" t="str">
        <f t="shared" si="42"/>
        <v>SCHEDULE 4: REPORT ON REGULATORY ASSET BASE ROLL FORWARD | 4b(viii): Assets Held for Future Use | Total | Assets held for future use—disposals</v>
      </c>
    </row>
    <row r="2723" spans="1:14" hidden="1">
      <c r="A2723" t="s">
        <v>1</v>
      </c>
      <c r="B2723">
        <v>2011</v>
      </c>
      <c r="C2723" t="s">
        <v>206</v>
      </c>
      <c r="D2723" t="s">
        <v>218</v>
      </c>
      <c r="E2723" t="s">
        <v>81</v>
      </c>
      <c r="F2723" t="s">
        <v>316</v>
      </c>
      <c r="G2723">
        <v>125</v>
      </c>
      <c r="H2723" t="s">
        <v>301</v>
      </c>
      <c r="I2723">
        <v>2011</v>
      </c>
      <c r="J2723" t="s">
        <v>92</v>
      </c>
      <c r="K2723" t="s">
        <v>1428</v>
      </c>
      <c r="L2723">
        <v>7088.3797034912286</v>
      </c>
      <c r="M2723" s="9" t="str">
        <f>Data[[#This Row],[schedule]]&amp;" | "&amp;Data[[#This Row],[section]]</f>
        <v>SCHEDULE 4: REPORT ON REGULATORY ASSET BASE ROLL FORWARD | 4b(viii): Assets Held for Future Use</v>
      </c>
      <c r="N2723" s="9" t="str">
        <f t="shared" si="42"/>
        <v>SCHEDULE 4: REPORT ON REGULATORY ASSET BASE ROLL FORWARD | 4b(viii): Assets Held for Future Use | Base Value | Assets held for future use²</v>
      </c>
    </row>
    <row r="2724" spans="1:14" hidden="1">
      <c r="A2724" t="s">
        <v>1</v>
      </c>
      <c r="B2724">
        <v>2011</v>
      </c>
      <c r="C2724" t="s">
        <v>206</v>
      </c>
      <c r="D2724" t="s">
        <v>218</v>
      </c>
      <c r="E2724" t="s">
        <v>81</v>
      </c>
      <c r="F2724" t="s">
        <v>317</v>
      </c>
      <c r="G2724">
        <v>125</v>
      </c>
      <c r="H2724" t="s">
        <v>301</v>
      </c>
      <c r="I2724">
        <v>2011</v>
      </c>
      <c r="J2724" t="s">
        <v>92</v>
      </c>
      <c r="K2724" t="s">
        <v>1429</v>
      </c>
      <c r="L2724">
        <v>674.69398227026727</v>
      </c>
      <c r="M2724" s="9" t="str">
        <f>Data[[#This Row],[schedule]]&amp;" | "&amp;Data[[#This Row],[section]]</f>
        <v>SCHEDULE 4: REPORT ON REGULATORY ASSET BASE ROLL FORWARD | 4b(viii): Assets Held for Future Use</v>
      </c>
      <c r="N2724" s="9" t="str">
        <f t="shared" si="42"/>
        <v>SCHEDULE 4: REPORT ON REGULATORY ASSET BASE ROLL FORWARD | 4b(viii): Assets Held for Future Use | Holding Costs | Assets held for future use²</v>
      </c>
    </row>
    <row r="2725" spans="1:14" hidden="1">
      <c r="A2725" t="s">
        <v>1</v>
      </c>
      <c r="B2725">
        <v>2011</v>
      </c>
      <c r="C2725" t="s">
        <v>206</v>
      </c>
      <c r="D2725" t="s">
        <v>218</v>
      </c>
      <c r="E2725" t="s">
        <v>81</v>
      </c>
      <c r="F2725" t="s">
        <v>318</v>
      </c>
      <c r="G2725">
        <v>125</v>
      </c>
      <c r="H2725" t="s">
        <v>301</v>
      </c>
      <c r="I2725">
        <v>2011</v>
      </c>
      <c r="J2725" t="s">
        <v>92</v>
      </c>
      <c r="K2725" t="s">
        <v>1430</v>
      </c>
      <c r="L2725">
        <v>62.190739999999927</v>
      </c>
      <c r="M2725" s="9" t="str">
        <f>Data[[#This Row],[schedule]]&amp;" | "&amp;Data[[#This Row],[section]]</f>
        <v>SCHEDULE 4: REPORT ON REGULATORY ASSET BASE ROLL FORWARD | 4b(viii): Assets Held for Future Use</v>
      </c>
      <c r="N2725" s="9" t="str">
        <f t="shared" si="42"/>
        <v>SCHEDULE 4: REPORT ON REGULATORY ASSET BASE ROLL FORWARD | 4b(viii): Assets Held for Future Use | Net Revenues | Assets held for future use²</v>
      </c>
    </row>
    <row r="2726" spans="1:14" hidden="1">
      <c r="A2726" t="s">
        <v>1</v>
      </c>
      <c r="B2726">
        <v>2011</v>
      </c>
      <c r="C2726" t="s">
        <v>206</v>
      </c>
      <c r="D2726" t="s">
        <v>218</v>
      </c>
      <c r="E2726" t="s">
        <v>81</v>
      </c>
      <c r="F2726" t="s">
        <v>319</v>
      </c>
      <c r="G2726">
        <v>125</v>
      </c>
      <c r="H2726" t="s">
        <v>301</v>
      </c>
      <c r="I2726">
        <v>2011</v>
      </c>
      <c r="J2726" t="s">
        <v>92</v>
      </c>
      <c r="K2726" t="s">
        <v>1431</v>
      </c>
      <c r="L2726">
        <v>-51.961892453511091</v>
      </c>
      <c r="M2726" s="9" t="str">
        <f>Data[[#This Row],[schedule]]&amp;" | "&amp;Data[[#This Row],[section]]</f>
        <v>SCHEDULE 4: REPORT ON REGULATORY ASSET BASE ROLL FORWARD | 4b(viii): Assets Held for Future Use</v>
      </c>
      <c r="N2726" s="9" t="str">
        <f t="shared" si="42"/>
        <v>SCHEDULE 4: REPORT ON REGULATORY ASSET BASE ROLL FORWARD | 4b(viii): Assets Held for Future Use | Tracking Revaluations | Assets held for future use²</v>
      </c>
    </row>
    <row r="2727" spans="1:14" hidden="1">
      <c r="A2727" t="s">
        <v>1</v>
      </c>
      <c r="B2727">
        <v>2011</v>
      </c>
      <c r="C2727" t="s">
        <v>206</v>
      </c>
      <c r="D2727" t="s">
        <v>218</v>
      </c>
      <c r="E2727" t="s">
        <v>81</v>
      </c>
      <c r="F2727" t="s">
        <v>60</v>
      </c>
      <c r="G2727">
        <v>125</v>
      </c>
      <c r="H2727" t="s">
        <v>301</v>
      </c>
      <c r="I2727">
        <v>2011</v>
      </c>
      <c r="J2727" t="s">
        <v>92</v>
      </c>
      <c r="K2727" t="s">
        <v>1432</v>
      </c>
      <c r="L2727">
        <v>7648.9210533079849</v>
      </c>
      <c r="M2727" s="9" t="str">
        <f>Data[[#This Row],[schedule]]&amp;" | "&amp;Data[[#This Row],[section]]</f>
        <v>SCHEDULE 4: REPORT ON REGULATORY ASSET BASE ROLL FORWARD | 4b(viii): Assets Held for Future Use</v>
      </c>
      <c r="N2727" s="9" t="str">
        <f t="shared" si="42"/>
        <v>SCHEDULE 4: REPORT ON REGULATORY ASSET BASE ROLL FORWARD | 4b(viii): Assets Held for Future Use | Total | Assets held for future use²</v>
      </c>
    </row>
    <row r="2728" spans="1:14" hidden="1">
      <c r="A2728" t="s">
        <v>1</v>
      </c>
      <c r="B2728">
        <v>2011</v>
      </c>
      <c r="C2728" t="s">
        <v>206</v>
      </c>
      <c r="D2728" t="s">
        <v>218</v>
      </c>
      <c r="E2728" t="s">
        <v>81</v>
      </c>
      <c r="F2728" t="s">
        <v>81</v>
      </c>
      <c r="G2728">
        <v>127</v>
      </c>
      <c r="H2728" t="s">
        <v>302</v>
      </c>
      <c r="I2728">
        <v>2011</v>
      </c>
      <c r="J2728" t="s">
        <v>93</v>
      </c>
      <c r="K2728" t="s">
        <v>1123</v>
      </c>
      <c r="L2728">
        <v>7.0300000000000001E-2</v>
      </c>
      <c r="M2728" s="9" t="str">
        <f>Data[[#This Row],[schedule]]&amp;" | "&amp;Data[[#This Row],[section]]</f>
        <v>SCHEDULE 4: REPORT ON REGULATORY ASSET BASE ROLL FORWARD | 4b(viii): Assets Held for Future Use</v>
      </c>
      <c r="N2728" s="9" t="str">
        <f t="shared" si="42"/>
        <v>SCHEDULE 4: REPORT ON REGULATORY ASSET BASE ROLL FORWARD | 4b(viii): Assets Held for Future Use | Highest rate of finance applied (%)</v>
      </c>
    </row>
    <row r="2729" spans="1:14" hidden="1">
      <c r="A2729" t="s">
        <v>1</v>
      </c>
      <c r="B2729">
        <v>2011</v>
      </c>
      <c r="C2729" t="s">
        <v>176</v>
      </c>
      <c r="D2729" t="s">
        <v>177</v>
      </c>
      <c r="E2729" t="s">
        <v>81</v>
      </c>
      <c r="F2729" t="s">
        <v>81</v>
      </c>
      <c r="G2729">
        <v>7</v>
      </c>
      <c r="H2729" t="s">
        <v>180</v>
      </c>
      <c r="I2729">
        <v>2011</v>
      </c>
      <c r="J2729" t="s">
        <v>92</v>
      </c>
      <c r="K2729" t="s">
        <v>1433</v>
      </c>
      <c r="L2729">
        <v>34761.972745108127</v>
      </c>
      <c r="M2729" s="9" t="str">
        <f>Data[[#This Row],[schedule]]&amp;" | "&amp;Data[[#This Row],[section]]</f>
        <v>SCHEDULE 3: REPORT ON THE REGULATORY TAX ALLOWANCE | 3a: Regulatory Tax Allowance</v>
      </c>
      <c r="N2729" s="9" t="str">
        <f t="shared" si="42"/>
        <v>SCHEDULE 3: REPORT ON THE REGULATORY TAX ALLOWANCE | 3a: Regulatory Tax Allowance | Regulatory profit / (loss) before tax</v>
      </c>
    </row>
    <row r="2730" spans="1:14" hidden="1">
      <c r="A2730" t="s">
        <v>1</v>
      </c>
      <c r="B2730">
        <v>2011</v>
      </c>
      <c r="C2730" t="s">
        <v>176</v>
      </c>
      <c r="D2730" t="s">
        <v>177</v>
      </c>
      <c r="E2730" t="s">
        <v>81</v>
      </c>
      <c r="F2730" t="s">
        <v>81</v>
      </c>
      <c r="G2730">
        <v>9</v>
      </c>
      <c r="H2730" t="s">
        <v>155</v>
      </c>
      <c r="I2730">
        <v>2011</v>
      </c>
      <c r="J2730" t="s">
        <v>92</v>
      </c>
      <c r="K2730" t="s">
        <v>1269</v>
      </c>
      <c r="L2730">
        <v>12104.68381223695</v>
      </c>
      <c r="M2730" s="9" t="str">
        <f>Data[[#This Row],[schedule]]&amp;" | "&amp;Data[[#This Row],[section]]</f>
        <v>SCHEDULE 3: REPORT ON THE REGULATORY TAX ALLOWANCE | 3a: Regulatory Tax Allowance</v>
      </c>
      <c r="N2730" s="9" t="str">
        <f t="shared" si="42"/>
        <v>SCHEDULE 3: REPORT ON THE REGULATORY TAX ALLOWANCE | 3a: Regulatory Tax Allowance | Regulatory depreciation</v>
      </c>
    </row>
    <row r="2731" spans="1:14" hidden="1">
      <c r="A2731" t="s">
        <v>1</v>
      </c>
      <c r="B2731">
        <v>2011</v>
      </c>
      <c r="C2731" t="s">
        <v>176</v>
      </c>
      <c r="D2731" t="s">
        <v>177</v>
      </c>
      <c r="E2731" t="s">
        <v>81</v>
      </c>
      <c r="F2731" t="s">
        <v>81</v>
      </c>
      <c r="G2731">
        <v>10</v>
      </c>
      <c r="H2731" t="s">
        <v>181</v>
      </c>
      <c r="I2731">
        <v>2011</v>
      </c>
      <c r="J2731" t="s">
        <v>92</v>
      </c>
      <c r="K2731" t="s">
        <v>1434</v>
      </c>
      <c r="L2731">
        <v>17.201208999999999</v>
      </c>
      <c r="M2731" s="9" t="str">
        <f>Data[[#This Row],[schedule]]&amp;" | "&amp;Data[[#This Row],[section]]</f>
        <v>SCHEDULE 3: REPORT ON THE REGULATORY TAX ALLOWANCE | 3a: Regulatory Tax Allowance</v>
      </c>
      <c r="N2731" s="9" t="str">
        <f t="shared" si="42"/>
        <v>SCHEDULE 3: REPORT ON THE REGULATORY TAX ALLOWANCE | 3a: Regulatory Tax Allowance | Other permanent differences—not deductible</v>
      </c>
    </row>
    <row r="2732" spans="1:14" hidden="1">
      <c r="A2732" t="s">
        <v>1</v>
      </c>
      <c r="B2732">
        <v>2011</v>
      </c>
      <c r="C2732" t="s">
        <v>176</v>
      </c>
      <c r="D2732" t="s">
        <v>177</v>
      </c>
      <c r="E2732" t="s">
        <v>81</v>
      </c>
      <c r="F2732" t="s">
        <v>81</v>
      </c>
      <c r="G2732">
        <v>11</v>
      </c>
      <c r="H2732" t="s">
        <v>182</v>
      </c>
      <c r="I2732">
        <v>2011</v>
      </c>
      <c r="J2732" t="s">
        <v>92</v>
      </c>
      <c r="K2732" t="s">
        <v>1130</v>
      </c>
      <c r="L2732">
        <v>650.93801040000005</v>
      </c>
      <c r="M2732" s="9" t="str">
        <f>Data[[#This Row],[schedule]]&amp;" | "&amp;Data[[#This Row],[section]]</f>
        <v>SCHEDULE 3: REPORT ON THE REGULATORY TAX ALLOWANCE | 3a: Regulatory Tax Allowance</v>
      </c>
      <c r="N2732" s="9" t="str">
        <f t="shared" si="42"/>
        <v>SCHEDULE 3: REPORT ON THE REGULATORY TAX ALLOWANCE | 3a: Regulatory Tax Allowance | Other temporary adjustments—current period</v>
      </c>
    </row>
    <row r="2733" spans="1:14" hidden="1">
      <c r="A2733" t="s">
        <v>1</v>
      </c>
      <c r="B2733">
        <v>2011</v>
      </c>
      <c r="C2733" t="s">
        <v>176</v>
      </c>
      <c r="D2733" t="s">
        <v>177</v>
      </c>
      <c r="E2733" t="s">
        <v>81</v>
      </c>
      <c r="F2733" t="s">
        <v>81</v>
      </c>
      <c r="G2733">
        <v>12</v>
      </c>
      <c r="H2733" t="s">
        <v>751</v>
      </c>
      <c r="I2733">
        <v>2011</v>
      </c>
      <c r="J2733" t="s">
        <v>92</v>
      </c>
      <c r="K2733" t="s">
        <v>1435</v>
      </c>
      <c r="L2733">
        <v>12772.82303163695</v>
      </c>
      <c r="M2733" s="9" t="str">
        <f>Data[[#This Row],[schedule]]&amp;" | "&amp;Data[[#This Row],[section]]</f>
        <v>SCHEDULE 3: REPORT ON THE REGULATORY TAX ALLOWANCE | 3a: Regulatory Tax Allowance</v>
      </c>
      <c r="N2733" s="9" t="str">
        <f t="shared" si="42"/>
        <v>SCHEDULE 3: REPORT ON THE REGULATORY TAX ALLOWANCE | 3a: Regulatory Tax Allowance | (tax additions)</v>
      </c>
    </row>
    <row r="2734" spans="1:14" hidden="1">
      <c r="A2734" t="s">
        <v>1</v>
      </c>
      <c r="B2734">
        <v>2011</v>
      </c>
      <c r="C2734" t="s">
        <v>176</v>
      </c>
      <c r="D2734" t="s">
        <v>177</v>
      </c>
      <c r="E2734" t="s">
        <v>81</v>
      </c>
      <c r="F2734" t="s">
        <v>81</v>
      </c>
      <c r="G2734">
        <v>14</v>
      </c>
      <c r="H2734" t="s">
        <v>158</v>
      </c>
      <c r="I2734">
        <v>2011</v>
      </c>
      <c r="J2734" t="s">
        <v>92</v>
      </c>
      <c r="K2734" t="s">
        <v>1274</v>
      </c>
      <c r="L2734">
        <v>4455.1812028797394</v>
      </c>
      <c r="M2734" s="9" t="str">
        <f>Data[[#This Row],[schedule]]&amp;" | "&amp;Data[[#This Row],[section]]</f>
        <v>SCHEDULE 3: REPORT ON THE REGULATORY TAX ALLOWANCE | 3a: Regulatory Tax Allowance</v>
      </c>
      <c r="N2734" s="9" t="str">
        <f t="shared" si="42"/>
        <v>SCHEDULE 3: REPORT ON THE REGULATORY TAX ALLOWANCE | 3a: Regulatory Tax Allowance | Total revaluations</v>
      </c>
    </row>
    <row r="2735" spans="1:14" hidden="1">
      <c r="A2735" t="s">
        <v>1</v>
      </c>
      <c r="B2735">
        <v>2011</v>
      </c>
      <c r="C2735" t="s">
        <v>176</v>
      </c>
      <c r="D2735" t="s">
        <v>177</v>
      </c>
      <c r="E2735" t="s">
        <v>81</v>
      </c>
      <c r="F2735" t="s">
        <v>81</v>
      </c>
      <c r="G2735">
        <v>15</v>
      </c>
      <c r="H2735" t="s">
        <v>183</v>
      </c>
      <c r="I2735">
        <v>2011</v>
      </c>
      <c r="J2735" t="s">
        <v>92</v>
      </c>
      <c r="K2735" t="s">
        <v>1436</v>
      </c>
      <c r="L2735">
        <v>8671.3602954826802</v>
      </c>
      <c r="M2735" s="9" t="str">
        <f>Data[[#This Row],[schedule]]&amp;" | "&amp;Data[[#This Row],[section]]</f>
        <v>SCHEDULE 3: REPORT ON THE REGULATORY TAX ALLOWANCE | 3a: Regulatory Tax Allowance</v>
      </c>
      <c r="N2735" s="9" t="str">
        <f t="shared" si="42"/>
        <v>SCHEDULE 3: REPORT ON THE REGULATORY TAX ALLOWANCE | 3a: Regulatory Tax Allowance | Tax depreciation</v>
      </c>
    </row>
    <row r="2736" spans="1:14" hidden="1">
      <c r="A2736" t="s">
        <v>1</v>
      </c>
      <c r="B2736">
        <v>2011</v>
      </c>
      <c r="C2736" t="s">
        <v>176</v>
      </c>
      <c r="D2736" t="s">
        <v>177</v>
      </c>
      <c r="E2736" t="s">
        <v>81</v>
      </c>
      <c r="F2736" t="s">
        <v>81</v>
      </c>
      <c r="G2736">
        <v>16</v>
      </c>
      <c r="H2736" t="s">
        <v>120</v>
      </c>
      <c r="I2736">
        <v>2011</v>
      </c>
      <c r="J2736" t="s">
        <v>92</v>
      </c>
      <c r="K2736" t="s">
        <v>1437</v>
      </c>
      <c r="L2736">
        <v>4652.3404620000001</v>
      </c>
      <c r="M2736" s="9" t="str">
        <f>Data[[#This Row],[schedule]]&amp;" | "&amp;Data[[#This Row],[section]]</f>
        <v>SCHEDULE 3: REPORT ON THE REGULATORY TAX ALLOWANCE | 3a: Regulatory Tax Allowance</v>
      </c>
      <c r="N2736" s="9" t="str">
        <f t="shared" si="42"/>
        <v>SCHEDULE 3: REPORT ON THE REGULATORY TAX ALLOWANCE | 3a: Regulatory Tax Allowance | Notional deductible interest</v>
      </c>
    </row>
    <row r="2737" spans="1:14" hidden="1">
      <c r="A2737" t="s">
        <v>1</v>
      </c>
      <c r="B2737">
        <v>2011</v>
      </c>
      <c r="C2737" t="s">
        <v>176</v>
      </c>
      <c r="D2737" t="s">
        <v>177</v>
      </c>
      <c r="E2737" t="s">
        <v>81</v>
      </c>
      <c r="F2737" t="s">
        <v>81</v>
      </c>
      <c r="G2737">
        <v>17</v>
      </c>
      <c r="H2737" t="s">
        <v>184</v>
      </c>
      <c r="I2737">
        <v>2011</v>
      </c>
      <c r="J2737" t="s">
        <v>92</v>
      </c>
      <c r="K2737" t="s">
        <v>458</v>
      </c>
      <c r="L2737">
        <v>0</v>
      </c>
      <c r="M2737" s="9" t="str">
        <f>Data[[#This Row],[schedule]]&amp;" | "&amp;Data[[#This Row],[section]]</f>
        <v>SCHEDULE 3: REPORT ON THE REGULATORY TAX ALLOWANCE | 3a: Regulatory Tax Allowance</v>
      </c>
      <c r="N2737" s="9" t="str">
        <f t="shared" si="42"/>
        <v>SCHEDULE 3: REPORT ON THE REGULATORY TAX ALLOWANCE | 3a: Regulatory Tax Allowance | Other permanent differences—non taxable</v>
      </c>
    </row>
    <row r="2738" spans="1:14" hidden="1">
      <c r="A2738" t="s">
        <v>1</v>
      </c>
      <c r="B2738">
        <v>2011</v>
      </c>
      <c r="C2738" t="s">
        <v>176</v>
      </c>
      <c r="D2738" t="s">
        <v>177</v>
      </c>
      <c r="E2738" t="s">
        <v>81</v>
      </c>
      <c r="F2738" t="s">
        <v>81</v>
      </c>
      <c r="G2738">
        <v>18</v>
      </c>
      <c r="H2738" t="s">
        <v>185</v>
      </c>
      <c r="I2738">
        <v>2011</v>
      </c>
      <c r="J2738" t="s">
        <v>92</v>
      </c>
      <c r="K2738" t="s">
        <v>1438</v>
      </c>
      <c r="L2738">
        <v>498.98846759999998</v>
      </c>
      <c r="M2738" s="9" t="str">
        <f>Data[[#This Row],[schedule]]&amp;" | "&amp;Data[[#This Row],[section]]</f>
        <v>SCHEDULE 3: REPORT ON THE REGULATORY TAX ALLOWANCE | 3a: Regulatory Tax Allowance</v>
      </c>
      <c r="N2738" s="9" t="str">
        <f t="shared" si="42"/>
        <v>SCHEDULE 3: REPORT ON THE REGULATORY TAX ALLOWANCE | 3a: Regulatory Tax Allowance | Other temporary adjustments—prior period</v>
      </c>
    </row>
    <row r="2739" spans="1:14" hidden="1">
      <c r="A2739" t="s">
        <v>1</v>
      </c>
      <c r="B2739">
        <v>2011</v>
      </c>
      <c r="C2739" t="s">
        <v>176</v>
      </c>
      <c r="D2739" t="s">
        <v>177</v>
      </c>
      <c r="E2739" t="s">
        <v>81</v>
      </c>
      <c r="F2739" t="s">
        <v>81</v>
      </c>
      <c r="G2739">
        <v>19</v>
      </c>
      <c r="H2739" t="s">
        <v>756</v>
      </c>
      <c r="I2739">
        <v>2011</v>
      </c>
      <c r="J2739" t="s">
        <v>92</v>
      </c>
      <c r="K2739" t="s">
        <v>1439</v>
      </c>
      <c r="L2739">
        <v>18277.870427962422</v>
      </c>
      <c r="M2739" s="9" t="str">
        <f>Data[[#This Row],[schedule]]&amp;" | "&amp;Data[[#This Row],[section]]</f>
        <v>SCHEDULE 3: REPORT ON THE REGULATORY TAX ALLOWANCE | 3a: Regulatory Tax Allowance</v>
      </c>
      <c r="N2739" s="9" t="str">
        <f t="shared" si="42"/>
        <v>SCHEDULE 3: REPORT ON THE REGULATORY TAX ALLOWANCE | 3a: Regulatory Tax Allowance | (tax deductions)</v>
      </c>
    </row>
    <row r="2740" spans="1:14" hidden="1">
      <c r="A2740" t="s">
        <v>1</v>
      </c>
      <c r="B2740">
        <v>2011</v>
      </c>
      <c r="C2740" t="s">
        <v>176</v>
      </c>
      <c r="D2740" t="s">
        <v>177</v>
      </c>
      <c r="E2740" t="s">
        <v>81</v>
      </c>
      <c r="F2740" t="s">
        <v>81</v>
      </c>
      <c r="G2740">
        <v>21</v>
      </c>
      <c r="H2740" t="s">
        <v>186</v>
      </c>
      <c r="I2740">
        <v>2011</v>
      </c>
      <c r="J2740" t="s">
        <v>92</v>
      </c>
      <c r="K2740" t="s">
        <v>1440</v>
      </c>
      <c r="L2740">
        <v>29256.925348782672</v>
      </c>
      <c r="M2740" s="9" t="str">
        <f>Data[[#This Row],[schedule]]&amp;" | "&amp;Data[[#This Row],[section]]</f>
        <v>SCHEDULE 3: REPORT ON THE REGULATORY TAX ALLOWANCE | 3a: Regulatory Tax Allowance</v>
      </c>
      <c r="N2740" s="9" t="str">
        <f t="shared" si="42"/>
        <v xml:space="preserve">SCHEDULE 3: REPORT ON THE REGULATORY TAX ALLOWANCE | 3a: Regulatory Tax Allowance | Regulatory taxable income (loss) </v>
      </c>
    </row>
    <row r="2741" spans="1:14" hidden="1">
      <c r="A2741" t="s">
        <v>1</v>
      </c>
      <c r="B2741">
        <v>2011</v>
      </c>
      <c r="C2741" t="s">
        <v>176</v>
      </c>
      <c r="D2741" t="s">
        <v>177</v>
      </c>
      <c r="E2741" t="s">
        <v>81</v>
      </c>
      <c r="F2741" t="s">
        <v>81</v>
      </c>
      <c r="G2741">
        <v>23</v>
      </c>
      <c r="H2741" t="s">
        <v>187</v>
      </c>
      <c r="I2741">
        <v>2011</v>
      </c>
      <c r="J2741" t="s">
        <v>92</v>
      </c>
      <c r="K2741" t="s">
        <v>458</v>
      </c>
      <c r="L2741">
        <v>0</v>
      </c>
      <c r="M2741" s="9" t="str">
        <f>Data[[#This Row],[schedule]]&amp;" | "&amp;Data[[#This Row],[section]]</f>
        <v>SCHEDULE 3: REPORT ON THE REGULATORY TAX ALLOWANCE | 3a: Regulatory Tax Allowance</v>
      </c>
      <c r="N2741" s="9" t="str">
        <f t="shared" si="42"/>
        <v>SCHEDULE 3: REPORT ON THE REGULATORY TAX ALLOWANCE | 3a: Regulatory Tax Allowance | Tax losses used</v>
      </c>
    </row>
    <row r="2742" spans="1:14" hidden="1">
      <c r="A2742" t="s">
        <v>1</v>
      </c>
      <c r="B2742">
        <v>2011</v>
      </c>
      <c r="C2742" t="s">
        <v>176</v>
      </c>
      <c r="D2742" t="s">
        <v>177</v>
      </c>
      <c r="E2742" t="s">
        <v>81</v>
      </c>
      <c r="F2742" t="s">
        <v>81</v>
      </c>
      <c r="G2742">
        <v>24</v>
      </c>
      <c r="H2742" t="s">
        <v>188</v>
      </c>
      <c r="I2742">
        <v>2011</v>
      </c>
      <c r="J2742" t="s">
        <v>92</v>
      </c>
      <c r="K2742" t="s">
        <v>1440</v>
      </c>
      <c r="L2742">
        <v>29256.925348782672</v>
      </c>
      <c r="M2742" s="9" t="str">
        <f>Data[[#This Row],[schedule]]&amp;" | "&amp;Data[[#This Row],[section]]</f>
        <v>SCHEDULE 3: REPORT ON THE REGULATORY TAX ALLOWANCE | 3a: Regulatory Tax Allowance</v>
      </c>
      <c r="N2742" s="9" t="str">
        <f t="shared" si="42"/>
        <v>SCHEDULE 3: REPORT ON THE REGULATORY TAX ALLOWANCE | 3a: Regulatory Tax Allowance | Net taxable income</v>
      </c>
    </row>
    <row r="2743" spans="1:14" hidden="1">
      <c r="A2743" t="s">
        <v>1</v>
      </c>
      <c r="B2743">
        <v>2011</v>
      </c>
      <c r="C2743" t="s">
        <v>176</v>
      </c>
      <c r="D2743" t="s">
        <v>177</v>
      </c>
      <c r="E2743" t="s">
        <v>81</v>
      </c>
      <c r="F2743" t="s">
        <v>81</v>
      </c>
      <c r="G2743">
        <v>26</v>
      </c>
      <c r="H2743" t="s">
        <v>189</v>
      </c>
      <c r="I2743">
        <v>2011</v>
      </c>
      <c r="J2743" t="s">
        <v>93</v>
      </c>
      <c r="K2743" t="s">
        <v>1441</v>
      </c>
      <c r="L2743">
        <v>0.3</v>
      </c>
      <c r="M2743" s="9" t="str">
        <f>Data[[#This Row],[schedule]]&amp;" | "&amp;Data[[#This Row],[section]]</f>
        <v>SCHEDULE 3: REPORT ON THE REGULATORY TAX ALLOWANCE | 3a: Regulatory Tax Allowance</v>
      </c>
      <c r="N2743" s="9" t="str">
        <f t="shared" si="42"/>
        <v>SCHEDULE 3: REPORT ON THE REGULATORY TAX ALLOWANCE | 3a: Regulatory Tax Allowance | Statutory tax rate (%)</v>
      </c>
    </row>
    <row r="2744" spans="1:14" hidden="1">
      <c r="A2744" t="s">
        <v>1</v>
      </c>
      <c r="B2744">
        <v>2011</v>
      </c>
      <c r="C2744" t="s">
        <v>176</v>
      </c>
      <c r="D2744" t="s">
        <v>177</v>
      </c>
      <c r="E2744" t="s">
        <v>81</v>
      </c>
      <c r="F2744" t="s">
        <v>81</v>
      </c>
      <c r="G2744">
        <v>27</v>
      </c>
      <c r="H2744" t="s">
        <v>162</v>
      </c>
      <c r="I2744">
        <v>2011</v>
      </c>
      <c r="J2744" t="s">
        <v>92</v>
      </c>
      <c r="K2744" t="s">
        <v>1279</v>
      </c>
      <c r="L2744">
        <v>8776.8776046347975</v>
      </c>
      <c r="M2744" s="9" t="str">
        <f>Data[[#This Row],[schedule]]&amp;" | "&amp;Data[[#This Row],[section]]</f>
        <v>SCHEDULE 3: REPORT ON THE REGULATORY TAX ALLOWANCE | 3a: Regulatory Tax Allowance</v>
      </c>
      <c r="N2744" s="9" t="str">
        <f t="shared" si="42"/>
        <v>SCHEDULE 3: REPORT ON THE REGULATORY TAX ALLOWANCE | 3a: Regulatory Tax Allowance | Regulatory tax allowance</v>
      </c>
    </row>
    <row r="2745" spans="1:14" hidden="1">
      <c r="A2745" t="s">
        <v>1</v>
      </c>
      <c r="B2745">
        <v>2011</v>
      </c>
      <c r="C2745" t="s">
        <v>176</v>
      </c>
      <c r="D2745" t="s">
        <v>178</v>
      </c>
      <c r="E2745" t="s">
        <v>81</v>
      </c>
      <c r="F2745" t="s">
        <v>81</v>
      </c>
      <c r="G2745">
        <v>45</v>
      </c>
      <c r="H2745" t="s">
        <v>190</v>
      </c>
      <c r="I2745">
        <v>2011</v>
      </c>
      <c r="J2745" t="s">
        <v>92</v>
      </c>
      <c r="K2745" t="s">
        <v>1442</v>
      </c>
      <c r="L2745">
        <v>150623.8258056773</v>
      </c>
      <c r="M2745" s="9" t="str">
        <f>Data[[#This Row],[schedule]]&amp;" | "&amp;Data[[#This Row],[section]]</f>
        <v>SCHEDULE 3: REPORT ON THE REGULATORY TAX ALLOWANCE | 3b(ii): Tax Depreciation Roll-Forward</v>
      </c>
      <c r="N2745" s="9" t="str">
        <f t="shared" si="42"/>
        <v>SCHEDULE 3: REPORT ON THE REGULATORY TAX ALLOWANCE | 3b(ii): Tax Depreciation Roll-Forward | Opening RAB (Tax Value)</v>
      </c>
    </row>
    <row r="2746" spans="1:14" hidden="1">
      <c r="A2746" t="s">
        <v>1</v>
      </c>
      <c r="B2746">
        <v>2011</v>
      </c>
      <c r="C2746" t="s">
        <v>176</v>
      </c>
      <c r="D2746" t="s">
        <v>178</v>
      </c>
      <c r="E2746" t="s">
        <v>81</v>
      </c>
      <c r="F2746" t="s">
        <v>81</v>
      </c>
      <c r="G2746">
        <v>46</v>
      </c>
      <c r="H2746" t="s">
        <v>191</v>
      </c>
      <c r="I2746">
        <v>2011</v>
      </c>
      <c r="J2746" t="s">
        <v>92</v>
      </c>
      <c r="K2746" t="s">
        <v>1443</v>
      </c>
      <c r="L2746">
        <v>37532.609327541693</v>
      </c>
      <c r="M2746" s="9" t="str">
        <f>Data[[#This Row],[schedule]]&amp;" | "&amp;Data[[#This Row],[section]]</f>
        <v>SCHEDULE 3: REPORT ON THE REGULATORY TAX ALLOWANCE | 3b(ii): Tax Depreciation Roll-Forward</v>
      </c>
      <c r="N2746" s="9" t="str">
        <f t="shared" si="42"/>
        <v>SCHEDULE 3: REPORT ON THE REGULATORY TAX ALLOWANCE | 3b(ii): Tax Depreciation Roll-Forward | Regulatory tax asset value of additions</v>
      </c>
    </row>
    <row r="2747" spans="1:14" hidden="1">
      <c r="A2747" t="s">
        <v>1</v>
      </c>
      <c r="B2747">
        <v>2011</v>
      </c>
      <c r="C2747" t="s">
        <v>176</v>
      </c>
      <c r="D2747" t="s">
        <v>178</v>
      </c>
      <c r="E2747" t="s">
        <v>81</v>
      </c>
      <c r="F2747" t="s">
        <v>81</v>
      </c>
      <c r="G2747">
        <v>47</v>
      </c>
      <c r="H2747" t="s">
        <v>192</v>
      </c>
      <c r="I2747">
        <v>2011</v>
      </c>
      <c r="J2747" t="s">
        <v>92</v>
      </c>
      <c r="K2747" t="s">
        <v>1444</v>
      </c>
      <c r="L2747">
        <v>-6.77841</v>
      </c>
      <c r="M2747" s="9" t="str">
        <f>Data[[#This Row],[schedule]]&amp;" | "&amp;Data[[#This Row],[section]]</f>
        <v>SCHEDULE 3: REPORT ON THE REGULATORY TAX ALLOWANCE | 3b(ii): Tax Depreciation Roll-Forward</v>
      </c>
      <c r="N2747" s="9" t="str">
        <f t="shared" si="42"/>
        <v>SCHEDULE 3: REPORT ON THE REGULATORY TAX ALLOWANCE | 3b(ii): Tax Depreciation Roll-Forward | Regulatory tax asset value of disposals</v>
      </c>
    </row>
    <row r="2748" spans="1:14" hidden="1">
      <c r="A2748" t="s">
        <v>1</v>
      </c>
      <c r="B2748">
        <v>2011</v>
      </c>
      <c r="C2748" t="s">
        <v>176</v>
      </c>
      <c r="D2748" t="s">
        <v>178</v>
      </c>
      <c r="E2748" t="s">
        <v>81</v>
      </c>
      <c r="F2748" t="s">
        <v>81</v>
      </c>
      <c r="G2748">
        <v>48</v>
      </c>
      <c r="H2748" t="s">
        <v>193</v>
      </c>
      <c r="I2748">
        <v>2011</v>
      </c>
      <c r="J2748" t="s">
        <v>92</v>
      </c>
      <c r="K2748" t="s">
        <v>458</v>
      </c>
      <c r="L2748">
        <v>0</v>
      </c>
      <c r="M2748" s="9" t="str">
        <f>Data[[#This Row],[schedule]]&amp;" | "&amp;Data[[#This Row],[section]]</f>
        <v>SCHEDULE 3: REPORT ON THE REGULATORY TAX ALLOWANCE | 3b(ii): Tax Depreciation Roll-Forward</v>
      </c>
      <c r="N2748" s="9" t="str">
        <f t="shared" si="42"/>
        <v>SCHEDULE 3: REPORT ON THE REGULATORY TAX ALLOWANCE | 3b(ii): Tax Depreciation Roll-Forward | Regulatory tax asset value of assets transferred from/(to) unregulated asset base</v>
      </c>
    </row>
    <row r="2749" spans="1:14" hidden="1">
      <c r="A2749" t="s">
        <v>1</v>
      </c>
      <c r="B2749">
        <v>2011</v>
      </c>
      <c r="C2749" t="s">
        <v>176</v>
      </c>
      <c r="D2749" t="s">
        <v>178</v>
      </c>
      <c r="E2749" t="s">
        <v>81</v>
      </c>
      <c r="F2749" t="s">
        <v>81</v>
      </c>
      <c r="G2749">
        <v>49</v>
      </c>
      <c r="H2749" t="s">
        <v>183</v>
      </c>
      <c r="I2749">
        <v>2011</v>
      </c>
      <c r="J2749" t="s">
        <v>92</v>
      </c>
      <c r="K2749" t="s">
        <v>1436</v>
      </c>
      <c r="L2749">
        <v>8671.3602954826802</v>
      </c>
      <c r="M2749" s="9" t="str">
        <f>Data[[#This Row],[schedule]]&amp;" | "&amp;Data[[#This Row],[section]]</f>
        <v>SCHEDULE 3: REPORT ON THE REGULATORY TAX ALLOWANCE | 3b(ii): Tax Depreciation Roll-Forward</v>
      </c>
      <c r="N2749" s="9" t="str">
        <f t="shared" si="42"/>
        <v>SCHEDULE 3: REPORT ON THE REGULATORY TAX ALLOWANCE | 3b(ii): Tax Depreciation Roll-Forward | Tax depreciation</v>
      </c>
    </row>
    <row r="2750" spans="1:14" hidden="1">
      <c r="A2750" t="s">
        <v>1</v>
      </c>
      <c r="B2750">
        <v>2011</v>
      </c>
      <c r="C2750" t="s">
        <v>176</v>
      </c>
      <c r="D2750" t="s">
        <v>178</v>
      </c>
      <c r="E2750" t="s">
        <v>81</v>
      </c>
      <c r="F2750" t="s">
        <v>81</v>
      </c>
      <c r="G2750">
        <v>50</v>
      </c>
      <c r="H2750" t="s">
        <v>194</v>
      </c>
      <c r="I2750">
        <v>2011</v>
      </c>
      <c r="J2750" t="s">
        <v>92</v>
      </c>
      <c r="K2750" t="s">
        <v>1445</v>
      </c>
      <c r="L2750">
        <v>-1.0768417269000001E-9</v>
      </c>
      <c r="M2750" s="9" t="str">
        <f>Data[[#This Row],[schedule]]&amp;" | "&amp;Data[[#This Row],[section]]</f>
        <v>SCHEDULE 3: REPORT ON THE REGULATORY TAX ALLOWANCE | 3b(ii): Tax Depreciation Roll-Forward</v>
      </c>
      <c r="N2750" s="9" t="str">
        <f t="shared" si="42"/>
        <v>SCHEDULE 3: REPORT ON THE REGULATORY TAX ALLOWANCE | 3b(ii): Tax Depreciation Roll-Forward | Other adjustments to the RAB tax value</v>
      </c>
    </row>
    <row r="2751" spans="1:14" hidden="1">
      <c r="A2751" t="s">
        <v>1</v>
      </c>
      <c r="B2751">
        <v>2011</v>
      </c>
      <c r="C2751" t="s">
        <v>176</v>
      </c>
      <c r="D2751" t="s">
        <v>178</v>
      </c>
      <c r="E2751" t="s">
        <v>81</v>
      </c>
      <c r="F2751" t="s">
        <v>81</v>
      </c>
      <c r="G2751">
        <v>51</v>
      </c>
      <c r="H2751" t="s">
        <v>195</v>
      </c>
      <c r="I2751">
        <v>2011</v>
      </c>
      <c r="J2751" t="s">
        <v>92</v>
      </c>
      <c r="K2751" t="s">
        <v>81</v>
      </c>
      <c r="M2751" s="9" t="str">
        <f>Data[[#This Row],[schedule]]&amp;" | "&amp;Data[[#This Row],[section]]</f>
        <v>SCHEDULE 3: REPORT ON THE REGULATORY TAX ALLOWANCE | 3b(ii): Tax Depreciation Roll-Forward</v>
      </c>
      <c r="N2751" s="9" t="str">
        <f t="shared" si="42"/>
        <v xml:space="preserve">SCHEDULE 3: REPORT ON THE REGULATORY TAX ALLOWANCE | 3b(ii): Tax Depreciation Roll-Forward | Closing RAB (tax value) </v>
      </c>
    </row>
    <row r="2752" spans="1:14" hidden="1">
      <c r="A2752" t="s">
        <v>1</v>
      </c>
      <c r="B2752">
        <v>2011</v>
      </c>
      <c r="C2752" t="s">
        <v>176</v>
      </c>
      <c r="D2752" t="s">
        <v>179</v>
      </c>
      <c r="E2752" t="s">
        <v>81</v>
      </c>
      <c r="F2752" t="s">
        <v>81</v>
      </c>
      <c r="G2752">
        <v>54</v>
      </c>
      <c r="H2752" t="s">
        <v>196</v>
      </c>
      <c r="I2752">
        <v>2011</v>
      </c>
      <c r="J2752" t="s">
        <v>92</v>
      </c>
      <c r="K2752" t="s">
        <v>81</v>
      </c>
      <c r="M2752" s="9" t="str">
        <f>Data[[#This Row],[schedule]]&amp;" | "&amp;Data[[#This Row],[section]]</f>
        <v>SCHEDULE 3: REPORT ON THE REGULATORY TAX ALLOWANCE | 3b(iii): Reconciliation of Tax Losses (Airport Business)</v>
      </c>
      <c r="N2752" s="9" t="str">
        <f t="shared" si="42"/>
        <v>SCHEDULE 3: REPORT ON THE REGULATORY TAX ALLOWANCE | 3b(iii): Reconciliation of Tax Losses (Airport Business) | Tax losses (regulated business)—prior period</v>
      </c>
    </row>
    <row r="2753" spans="1:14" hidden="1">
      <c r="A2753" t="s">
        <v>1</v>
      </c>
      <c r="B2753">
        <v>2011</v>
      </c>
      <c r="C2753" t="s">
        <v>176</v>
      </c>
      <c r="D2753" t="s">
        <v>179</v>
      </c>
      <c r="E2753" t="s">
        <v>81</v>
      </c>
      <c r="F2753" t="s">
        <v>81</v>
      </c>
      <c r="G2753">
        <v>55</v>
      </c>
      <c r="H2753" t="s">
        <v>197</v>
      </c>
      <c r="I2753">
        <v>2011</v>
      </c>
      <c r="J2753" t="s">
        <v>92</v>
      </c>
      <c r="K2753" t="s">
        <v>458</v>
      </c>
      <c r="L2753">
        <v>0</v>
      </c>
      <c r="M2753" s="9" t="str">
        <f>Data[[#This Row],[schedule]]&amp;" | "&amp;Data[[#This Row],[section]]</f>
        <v>SCHEDULE 3: REPORT ON THE REGULATORY TAX ALLOWANCE | 3b(iii): Reconciliation of Tax Losses (Airport Business)</v>
      </c>
      <c r="N2753" s="9" t="str">
        <f t="shared" si="42"/>
        <v xml:space="preserve">SCHEDULE 3: REPORT ON THE REGULATORY TAX ALLOWANCE | 3b(iii): Reconciliation of Tax Losses (Airport Business) | Current year tax losses </v>
      </c>
    </row>
    <row r="2754" spans="1:14" hidden="1">
      <c r="A2754" t="s">
        <v>1</v>
      </c>
      <c r="B2754">
        <v>2011</v>
      </c>
      <c r="C2754" t="s">
        <v>176</v>
      </c>
      <c r="D2754" t="s">
        <v>179</v>
      </c>
      <c r="E2754" t="s">
        <v>81</v>
      </c>
      <c r="F2754" t="s">
        <v>81</v>
      </c>
      <c r="G2754">
        <v>56</v>
      </c>
      <c r="H2754" t="s">
        <v>198</v>
      </c>
      <c r="I2754">
        <v>2011</v>
      </c>
      <c r="J2754" t="s">
        <v>92</v>
      </c>
      <c r="K2754" t="s">
        <v>458</v>
      </c>
      <c r="L2754">
        <v>0</v>
      </c>
      <c r="M2754" s="9" t="str">
        <f>Data[[#This Row],[schedule]]&amp;" | "&amp;Data[[#This Row],[section]]</f>
        <v>SCHEDULE 3: REPORT ON THE REGULATORY TAX ALLOWANCE | 3b(iii): Reconciliation of Tax Losses (Airport Business)</v>
      </c>
      <c r="N2754" s="9" t="str">
        <f t="shared" ref="N2754:N2817" si="43">SUBSTITUTE(SUBSTITUTE(SUBSTITUTE(C2754&amp;" | "&amp;D2754&amp;" | "&amp;E2754&amp;" | "&amp;F2754&amp;" | "&amp;H2754," |  |  | "," | ")," |  |  | "," | ")," |  | "," | ")</f>
        <v xml:space="preserve">SCHEDULE 3: REPORT ON THE REGULATORY TAX ALLOWANCE | 3b(iii): Reconciliation of Tax Losses (Airport Business) | Tax losses used </v>
      </c>
    </row>
    <row r="2755" spans="1:14" hidden="1">
      <c r="A2755" t="s">
        <v>1</v>
      </c>
      <c r="B2755">
        <v>2011</v>
      </c>
      <c r="C2755" t="s">
        <v>176</v>
      </c>
      <c r="D2755" t="s">
        <v>179</v>
      </c>
      <c r="E2755" t="s">
        <v>81</v>
      </c>
      <c r="F2755" t="s">
        <v>81</v>
      </c>
      <c r="G2755">
        <v>58</v>
      </c>
      <c r="H2755" t="s">
        <v>199</v>
      </c>
      <c r="I2755">
        <v>2011</v>
      </c>
      <c r="J2755" t="s">
        <v>92</v>
      </c>
      <c r="K2755" t="s">
        <v>81</v>
      </c>
      <c r="M2755" s="9" t="str">
        <f>Data[[#This Row],[schedule]]&amp;" | "&amp;Data[[#This Row],[section]]</f>
        <v>SCHEDULE 3: REPORT ON THE REGULATORY TAX ALLOWANCE | 3b(iii): Reconciliation of Tax Losses (Airport Business)</v>
      </c>
      <c r="N2755" s="9" t="str">
        <f t="shared" si="43"/>
        <v>SCHEDULE 3: REPORT ON THE REGULATORY TAX ALLOWANCE | 3b(iii): Reconciliation of Tax Losses (Airport Business) | Tax losses (regulated business)</v>
      </c>
    </row>
    <row r="2756" spans="1:14" hidden="1">
      <c r="A2756" t="s">
        <v>1</v>
      </c>
      <c r="B2756">
        <v>2011</v>
      </c>
      <c r="C2756" t="s">
        <v>136</v>
      </c>
      <c r="D2756" t="s">
        <v>137</v>
      </c>
      <c r="E2756" t="s">
        <v>81</v>
      </c>
      <c r="F2756" t="s">
        <v>141</v>
      </c>
      <c r="G2756">
        <v>8</v>
      </c>
      <c r="H2756" t="s">
        <v>143</v>
      </c>
      <c r="I2756">
        <v>2011</v>
      </c>
      <c r="J2756" t="s">
        <v>92</v>
      </c>
      <c r="K2756" t="s">
        <v>1295</v>
      </c>
      <c r="L2756">
        <v>45368.695703599988</v>
      </c>
      <c r="M2756" s="9" t="str">
        <f>Data[[#This Row],[schedule]]&amp;" | "&amp;Data[[#This Row],[section]]</f>
        <v>SCHEDULE 2: REPORT ON THE REGULATORY PROFIT | 2a: Regulatory Profit</v>
      </c>
      <c r="N2756" s="9" t="str">
        <f t="shared" si="43"/>
        <v>SCHEDULE 2: REPORT ON THE REGULATORY PROFIT | 2a: Regulatory Profit | Income | Passenger service charge</v>
      </c>
    </row>
    <row r="2757" spans="1:14" hidden="1">
      <c r="A2757" t="s">
        <v>1</v>
      </c>
      <c r="B2757">
        <v>2011</v>
      </c>
      <c r="C2757" t="s">
        <v>136</v>
      </c>
      <c r="D2757" t="s">
        <v>137</v>
      </c>
      <c r="E2757" t="s">
        <v>81</v>
      </c>
      <c r="F2757" t="s">
        <v>141</v>
      </c>
      <c r="G2757">
        <v>9</v>
      </c>
      <c r="H2757" t="s">
        <v>144</v>
      </c>
      <c r="I2757">
        <v>2011</v>
      </c>
      <c r="J2757" t="s">
        <v>92</v>
      </c>
      <c r="K2757" t="s">
        <v>1296</v>
      </c>
      <c r="L2757">
        <v>385.87263999999988</v>
      </c>
      <c r="M2757" s="9" t="str">
        <f>Data[[#This Row],[schedule]]&amp;" | "&amp;Data[[#This Row],[section]]</f>
        <v>SCHEDULE 2: REPORT ON THE REGULATORY PROFIT | 2a: Regulatory Profit</v>
      </c>
      <c r="N2757" s="9" t="str">
        <f t="shared" si="43"/>
        <v>SCHEDULE 2: REPORT ON THE REGULATORY PROFIT | 2a: Regulatory Profit | Income | MCTOW charge</v>
      </c>
    </row>
    <row r="2758" spans="1:14" hidden="1">
      <c r="A2758" t="s">
        <v>1</v>
      </c>
      <c r="B2758">
        <v>2011</v>
      </c>
      <c r="C2758" t="s">
        <v>136</v>
      </c>
      <c r="D2758" t="s">
        <v>137</v>
      </c>
      <c r="E2758" t="s">
        <v>81</v>
      </c>
      <c r="F2758" t="s">
        <v>141</v>
      </c>
      <c r="G2758">
        <v>10</v>
      </c>
      <c r="H2758" t="s">
        <v>145</v>
      </c>
      <c r="I2758">
        <v>2011</v>
      </c>
      <c r="J2758" t="s">
        <v>92</v>
      </c>
      <c r="K2758" t="s">
        <v>1297</v>
      </c>
      <c r="L2758">
        <v>6745.5609999999997</v>
      </c>
      <c r="M2758" s="9" t="str">
        <f>Data[[#This Row],[schedule]]&amp;" | "&amp;Data[[#This Row],[section]]</f>
        <v>SCHEDULE 2: REPORT ON THE REGULATORY PROFIT | 2a: Regulatory Profit</v>
      </c>
      <c r="N2758" s="9" t="str">
        <f t="shared" si="43"/>
        <v>SCHEDULE 2: REPORT ON THE REGULATORY PROFIT | 2a: Regulatory Profit | Income | International departure fee</v>
      </c>
    </row>
    <row r="2759" spans="1:14" hidden="1">
      <c r="A2759" t="s">
        <v>1</v>
      </c>
      <c r="B2759">
        <v>2011</v>
      </c>
      <c r="C2759" t="s">
        <v>136</v>
      </c>
      <c r="D2759" t="s">
        <v>137</v>
      </c>
      <c r="E2759" t="s">
        <v>81</v>
      </c>
      <c r="F2759" t="s">
        <v>141</v>
      </c>
      <c r="G2759">
        <v>11</v>
      </c>
      <c r="H2759" t="s">
        <v>146</v>
      </c>
      <c r="I2759">
        <v>2011</v>
      </c>
      <c r="J2759" t="s">
        <v>92</v>
      </c>
      <c r="K2759" t="s">
        <v>1298</v>
      </c>
      <c r="L2759">
        <v>452.858</v>
      </c>
      <c r="M2759" s="9" t="str">
        <f>Data[[#This Row],[schedule]]&amp;" | "&amp;Data[[#This Row],[section]]</f>
        <v>SCHEDULE 2: REPORT ON THE REGULATORY PROFIT | 2a: Regulatory Profit</v>
      </c>
      <c r="N2759" s="9" t="str">
        <f t="shared" si="43"/>
        <v>SCHEDULE 2: REPORT ON THE REGULATORY PROFIT | 2a: Regulatory Profit | Income | Counter charges</v>
      </c>
    </row>
    <row r="2760" spans="1:14" hidden="1">
      <c r="A2760" t="s">
        <v>1</v>
      </c>
      <c r="B2760">
        <v>2011</v>
      </c>
      <c r="C2760" t="s">
        <v>136</v>
      </c>
      <c r="D2760" t="s">
        <v>137</v>
      </c>
      <c r="E2760" t="s">
        <v>81</v>
      </c>
      <c r="F2760" t="s">
        <v>141</v>
      </c>
      <c r="G2760">
        <v>12</v>
      </c>
      <c r="H2760" t="s">
        <v>147</v>
      </c>
      <c r="I2760">
        <v>2011</v>
      </c>
      <c r="J2760" t="s">
        <v>92</v>
      </c>
      <c r="K2760" t="s">
        <v>1302</v>
      </c>
      <c r="L2760">
        <v>4101.58</v>
      </c>
      <c r="M2760" s="9" t="str">
        <f>Data[[#This Row],[schedule]]&amp;" | "&amp;Data[[#This Row],[section]]</f>
        <v>SCHEDULE 2: REPORT ON THE REGULATORY PROFIT | 2a: Regulatory Profit</v>
      </c>
      <c r="N2760" s="9" t="str">
        <f t="shared" si="43"/>
        <v>SCHEDULE 2: REPORT ON THE REGULATORY PROFIT | 2a: Regulatory Profit | Income | Lease, rental and concession income</v>
      </c>
    </row>
    <row r="2761" spans="1:14" hidden="1">
      <c r="A2761" t="s">
        <v>1</v>
      </c>
      <c r="B2761">
        <v>2011</v>
      </c>
      <c r="C2761" t="s">
        <v>136</v>
      </c>
      <c r="D2761" t="s">
        <v>137</v>
      </c>
      <c r="E2761" t="s">
        <v>81</v>
      </c>
      <c r="F2761" t="s">
        <v>141</v>
      </c>
      <c r="G2761">
        <v>13</v>
      </c>
      <c r="H2761" t="s">
        <v>148</v>
      </c>
      <c r="I2761">
        <v>2011</v>
      </c>
      <c r="J2761" t="s">
        <v>92</v>
      </c>
      <c r="K2761" t="s">
        <v>458</v>
      </c>
      <c r="L2761">
        <v>0</v>
      </c>
      <c r="M2761" s="9" t="str">
        <f>Data[[#This Row],[schedule]]&amp;" | "&amp;Data[[#This Row],[section]]</f>
        <v>SCHEDULE 2: REPORT ON THE REGULATORY PROFIT | 2a: Regulatory Profit</v>
      </c>
      <c r="N2761" s="9" t="str">
        <f t="shared" si="43"/>
        <v>SCHEDULE 2: REPORT ON THE REGULATORY PROFIT | 2a: Regulatory Profit | Income | Other operating revenue</v>
      </c>
    </row>
    <row r="2762" spans="1:14" hidden="1">
      <c r="A2762" t="s">
        <v>1</v>
      </c>
      <c r="B2762">
        <v>2011</v>
      </c>
      <c r="C2762" t="s">
        <v>136</v>
      </c>
      <c r="D2762" t="s">
        <v>137</v>
      </c>
      <c r="E2762" t="s">
        <v>81</v>
      </c>
      <c r="F2762" t="s">
        <v>141</v>
      </c>
      <c r="G2762">
        <v>14</v>
      </c>
      <c r="H2762" t="s">
        <v>149</v>
      </c>
      <c r="I2762">
        <v>2011</v>
      </c>
      <c r="J2762" t="s">
        <v>92</v>
      </c>
      <c r="K2762" t="s">
        <v>1305</v>
      </c>
      <c r="L2762">
        <v>57054.567343599992</v>
      </c>
      <c r="M2762" s="9" t="str">
        <f>Data[[#This Row],[schedule]]&amp;" | "&amp;Data[[#This Row],[section]]</f>
        <v>SCHEDULE 2: REPORT ON THE REGULATORY PROFIT | 2a: Regulatory Profit</v>
      </c>
      <c r="N2762" s="9" t="str">
        <f t="shared" si="43"/>
        <v>SCHEDULE 2: REPORT ON THE REGULATORY PROFIT | 2a: Regulatory Profit | Income | Net operating revenue</v>
      </c>
    </row>
    <row r="2763" spans="1:14" hidden="1">
      <c r="A2763" t="s">
        <v>1</v>
      </c>
      <c r="B2763">
        <v>2011</v>
      </c>
      <c r="C2763" t="s">
        <v>136</v>
      </c>
      <c r="D2763" t="s">
        <v>137</v>
      </c>
      <c r="E2763" t="s">
        <v>81</v>
      </c>
      <c r="F2763" t="s">
        <v>141</v>
      </c>
      <c r="G2763">
        <v>16</v>
      </c>
      <c r="H2763" t="s">
        <v>150</v>
      </c>
      <c r="I2763">
        <v>2011</v>
      </c>
      <c r="J2763" t="s">
        <v>92</v>
      </c>
      <c r="K2763" t="s">
        <v>1446</v>
      </c>
      <c r="L2763">
        <v>2.1080000000000001</v>
      </c>
      <c r="M2763" s="9" t="str">
        <f>Data[[#This Row],[schedule]]&amp;" | "&amp;Data[[#This Row],[section]]</f>
        <v>SCHEDULE 2: REPORT ON THE REGULATORY PROFIT | 2a: Regulatory Profit</v>
      </c>
      <c r="N2763" s="9" t="str">
        <f t="shared" si="43"/>
        <v>SCHEDULE 2: REPORT ON THE REGULATORY PROFIT | 2a: Regulatory Profit | Income | Gains / (losses) on sale of assets</v>
      </c>
    </row>
    <row r="2764" spans="1:14" hidden="1">
      <c r="A2764" t="s">
        <v>1</v>
      </c>
      <c r="B2764">
        <v>2011</v>
      </c>
      <c r="C2764" t="s">
        <v>136</v>
      </c>
      <c r="D2764" t="s">
        <v>137</v>
      </c>
      <c r="E2764" t="s">
        <v>81</v>
      </c>
      <c r="F2764" t="s">
        <v>141</v>
      </c>
      <c r="G2764">
        <v>17</v>
      </c>
      <c r="H2764" t="s">
        <v>151</v>
      </c>
      <c r="I2764">
        <v>2011</v>
      </c>
      <c r="J2764" t="s">
        <v>92</v>
      </c>
      <c r="K2764" t="s">
        <v>458</v>
      </c>
      <c r="L2764">
        <v>0</v>
      </c>
      <c r="M2764" s="9" t="str">
        <f>Data[[#This Row],[schedule]]&amp;" | "&amp;Data[[#This Row],[section]]</f>
        <v>SCHEDULE 2: REPORT ON THE REGULATORY PROFIT | 2a: Regulatory Profit</v>
      </c>
      <c r="N2764" s="9" t="str">
        <f t="shared" si="43"/>
        <v>SCHEDULE 2: REPORT ON THE REGULATORY PROFIT | 2a: Regulatory Profit | Income | Other income</v>
      </c>
    </row>
    <row r="2765" spans="1:14" hidden="1">
      <c r="A2765" t="s">
        <v>1</v>
      </c>
      <c r="B2765">
        <v>2011</v>
      </c>
      <c r="C2765" t="s">
        <v>136</v>
      </c>
      <c r="D2765" t="s">
        <v>137</v>
      </c>
      <c r="E2765" t="s">
        <v>81</v>
      </c>
      <c r="F2765" t="s">
        <v>141</v>
      </c>
      <c r="G2765">
        <v>18</v>
      </c>
      <c r="H2765" t="s">
        <v>152</v>
      </c>
      <c r="I2765">
        <v>2011</v>
      </c>
      <c r="J2765" t="s">
        <v>92</v>
      </c>
      <c r="K2765" t="s">
        <v>1259</v>
      </c>
      <c r="L2765">
        <v>57056.675343599993</v>
      </c>
      <c r="M2765" s="9" t="str">
        <f>Data[[#This Row],[schedule]]&amp;" | "&amp;Data[[#This Row],[section]]</f>
        <v>SCHEDULE 2: REPORT ON THE REGULATORY PROFIT | 2a: Regulatory Profit</v>
      </c>
      <c r="N2765" s="9" t="str">
        <f t="shared" si="43"/>
        <v>SCHEDULE 2: REPORT ON THE REGULATORY PROFIT | 2a: Regulatory Profit | Income | Total regulatory income</v>
      </c>
    </row>
    <row r="2766" spans="1:14" hidden="1">
      <c r="A2766" t="s">
        <v>1</v>
      </c>
      <c r="B2766">
        <v>2011</v>
      </c>
      <c r="C2766" t="s">
        <v>136</v>
      </c>
      <c r="D2766" t="s">
        <v>137</v>
      </c>
      <c r="E2766" t="s">
        <v>81</v>
      </c>
      <c r="F2766" t="s">
        <v>142</v>
      </c>
      <c r="G2766">
        <v>20</v>
      </c>
      <c r="H2766" t="s">
        <v>153</v>
      </c>
      <c r="I2766">
        <v>2011</v>
      </c>
      <c r="J2766" t="s">
        <v>92</v>
      </c>
      <c r="K2766" t="s">
        <v>81</v>
      </c>
      <c r="M2766" s="9" t="str">
        <f>Data[[#This Row],[schedule]]&amp;" | "&amp;Data[[#This Row],[section]]</f>
        <v>SCHEDULE 2: REPORT ON THE REGULATORY PROFIT | 2a: Regulatory Profit</v>
      </c>
      <c r="N2766" s="9" t="str">
        <f t="shared" si="43"/>
        <v>SCHEDULE 2: REPORT ON THE REGULATORY PROFIT | 2a: Regulatory Profit | Expenses | Operational expenditure:</v>
      </c>
    </row>
    <row r="2767" spans="1:14" hidden="1">
      <c r="A2767" t="s">
        <v>1</v>
      </c>
      <c r="B2767">
        <v>2011</v>
      </c>
      <c r="C2767" t="s">
        <v>136</v>
      </c>
      <c r="D2767" t="s">
        <v>137</v>
      </c>
      <c r="E2767" t="s">
        <v>81</v>
      </c>
      <c r="F2767" t="s">
        <v>142</v>
      </c>
      <c r="G2767">
        <v>21</v>
      </c>
      <c r="H2767" t="s">
        <v>76</v>
      </c>
      <c r="I2767">
        <v>2011</v>
      </c>
      <c r="J2767" t="s">
        <v>92</v>
      </c>
      <c r="K2767" t="s">
        <v>1169</v>
      </c>
      <c r="L2767">
        <v>4272.1486641927559</v>
      </c>
      <c r="M2767" s="9" t="str">
        <f>Data[[#This Row],[schedule]]&amp;" | "&amp;Data[[#This Row],[section]]</f>
        <v>SCHEDULE 2: REPORT ON THE REGULATORY PROFIT | 2a: Regulatory Profit</v>
      </c>
      <c r="N2767" s="9" t="str">
        <f t="shared" si="43"/>
        <v>SCHEDULE 2: REPORT ON THE REGULATORY PROFIT | 2a: Regulatory Profit | Expenses | Corporate overheads</v>
      </c>
    </row>
    <row r="2768" spans="1:14" hidden="1">
      <c r="A2768" t="s">
        <v>1</v>
      </c>
      <c r="B2768">
        <v>2011</v>
      </c>
      <c r="C2768" t="s">
        <v>136</v>
      </c>
      <c r="D2768" t="s">
        <v>137</v>
      </c>
      <c r="E2768" t="s">
        <v>81</v>
      </c>
      <c r="F2768" t="s">
        <v>142</v>
      </c>
      <c r="G2768">
        <v>22</v>
      </c>
      <c r="H2768" t="s">
        <v>77</v>
      </c>
      <c r="I2768">
        <v>2011</v>
      </c>
      <c r="J2768" t="s">
        <v>92</v>
      </c>
      <c r="K2768" t="s">
        <v>1351</v>
      </c>
      <c r="L2768">
        <v>8390.6924381173776</v>
      </c>
      <c r="M2768" s="9" t="str">
        <f>Data[[#This Row],[schedule]]&amp;" | "&amp;Data[[#This Row],[section]]</f>
        <v>SCHEDULE 2: REPORT ON THE REGULATORY PROFIT | 2a: Regulatory Profit</v>
      </c>
      <c r="N2768" s="9" t="str">
        <f t="shared" si="43"/>
        <v>SCHEDULE 2: REPORT ON THE REGULATORY PROFIT | 2a: Regulatory Profit | Expenses | Asset management and airport operations</v>
      </c>
    </row>
    <row r="2769" spans="1:14" hidden="1">
      <c r="A2769" t="s">
        <v>1</v>
      </c>
      <c r="B2769">
        <v>2011</v>
      </c>
      <c r="C2769" t="s">
        <v>136</v>
      </c>
      <c r="D2769" t="s">
        <v>137</v>
      </c>
      <c r="E2769" t="s">
        <v>81</v>
      </c>
      <c r="F2769" t="s">
        <v>142</v>
      </c>
      <c r="G2769">
        <v>23</v>
      </c>
      <c r="H2769" t="s">
        <v>78</v>
      </c>
      <c r="I2769">
        <v>2011</v>
      </c>
      <c r="J2769" t="s">
        <v>92</v>
      </c>
      <c r="K2769" t="s">
        <v>1352</v>
      </c>
      <c r="L2769">
        <v>1985.5193510797239</v>
      </c>
      <c r="M2769" s="9" t="str">
        <f>Data[[#This Row],[schedule]]&amp;" | "&amp;Data[[#This Row],[section]]</f>
        <v>SCHEDULE 2: REPORT ON THE REGULATORY PROFIT | 2a: Regulatory Profit</v>
      </c>
      <c r="N2769" s="9" t="str">
        <f t="shared" si="43"/>
        <v>SCHEDULE 2: REPORT ON THE REGULATORY PROFIT | 2a: Regulatory Profit | Expenses | Asset maintenance</v>
      </c>
    </row>
    <row r="2770" spans="1:14" hidden="1">
      <c r="A2770" t="s">
        <v>1</v>
      </c>
      <c r="B2770">
        <v>2011</v>
      </c>
      <c r="C2770" t="s">
        <v>136</v>
      </c>
      <c r="D2770" t="s">
        <v>137</v>
      </c>
      <c r="E2770" t="s">
        <v>81</v>
      </c>
      <c r="F2770" t="s">
        <v>142</v>
      </c>
      <c r="G2770">
        <v>24</v>
      </c>
      <c r="H2770" t="s">
        <v>79</v>
      </c>
      <c r="I2770">
        <v>2011</v>
      </c>
      <c r="J2770" t="s">
        <v>92</v>
      </c>
      <c r="K2770" t="s">
        <v>1203</v>
      </c>
      <c r="L2770">
        <v>14648.36045338986</v>
      </c>
      <c r="M2770" s="9" t="str">
        <f>Data[[#This Row],[schedule]]&amp;" | "&amp;Data[[#This Row],[section]]</f>
        <v>SCHEDULE 2: REPORT ON THE REGULATORY PROFIT | 2a: Regulatory Profit</v>
      </c>
      <c r="N2770" s="9" t="str">
        <f t="shared" si="43"/>
        <v>SCHEDULE 2: REPORT ON THE REGULATORY PROFIT | 2a: Regulatory Profit | Expenses | Total operational expenditure</v>
      </c>
    </row>
    <row r="2771" spans="1:14" hidden="1">
      <c r="A2771" t="s">
        <v>1</v>
      </c>
      <c r="B2771">
        <v>2011</v>
      </c>
      <c r="C2771" t="s">
        <v>136</v>
      </c>
      <c r="D2771" t="s">
        <v>137</v>
      </c>
      <c r="E2771" t="s">
        <v>81</v>
      </c>
      <c r="F2771" t="s">
        <v>81</v>
      </c>
      <c r="G2771">
        <v>26</v>
      </c>
      <c r="H2771" t="s">
        <v>154</v>
      </c>
      <c r="I2771">
        <v>2011</v>
      </c>
      <c r="J2771" t="s">
        <v>92</v>
      </c>
      <c r="K2771" t="s">
        <v>1447</v>
      </c>
      <c r="L2771">
        <v>42408.914890210137</v>
      </c>
      <c r="M2771" s="9" t="str">
        <f>Data[[#This Row],[schedule]]&amp;" | "&amp;Data[[#This Row],[section]]</f>
        <v>SCHEDULE 2: REPORT ON THE REGULATORY PROFIT | 2a: Regulatory Profit</v>
      </c>
      <c r="N2771" s="9" t="str">
        <f t="shared" si="43"/>
        <v>SCHEDULE 2: REPORT ON THE REGULATORY PROFIT | 2a: Regulatory Profit | Operating surplus / (deficit)</v>
      </c>
    </row>
    <row r="2772" spans="1:14" hidden="1">
      <c r="A2772" t="s">
        <v>1</v>
      </c>
      <c r="B2772">
        <v>2011</v>
      </c>
      <c r="C2772" t="s">
        <v>136</v>
      </c>
      <c r="D2772" t="s">
        <v>137</v>
      </c>
      <c r="E2772" t="s">
        <v>81</v>
      </c>
      <c r="F2772" t="s">
        <v>81</v>
      </c>
      <c r="G2772">
        <v>28</v>
      </c>
      <c r="H2772" t="s">
        <v>155</v>
      </c>
      <c r="I2772">
        <v>2011</v>
      </c>
      <c r="J2772" t="s">
        <v>92</v>
      </c>
      <c r="K2772" t="s">
        <v>1269</v>
      </c>
      <c r="L2772">
        <v>12104.68381223695</v>
      </c>
      <c r="M2772" s="9" t="str">
        <f>Data[[#This Row],[schedule]]&amp;" | "&amp;Data[[#This Row],[section]]</f>
        <v>SCHEDULE 2: REPORT ON THE REGULATORY PROFIT | 2a: Regulatory Profit</v>
      </c>
      <c r="N2772" s="9" t="str">
        <f t="shared" si="43"/>
        <v>SCHEDULE 2: REPORT ON THE REGULATORY PROFIT | 2a: Regulatory Profit | Regulatory depreciation</v>
      </c>
    </row>
    <row r="2773" spans="1:14" hidden="1">
      <c r="A2773" t="s">
        <v>1</v>
      </c>
      <c r="B2773">
        <v>2011</v>
      </c>
      <c r="C2773" t="s">
        <v>136</v>
      </c>
      <c r="D2773" t="s">
        <v>137</v>
      </c>
      <c r="E2773" t="s">
        <v>81</v>
      </c>
      <c r="F2773" t="s">
        <v>81</v>
      </c>
      <c r="G2773">
        <v>30</v>
      </c>
      <c r="H2773" t="s">
        <v>156</v>
      </c>
      <c r="I2773">
        <v>2011</v>
      </c>
      <c r="J2773" t="s">
        <v>92</v>
      </c>
      <c r="K2773" t="s">
        <v>1369</v>
      </c>
      <c r="L2773">
        <v>6214.864292001701</v>
      </c>
      <c r="M2773" s="9" t="str">
        <f>Data[[#This Row],[schedule]]&amp;" | "&amp;Data[[#This Row],[section]]</f>
        <v>SCHEDULE 2: REPORT ON THE REGULATORY PROFIT | 2a: Regulatory Profit</v>
      </c>
      <c r="N2773" s="9" t="str">
        <f t="shared" si="43"/>
        <v>SCHEDULE 2: REPORT ON THE REGULATORY PROFIT | 2a: Regulatory Profit | Indexed revaluation</v>
      </c>
    </row>
    <row r="2774" spans="1:14" hidden="1">
      <c r="A2774" t="s">
        <v>1</v>
      </c>
      <c r="B2774">
        <v>2011</v>
      </c>
      <c r="C2774" t="s">
        <v>136</v>
      </c>
      <c r="D2774" t="s">
        <v>137</v>
      </c>
      <c r="E2774" t="s">
        <v>81</v>
      </c>
      <c r="F2774" t="s">
        <v>81</v>
      </c>
      <c r="G2774">
        <v>31</v>
      </c>
      <c r="H2774" t="s">
        <v>157</v>
      </c>
      <c r="I2774">
        <v>2011</v>
      </c>
      <c r="J2774" t="s">
        <v>92</v>
      </c>
      <c r="K2774" t="s">
        <v>1371</v>
      </c>
      <c r="L2774">
        <v>-1759.6830891219611</v>
      </c>
      <c r="M2774" s="9" t="str">
        <f>Data[[#This Row],[schedule]]&amp;" | "&amp;Data[[#This Row],[section]]</f>
        <v>SCHEDULE 2: REPORT ON THE REGULATORY PROFIT | 2a: Regulatory Profit</v>
      </c>
      <c r="N2774" s="9" t="str">
        <f t="shared" si="43"/>
        <v>SCHEDULE 2: REPORT ON THE REGULATORY PROFIT | 2a: Regulatory Profit | Non-indexed revaluation</v>
      </c>
    </row>
    <row r="2775" spans="1:14" hidden="1">
      <c r="A2775" t="s">
        <v>1</v>
      </c>
      <c r="B2775">
        <v>2011</v>
      </c>
      <c r="C2775" t="s">
        <v>136</v>
      </c>
      <c r="D2775" t="s">
        <v>137</v>
      </c>
      <c r="E2775" t="s">
        <v>81</v>
      </c>
      <c r="F2775" t="s">
        <v>81</v>
      </c>
      <c r="G2775">
        <v>32</v>
      </c>
      <c r="H2775" t="s">
        <v>158</v>
      </c>
      <c r="I2775">
        <v>2011</v>
      </c>
      <c r="J2775" t="s">
        <v>92</v>
      </c>
      <c r="K2775" t="s">
        <v>1274</v>
      </c>
      <c r="L2775">
        <v>4455.1812028797394</v>
      </c>
      <c r="M2775" s="9" t="str">
        <f>Data[[#This Row],[schedule]]&amp;" | "&amp;Data[[#This Row],[section]]</f>
        <v>SCHEDULE 2: REPORT ON THE REGULATORY PROFIT | 2a: Regulatory Profit</v>
      </c>
      <c r="N2775" s="9" t="str">
        <f t="shared" si="43"/>
        <v>SCHEDULE 2: REPORT ON THE REGULATORY PROFIT | 2a: Regulatory Profit | Total revaluations</v>
      </c>
    </row>
    <row r="2776" spans="1:14" hidden="1">
      <c r="A2776" t="s">
        <v>1</v>
      </c>
      <c r="B2776">
        <v>2011</v>
      </c>
      <c r="C2776" t="s">
        <v>136</v>
      </c>
      <c r="D2776" t="s">
        <v>137</v>
      </c>
      <c r="E2776" t="s">
        <v>81</v>
      </c>
      <c r="F2776" t="s">
        <v>81</v>
      </c>
      <c r="G2776">
        <v>34</v>
      </c>
      <c r="H2776" t="s">
        <v>159</v>
      </c>
      <c r="I2776">
        <v>2011</v>
      </c>
      <c r="J2776" t="s">
        <v>92</v>
      </c>
      <c r="K2776" t="s">
        <v>1448</v>
      </c>
      <c r="L2776">
        <v>34759.412280852921</v>
      </c>
      <c r="M2776" s="9" t="str">
        <f>Data[[#This Row],[schedule]]&amp;" | "&amp;Data[[#This Row],[section]]</f>
        <v>SCHEDULE 2: REPORT ON THE REGULATORY PROFIT | 2a: Regulatory Profit</v>
      </c>
      <c r="N2776" s="9" t="str">
        <f t="shared" si="43"/>
        <v>SCHEDULE 2: REPORT ON THE REGULATORY PROFIT | 2a: Regulatory Profit | Regulatory Profit / (Loss) before tax &amp; allowance for long term credit spread</v>
      </c>
    </row>
    <row r="2777" spans="1:14" hidden="1">
      <c r="A2777" t="s">
        <v>1</v>
      </c>
      <c r="B2777">
        <v>2011</v>
      </c>
      <c r="C2777" t="s">
        <v>136</v>
      </c>
      <c r="D2777" t="s">
        <v>137</v>
      </c>
      <c r="E2777" t="s">
        <v>81</v>
      </c>
      <c r="F2777" t="s">
        <v>81</v>
      </c>
      <c r="G2777">
        <v>36</v>
      </c>
      <c r="H2777" t="s">
        <v>160</v>
      </c>
      <c r="I2777">
        <v>2011</v>
      </c>
      <c r="J2777" t="s">
        <v>92</v>
      </c>
      <c r="K2777" t="s">
        <v>1449</v>
      </c>
      <c r="L2777">
        <v>-2.560464255212537</v>
      </c>
      <c r="M2777" s="9" t="str">
        <f>Data[[#This Row],[schedule]]&amp;" | "&amp;Data[[#This Row],[section]]</f>
        <v>SCHEDULE 2: REPORT ON THE REGULATORY PROFIT | 2a: Regulatory Profit</v>
      </c>
      <c r="N2777" s="9" t="str">
        <f t="shared" si="43"/>
        <v>SCHEDULE 2: REPORT ON THE REGULATORY PROFIT | 2a: Regulatory Profit | Allowance for long term credit spread</v>
      </c>
    </row>
    <row r="2778" spans="1:14" hidden="1">
      <c r="A2778" t="s">
        <v>1</v>
      </c>
      <c r="B2778">
        <v>2011</v>
      </c>
      <c r="C2778" t="s">
        <v>136</v>
      </c>
      <c r="D2778" t="s">
        <v>137</v>
      </c>
      <c r="E2778" t="s">
        <v>81</v>
      </c>
      <c r="F2778" t="s">
        <v>81</v>
      </c>
      <c r="G2778">
        <v>38</v>
      </c>
      <c r="H2778" t="s">
        <v>161</v>
      </c>
      <c r="I2778">
        <v>2011</v>
      </c>
      <c r="J2778" t="s">
        <v>92</v>
      </c>
      <c r="K2778" t="s">
        <v>1433</v>
      </c>
      <c r="L2778">
        <v>34761.972745108127</v>
      </c>
      <c r="M2778" s="9" t="str">
        <f>Data[[#This Row],[schedule]]&amp;" | "&amp;Data[[#This Row],[section]]</f>
        <v>SCHEDULE 2: REPORT ON THE REGULATORY PROFIT | 2a: Regulatory Profit</v>
      </c>
      <c r="N2778" s="9" t="str">
        <f t="shared" si="43"/>
        <v>SCHEDULE 2: REPORT ON THE REGULATORY PROFIT | 2a: Regulatory Profit | Regulatory Profit / (Loss) before tax</v>
      </c>
    </row>
    <row r="2779" spans="1:14" hidden="1">
      <c r="A2779" t="s">
        <v>1</v>
      </c>
      <c r="B2779">
        <v>2011</v>
      </c>
      <c r="C2779" t="s">
        <v>136</v>
      </c>
      <c r="D2779" t="s">
        <v>137</v>
      </c>
      <c r="E2779" t="s">
        <v>81</v>
      </c>
      <c r="F2779" t="s">
        <v>81</v>
      </c>
      <c r="G2779">
        <v>40</v>
      </c>
      <c r="H2779" t="s">
        <v>162</v>
      </c>
      <c r="I2779">
        <v>2011</v>
      </c>
      <c r="J2779" t="s">
        <v>92</v>
      </c>
      <c r="K2779" t="s">
        <v>1279</v>
      </c>
      <c r="L2779">
        <v>8776.8776046347975</v>
      </c>
      <c r="M2779" s="9" t="str">
        <f>Data[[#This Row],[schedule]]&amp;" | "&amp;Data[[#This Row],[section]]</f>
        <v>SCHEDULE 2: REPORT ON THE REGULATORY PROFIT | 2a: Regulatory Profit</v>
      </c>
      <c r="N2779" s="9" t="str">
        <f t="shared" si="43"/>
        <v>SCHEDULE 2: REPORT ON THE REGULATORY PROFIT | 2a: Regulatory Profit | Regulatory tax allowance</v>
      </c>
    </row>
    <row r="2780" spans="1:14" hidden="1">
      <c r="A2780" t="s">
        <v>1</v>
      </c>
      <c r="B2780">
        <v>2011</v>
      </c>
      <c r="C2780" t="s">
        <v>136</v>
      </c>
      <c r="D2780" t="s">
        <v>137</v>
      </c>
      <c r="E2780" t="s">
        <v>81</v>
      </c>
      <c r="F2780" t="s">
        <v>81</v>
      </c>
      <c r="G2780">
        <v>42</v>
      </c>
      <c r="H2780" t="s">
        <v>163</v>
      </c>
      <c r="I2780">
        <v>2011</v>
      </c>
      <c r="J2780" t="s">
        <v>92</v>
      </c>
      <c r="K2780" t="s">
        <v>1450</v>
      </c>
      <c r="L2780">
        <v>25985.095140473339</v>
      </c>
      <c r="M2780" s="9" t="str">
        <f>Data[[#This Row],[schedule]]&amp;" | "&amp;Data[[#This Row],[section]]</f>
        <v>SCHEDULE 2: REPORT ON THE REGULATORY PROFIT | 2a: Regulatory Profit</v>
      </c>
      <c r="N2780" s="9" t="str">
        <f t="shared" si="43"/>
        <v xml:space="preserve">SCHEDULE 2: REPORT ON THE REGULATORY PROFIT | 2a: Regulatory Profit | Regulatory Profit / (Loss) </v>
      </c>
    </row>
    <row r="2781" spans="1:14" hidden="1">
      <c r="A2781" t="s">
        <v>1</v>
      </c>
      <c r="B2781">
        <v>2011</v>
      </c>
      <c r="C2781" t="s">
        <v>136</v>
      </c>
      <c r="D2781" t="s">
        <v>138</v>
      </c>
      <c r="E2781" t="s">
        <v>81</v>
      </c>
      <c r="F2781" t="s">
        <v>81</v>
      </c>
      <c r="G2781">
        <v>88</v>
      </c>
      <c r="H2781" t="s">
        <v>164</v>
      </c>
      <c r="I2781">
        <v>2011</v>
      </c>
      <c r="J2781" t="s">
        <v>92</v>
      </c>
      <c r="K2781" t="s">
        <v>1451</v>
      </c>
      <c r="L2781">
        <v>192.0634699999996</v>
      </c>
      <c r="M2781" s="9" t="str">
        <f>Data[[#This Row],[schedule]]&amp;" | "&amp;Data[[#This Row],[section]]</f>
        <v>SCHEDULE 2: REPORT ON THE REGULATORY PROFIT | 2b(ii): Financial Incentives</v>
      </c>
      <c r="N2781" s="9" t="str">
        <f t="shared" si="43"/>
        <v>SCHEDULE 2: REPORT ON THE REGULATORY PROFIT | 2b(ii): Financial Incentives | Pricing incentives</v>
      </c>
    </row>
    <row r="2782" spans="1:14" hidden="1">
      <c r="A2782" t="s">
        <v>1</v>
      </c>
      <c r="B2782">
        <v>2011</v>
      </c>
      <c r="C2782" t="s">
        <v>136</v>
      </c>
      <c r="D2782" t="s">
        <v>138</v>
      </c>
      <c r="E2782" t="s">
        <v>81</v>
      </c>
      <c r="F2782" t="s">
        <v>81</v>
      </c>
      <c r="G2782">
        <v>89</v>
      </c>
      <c r="H2782" t="s">
        <v>165</v>
      </c>
      <c r="I2782">
        <v>2011</v>
      </c>
      <c r="J2782" t="s">
        <v>92</v>
      </c>
      <c r="K2782" t="s">
        <v>1452</v>
      </c>
      <c r="L2782">
        <v>10.510265</v>
      </c>
      <c r="M2782" s="9" t="str">
        <f>Data[[#This Row],[schedule]]&amp;" | "&amp;Data[[#This Row],[section]]</f>
        <v>SCHEDULE 2: REPORT ON THE REGULATORY PROFIT | 2b(ii): Financial Incentives</v>
      </c>
      <c r="N2782" s="9" t="str">
        <f t="shared" si="43"/>
        <v>SCHEDULE 2: REPORT ON THE REGULATORY PROFIT | 2b(ii): Financial Incentives | Other incentives</v>
      </c>
    </row>
    <row r="2783" spans="1:14" hidden="1">
      <c r="A2783" t="s">
        <v>1</v>
      </c>
      <c r="B2783">
        <v>2011</v>
      </c>
      <c r="C2783" t="s">
        <v>136</v>
      </c>
      <c r="D2783" t="s">
        <v>138</v>
      </c>
      <c r="E2783" t="s">
        <v>81</v>
      </c>
      <c r="F2783" t="s">
        <v>81</v>
      </c>
      <c r="G2783">
        <v>90</v>
      </c>
      <c r="H2783" t="s">
        <v>166</v>
      </c>
      <c r="I2783">
        <v>2011</v>
      </c>
      <c r="J2783" t="s">
        <v>92</v>
      </c>
      <c r="K2783" t="s">
        <v>1453</v>
      </c>
      <c r="L2783">
        <v>202.5737349999996</v>
      </c>
      <c r="M2783" s="9" t="str">
        <f>Data[[#This Row],[schedule]]&amp;" | "&amp;Data[[#This Row],[section]]</f>
        <v>SCHEDULE 2: REPORT ON THE REGULATORY PROFIT | 2b(ii): Financial Incentives</v>
      </c>
      <c r="N2783" s="9" t="str">
        <f t="shared" si="43"/>
        <v>SCHEDULE 2: REPORT ON THE REGULATORY PROFIT | 2b(ii): Financial Incentives | Total financial incentives</v>
      </c>
    </row>
    <row r="2784" spans="1:14" hidden="1">
      <c r="A2784" t="s">
        <v>1</v>
      </c>
      <c r="B2784">
        <v>2011</v>
      </c>
      <c r="C2784" t="s">
        <v>136</v>
      </c>
      <c r="D2784" t="s">
        <v>139</v>
      </c>
      <c r="E2784" t="s">
        <v>81</v>
      </c>
      <c r="F2784" t="s">
        <v>81</v>
      </c>
      <c r="G2784">
        <v>93</v>
      </c>
      <c r="H2784" t="s">
        <v>167</v>
      </c>
      <c r="I2784">
        <v>2011</v>
      </c>
      <c r="J2784" t="s">
        <v>92</v>
      </c>
      <c r="K2784" t="s">
        <v>1454</v>
      </c>
      <c r="L2784">
        <v>1072.462945857626</v>
      </c>
      <c r="M2784" s="9" t="str">
        <f>Data[[#This Row],[schedule]]&amp;" | "&amp;Data[[#This Row],[section]]</f>
        <v>SCHEDULE 2: REPORT ON THE REGULATORY PROFIT | 2b(iii): Rates and Levy Costs</v>
      </c>
      <c r="N2784" s="9" t="str">
        <f t="shared" si="43"/>
        <v>SCHEDULE 2: REPORT ON THE REGULATORY PROFIT | 2b(iii): Rates and Levy Costs | Rates and levy costs</v>
      </c>
    </row>
    <row r="2785" spans="1:14" hidden="1">
      <c r="A2785" t="s">
        <v>1</v>
      </c>
      <c r="B2785">
        <v>2011</v>
      </c>
      <c r="C2785" t="s">
        <v>136</v>
      </c>
      <c r="D2785" t="s">
        <v>140</v>
      </c>
      <c r="E2785" t="s">
        <v>81</v>
      </c>
      <c r="F2785" t="s">
        <v>81</v>
      </c>
      <c r="G2785">
        <v>96</v>
      </c>
      <c r="H2785" t="s">
        <v>168</v>
      </c>
      <c r="I2785">
        <v>2011</v>
      </c>
      <c r="J2785" t="s">
        <v>92</v>
      </c>
      <c r="K2785" t="s">
        <v>458</v>
      </c>
      <c r="L2785">
        <v>0</v>
      </c>
      <c r="M2785" s="9" t="str">
        <f>Data[[#This Row],[schedule]]&amp;" | "&amp;Data[[#This Row],[section]]</f>
        <v>SCHEDULE 2: REPORT ON THE REGULATORY PROFIT | 2b(iv): Merger and Acquisition Expenses</v>
      </c>
      <c r="N2785" s="9" t="str">
        <f t="shared" si="43"/>
        <v>SCHEDULE 2: REPORT ON THE REGULATORY PROFIT | 2b(iv): Merger and Acquisition Expenses | Merger and acquisition expenses</v>
      </c>
    </row>
    <row r="2786" spans="1:14" hidden="1">
      <c r="A2786" t="s">
        <v>1</v>
      </c>
      <c r="B2786">
        <v>2011</v>
      </c>
      <c r="C2786" t="s">
        <v>104</v>
      </c>
      <c r="D2786" t="s">
        <v>105</v>
      </c>
      <c r="E2786" t="s">
        <v>101</v>
      </c>
      <c r="F2786" t="s">
        <v>81</v>
      </c>
      <c r="G2786">
        <v>9</v>
      </c>
      <c r="H2786" t="s">
        <v>109</v>
      </c>
      <c r="I2786">
        <v>2009</v>
      </c>
      <c r="J2786" t="s">
        <v>92</v>
      </c>
      <c r="K2786" t="s">
        <v>81</v>
      </c>
      <c r="M2786" s="9" t="str">
        <f>Data[[#This Row],[schedule]]&amp;" | "&amp;Data[[#This Row],[section]]</f>
        <v>SCHEDULE 1: REPORT ON RETURN ON INVESTMENT | 1a: Return on Investment</v>
      </c>
      <c r="N2786" s="9" t="str">
        <f t="shared" si="43"/>
        <v>SCHEDULE 1: REPORT ON RETURN ON INVESTMENT | 1a: Return on Investment | By category | Regulatory profit / (loss)</v>
      </c>
    </row>
    <row r="2787" spans="1:14" hidden="1">
      <c r="A2787" t="s">
        <v>1</v>
      </c>
      <c r="B2787">
        <v>2011</v>
      </c>
      <c r="C2787" t="s">
        <v>104</v>
      </c>
      <c r="D2787" t="s">
        <v>105</v>
      </c>
      <c r="E2787" t="s">
        <v>101</v>
      </c>
      <c r="F2787" t="s">
        <v>81</v>
      </c>
      <c r="G2787">
        <v>9</v>
      </c>
      <c r="H2787" t="s">
        <v>109</v>
      </c>
      <c r="I2787">
        <v>2010</v>
      </c>
      <c r="J2787" t="s">
        <v>92</v>
      </c>
      <c r="K2787" t="s">
        <v>81</v>
      </c>
      <c r="M2787" s="9" t="str">
        <f>Data[[#This Row],[schedule]]&amp;" | "&amp;Data[[#This Row],[section]]</f>
        <v>SCHEDULE 1: REPORT ON RETURN ON INVESTMENT | 1a: Return on Investment</v>
      </c>
      <c r="N2787" s="9" t="str">
        <f t="shared" si="43"/>
        <v>SCHEDULE 1: REPORT ON RETURN ON INVESTMENT | 1a: Return on Investment | By category | Regulatory profit / (loss)</v>
      </c>
    </row>
    <row r="2788" spans="1:14" hidden="1">
      <c r="A2788" t="s">
        <v>1</v>
      </c>
      <c r="B2788">
        <v>2011</v>
      </c>
      <c r="C2788" t="s">
        <v>104</v>
      </c>
      <c r="D2788" t="s">
        <v>105</v>
      </c>
      <c r="E2788" t="s">
        <v>101</v>
      </c>
      <c r="F2788" t="s">
        <v>81</v>
      </c>
      <c r="G2788">
        <v>9</v>
      </c>
      <c r="H2788" t="s">
        <v>109</v>
      </c>
      <c r="I2788">
        <v>2011</v>
      </c>
      <c r="J2788" t="s">
        <v>92</v>
      </c>
      <c r="K2788" t="s">
        <v>1450</v>
      </c>
      <c r="L2788">
        <v>25985.095140473339</v>
      </c>
      <c r="M2788" s="9" t="str">
        <f>Data[[#This Row],[schedule]]&amp;" | "&amp;Data[[#This Row],[section]]</f>
        <v>SCHEDULE 1: REPORT ON RETURN ON INVESTMENT | 1a: Return on Investment</v>
      </c>
      <c r="N2788" s="9" t="str">
        <f t="shared" si="43"/>
        <v>SCHEDULE 1: REPORT ON RETURN ON INVESTMENT | 1a: Return on Investment | By category | Regulatory profit / (loss)</v>
      </c>
    </row>
    <row r="2789" spans="1:14" hidden="1">
      <c r="A2789" t="s">
        <v>1</v>
      </c>
      <c r="B2789">
        <v>2011</v>
      </c>
      <c r="C2789" t="s">
        <v>104</v>
      </c>
      <c r="D2789" t="s">
        <v>105</v>
      </c>
      <c r="E2789" t="s">
        <v>101</v>
      </c>
      <c r="F2789" t="s">
        <v>81</v>
      </c>
      <c r="G2789">
        <v>10</v>
      </c>
      <c r="H2789" t="s">
        <v>110</v>
      </c>
      <c r="I2789">
        <v>2009</v>
      </c>
      <c r="J2789" t="s">
        <v>92</v>
      </c>
      <c r="K2789" t="s">
        <v>81</v>
      </c>
      <c r="M2789" s="9" t="str">
        <f>Data[[#This Row],[schedule]]&amp;" | "&amp;Data[[#This Row],[section]]</f>
        <v>SCHEDULE 1: REPORT ON RETURN ON INVESTMENT | 1a: Return on Investment</v>
      </c>
      <c r="N2789" s="9" t="str">
        <f t="shared" si="43"/>
        <v>SCHEDULE 1: REPORT ON RETURN ON INVESTMENT | 1a: Return on Investment | By category | Notional interest tax shield</v>
      </c>
    </row>
    <row r="2790" spans="1:14" hidden="1">
      <c r="A2790" t="s">
        <v>1</v>
      </c>
      <c r="B2790">
        <v>2011</v>
      </c>
      <c r="C2790" t="s">
        <v>104</v>
      </c>
      <c r="D2790" t="s">
        <v>105</v>
      </c>
      <c r="E2790" t="s">
        <v>101</v>
      </c>
      <c r="F2790" t="s">
        <v>81</v>
      </c>
      <c r="G2790">
        <v>10</v>
      </c>
      <c r="H2790" t="s">
        <v>110</v>
      </c>
      <c r="I2790">
        <v>2010</v>
      </c>
      <c r="J2790" t="s">
        <v>92</v>
      </c>
      <c r="K2790" t="s">
        <v>81</v>
      </c>
      <c r="M2790" s="9" t="str">
        <f>Data[[#This Row],[schedule]]&amp;" | "&amp;Data[[#This Row],[section]]</f>
        <v>SCHEDULE 1: REPORT ON RETURN ON INVESTMENT | 1a: Return on Investment</v>
      </c>
      <c r="N2790" s="9" t="str">
        <f t="shared" si="43"/>
        <v>SCHEDULE 1: REPORT ON RETURN ON INVESTMENT | 1a: Return on Investment | By category | Notional interest tax shield</v>
      </c>
    </row>
    <row r="2791" spans="1:14" hidden="1">
      <c r="A2791" t="s">
        <v>1</v>
      </c>
      <c r="B2791">
        <v>2011</v>
      </c>
      <c r="C2791" t="s">
        <v>104</v>
      </c>
      <c r="D2791" t="s">
        <v>105</v>
      </c>
      <c r="E2791" t="s">
        <v>101</v>
      </c>
      <c r="F2791" t="s">
        <v>81</v>
      </c>
      <c r="G2791">
        <v>10</v>
      </c>
      <c r="H2791" t="s">
        <v>110</v>
      </c>
      <c r="I2791">
        <v>2011</v>
      </c>
      <c r="J2791" t="s">
        <v>92</v>
      </c>
      <c r="K2791" t="s">
        <v>4874</v>
      </c>
      <c r="L2791">
        <v>1395.7021385999999</v>
      </c>
      <c r="M2791" s="9" t="str">
        <f>Data[[#This Row],[schedule]]&amp;" | "&amp;Data[[#This Row],[section]]</f>
        <v>SCHEDULE 1: REPORT ON RETURN ON INVESTMENT | 1a: Return on Investment</v>
      </c>
      <c r="N2791" s="9" t="str">
        <f t="shared" si="43"/>
        <v>SCHEDULE 1: REPORT ON RETURN ON INVESTMENT | 1a: Return on Investment | By category | Notional interest tax shield</v>
      </c>
    </row>
    <row r="2792" spans="1:14" hidden="1">
      <c r="A2792" t="s">
        <v>1</v>
      </c>
      <c r="B2792">
        <v>2011</v>
      </c>
      <c r="C2792" t="s">
        <v>104</v>
      </c>
      <c r="D2792" t="s">
        <v>105</v>
      </c>
      <c r="E2792" t="s">
        <v>101</v>
      </c>
      <c r="F2792" t="s">
        <v>81</v>
      </c>
      <c r="G2792">
        <v>11</v>
      </c>
      <c r="H2792" t="s">
        <v>111</v>
      </c>
      <c r="I2792">
        <v>2009</v>
      </c>
      <c r="J2792" t="s">
        <v>92</v>
      </c>
      <c r="K2792" t="s">
        <v>81</v>
      </c>
      <c r="M2792" s="9" t="str">
        <f>Data[[#This Row],[schedule]]&amp;" | "&amp;Data[[#This Row],[section]]</f>
        <v>SCHEDULE 1: REPORT ON RETURN ON INVESTMENT | 1a: Return on Investment</v>
      </c>
      <c r="N2792" s="9" t="str">
        <f t="shared" si="43"/>
        <v>SCHEDULE 1: REPORT ON RETURN ON INVESTMENT | 1a: Return on Investment | By category | Adjusted regulatory profit</v>
      </c>
    </row>
    <row r="2793" spans="1:14" hidden="1">
      <c r="A2793" t="s">
        <v>1</v>
      </c>
      <c r="B2793">
        <v>2011</v>
      </c>
      <c r="C2793" t="s">
        <v>104</v>
      </c>
      <c r="D2793" t="s">
        <v>105</v>
      </c>
      <c r="E2793" t="s">
        <v>101</v>
      </c>
      <c r="F2793" t="s">
        <v>81</v>
      </c>
      <c r="G2793">
        <v>11</v>
      </c>
      <c r="H2793" t="s">
        <v>111</v>
      </c>
      <c r="I2793">
        <v>2010</v>
      </c>
      <c r="J2793" t="s">
        <v>92</v>
      </c>
      <c r="K2793" t="s">
        <v>81</v>
      </c>
      <c r="M2793" s="9" t="str">
        <f>Data[[#This Row],[schedule]]&amp;" | "&amp;Data[[#This Row],[section]]</f>
        <v>SCHEDULE 1: REPORT ON RETURN ON INVESTMENT | 1a: Return on Investment</v>
      </c>
      <c r="N2793" s="9" t="str">
        <f t="shared" si="43"/>
        <v>SCHEDULE 1: REPORT ON RETURN ON INVESTMENT | 1a: Return on Investment | By category | Adjusted regulatory profit</v>
      </c>
    </row>
    <row r="2794" spans="1:14" hidden="1">
      <c r="A2794" t="s">
        <v>1</v>
      </c>
      <c r="B2794">
        <v>2011</v>
      </c>
      <c r="C2794" t="s">
        <v>104</v>
      </c>
      <c r="D2794" t="s">
        <v>105</v>
      </c>
      <c r="E2794" t="s">
        <v>101</v>
      </c>
      <c r="F2794" t="s">
        <v>81</v>
      </c>
      <c r="G2794">
        <v>11</v>
      </c>
      <c r="H2794" t="s">
        <v>111</v>
      </c>
      <c r="I2794">
        <v>2011</v>
      </c>
      <c r="J2794" t="s">
        <v>92</v>
      </c>
      <c r="K2794" t="s">
        <v>4875</v>
      </c>
      <c r="L2794">
        <v>24589.39300187333</v>
      </c>
      <c r="M2794" s="9" t="str">
        <f>Data[[#This Row],[schedule]]&amp;" | "&amp;Data[[#This Row],[section]]</f>
        <v>SCHEDULE 1: REPORT ON RETURN ON INVESTMENT | 1a: Return on Investment</v>
      </c>
      <c r="N2794" s="9" t="str">
        <f t="shared" si="43"/>
        <v>SCHEDULE 1: REPORT ON RETURN ON INVESTMENT | 1a: Return on Investment | By category | Adjusted regulatory profit</v>
      </c>
    </row>
    <row r="2795" spans="1:14" hidden="1">
      <c r="A2795" t="s">
        <v>1</v>
      </c>
      <c r="B2795">
        <v>2011</v>
      </c>
      <c r="C2795" t="s">
        <v>104</v>
      </c>
      <c r="D2795" t="s">
        <v>105</v>
      </c>
      <c r="E2795" t="s">
        <v>101</v>
      </c>
      <c r="F2795" t="s">
        <v>81</v>
      </c>
      <c r="G2795">
        <v>12</v>
      </c>
      <c r="H2795" t="s">
        <v>112</v>
      </c>
      <c r="I2795">
        <v>2009</v>
      </c>
      <c r="J2795" t="s">
        <v>92</v>
      </c>
      <c r="K2795" t="s">
        <v>81</v>
      </c>
      <c r="M2795" s="9" t="str">
        <f>Data[[#This Row],[schedule]]&amp;" | "&amp;Data[[#This Row],[section]]</f>
        <v>SCHEDULE 1: REPORT ON RETURN ON INVESTMENT | 1a: Return on Investment</v>
      </c>
      <c r="N2795" s="9" t="str">
        <f t="shared" si="43"/>
        <v xml:space="preserve">SCHEDULE 1: REPORT ON RETURN ON INVESTMENT | 1a: Return on Investment | By category | Regulatory investment value </v>
      </c>
    </row>
    <row r="2796" spans="1:14" hidden="1">
      <c r="A2796" t="s">
        <v>1</v>
      </c>
      <c r="B2796">
        <v>2011</v>
      </c>
      <c r="C2796" t="s">
        <v>104</v>
      </c>
      <c r="D2796" t="s">
        <v>105</v>
      </c>
      <c r="E2796" t="s">
        <v>101</v>
      </c>
      <c r="F2796" t="s">
        <v>81</v>
      </c>
      <c r="G2796">
        <v>12</v>
      </c>
      <c r="H2796" t="s">
        <v>112</v>
      </c>
      <c r="I2796">
        <v>2010</v>
      </c>
      <c r="J2796" t="s">
        <v>92</v>
      </c>
      <c r="K2796" t="s">
        <v>81</v>
      </c>
      <c r="M2796" s="9" t="str">
        <f>Data[[#This Row],[schedule]]&amp;" | "&amp;Data[[#This Row],[section]]</f>
        <v>SCHEDULE 1: REPORT ON RETURN ON INVESTMENT | 1a: Return on Investment</v>
      </c>
      <c r="N2796" s="9" t="str">
        <f t="shared" si="43"/>
        <v xml:space="preserve">SCHEDULE 1: REPORT ON RETURN ON INVESTMENT | 1a: Return on Investment | By category | Regulatory investment value </v>
      </c>
    </row>
    <row r="2797" spans="1:14" hidden="1">
      <c r="A2797" t="s">
        <v>1</v>
      </c>
      <c r="B2797">
        <v>2011</v>
      </c>
      <c r="C2797" t="s">
        <v>104</v>
      </c>
      <c r="D2797" t="s">
        <v>105</v>
      </c>
      <c r="E2797" t="s">
        <v>101</v>
      </c>
      <c r="F2797" t="s">
        <v>81</v>
      </c>
      <c r="G2797">
        <v>12</v>
      </c>
      <c r="H2797" t="s">
        <v>112</v>
      </c>
      <c r="I2797">
        <v>2011</v>
      </c>
      <c r="J2797" t="s">
        <v>92</v>
      </c>
      <c r="K2797" t="s">
        <v>4876</v>
      </c>
      <c r="L2797">
        <v>398873.43916359398</v>
      </c>
      <c r="M2797" s="9" t="str">
        <f>Data[[#This Row],[schedule]]&amp;" | "&amp;Data[[#This Row],[section]]</f>
        <v>SCHEDULE 1: REPORT ON RETURN ON INVESTMENT | 1a: Return on Investment</v>
      </c>
      <c r="N2797" s="9" t="str">
        <f t="shared" si="43"/>
        <v xml:space="preserve">SCHEDULE 1: REPORT ON RETURN ON INVESTMENT | 1a: Return on Investment | By category | Regulatory investment value </v>
      </c>
    </row>
    <row r="2798" spans="1:14" hidden="1">
      <c r="A2798" t="s">
        <v>1</v>
      </c>
      <c r="B2798">
        <v>2011</v>
      </c>
      <c r="C2798" t="s">
        <v>104</v>
      </c>
      <c r="D2798" t="s">
        <v>105</v>
      </c>
      <c r="E2798" t="s">
        <v>101</v>
      </c>
      <c r="F2798" t="s">
        <v>81</v>
      </c>
      <c r="G2798">
        <v>14</v>
      </c>
      <c r="H2798" t="s">
        <v>113</v>
      </c>
      <c r="I2798">
        <v>2009</v>
      </c>
      <c r="J2798" t="s">
        <v>93</v>
      </c>
      <c r="K2798" t="s">
        <v>81</v>
      </c>
      <c r="M2798" s="9" t="str">
        <f>Data[[#This Row],[schedule]]&amp;" | "&amp;Data[[#This Row],[section]]</f>
        <v>SCHEDULE 1: REPORT ON RETURN ON INVESTMENT | 1a: Return on Investment</v>
      </c>
      <c r="N2798" s="9" t="str">
        <f t="shared" si="43"/>
        <v>SCHEDULE 1: REPORT ON RETURN ON INVESTMENT | 1a: Return on Investment | By category | ROI—comparable to a post tax WACC (%)</v>
      </c>
    </row>
    <row r="2799" spans="1:14" hidden="1">
      <c r="A2799" t="s">
        <v>1</v>
      </c>
      <c r="B2799">
        <v>2011</v>
      </c>
      <c r="C2799" t="s">
        <v>104</v>
      </c>
      <c r="D2799" t="s">
        <v>105</v>
      </c>
      <c r="E2799" t="s">
        <v>101</v>
      </c>
      <c r="F2799" t="s">
        <v>81</v>
      </c>
      <c r="G2799">
        <v>14</v>
      </c>
      <c r="H2799" t="s">
        <v>113</v>
      </c>
      <c r="I2799">
        <v>2010</v>
      </c>
      <c r="J2799" t="s">
        <v>93</v>
      </c>
      <c r="K2799" t="s">
        <v>81</v>
      </c>
      <c r="M2799" s="9" t="str">
        <f>Data[[#This Row],[schedule]]&amp;" | "&amp;Data[[#This Row],[section]]</f>
        <v>SCHEDULE 1: REPORT ON RETURN ON INVESTMENT | 1a: Return on Investment</v>
      </c>
      <c r="N2799" s="9" t="str">
        <f t="shared" si="43"/>
        <v>SCHEDULE 1: REPORT ON RETURN ON INVESTMENT | 1a: Return on Investment | By category | ROI—comparable to a post tax WACC (%)</v>
      </c>
    </row>
    <row r="2800" spans="1:14" hidden="1">
      <c r="A2800" t="s">
        <v>1</v>
      </c>
      <c r="B2800">
        <v>2011</v>
      </c>
      <c r="C2800" t="s">
        <v>104</v>
      </c>
      <c r="D2800" t="s">
        <v>105</v>
      </c>
      <c r="E2800" t="s">
        <v>101</v>
      </c>
      <c r="F2800" t="s">
        <v>81</v>
      </c>
      <c r="G2800">
        <v>14</v>
      </c>
      <c r="H2800" t="s">
        <v>113</v>
      </c>
      <c r="I2800">
        <v>2011</v>
      </c>
      <c r="J2800" t="s">
        <v>93</v>
      </c>
      <c r="K2800" t="s">
        <v>4877</v>
      </c>
      <c r="L2800">
        <v>6.1647105541635799E-2</v>
      </c>
      <c r="M2800" s="9" t="str">
        <f>Data[[#This Row],[schedule]]&amp;" | "&amp;Data[[#This Row],[section]]</f>
        <v>SCHEDULE 1: REPORT ON RETURN ON INVESTMENT | 1a: Return on Investment</v>
      </c>
      <c r="N2800" s="9" t="str">
        <f t="shared" si="43"/>
        <v>SCHEDULE 1: REPORT ON RETURN ON INVESTMENT | 1a: Return on Investment | By category | ROI—comparable to a post tax WACC (%)</v>
      </c>
    </row>
    <row r="2801" spans="1:14" hidden="1">
      <c r="A2801" t="s">
        <v>1</v>
      </c>
      <c r="B2801">
        <v>2011</v>
      </c>
      <c r="C2801" t="s">
        <v>104</v>
      </c>
      <c r="D2801" t="s">
        <v>105</v>
      </c>
      <c r="E2801" t="s">
        <v>101</v>
      </c>
      <c r="F2801" t="s">
        <v>81</v>
      </c>
      <c r="G2801">
        <v>15</v>
      </c>
      <c r="H2801" t="s">
        <v>114</v>
      </c>
      <c r="I2801">
        <v>2009</v>
      </c>
      <c r="J2801" t="s">
        <v>93</v>
      </c>
      <c r="K2801" t="s">
        <v>81</v>
      </c>
      <c r="M2801" s="9" t="str">
        <f>Data[[#This Row],[schedule]]&amp;" | "&amp;Data[[#This Row],[section]]</f>
        <v>SCHEDULE 1: REPORT ON RETURN ON INVESTMENT | 1a: Return on Investment</v>
      </c>
      <c r="N2801" s="9" t="str">
        <f t="shared" si="43"/>
        <v>SCHEDULE 1: REPORT ON RETURN ON INVESTMENT | 1a: Return on Investment | By category | Post tax WACC (%)</v>
      </c>
    </row>
    <row r="2802" spans="1:14" hidden="1">
      <c r="A2802" t="s">
        <v>1</v>
      </c>
      <c r="B2802">
        <v>2011</v>
      </c>
      <c r="C2802" t="s">
        <v>104</v>
      </c>
      <c r="D2802" t="s">
        <v>105</v>
      </c>
      <c r="E2802" t="s">
        <v>101</v>
      </c>
      <c r="F2802" t="s">
        <v>81</v>
      </c>
      <c r="G2802">
        <v>15</v>
      </c>
      <c r="H2802" t="s">
        <v>114</v>
      </c>
      <c r="I2802">
        <v>2010</v>
      </c>
      <c r="J2802" t="s">
        <v>93</v>
      </c>
      <c r="K2802" t="s">
        <v>81</v>
      </c>
      <c r="M2802" s="9" t="str">
        <f>Data[[#This Row],[schedule]]&amp;" | "&amp;Data[[#This Row],[section]]</f>
        <v>SCHEDULE 1: REPORT ON RETURN ON INVESTMENT | 1a: Return on Investment</v>
      </c>
      <c r="N2802" s="9" t="str">
        <f t="shared" si="43"/>
        <v>SCHEDULE 1: REPORT ON RETURN ON INVESTMENT | 1a: Return on Investment | By category | Post tax WACC (%)</v>
      </c>
    </row>
    <row r="2803" spans="1:14" hidden="1">
      <c r="A2803" t="s">
        <v>1</v>
      </c>
      <c r="B2803">
        <v>2011</v>
      </c>
      <c r="C2803" t="s">
        <v>104</v>
      </c>
      <c r="D2803" t="s">
        <v>105</v>
      </c>
      <c r="E2803" t="s">
        <v>101</v>
      </c>
      <c r="F2803" t="s">
        <v>81</v>
      </c>
      <c r="G2803">
        <v>15</v>
      </c>
      <c r="H2803" t="s">
        <v>114</v>
      </c>
      <c r="I2803">
        <v>2011</v>
      </c>
      <c r="J2803" t="s">
        <v>93</v>
      </c>
      <c r="K2803" t="s">
        <v>4831</v>
      </c>
      <c r="L2803">
        <v>8.1900000000000001E-2</v>
      </c>
      <c r="M2803" s="9" t="str">
        <f>Data[[#This Row],[schedule]]&amp;" | "&amp;Data[[#This Row],[section]]</f>
        <v>SCHEDULE 1: REPORT ON RETURN ON INVESTMENT | 1a: Return on Investment</v>
      </c>
      <c r="N2803" s="9" t="str">
        <f t="shared" si="43"/>
        <v>SCHEDULE 1: REPORT ON RETURN ON INVESTMENT | 1a: Return on Investment | By category | Post tax WACC (%)</v>
      </c>
    </row>
    <row r="2804" spans="1:14" hidden="1">
      <c r="A2804" t="s">
        <v>1</v>
      </c>
      <c r="B2804">
        <v>2011</v>
      </c>
      <c r="C2804" t="s">
        <v>104</v>
      </c>
      <c r="D2804" t="s">
        <v>105</v>
      </c>
      <c r="E2804" t="s">
        <v>101</v>
      </c>
      <c r="F2804" t="s">
        <v>81</v>
      </c>
      <c r="G2804">
        <v>17</v>
      </c>
      <c r="H2804" t="s">
        <v>115</v>
      </c>
      <c r="I2804">
        <v>2009</v>
      </c>
      <c r="J2804" t="s">
        <v>93</v>
      </c>
      <c r="K2804" t="s">
        <v>81</v>
      </c>
      <c r="M2804" s="9" t="str">
        <f>Data[[#This Row],[schedule]]&amp;" | "&amp;Data[[#This Row],[section]]</f>
        <v>SCHEDULE 1: REPORT ON RETURN ON INVESTMENT | 1a: Return on Investment</v>
      </c>
      <c r="N2804" s="9" t="str">
        <f t="shared" si="43"/>
        <v>SCHEDULE 1: REPORT ON RETURN ON INVESTMENT | 1a: Return on Investment | By category | ROI—comparable to a vanilla WACC (%)</v>
      </c>
    </row>
    <row r="2805" spans="1:14" hidden="1">
      <c r="A2805" t="s">
        <v>1</v>
      </c>
      <c r="B2805">
        <v>2011</v>
      </c>
      <c r="C2805" t="s">
        <v>104</v>
      </c>
      <c r="D2805" t="s">
        <v>105</v>
      </c>
      <c r="E2805" t="s">
        <v>101</v>
      </c>
      <c r="F2805" t="s">
        <v>81</v>
      </c>
      <c r="G2805">
        <v>17</v>
      </c>
      <c r="H2805" t="s">
        <v>115</v>
      </c>
      <c r="I2805">
        <v>2010</v>
      </c>
      <c r="J2805" t="s">
        <v>93</v>
      </c>
      <c r="K2805" t="s">
        <v>81</v>
      </c>
      <c r="M2805" s="9" t="str">
        <f>Data[[#This Row],[schedule]]&amp;" | "&amp;Data[[#This Row],[section]]</f>
        <v>SCHEDULE 1: REPORT ON RETURN ON INVESTMENT | 1a: Return on Investment</v>
      </c>
      <c r="N2805" s="9" t="str">
        <f t="shared" si="43"/>
        <v>SCHEDULE 1: REPORT ON RETURN ON INVESTMENT | 1a: Return on Investment | By category | ROI—comparable to a vanilla WACC (%)</v>
      </c>
    </row>
    <row r="2806" spans="1:14" hidden="1">
      <c r="A2806" t="s">
        <v>1</v>
      </c>
      <c r="B2806">
        <v>2011</v>
      </c>
      <c r="C2806" t="s">
        <v>104</v>
      </c>
      <c r="D2806" t="s">
        <v>105</v>
      </c>
      <c r="E2806" t="s">
        <v>101</v>
      </c>
      <c r="F2806" t="s">
        <v>81</v>
      </c>
      <c r="G2806">
        <v>17</v>
      </c>
      <c r="H2806" t="s">
        <v>115</v>
      </c>
      <c r="I2806">
        <v>2011</v>
      </c>
      <c r="J2806" t="s">
        <v>93</v>
      </c>
      <c r="K2806" t="s">
        <v>4878</v>
      </c>
      <c r="L2806">
        <v>6.5146215789554707E-2</v>
      </c>
      <c r="M2806" s="9" t="str">
        <f>Data[[#This Row],[schedule]]&amp;" | "&amp;Data[[#This Row],[section]]</f>
        <v>SCHEDULE 1: REPORT ON RETURN ON INVESTMENT | 1a: Return on Investment</v>
      </c>
      <c r="N2806" s="9" t="str">
        <f t="shared" si="43"/>
        <v>SCHEDULE 1: REPORT ON RETURN ON INVESTMENT | 1a: Return on Investment | By category | ROI—comparable to a vanilla WACC (%)</v>
      </c>
    </row>
    <row r="2807" spans="1:14" hidden="1">
      <c r="A2807" t="s">
        <v>1</v>
      </c>
      <c r="B2807">
        <v>2011</v>
      </c>
      <c r="C2807" t="s">
        <v>104</v>
      </c>
      <c r="D2807" t="s">
        <v>105</v>
      </c>
      <c r="E2807" t="s">
        <v>101</v>
      </c>
      <c r="F2807" t="s">
        <v>81</v>
      </c>
      <c r="G2807">
        <v>18</v>
      </c>
      <c r="H2807" t="s">
        <v>116</v>
      </c>
      <c r="I2807">
        <v>2009</v>
      </c>
      <c r="J2807" t="s">
        <v>93</v>
      </c>
      <c r="K2807" t="s">
        <v>81</v>
      </c>
      <c r="M2807" s="9" t="str">
        <f>Data[[#This Row],[schedule]]&amp;" | "&amp;Data[[#This Row],[section]]</f>
        <v>SCHEDULE 1: REPORT ON RETURN ON INVESTMENT | 1a: Return on Investment</v>
      </c>
      <c r="N2807" s="9" t="str">
        <f t="shared" si="43"/>
        <v>SCHEDULE 1: REPORT ON RETURN ON INVESTMENT | 1a: Return on Investment | By category | Vanilla WACC (%)</v>
      </c>
    </row>
    <row r="2808" spans="1:14" hidden="1">
      <c r="A2808" t="s">
        <v>1</v>
      </c>
      <c r="B2808">
        <v>2011</v>
      </c>
      <c r="C2808" t="s">
        <v>104</v>
      </c>
      <c r="D2808" t="s">
        <v>105</v>
      </c>
      <c r="E2808" t="s">
        <v>101</v>
      </c>
      <c r="F2808" t="s">
        <v>81</v>
      </c>
      <c r="G2808">
        <v>18</v>
      </c>
      <c r="H2808" t="s">
        <v>116</v>
      </c>
      <c r="I2808">
        <v>2010</v>
      </c>
      <c r="J2808" t="s">
        <v>93</v>
      </c>
      <c r="K2808" t="s">
        <v>81</v>
      </c>
      <c r="M2808" s="9" t="str">
        <f>Data[[#This Row],[schedule]]&amp;" | "&amp;Data[[#This Row],[section]]</f>
        <v>SCHEDULE 1: REPORT ON RETURN ON INVESTMENT | 1a: Return on Investment</v>
      </c>
      <c r="N2808" s="9" t="str">
        <f t="shared" si="43"/>
        <v>SCHEDULE 1: REPORT ON RETURN ON INVESTMENT | 1a: Return on Investment | By category | Vanilla WACC (%)</v>
      </c>
    </row>
    <row r="2809" spans="1:14" hidden="1">
      <c r="A2809" t="s">
        <v>1</v>
      </c>
      <c r="B2809">
        <v>2011</v>
      </c>
      <c r="C2809" t="s">
        <v>104</v>
      </c>
      <c r="D2809" t="s">
        <v>105</v>
      </c>
      <c r="E2809" t="s">
        <v>101</v>
      </c>
      <c r="F2809" t="s">
        <v>81</v>
      </c>
      <c r="G2809">
        <v>18</v>
      </c>
      <c r="H2809" t="s">
        <v>116</v>
      </c>
      <c r="I2809">
        <v>2011</v>
      </c>
      <c r="J2809" t="s">
        <v>93</v>
      </c>
      <c r="K2809" t="s">
        <v>4837</v>
      </c>
      <c r="L2809">
        <v>8.5400000000000004E-2</v>
      </c>
      <c r="M2809" s="9" t="str">
        <f>Data[[#This Row],[schedule]]&amp;" | "&amp;Data[[#This Row],[section]]</f>
        <v>SCHEDULE 1: REPORT ON RETURN ON INVESTMENT | 1a: Return on Investment</v>
      </c>
      <c r="N2809" s="9" t="str">
        <f t="shared" si="43"/>
        <v>SCHEDULE 1: REPORT ON RETURN ON INVESTMENT | 1a: Return on Investment | By category | Vanilla WACC (%)</v>
      </c>
    </row>
    <row r="2810" spans="1:14" hidden="1">
      <c r="A2810" t="s">
        <v>1</v>
      </c>
      <c r="B2810">
        <v>2011</v>
      </c>
      <c r="C2810" t="s">
        <v>104</v>
      </c>
      <c r="D2810" t="s">
        <v>106</v>
      </c>
      <c r="E2810" t="s">
        <v>101</v>
      </c>
      <c r="F2810" t="s">
        <v>81</v>
      </c>
      <c r="G2810">
        <v>57</v>
      </c>
      <c r="H2810" t="s">
        <v>117</v>
      </c>
      <c r="I2810">
        <v>2011</v>
      </c>
      <c r="J2810" t="s">
        <v>92</v>
      </c>
      <c r="K2810" t="s">
        <v>81</v>
      </c>
      <c r="M2810" s="9" t="str">
        <f>Data[[#This Row],[schedule]]&amp;" | "&amp;Data[[#This Row],[section]]</f>
        <v>SCHEDULE 1: REPORT ON RETURN ON INVESTMENT | 1b(i): Deductible Interest and Interest Tax Shield</v>
      </c>
      <c r="N2810" s="9" t="str">
        <f t="shared" si="43"/>
        <v>SCHEDULE 1: REPORT ON RETURN ON INVESTMENT | 1b(i): Deductible Interest and Interest Tax Shield | By category | RAB value - previous year</v>
      </c>
    </row>
    <row r="2811" spans="1:14" hidden="1">
      <c r="A2811" t="s">
        <v>1</v>
      </c>
      <c r="B2811">
        <v>2011</v>
      </c>
      <c r="C2811" t="s">
        <v>104</v>
      </c>
      <c r="D2811" t="s">
        <v>106</v>
      </c>
      <c r="E2811" t="s">
        <v>101</v>
      </c>
      <c r="F2811" t="s">
        <v>81</v>
      </c>
      <c r="G2811">
        <v>57</v>
      </c>
      <c r="H2811" t="s">
        <v>117</v>
      </c>
      <c r="I2811">
        <v>2011</v>
      </c>
      <c r="J2811" t="s">
        <v>92</v>
      </c>
      <c r="K2811" t="s">
        <v>81</v>
      </c>
      <c r="M2811" s="9" t="str">
        <f>Data[[#This Row],[schedule]]&amp;" | "&amp;Data[[#This Row],[section]]</f>
        <v>SCHEDULE 1: REPORT ON RETURN ON INVESTMENT | 1b(i): Deductible Interest and Interest Tax Shield</v>
      </c>
      <c r="N2811" s="9" t="str">
        <f t="shared" si="43"/>
        <v>SCHEDULE 1: REPORT ON RETURN ON INVESTMENT | 1b(i): Deductible Interest and Interest Tax Shield | By category | RAB value - previous year</v>
      </c>
    </row>
    <row r="2812" spans="1:14" hidden="1">
      <c r="A2812" t="s">
        <v>1</v>
      </c>
      <c r="B2812">
        <v>2011</v>
      </c>
      <c r="C2812" t="s">
        <v>104</v>
      </c>
      <c r="D2812" t="s">
        <v>106</v>
      </c>
      <c r="E2812" t="s">
        <v>101</v>
      </c>
      <c r="F2812" t="s">
        <v>81</v>
      </c>
      <c r="G2812">
        <v>57</v>
      </c>
      <c r="H2812" t="s">
        <v>117</v>
      </c>
      <c r="I2812">
        <v>2011</v>
      </c>
      <c r="J2812" t="s">
        <v>92</v>
      </c>
      <c r="K2812" t="s">
        <v>1366</v>
      </c>
      <c r="L2812">
        <v>379566</v>
      </c>
      <c r="M2812" s="9" t="str">
        <f>Data[[#This Row],[schedule]]&amp;" | "&amp;Data[[#This Row],[section]]</f>
        <v>SCHEDULE 1: REPORT ON RETURN ON INVESTMENT | 1b(i): Deductible Interest and Interest Tax Shield</v>
      </c>
      <c r="N2812" s="9" t="str">
        <f t="shared" si="43"/>
        <v>SCHEDULE 1: REPORT ON RETURN ON INVESTMENT | 1b(i): Deductible Interest and Interest Tax Shield | By category | RAB value - previous year</v>
      </c>
    </row>
    <row r="2813" spans="1:14" hidden="1">
      <c r="A2813" t="s">
        <v>1</v>
      </c>
      <c r="B2813">
        <v>2011</v>
      </c>
      <c r="C2813" t="s">
        <v>104</v>
      </c>
      <c r="D2813" t="s">
        <v>106</v>
      </c>
      <c r="E2813" t="s">
        <v>101</v>
      </c>
      <c r="F2813" t="s">
        <v>81</v>
      </c>
      <c r="G2813">
        <v>58</v>
      </c>
      <c r="H2813" t="s">
        <v>118</v>
      </c>
      <c r="I2813">
        <v>2011</v>
      </c>
      <c r="J2813" t="s">
        <v>93</v>
      </c>
      <c r="K2813" t="s">
        <v>81</v>
      </c>
      <c r="M2813" s="9" t="str">
        <f>Data[[#This Row],[schedule]]&amp;" | "&amp;Data[[#This Row],[section]]</f>
        <v>SCHEDULE 1: REPORT ON RETURN ON INVESTMENT | 1b(i): Deductible Interest and Interest Tax Shield</v>
      </c>
      <c r="N2813" s="9" t="str">
        <f t="shared" si="43"/>
        <v>SCHEDULE 1: REPORT ON RETURN ON INVESTMENT | 1b(i): Deductible Interest and Interest Tax Shield | By category | Debt leverage assumption (%)</v>
      </c>
    </row>
    <row r="2814" spans="1:14" hidden="1">
      <c r="A2814" t="s">
        <v>1</v>
      </c>
      <c r="B2814">
        <v>2011</v>
      </c>
      <c r="C2814" t="s">
        <v>104</v>
      </c>
      <c r="D2814" t="s">
        <v>106</v>
      </c>
      <c r="E2814" t="s">
        <v>101</v>
      </c>
      <c r="F2814" t="s">
        <v>81</v>
      </c>
      <c r="G2814">
        <v>58</v>
      </c>
      <c r="H2814" t="s">
        <v>118</v>
      </c>
      <c r="I2814">
        <v>2011</v>
      </c>
      <c r="J2814" t="s">
        <v>93</v>
      </c>
      <c r="K2814" t="s">
        <v>81</v>
      </c>
      <c r="M2814" s="9" t="str">
        <f>Data[[#This Row],[schedule]]&amp;" | "&amp;Data[[#This Row],[section]]</f>
        <v>SCHEDULE 1: REPORT ON RETURN ON INVESTMENT | 1b(i): Deductible Interest and Interest Tax Shield</v>
      </c>
      <c r="N2814" s="9" t="str">
        <f t="shared" si="43"/>
        <v>SCHEDULE 1: REPORT ON RETURN ON INVESTMENT | 1b(i): Deductible Interest and Interest Tax Shield | By category | Debt leverage assumption (%)</v>
      </c>
    </row>
    <row r="2815" spans="1:14" hidden="1">
      <c r="A2815" t="s">
        <v>1</v>
      </c>
      <c r="B2815">
        <v>2011</v>
      </c>
      <c r="C2815" t="s">
        <v>104</v>
      </c>
      <c r="D2815" t="s">
        <v>106</v>
      </c>
      <c r="E2815" t="s">
        <v>101</v>
      </c>
      <c r="F2815" t="s">
        <v>81</v>
      </c>
      <c r="G2815">
        <v>58</v>
      </c>
      <c r="H2815" t="s">
        <v>118</v>
      </c>
      <c r="I2815">
        <v>2011</v>
      </c>
      <c r="J2815" t="s">
        <v>93</v>
      </c>
      <c r="K2815" t="s">
        <v>798</v>
      </c>
      <c r="L2815">
        <v>0.17</v>
      </c>
      <c r="M2815" s="9" t="str">
        <f>Data[[#This Row],[schedule]]&amp;" | "&amp;Data[[#This Row],[section]]</f>
        <v>SCHEDULE 1: REPORT ON RETURN ON INVESTMENT | 1b(i): Deductible Interest and Interest Tax Shield</v>
      </c>
      <c r="N2815" s="9" t="str">
        <f t="shared" si="43"/>
        <v>SCHEDULE 1: REPORT ON RETURN ON INVESTMENT | 1b(i): Deductible Interest and Interest Tax Shield | By category | Debt leverage assumption (%)</v>
      </c>
    </row>
    <row r="2816" spans="1:14" hidden="1">
      <c r="A2816" t="s">
        <v>1</v>
      </c>
      <c r="B2816">
        <v>2011</v>
      </c>
      <c r="C2816" t="s">
        <v>104</v>
      </c>
      <c r="D2816" t="s">
        <v>106</v>
      </c>
      <c r="E2816" t="s">
        <v>101</v>
      </c>
      <c r="F2816" t="s">
        <v>81</v>
      </c>
      <c r="G2816">
        <v>59</v>
      </c>
      <c r="H2816" t="s">
        <v>119</v>
      </c>
      <c r="I2816">
        <v>2011</v>
      </c>
      <c r="J2816" t="s">
        <v>93</v>
      </c>
      <c r="K2816" t="s">
        <v>81</v>
      </c>
      <c r="M2816" s="9" t="str">
        <f>Data[[#This Row],[schedule]]&amp;" | "&amp;Data[[#This Row],[section]]</f>
        <v>SCHEDULE 1: REPORT ON RETURN ON INVESTMENT | 1b(i): Deductible Interest and Interest Tax Shield</v>
      </c>
      <c r="N2816" s="9" t="str">
        <f t="shared" si="43"/>
        <v>SCHEDULE 1: REPORT ON RETURN ON INVESTMENT | 1b(i): Deductible Interest and Interest Tax Shield | By category | Cost of debt assumption (%)</v>
      </c>
    </row>
    <row r="2817" spans="1:14" hidden="1">
      <c r="A2817" t="s">
        <v>1</v>
      </c>
      <c r="B2817">
        <v>2011</v>
      </c>
      <c r="C2817" t="s">
        <v>104</v>
      </c>
      <c r="D2817" t="s">
        <v>106</v>
      </c>
      <c r="E2817" t="s">
        <v>101</v>
      </c>
      <c r="F2817" t="s">
        <v>81</v>
      </c>
      <c r="G2817">
        <v>59</v>
      </c>
      <c r="H2817" t="s">
        <v>119</v>
      </c>
      <c r="I2817">
        <v>2011</v>
      </c>
      <c r="J2817" t="s">
        <v>93</v>
      </c>
      <c r="K2817" t="s">
        <v>81</v>
      </c>
      <c r="M2817" s="9" t="str">
        <f>Data[[#This Row],[schedule]]&amp;" | "&amp;Data[[#This Row],[section]]</f>
        <v>SCHEDULE 1: REPORT ON RETURN ON INVESTMENT | 1b(i): Deductible Interest and Interest Tax Shield</v>
      </c>
      <c r="N2817" s="9" t="str">
        <f t="shared" si="43"/>
        <v>SCHEDULE 1: REPORT ON RETURN ON INVESTMENT | 1b(i): Deductible Interest and Interest Tax Shield | By category | Cost of debt assumption (%)</v>
      </c>
    </row>
    <row r="2818" spans="1:14" hidden="1">
      <c r="A2818" t="s">
        <v>1</v>
      </c>
      <c r="B2818">
        <v>2011</v>
      </c>
      <c r="C2818" t="s">
        <v>104</v>
      </c>
      <c r="D2818" t="s">
        <v>106</v>
      </c>
      <c r="E2818" t="s">
        <v>101</v>
      </c>
      <c r="F2818" t="s">
        <v>81</v>
      </c>
      <c r="G2818">
        <v>59</v>
      </c>
      <c r="H2818" t="s">
        <v>119</v>
      </c>
      <c r="I2818">
        <v>2011</v>
      </c>
      <c r="J2818" t="s">
        <v>93</v>
      </c>
      <c r="K2818" t="s">
        <v>4879</v>
      </c>
      <c r="L2818">
        <v>7.2099999999999997E-2</v>
      </c>
      <c r="M2818" s="9" t="str">
        <f>Data[[#This Row],[schedule]]&amp;" | "&amp;Data[[#This Row],[section]]</f>
        <v>SCHEDULE 1: REPORT ON RETURN ON INVESTMENT | 1b(i): Deductible Interest and Interest Tax Shield</v>
      </c>
      <c r="N2818" s="9" t="str">
        <f t="shared" ref="N2818:N2881" si="44">SUBSTITUTE(SUBSTITUTE(SUBSTITUTE(C2818&amp;" | "&amp;D2818&amp;" | "&amp;E2818&amp;" | "&amp;F2818&amp;" | "&amp;H2818," |  |  | "," | ")," |  |  | "," | ")," |  | "," | ")</f>
        <v>SCHEDULE 1: REPORT ON RETURN ON INVESTMENT | 1b(i): Deductible Interest and Interest Tax Shield | By category | Cost of debt assumption (%)</v>
      </c>
    </row>
    <row r="2819" spans="1:14" hidden="1">
      <c r="A2819" t="s">
        <v>1</v>
      </c>
      <c r="B2819">
        <v>2011</v>
      </c>
      <c r="C2819" t="s">
        <v>104</v>
      </c>
      <c r="D2819" t="s">
        <v>106</v>
      </c>
      <c r="E2819" t="s">
        <v>101</v>
      </c>
      <c r="F2819" t="s">
        <v>81</v>
      </c>
      <c r="G2819">
        <v>60</v>
      </c>
      <c r="H2819" t="s">
        <v>120</v>
      </c>
      <c r="I2819">
        <v>2011</v>
      </c>
      <c r="J2819" t="s">
        <v>92</v>
      </c>
      <c r="K2819" t="s">
        <v>81</v>
      </c>
      <c r="M2819" s="9" t="str">
        <f>Data[[#This Row],[schedule]]&amp;" | "&amp;Data[[#This Row],[section]]</f>
        <v>SCHEDULE 1: REPORT ON RETURN ON INVESTMENT | 1b(i): Deductible Interest and Interest Tax Shield</v>
      </c>
      <c r="N2819" s="9" t="str">
        <f t="shared" si="44"/>
        <v>SCHEDULE 1: REPORT ON RETURN ON INVESTMENT | 1b(i): Deductible Interest and Interest Tax Shield | By category | Notional deductible interest</v>
      </c>
    </row>
    <row r="2820" spans="1:14" hidden="1">
      <c r="A2820" t="s">
        <v>1</v>
      </c>
      <c r="B2820">
        <v>2011</v>
      </c>
      <c r="C2820" t="s">
        <v>104</v>
      </c>
      <c r="D2820" t="s">
        <v>106</v>
      </c>
      <c r="E2820" t="s">
        <v>101</v>
      </c>
      <c r="F2820" t="s">
        <v>81</v>
      </c>
      <c r="G2820">
        <v>60</v>
      </c>
      <c r="H2820" t="s">
        <v>120</v>
      </c>
      <c r="I2820">
        <v>2011</v>
      </c>
      <c r="J2820" t="s">
        <v>92</v>
      </c>
      <c r="K2820" t="s">
        <v>81</v>
      </c>
      <c r="M2820" s="9" t="str">
        <f>Data[[#This Row],[schedule]]&amp;" | "&amp;Data[[#This Row],[section]]</f>
        <v>SCHEDULE 1: REPORT ON RETURN ON INVESTMENT | 1b(i): Deductible Interest and Interest Tax Shield</v>
      </c>
      <c r="N2820" s="9" t="str">
        <f t="shared" si="44"/>
        <v>SCHEDULE 1: REPORT ON RETURN ON INVESTMENT | 1b(i): Deductible Interest and Interest Tax Shield | By category | Notional deductible interest</v>
      </c>
    </row>
    <row r="2821" spans="1:14" hidden="1">
      <c r="A2821" t="s">
        <v>1</v>
      </c>
      <c r="B2821">
        <v>2011</v>
      </c>
      <c r="C2821" t="s">
        <v>104</v>
      </c>
      <c r="D2821" t="s">
        <v>106</v>
      </c>
      <c r="E2821" t="s">
        <v>101</v>
      </c>
      <c r="F2821" t="s">
        <v>81</v>
      </c>
      <c r="G2821">
        <v>60</v>
      </c>
      <c r="H2821" t="s">
        <v>120</v>
      </c>
      <c r="I2821">
        <v>2011</v>
      </c>
      <c r="J2821" t="s">
        <v>92</v>
      </c>
      <c r="K2821" t="s">
        <v>1437</v>
      </c>
      <c r="L2821">
        <v>4652.3404620000001</v>
      </c>
      <c r="M2821" s="9" t="str">
        <f>Data[[#This Row],[schedule]]&amp;" | "&amp;Data[[#This Row],[section]]</f>
        <v>SCHEDULE 1: REPORT ON RETURN ON INVESTMENT | 1b(i): Deductible Interest and Interest Tax Shield</v>
      </c>
      <c r="N2821" s="9" t="str">
        <f t="shared" si="44"/>
        <v>SCHEDULE 1: REPORT ON RETURN ON INVESTMENT | 1b(i): Deductible Interest and Interest Tax Shield | By category | Notional deductible interest</v>
      </c>
    </row>
    <row r="2822" spans="1:14" hidden="1">
      <c r="A2822" t="s">
        <v>1</v>
      </c>
      <c r="B2822">
        <v>2011</v>
      </c>
      <c r="C2822" t="s">
        <v>104</v>
      </c>
      <c r="D2822" t="s">
        <v>106</v>
      </c>
      <c r="E2822" t="s">
        <v>101</v>
      </c>
      <c r="F2822" t="s">
        <v>81</v>
      </c>
      <c r="G2822">
        <v>61</v>
      </c>
      <c r="H2822" t="s">
        <v>121</v>
      </c>
      <c r="I2822">
        <v>2011</v>
      </c>
      <c r="J2822" t="s">
        <v>93</v>
      </c>
      <c r="K2822" t="s">
        <v>81</v>
      </c>
      <c r="M2822" s="9" t="str">
        <f>Data[[#This Row],[schedule]]&amp;" | "&amp;Data[[#This Row],[section]]</f>
        <v>SCHEDULE 1: REPORT ON RETURN ON INVESTMENT | 1b(i): Deductible Interest and Interest Tax Shield</v>
      </c>
      <c r="N2822" s="9" t="str">
        <f t="shared" si="44"/>
        <v>SCHEDULE 1: REPORT ON RETURN ON INVESTMENT | 1b(i): Deductible Interest and Interest Tax Shield | By category | Tax rate (%)</v>
      </c>
    </row>
    <row r="2823" spans="1:14" hidden="1">
      <c r="A2823" t="s">
        <v>1</v>
      </c>
      <c r="B2823">
        <v>2011</v>
      </c>
      <c r="C2823" t="s">
        <v>104</v>
      </c>
      <c r="D2823" t="s">
        <v>106</v>
      </c>
      <c r="E2823" t="s">
        <v>101</v>
      </c>
      <c r="F2823" t="s">
        <v>81</v>
      </c>
      <c r="G2823">
        <v>61</v>
      </c>
      <c r="H2823" t="s">
        <v>121</v>
      </c>
      <c r="I2823">
        <v>2011</v>
      </c>
      <c r="J2823" t="s">
        <v>93</v>
      </c>
      <c r="K2823" t="s">
        <v>81</v>
      </c>
      <c r="M2823" s="9" t="str">
        <f>Data[[#This Row],[schedule]]&amp;" | "&amp;Data[[#This Row],[section]]</f>
        <v>SCHEDULE 1: REPORT ON RETURN ON INVESTMENT | 1b(i): Deductible Interest and Interest Tax Shield</v>
      </c>
      <c r="N2823" s="9" t="str">
        <f t="shared" si="44"/>
        <v>SCHEDULE 1: REPORT ON RETURN ON INVESTMENT | 1b(i): Deductible Interest and Interest Tax Shield | By category | Tax rate (%)</v>
      </c>
    </row>
    <row r="2824" spans="1:14" hidden="1">
      <c r="A2824" t="s">
        <v>1</v>
      </c>
      <c r="B2824">
        <v>2011</v>
      </c>
      <c r="C2824" t="s">
        <v>104</v>
      </c>
      <c r="D2824" t="s">
        <v>106</v>
      </c>
      <c r="E2824" t="s">
        <v>101</v>
      </c>
      <c r="F2824" t="s">
        <v>81</v>
      </c>
      <c r="G2824">
        <v>61</v>
      </c>
      <c r="H2824" t="s">
        <v>121</v>
      </c>
      <c r="I2824">
        <v>2011</v>
      </c>
      <c r="J2824" t="s">
        <v>93</v>
      </c>
      <c r="K2824" t="s">
        <v>1441</v>
      </c>
      <c r="L2824">
        <v>0.3</v>
      </c>
      <c r="M2824" s="9" t="str">
        <f>Data[[#This Row],[schedule]]&amp;" | "&amp;Data[[#This Row],[section]]</f>
        <v>SCHEDULE 1: REPORT ON RETURN ON INVESTMENT | 1b(i): Deductible Interest and Interest Tax Shield</v>
      </c>
      <c r="N2824" s="9" t="str">
        <f t="shared" si="44"/>
        <v>SCHEDULE 1: REPORT ON RETURN ON INVESTMENT | 1b(i): Deductible Interest and Interest Tax Shield | By category | Tax rate (%)</v>
      </c>
    </row>
    <row r="2825" spans="1:14" hidden="1">
      <c r="A2825" t="s">
        <v>1</v>
      </c>
      <c r="B2825">
        <v>2011</v>
      </c>
      <c r="C2825" t="s">
        <v>104</v>
      </c>
      <c r="D2825" t="s">
        <v>106</v>
      </c>
      <c r="E2825" t="s">
        <v>101</v>
      </c>
      <c r="F2825" t="s">
        <v>81</v>
      </c>
      <c r="G2825">
        <v>62</v>
      </c>
      <c r="H2825" t="s">
        <v>110</v>
      </c>
      <c r="I2825">
        <v>2011</v>
      </c>
      <c r="J2825" t="s">
        <v>92</v>
      </c>
      <c r="K2825" t="s">
        <v>81</v>
      </c>
      <c r="M2825" s="9" t="str">
        <f>Data[[#This Row],[schedule]]&amp;" | "&amp;Data[[#This Row],[section]]</f>
        <v>SCHEDULE 1: REPORT ON RETURN ON INVESTMENT | 1b(i): Deductible Interest and Interest Tax Shield</v>
      </c>
      <c r="N2825" s="9" t="str">
        <f t="shared" si="44"/>
        <v>SCHEDULE 1: REPORT ON RETURN ON INVESTMENT | 1b(i): Deductible Interest and Interest Tax Shield | By category | Notional interest tax shield</v>
      </c>
    </row>
    <row r="2826" spans="1:14" hidden="1">
      <c r="A2826" t="s">
        <v>1</v>
      </c>
      <c r="B2826">
        <v>2011</v>
      </c>
      <c r="C2826" t="s">
        <v>104</v>
      </c>
      <c r="D2826" t="s">
        <v>106</v>
      </c>
      <c r="E2826" t="s">
        <v>101</v>
      </c>
      <c r="F2826" t="s">
        <v>81</v>
      </c>
      <c r="G2826">
        <v>62</v>
      </c>
      <c r="H2826" t="s">
        <v>110</v>
      </c>
      <c r="I2826">
        <v>2011</v>
      </c>
      <c r="J2826" t="s">
        <v>92</v>
      </c>
      <c r="K2826" t="s">
        <v>81</v>
      </c>
      <c r="M2826" s="9" t="str">
        <f>Data[[#This Row],[schedule]]&amp;" | "&amp;Data[[#This Row],[section]]</f>
        <v>SCHEDULE 1: REPORT ON RETURN ON INVESTMENT | 1b(i): Deductible Interest and Interest Tax Shield</v>
      </c>
      <c r="N2826" s="9" t="str">
        <f t="shared" si="44"/>
        <v>SCHEDULE 1: REPORT ON RETURN ON INVESTMENT | 1b(i): Deductible Interest and Interest Tax Shield | By category | Notional interest tax shield</v>
      </c>
    </row>
    <row r="2827" spans="1:14" hidden="1">
      <c r="A2827" t="s">
        <v>1</v>
      </c>
      <c r="B2827">
        <v>2011</v>
      </c>
      <c r="C2827" t="s">
        <v>104</v>
      </c>
      <c r="D2827" t="s">
        <v>106</v>
      </c>
      <c r="E2827" t="s">
        <v>101</v>
      </c>
      <c r="F2827" t="s">
        <v>81</v>
      </c>
      <c r="G2827">
        <v>62</v>
      </c>
      <c r="H2827" t="s">
        <v>110</v>
      </c>
      <c r="I2827">
        <v>2011</v>
      </c>
      <c r="J2827" t="s">
        <v>92</v>
      </c>
      <c r="K2827" t="s">
        <v>4874</v>
      </c>
      <c r="L2827">
        <v>1395.7021385999999</v>
      </c>
      <c r="M2827" s="9" t="str">
        <f>Data[[#This Row],[schedule]]&amp;" | "&amp;Data[[#This Row],[section]]</f>
        <v>SCHEDULE 1: REPORT ON RETURN ON INVESTMENT | 1b(i): Deductible Interest and Interest Tax Shield</v>
      </c>
      <c r="N2827" s="9" t="str">
        <f t="shared" si="44"/>
        <v>SCHEDULE 1: REPORT ON RETURN ON INVESTMENT | 1b(i): Deductible Interest and Interest Tax Shield | By category | Notional interest tax shield</v>
      </c>
    </row>
    <row r="2828" spans="1:14" hidden="1">
      <c r="A2828" t="s">
        <v>1</v>
      </c>
      <c r="B2828">
        <v>2011</v>
      </c>
      <c r="C2828" t="s">
        <v>104</v>
      </c>
      <c r="D2828" t="s">
        <v>107</v>
      </c>
      <c r="E2828" t="s">
        <v>101</v>
      </c>
      <c r="F2828" t="s">
        <v>81</v>
      </c>
      <c r="G2828">
        <v>64</v>
      </c>
      <c r="H2828" t="s">
        <v>351</v>
      </c>
      <c r="I2828">
        <v>2011</v>
      </c>
      <c r="J2828" t="s">
        <v>92</v>
      </c>
      <c r="K2828" t="s">
        <v>1399</v>
      </c>
      <c r="L2828">
        <v>379565.73217230738</v>
      </c>
      <c r="M2828" s="9" t="str">
        <f>Data[[#This Row],[schedule]]&amp;" | "&amp;Data[[#This Row],[section]]</f>
        <v>SCHEDULE 1: REPORT ON RETURN ON INVESTMENT | 1b(ii): Regulatory Investment Value</v>
      </c>
      <c r="N2828" s="9" t="str">
        <f t="shared" si="44"/>
        <v>SCHEDULE 1: REPORT ON RETURN ON INVESTMENT | 1b(ii): Regulatory Investment Value | By category | Regulatory asset base value - previous year</v>
      </c>
    </row>
    <row r="2829" spans="1:14" hidden="1">
      <c r="A2829" t="s">
        <v>1</v>
      </c>
      <c r="B2829">
        <v>2011</v>
      </c>
      <c r="C2829" t="s">
        <v>104</v>
      </c>
      <c r="D2829" t="s">
        <v>107</v>
      </c>
      <c r="E2829" t="s">
        <v>108</v>
      </c>
      <c r="F2829" t="s">
        <v>133</v>
      </c>
      <c r="G2829">
        <v>66</v>
      </c>
      <c r="H2829" t="s">
        <v>72</v>
      </c>
      <c r="I2829">
        <v>2011</v>
      </c>
      <c r="J2829" t="s">
        <v>92</v>
      </c>
      <c r="K2829" t="s">
        <v>458</v>
      </c>
      <c r="L2829">
        <v>0</v>
      </c>
      <c r="M2829" s="9" t="str">
        <f>Data[[#This Row],[schedule]]&amp;" | "&amp;Data[[#This Row],[section]]</f>
        <v>SCHEDULE 1: REPORT ON RETURN ON INVESTMENT | 1b(ii): Regulatory Investment Value</v>
      </c>
      <c r="N2829" s="9" t="str">
        <f t="shared" si="44"/>
        <v>SCHEDULE 1: REPORT ON RETURN ON INVESTMENT | 1b(ii): Regulatory Investment Value | By Commissioned Project | Assets Commissioned—RAB Value | South Runway End Safety Area</v>
      </c>
    </row>
    <row r="2830" spans="1:14" hidden="1">
      <c r="A2830" t="s">
        <v>1</v>
      </c>
      <c r="B2830">
        <v>2011</v>
      </c>
      <c r="C2830" t="s">
        <v>104</v>
      </c>
      <c r="D2830" t="s">
        <v>107</v>
      </c>
      <c r="E2830" t="s">
        <v>108</v>
      </c>
      <c r="F2830" t="s">
        <v>134</v>
      </c>
      <c r="G2830">
        <v>66</v>
      </c>
      <c r="H2830" t="s">
        <v>72</v>
      </c>
      <c r="I2830">
        <v>2011</v>
      </c>
      <c r="J2830" t="s">
        <v>93</v>
      </c>
      <c r="K2830" t="s">
        <v>458</v>
      </c>
      <c r="L2830">
        <v>0</v>
      </c>
      <c r="M2830" s="9" t="str">
        <f>Data[[#This Row],[schedule]]&amp;" | "&amp;Data[[#This Row],[section]]</f>
        <v>SCHEDULE 1: REPORT ON RETURN ON INVESTMENT | 1b(ii): Regulatory Investment Value</v>
      </c>
      <c r="N2830" s="9" t="str">
        <f t="shared" si="44"/>
        <v>SCHEDULE 1: REPORT ON RETURN ON INVESTMENT | 1b(ii): Regulatory Investment Value | By Commissioned Project | Proportion of Year Available | South Runway End Safety Area</v>
      </c>
    </row>
    <row r="2831" spans="1:14" hidden="1">
      <c r="A2831" t="s">
        <v>1</v>
      </c>
      <c r="B2831">
        <v>2011</v>
      </c>
      <c r="C2831" t="s">
        <v>104</v>
      </c>
      <c r="D2831" t="s">
        <v>107</v>
      </c>
      <c r="E2831" t="s">
        <v>108</v>
      </c>
      <c r="F2831" t="s">
        <v>135</v>
      </c>
      <c r="G2831">
        <v>66</v>
      </c>
      <c r="H2831" t="s">
        <v>72</v>
      </c>
      <c r="I2831">
        <v>2011</v>
      </c>
      <c r="J2831" t="s">
        <v>92</v>
      </c>
      <c r="K2831" t="s">
        <v>458</v>
      </c>
      <c r="L2831">
        <v>0</v>
      </c>
      <c r="M2831" s="9" t="str">
        <f>Data[[#This Row],[schedule]]&amp;" | "&amp;Data[[#This Row],[section]]</f>
        <v>SCHEDULE 1: REPORT ON RETURN ON INVESTMENT | 1b(ii): Regulatory Investment Value</v>
      </c>
      <c r="N2831" s="9" t="str">
        <f t="shared" si="44"/>
        <v>SCHEDULE 1: REPORT ON RETURN ON INVESTMENT | 1b(ii): Regulatory Investment Value | By Commissioned Project | Proportionate Regulatory Value | South Runway End Safety Area</v>
      </c>
    </row>
    <row r="2832" spans="1:14" hidden="1">
      <c r="A2832" t="s">
        <v>1</v>
      </c>
      <c r="B2832">
        <v>2011</v>
      </c>
      <c r="C2832" t="s">
        <v>104</v>
      </c>
      <c r="D2832" t="s">
        <v>107</v>
      </c>
      <c r="E2832" t="s">
        <v>108</v>
      </c>
      <c r="F2832" t="s">
        <v>133</v>
      </c>
      <c r="G2832">
        <v>67</v>
      </c>
      <c r="H2832" t="s">
        <v>73</v>
      </c>
      <c r="I2832">
        <v>2011</v>
      </c>
      <c r="J2832" t="s">
        <v>92</v>
      </c>
      <c r="K2832" t="s">
        <v>458</v>
      </c>
      <c r="L2832">
        <v>0</v>
      </c>
      <c r="M2832" s="9" t="str">
        <f>Data[[#This Row],[schedule]]&amp;" | "&amp;Data[[#This Row],[section]]</f>
        <v>SCHEDULE 1: REPORT ON RETURN ON INVESTMENT | 1b(ii): Regulatory Investment Value</v>
      </c>
      <c r="N2832" s="9" t="str">
        <f t="shared" si="44"/>
        <v>SCHEDULE 1: REPORT ON RETURN ON INVESTMENT | 1b(ii): Regulatory Investment Value | By Commissioned Project | Assets Commissioned—RAB Value | North Runway End Safety Area</v>
      </c>
    </row>
    <row r="2833" spans="1:14" hidden="1">
      <c r="A2833" t="s">
        <v>1</v>
      </c>
      <c r="B2833">
        <v>2011</v>
      </c>
      <c r="C2833" t="s">
        <v>104</v>
      </c>
      <c r="D2833" t="s">
        <v>107</v>
      </c>
      <c r="E2833" t="s">
        <v>108</v>
      </c>
      <c r="F2833" t="s">
        <v>134</v>
      </c>
      <c r="G2833">
        <v>67</v>
      </c>
      <c r="H2833" t="s">
        <v>73</v>
      </c>
      <c r="I2833">
        <v>2011</v>
      </c>
      <c r="J2833" t="s">
        <v>93</v>
      </c>
      <c r="K2833" t="s">
        <v>458</v>
      </c>
      <c r="L2833">
        <v>0</v>
      </c>
      <c r="M2833" s="9" t="str">
        <f>Data[[#This Row],[schedule]]&amp;" | "&amp;Data[[#This Row],[section]]</f>
        <v>SCHEDULE 1: REPORT ON RETURN ON INVESTMENT | 1b(ii): Regulatory Investment Value</v>
      </c>
      <c r="N2833" s="9" t="str">
        <f t="shared" si="44"/>
        <v>SCHEDULE 1: REPORT ON RETURN ON INVESTMENT | 1b(ii): Regulatory Investment Value | By Commissioned Project | Proportion of Year Available | North Runway End Safety Area</v>
      </c>
    </row>
    <row r="2834" spans="1:14" hidden="1">
      <c r="A2834" t="s">
        <v>1</v>
      </c>
      <c r="B2834">
        <v>2011</v>
      </c>
      <c r="C2834" t="s">
        <v>104</v>
      </c>
      <c r="D2834" t="s">
        <v>107</v>
      </c>
      <c r="E2834" t="s">
        <v>108</v>
      </c>
      <c r="F2834" t="s">
        <v>135</v>
      </c>
      <c r="G2834">
        <v>67</v>
      </c>
      <c r="H2834" t="s">
        <v>73</v>
      </c>
      <c r="I2834">
        <v>2011</v>
      </c>
      <c r="J2834" t="s">
        <v>92</v>
      </c>
      <c r="K2834" t="s">
        <v>458</v>
      </c>
      <c r="L2834">
        <v>0</v>
      </c>
      <c r="M2834" s="9" t="str">
        <f>Data[[#This Row],[schedule]]&amp;" | "&amp;Data[[#This Row],[section]]</f>
        <v>SCHEDULE 1: REPORT ON RETURN ON INVESTMENT | 1b(ii): Regulatory Investment Value</v>
      </c>
      <c r="N2834" s="9" t="str">
        <f t="shared" si="44"/>
        <v>SCHEDULE 1: REPORT ON RETURN ON INVESTMENT | 1b(ii): Regulatory Investment Value | By Commissioned Project | Proportionate Regulatory Value | North Runway End Safety Area</v>
      </c>
    </row>
    <row r="2835" spans="1:14" hidden="1">
      <c r="A2835" t="s">
        <v>1</v>
      </c>
      <c r="B2835">
        <v>2011</v>
      </c>
      <c r="C2835" t="s">
        <v>104</v>
      </c>
      <c r="D2835" t="s">
        <v>107</v>
      </c>
      <c r="E2835" t="s">
        <v>108</v>
      </c>
      <c r="F2835" t="s">
        <v>133</v>
      </c>
      <c r="G2835">
        <v>68</v>
      </c>
      <c r="H2835" t="s">
        <v>352</v>
      </c>
      <c r="I2835">
        <v>2011</v>
      </c>
      <c r="J2835" t="s">
        <v>92</v>
      </c>
      <c r="K2835" t="s">
        <v>4880</v>
      </c>
      <c r="L2835">
        <v>34283.718849538956</v>
      </c>
      <c r="M2835" s="9" t="str">
        <f>Data[[#This Row],[schedule]]&amp;" | "&amp;Data[[#This Row],[section]]</f>
        <v>SCHEDULE 1: REPORT ON RETURN ON INVESTMENT | 1b(ii): Regulatory Investment Value</v>
      </c>
      <c r="N2835" s="9" t="str">
        <f t="shared" si="44"/>
        <v>SCHEDULE 1: REPORT ON RETURN ON INVESTMENT | 1b(ii): Regulatory Investment Value | By Commissioned Project | Assets Commissioned—RAB Value | North Pier Eastern Gate Expansion</v>
      </c>
    </row>
    <row r="2836" spans="1:14" hidden="1">
      <c r="A2836" t="s">
        <v>1</v>
      </c>
      <c r="B2836">
        <v>2011</v>
      </c>
      <c r="C2836" t="s">
        <v>104</v>
      </c>
      <c r="D2836" t="s">
        <v>107</v>
      </c>
      <c r="E2836" t="s">
        <v>108</v>
      </c>
      <c r="F2836" t="s">
        <v>134</v>
      </c>
      <c r="G2836">
        <v>68</v>
      </c>
      <c r="H2836" t="s">
        <v>352</v>
      </c>
      <c r="I2836">
        <v>2011</v>
      </c>
      <c r="J2836" t="s">
        <v>93</v>
      </c>
      <c r="K2836" t="s">
        <v>4881</v>
      </c>
      <c r="L2836">
        <v>0.41666666666666669</v>
      </c>
      <c r="M2836" s="9" t="str">
        <f>Data[[#This Row],[schedule]]&amp;" | "&amp;Data[[#This Row],[section]]</f>
        <v>SCHEDULE 1: REPORT ON RETURN ON INVESTMENT | 1b(ii): Regulatory Investment Value</v>
      </c>
      <c r="N2836" s="9" t="str">
        <f t="shared" si="44"/>
        <v>SCHEDULE 1: REPORT ON RETURN ON INVESTMENT | 1b(ii): Regulatory Investment Value | By Commissioned Project | Proportion of Year Available | North Pier Eastern Gate Expansion</v>
      </c>
    </row>
    <row r="2837" spans="1:14" hidden="1">
      <c r="A2837" t="s">
        <v>1</v>
      </c>
      <c r="B2837">
        <v>2011</v>
      </c>
      <c r="C2837" t="s">
        <v>104</v>
      </c>
      <c r="D2837" t="s">
        <v>107</v>
      </c>
      <c r="E2837" t="s">
        <v>108</v>
      </c>
      <c r="F2837" t="s">
        <v>135</v>
      </c>
      <c r="G2837">
        <v>68</v>
      </c>
      <c r="H2837" t="s">
        <v>352</v>
      </c>
      <c r="I2837">
        <v>2011</v>
      </c>
      <c r="J2837" t="s">
        <v>92</v>
      </c>
      <c r="K2837" t="s">
        <v>4882</v>
      </c>
      <c r="L2837">
        <v>14284.88285397457</v>
      </c>
      <c r="M2837" s="9" t="str">
        <f>Data[[#This Row],[schedule]]&amp;" | "&amp;Data[[#This Row],[section]]</f>
        <v>SCHEDULE 1: REPORT ON RETURN ON INVESTMENT | 1b(ii): Regulatory Investment Value</v>
      </c>
      <c r="N2837" s="9" t="str">
        <f t="shared" si="44"/>
        <v>SCHEDULE 1: REPORT ON RETURN ON INVESTMENT | 1b(ii): Regulatory Investment Value | By Commissioned Project | Proportionate Regulatory Value | North Pier Eastern Gate Expansion</v>
      </c>
    </row>
    <row r="2838" spans="1:14" hidden="1">
      <c r="A2838" t="s">
        <v>1</v>
      </c>
      <c r="B2838">
        <v>2011</v>
      </c>
      <c r="C2838" t="s">
        <v>104</v>
      </c>
      <c r="D2838" t="s">
        <v>107</v>
      </c>
      <c r="E2838" t="s">
        <v>108</v>
      </c>
      <c r="F2838" t="s">
        <v>133</v>
      </c>
      <c r="G2838">
        <v>69</v>
      </c>
      <c r="H2838" t="s">
        <v>74</v>
      </c>
      <c r="I2838">
        <v>2011</v>
      </c>
      <c r="J2838" t="s">
        <v>92</v>
      </c>
      <c r="K2838" t="s">
        <v>458</v>
      </c>
      <c r="L2838">
        <v>0</v>
      </c>
      <c r="M2838" s="9" t="str">
        <f>Data[[#This Row],[schedule]]&amp;" | "&amp;Data[[#This Row],[section]]</f>
        <v>SCHEDULE 1: REPORT ON RETURN ON INVESTMENT | 1b(ii): Regulatory Investment Value</v>
      </c>
      <c r="N2838" s="9" t="str">
        <f t="shared" si="44"/>
        <v>SCHEDULE 1: REPORT ON RETURN ON INVESTMENT | 1b(ii): Regulatory Investment Value | By Commissioned Project | Assets Commissioned—RAB Value | Northern Pier Terminal and Western Gate Expansion</v>
      </c>
    </row>
    <row r="2839" spans="1:14" hidden="1">
      <c r="A2839" t="s">
        <v>1</v>
      </c>
      <c r="B2839">
        <v>2011</v>
      </c>
      <c r="C2839" t="s">
        <v>104</v>
      </c>
      <c r="D2839" t="s">
        <v>107</v>
      </c>
      <c r="E2839" t="s">
        <v>108</v>
      </c>
      <c r="F2839" t="s">
        <v>134</v>
      </c>
      <c r="G2839">
        <v>69</v>
      </c>
      <c r="H2839" t="s">
        <v>74</v>
      </c>
      <c r="I2839">
        <v>2011</v>
      </c>
      <c r="J2839" t="s">
        <v>93</v>
      </c>
      <c r="K2839" t="s">
        <v>458</v>
      </c>
      <c r="L2839">
        <v>0</v>
      </c>
      <c r="M2839" s="9" t="str">
        <f>Data[[#This Row],[schedule]]&amp;" | "&amp;Data[[#This Row],[section]]</f>
        <v>SCHEDULE 1: REPORT ON RETURN ON INVESTMENT | 1b(ii): Regulatory Investment Value</v>
      </c>
      <c r="N2839" s="9" t="str">
        <f t="shared" si="44"/>
        <v>SCHEDULE 1: REPORT ON RETURN ON INVESTMENT | 1b(ii): Regulatory Investment Value | By Commissioned Project | Proportion of Year Available | Northern Pier Terminal and Western Gate Expansion</v>
      </c>
    </row>
    <row r="2840" spans="1:14" hidden="1">
      <c r="A2840" t="s">
        <v>1</v>
      </c>
      <c r="B2840">
        <v>2011</v>
      </c>
      <c r="C2840" t="s">
        <v>104</v>
      </c>
      <c r="D2840" t="s">
        <v>107</v>
      </c>
      <c r="E2840" t="s">
        <v>108</v>
      </c>
      <c r="F2840" t="s">
        <v>135</v>
      </c>
      <c r="G2840">
        <v>69</v>
      </c>
      <c r="H2840" t="s">
        <v>74</v>
      </c>
      <c r="I2840">
        <v>2011</v>
      </c>
      <c r="J2840" t="s">
        <v>92</v>
      </c>
      <c r="K2840" t="s">
        <v>458</v>
      </c>
      <c r="L2840">
        <v>0</v>
      </c>
      <c r="M2840" s="9" t="str">
        <f>Data[[#This Row],[schedule]]&amp;" | "&amp;Data[[#This Row],[section]]</f>
        <v>SCHEDULE 1: REPORT ON RETURN ON INVESTMENT | 1b(ii): Regulatory Investment Value</v>
      </c>
      <c r="N2840" s="9" t="str">
        <f t="shared" si="44"/>
        <v>SCHEDULE 1: REPORT ON RETURN ON INVESTMENT | 1b(ii): Regulatory Investment Value | By Commissioned Project | Proportionate Regulatory Value | Northern Pier Terminal and Western Gate Expansion</v>
      </c>
    </row>
    <row r="2841" spans="1:14" hidden="1">
      <c r="A2841" t="s">
        <v>1</v>
      </c>
      <c r="B2841">
        <v>2011</v>
      </c>
      <c r="C2841" t="s">
        <v>104</v>
      </c>
      <c r="D2841" t="s">
        <v>107</v>
      </c>
      <c r="E2841" t="s">
        <v>108</v>
      </c>
      <c r="F2841" t="s">
        <v>133</v>
      </c>
      <c r="G2841">
        <v>70</v>
      </c>
      <c r="H2841" t="s">
        <v>75</v>
      </c>
      <c r="I2841">
        <v>2011</v>
      </c>
      <c r="J2841" t="s">
        <v>92</v>
      </c>
      <c r="K2841" t="s">
        <v>4883</v>
      </c>
      <c r="L2841">
        <v>5030.5476500000004</v>
      </c>
      <c r="M2841" s="9" t="str">
        <f>Data[[#This Row],[schedule]]&amp;" | "&amp;Data[[#This Row],[section]]</f>
        <v>SCHEDULE 1: REPORT ON RETURN ON INVESTMENT | 1b(ii): Regulatory Investment Value</v>
      </c>
      <c r="N2841" s="9" t="str">
        <f t="shared" si="44"/>
        <v>SCHEDULE 1: REPORT ON RETURN ON INVESTMENT | 1b(ii): Regulatory Investment Value | By Commissioned Project | Assets Commissioned—RAB Value | Airfield Pavement Maintenance Programme</v>
      </c>
    </row>
    <row r="2842" spans="1:14" hidden="1">
      <c r="A2842" t="s">
        <v>1</v>
      </c>
      <c r="B2842">
        <v>2011</v>
      </c>
      <c r="C2842" t="s">
        <v>104</v>
      </c>
      <c r="D2842" t="s">
        <v>107</v>
      </c>
      <c r="E2842" t="s">
        <v>108</v>
      </c>
      <c r="F2842" t="s">
        <v>134</v>
      </c>
      <c r="G2842">
        <v>70</v>
      </c>
      <c r="H2842" t="s">
        <v>75</v>
      </c>
      <c r="I2842">
        <v>2011</v>
      </c>
      <c r="J2842" t="s">
        <v>93</v>
      </c>
      <c r="K2842" t="s">
        <v>4884</v>
      </c>
      <c r="L2842">
        <v>0.99378245338943849</v>
      </c>
      <c r="M2842" s="9" t="str">
        <f>Data[[#This Row],[schedule]]&amp;" | "&amp;Data[[#This Row],[section]]</f>
        <v>SCHEDULE 1: REPORT ON RETURN ON INVESTMENT | 1b(ii): Regulatory Investment Value</v>
      </c>
      <c r="N2842" s="9" t="str">
        <f t="shared" si="44"/>
        <v>SCHEDULE 1: REPORT ON RETURN ON INVESTMENT | 1b(ii): Regulatory Investment Value | By Commissioned Project | Proportion of Year Available | Airfield Pavement Maintenance Programme</v>
      </c>
    </row>
    <row r="2843" spans="1:14" hidden="1">
      <c r="A2843" t="s">
        <v>1</v>
      </c>
      <c r="B2843">
        <v>2011</v>
      </c>
      <c r="C2843" t="s">
        <v>104</v>
      </c>
      <c r="D2843" t="s">
        <v>107</v>
      </c>
      <c r="E2843" t="s">
        <v>108</v>
      </c>
      <c r="F2843" t="s">
        <v>135</v>
      </c>
      <c r="G2843">
        <v>70</v>
      </c>
      <c r="H2843" t="s">
        <v>75</v>
      </c>
      <c r="I2843">
        <v>2011</v>
      </c>
      <c r="J2843" t="s">
        <v>92</v>
      </c>
      <c r="K2843" t="s">
        <v>4885</v>
      </c>
      <c r="L2843">
        <v>4999.2699855094743</v>
      </c>
      <c r="M2843" s="9" t="str">
        <f>Data[[#This Row],[schedule]]&amp;" | "&amp;Data[[#This Row],[section]]</f>
        <v>SCHEDULE 1: REPORT ON RETURN ON INVESTMENT | 1b(ii): Regulatory Investment Value</v>
      </c>
      <c r="N2843" s="9" t="str">
        <f t="shared" si="44"/>
        <v>SCHEDULE 1: REPORT ON RETURN ON INVESTMENT | 1b(ii): Regulatory Investment Value | By Commissioned Project | Proportionate Regulatory Value | Airfield Pavement Maintenance Programme</v>
      </c>
    </row>
    <row r="2844" spans="1:14" hidden="1">
      <c r="A2844" t="s">
        <v>1</v>
      </c>
      <c r="B2844">
        <v>2011</v>
      </c>
      <c r="C2844" t="s">
        <v>104</v>
      </c>
      <c r="D2844" t="s">
        <v>107</v>
      </c>
      <c r="E2844" t="s">
        <v>101</v>
      </c>
      <c r="F2844" t="s">
        <v>133</v>
      </c>
      <c r="G2844">
        <v>75</v>
      </c>
      <c r="H2844" t="s">
        <v>123</v>
      </c>
      <c r="I2844">
        <v>2011</v>
      </c>
      <c r="J2844" t="s">
        <v>92</v>
      </c>
      <c r="K2844" t="s">
        <v>4886</v>
      </c>
      <c r="L2844">
        <v>1896.459163802363</v>
      </c>
      <c r="M2844" s="9" t="str">
        <f>Data[[#This Row],[schedule]]&amp;" | "&amp;Data[[#This Row],[section]]</f>
        <v>SCHEDULE 1: REPORT ON RETURN ON INVESTMENT | 1b(ii): Regulatory Investment Value</v>
      </c>
      <c r="N2844" s="9" t="str">
        <f t="shared" si="44"/>
        <v>SCHEDULE 1: REPORT ON RETURN ON INVESTMENT | 1b(ii): Regulatory Investment Value | By category | Assets Commissioned—RAB Value | Other assets commissioned</v>
      </c>
    </row>
    <row r="2845" spans="1:14" hidden="1">
      <c r="A2845" t="s">
        <v>1</v>
      </c>
      <c r="B2845">
        <v>2011</v>
      </c>
      <c r="C2845" t="s">
        <v>104</v>
      </c>
      <c r="D2845" t="s">
        <v>107</v>
      </c>
      <c r="E2845" t="s">
        <v>101</v>
      </c>
      <c r="F2845" t="s">
        <v>134</v>
      </c>
      <c r="G2845">
        <v>75</v>
      </c>
      <c r="H2845" t="s">
        <v>123</v>
      </c>
      <c r="I2845">
        <v>2011</v>
      </c>
      <c r="J2845" t="s">
        <v>93</v>
      </c>
      <c r="K2845" t="s">
        <v>808</v>
      </c>
      <c r="L2845">
        <v>0.5</v>
      </c>
      <c r="M2845" s="9" t="str">
        <f>Data[[#This Row],[schedule]]&amp;" | "&amp;Data[[#This Row],[section]]</f>
        <v>SCHEDULE 1: REPORT ON RETURN ON INVESTMENT | 1b(ii): Regulatory Investment Value</v>
      </c>
      <c r="N2845" s="9" t="str">
        <f t="shared" si="44"/>
        <v>SCHEDULE 1: REPORT ON RETURN ON INVESTMENT | 1b(ii): Regulatory Investment Value | By category | Proportion of Year Available | Other assets commissioned</v>
      </c>
    </row>
    <row r="2846" spans="1:14" hidden="1">
      <c r="A2846" t="s">
        <v>1</v>
      </c>
      <c r="B2846">
        <v>2011</v>
      </c>
      <c r="C2846" t="s">
        <v>104</v>
      </c>
      <c r="D2846" t="s">
        <v>107</v>
      </c>
      <c r="E2846" t="s">
        <v>101</v>
      </c>
      <c r="F2846" t="s">
        <v>135</v>
      </c>
      <c r="G2846">
        <v>75</v>
      </c>
      <c r="H2846" t="s">
        <v>123</v>
      </c>
      <c r="I2846">
        <v>2011</v>
      </c>
      <c r="J2846" t="s">
        <v>92</v>
      </c>
      <c r="K2846" t="s">
        <v>4887</v>
      </c>
      <c r="L2846">
        <v>948.22958190118152</v>
      </c>
      <c r="M2846" s="9" t="str">
        <f>Data[[#This Row],[schedule]]&amp;" | "&amp;Data[[#This Row],[section]]</f>
        <v>SCHEDULE 1: REPORT ON RETURN ON INVESTMENT | 1b(ii): Regulatory Investment Value</v>
      </c>
      <c r="N2846" s="9" t="str">
        <f t="shared" si="44"/>
        <v>SCHEDULE 1: REPORT ON RETURN ON INVESTMENT | 1b(ii): Regulatory Investment Value | By category | Proportionate Regulatory Value | Other assets commissioned</v>
      </c>
    </row>
    <row r="2847" spans="1:14" hidden="1">
      <c r="A2847" t="s">
        <v>1</v>
      </c>
      <c r="B2847">
        <v>2011</v>
      </c>
      <c r="C2847" t="s">
        <v>104</v>
      </c>
      <c r="D2847" t="s">
        <v>107</v>
      </c>
      <c r="E2847" t="s">
        <v>101</v>
      </c>
      <c r="F2847" t="s">
        <v>133</v>
      </c>
      <c r="G2847">
        <v>76</v>
      </c>
      <c r="H2847" t="s">
        <v>124</v>
      </c>
      <c r="I2847">
        <v>2011</v>
      </c>
      <c r="J2847" t="s">
        <v>92</v>
      </c>
      <c r="K2847" t="s">
        <v>81</v>
      </c>
      <c r="M2847" s="9" t="str">
        <f>Data[[#This Row],[schedule]]&amp;" | "&amp;Data[[#This Row],[section]]</f>
        <v>SCHEDULE 1: REPORT ON RETURN ON INVESTMENT | 1b(ii): Regulatory Investment Value</v>
      </c>
      <c r="N2847" s="9" t="str">
        <f t="shared" si="44"/>
        <v>SCHEDULE 1: REPORT ON RETURN ON INVESTMENT | 1b(ii): Regulatory Investment Value | By category | Assets Commissioned—RAB Value | Adjustment for merger, acquisition or sale activity</v>
      </c>
    </row>
    <row r="2848" spans="1:14" hidden="1">
      <c r="A2848" t="s">
        <v>1</v>
      </c>
      <c r="B2848">
        <v>2011</v>
      </c>
      <c r="C2848" t="s">
        <v>104</v>
      </c>
      <c r="D2848" t="s">
        <v>107</v>
      </c>
      <c r="E2848" t="s">
        <v>101</v>
      </c>
      <c r="F2848" t="s">
        <v>134</v>
      </c>
      <c r="G2848">
        <v>76</v>
      </c>
      <c r="H2848" t="s">
        <v>124</v>
      </c>
      <c r="I2848">
        <v>2011</v>
      </c>
      <c r="J2848" t="s">
        <v>93</v>
      </c>
      <c r="K2848" t="s">
        <v>81</v>
      </c>
      <c r="M2848" s="9" t="str">
        <f>Data[[#This Row],[schedule]]&amp;" | "&amp;Data[[#This Row],[section]]</f>
        <v>SCHEDULE 1: REPORT ON RETURN ON INVESTMENT | 1b(ii): Regulatory Investment Value</v>
      </c>
      <c r="N2848" s="9" t="str">
        <f t="shared" si="44"/>
        <v>SCHEDULE 1: REPORT ON RETURN ON INVESTMENT | 1b(ii): Regulatory Investment Value | By category | Proportion of Year Available | Adjustment for merger, acquisition or sale activity</v>
      </c>
    </row>
    <row r="2849" spans="1:14" hidden="1">
      <c r="A2849" t="s">
        <v>1</v>
      </c>
      <c r="B2849">
        <v>2011</v>
      </c>
      <c r="C2849" t="s">
        <v>104</v>
      </c>
      <c r="D2849" t="s">
        <v>107</v>
      </c>
      <c r="E2849" t="s">
        <v>101</v>
      </c>
      <c r="F2849" t="s">
        <v>135</v>
      </c>
      <c r="G2849">
        <v>76</v>
      </c>
      <c r="H2849" t="s">
        <v>124</v>
      </c>
      <c r="I2849">
        <v>2011</v>
      </c>
      <c r="J2849" t="s">
        <v>92</v>
      </c>
      <c r="K2849" t="s">
        <v>458</v>
      </c>
      <c r="L2849">
        <v>0</v>
      </c>
      <c r="M2849" s="9" t="str">
        <f>Data[[#This Row],[schedule]]&amp;" | "&amp;Data[[#This Row],[section]]</f>
        <v>SCHEDULE 1: REPORT ON RETURN ON INVESTMENT | 1b(ii): Regulatory Investment Value</v>
      </c>
      <c r="N2849" s="9" t="str">
        <f t="shared" si="44"/>
        <v>SCHEDULE 1: REPORT ON RETURN ON INVESTMENT | 1b(ii): Regulatory Investment Value | By category | Proportionate Regulatory Value | Adjustment for merger, acquisition or sale activity</v>
      </c>
    </row>
    <row r="2850" spans="1:14" hidden="1">
      <c r="A2850" t="s">
        <v>1</v>
      </c>
      <c r="B2850">
        <v>2011</v>
      </c>
      <c r="C2850" t="s">
        <v>104</v>
      </c>
      <c r="D2850" t="s">
        <v>107</v>
      </c>
      <c r="E2850" t="s">
        <v>101</v>
      </c>
      <c r="F2850" t="s">
        <v>133</v>
      </c>
      <c r="G2850">
        <v>77</v>
      </c>
      <c r="H2850" t="s">
        <v>63</v>
      </c>
      <c r="I2850">
        <v>2011</v>
      </c>
      <c r="J2850" t="s">
        <v>92</v>
      </c>
      <c r="K2850" t="s">
        <v>1381</v>
      </c>
      <c r="L2850">
        <v>1849.350860197208</v>
      </c>
      <c r="M2850" s="9" t="str">
        <f>Data[[#This Row],[schedule]]&amp;" | "&amp;Data[[#This Row],[section]]</f>
        <v>SCHEDULE 1: REPORT ON RETURN ON INVESTMENT | 1b(ii): Regulatory Investment Value</v>
      </c>
      <c r="N2850" s="9" t="str">
        <f t="shared" si="44"/>
        <v>SCHEDULE 1: REPORT ON RETURN ON INVESTMENT | 1b(ii): Regulatory Investment Value | By category | Assets Commissioned—RAB Value | Asset disposals</v>
      </c>
    </row>
    <row r="2851" spans="1:14" hidden="1">
      <c r="A2851" t="s">
        <v>1</v>
      </c>
      <c r="B2851">
        <v>2011</v>
      </c>
      <c r="C2851" t="s">
        <v>104</v>
      </c>
      <c r="D2851" t="s">
        <v>107</v>
      </c>
      <c r="E2851" t="s">
        <v>101</v>
      </c>
      <c r="F2851" t="s">
        <v>134</v>
      </c>
      <c r="G2851">
        <v>77</v>
      </c>
      <c r="H2851" t="s">
        <v>63</v>
      </c>
      <c r="I2851">
        <v>2011</v>
      </c>
      <c r="J2851" t="s">
        <v>93</v>
      </c>
      <c r="K2851" t="s">
        <v>808</v>
      </c>
      <c r="L2851">
        <v>0.5</v>
      </c>
      <c r="M2851" s="9" t="str">
        <f>Data[[#This Row],[schedule]]&amp;" | "&amp;Data[[#This Row],[section]]</f>
        <v>SCHEDULE 1: REPORT ON RETURN ON INVESTMENT | 1b(ii): Regulatory Investment Value</v>
      </c>
      <c r="N2851" s="9" t="str">
        <f t="shared" si="44"/>
        <v>SCHEDULE 1: REPORT ON RETURN ON INVESTMENT | 1b(ii): Regulatory Investment Value | By category | Proportion of Year Available | Asset disposals</v>
      </c>
    </row>
    <row r="2852" spans="1:14" hidden="1">
      <c r="A2852" t="s">
        <v>1</v>
      </c>
      <c r="B2852">
        <v>2011</v>
      </c>
      <c r="C2852" t="s">
        <v>104</v>
      </c>
      <c r="D2852" t="s">
        <v>107</v>
      </c>
      <c r="E2852" t="s">
        <v>101</v>
      </c>
      <c r="F2852" t="s">
        <v>135</v>
      </c>
      <c r="G2852">
        <v>77</v>
      </c>
      <c r="H2852" t="s">
        <v>63</v>
      </c>
      <c r="I2852">
        <v>2011</v>
      </c>
      <c r="J2852" t="s">
        <v>92</v>
      </c>
      <c r="K2852" t="s">
        <v>4888</v>
      </c>
      <c r="L2852">
        <v>924.67543009860401</v>
      </c>
      <c r="M2852" s="9" t="str">
        <f>Data[[#This Row],[schedule]]&amp;" | "&amp;Data[[#This Row],[section]]</f>
        <v>SCHEDULE 1: REPORT ON RETURN ON INVESTMENT | 1b(ii): Regulatory Investment Value</v>
      </c>
      <c r="N2852" s="9" t="str">
        <f t="shared" si="44"/>
        <v>SCHEDULE 1: REPORT ON RETURN ON INVESTMENT | 1b(ii): Regulatory Investment Value | By category | Proportionate Regulatory Value | Asset disposals</v>
      </c>
    </row>
    <row r="2853" spans="1:14" hidden="1">
      <c r="A2853" t="s">
        <v>1</v>
      </c>
      <c r="B2853">
        <v>2011</v>
      </c>
      <c r="C2853" t="s">
        <v>104</v>
      </c>
      <c r="D2853" t="s">
        <v>107</v>
      </c>
      <c r="E2853" t="s">
        <v>101</v>
      </c>
      <c r="F2853" t="s">
        <v>133</v>
      </c>
      <c r="G2853">
        <v>78</v>
      </c>
      <c r="H2853" t="s">
        <v>125</v>
      </c>
      <c r="I2853">
        <v>2011</v>
      </c>
      <c r="J2853" t="s">
        <v>92</v>
      </c>
      <c r="K2853" t="s">
        <v>4889</v>
      </c>
      <c r="L2853">
        <v>39361.374803144121</v>
      </c>
      <c r="M2853" s="9" t="str">
        <f>Data[[#This Row],[schedule]]&amp;" | "&amp;Data[[#This Row],[section]]</f>
        <v>SCHEDULE 1: REPORT ON RETURN ON INVESTMENT | 1b(ii): Regulatory Investment Value</v>
      </c>
      <c r="N2853" s="9" t="str">
        <f t="shared" si="44"/>
        <v>SCHEDULE 1: REPORT ON RETURN ON INVESTMENT | 1b(ii): Regulatory Investment Value | By category | Assets Commissioned—RAB Value | RAB investment</v>
      </c>
    </row>
    <row r="2854" spans="1:14" hidden="1">
      <c r="A2854" t="s">
        <v>1</v>
      </c>
      <c r="B2854">
        <v>2011</v>
      </c>
      <c r="C2854" t="s">
        <v>104</v>
      </c>
      <c r="D2854" t="s">
        <v>107</v>
      </c>
      <c r="E2854" t="s">
        <v>101</v>
      </c>
      <c r="F2854" t="s">
        <v>135</v>
      </c>
      <c r="G2854">
        <v>79</v>
      </c>
      <c r="H2854" t="s">
        <v>126</v>
      </c>
      <c r="I2854">
        <v>2011</v>
      </c>
      <c r="J2854" t="s">
        <v>92</v>
      </c>
      <c r="K2854" t="s">
        <v>4890</v>
      </c>
      <c r="L2854">
        <v>19307.706991286621</v>
      </c>
      <c r="M2854" s="9" t="str">
        <f>Data[[#This Row],[schedule]]&amp;" | "&amp;Data[[#This Row],[section]]</f>
        <v>SCHEDULE 1: REPORT ON RETURN ON INVESTMENT | 1b(ii): Regulatory Investment Value</v>
      </c>
      <c r="N2854" s="9" t="str">
        <f t="shared" si="44"/>
        <v>SCHEDULE 1: REPORT ON RETURN ON INVESTMENT | 1b(ii): Regulatory Investment Value | By category | Proportionate Regulatory Value | RAB proportionate investment</v>
      </c>
    </row>
    <row r="2855" spans="1:14" hidden="1">
      <c r="A2855" t="s">
        <v>1</v>
      </c>
      <c r="B2855">
        <v>2011</v>
      </c>
      <c r="C2855" t="s">
        <v>104</v>
      </c>
      <c r="D2855" t="s">
        <v>107</v>
      </c>
      <c r="E2855" t="s">
        <v>101</v>
      </c>
      <c r="F2855" t="s">
        <v>135</v>
      </c>
      <c r="G2855">
        <v>81</v>
      </c>
      <c r="H2855" t="s">
        <v>127</v>
      </c>
      <c r="I2855">
        <v>2011</v>
      </c>
      <c r="J2855" t="s">
        <v>92</v>
      </c>
      <c r="K2855" t="s">
        <v>4876</v>
      </c>
      <c r="L2855">
        <v>398873.43916359398</v>
      </c>
      <c r="M2855" s="9" t="str">
        <f>Data[[#This Row],[schedule]]&amp;" | "&amp;Data[[#This Row],[section]]</f>
        <v>SCHEDULE 1: REPORT ON RETURN ON INVESTMENT | 1b(ii): Regulatory Investment Value</v>
      </c>
      <c r="N2855" s="9" t="str">
        <f t="shared" si="44"/>
        <v>SCHEDULE 1: REPORT ON RETURN ON INVESTMENT | 1b(ii): Regulatory Investment Value | By category | Proportionate Regulatory Value | Regulatory investment value</v>
      </c>
    </row>
    <row r="2856" spans="1:14" hidden="1">
      <c r="A2856" t="s">
        <v>2</v>
      </c>
      <c r="B2856">
        <v>2013</v>
      </c>
      <c r="C2856" t="s">
        <v>200</v>
      </c>
      <c r="D2856" t="s">
        <v>81</v>
      </c>
      <c r="E2856" t="s">
        <v>81</v>
      </c>
      <c r="F2856" t="s">
        <v>81</v>
      </c>
      <c r="G2856">
        <v>8</v>
      </c>
      <c r="H2856" t="s">
        <v>220</v>
      </c>
      <c r="I2856">
        <v>2013</v>
      </c>
      <c r="J2856" t="s">
        <v>92</v>
      </c>
      <c r="K2856" t="s">
        <v>1455</v>
      </c>
      <c r="L2856">
        <v>3224.6811152422069</v>
      </c>
      <c r="M2856" s="9" t="str">
        <f>Data[[#This Row],[schedule]]&amp;" | "&amp;Data[[#This Row],[section]]</f>
        <v xml:space="preserve">SCHEDULE 17: REPORT ON PRICING STATISTICS | </v>
      </c>
      <c r="N2856" s="9" t="str">
        <f t="shared" si="44"/>
        <v>SCHEDULE 17: REPORT ON PRICING STATISTICS | Net operating charges from airfield activities relating to domestic flights of 3 tonnes or more but less than 30 tonnes MCTOW</v>
      </c>
    </row>
    <row r="2857" spans="1:14" hidden="1">
      <c r="A2857" t="s">
        <v>2</v>
      </c>
      <c r="B2857">
        <v>2013</v>
      </c>
      <c r="C2857" t="s">
        <v>200</v>
      </c>
      <c r="D2857" t="s">
        <v>81</v>
      </c>
      <c r="E2857" t="s">
        <v>81</v>
      </c>
      <c r="F2857" t="s">
        <v>81</v>
      </c>
      <c r="G2857">
        <v>9</v>
      </c>
      <c r="H2857" t="s">
        <v>221</v>
      </c>
      <c r="I2857">
        <v>2013</v>
      </c>
      <c r="J2857" t="s">
        <v>92</v>
      </c>
      <c r="K2857" t="s">
        <v>1456</v>
      </c>
      <c r="L2857">
        <v>10781.31181497758</v>
      </c>
      <c r="M2857" s="9" t="str">
        <f>Data[[#This Row],[schedule]]&amp;" | "&amp;Data[[#This Row],[section]]</f>
        <v xml:space="preserve">SCHEDULE 17: REPORT ON PRICING STATISTICS | </v>
      </c>
      <c r="N2857" s="9" t="str">
        <f t="shared" si="44"/>
        <v>SCHEDULE 17: REPORT ON PRICING STATISTICS | Net operating charges from airfield activities relating to domestic flights of 30 tonnes MCTOW or more</v>
      </c>
    </row>
    <row r="2858" spans="1:14" hidden="1">
      <c r="A2858" t="s">
        <v>2</v>
      </c>
      <c r="B2858">
        <v>2013</v>
      </c>
      <c r="C2858" t="s">
        <v>200</v>
      </c>
      <c r="D2858" t="s">
        <v>81</v>
      </c>
      <c r="E2858" t="s">
        <v>81</v>
      </c>
      <c r="F2858" t="s">
        <v>81</v>
      </c>
      <c r="G2858">
        <v>10</v>
      </c>
      <c r="H2858" t="s">
        <v>222</v>
      </c>
      <c r="I2858">
        <v>2013</v>
      </c>
      <c r="J2858" t="s">
        <v>92</v>
      </c>
      <c r="K2858" t="s">
        <v>1457</v>
      </c>
      <c r="L2858">
        <v>6794.8977521614661</v>
      </c>
      <c r="M2858" s="9" t="str">
        <f>Data[[#This Row],[schedule]]&amp;" | "&amp;Data[[#This Row],[section]]</f>
        <v xml:space="preserve">SCHEDULE 17: REPORT ON PRICING STATISTICS | </v>
      </c>
      <c r="N2858" s="9" t="str">
        <f t="shared" si="44"/>
        <v>SCHEDULE 17: REPORT ON PRICING STATISTICS | Net operating charges from airfield activities relating to international flights</v>
      </c>
    </row>
    <row r="2859" spans="1:14" hidden="1">
      <c r="A2859" t="s">
        <v>2</v>
      </c>
      <c r="B2859">
        <v>2013</v>
      </c>
      <c r="C2859" t="s">
        <v>200</v>
      </c>
      <c r="D2859" t="s">
        <v>81</v>
      </c>
      <c r="E2859" t="s">
        <v>81</v>
      </c>
      <c r="F2859" t="s">
        <v>81</v>
      </c>
      <c r="G2859">
        <v>11</v>
      </c>
      <c r="H2859" t="s">
        <v>223</v>
      </c>
      <c r="I2859">
        <v>2013</v>
      </c>
      <c r="J2859" t="s">
        <v>92</v>
      </c>
      <c r="K2859" t="s">
        <v>1458</v>
      </c>
      <c r="L2859">
        <v>5726.9054391560949</v>
      </c>
      <c r="M2859" s="9" t="str">
        <f>Data[[#This Row],[schedule]]&amp;" | "&amp;Data[[#This Row],[section]]</f>
        <v xml:space="preserve">SCHEDULE 17: REPORT ON PRICING STATISTICS | </v>
      </c>
      <c r="N2859" s="9" t="str">
        <f t="shared" si="44"/>
        <v>SCHEDULE 17: REPORT ON PRICING STATISTICS | Net operating charges from specified passenger terminal activities relating to domestic passengers</v>
      </c>
    </row>
    <row r="2860" spans="1:14" hidden="1">
      <c r="A2860" t="s">
        <v>2</v>
      </c>
      <c r="B2860">
        <v>2013</v>
      </c>
      <c r="C2860" t="s">
        <v>200</v>
      </c>
      <c r="D2860" t="s">
        <v>81</v>
      </c>
      <c r="E2860" t="s">
        <v>81</v>
      </c>
      <c r="F2860" t="s">
        <v>81</v>
      </c>
      <c r="G2860">
        <v>12</v>
      </c>
      <c r="H2860" t="s">
        <v>224</v>
      </c>
      <c r="I2860">
        <v>2013</v>
      </c>
      <c r="J2860" t="s">
        <v>92</v>
      </c>
      <c r="K2860" t="s">
        <v>1459</v>
      </c>
      <c r="L2860">
        <v>16981.224149062338</v>
      </c>
      <c r="M2860" s="9" t="str">
        <f>Data[[#This Row],[schedule]]&amp;" | "&amp;Data[[#This Row],[section]]</f>
        <v xml:space="preserve">SCHEDULE 17: REPORT ON PRICING STATISTICS | </v>
      </c>
      <c r="N2860" s="9" t="str">
        <f t="shared" si="44"/>
        <v>SCHEDULE 17: REPORT ON PRICING STATISTICS | Net operating charges from specified passenger terminal activities relating to international passengers</v>
      </c>
    </row>
    <row r="2861" spans="1:14" hidden="1">
      <c r="A2861" t="s">
        <v>2</v>
      </c>
      <c r="B2861">
        <v>2013</v>
      </c>
      <c r="C2861" t="s">
        <v>200</v>
      </c>
      <c r="D2861" t="s">
        <v>81</v>
      </c>
      <c r="E2861" t="s">
        <v>81</v>
      </c>
      <c r="F2861" t="s">
        <v>81</v>
      </c>
      <c r="G2861">
        <v>15</v>
      </c>
      <c r="H2861" t="s">
        <v>225</v>
      </c>
      <c r="I2861">
        <v>2013</v>
      </c>
      <c r="J2861" t="s">
        <v>303</v>
      </c>
      <c r="K2861" t="s">
        <v>1460</v>
      </c>
      <c r="L2861">
        <v>1503958</v>
      </c>
      <c r="M2861" s="9" t="str">
        <f>Data[[#This Row],[schedule]]&amp;" | "&amp;Data[[#This Row],[section]]</f>
        <v xml:space="preserve">SCHEDULE 17: REPORT ON PRICING STATISTICS | </v>
      </c>
      <c r="N2861" s="9" t="str">
        <f t="shared" si="44"/>
        <v>SCHEDULE 17: REPORT ON PRICING STATISTICS | Number of domestic passengers on flights of 3 tonnes or more but less than 30 tonnes MCTOW</v>
      </c>
    </row>
    <row r="2862" spans="1:14" hidden="1">
      <c r="A2862" t="s">
        <v>2</v>
      </c>
      <c r="B2862">
        <v>2013</v>
      </c>
      <c r="C2862" t="s">
        <v>200</v>
      </c>
      <c r="D2862" t="s">
        <v>81</v>
      </c>
      <c r="E2862" t="s">
        <v>81</v>
      </c>
      <c r="F2862" t="s">
        <v>81</v>
      </c>
      <c r="G2862">
        <v>16</v>
      </c>
      <c r="H2862" t="s">
        <v>226</v>
      </c>
      <c r="I2862">
        <v>2013</v>
      </c>
      <c r="J2862" t="s">
        <v>303</v>
      </c>
      <c r="K2862" t="s">
        <v>1461</v>
      </c>
      <c r="L2862">
        <v>2691483</v>
      </c>
      <c r="M2862" s="9" t="str">
        <f>Data[[#This Row],[schedule]]&amp;" | "&amp;Data[[#This Row],[section]]</f>
        <v xml:space="preserve">SCHEDULE 17: REPORT ON PRICING STATISTICS | </v>
      </c>
      <c r="N2862" s="9" t="str">
        <f t="shared" si="44"/>
        <v>SCHEDULE 17: REPORT ON PRICING STATISTICS | Number of domestic passengers on flights of 30 tonnes MCTOW or more</v>
      </c>
    </row>
    <row r="2863" spans="1:14" hidden="1">
      <c r="A2863" t="s">
        <v>2</v>
      </c>
      <c r="B2863">
        <v>2013</v>
      </c>
      <c r="C2863" t="s">
        <v>200</v>
      </c>
      <c r="D2863" t="s">
        <v>81</v>
      </c>
      <c r="E2863" t="s">
        <v>81</v>
      </c>
      <c r="F2863" t="s">
        <v>81</v>
      </c>
      <c r="G2863">
        <v>17</v>
      </c>
      <c r="H2863" t="s">
        <v>227</v>
      </c>
      <c r="I2863">
        <v>2013</v>
      </c>
      <c r="J2863" t="s">
        <v>303</v>
      </c>
      <c r="K2863" t="s">
        <v>1462</v>
      </c>
      <c r="L2863">
        <v>1304934</v>
      </c>
      <c r="M2863" s="9" t="str">
        <f>Data[[#This Row],[schedule]]&amp;" | "&amp;Data[[#This Row],[section]]</f>
        <v xml:space="preserve">SCHEDULE 17: REPORT ON PRICING STATISTICS | </v>
      </c>
      <c r="N2863" s="9" t="str">
        <f t="shared" si="44"/>
        <v xml:space="preserve">SCHEDULE 17: REPORT ON PRICING STATISTICS | Number of international passengers </v>
      </c>
    </row>
    <row r="2864" spans="1:14" hidden="1">
      <c r="A2864" t="s">
        <v>2</v>
      </c>
      <c r="B2864">
        <v>2013</v>
      </c>
      <c r="C2864" t="s">
        <v>200</v>
      </c>
      <c r="D2864" t="s">
        <v>81</v>
      </c>
      <c r="E2864" t="s">
        <v>81</v>
      </c>
      <c r="F2864" t="s">
        <v>81</v>
      </c>
      <c r="G2864">
        <v>20</v>
      </c>
      <c r="H2864" t="s">
        <v>228</v>
      </c>
      <c r="I2864">
        <v>2013</v>
      </c>
      <c r="J2864" t="s">
        <v>304</v>
      </c>
      <c r="K2864" t="s">
        <v>1463</v>
      </c>
      <c r="L2864">
        <v>342890.53600000002</v>
      </c>
      <c r="M2864" s="9" t="str">
        <f>Data[[#This Row],[schedule]]&amp;" | "&amp;Data[[#This Row],[section]]</f>
        <v xml:space="preserve">SCHEDULE 17: REPORT ON PRICING STATISTICS | </v>
      </c>
      <c r="N2864" s="9" t="str">
        <f t="shared" si="44"/>
        <v>SCHEDULE 17: REPORT ON PRICING STATISTICS | Total MCTOW of domestic flights of 3 tonnes or more but less than 30 tonnes MCTOW</v>
      </c>
    </row>
    <row r="2865" spans="1:14" hidden="1">
      <c r="A2865" t="s">
        <v>2</v>
      </c>
      <c r="B2865">
        <v>2013</v>
      </c>
      <c r="C2865" t="s">
        <v>200</v>
      </c>
      <c r="D2865" t="s">
        <v>81</v>
      </c>
      <c r="E2865" t="s">
        <v>81</v>
      </c>
      <c r="F2865" t="s">
        <v>81</v>
      </c>
      <c r="G2865">
        <v>21</v>
      </c>
      <c r="H2865" t="s">
        <v>229</v>
      </c>
      <c r="I2865">
        <v>2013</v>
      </c>
      <c r="J2865" t="s">
        <v>304</v>
      </c>
      <c r="K2865" t="s">
        <v>1464</v>
      </c>
      <c r="L2865">
        <v>748563.39199999999</v>
      </c>
      <c r="M2865" s="9" t="str">
        <f>Data[[#This Row],[schedule]]&amp;" | "&amp;Data[[#This Row],[section]]</f>
        <v xml:space="preserve">SCHEDULE 17: REPORT ON PRICING STATISTICS | </v>
      </c>
      <c r="N2865" s="9" t="str">
        <f t="shared" si="44"/>
        <v>SCHEDULE 17: REPORT ON PRICING STATISTICS | Total MCTOW of domestic flights of 30 tonnes MCTOW or more</v>
      </c>
    </row>
    <row r="2866" spans="1:14" hidden="1">
      <c r="A2866" t="s">
        <v>2</v>
      </c>
      <c r="B2866">
        <v>2013</v>
      </c>
      <c r="C2866" t="s">
        <v>200</v>
      </c>
      <c r="D2866" t="s">
        <v>81</v>
      </c>
      <c r="E2866" t="s">
        <v>81</v>
      </c>
      <c r="F2866" t="s">
        <v>81</v>
      </c>
      <c r="G2866">
        <v>22</v>
      </c>
      <c r="H2866" t="s">
        <v>230</v>
      </c>
      <c r="I2866">
        <v>2013</v>
      </c>
      <c r="J2866" t="s">
        <v>304</v>
      </c>
      <c r="K2866" t="s">
        <v>1465</v>
      </c>
      <c r="L2866">
        <v>476661.98</v>
      </c>
      <c r="M2866" s="9" t="str">
        <f>Data[[#This Row],[schedule]]&amp;" | "&amp;Data[[#This Row],[section]]</f>
        <v xml:space="preserve">SCHEDULE 17: REPORT ON PRICING STATISTICS | </v>
      </c>
      <c r="N2866" s="9" t="str">
        <f t="shared" si="44"/>
        <v xml:space="preserve">SCHEDULE 17: REPORT ON PRICING STATISTICS | Total MCTOW of international flights </v>
      </c>
    </row>
    <row r="2867" spans="1:14" hidden="1">
      <c r="A2867" t="s">
        <v>2</v>
      </c>
      <c r="B2867">
        <v>2013</v>
      </c>
      <c r="C2867" t="s">
        <v>200</v>
      </c>
      <c r="D2867" t="s">
        <v>81</v>
      </c>
      <c r="E2867" t="s">
        <v>81</v>
      </c>
      <c r="F2867" t="s">
        <v>81</v>
      </c>
      <c r="G2867">
        <v>25</v>
      </c>
      <c r="H2867" t="s">
        <v>231</v>
      </c>
      <c r="I2867">
        <v>2013</v>
      </c>
      <c r="J2867" t="s">
        <v>305</v>
      </c>
      <c r="K2867" t="s">
        <v>1466</v>
      </c>
      <c r="L2867">
        <v>2.1441297664178172</v>
      </c>
      <c r="M2867" s="9" t="str">
        <f>Data[[#This Row],[schedule]]&amp;" | "&amp;Data[[#This Row],[section]]</f>
        <v xml:space="preserve">SCHEDULE 17: REPORT ON PRICING STATISTICS | </v>
      </c>
      <c r="N2867" s="9" t="str">
        <f t="shared" si="44"/>
        <v>SCHEDULE 17: REPORT ON PRICING STATISTICS | Average charge from airfield activities relating to domestic flights of 3 tonnes or more but less than 30 tonnes MCTOW</v>
      </c>
    </row>
    <row r="2868" spans="1:14" hidden="1">
      <c r="A2868" t="s">
        <v>2</v>
      </c>
      <c r="B2868">
        <v>2013</v>
      </c>
      <c r="C2868" t="s">
        <v>200</v>
      </c>
      <c r="D2868" t="s">
        <v>81</v>
      </c>
      <c r="E2868" t="s">
        <v>81</v>
      </c>
      <c r="F2868" t="s">
        <v>81</v>
      </c>
      <c r="G2868">
        <v>25</v>
      </c>
      <c r="H2868" t="s">
        <v>231</v>
      </c>
      <c r="I2868">
        <v>2013</v>
      </c>
      <c r="J2868" t="s">
        <v>306</v>
      </c>
      <c r="K2868" t="s">
        <v>1467</v>
      </c>
      <c r="L2868">
        <v>9.4044039618585646</v>
      </c>
      <c r="M2868" s="9" t="str">
        <f>Data[[#This Row],[schedule]]&amp;" | "&amp;Data[[#This Row],[section]]</f>
        <v xml:space="preserve">SCHEDULE 17: REPORT ON PRICING STATISTICS | </v>
      </c>
      <c r="N2868" s="9" t="str">
        <f t="shared" si="44"/>
        <v>SCHEDULE 17: REPORT ON PRICING STATISTICS | Average charge from airfield activities relating to domestic flights of 3 tonnes or more but less than 30 tonnes MCTOW</v>
      </c>
    </row>
    <row r="2869" spans="1:14" hidden="1">
      <c r="A2869" t="s">
        <v>2</v>
      </c>
      <c r="B2869">
        <v>2013</v>
      </c>
      <c r="C2869" t="s">
        <v>200</v>
      </c>
      <c r="D2869" t="s">
        <v>81</v>
      </c>
      <c r="E2869" t="s">
        <v>81</v>
      </c>
      <c r="F2869" t="s">
        <v>81</v>
      </c>
      <c r="G2869">
        <v>26</v>
      </c>
      <c r="H2869" t="s">
        <v>232</v>
      </c>
      <c r="I2869">
        <v>2013</v>
      </c>
      <c r="J2869" t="s">
        <v>305</v>
      </c>
      <c r="K2869" t="s">
        <v>1468</v>
      </c>
      <c r="L2869">
        <v>4.0057142530633021</v>
      </c>
      <c r="M2869" s="9" t="str">
        <f>Data[[#This Row],[schedule]]&amp;" | "&amp;Data[[#This Row],[section]]</f>
        <v xml:space="preserve">SCHEDULE 17: REPORT ON PRICING STATISTICS | </v>
      </c>
      <c r="N2869" s="9" t="str">
        <f t="shared" si="44"/>
        <v>SCHEDULE 17: REPORT ON PRICING STATISTICS | Average charge from airfield activities relating to domestic flights of 30 tonnes MCTOW or more</v>
      </c>
    </row>
    <row r="2870" spans="1:14" hidden="1">
      <c r="A2870" t="s">
        <v>2</v>
      </c>
      <c r="B2870">
        <v>2013</v>
      </c>
      <c r="C2870" t="s">
        <v>200</v>
      </c>
      <c r="D2870" t="s">
        <v>81</v>
      </c>
      <c r="E2870" t="s">
        <v>81</v>
      </c>
      <c r="F2870" t="s">
        <v>81</v>
      </c>
      <c r="G2870">
        <v>26</v>
      </c>
      <c r="H2870" t="s">
        <v>232</v>
      </c>
      <c r="I2870">
        <v>2013</v>
      </c>
      <c r="J2870" t="s">
        <v>306</v>
      </c>
      <c r="K2870" t="s">
        <v>1469</v>
      </c>
      <c r="L2870">
        <v>14.402670408677389</v>
      </c>
      <c r="M2870" s="9" t="str">
        <f>Data[[#This Row],[schedule]]&amp;" | "&amp;Data[[#This Row],[section]]</f>
        <v xml:space="preserve">SCHEDULE 17: REPORT ON PRICING STATISTICS | </v>
      </c>
      <c r="N2870" s="9" t="str">
        <f t="shared" si="44"/>
        <v>SCHEDULE 17: REPORT ON PRICING STATISTICS | Average charge from airfield activities relating to domestic flights of 30 tonnes MCTOW or more</v>
      </c>
    </row>
    <row r="2871" spans="1:14" hidden="1">
      <c r="A2871" t="s">
        <v>2</v>
      </c>
      <c r="B2871">
        <v>2013</v>
      </c>
      <c r="C2871" t="s">
        <v>200</v>
      </c>
      <c r="D2871" t="s">
        <v>81</v>
      </c>
      <c r="E2871" t="s">
        <v>81</v>
      </c>
      <c r="F2871" t="s">
        <v>81</v>
      </c>
      <c r="G2871">
        <v>27</v>
      </c>
      <c r="H2871" t="s">
        <v>233</v>
      </c>
      <c r="I2871">
        <v>2013</v>
      </c>
      <c r="J2871" t="s">
        <v>305</v>
      </c>
      <c r="K2871" t="s">
        <v>1470</v>
      </c>
      <c r="L2871">
        <v>5.2070815475429919</v>
      </c>
      <c r="M2871" s="9" t="str">
        <f>Data[[#This Row],[schedule]]&amp;" | "&amp;Data[[#This Row],[section]]</f>
        <v xml:space="preserve">SCHEDULE 17: REPORT ON PRICING STATISTICS | </v>
      </c>
      <c r="N2871" s="9" t="str">
        <f t="shared" si="44"/>
        <v>SCHEDULE 17: REPORT ON PRICING STATISTICS | Average charge from airfield activities relating to international flights</v>
      </c>
    </row>
    <row r="2872" spans="1:14" hidden="1">
      <c r="A2872" t="s">
        <v>2</v>
      </c>
      <c r="B2872">
        <v>2013</v>
      </c>
      <c r="C2872" t="s">
        <v>200</v>
      </c>
      <c r="D2872" t="s">
        <v>81</v>
      </c>
      <c r="E2872" t="s">
        <v>81</v>
      </c>
      <c r="F2872" t="s">
        <v>81</v>
      </c>
      <c r="G2872">
        <v>27</v>
      </c>
      <c r="H2872" t="s">
        <v>233</v>
      </c>
      <c r="I2872">
        <v>2013</v>
      </c>
      <c r="J2872" t="s">
        <v>306</v>
      </c>
      <c r="K2872" t="s">
        <v>1471</v>
      </c>
      <c r="L2872">
        <v>14.255170408517721</v>
      </c>
      <c r="M2872" s="9" t="str">
        <f>Data[[#This Row],[schedule]]&amp;" | "&amp;Data[[#This Row],[section]]</f>
        <v xml:space="preserve">SCHEDULE 17: REPORT ON PRICING STATISTICS | </v>
      </c>
      <c r="N2872" s="9" t="str">
        <f t="shared" si="44"/>
        <v>SCHEDULE 17: REPORT ON PRICING STATISTICS | Average charge from airfield activities relating to international flights</v>
      </c>
    </row>
    <row r="2873" spans="1:14" hidden="1">
      <c r="A2873" t="s">
        <v>2</v>
      </c>
      <c r="B2873">
        <v>2013</v>
      </c>
      <c r="C2873" t="s">
        <v>200</v>
      </c>
      <c r="D2873" t="s">
        <v>81</v>
      </c>
      <c r="E2873" t="s">
        <v>81</v>
      </c>
      <c r="F2873" t="s">
        <v>81</v>
      </c>
      <c r="G2873">
        <v>29</v>
      </c>
      <c r="H2873" t="s">
        <v>234</v>
      </c>
      <c r="I2873">
        <v>2013</v>
      </c>
      <c r="J2873" t="s">
        <v>307</v>
      </c>
      <c r="K2873" t="s">
        <v>1472</v>
      </c>
      <c r="L2873">
        <v>1.3650306223245889</v>
      </c>
      <c r="M2873" s="9" t="str">
        <f>Data[[#This Row],[schedule]]&amp;" | "&amp;Data[[#This Row],[section]]</f>
        <v xml:space="preserve">SCHEDULE 17: REPORT ON PRICING STATISTICS | </v>
      </c>
      <c r="N2873" s="9" t="str">
        <f t="shared" si="44"/>
        <v>SCHEDULE 17: REPORT ON PRICING STATISTICS | Average charge from specified passenger terminal activities</v>
      </c>
    </row>
    <row r="2874" spans="1:14" hidden="1">
      <c r="A2874" t="s">
        <v>2</v>
      </c>
      <c r="B2874">
        <v>2013</v>
      </c>
      <c r="C2874" t="s">
        <v>200</v>
      </c>
      <c r="D2874" t="s">
        <v>81</v>
      </c>
      <c r="E2874" t="s">
        <v>81</v>
      </c>
      <c r="F2874" t="s">
        <v>81</v>
      </c>
      <c r="G2874">
        <v>29</v>
      </c>
      <c r="H2874" t="s">
        <v>234</v>
      </c>
      <c r="I2874">
        <v>2013</v>
      </c>
      <c r="J2874" t="s">
        <v>308</v>
      </c>
      <c r="K2874" t="s">
        <v>1473</v>
      </c>
      <c r="L2874">
        <v>13.01309043144124</v>
      </c>
      <c r="M2874" s="9" t="str">
        <f>Data[[#This Row],[schedule]]&amp;" | "&amp;Data[[#This Row],[section]]</f>
        <v xml:space="preserve">SCHEDULE 17: REPORT ON PRICING STATISTICS | </v>
      </c>
      <c r="N2874" s="9" t="str">
        <f t="shared" si="44"/>
        <v>SCHEDULE 17: REPORT ON PRICING STATISTICS | Average charge from specified passenger terminal activities</v>
      </c>
    </row>
    <row r="2875" spans="1:14" hidden="1">
      <c r="A2875" t="s">
        <v>2</v>
      </c>
      <c r="B2875">
        <v>2013</v>
      </c>
      <c r="C2875" t="s">
        <v>200</v>
      </c>
      <c r="D2875" t="s">
        <v>81</v>
      </c>
      <c r="E2875" t="s">
        <v>81</v>
      </c>
      <c r="F2875" t="s">
        <v>81</v>
      </c>
      <c r="G2875">
        <v>31</v>
      </c>
      <c r="H2875" t="s">
        <v>235</v>
      </c>
      <c r="I2875">
        <v>2013</v>
      </c>
      <c r="J2875" t="s">
        <v>307</v>
      </c>
      <c r="K2875" t="s">
        <v>1474</v>
      </c>
      <c r="L2875">
        <v>4.7034145801063287</v>
      </c>
      <c r="M2875" s="9" t="str">
        <f>Data[[#This Row],[schedule]]&amp;" | "&amp;Data[[#This Row],[section]]</f>
        <v xml:space="preserve">SCHEDULE 17: REPORT ON PRICING STATISTICS | </v>
      </c>
      <c r="N2875" s="9" t="str">
        <f t="shared" si="44"/>
        <v>SCHEDULE 17: REPORT ON PRICING STATISTICS | Average charge from airfield activities and specified passenger terminal activities</v>
      </c>
    </row>
    <row r="2876" spans="1:14" hidden="1">
      <c r="A2876" t="s">
        <v>2</v>
      </c>
      <c r="B2876">
        <v>2013</v>
      </c>
      <c r="C2876" t="s">
        <v>200</v>
      </c>
      <c r="D2876" t="s">
        <v>81</v>
      </c>
      <c r="E2876" t="s">
        <v>81</v>
      </c>
      <c r="F2876" t="s">
        <v>81</v>
      </c>
      <c r="G2876">
        <v>31</v>
      </c>
      <c r="H2876" t="s">
        <v>235</v>
      </c>
      <c r="I2876">
        <v>2013</v>
      </c>
      <c r="J2876" t="s">
        <v>308</v>
      </c>
      <c r="K2876" t="s">
        <v>1475</v>
      </c>
      <c r="L2876">
        <v>18.220171978984229</v>
      </c>
      <c r="M2876" s="9" t="str">
        <f>Data[[#This Row],[schedule]]&amp;" | "&amp;Data[[#This Row],[section]]</f>
        <v xml:space="preserve">SCHEDULE 17: REPORT ON PRICING STATISTICS | </v>
      </c>
      <c r="N2876" s="9" t="str">
        <f t="shared" si="44"/>
        <v>SCHEDULE 17: REPORT ON PRICING STATISTICS | Average charge from airfield activities and specified passenger terminal activities</v>
      </c>
    </row>
    <row r="2877" spans="1:14">
      <c r="A2877" t="s">
        <v>2</v>
      </c>
      <c r="B2877">
        <v>2013</v>
      </c>
      <c r="C2877" t="s">
        <v>4984</v>
      </c>
      <c r="D2877" t="s">
        <v>4985</v>
      </c>
      <c r="E2877" t="s">
        <v>81</v>
      </c>
      <c r="F2877" t="s">
        <v>4986</v>
      </c>
      <c r="G2877">
        <v>10</v>
      </c>
      <c r="H2877" t="s">
        <v>5602</v>
      </c>
      <c r="I2877">
        <v>2013</v>
      </c>
      <c r="J2877" t="s">
        <v>4988</v>
      </c>
      <c r="K2877" t="s">
        <v>1308</v>
      </c>
      <c r="L2877">
        <v>2</v>
      </c>
      <c r="M2877" s="9" t="str">
        <f>Data[[#This Row],[schedule]]&amp;" | "&amp;Data[[#This Row],[section]]</f>
        <v>SCHEDULE 16: REPORT ON ASSOCIATED STATISTICS | 16a: Aircraft statistics: (i) International air passenger services</v>
      </c>
      <c r="N2877" s="9" t="str">
        <f t="shared" si="44"/>
        <v>SCHEDULE 16: REPORT ON ASSOCIATED STATISTICS | 16a: Aircraft statistics: (i) International air passenger services | Total number of landings | Aircraft type: Boeing 747-400</v>
      </c>
    </row>
    <row r="2878" spans="1:14">
      <c r="A2878" t="s">
        <v>2</v>
      </c>
      <c r="B2878">
        <v>2013</v>
      </c>
      <c r="C2878" t="s">
        <v>4984</v>
      </c>
      <c r="D2878" t="s">
        <v>4985</v>
      </c>
      <c r="E2878" t="s">
        <v>81</v>
      </c>
      <c r="F2878" t="s">
        <v>4990</v>
      </c>
      <c r="G2878">
        <v>10</v>
      </c>
      <c r="H2878" t="s">
        <v>5602</v>
      </c>
      <c r="I2878">
        <v>2013</v>
      </c>
      <c r="J2878" t="s">
        <v>304</v>
      </c>
      <c r="K2878" t="s">
        <v>5603</v>
      </c>
      <c r="L2878">
        <v>794</v>
      </c>
      <c r="M2878" s="9" t="str">
        <f>Data[[#This Row],[schedule]]&amp;" | "&amp;Data[[#This Row],[section]]</f>
        <v>SCHEDULE 16: REPORT ON ASSOCIATED STATISTICS | 16a: Aircraft statistics: (i) International air passenger services</v>
      </c>
      <c r="N2878" s="9" t="str">
        <f t="shared" si="44"/>
        <v>SCHEDULE 16: REPORT ON ASSOCIATED STATISTICS | 16a: Aircraft statistics: (i) International air passenger services | Total MCTOW | Aircraft type: Boeing 747-400</v>
      </c>
    </row>
    <row r="2879" spans="1:14">
      <c r="A2879" t="s">
        <v>2</v>
      </c>
      <c r="B2879">
        <v>2013</v>
      </c>
      <c r="C2879" t="s">
        <v>4984</v>
      </c>
      <c r="D2879" t="s">
        <v>4985</v>
      </c>
      <c r="E2879" t="s">
        <v>81</v>
      </c>
      <c r="F2879" t="s">
        <v>4986</v>
      </c>
      <c r="G2879">
        <v>11</v>
      </c>
      <c r="H2879" t="s">
        <v>5604</v>
      </c>
      <c r="I2879">
        <v>2013</v>
      </c>
      <c r="J2879" t="s">
        <v>4988</v>
      </c>
      <c r="K2879" t="s">
        <v>5605</v>
      </c>
      <c r="L2879">
        <v>363</v>
      </c>
      <c r="M2879" s="9" t="str">
        <f>Data[[#This Row],[schedule]]&amp;" | "&amp;Data[[#This Row],[section]]</f>
        <v>SCHEDULE 16: REPORT ON ASSOCIATED STATISTICS | 16a: Aircraft statistics: (i) International air passenger services</v>
      </c>
      <c r="N2879" s="9" t="str">
        <f t="shared" si="44"/>
        <v>SCHEDULE 16: REPORT ON ASSOCIATED STATISTICS | 16a: Aircraft statistics: (i) International air passenger services | Total number of landings | Aircraft type: Boeing 777-300ER</v>
      </c>
    </row>
    <row r="2880" spans="1:14">
      <c r="A2880" t="s">
        <v>2</v>
      </c>
      <c r="B2880">
        <v>2013</v>
      </c>
      <c r="C2880" t="s">
        <v>4984</v>
      </c>
      <c r="D2880" t="s">
        <v>4985</v>
      </c>
      <c r="E2880" t="s">
        <v>81</v>
      </c>
      <c r="F2880" t="s">
        <v>4990</v>
      </c>
      <c r="G2880">
        <v>11</v>
      </c>
      <c r="H2880" t="s">
        <v>5604</v>
      </c>
      <c r="I2880">
        <v>2013</v>
      </c>
      <c r="J2880" t="s">
        <v>304</v>
      </c>
      <c r="K2880" t="s">
        <v>5606</v>
      </c>
      <c r="L2880">
        <v>127595</v>
      </c>
      <c r="M2880" s="9" t="str">
        <f>Data[[#This Row],[schedule]]&amp;" | "&amp;Data[[#This Row],[section]]</f>
        <v>SCHEDULE 16: REPORT ON ASSOCIATED STATISTICS | 16a: Aircraft statistics: (i) International air passenger services</v>
      </c>
      <c r="N2880" s="9" t="str">
        <f t="shared" si="44"/>
        <v>SCHEDULE 16: REPORT ON ASSOCIATED STATISTICS | 16a: Aircraft statistics: (i) International air passenger services | Total MCTOW | Aircraft type: Boeing 777-300ER</v>
      </c>
    </row>
    <row r="2881" spans="1:14">
      <c r="A2881" t="s">
        <v>2</v>
      </c>
      <c r="B2881">
        <v>2013</v>
      </c>
      <c r="C2881" t="s">
        <v>4984</v>
      </c>
      <c r="D2881" t="s">
        <v>4985</v>
      </c>
      <c r="E2881" t="s">
        <v>81</v>
      </c>
      <c r="F2881" t="s">
        <v>4986</v>
      </c>
      <c r="G2881">
        <v>12</v>
      </c>
      <c r="H2881" t="s">
        <v>5004</v>
      </c>
      <c r="I2881">
        <v>2013</v>
      </c>
      <c r="J2881" t="s">
        <v>4988</v>
      </c>
      <c r="K2881" t="s">
        <v>5607</v>
      </c>
      <c r="L2881">
        <v>5</v>
      </c>
      <c r="M2881" s="9" t="str">
        <f>Data[[#This Row],[schedule]]&amp;" | "&amp;Data[[#This Row],[section]]</f>
        <v>SCHEDULE 16: REPORT ON ASSOCIATED STATISTICS | 16a: Aircraft statistics: (i) International air passenger services</v>
      </c>
      <c r="N2881" s="9" t="str">
        <f t="shared" si="44"/>
        <v>SCHEDULE 16: REPORT ON ASSOCIATED STATISTICS | 16a: Aircraft statistics: (i) International air passenger services | Total number of landings | Aircraft type: Boeing 777-300</v>
      </c>
    </row>
    <row r="2882" spans="1:14">
      <c r="A2882" t="s">
        <v>2</v>
      </c>
      <c r="B2882">
        <v>2013</v>
      </c>
      <c r="C2882" t="s">
        <v>4984</v>
      </c>
      <c r="D2882" t="s">
        <v>4985</v>
      </c>
      <c r="E2882" t="s">
        <v>81</v>
      </c>
      <c r="F2882" t="s">
        <v>4990</v>
      </c>
      <c r="G2882">
        <v>12</v>
      </c>
      <c r="H2882" t="s">
        <v>5004</v>
      </c>
      <c r="I2882">
        <v>2013</v>
      </c>
      <c r="J2882" t="s">
        <v>304</v>
      </c>
      <c r="K2882" t="s">
        <v>5608</v>
      </c>
      <c r="L2882">
        <v>1497</v>
      </c>
      <c r="M2882" s="9" t="str">
        <f>Data[[#This Row],[schedule]]&amp;" | "&amp;Data[[#This Row],[section]]</f>
        <v>SCHEDULE 16: REPORT ON ASSOCIATED STATISTICS | 16a: Aircraft statistics: (i) International air passenger services</v>
      </c>
      <c r="N2882" s="9" t="str">
        <f t="shared" ref="N2882:N2945" si="45">SUBSTITUTE(SUBSTITUTE(SUBSTITUTE(C2882&amp;" | "&amp;D2882&amp;" | "&amp;E2882&amp;" | "&amp;F2882&amp;" | "&amp;H2882," |  |  | "," | ")," |  |  | "," | ")," |  | "," | ")</f>
        <v>SCHEDULE 16: REPORT ON ASSOCIATED STATISTICS | 16a: Aircraft statistics: (i) International air passenger services | Total MCTOW | Aircraft type: Boeing 777-300</v>
      </c>
    </row>
    <row r="2883" spans="1:14">
      <c r="A2883" t="s">
        <v>2</v>
      </c>
      <c r="B2883">
        <v>2013</v>
      </c>
      <c r="C2883" t="s">
        <v>4984</v>
      </c>
      <c r="D2883" t="s">
        <v>4985</v>
      </c>
      <c r="E2883" t="s">
        <v>81</v>
      </c>
      <c r="F2883" t="s">
        <v>4986</v>
      </c>
      <c r="G2883">
        <v>13</v>
      </c>
      <c r="H2883" t="s">
        <v>5512</v>
      </c>
      <c r="I2883">
        <v>2013</v>
      </c>
      <c r="J2883" t="s">
        <v>4988</v>
      </c>
      <c r="K2883" t="s">
        <v>5609</v>
      </c>
      <c r="L2883">
        <v>395</v>
      </c>
      <c r="M2883" s="9" t="str">
        <f>Data[[#This Row],[schedule]]&amp;" | "&amp;Data[[#This Row],[section]]</f>
        <v>SCHEDULE 16: REPORT ON ASSOCIATED STATISTICS | 16a: Aircraft statistics: (i) International air passenger services</v>
      </c>
      <c r="N2883" s="9" t="str">
        <f t="shared" si="45"/>
        <v>SCHEDULE 16: REPORT ON ASSOCIATED STATISTICS | 16a: Aircraft statistics: (i) International air passenger services | Total number of landings | Aircraft type: Boeing 777-200</v>
      </c>
    </row>
    <row r="2884" spans="1:14">
      <c r="A2884" t="s">
        <v>2</v>
      </c>
      <c r="B2884">
        <v>2013</v>
      </c>
      <c r="C2884" t="s">
        <v>4984</v>
      </c>
      <c r="D2884" t="s">
        <v>4985</v>
      </c>
      <c r="E2884" t="s">
        <v>81</v>
      </c>
      <c r="F2884" t="s">
        <v>4990</v>
      </c>
      <c r="G2884">
        <v>13</v>
      </c>
      <c r="H2884" t="s">
        <v>5512</v>
      </c>
      <c r="I2884">
        <v>2013</v>
      </c>
      <c r="J2884" t="s">
        <v>304</v>
      </c>
      <c r="K2884" t="s">
        <v>5610</v>
      </c>
      <c r="L2884">
        <v>94154.175000000003</v>
      </c>
      <c r="M2884" s="9" t="str">
        <f>Data[[#This Row],[schedule]]&amp;" | "&amp;Data[[#This Row],[section]]</f>
        <v>SCHEDULE 16: REPORT ON ASSOCIATED STATISTICS | 16a: Aircraft statistics: (i) International air passenger services</v>
      </c>
      <c r="N2884" s="9" t="str">
        <f t="shared" si="45"/>
        <v>SCHEDULE 16: REPORT ON ASSOCIATED STATISTICS | 16a: Aircraft statistics: (i) International air passenger services | Total MCTOW | Aircraft type: Boeing 777-200</v>
      </c>
    </row>
    <row r="2885" spans="1:14">
      <c r="A2885" t="s">
        <v>2</v>
      </c>
      <c r="B2885">
        <v>2013</v>
      </c>
      <c r="C2885" t="s">
        <v>4984</v>
      </c>
      <c r="D2885" t="s">
        <v>4985</v>
      </c>
      <c r="E2885" t="s">
        <v>81</v>
      </c>
      <c r="F2885" t="s">
        <v>4986</v>
      </c>
      <c r="G2885">
        <v>14</v>
      </c>
      <c r="H2885" t="s">
        <v>5253</v>
      </c>
      <c r="I2885">
        <v>2013</v>
      </c>
      <c r="J2885" t="s">
        <v>4988</v>
      </c>
      <c r="K2885" t="s">
        <v>5611</v>
      </c>
      <c r="L2885">
        <v>38</v>
      </c>
      <c r="M2885" s="9" t="str">
        <f>Data[[#This Row],[schedule]]&amp;" | "&amp;Data[[#This Row],[section]]</f>
        <v>SCHEDULE 16: REPORT ON ASSOCIATED STATISTICS | 16a: Aircraft statistics: (i) International air passenger services</v>
      </c>
      <c r="N2885" s="9" t="str">
        <f t="shared" si="45"/>
        <v>SCHEDULE 16: REPORT ON ASSOCIATED STATISTICS | 16a: Aircraft statistics: (i) International air passenger services | Total number of landings | Aircraft type: Boeing 767-300</v>
      </c>
    </row>
    <row r="2886" spans="1:14">
      <c r="A2886" t="s">
        <v>2</v>
      </c>
      <c r="B2886">
        <v>2013</v>
      </c>
      <c r="C2886" t="s">
        <v>4984</v>
      </c>
      <c r="D2886" t="s">
        <v>4985</v>
      </c>
      <c r="E2886" t="s">
        <v>81</v>
      </c>
      <c r="F2886" t="s">
        <v>4990</v>
      </c>
      <c r="G2886">
        <v>14</v>
      </c>
      <c r="H2886" t="s">
        <v>5253</v>
      </c>
      <c r="I2886">
        <v>2013</v>
      </c>
      <c r="J2886" t="s">
        <v>304</v>
      </c>
      <c r="K2886" t="s">
        <v>5612</v>
      </c>
      <c r="L2886">
        <v>7101</v>
      </c>
      <c r="M2886" s="9" t="str">
        <f>Data[[#This Row],[schedule]]&amp;" | "&amp;Data[[#This Row],[section]]</f>
        <v>SCHEDULE 16: REPORT ON ASSOCIATED STATISTICS | 16a: Aircraft statistics: (i) International air passenger services</v>
      </c>
      <c r="N2886" s="9" t="str">
        <f t="shared" si="45"/>
        <v>SCHEDULE 16: REPORT ON ASSOCIATED STATISTICS | 16a: Aircraft statistics: (i) International air passenger services | Total MCTOW | Aircraft type: Boeing 767-300</v>
      </c>
    </row>
    <row r="2887" spans="1:14">
      <c r="A2887" t="s">
        <v>2</v>
      </c>
      <c r="B2887">
        <v>2013</v>
      </c>
      <c r="C2887" t="s">
        <v>4984</v>
      </c>
      <c r="D2887" t="s">
        <v>4985</v>
      </c>
      <c r="E2887" t="s">
        <v>81</v>
      </c>
      <c r="F2887" t="s">
        <v>4986</v>
      </c>
      <c r="G2887">
        <v>15</v>
      </c>
      <c r="H2887" t="s">
        <v>4992</v>
      </c>
      <c r="I2887">
        <v>2013</v>
      </c>
      <c r="J2887" t="s">
        <v>4988</v>
      </c>
      <c r="K2887" t="s">
        <v>5613</v>
      </c>
      <c r="L2887">
        <v>1115</v>
      </c>
      <c r="M2887" s="9" t="str">
        <f>Data[[#This Row],[schedule]]&amp;" | "&amp;Data[[#This Row],[section]]</f>
        <v>SCHEDULE 16: REPORT ON ASSOCIATED STATISTICS | 16a: Aircraft statistics: (i) International air passenger services</v>
      </c>
      <c r="N2887" s="9" t="str">
        <f t="shared" si="45"/>
        <v>SCHEDULE 16: REPORT ON ASSOCIATED STATISTICS | 16a: Aircraft statistics: (i) International air passenger services | Total number of landings | Aircraft type: Boeing 737-800</v>
      </c>
    </row>
    <row r="2888" spans="1:14">
      <c r="A2888" t="s">
        <v>2</v>
      </c>
      <c r="B2888">
        <v>2013</v>
      </c>
      <c r="C2888" t="s">
        <v>4984</v>
      </c>
      <c r="D2888" t="s">
        <v>4985</v>
      </c>
      <c r="E2888" t="s">
        <v>81</v>
      </c>
      <c r="F2888" t="s">
        <v>4990</v>
      </c>
      <c r="G2888">
        <v>15</v>
      </c>
      <c r="H2888" t="s">
        <v>4992</v>
      </c>
      <c r="I2888">
        <v>2013</v>
      </c>
      <c r="J2888" t="s">
        <v>304</v>
      </c>
      <c r="K2888" t="s">
        <v>5614</v>
      </c>
      <c r="L2888">
        <v>88103.955000000002</v>
      </c>
      <c r="M2888" s="9" t="str">
        <f>Data[[#This Row],[schedule]]&amp;" | "&amp;Data[[#This Row],[section]]</f>
        <v>SCHEDULE 16: REPORT ON ASSOCIATED STATISTICS | 16a: Aircraft statistics: (i) International air passenger services</v>
      </c>
      <c r="N2888" s="9" t="str">
        <f t="shared" si="45"/>
        <v>SCHEDULE 16: REPORT ON ASSOCIATED STATISTICS | 16a: Aircraft statistics: (i) International air passenger services | Total MCTOW | Aircraft type: Boeing 737-800</v>
      </c>
    </row>
    <row r="2889" spans="1:14">
      <c r="A2889" t="s">
        <v>2</v>
      </c>
      <c r="B2889">
        <v>2013</v>
      </c>
      <c r="C2889" t="s">
        <v>4984</v>
      </c>
      <c r="D2889" t="s">
        <v>4985</v>
      </c>
      <c r="E2889" t="s">
        <v>81</v>
      </c>
      <c r="F2889" t="s">
        <v>4986</v>
      </c>
      <c r="G2889">
        <v>16</v>
      </c>
      <c r="H2889" t="s">
        <v>4987</v>
      </c>
      <c r="I2889">
        <v>2013</v>
      </c>
      <c r="J2889" t="s">
        <v>4988</v>
      </c>
      <c r="K2889" t="s">
        <v>5615</v>
      </c>
      <c r="L2889">
        <v>2142</v>
      </c>
      <c r="M2889" s="9" t="str">
        <f>Data[[#This Row],[schedule]]&amp;" | "&amp;Data[[#This Row],[section]]</f>
        <v>SCHEDULE 16: REPORT ON ASSOCIATED STATISTICS | 16a: Aircraft statistics: (i) International air passenger services</v>
      </c>
      <c r="N2889" s="9" t="str">
        <f t="shared" si="45"/>
        <v>SCHEDULE 16: REPORT ON ASSOCIATED STATISTICS | 16a: Aircraft statistics: (i) International air passenger services | Total number of landings | Aircraft type: Airbus A320</v>
      </c>
    </row>
    <row r="2890" spans="1:14">
      <c r="A2890" t="s">
        <v>2</v>
      </c>
      <c r="B2890">
        <v>2013</v>
      </c>
      <c r="C2890" t="s">
        <v>4984</v>
      </c>
      <c r="D2890" t="s">
        <v>4985</v>
      </c>
      <c r="E2890" t="s">
        <v>81</v>
      </c>
      <c r="F2890" t="s">
        <v>4990</v>
      </c>
      <c r="G2890">
        <v>16</v>
      </c>
      <c r="H2890" t="s">
        <v>4987</v>
      </c>
      <c r="I2890">
        <v>2013</v>
      </c>
      <c r="J2890" t="s">
        <v>304</v>
      </c>
      <c r="K2890" t="s">
        <v>5616</v>
      </c>
      <c r="L2890">
        <v>154224</v>
      </c>
      <c r="M2890" s="9" t="str">
        <f>Data[[#This Row],[schedule]]&amp;" | "&amp;Data[[#This Row],[section]]</f>
        <v>SCHEDULE 16: REPORT ON ASSOCIATED STATISTICS | 16a: Aircraft statistics: (i) International air passenger services</v>
      </c>
      <c r="N2890" s="9" t="str">
        <f t="shared" si="45"/>
        <v>SCHEDULE 16: REPORT ON ASSOCIATED STATISTICS | 16a: Aircraft statistics: (i) International air passenger services | Total MCTOW | Aircraft type: Airbus A320</v>
      </c>
    </row>
    <row r="2891" spans="1:14">
      <c r="A2891" t="s">
        <v>2</v>
      </c>
      <c r="B2891">
        <v>2013</v>
      </c>
      <c r="C2891" t="s">
        <v>4984</v>
      </c>
      <c r="D2891" t="s">
        <v>4985</v>
      </c>
      <c r="E2891" t="s">
        <v>81</v>
      </c>
      <c r="F2891" t="s">
        <v>4986</v>
      </c>
      <c r="G2891">
        <v>17</v>
      </c>
      <c r="H2891" t="s">
        <v>5617</v>
      </c>
      <c r="I2891">
        <v>2013</v>
      </c>
      <c r="J2891" t="s">
        <v>4988</v>
      </c>
      <c r="K2891" t="s">
        <v>5349</v>
      </c>
      <c r="L2891">
        <v>46</v>
      </c>
      <c r="M2891" s="9" t="str">
        <f>Data[[#This Row],[schedule]]&amp;" | "&amp;Data[[#This Row],[section]]</f>
        <v>SCHEDULE 16: REPORT ON ASSOCIATED STATISTICS | 16a: Aircraft statistics: (i) International air passenger services</v>
      </c>
      <c r="N2891" s="9" t="str">
        <f t="shared" si="45"/>
        <v>SCHEDULE 16: REPORT ON ASSOCIATED STATISTICS | 16a: Aircraft statistics: (i) International air passenger services | Total number of landings | Aircraft type: Boeing 737-700</v>
      </c>
    </row>
    <row r="2892" spans="1:14">
      <c r="A2892" t="s">
        <v>2</v>
      </c>
      <c r="B2892">
        <v>2013</v>
      </c>
      <c r="C2892" t="s">
        <v>4984</v>
      </c>
      <c r="D2892" t="s">
        <v>4985</v>
      </c>
      <c r="E2892" t="s">
        <v>81</v>
      </c>
      <c r="F2892" t="s">
        <v>4990</v>
      </c>
      <c r="G2892">
        <v>17</v>
      </c>
      <c r="H2892" t="s">
        <v>5617</v>
      </c>
      <c r="I2892">
        <v>2013</v>
      </c>
      <c r="J2892" t="s">
        <v>304</v>
      </c>
      <c r="K2892" t="s">
        <v>5618</v>
      </c>
      <c r="L2892">
        <v>3193</v>
      </c>
      <c r="M2892" s="9" t="str">
        <f>Data[[#This Row],[schedule]]&amp;" | "&amp;Data[[#This Row],[section]]</f>
        <v>SCHEDULE 16: REPORT ON ASSOCIATED STATISTICS | 16a: Aircraft statistics: (i) International air passenger services</v>
      </c>
      <c r="N2892" s="9" t="str">
        <f t="shared" si="45"/>
        <v>SCHEDULE 16: REPORT ON ASSOCIATED STATISTICS | 16a: Aircraft statistics: (i) International air passenger services | Total MCTOW | Aircraft type: Boeing 737-700</v>
      </c>
    </row>
    <row r="2893" spans="1:14">
      <c r="A2893" t="s">
        <v>2</v>
      </c>
      <c r="B2893">
        <v>2013</v>
      </c>
      <c r="C2893" t="s">
        <v>4984</v>
      </c>
      <c r="D2893" t="s">
        <v>4985</v>
      </c>
      <c r="E2893" t="s">
        <v>81</v>
      </c>
      <c r="F2893" t="s">
        <v>4986</v>
      </c>
      <c r="G2893">
        <v>53</v>
      </c>
      <c r="H2893" t="s">
        <v>60</v>
      </c>
      <c r="I2893">
        <v>2013</v>
      </c>
      <c r="J2893" t="s">
        <v>4988</v>
      </c>
      <c r="K2893" t="s">
        <v>5619</v>
      </c>
      <c r="L2893">
        <v>4106</v>
      </c>
      <c r="M2893" s="9" t="str">
        <f>Data[[#This Row],[schedule]]&amp;" | "&amp;Data[[#This Row],[section]]</f>
        <v>SCHEDULE 16: REPORT ON ASSOCIATED STATISTICS | 16a: Aircraft statistics: (i) International air passenger services</v>
      </c>
      <c r="N2893" s="9" t="str">
        <f t="shared" si="45"/>
        <v>SCHEDULE 16: REPORT ON ASSOCIATED STATISTICS | 16a: Aircraft statistics: (i) International air passenger services | Total number of landings | Total</v>
      </c>
    </row>
    <row r="2894" spans="1:14">
      <c r="A2894" t="s">
        <v>2</v>
      </c>
      <c r="B2894">
        <v>2013</v>
      </c>
      <c r="C2894" t="s">
        <v>4984</v>
      </c>
      <c r="D2894" t="s">
        <v>4985</v>
      </c>
      <c r="E2894" t="s">
        <v>81</v>
      </c>
      <c r="F2894" t="s">
        <v>4990</v>
      </c>
      <c r="G2894">
        <v>53</v>
      </c>
      <c r="H2894" t="s">
        <v>60</v>
      </c>
      <c r="I2894">
        <v>2013</v>
      </c>
      <c r="J2894" t="s">
        <v>304</v>
      </c>
      <c r="K2894" t="s">
        <v>5620</v>
      </c>
      <c r="L2894">
        <v>476662.13</v>
      </c>
      <c r="M2894" s="9" t="str">
        <f>Data[[#This Row],[schedule]]&amp;" | "&amp;Data[[#This Row],[section]]</f>
        <v>SCHEDULE 16: REPORT ON ASSOCIATED STATISTICS | 16a: Aircraft statistics: (i) International air passenger services</v>
      </c>
      <c r="N2894" s="9" t="str">
        <f t="shared" si="45"/>
        <v>SCHEDULE 16: REPORT ON ASSOCIATED STATISTICS | 16a: Aircraft statistics: (i) International air passenger services | Total MCTOW | Total</v>
      </c>
    </row>
    <row r="2895" spans="1:14">
      <c r="A2895" t="s">
        <v>2</v>
      </c>
      <c r="B2895">
        <v>2013</v>
      </c>
      <c r="C2895" t="s">
        <v>4984</v>
      </c>
      <c r="D2895" t="s">
        <v>4996</v>
      </c>
      <c r="E2895" t="s">
        <v>81</v>
      </c>
      <c r="F2895" t="s">
        <v>4986</v>
      </c>
      <c r="G2895">
        <v>64</v>
      </c>
      <c r="H2895" t="s">
        <v>4987</v>
      </c>
      <c r="I2895">
        <v>2013</v>
      </c>
      <c r="J2895" t="s">
        <v>4988</v>
      </c>
      <c r="K2895" t="s">
        <v>5621</v>
      </c>
      <c r="L2895">
        <v>4742</v>
      </c>
      <c r="M289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2895" s="9" t="str">
        <f t="shared" si="45"/>
        <v>SCHEDULE 16: REPORT ON ASSOCIATED STATISTICS | 16a: Aircraft statistics: (ii) Domestic air passenger services: (1) Aircraft 30 tonnes MCTOW or more | Total number of landings | Aircraft type: Airbus A320</v>
      </c>
    </row>
    <row r="2896" spans="1:14">
      <c r="A2896" t="s">
        <v>2</v>
      </c>
      <c r="B2896">
        <v>2013</v>
      </c>
      <c r="C2896" t="s">
        <v>4984</v>
      </c>
      <c r="D2896" t="s">
        <v>4996</v>
      </c>
      <c r="E2896" t="s">
        <v>81</v>
      </c>
      <c r="F2896" t="s">
        <v>4990</v>
      </c>
      <c r="G2896">
        <v>64</v>
      </c>
      <c r="H2896" t="s">
        <v>4987</v>
      </c>
      <c r="I2896">
        <v>2013</v>
      </c>
      <c r="J2896" t="s">
        <v>304</v>
      </c>
      <c r="K2896" t="s">
        <v>5622</v>
      </c>
      <c r="L2896">
        <v>341424</v>
      </c>
      <c r="M289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2896" s="9" t="str">
        <f t="shared" si="45"/>
        <v>SCHEDULE 16: REPORT ON ASSOCIATED STATISTICS | 16a: Aircraft statistics: (ii) Domestic air passenger services: (1) Aircraft 30 tonnes MCTOW or more | Total MCTOW | Aircraft type: Airbus A320</v>
      </c>
    </row>
    <row r="2897" spans="1:14">
      <c r="A2897" t="s">
        <v>2</v>
      </c>
      <c r="B2897">
        <v>2013</v>
      </c>
      <c r="C2897" t="s">
        <v>4984</v>
      </c>
      <c r="D2897" t="s">
        <v>4996</v>
      </c>
      <c r="E2897" t="s">
        <v>81</v>
      </c>
      <c r="F2897" t="s">
        <v>4986</v>
      </c>
      <c r="G2897">
        <v>65</v>
      </c>
      <c r="H2897" t="s">
        <v>4999</v>
      </c>
      <c r="I2897">
        <v>2013</v>
      </c>
      <c r="J2897" t="s">
        <v>4988</v>
      </c>
      <c r="K2897" t="s">
        <v>5623</v>
      </c>
      <c r="L2897">
        <v>5984</v>
      </c>
      <c r="M289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2897" s="9" t="str">
        <f t="shared" si="45"/>
        <v>SCHEDULE 16: REPORT ON ASSOCIATED STATISTICS | 16a: Aircraft statistics: (ii) Domestic air passenger services: (1) Aircraft 30 tonnes MCTOW or more | Total number of landings | Aircraft type: Boeing 737-300</v>
      </c>
    </row>
    <row r="2898" spans="1:14">
      <c r="A2898" t="s">
        <v>2</v>
      </c>
      <c r="B2898">
        <v>2013</v>
      </c>
      <c r="C2898" t="s">
        <v>4984</v>
      </c>
      <c r="D2898" t="s">
        <v>4996</v>
      </c>
      <c r="E2898" t="s">
        <v>81</v>
      </c>
      <c r="F2898" t="s">
        <v>4990</v>
      </c>
      <c r="G2898">
        <v>65</v>
      </c>
      <c r="H2898" t="s">
        <v>4999</v>
      </c>
      <c r="I2898">
        <v>2013</v>
      </c>
      <c r="J2898" t="s">
        <v>304</v>
      </c>
      <c r="K2898" t="s">
        <v>5624</v>
      </c>
      <c r="L2898">
        <v>407139</v>
      </c>
      <c r="M289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2898" s="9" t="str">
        <f t="shared" si="45"/>
        <v>SCHEDULE 16: REPORT ON ASSOCIATED STATISTICS | 16a: Aircraft statistics: (ii) Domestic air passenger services: (1) Aircraft 30 tonnes MCTOW or more | Total MCTOW | Aircraft type: Boeing 737-300</v>
      </c>
    </row>
    <row r="2899" spans="1:14">
      <c r="A2899" t="s">
        <v>2</v>
      </c>
      <c r="B2899">
        <v>2013</v>
      </c>
      <c r="C2899" t="s">
        <v>4984</v>
      </c>
      <c r="D2899" t="s">
        <v>4996</v>
      </c>
      <c r="E2899" t="s">
        <v>81</v>
      </c>
      <c r="F2899" t="s">
        <v>4986</v>
      </c>
      <c r="G2899">
        <v>88</v>
      </c>
      <c r="H2899" t="s">
        <v>60</v>
      </c>
      <c r="I2899">
        <v>2013</v>
      </c>
      <c r="J2899" t="s">
        <v>4988</v>
      </c>
      <c r="K2899" t="s">
        <v>5625</v>
      </c>
      <c r="L2899">
        <v>10726</v>
      </c>
      <c r="M289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2899" s="9" t="str">
        <f t="shared" si="45"/>
        <v>SCHEDULE 16: REPORT ON ASSOCIATED STATISTICS | 16a: Aircraft statistics: (ii) Domestic air passenger services: (1) Aircraft 30 tonnes MCTOW or more | Total number of landings | Total</v>
      </c>
    </row>
    <row r="2900" spans="1:14">
      <c r="A2900" t="s">
        <v>2</v>
      </c>
      <c r="B2900">
        <v>2013</v>
      </c>
      <c r="C2900" t="s">
        <v>4984</v>
      </c>
      <c r="D2900" t="s">
        <v>4996</v>
      </c>
      <c r="E2900" t="s">
        <v>81</v>
      </c>
      <c r="F2900" t="s">
        <v>4990</v>
      </c>
      <c r="G2900">
        <v>88</v>
      </c>
      <c r="H2900" t="s">
        <v>60</v>
      </c>
      <c r="I2900">
        <v>2013</v>
      </c>
      <c r="J2900" t="s">
        <v>304</v>
      </c>
      <c r="K2900" t="s">
        <v>5626</v>
      </c>
      <c r="L2900">
        <v>748563</v>
      </c>
      <c r="M290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2900" s="9" t="str">
        <f t="shared" si="45"/>
        <v>SCHEDULE 16: REPORT ON ASSOCIATED STATISTICS | 16a: Aircraft statistics: (ii) Domestic air passenger services: (1) Aircraft 30 tonnes MCTOW or more | Total MCTOW | Total</v>
      </c>
    </row>
    <row r="2901" spans="1:14">
      <c r="A2901" t="s">
        <v>2</v>
      </c>
      <c r="B2901">
        <v>2013</v>
      </c>
      <c r="C2901" t="s">
        <v>4984</v>
      </c>
      <c r="D2901" t="s">
        <v>5007</v>
      </c>
      <c r="E2901" t="s">
        <v>81</v>
      </c>
      <c r="F2901" t="s">
        <v>4986</v>
      </c>
      <c r="G2901">
        <v>91</v>
      </c>
      <c r="H2901" t="s">
        <v>5627</v>
      </c>
      <c r="I2901">
        <v>2013</v>
      </c>
      <c r="J2901" t="s">
        <v>4988</v>
      </c>
      <c r="K2901" t="s">
        <v>1789</v>
      </c>
      <c r="L2901">
        <v>56</v>
      </c>
      <c r="M290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1" s="9" t="str">
        <f t="shared" si="45"/>
        <v>SCHEDULE 16: REPORT ON ASSOCIATED STATISTICS | 16a: Aircraft statistics: (ii) Domestic air passenger services: (2) Aircraft 3 tonnes or more but less than 30 tonnes MCTOW | Total number of landings | Aircraft type: CVLT</v>
      </c>
    </row>
    <row r="2902" spans="1:14">
      <c r="A2902" t="s">
        <v>2</v>
      </c>
      <c r="B2902">
        <v>2013</v>
      </c>
      <c r="C2902" t="s">
        <v>4984</v>
      </c>
      <c r="D2902" t="s">
        <v>5007</v>
      </c>
      <c r="E2902" t="s">
        <v>81</v>
      </c>
      <c r="F2902" t="s">
        <v>4990</v>
      </c>
      <c r="G2902">
        <v>91</v>
      </c>
      <c r="H2902" t="s">
        <v>5627</v>
      </c>
      <c r="I2902">
        <v>2013</v>
      </c>
      <c r="J2902" t="s">
        <v>304</v>
      </c>
      <c r="K2902" t="s">
        <v>5628</v>
      </c>
      <c r="L2902">
        <v>1472.8</v>
      </c>
      <c r="M290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2" s="9" t="str">
        <f t="shared" si="45"/>
        <v>SCHEDULE 16: REPORT ON ASSOCIATED STATISTICS | 16a: Aircraft statistics: (ii) Domestic air passenger services: (2) Aircraft 3 tonnes or more but less than 30 tonnes MCTOW | Total MCTOW | Aircraft type: CVLT</v>
      </c>
    </row>
    <row r="2903" spans="1:14">
      <c r="A2903" t="s">
        <v>2</v>
      </c>
      <c r="B2903">
        <v>2013</v>
      </c>
      <c r="C2903" t="s">
        <v>4984</v>
      </c>
      <c r="D2903" t="s">
        <v>5007</v>
      </c>
      <c r="E2903" t="s">
        <v>81</v>
      </c>
      <c r="F2903" t="s">
        <v>4986</v>
      </c>
      <c r="G2903">
        <v>92</v>
      </c>
      <c r="H2903" t="s">
        <v>5629</v>
      </c>
      <c r="I2903">
        <v>2013</v>
      </c>
      <c r="J2903" t="s">
        <v>4988</v>
      </c>
      <c r="K2903" t="s">
        <v>5630</v>
      </c>
      <c r="L2903">
        <v>827</v>
      </c>
      <c r="M290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3" s="9" t="str">
        <f t="shared" si="45"/>
        <v>SCHEDULE 16: REPORT ON ASSOCIATED STATISTICS | 16a: Aircraft statistics: (ii) Domestic air passenger services: (2) Aircraft 3 tonnes or more but less than 30 tonnes MCTOW | Total number of landings | Aircraft type: ATR 72-600</v>
      </c>
    </row>
    <row r="2904" spans="1:14">
      <c r="A2904" t="s">
        <v>2</v>
      </c>
      <c r="B2904">
        <v>2013</v>
      </c>
      <c r="C2904" t="s">
        <v>4984</v>
      </c>
      <c r="D2904" t="s">
        <v>5007</v>
      </c>
      <c r="E2904" t="s">
        <v>81</v>
      </c>
      <c r="F2904" t="s">
        <v>4990</v>
      </c>
      <c r="G2904">
        <v>92</v>
      </c>
      <c r="H2904" t="s">
        <v>5629</v>
      </c>
      <c r="I2904">
        <v>2013</v>
      </c>
      <c r="J2904" t="s">
        <v>304</v>
      </c>
      <c r="K2904" t="s">
        <v>5631</v>
      </c>
      <c r="L2904">
        <v>18608</v>
      </c>
      <c r="M290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4" s="9" t="str">
        <f t="shared" si="45"/>
        <v>SCHEDULE 16: REPORT ON ASSOCIATED STATISTICS | 16a: Aircraft statistics: (ii) Domestic air passenger services: (2) Aircraft 3 tonnes or more but less than 30 tonnes MCTOW | Total MCTOW | Aircraft type: ATR 72-600</v>
      </c>
    </row>
    <row r="2905" spans="1:14">
      <c r="A2905" t="s">
        <v>2</v>
      </c>
      <c r="B2905">
        <v>2013</v>
      </c>
      <c r="C2905" t="s">
        <v>4984</v>
      </c>
      <c r="D2905" t="s">
        <v>5007</v>
      </c>
      <c r="E2905" t="s">
        <v>81</v>
      </c>
      <c r="F2905" t="s">
        <v>4986</v>
      </c>
      <c r="G2905">
        <v>93</v>
      </c>
      <c r="H2905" t="s">
        <v>5632</v>
      </c>
      <c r="I2905">
        <v>2013</v>
      </c>
      <c r="J2905" t="s">
        <v>4988</v>
      </c>
      <c r="K2905" t="s">
        <v>5633</v>
      </c>
      <c r="L2905">
        <v>7763</v>
      </c>
      <c r="M290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5" s="9" t="str">
        <f t="shared" si="45"/>
        <v>SCHEDULE 16: REPORT ON ASSOCIATED STATISTICS | 16a: Aircraft statistics: (ii) Domestic air passenger services: (2) Aircraft 3 tonnes or more but less than 30 tonnes MCTOW | Total number of landings | Aircraft type: ATR 72-500</v>
      </c>
    </row>
    <row r="2906" spans="1:14">
      <c r="A2906" t="s">
        <v>2</v>
      </c>
      <c r="B2906">
        <v>2013</v>
      </c>
      <c r="C2906" t="s">
        <v>4984</v>
      </c>
      <c r="D2906" t="s">
        <v>5007</v>
      </c>
      <c r="E2906" t="s">
        <v>81</v>
      </c>
      <c r="F2906" t="s">
        <v>4990</v>
      </c>
      <c r="G2906">
        <v>93</v>
      </c>
      <c r="H2906" t="s">
        <v>5632</v>
      </c>
      <c r="I2906">
        <v>2013</v>
      </c>
      <c r="J2906" t="s">
        <v>304</v>
      </c>
      <c r="K2906" t="s">
        <v>5634</v>
      </c>
      <c r="L2906">
        <v>170786</v>
      </c>
      <c r="M290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6" s="9" t="str">
        <f t="shared" si="45"/>
        <v>SCHEDULE 16: REPORT ON ASSOCIATED STATISTICS | 16a: Aircraft statistics: (ii) Domestic air passenger services: (2) Aircraft 3 tonnes or more but less than 30 tonnes MCTOW | Total MCTOW | Aircraft type: ATR 72-500</v>
      </c>
    </row>
    <row r="2907" spans="1:14">
      <c r="A2907" t="s">
        <v>2</v>
      </c>
      <c r="B2907">
        <v>2013</v>
      </c>
      <c r="C2907" t="s">
        <v>4984</v>
      </c>
      <c r="D2907" t="s">
        <v>5007</v>
      </c>
      <c r="E2907" t="s">
        <v>81</v>
      </c>
      <c r="F2907" t="s">
        <v>4986</v>
      </c>
      <c r="G2907">
        <v>94</v>
      </c>
      <c r="H2907" t="s">
        <v>5635</v>
      </c>
      <c r="I2907">
        <v>2013</v>
      </c>
      <c r="J2907" t="s">
        <v>4988</v>
      </c>
      <c r="K2907" t="s">
        <v>5636</v>
      </c>
      <c r="L2907">
        <v>6970</v>
      </c>
      <c r="M290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7" s="9" t="str">
        <f t="shared" si="45"/>
        <v>SCHEDULE 16: REPORT ON ASSOCIATED STATISTICS | 16a: Aircraft statistics: (ii) Domestic air passenger services: (2) Aircraft 3 tonnes or more but less than 30 tonnes MCTOW | Total number of landings | Aircraft type: De Havilland Dash 8 (300)</v>
      </c>
    </row>
    <row r="2908" spans="1:14">
      <c r="A2908" t="s">
        <v>2</v>
      </c>
      <c r="B2908">
        <v>2013</v>
      </c>
      <c r="C2908" t="s">
        <v>4984</v>
      </c>
      <c r="D2908" t="s">
        <v>5007</v>
      </c>
      <c r="E2908" t="s">
        <v>81</v>
      </c>
      <c r="F2908" t="s">
        <v>4990</v>
      </c>
      <c r="G2908">
        <v>94</v>
      </c>
      <c r="H2908" t="s">
        <v>5635</v>
      </c>
      <c r="I2908">
        <v>2013</v>
      </c>
      <c r="J2908" t="s">
        <v>304</v>
      </c>
      <c r="K2908" t="s">
        <v>5637</v>
      </c>
      <c r="L2908">
        <v>135950</v>
      </c>
      <c r="M290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8" s="9" t="str">
        <f t="shared" si="45"/>
        <v>SCHEDULE 16: REPORT ON ASSOCIATED STATISTICS | 16a: Aircraft statistics: (ii) Domestic air passenger services: (2) Aircraft 3 tonnes or more but less than 30 tonnes MCTOW | Total MCTOW | Aircraft type: De Havilland Dash 8 (300)</v>
      </c>
    </row>
    <row r="2909" spans="1:14">
      <c r="A2909" t="s">
        <v>2</v>
      </c>
      <c r="B2909">
        <v>2013</v>
      </c>
      <c r="C2909" t="s">
        <v>4984</v>
      </c>
      <c r="D2909" t="s">
        <v>5007</v>
      </c>
      <c r="E2909" t="s">
        <v>81</v>
      </c>
      <c r="F2909" t="s">
        <v>4986</v>
      </c>
      <c r="G2909">
        <v>95</v>
      </c>
      <c r="H2909" t="s">
        <v>5638</v>
      </c>
      <c r="I2909">
        <v>2013</v>
      </c>
      <c r="J2909" t="s">
        <v>4988</v>
      </c>
      <c r="K2909" t="s">
        <v>5639</v>
      </c>
      <c r="L2909">
        <v>2038</v>
      </c>
      <c r="M290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09" s="9" t="str">
        <f t="shared" si="45"/>
        <v>SCHEDULE 16: REPORT ON ASSOCIATED STATISTICS | 16a: Aircraft statistics: (ii) Domestic air passenger services: (2) Aircraft 3 tonnes or more but less than 30 tonnes MCTOW | Total number of landings | Aircraft type: Beech B190</v>
      </c>
    </row>
    <row r="2910" spans="1:14">
      <c r="A2910" t="s">
        <v>2</v>
      </c>
      <c r="B2910">
        <v>2013</v>
      </c>
      <c r="C2910" t="s">
        <v>4984</v>
      </c>
      <c r="D2910" t="s">
        <v>5007</v>
      </c>
      <c r="E2910" t="s">
        <v>81</v>
      </c>
      <c r="F2910" t="s">
        <v>4990</v>
      </c>
      <c r="G2910">
        <v>95</v>
      </c>
      <c r="H2910" t="s">
        <v>5638</v>
      </c>
      <c r="I2910">
        <v>2013</v>
      </c>
      <c r="J2910" t="s">
        <v>304</v>
      </c>
      <c r="K2910" t="s">
        <v>5640</v>
      </c>
      <c r="L2910">
        <v>15825</v>
      </c>
      <c r="M291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10" s="9" t="str">
        <f t="shared" si="45"/>
        <v>SCHEDULE 16: REPORT ON ASSOCIATED STATISTICS | 16a: Aircraft statistics: (ii) Domestic air passenger services: (2) Aircraft 3 tonnes or more but less than 30 tonnes MCTOW | Total MCTOW | Aircraft type: Beech B190</v>
      </c>
    </row>
    <row r="2911" spans="1:14">
      <c r="A2911" t="s">
        <v>2</v>
      </c>
      <c r="B2911">
        <v>2013</v>
      </c>
      <c r="C2911" t="s">
        <v>4984</v>
      </c>
      <c r="D2911" t="s">
        <v>5007</v>
      </c>
      <c r="E2911" t="s">
        <v>81</v>
      </c>
      <c r="F2911" t="s">
        <v>4986</v>
      </c>
      <c r="G2911">
        <v>96</v>
      </c>
      <c r="H2911" t="s">
        <v>5641</v>
      </c>
      <c r="I2911">
        <v>2013</v>
      </c>
      <c r="J2911" t="s">
        <v>4988</v>
      </c>
      <c r="K2911" t="s">
        <v>5021</v>
      </c>
      <c r="L2911">
        <v>34</v>
      </c>
      <c r="M291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11" s="9" t="str">
        <f t="shared" si="45"/>
        <v>SCHEDULE 16: REPORT ON ASSOCIATED STATISTICS | 16a: Aircraft statistics: (ii) Domestic air passenger services: (2) Aircraft 3 tonnes or more but less than 30 tonnes MCTOW | Total number of landings | Aircraft type: BAe-3200 Jetstream super 31</v>
      </c>
    </row>
    <row r="2912" spans="1:14">
      <c r="A2912" t="s">
        <v>2</v>
      </c>
      <c r="B2912">
        <v>2013</v>
      </c>
      <c r="C2912" t="s">
        <v>4984</v>
      </c>
      <c r="D2912" t="s">
        <v>5007</v>
      </c>
      <c r="E2912" t="s">
        <v>81</v>
      </c>
      <c r="F2912" t="s">
        <v>4990</v>
      </c>
      <c r="G2912">
        <v>96</v>
      </c>
      <c r="H2912" t="s">
        <v>5641</v>
      </c>
      <c r="I2912">
        <v>2013</v>
      </c>
      <c r="J2912" t="s">
        <v>304</v>
      </c>
      <c r="K2912" t="s">
        <v>5642</v>
      </c>
      <c r="L2912">
        <v>249</v>
      </c>
      <c r="M291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12" s="9" t="str">
        <f t="shared" si="45"/>
        <v>SCHEDULE 16: REPORT ON ASSOCIATED STATISTICS | 16a: Aircraft statistics: (ii) Domestic air passenger services: (2) Aircraft 3 tonnes or more but less than 30 tonnes MCTOW | Total MCTOW | Aircraft type: BAe-3200 Jetstream super 31</v>
      </c>
    </row>
    <row r="2913" spans="1:14">
      <c r="A2913" t="s">
        <v>2</v>
      </c>
      <c r="B2913">
        <v>2013</v>
      </c>
      <c r="C2913" t="s">
        <v>4984</v>
      </c>
      <c r="D2913" t="s">
        <v>5007</v>
      </c>
      <c r="E2913" t="s">
        <v>81</v>
      </c>
      <c r="F2913" t="s">
        <v>4986</v>
      </c>
      <c r="G2913">
        <v>115</v>
      </c>
      <c r="H2913" t="s">
        <v>60</v>
      </c>
      <c r="I2913">
        <v>2013</v>
      </c>
      <c r="J2913" t="s">
        <v>4988</v>
      </c>
      <c r="K2913" t="s">
        <v>5643</v>
      </c>
      <c r="L2913">
        <v>17688</v>
      </c>
      <c r="M291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13" s="9" t="str">
        <f t="shared" si="45"/>
        <v>SCHEDULE 16: REPORT ON ASSOCIATED STATISTICS | 16a: Aircraft statistics: (ii) Domestic air passenger services: (2) Aircraft 3 tonnes or more but less than 30 tonnes MCTOW | Total number of landings | Total</v>
      </c>
    </row>
    <row r="2914" spans="1:14">
      <c r="A2914" t="s">
        <v>2</v>
      </c>
      <c r="B2914">
        <v>2013</v>
      </c>
      <c r="C2914" t="s">
        <v>4984</v>
      </c>
      <c r="D2914" t="s">
        <v>5007</v>
      </c>
      <c r="E2914" t="s">
        <v>81</v>
      </c>
      <c r="F2914" t="s">
        <v>4990</v>
      </c>
      <c r="G2914">
        <v>115</v>
      </c>
      <c r="H2914" t="s">
        <v>60</v>
      </c>
      <c r="I2914">
        <v>2013</v>
      </c>
      <c r="J2914" t="s">
        <v>304</v>
      </c>
      <c r="K2914" t="s">
        <v>5644</v>
      </c>
      <c r="L2914">
        <v>342890.8</v>
      </c>
      <c r="M291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2914" s="9" t="str">
        <f t="shared" si="45"/>
        <v>SCHEDULE 16: REPORT ON ASSOCIATED STATISTICS | 16a: Aircraft statistics: (ii) Domestic air passenger services: (2) Aircraft 3 tonnes or more but less than 30 tonnes MCTOW | Total MCTOW | Total</v>
      </c>
    </row>
    <row r="2915" spans="1:14">
      <c r="A2915" t="s">
        <v>2</v>
      </c>
      <c r="B2915">
        <v>2013</v>
      </c>
      <c r="C2915" t="s">
        <v>4984</v>
      </c>
      <c r="D2915" t="s">
        <v>5038</v>
      </c>
      <c r="E2915" t="s">
        <v>81</v>
      </c>
      <c r="F2915" t="s">
        <v>4986</v>
      </c>
      <c r="G2915">
        <v>125</v>
      </c>
      <c r="H2915" t="s">
        <v>5039</v>
      </c>
      <c r="I2915">
        <v>2013</v>
      </c>
      <c r="J2915" t="s">
        <v>4988</v>
      </c>
      <c r="K2915" t="s">
        <v>458</v>
      </c>
      <c r="L2915">
        <v>0</v>
      </c>
      <c r="M2915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15" s="9" t="str">
        <f t="shared" si="45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2916" spans="1:14">
      <c r="A2916" t="s">
        <v>2</v>
      </c>
      <c r="B2916">
        <v>2013</v>
      </c>
      <c r="C2916" t="s">
        <v>4984</v>
      </c>
      <c r="D2916" t="s">
        <v>5038</v>
      </c>
      <c r="E2916" t="s">
        <v>81</v>
      </c>
      <c r="F2916" t="s">
        <v>4990</v>
      </c>
      <c r="G2916">
        <v>125</v>
      </c>
      <c r="H2916" t="s">
        <v>5039</v>
      </c>
      <c r="I2916">
        <v>2013</v>
      </c>
      <c r="J2916" t="s">
        <v>304</v>
      </c>
      <c r="K2916" t="s">
        <v>458</v>
      </c>
      <c r="L2916">
        <v>0</v>
      </c>
      <c r="M291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16" s="9" t="str">
        <f t="shared" si="45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2917" spans="1:14">
      <c r="A2917" t="s">
        <v>2</v>
      </c>
      <c r="B2917">
        <v>2013</v>
      </c>
      <c r="C2917" t="s">
        <v>4984</v>
      </c>
      <c r="D2917" t="s">
        <v>5038</v>
      </c>
      <c r="E2917" t="s">
        <v>81</v>
      </c>
      <c r="F2917" t="s">
        <v>4986</v>
      </c>
      <c r="G2917">
        <v>126</v>
      </c>
      <c r="H2917" t="s">
        <v>5042</v>
      </c>
      <c r="I2917">
        <v>2013</v>
      </c>
      <c r="J2917" t="s">
        <v>4988</v>
      </c>
      <c r="K2917" t="s">
        <v>5645</v>
      </c>
      <c r="L2917">
        <v>2571</v>
      </c>
      <c r="M291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17" s="9" t="str">
        <f t="shared" si="45"/>
        <v>SCHEDULE 16: REPORT ON ASSOCIATED STATISTICS | 16a: Aircraft statistics: (iii) Total number and MCTOW of landings of aircraft not included in (i) and (ii) | Total number of landings | Freight aircraft</v>
      </c>
    </row>
    <row r="2918" spans="1:14">
      <c r="A2918" t="s">
        <v>2</v>
      </c>
      <c r="B2918">
        <v>2013</v>
      </c>
      <c r="C2918" t="s">
        <v>4984</v>
      </c>
      <c r="D2918" t="s">
        <v>5038</v>
      </c>
      <c r="E2918" t="s">
        <v>81</v>
      </c>
      <c r="F2918" t="s">
        <v>4990</v>
      </c>
      <c r="G2918">
        <v>126</v>
      </c>
      <c r="H2918" t="s">
        <v>5042</v>
      </c>
      <c r="I2918">
        <v>2013</v>
      </c>
      <c r="J2918" t="s">
        <v>304</v>
      </c>
      <c r="K2918" t="s">
        <v>5646</v>
      </c>
      <c r="L2918">
        <v>118661.19899999999</v>
      </c>
      <c r="M2918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18" s="9" t="str">
        <f t="shared" si="45"/>
        <v>SCHEDULE 16: REPORT ON ASSOCIATED STATISTICS | 16a: Aircraft statistics: (iii) Total number and MCTOW of landings of aircraft not included in (i) and (ii) | Total MCTOW | Freight aircraft</v>
      </c>
    </row>
    <row r="2919" spans="1:14">
      <c r="A2919" t="s">
        <v>2</v>
      </c>
      <c r="B2919">
        <v>2013</v>
      </c>
      <c r="C2919" t="s">
        <v>4984</v>
      </c>
      <c r="D2919" t="s">
        <v>5038</v>
      </c>
      <c r="E2919" t="s">
        <v>81</v>
      </c>
      <c r="F2919" t="s">
        <v>4986</v>
      </c>
      <c r="G2919">
        <v>127</v>
      </c>
      <c r="H2919" t="s">
        <v>5045</v>
      </c>
      <c r="I2919">
        <v>2013</v>
      </c>
      <c r="J2919" t="s">
        <v>4988</v>
      </c>
      <c r="K2919" t="s">
        <v>5647</v>
      </c>
      <c r="L2919">
        <v>270</v>
      </c>
      <c r="M2919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19" s="9" t="str">
        <f t="shared" si="45"/>
        <v>SCHEDULE 16: REPORT ON ASSOCIATED STATISTICS | 16a: Aircraft statistics: (iii) Total number and MCTOW of landings of aircraft not included in (i) and (ii) | Total number of landings | Military and diplomatic aircraft</v>
      </c>
    </row>
    <row r="2920" spans="1:14">
      <c r="A2920" t="s">
        <v>2</v>
      </c>
      <c r="B2920">
        <v>2013</v>
      </c>
      <c r="C2920" t="s">
        <v>4984</v>
      </c>
      <c r="D2920" t="s">
        <v>5038</v>
      </c>
      <c r="E2920" t="s">
        <v>81</v>
      </c>
      <c r="F2920" t="s">
        <v>4990</v>
      </c>
      <c r="G2920">
        <v>127</v>
      </c>
      <c r="H2920" t="s">
        <v>5045</v>
      </c>
      <c r="I2920">
        <v>2013</v>
      </c>
      <c r="J2920" t="s">
        <v>304</v>
      </c>
      <c r="K2920" t="s">
        <v>5648</v>
      </c>
      <c r="L2920">
        <v>30291.399000000001</v>
      </c>
      <c r="M2920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20" s="9" t="str">
        <f t="shared" si="45"/>
        <v>SCHEDULE 16: REPORT ON ASSOCIATED STATISTICS | 16a: Aircraft statistics: (iii) Total number and MCTOW of landings of aircraft not included in (i) and (ii) | Total MCTOW | Military and diplomatic aircraft</v>
      </c>
    </row>
    <row r="2921" spans="1:14">
      <c r="A2921" t="s">
        <v>2</v>
      </c>
      <c r="B2921">
        <v>2013</v>
      </c>
      <c r="C2921" t="s">
        <v>4984</v>
      </c>
      <c r="D2921" t="s">
        <v>5038</v>
      </c>
      <c r="E2921" t="s">
        <v>81</v>
      </c>
      <c r="F2921" t="s">
        <v>4986</v>
      </c>
      <c r="G2921">
        <v>128</v>
      </c>
      <c r="H2921" t="s">
        <v>5048</v>
      </c>
      <c r="I2921">
        <v>2013</v>
      </c>
      <c r="J2921" t="s">
        <v>4988</v>
      </c>
      <c r="K2921" t="s">
        <v>5649</v>
      </c>
      <c r="L2921">
        <v>8190</v>
      </c>
      <c r="M2921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21" s="9" t="str">
        <f t="shared" si="45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2922" spans="1:14">
      <c r="A2922" t="s">
        <v>2</v>
      </c>
      <c r="B2922">
        <v>2013</v>
      </c>
      <c r="C2922" t="s">
        <v>4984</v>
      </c>
      <c r="D2922" t="s">
        <v>5038</v>
      </c>
      <c r="E2922" t="s">
        <v>81</v>
      </c>
      <c r="F2922" t="s">
        <v>4990</v>
      </c>
      <c r="G2922">
        <v>128</v>
      </c>
      <c r="H2922" t="s">
        <v>5048</v>
      </c>
      <c r="I2922">
        <v>2013</v>
      </c>
      <c r="J2922" t="s">
        <v>304</v>
      </c>
      <c r="K2922" t="s">
        <v>5650</v>
      </c>
      <c r="L2922">
        <v>23384.395</v>
      </c>
      <c r="M2922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2922" s="9" t="str">
        <f t="shared" si="45"/>
        <v>SCHEDULE 16: REPORT ON ASSOCIATED STATISTICS | 16a: Aircraft statistics: (iii) Total number and MCTOW of landings of aircraft not included in (i) and (ii) | Total MCTOW | Other aircraft (including General Aviation)</v>
      </c>
    </row>
    <row r="2923" spans="1:14">
      <c r="A2923" t="s">
        <v>2</v>
      </c>
      <c r="B2923">
        <v>2013</v>
      </c>
      <c r="C2923" t="s">
        <v>4984</v>
      </c>
      <c r="D2923" t="s">
        <v>5051</v>
      </c>
      <c r="E2923" t="s">
        <v>81</v>
      </c>
      <c r="F2923" t="s">
        <v>81</v>
      </c>
      <c r="G2923">
        <v>131</v>
      </c>
      <c r="H2923" t="s">
        <v>60</v>
      </c>
      <c r="I2923">
        <v>2013</v>
      </c>
      <c r="J2923" t="s">
        <v>4988</v>
      </c>
      <c r="K2923" t="s">
        <v>81</v>
      </c>
      <c r="M2923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923" s="9" t="str">
        <f t="shared" si="45"/>
        <v>SCHEDULE 16: REPORT ON ASSOCIATED STATISTICS | 16a: Aircraft statistics: (iv)  The total number and MCTOW of landings during the disclosure year | Total</v>
      </c>
    </row>
    <row r="2924" spans="1:14">
      <c r="A2924" t="s">
        <v>2</v>
      </c>
      <c r="B2924">
        <v>2013</v>
      </c>
      <c r="C2924" t="s">
        <v>4984</v>
      </c>
      <c r="D2924" t="s">
        <v>5051</v>
      </c>
      <c r="E2924" t="s">
        <v>81</v>
      </c>
      <c r="F2924" t="s">
        <v>81</v>
      </c>
      <c r="G2924">
        <v>131</v>
      </c>
      <c r="H2924" t="s">
        <v>60</v>
      </c>
      <c r="I2924">
        <v>2013</v>
      </c>
      <c r="J2924" t="s">
        <v>4988</v>
      </c>
      <c r="K2924" t="s">
        <v>81</v>
      </c>
      <c r="M2924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924" s="9" t="str">
        <f t="shared" si="45"/>
        <v>SCHEDULE 16: REPORT ON ASSOCIATED STATISTICS | 16a: Aircraft statistics: (iv)  The total number and MCTOW of landings during the disclosure year | Total</v>
      </c>
    </row>
    <row r="2925" spans="1:14">
      <c r="A2925" t="s">
        <v>2</v>
      </c>
      <c r="B2925">
        <v>2013</v>
      </c>
      <c r="C2925" t="s">
        <v>4984</v>
      </c>
      <c r="D2925" t="s">
        <v>5051</v>
      </c>
      <c r="E2925" t="s">
        <v>81</v>
      </c>
      <c r="F2925" t="s">
        <v>4986</v>
      </c>
      <c r="G2925">
        <v>131</v>
      </c>
      <c r="H2925" t="s">
        <v>60</v>
      </c>
      <c r="I2925">
        <v>2013</v>
      </c>
      <c r="J2925" t="s">
        <v>4988</v>
      </c>
      <c r="K2925" t="s">
        <v>5651</v>
      </c>
      <c r="L2925">
        <v>43551</v>
      </c>
      <c r="M2925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925" s="9" t="str">
        <f t="shared" si="45"/>
        <v>SCHEDULE 16: REPORT ON ASSOCIATED STATISTICS | 16a: Aircraft statistics: (iv)  The total number and MCTOW of landings during the disclosure year | Total number of landings | Total</v>
      </c>
    </row>
    <row r="2926" spans="1:14">
      <c r="A2926" t="s">
        <v>2</v>
      </c>
      <c r="B2926">
        <v>2013</v>
      </c>
      <c r="C2926" t="s">
        <v>4984</v>
      </c>
      <c r="D2926" t="s">
        <v>5051</v>
      </c>
      <c r="E2926" t="s">
        <v>81</v>
      </c>
      <c r="F2926" t="s">
        <v>4990</v>
      </c>
      <c r="G2926">
        <v>131</v>
      </c>
      <c r="H2926" t="s">
        <v>60</v>
      </c>
      <c r="I2926">
        <v>2013</v>
      </c>
      <c r="J2926" t="s">
        <v>304</v>
      </c>
      <c r="K2926" t="s">
        <v>5652</v>
      </c>
      <c r="L2926">
        <v>1740452.923</v>
      </c>
      <c r="M2926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2926" s="9" t="str">
        <f t="shared" si="45"/>
        <v>SCHEDULE 16: REPORT ON ASSOCIATED STATISTICS | 16a: Aircraft statistics: (iv)  The total number and MCTOW of landings during the disclosure year | Total MCTOW | Total</v>
      </c>
    </row>
    <row r="2927" spans="1:14">
      <c r="A2927" t="s">
        <v>2</v>
      </c>
      <c r="B2927">
        <v>2013</v>
      </c>
      <c r="C2927" t="s">
        <v>4984</v>
      </c>
      <c r="D2927" t="s">
        <v>5054</v>
      </c>
      <c r="E2927" t="s">
        <v>81</v>
      </c>
      <c r="F2927" t="s">
        <v>5055</v>
      </c>
      <c r="G2927">
        <v>135</v>
      </c>
      <c r="H2927" t="s">
        <v>5056</v>
      </c>
      <c r="I2927">
        <v>2013</v>
      </c>
      <c r="J2927" t="s">
        <v>4988</v>
      </c>
      <c r="K2927" t="s">
        <v>5653</v>
      </c>
      <c r="L2927">
        <v>8181</v>
      </c>
      <c r="M2927" s="9" t="str">
        <f>Data[[#This Row],[schedule]]&amp;" | "&amp;Data[[#This Row],[section]]</f>
        <v>SCHEDULE 16: REPORT ON ASSOCIATED STATISTICS | 16b: Terminal access</v>
      </c>
      <c r="N2927" s="9" t="str">
        <f t="shared" si="45"/>
        <v>SCHEDULE 16: REPORT ON ASSOCIATED STATISTICS | 16b: Terminal access | Contact stand–airbridge | International air passenger service movements</v>
      </c>
    </row>
    <row r="2928" spans="1:14">
      <c r="A2928" t="s">
        <v>2</v>
      </c>
      <c r="B2928">
        <v>2013</v>
      </c>
      <c r="C2928" t="s">
        <v>4984</v>
      </c>
      <c r="D2928" t="s">
        <v>5054</v>
      </c>
      <c r="E2928" t="s">
        <v>81</v>
      </c>
      <c r="F2928" t="s">
        <v>5058</v>
      </c>
      <c r="G2928">
        <v>135</v>
      </c>
      <c r="H2928" t="s">
        <v>5056</v>
      </c>
      <c r="I2928">
        <v>2013</v>
      </c>
      <c r="J2928" t="s">
        <v>4988</v>
      </c>
      <c r="K2928" t="s">
        <v>5348</v>
      </c>
      <c r="L2928">
        <v>18</v>
      </c>
      <c r="M2928" s="9" t="str">
        <f>Data[[#This Row],[schedule]]&amp;" | "&amp;Data[[#This Row],[section]]</f>
        <v>SCHEDULE 16: REPORT ON ASSOCIATED STATISTICS | 16b: Terminal access</v>
      </c>
      <c r="N2928" s="9" t="str">
        <f t="shared" si="45"/>
        <v>SCHEDULE 16: REPORT ON ASSOCIATED STATISTICS | 16b: Terminal access | Contact stand–walking | International air passenger service movements</v>
      </c>
    </row>
    <row r="2929" spans="1:14">
      <c r="A2929" t="s">
        <v>2</v>
      </c>
      <c r="B2929">
        <v>2013</v>
      </c>
      <c r="C2929" t="s">
        <v>4984</v>
      </c>
      <c r="D2929" t="s">
        <v>5054</v>
      </c>
      <c r="E2929" t="s">
        <v>81</v>
      </c>
      <c r="F2929" t="s">
        <v>5059</v>
      </c>
      <c r="G2929">
        <v>135</v>
      </c>
      <c r="H2929" t="s">
        <v>5056</v>
      </c>
      <c r="I2929">
        <v>2013</v>
      </c>
      <c r="J2929" t="s">
        <v>4988</v>
      </c>
      <c r="K2929" t="s">
        <v>458</v>
      </c>
      <c r="L2929">
        <v>0</v>
      </c>
      <c r="M2929" s="9" t="str">
        <f>Data[[#This Row],[schedule]]&amp;" | "&amp;Data[[#This Row],[section]]</f>
        <v>SCHEDULE 16: REPORT ON ASSOCIATED STATISTICS | 16b: Terminal access</v>
      </c>
      <c r="N2929" s="9" t="str">
        <f t="shared" si="45"/>
        <v>SCHEDULE 16: REPORT ON ASSOCIATED STATISTICS | 16b: Terminal access | Remote stand—bus | International air passenger service movements</v>
      </c>
    </row>
    <row r="2930" spans="1:14">
      <c r="A2930" t="s">
        <v>2</v>
      </c>
      <c r="B2930">
        <v>2013</v>
      </c>
      <c r="C2930" t="s">
        <v>4984</v>
      </c>
      <c r="D2930" t="s">
        <v>5054</v>
      </c>
      <c r="E2930" t="s">
        <v>81</v>
      </c>
      <c r="F2930" t="s">
        <v>60</v>
      </c>
      <c r="G2930">
        <v>135</v>
      </c>
      <c r="H2930" t="s">
        <v>5056</v>
      </c>
      <c r="I2930">
        <v>2013</v>
      </c>
      <c r="J2930" t="s">
        <v>4988</v>
      </c>
      <c r="K2930" t="s">
        <v>5654</v>
      </c>
      <c r="L2930">
        <v>8199</v>
      </c>
      <c r="M2930" s="9" t="str">
        <f>Data[[#This Row],[schedule]]&amp;" | "&amp;Data[[#This Row],[section]]</f>
        <v>SCHEDULE 16: REPORT ON ASSOCIATED STATISTICS | 16b: Terminal access</v>
      </c>
      <c r="N2930" s="9" t="str">
        <f t="shared" si="45"/>
        <v>SCHEDULE 16: REPORT ON ASSOCIATED STATISTICS | 16b: Terminal access | Total | International air passenger service movements</v>
      </c>
    </row>
    <row r="2931" spans="1:14">
      <c r="A2931" t="s">
        <v>2</v>
      </c>
      <c r="B2931">
        <v>2013</v>
      </c>
      <c r="C2931" t="s">
        <v>4984</v>
      </c>
      <c r="D2931" t="s">
        <v>5054</v>
      </c>
      <c r="E2931" t="s">
        <v>81</v>
      </c>
      <c r="F2931" t="s">
        <v>5055</v>
      </c>
      <c r="G2931">
        <v>136</v>
      </c>
      <c r="H2931" t="s">
        <v>5060</v>
      </c>
      <c r="I2931">
        <v>2013</v>
      </c>
      <c r="J2931" t="s">
        <v>4988</v>
      </c>
      <c r="K2931" t="s">
        <v>5655</v>
      </c>
      <c r="L2931">
        <v>21304</v>
      </c>
      <c r="M2931" s="9" t="str">
        <f>Data[[#This Row],[schedule]]&amp;" | "&amp;Data[[#This Row],[section]]</f>
        <v>SCHEDULE 16: REPORT ON ASSOCIATED STATISTICS | 16b: Terminal access</v>
      </c>
      <c r="N2931" s="9" t="str">
        <f t="shared" si="45"/>
        <v>SCHEDULE 16: REPORT ON ASSOCIATED STATISTICS | 16b: Terminal access | Contact stand–airbridge | Domestic jet air passenger service movements</v>
      </c>
    </row>
    <row r="2932" spans="1:14">
      <c r="A2932" t="s">
        <v>2</v>
      </c>
      <c r="B2932">
        <v>2013</v>
      </c>
      <c r="C2932" t="s">
        <v>4984</v>
      </c>
      <c r="D2932" t="s">
        <v>5054</v>
      </c>
      <c r="E2932" t="s">
        <v>81</v>
      </c>
      <c r="F2932" t="s">
        <v>5058</v>
      </c>
      <c r="G2932">
        <v>136</v>
      </c>
      <c r="H2932" t="s">
        <v>5060</v>
      </c>
      <c r="I2932">
        <v>2013</v>
      </c>
      <c r="J2932" t="s">
        <v>4988</v>
      </c>
      <c r="K2932" t="s">
        <v>5656</v>
      </c>
      <c r="L2932">
        <v>9</v>
      </c>
      <c r="M2932" s="9" t="str">
        <f>Data[[#This Row],[schedule]]&amp;" | "&amp;Data[[#This Row],[section]]</f>
        <v>SCHEDULE 16: REPORT ON ASSOCIATED STATISTICS | 16b: Terminal access</v>
      </c>
      <c r="N2932" s="9" t="str">
        <f t="shared" si="45"/>
        <v>SCHEDULE 16: REPORT ON ASSOCIATED STATISTICS | 16b: Terminal access | Contact stand–walking | Domestic jet air passenger service movements</v>
      </c>
    </row>
    <row r="2933" spans="1:14">
      <c r="A2933" t="s">
        <v>2</v>
      </c>
      <c r="B2933">
        <v>2013</v>
      </c>
      <c r="C2933" t="s">
        <v>4984</v>
      </c>
      <c r="D2933" t="s">
        <v>5054</v>
      </c>
      <c r="E2933" t="s">
        <v>81</v>
      </c>
      <c r="F2933" t="s">
        <v>5059</v>
      </c>
      <c r="G2933">
        <v>136</v>
      </c>
      <c r="H2933" t="s">
        <v>5060</v>
      </c>
      <c r="I2933">
        <v>2013</v>
      </c>
      <c r="J2933" t="s">
        <v>4988</v>
      </c>
      <c r="K2933" t="s">
        <v>458</v>
      </c>
      <c r="L2933">
        <v>0</v>
      </c>
      <c r="M2933" s="9" t="str">
        <f>Data[[#This Row],[schedule]]&amp;" | "&amp;Data[[#This Row],[section]]</f>
        <v>SCHEDULE 16: REPORT ON ASSOCIATED STATISTICS | 16b: Terminal access</v>
      </c>
      <c r="N2933" s="9" t="str">
        <f t="shared" si="45"/>
        <v>SCHEDULE 16: REPORT ON ASSOCIATED STATISTICS | 16b: Terminal access | Remote stand—bus | Domestic jet air passenger service movements</v>
      </c>
    </row>
    <row r="2934" spans="1:14">
      <c r="A2934" t="s">
        <v>2</v>
      </c>
      <c r="B2934">
        <v>2013</v>
      </c>
      <c r="C2934" t="s">
        <v>4984</v>
      </c>
      <c r="D2934" t="s">
        <v>5054</v>
      </c>
      <c r="E2934" t="s">
        <v>81</v>
      </c>
      <c r="F2934" t="s">
        <v>60</v>
      </c>
      <c r="G2934">
        <v>136</v>
      </c>
      <c r="H2934" t="s">
        <v>5060</v>
      </c>
      <c r="I2934">
        <v>2013</v>
      </c>
      <c r="J2934" t="s">
        <v>4988</v>
      </c>
      <c r="K2934" t="s">
        <v>5657</v>
      </c>
      <c r="L2934">
        <v>21313</v>
      </c>
      <c r="M2934" s="9" t="str">
        <f>Data[[#This Row],[schedule]]&amp;" | "&amp;Data[[#This Row],[section]]</f>
        <v>SCHEDULE 16: REPORT ON ASSOCIATED STATISTICS | 16b: Terminal access</v>
      </c>
      <c r="N2934" s="9" t="str">
        <f t="shared" si="45"/>
        <v>SCHEDULE 16: REPORT ON ASSOCIATED STATISTICS | 16b: Terminal access | Total | Domestic jet air passenger service movements</v>
      </c>
    </row>
    <row r="2935" spans="1:14">
      <c r="A2935" t="s">
        <v>2</v>
      </c>
      <c r="B2935">
        <v>2013</v>
      </c>
      <c r="C2935" t="s">
        <v>4984</v>
      </c>
      <c r="D2935" t="s">
        <v>5062</v>
      </c>
      <c r="E2935" t="s">
        <v>81</v>
      </c>
      <c r="F2935" t="s">
        <v>5063</v>
      </c>
      <c r="G2935">
        <v>141</v>
      </c>
      <c r="H2935" t="s">
        <v>5064</v>
      </c>
      <c r="I2935">
        <v>2013</v>
      </c>
      <c r="J2935" t="s">
        <v>4988</v>
      </c>
      <c r="K2935" t="s">
        <v>5658</v>
      </c>
      <c r="L2935">
        <v>2085183</v>
      </c>
      <c r="M2935" s="9" t="str">
        <f>Data[[#This Row],[schedule]]&amp;" | "&amp;Data[[#This Row],[section]]</f>
        <v>SCHEDULE 16: REPORT ON ASSOCIATED STATISTICS | 16c: Passenger statistics</v>
      </c>
      <c r="N2935" s="9" t="str">
        <f t="shared" si="45"/>
        <v>SCHEDULE 16: REPORT ON ASSOCIATED STATISTICS | 16c: Passenger statistics | Domestic | Inbound passengers†</v>
      </c>
    </row>
    <row r="2936" spans="1:14">
      <c r="A2936" t="s">
        <v>2</v>
      </c>
      <c r="B2936">
        <v>2013</v>
      </c>
      <c r="C2936" t="s">
        <v>4984</v>
      </c>
      <c r="D2936" t="s">
        <v>5062</v>
      </c>
      <c r="E2936" t="s">
        <v>81</v>
      </c>
      <c r="F2936" t="s">
        <v>5066</v>
      </c>
      <c r="G2936">
        <v>141</v>
      </c>
      <c r="H2936" t="s">
        <v>5064</v>
      </c>
      <c r="I2936">
        <v>2013</v>
      </c>
      <c r="J2936" t="s">
        <v>4988</v>
      </c>
      <c r="K2936" t="s">
        <v>5659</v>
      </c>
      <c r="L2936">
        <v>658088</v>
      </c>
      <c r="M2936" s="9" t="str">
        <f>Data[[#This Row],[schedule]]&amp;" | "&amp;Data[[#This Row],[section]]</f>
        <v>SCHEDULE 16: REPORT ON ASSOCIATED STATISTICS | 16c: Passenger statistics</v>
      </c>
      <c r="N2936" s="9" t="str">
        <f t="shared" si="45"/>
        <v>SCHEDULE 16: REPORT ON ASSOCIATED STATISTICS | 16c: Passenger statistics | International | Inbound passengers†</v>
      </c>
    </row>
    <row r="2937" spans="1:14">
      <c r="A2937" t="s">
        <v>2</v>
      </c>
      <c r="B2937">
        <v>2013</v>
      </c>
      <c r="C2937" t="s">
        <v>4984</v>
      </c>
      <c r="D2937" t="s">
        <v>5062</v>
      </c>
      <c r="E2937" t="s">
        <v>81</v>
      </c>
      <c r="F2937" t="s">
        <v>60</v>
      </c>
      <c r="G2937">
        <v>141</v>
      </c>
      <c r="H2937" t="s">
        <v>5064</v>
      </c>
      <c r="I2937">
        <v>2013</v>
      </c>
      <c r="J2937" t="s">
        <v>4988</v>
      </c>
      <c r="K2937" t="s">
        <v>5660</v>
      </c>
      <c r="L2937">
        <v>2743271</v>
      </c>
      <c r="M2937" s="9" t="str">
        <f>Data[[#This Row],[schedule]]&amp;" | "&amp;Data[[#This Row],[section]]</f>
        <v>SCHEDULE 16: REPORT ON ASSOCIATED STATISTICS | 16c: Passenger statistics</v>
      </c>
      <c r="N2937" s="9" t="str">
        <f t="shared" si="45"/>
        <v>SCHEDULE 16: REPORT ON ASSOCIATED STATISTICS | 16c: Passenger statistics | Total | Inbound passengers†</v>
      </c>
    </row>
    <row r="2938" spans="1:14">
      <c r="A2938" t="s">
        <v>2</v>
      </c>
      <c r="B2938">
        <v>2013</v>
      </c>
      <c r="C2938" t="s">
        <v>4984</v>
      </c>
      <c r="D2938" t="s">
        <v>5062</v>
      </c>
      <c r="E2938" t="s">
        <v>81</v>
      </c>
      <c r="F2938" t="s">
        <v>5063</v>
      </c>
      <c r="G2938">
        <v>142</v>
      </c>
      <c r="H2938" t="s">
        <v>5069</v>
      </c>
      <c r="I2938">
        <v>2013</v>
      </c>
      <c r="J2938" t="s">
        <v>4988</v>
      </c>
      <c r="K2938" t="s">
        <v>5661</v>
      </c>
      <c r="L2938">
        <v>2110258</v>
      </c>
      <c r="M2938" s="9" t="str">
        <f>Data[[#This Row],[schedule]]&amp;" | "&amp;Data[[#This Row],[section]]</f>
        <v>SCHEDULE 16: REPORT ON ASSOCIATED STATISTICS | 16c: Passenger statistics</v>
      </c>
      <c r="N2938" s="9" t="str">
        <f t="shared" si="45"/>
        <v>SCHEDULE 16: REPORT ON ASSOCIATED STATISTICS | 16c: Passenger statistics | Domestic | Outbound passengers†</v>
      </c>
    </row>
    <row r="2939" spans="1:14">
      <c r="A2939" t="s">
        <v>2</v>
      </c>
      <c r="B2939">
        <v>2013</v>
      </c>
      <c r="C2939" t="s">
        <v>4984</v>
      </c>
      <c r="D2939" t="s">
        <v>5062</v>
      </c>
      <c r="E2939" t="s">
        <v>81</v>
      </c>
      <c r="F2939" t="s">
        <v>5066</v>
      </c>
      <c r="G2939">
        <v>142</v>
      </c>
      <c r="H2939" t="s">
        <v>5069</v>
      </c>
      <c r="I2939">
        <v>2013</v>
      </c>
      <c r="J2939" t="s">
        <v>4988</v>
      </c>
      <c r="K2939" t="s">
        <v>5662</v>
      </c>
      <c r="L2939">
        <v>646846</v>
      </c>
      <c r="M2939" s="9" t="str">
        <f>Data[[#This Row],[schedule]]&amp;" | "&amp;Data[[#This Row],[section]]</f>
        <v>SCHEDULE 16: REPORT ON ASSOCIATED STATISTICS | 16c: Passenger statistics</v>
      </c>
      <c r="N2939" s="9" t="str">
        <f t="shared" si="45"/>
        <v>SCHEDULE 16: REPORT ON ASSOCIATED STATISTICS | 16c: Passenger statistics | International | Outbound passengers†</v>
      </c>
    </row>
    <row r="2940" spans="1:14">
      <c r="A2940" t="s">
        <v>2</v>
      </c>
      <c r="B2940">
        <v>2013</v>
      </c>
      <c r="C2940" t="s">
        <v>4984</v>
      </c>
      <c r="D2940" t="s">
        <v>5062</v>
      </c>
      <c r="E2940" t="s">
        <v>81</v>
      </c>
      <c r="F2940" t="s">
        <v>60</v>
      </c>
      <c r="G2940">
        <v>142</v>
      </c>
      <c r="H2940" t="s">
        <v>5069</v>
      </c>
      <c r="I2940">
        <v>2013</v>
      </c>
      <c r="J2940" t="s">
        <v>4988</v>
      </c>
      <c r="K2940" t="s">
        <v>5663</v>
      </c>
      <c r="L2940">
        <v>2757104</v>
      </c>
      <c r="M2940" s="9" t="str">
        <f>Data[[#This Row],[schedule]]&amp;" | "&amp;Data[[#This Row],[section]]</f>
        <v>SCHEDULE 16: REPORT ON ASSOCIATED STATISTICS | 16c: Passenger statistics</v>
      </c>
      <c r="N2940" s="9" t="str">
        <f t="shared" si="45"/>
        <v>SCHEDULE 16: REPORT ON ASSOCIATED STATISTICS | 16c: Passenger statistics | Total | Outbound passengers†</v>
      </c>
    </row>
    <row r="2941" spans="1:14">
      <c r="A2941" t="s">
        <v>2</v>
      </c>
      <c r="B2941">
        <v>2013</v>
      </c>
      <c r="C2941" t="s">
        <v>4984</v>
      </c>
      <c r="D2941" t="s">
        <v>5062</v>
      </c>
      <c r="E2941" t="s">
        <v>81</v>
      </c>
      <c r="F2941" t="s">
        <v>5063</v>
      </c>
      <c r="G2941">
        <v>143</v>
      </c>
      <c r="H2941" t="s">
        <v>5073</v>
      </c>
      <c r="I2941">
        <v>2013</v>
      </c>
      <c r="J2941" t="s">
        <v>4988</v>
      </c>
      <c r="K2941" t="s">
        <v>5664</v>
      </c>
      <c r="L2941">
        <v>4195441</v>
      </c>
      <c r="M2941" s="9" t="str">
        <f>Data[[#This Row],[schedule]]&amp;" | "&amp;Data[[#This Row],[section]]</f>
        <v>SCHEDULE 16: REPORT ON ASSOCIATED STATISTICS | 16c: Passenger statistics</v>
      </c>
      <c r="N2941" s="9" t="str">
        <f t="shared" si="45"/>
        <v>SCHEDULE 16: REPORT ON ASSOCIATED STATISTICS | 16c: Passenger statistics | Domestic | Total (gross figure)</v>
      </c>
    </row>
    <row r="2942" spans="1:14">
      <c r="A2942" t="s">
        <v>2</v>
      </c>
      <c r="B2942">
        <v>2013</v>
      </c>
      <c r="C2942" t="s">
        <v>4984</v>
      </c>
      <c r="D2942" t="s">
        <v>5062</v>
      </c>
      <c r="E2942" t="s">
        <v>81</v>
      </c>
      <c r="F2942" t="s">
        <v>5066</v>
      </c>
      <c r="G2942">
        <v>143</v>
      </c>
      <c r="H2942" t="s">
        <v>5073</v>
      </c>
      <c r="I2942">
        <v>2013</v>
      </c>
      <c r="J2942" t="s">
        <v>4988</v>
      </c>
      <c r="K2942" t="s">
        <v>1462</v>
      </c>
      <c r="L2942">
        <v>1304934</v>
      </c>
      <c r="M2942" s="9" t="str">
        <f>Data[[#This Row],[schedule]]&amp;" | "&amp;Data[[#This Row],[section]]</f>
        <v>SCHEDULE 16: REPORT ON ASSOCIATED STATISTICS | 16c: Passenger statistics</v>
      </c>
      <c r="N2942" s="9" t="str">
        <f t="shared" si="45"/>
        <v>SCHEDULE 16: REPORT ON ASSOCIATED STATISTICS | 16c: Passenger statistics | International | Total (gross figure)</v>
      </c>
    </row>
    <row r="2943" spans="1:14">
      <c r="A2943" t="s">
        <v>2</v>
      </c>
      <c r="B2943">
        <v>2013</v>
      </c>
      <c r="C2943" t="s">
        <v>4984</v>
      </c>
      <c r="D2943" t="s">
        <v>5062</v>
      </c>
      <c r="E2943" t="s">
        <v>81</v>
      </c>
      <c r="F2943" t="s">
        <v>60</v>
      </c>
      <c r="G2943">
        <v>143</v>
      </c>
      <c r="H2943" t="s">
        <v>5073</v>
      </c>
      <c r="I2943">
        <v>2013</v>
      </c>
      <c r="J2943" t="s">
        <v>4988</v>
      </c>
      <c r="K2943" t="s">
        <v>5665</v>
      </c>
      <c r="L2943">
        <v>5500375</v>
      </c>
      <c r="M2943" s="9" t="str">
        <f>Data[[#This Row],[schedule]]&amp;" | "&amp;Data[[#This Row],[section]]</f>
        <v>SCHEDULE 16: REPORT ON ASSOCIATED STATISTICS | 16c: Passenger statistics</v>
      </c>
      <c r="N2943" s="9" t="str">
        <f t="shared" si="45"/>
        <v>SCHEDULE 16: REPORT ON ASSOCIATED STATISTICS | 16c: Passenger statistics | Total | Total (gross figure)</v>
      </c>
    </row>
    <row r="2944" spans="1:14">
      <c r="A2944" t="s">
        <v>2</v>
      </c>
      <c r="B2944">
        <v>2013</v>
      </c>
      <c r="C2944" t="s">
        <v>4984</v>
      </c>
      <c r="D2944" t="s">
        <v>5062</v>
      </c>
      <c r="E2944" t="s">
        <v>81</v>
      </c>
      <c r="F2944" t="s">
        <v>5063</v>
      </c>
      <c r="G2944">
        <v>145</v>
      </c>
      <c r="H2944" t="s">
        <v>5076</v>
      </c>
      <c r="I2944">
        <v>2013</v>
      </c>
      <c r="J2944" t="s">
        <v>4988</v>
      </c>
      <c r="K2944" t="s">
        <v>81</v>
      </c>
      <c r="M2944" s="9" t="str">
        <f>Data[[#This Row],[schedule]]&amp;" | "&amp;Data[[#This Row],[section]]</f>
        <v>SCHEDULE 16: REPORT ON ASSOCIATED STATISTICS | 16c: Passenger statistics</v>
      </c>
      <c r="N2944" s="9" t="str">
        <f t="shared" si="45"/>
        <v>SCHEDULE 16: REPORT ON ASSOCIATED STATISTICS | 16c: Passenger statistics | Domestic | less estimated number of transfer and transit passengers</v>
      </c>
    </row>
    <row r="2945" spans="1:14">
      <c r="A2945" t="s">
        <v>2</v>
      </c>
      <c r="B2945">
        <v>2013</v>
      </c>
      <c r="C2945" t="s">
        <v>4984</v>
      </c>
      <c r="D2945" t="s">
        <v>5062</v>
      </c>
      <c r="E2945" t="s">
        <v>81</v>
      </c>
      <c r="F2945" t="s">
        <v>5066</v>
      </c>
      <c r="G2945">
        <v>145</v>
      </c>
      <c r="H2945" t="s">
        <v>5076</v>
      </c>
      <c r="I2945">
        <v>2013</v>
      </c>
      <c r="J2945" t="s">
        <v>4988</v>
      </c>
      <c r="K2945" t="s">
        <v>458</v>
      </c>
      <c r="L2945">
        <v>0</v>
      </c>
      <c r="M2945" s="9" t="str">
        <f>Data[[#This Row],[schedule]]&amp;" | "&amp;Data[[#This Row],[section]]</f>
        <v>SCHEDULE 16: REPORT ON ASSOCIATED STATISTICS | 16c: Passenger statistics</v>
      </c>
      <c r="N2945" s="9" t="str">
        <f t="shared" si="45"/>
        <v>SCHEDULE 16: REPORT ON ASSOCIATED STATISTICS | 16c: Passenger statistics | International | less estimated number of transfer and transit passengers</v>
      </c>
    </row>
    <row r="2946" spans="1:14">
      <c r="A2946" t="s">
        <v>2</v>
      </c>
      <c r="B2946">
        <v>2013</v>
      </c>
      <c r="C2946" t="s">
        <v>4984</v>
      </c>
      <c r="D2946" t="s">
        <v>5062</v>
      </c>
      <c r="E2946" t="s">
        <v>81</v>
      </c>
      <c r="F2946" t="s">
        <v>60</v>
      </c>
      <c r="G2946">
        <v>145</v>
      </c>
      <c r="H2946" t="s">
        <v>5076</v>
      </c>
      <c r="I2946">
        <v>2013</v>
      </c>
      <c r="J2946" t="s">
        <v>4988</v>
      </c>
      <c r="K2946" t="s">
        <v>458</v>
      </c>
      <c r="L2946">
        <v>0</v>
      </c>
      <c r="M2946" s="9" t="str">
        <f>Data[[#This Row],[schedule]]&amp;" | "&amp;Data[[#This Row],[section]]</f>
        <v>SCHEDULE 16: REPORT ON ASSOCIATED STATISTICS | 16c: Passenger statistics</v>
      </c>
      <c r="N2946" s="9" t="str">
        <f t="shared" ref="N2946:N3009" si="46">SUBSTITUTE(SUBSTITUTE(SUBSTITUTE(C2946&amp;" | "&amp;D2946&amp;" | "&amp;E2946&amp;" | "&amp;F2946&amp;" | "&amp;H2946," |  |  | "," | ")," |  |  | "," | ")," |  | "," | ")</f>
        <v>SCHEDULE 16: REPORT ON ASSOCIATED STATISTICS | 16c: Passenger statistics | Total | less estimated number of transfer and transit passengers</v>
      </c>
    </row>
    <row r="2947" spans="1:14">
      <c r="A2947" t="s">
        <v>2</v>
      </c>
      <c r="B2947">
        <v>2013</v>
      </c>
      <c r="C2947" t="s">
        <v>4984</v>
      </c>
      <c r="D2947" t="s">
        <v>5062</v>
      </c>
      <c r="E2947" t="s">
        <v>81</v>
      </c>
      <c r="F2947" t="s">
        <v>5063</v>
      </c>
      <c r="G2947">
        <v>147</v>
      </c>
      <c r="H2947" t="s">
        <v>5077</v>
      </c>
      <c r="I2947">
        <v>2013</v>
      </c>
      <c r="J2947" t="s">
        <v>4988</v>
      </c>
      <c r="K2947" t="s">
        <v>81</v>
      </c>
      <c r="M2947" s="9" t="str">
        <f>Data[[#This Row],[schedule]]&amp;" | "&amp;Data[[#This Row],[section]]</f>
        <v>SCHEDULE 16: REPORT ON ASSOCIATED STATISTICS | 16c: Passenger statistics</v>
      </c>
      <c r="N2947" s="9" t="str">
        <f t="shared" si="46"/>
        <v>SCHEDULE 16: REPORT ON ASSOCIATED STATISTICS | 16c: Passenger statistics | Domestic | Total (net figure)</v>
      </c>
    </row>
    <row r="2948" spans="1:14">
      <c r="A2948" t="s">
        <v>2</v>
      </c>
      <c r="B2948">
        <v>2013</v>
      </c>
      <c r="C2948" t="s">
        <v>4984</v>
      </c>
      <c r="D2948" t="s">
        <v>5062</v>
      </c>
      <c r="E2948" t="s">
        <v>81</v>
      </c>
      <c r="F2948" t="s">
        <v>5066</v>
      </c>
      <c r="G2948">
        <v>147</v>
      </c>
      <c r="H2948" t="s">
        <v>5077</v>
      </c>
      <c r="I2948">
        <v>2013</v>
      </c>
      <c r="J2948" t="s">
        <v>4988</v>
      </c>
      <c r="K2948" t="s">
        <v>81</v>
      </c>
      <c r="M2948" s="9" t="str">
        <f>Data[[#This Row],[schedule]]&amp;" | "&amp;Data[[#This Row],[section]]</f>
        <v>SCHEDULE 16: REPORT ON ASSOCIATED STATISTICS | 16c: Passenger statistics</v>
      </c>
      <c r="N2948" s="9" t="str">
        <f t="shared" si="46"/>
        <v>SCHEDULE 16: REPORT ON ASSOCIATED STATISTICS | 16c: Passenger statistics | International | Total (net figure)</v>
      </c>
    </row>
    <row r="2949" spans="1:14">
      <c r="A2949" t="s">
        <v>2</v>
      </c>
      <c r="B2949">
        <v>2013</v>
      </c>
      <c r="C2949" t="s">
        <v>4984</v>
      </c>
      <c r="D2949" t="s">
        <v>5062</v>
      </c>
      <c r="E2949" t="s">
        <v>81</v>
      </c>
      <c r="F2949" t="s">
        <v>60</v>
      </c>
      <c r="G2949">
        <v>147</v>
      </c>
      <c r="H2949" t="s">
        <v>5077</v>
      </c>
      <c r="I2949">
        <v>2013</v>
      </c>
      <c r="J2949" t="s">
        <v>4988</v>
      </c>
      <c r="K2949" t="s">
        <v>5665</v>
      </c>
      <c r="L2949">
        <v>5500375</v>
      </c>
      <c r="M2949" s="9" t="str">
        <f>Data[[#This Row],[schedule]]&amp;" | "&amp;Data[[#This Row],[section]]</f>
        <v>SCHEDULE 16: REPORT ON ASSOCIATED STATISTICS | 16c: Passenger statistics</v>
      </c>
      <c r="N2949" s="9" t="str">
        <f t="shared" si="46"/>
        <v>SCHEDULE 16: REPORT ON ASSOCIATED STATISTICS | 16c: Passenger statistics | Total | Total (net figure)</v>
      </c>
    </row>
    <row r="2950" spans="1:14">
      <c r="A2950" t="s">
        <v>2</v>
      </c>
      <c r="B2950">
        <v>2013</v>
      </c>
      <c r="C2950" t="s">
        <v>4984</v>
      </c>
      <c r="D2950" t="s">
        <v>5078</v>
      </c>
      <c r="E2950" t="s">
        <v>81</v>
      </c>
      <c r="F2950" t="s">
        <v>320</v>
      </c>
      <c r="G2950">
        <v>193</v>
      </c>
      <c r="H2950" t="s">
        <v>5079</v>
      </c>
      <c r="I2950">
        <v>2013</v>
      </c>
      <c r="J2950" t="s">
        <v>5080</v>
      </c>
      <c r="K2950" t="s">
        <v>5666</v>
      </c>
      <c r="L2950">
        <v>68</v>
      </c>
      <c r="M2950" s="9" t="str">
        <f>Data[[#This Row],[schedule]]&amp;" | "&amp;Data[[#This Row],[section]]</f>
        <v>SCHEDULE 16: REPORT ON ASSOCIATED STATISTICS | 16e: Human Resource Statistics</v>
      </c>
      <c r="N2950" s="9" t="str">
        <f t="shared" si="46"/>
        <v>SCHEDULE 16: REPORT ON ASSOCIATED STATISTICS | 16e: Human Resource Statistics | Specified Terminal Activities | Number of full-time equivalent employees</v>
      </c>
    </row>
    <row r="2951" spans="1:14">
      <c r="A2951" t="s">
        <v>2</v>
      </c>
      <c r="B2951">
        <v>2013</v>
      </c>
      <c r="C2951" t="s">
        <v>4984</v>
      </c>
      <c r="D2951" t="s">
        <v>5078</v>
      </c>
      <c r="E2951" t="s">
        <v>81</v>
      </c>
      <c r="F2951" t="s">
        <v>321</v>
      </c>
      <c r="G2951">
        <v>193</v>
      </c>
      <c r="H2951" t="s">
        <v>5079</v>
      </c>
      <c r="I2951">
        <v>2013</v>
      </c>
      <c r="J2951" t="s">
        <v>5080</v>
      </c>
      <c r="K2951" t="s">
        <v>5667</v>
      </c>
      <c r="L2951">
        <v>63.475217762698932</v>
      </c>
      <c r="M2951" s="9" t="str">
        <f>Data[[#This Row],[schedule]]&amp;" | "&amp;Data[[#This Row],[section]]</f>
        <v>SCHEDULE 16: REPORT ON ASSOCIATED STATISTICS | 16e: Human Resource Statistics</v>
      </c>
      <c r="N2951" s="9" t="str">
        <f t="shared" si="46"/>
        <v>SCHEDULE 16: REPORT ON ASSOCIATED STATISTICS | 16e: Human Resource Statistics | Airfield Activities | Number of full-time equivalent employees</v>
      </c>
    </row>
    <row r="2952" spans="1:14">
      <c r="A2952" t="s">
        <v>2</v>
      </c>
      <c r="B2952">
        <v>2013</v>
      </c>
      <c r="C2952" t="s">
        <v>4984</v>
      </c>
      <c r="D2952" t="s">
        <v>5078</v>
      </c>
      <c r="E2952" t="s">
        <v>81</v>
      </c>
      <c r="F2952" t="s">
        <v>322</v>
      </c>
      <c r="G2952">
        <v>193</v>
      </c>
      <c r="H2952" t="s">
        <v>5079</v>
      </c>
      <c r="I2952">
        <v>2013</v>
      </c>
      <c r="J2952" t="s">
        <v>5080</v>
      </c>
      <c r="K2952" t="s">
        <v>1624</v>
      </c>
      <c r="L2952">
        <v>1</v>
      </c>
      <c r="M2952" s="9" t="str">
        <f>Data[[#This Row],[schedule]]&amp;" | "&amp;Data[[#This Row],[section]]</f>
        <v>SCHEDULE 16: REPORT ON ASSOCIATED STATISTICS | 16e: Human Resource Statistics</v>
      </c>
      <c r="N2952" s="9" t="str">
        <f t="shared" si="46"/>
        <v>SCHEDULE 16: REPORT ON ASSOCIATED STATISTICS | 16e: Human Resource Statistics | Aircraft and Freight Activities | Number of full-time equivalent employees</v>
      </c>
    </row>
    <row r="2953" spans="1:14">
      <c r="A2953" t="s">
        <v>2</v>
      </c>
      <c r="B2953">
        <v>2013</v>
      </c>
      <c r="C2953" t="s">
        <v>4984</v>
      </c>
      <c r="D2953" t="s">
        <v>5078</v>
      </c>
      <c r="E2953" t="s">
        <v>81</v>
      </c>
      <c r="F2953" t="s">
        <v>60</v>
      </c>
      <c r="G2953">
        <v>193</v>
      </c>
      <c r="H2953" t="s">
        <v>5079</v>
      </c>
      <c r="I2953">
        <v>2013</v>
      </c>
      <c r="J2953" t="s">
        <v>5080</v>
      </c>
      <c r="K2953" t="s">
        <v>5668</v>
      </c>
      <c r="L2953">
        <v>132.47521776269889</v>
      </c>
      <c r="M2953" s="9" t="str">
        <f>Data[[#This Row],[schedule]]&amp;" | "&amp;Data[[#This Row],[section]]</f>
        <v>SCHEDULE 16: REPORT ON ASSOCIATED STATISTICS | 16e: Human Resource Statistics</v>
      </c>
      <c r="N2953" s="9" t="str">
        <f t="shared" si="46"/>
        <v>SCHEDULE 16: REPORT ON ASSOCIATED STATISTICS | 16e: Human Resource Statistics | Total | Number of full-time equivalent employees</v>
      </c>
    </row>
    <row r="2954" spans="1:14">
      <c r="A2954" t="s">
        <v>2</v>
      </c>
      <c r="B2954">
        <v>2013</v>
      </c>
      <c r="C2954" t="s">
        <v>4984</v>
      </c>
      <c r="D2954" t="s">
        <v>5078</v>
      </c>
      <c r="E2954" t="s">
        <v>81</v>
      </c>
      <c r="F2954" t="s">
        <v>60</v>
      </c>
      <c r="G2954">
        <v>194</v>
      </c>
      <c r="H2954" t="s">
        <v>5085</v>
      </c>
      <c r="I2954">
        <v>2013</v>
      </c>
      <c r="J2954" t="s">
        <v>5086</v>
      </c>
      <c r="K2954" t="s">
        <v>5669</v>
      </c>
      <c r="L2954">
        <v>10401.375740523899</v>
      </c>
      <c r="M2954" s="9" t="str">
        <f>Data[[#This Row],[schedule]]&amp;" | "&amp;Data[[#This Row],[section]]</f>
        <v>SCHEDULE 16: REPORT ON ASSOCIATED STATISTICS | 16e: Human Resource Statistics</v>
      </c>
      <c r="N2954" s="9" t="str">
        <f t="shared" si="46"/>
        <v>SCHEDULE 16: REPORT ON ASSOCIATED STATISTICS | 16e: Human Resource Statistics | Total | Human resource costs ($000)</v>
      </c>
    </row>
    <row r="2955" spans="1:14">
      <c r="A2955" t="s">
        <v>2</v>
      </c>
      <c r="B2955">
        <v>2013</v>
      </c>
      <c r="C2955" t="s">
        <v>5088</v>
      </c>
      <c r="D2955" t="s">
        <v>81</v>
      </c>
      <c r="E2955" t="s">
        <v>81</v>
      </c>
      <c r="F2955" t="s">
        <v>5089</v>
      </c>
      <c r="G2955">
        <v>14</v>
      </c>
      <c r="H2955" t="s">
        <v>5090</v>
      </c>
      <c r="I2955">
        <v>2013</v>
      </c>
      <c r="J2955" t="s">
        <v>5091</v>
      </c>
      <c r="K2955" t="s">
        <v>5670</v>
      </c>
      <c r="L2955">
        <v>3.9070631971610208</v>
      </c>
      <c r="M2955" s="9" t="str">
        <f>Data[[#This Row],[schedule]]&amp;" | "&amp;Data[[#This Row],[section]]</f>
        <v xml:space="preserve">SCHEDULE 14: REPORT ON PASSENGER SATISFACTION INDICATORS | </v>
      </c>
      <c r="N2955" s="9" t="str">
        <f t="shared" si="46"/>
        <v>SCHEDULE 14: REPORT ON PASSENGER SATISFACTION INDICATORS | FY Q1 | Domestic terminal: Ease of finding your way through an airport</v>
      </c>
    </row>
    <row r="2956" spans="1:14">
      <c r="A2956" t="s">
        <v>2</v>
      </c>
      <c r="B2956">
        <v>2013</v>
      </c>
      <c r="C2956" t="s">
        <v>5088</v>
      </c>
      <c r="D2956" t="s">
        <v>81</v>
      </c>
      <c r="E2956" t="s">
        <v>81</v>
      </c>
      <c r="F2956" t="s">
        <v>5093</v>
      </c>
      <c r="G2956">
        <v>14</v>
      </c>
      <c r="H2956" t="s">
        <v>5090</v>
      </c>
      <c r="I2956">
        <v>2013</v>
      </c>
      <c r="J2956" t="s">
        <v>5091</v>
      </c>
      <c r="K2956" t="s">
        <v>5671</v>
      </c>
      <c r="L2956">
        <v>4.0100000001480032</v>
      </c>
      <c r="M2956" s="9" t="str">
        <f>Data[[#This Row],[schedule]]&amp;" | "&amp;Data[[#This Row],[section]]</f>
        <v xml:space="preserve">SCHEDULE 14: REPORT ON PASSENGER SATISFACTION INDICATORS | </v>
      </c>
      <c r="N2956" s="9" t="str">
        <f t="shared" si="46"/>
        <v>SCHEDULE 14: REPORT ON PASSENGER SATISFACTION INDICATORS | FY Q2 | Domestic terminal: Ease of finding your way through an airport</v>
      </c>
    </row>
    <row r="2957" spans="1:14">
      <c r="A2957" t="s">
        <v>2</v>
      </c>
      <c r="B2957">
        <v>2013</v>
      </c>
      <c r="C2957" t="s">
        <v>5088</v>
      </c>
      <c r="D2957" t="s">
        <v>81</v>
      </c>
      <c r="E2957" t="s">
        <v>81</v>
      </c>
      <c r="F2957" t="s">
        <v>5095</v>
      </c>
      <c r="G2957">
        <v>14</v>
      </c>
      <c r="H2957" t="s">
        <v>5090</v>
      </c>
      <c r="I2957">
        <v>2013</v>
      </c>
      <c r="J2957" t="s">
        <v>5091</v>
      </c>
      <c r="K2957" t="s">
        <v>5672</v>
      </c>
      <c r="L2957">
        <v>4.1335877859999997</v>
      </c>
      <c r="M2957" s="9" t="str">
        <f>Data[[#This Row],[schedule]]&amp;" | "&amp;Data[[#This Row],[section]]</f>
        <v xml:space="preserve">SCHEDULE 14: REPORT ON PASSENGER SATISFACTION INDICATORS | </v>
      </c>
      <c r="N2957" s="9" t="str">
        <f t="shared" si="46"/>
        <v>SCHEDULE 14: REPORT ON PASSENGER SATISFACTION INDICATORS | FY Q3 | Domestic terminal: Ease of finding your way through an airport</v>
      </c>
    </row>
    <row r="2958" spans="1:14">
      <c r="A2958" t="s">
        <v>2</v>
      </c>
      <c r="B2958">
        <v>2013</v>
      </c>
      <c r="C2958" t="s">
        <v>5088</v>
      </c>
      <c r="D2958" t="s">
        <v>81</v>
      </c>
      <c r="E2958" t="s">
        <v>81</v>
      </c>
      <c r="F2958" t="s">
        <v>5097</v>
      </c>
      <c r="G2958">
        <v>14</v>
      </c>
      <c r="H2958" t="s">
        <v>5090</v>
      </c>
      <c r="I2958">
        <v>2013</v>
      </c>
      <c r="J2958" t="s">
        <v>5091</v>
      </c>
      <c r="K2958" t="s">
        <v>5305</v>
      </c>
      <c r="L2958">
        <v>4.22</v>
      </c>
      <c r="M2958" s="9" t="str">
        <f>Data[[#This Row],[schedule]]&amp;" | "&amp;Data[[#This Row],[section]]</f>
        <v xml:space="preserve">SCHEDULE 14: REPORT ON PASSENGER SATISFACTION INDICATORS | </v>
      </c>
      <c r="N2958" s="9" t="str">
        <f t="shared" si="46"/>
        <v>SCHEDULE 14: REPORT ON PASSENGER SATISFACTION INDICATORS | FY Q4 | Domestic terminal: Ease of finding your way through an airport</v>
      </c>
    </row>
    <row r="2959" spans="1:14">
      <c r="A2959" t="s">
        <v>2</v>
      </c>
      <c r="B2959">
        <v>2013</v>
      </c>
      <c r="C2959" t="s">
        <v>5088</v>
      </c>
      <c r="D2959" t="s">
        <v>81</v>
      </c>
      <c r="E2959" t="s">
        <v>81</v>
      </c>
      <c r="F2959" t="s">
        <v>5099</v>
      </c>
      <c r="G2959">
        <v>14</v>
      </c>
      <c r="H2959" t="s">
        <v>5090</v>
      </c>
      <c r="I2959">
        <v>2013</v>
      </c>
      <c r="J2959" t="s">
        <v>5091</v>
      </c>
      <c r="K2959" t="s">
        <v>5673</v>
      </c>
      <c r="L2959">
        <v>4.0676627459272563</v>
      </c>
      <c r="M2959" s="9" t="str">
        <f>Data[[#This Row],[schedule]]&amp;" | "&amp;Data[[#This Row],[section]]</f>
        <v xml:space="preserve">SCHEDULE 14: REPORT ON PASSENGER SATISFACTION INDICATORS | </v>
      </c>
      <c r="N2959" s="9" t="str">
        <f t="shared" si="46"/>
        <v>SCHEDULE 14: REPORT ON PASSENGER SATISFACTION INDICATORS | Annual average | Domestic terminal: Ease of finding your way through an airport</v>
      </c>
    </row>
    <row r="2960" spans="1:14">
      <c r="A2960" t="s">
        <v>2</v>
      </c>
      <c r="B2960">
        <v>2013</v>
      </c>
      <c r="C2960" t="s">
        <v>5088</v>
      </c>
      <c r="D2960" t="s">
        <v>81</v>
      </c>
      <c r="E2960" t="s">
        <v>81</v>
      </c>
      <c r="F2960" t="s">
        <v>5089</v>
      </c>
      <c r="G2960">
        <v>15</v>
      </c>
      <c r="H2960" t="s">
        <v>5101</v>
      </c>
      <c r="I2960">
        <v>2013</v>
      </c>
      <c r="J2960" t="s">
        <v>5091</v>
      </c>
      <c r="K2960" t="s">
        <v>5674</v>
      </c>
      <c r="L2960">
        <v>4.0000000001349987</v>
      </c>
      <c r="M2960" s="9" t="str">
        <f>Data[[#This Row],[schedule]]&amp;" | "&amp;Data[[#This Row],[section]]</f>
        <v xml:space="preserve">SCHEDULE 14: REPORT ON PASSENGER SATISFACTION INDICATORS | </v>
      </c>
      <c r="N2960" s="9" t="str">
        <f t="shared" si="46"/>
        <v>SCHEDULE 14: REPORT ON PASSENGER SATISFACTION INDICATORS | FY Q1 | Domestic terminal: Ease of making connections with other flights</v>
      </c>
    </row>
    <row r="2961" spans="1:14">
      <c r="A2961" t="s">
        <v>2</v>
      </c>
      <c r="B2961">
        <v>2013</v>
      </c>
      <c r="C2961" t="s">
        <v>5088</v>
      </c>
      <c r="D2961" t="s">
        <v>81</v>
      </c>
      <c r="E2961" t="s">
        <v>81</v>
      </c>
      <c r="F2961" t="s">
        <v>5093</v>
      </c>
      <c r="G2961">
        <v>15</v>
      </c>
      <c r="H2961" t="s">
        <v>5101</v>
      </c>
      <c r="I2961">
        <v>2013</v>
      </c>
      <c r="J2961" t="s">
        <v>5091</v>
      </c>
      <c r="K2961" t="s">
        <v>5675</v>
      </c>
      <c r="L2961">
        <v>3.9666666668146671</v>
      </c>
      <c r="M2961" s="9" t="str">
        <f>Data[[#This Row],[schedule]]&amp;" | "&amp;Data[[#This Row],[section]]</f>
        <v xml:space="preserve">SCHEDULE 14: REPORT ON PASSENGER SATISFACTION INDICATORS | </v>
      </c>
      <c r="N2961" s="9" t="str">
        <f t="shared" si="46"/>
        <v>SCHEDULE 14: REPORT ON PASSENGER SATISFACTION INDICATORS | FY Q2 | Domestic terminal: Ease of making connections with other flights</v>
      </c>
    </row>
    <row r="2962" spans="1:14">
      <c r="A2962" t="s">
        <v>2</v>
      </c>
      <c r="B2962">
        <v>2013</v>
      </c>
      <c r="C2962" t="s">
        <v>5088</v>
      </c>
      <c r="D2962" t="s">
        <v>81</v>
      </c>
      <c r="E2962" t="s">
        <v>81</v>
      </c>
      <c r="F2962" t="s">
        <v>5095</v>
      </c>
      <c r="G2962">
        <v>15</v>
      </c>
      <c r="H2962" t="s">
        <v>5101</v>
      </c>
      <c r="I2962">
        <v>2013</v>
      </c>
      <c r="J2962" t="s">
        <v>5091</v>
      </c>
      <c r="K2962" t="s">
        <v>5676</v>
      </c>
      <c r="L2962">
        <v>4.163934426</v>
      </c>
      <c r="M2962" s="9" t="str">
        <f>Data[[#This Row],[schedule]]&amp;" | "&amp;Data[[#This Row],[section]]</f>
        <v xml:space="preserve">SCHEDULE 14: REPORT ON PASSENGER SATISFACTION INDICATORS | </v>
      </c>
      <c r="N2962" s="9" t="str">
        <f t="shared" si="46"/>
        <v>SCHEDULE 14: REPORT ON PASSENGER SATISFACTION INDICATORS | FY Q3 | Domestic terminal: Ease of making connections with other flights</v>
      </c>
    </row>
    <row r="2963" spans="1:14">
      <c r="A2963" t="s">
        <v>2</v>
      </c>
      <c r="B2963">
        <v>2013</v>
      </c>
      <c r="C2963" t="s">
        <v>5088</v>
      </c>
      <c r="D2963" t="s">
        <v>81</v>
      </c>
      <c r="E2963" t="s">
        <v>81</v>
      </c>
      <c r="F2963" t="s">
        <v>5097</v>
      </c>
      <c r="G2963">
        <v>15</v>
      </c>
      <c r="H2963" t="s">
        <v>5101</v>
      </c>
      <c r="I2963">
        <v>2013</v>
      </c>
      <c r="J2963" t="s">
        <v>5091</v>
      </c>
      <c r="K2963" t="s">
        <v>5577</v>
      </c>
      <c r="L2963">
        <v>4.01</v>
      </c>
      <c r="M2963" s="9" t="str">
        <f>Data[[#This Row],[schedule]]&amp;" | "&amp;Data[[#This Row],[section]]</f>
        <v xml:space="preserve">SCHEDULE 14: REPORT ON PASSENGER SATISFACTION INDICATORS | </v>
      </c>
      <c r="N2963" s="9" t="str">
        <f t="shared" si="46"/>
        <v>SCHEDULE 14: REPORT ON PASSENGER SATISFACTION INDICATORS | FY Q4 | Domestic terminal: Ease of making connections with other flights</v>
      </c>
    </row>
    <row r="2964" spans="1:14">
      <c r="A2964" t="s">
        <v>2</v>
      </c>
      <c r="B2964">
        <v>2013</v>
      </c>
      <c r="C2964" t="s">
        <v>5088</v>
      </c>
      <c r="D2964" t="s">
        <v>81</v>
      </c>
      <c r="E2964" t="s">
        <v>81</v>
      </c>
      <c r="F2964" t="s">
        <v>5099</v>
      </c>
      <c r="G2964">
        <v>15</v>
      </c>
      <c r="H2964" t="s">
        <v>5101</v>
      </c>
      <c r="I2964">
        <v>2013</v>
      </c>
      <c r="J2964" t="s">
        <v>5091</v>
      </c>
      <c r="K2964" t="s">
        <v>5677</v>
      </c>
      <c r="L2964">
        <v>4.0351502733374174</v>
      </c>
      <c r="M2964" s="9" t="str">
        <f>Data[[#This Row],[schedule]]&amp;" | "&amp;Data[[#This Row],[section]]</f>
        <v xml:space="preserve">SCHEDULE 14: REPORT ON PASSENGER SATISFACTION INDICATORS | </v>
      </c>
      <c r="N2964" s="9" t="str">
        <f t="shared" si="46"/>
        <v>SCHEDULE 14: REPORT ON PASSENGER SATISFACTION INDICATORS | Annual average | Domestic terminal: Ease of making connections with other flights</v>
      </c>
    </row>
    <row r="2965" spans="1:14">
      <c r="A2965" t="s">
        <v>2</v>
      </c>
      <c r="B2965">
        <v>2013</v>
      </c>
      <c r="C2965" t="s">
        <v>5088</v>
      </c>
      <c r="D2965" t="s">
        <v>81</v>
      </c>
      <c r="E2965" t="s">
        <v>81</v>
      </c>
      <c r="F2965" t="s">
        <v>5089</v>
      </c>
      <c r="G2965">
        <v>16</v>
      </c>
      <c r="H2965" t="s">
        <v>5107</v>
      </c>
      <c r="I2965">
        <v>2013</v>
      </c>
      <c r="J2965" t="s">
        <v>5091</v>
      </c>
      <c r="K2965" t="s">
        <v>5678</v>
      </c>
      <c r="L2965">
        <v>4.1278195490071763</v>
      </c>
      <c r="M2965" s="9" t="str">
        <f>Data[[#This Row],[schedule]]&amp;" | "&amp;Data[[#This Row],[section]]</f>
        <v xml:space="preserve">SCHEDULE 14: REPORT ON PASSENGER SATISFACTION INDICATORS | </v>
      </c>
      <c r="N2965" s="9" t="str">
        <f t="shared" si="46"/>
        <v>SCHEDULE 14: REPORT ON PASSENGER SATISFACTION INDICATORS | FY Q1 | Domestic terminal: Flight information display screens</v>
      </c>
    </row>
    <row r="2966" spans="1:14">
      <c r="A2966" t="s">
        <v>2</v>
      </c>
      <c r="B2966">
        <v>2013</v>
      </c>
      <c r="C2966" t="s">
        <v>5088</v>
      </c>
      <c r="D2966" t="s">
        <v>81</v>
      </c>
      <c r="E2966" t="s">
        <v>81</v>
      </c>
      <c r="F2966" t="s">
        <v>5093</v>
      </c>
      <c r="G2966">
        <v>16</v>
      </c>
      <c r="H2966" t="s">
        <v>5107</v>
      </c>
      <c r="I2966">
        <v>2013</v>
      </c>
      <c r="J2966" t="s">
        <v>5091</v>
      </c>
      <c r="K2966" t="s">
        <v>5679</v>
      </c>
      <c r="L2966">
        <v>4.1180555557035534</v>
      </c>
      <c r="M2966" s="9" t="str">
        <f>Data[[#This Row],[schedule]]&amp;" | "&amp;Data[[#This Row],[section]]</f>
        <v xml:space="preserve">SCHEDULE 14: REPORT ON PASSENGER SATISFACTION INDICATORS | </v>
      </c>
      <c r="N2966" s="9" t="str">
        <f t="shared" si="46"/>
        <v>SCHEDULE 14: REPORT ON PASSENGER SATISFACTION INDICATORS | FY Q2 | Domestic terminal: Flight information display screens</v>
      </c>
    </row>
    <row r="2967" spans="1:14">
      <c r="A2967" t="s">
        <v>2</v>
      </c>
      <c r="B2967">
        <v>2013</v>
      </c>
      <c r="C2967" t="s">
        <v>5088</v>
      </c>
      <c r="D2967" t="s">
        <v>81</v>
      </c>
      <c r="E2967" t="s">
        <v>81</v>
      </c>
      <c r="F2967" t="s">
        <v>5095</v>
      </c>
      <c r="G2967">
        <v>16</v>
      </c>
      <c r="H2967" t="s">
        <v>5107</v>
      </c>
      <c r="I2967">
        <v>2013</v>
      </c>
      <c r="J2967" t="s">
        <v>5091</v>
      </c>
      <c r="K2967" t="s">
        <v>5680</v>
      </c>
      <c r="L2967">
        <v>4.1647058819999998</v>
      </c>
      <c r="M2967" s="9" t="str">
        <f>Data[[#This Row],[schedule]]&amp;" | "&amp;Data[[#This Row],[section]]</f>
        <v xml:space="preserve">SCHEDULE 14: REPORT ON PASSENGER SATISFACTION INDICATORS | </v>
      </c>
      <c r="N2967" s="9" t="str">
        <f t="shared" si="46"/>
        <v>SCHEDULE 14: REPORT ON PASSENGER SATISFACTION INDICATORS | FY Q3 | Domestic terminal: Flight information display screens</v>
      </c>
    </row>
    <row r="2968" spans="1:14">
      <c r="A2968" t="s">
        <v>2</v>
      </c>
      <c r="B2968">
        <v>2013</v>
      </c>
      <c r="C2968" t="s">
        <v>5088</v>
      </c>
      <c r="D2968" t="s">
        <v>81</v>
      </c>
      <c r="E2968" t="s">
        <v>81</v>
      </c>
      <c r="F2968" t="s">
        <v>5097</v>
      </c>
      <c r="G2968">
        <v>16</v>
      </c>
      <c r="H2968" t="s">
        <v>5107</v>
      </c>
      <c r="I2968">
        <v>2013</v>
      </c>
      <c r="J2968" t="s">
        <v>5091</v>
      </c>
      <c r="K2968" t="s">
        <v>5322</v>
      </c>
      <c r="L2968">
        <v>4.24</v>
      </c>
      <c r="M2968" s="9" t="str">
        <f>Data[[#This Row],[schedule]]&amp;" | "&amp;Data[[#This Row],[section]]</f>
        <v xml:space="preserve">SCHEDULE 14: REPORT ON PASSENGER SATISFACTION INDICATORS | </v>
      </c>
      <c r="N2968" s="9" t="str">
        <f t="shared" si="46"/>
        <v>SCHEDULE 14: REPORT ON PASSENGER SATISFACTION INDICATORS | FY Q4 | Domestic terminal: Flight information display screens</v>
      </c>
    </row>
    <row r="2969" spans="1:14">
      <c r="A2969" t="s">
        <v>2</v>
      </c>
      <c r="B2969">
        <v>2013</v>
      </c>
      <c r="C2969" t="s">
        <v>5088</v>
      </c>
      <c r="D2969" t="s">
        <v>81</v>
      </c>
      <c r="E2969" t="s">
        <v>81</v>
      </c>
      <c r="F2969" t="s">
        <v>5099</v>
      </c>
      <c r="G2969">
        <v>16</v>
      </c>
      <c r="H2969" t="s">
        <v>5107</v>
      </c>
      <c r="I2969">
        <v>2013</v>
      </c>
      <c r="J2969" t="s">
        <v>5091</v>
      </c>
      <c r="K2969" t="s">
        <v>5681</v>
      </c>
      <c r="L2969">
        <v>4.1626452468026827</v>
      </c>
      <c r="M2969" s="9" t="str">
        <f>Data[[#This Row],[schedule]]&amp;" | "&amp;Data[[#This Row],[section]]</f>
        <v xml:space="preserve">SCHEDULE 14: REPORT ON PASSENGER SATISFACTION INDICATORS | </v>
      </c>
      <c r="N2969" s="9" t="str">
        <f t="shared" si="46"/>
        <v>SCHEDULE 14: REPORT ON PASSENGER SATISFACTION INDICATORS | Annual average | Domestic terminal: Flight information display screens</v>
      </c>
    </row>
    <row r="2970" spans="1:14">
      <c r="A2970" t="s">
        <v>2</v>
      </c>
      <c r="B2970">
        <v>2013</v>
      </c>
      <c r="C2970" t="s">
        <v>5088</v>
      </c>
      <c r="D2970" t="s">
        <v>81</v>
      </c>
      <c r="E2970" t="s">
        <v>81</v>
      </c>
      <c r="F2970" t="s">
        <v>5089</v>
      </c>
      <c r="G2970">
        <v>17</v>
      </c>
      <c r="H2970" t="s">
        <v>5111</v>
      </c>
      <c r="I2970">
        <v>2013</v>
      </c>
      <c r="J2970" t="s">
        <v>5091</v>
      </c>
      <c r="K2970" t="s">
        <v>5682</v>
      </c>
      <c r="L2970">
        <v>3.9179104478961948</v>
      </c>
      <c r="M2970" s="9" t="str">
        <f>Data[[#This Row],[schedule]]&amp;" | "&amp;Data[[#This Row],[section]]</f>
        <v xml:space="preserve">SCHEDULE 14: REPORT ON PASSENGER SATISFACTION INDICATORS | </v>
      </c>
      <c r="N2970" s="9" t="str">
        <f t="shared" si="46"/>
        <v>SCHEDULE 14: REPORT ON PASSENGER SATISFACTION INDICATORS | FY Q1 | Domestic terminal: Walking distance within and/or between terminals</v>
      </c>
    </row>
    <row r="2971" spans="1:14">
      <c r="A2971" t="s">
        <v>2</v>
      </c>
      <c r="B2971">
        <v>2013</v>
      </c>
      <c r="C2971" t="s">
        <v>5088</v>
      </c>
      <c r="D2971" t="s">
        <v>81</v>
      </c>
      <c r="E2971" t="s">
        <v>81</v>
      </c>
      <c r="F2971" t="s">
        <v>5093</v>
      </c>
      <c r="G2971">
        <v>17</v>
      </c>
      <c r="H2971" t="s">
        <v>5111</v>
      </c>
      <c r="I2971">
        <v>2013</v>
      </c>
      <c r="J2971" t="s">
        <v>5091</v>
      </c>
      <c r="K2971" t="s">
        <v>5683</v>
      </c>
      <c r="L2971">
        <v>3.9431438128570311</v>
      </c>
      <c r="M2971" s="9" t="str">
        <f>Data[[#This Row],[schedule]]&amp;" | "&amp;Data[[#This Row],[section]]</f>
        <v xml:space="preserve">SCHEDULE 14: REPORT ON PASSENGER SATISFACTION INDICATORS | </v>
      </c>
      <c r="N2971" s="9" t="str">
        <f t="shared" si="46"/>
        <v>SCHEDULE 14: REPORT ON PASSENGER SATISFACTION INDICATORS | FY Q2 | Domestic terminal: Walking distance within and/or between terminals</v>
      </c>
    </row>
    <row r="2972" spans="1:14">
      <c r="A2972" t="s">
        <v>2</v>
      </c>
      <c r="B2972">
        <v>2013</v>
      </c>
      <c r="C2972" t="s">
        <v>5088</v>
      </c>
      <c r="D2972" t="s">
        <v>81</v>
      </c>
      <c r="E2972" t="s">
        <v>81</v>
      </c>
      <c r="F2972" t="s">
        <v>5095</v>
      </c>
      <c r="G2972">
        <v>17</v>
      </c>
      <c r="H2972" t="s">
        <v>5111</v>
      </c>
      <c r="I2972">
        <v>2013</v>
      </c>
      <c r="J2972" t="s">
        <v>5091</v>
      </c>
      <c r="K2972" t="s">
        <v>5684</v>
      </c>
      <c r="L2972">
        <v>4.1165413529999997</v>
      </c>
      <c r="M2972" s="9" t="str">
        <f>Data[[#This Row],[schedule]]&amp;" | "&amp;Data[[#This Row],[section]]</f>
        <v xml:space="preserve">SCHEDULE 14: REPORT ON PASSENGER SATISFACTION INDICATORS | </v>
      </c>
      <c r="N2972" s="9" t="str">
        <f t="shared" si="46"/>
        <v>SCHEDULE 14: REPORT ON PASSENGER SATISFACTION INDICATORS | FY Q3 | Domestic terminal: Walking distance within and/or between terminals</v>
      </c>
    </row>
    <row r="2973" spans="1:14">
      <c r="A2973" t="s">
        <v>2</v>
      </c>
      <c r="B2973">
        <v>2013</v>
      </c>
      <c r="C2973" t="s">
        <v>5088</v>
      </c>
      <c r="D2973" t="s">
        <v>81</v>
      </c>
      <c r="E2973" t="s">
        <v>81</v>
      </c>
      <c r="F2973" t="s">
        <v>5097</v>
      </c>
      <c r="G2973">
        <v>17</v>
      </c>
      <c r="H2973" t="s">
        <v>5111</v>
      </c>
      <c r="I2973">
        <v>2013</v>
      </c>
      <c r="J2973" t="s">
        <v>5091</v>
      </c>
      <c r="K2973" t="s">
        <v>5142</v>
      </c>
      <c r="L2973">
        <v>4.1100000000000003</v>
      </c>
      <c r="M2973" s="9" t="str">
        <f>Data[[#This Row],[schedule]]&amp;" | "&amp;Data[[#This Row],[section]]</f>
        <v xml:space="preserve">SCHEDULE 14: REPORT ON PASSENGER SATISFACTION INDICATORS | </v>
      </c>
      <c r="N2973" s="9" t="str">
        <f t="shared" si="46"/>
        <v>SCHEDULE 14: REPORT ON PASSENGER SATISFACTION INDICATORS | FY Q4 | Domestic terminal: Walking distance within and/or between terminals</v>
      </c>
    </row>
    <row r="2974" spans="1:14">
      <c r="A2974" t="s">
        <v>2</v>
      </c>
      <c r="B2974">
        <v>2013</v>
      </c>
      <c r="C2974" t="s">
        <v>5088</v>
      </c>
      <c r="D2974" t="s">
        <v>81</v>
      </c>
      <c r="E2974" t="s">
        <v>81</v>
      </c>
      <c r="F2974" t="s">
        <v>5099</v>
      </c>
      <c r="G2974">
        <v>17</v>
      </c>
      <c r="H2974" t="s">
        <v>5111</v>
      </c>
      <c r="I2974">
        <v>2013</v>
      </c>
      <c r="J2974" t="s">
        <v>5091</v>
      </c>
      <c r="K2974" t="s">
        <v>5685</v>
      </c>
      <c r="L2974">
        <v>4.0218989035633061</v>
      </c>
      <c r="M2974" s="9" t="str">
        <f>Data[[#This Row],[schedule]]&amp;" | "&amp;Data[[#This Row],[section]]</f>
        <v xml:space="preserve">SCHEDULE 14: REPORT ON PASSENGER SATISFACTION INDICATORS | </v>
      </c>
      <c r="N2974" s="9" t="str">
        <f t="shared" si="46"/>
        <v>SCHEDULE 14: REPORT ON PASSENGER SATISFACTION INDICATORS | Annual average | Domestic terminal: Walking distance within and/or between terminals</v>
      </c>
    </row>
    <row r="2975" spans="1:14">
      <c r="A2975" t="s">
        <v>2</v>
      </c>
      <c r="B2975">
        <v>2013</v>
      </c>
      <c r="C2975" t="s">
        <v>5088</v>
      </c>
      <c r="D2975" t="s">
        <v>81</v>
      </c>
      <c r="E2975" t="s">
        <v>81</v>
      </c>
      <c r="F2975" t="s">
        <v>5089</v>
      </c>
      <c r="G2975">
        <v>18</v>
      </c>
      <c r="H2975" t="s">
        <v>5116</v>
      </c>
      <c r="I2975">
        <v>2013</v>
      </c>
      <c r="J2975" t="s">
        <v>5091</v>
      </c>
      <c r="K2975" t="s">
        <v>5686</v>
      </c>
      <c r="L2975">
        <v>4.1567164180454466</v>
      </c>
      <c r="M2975" s="9" t="str">
        <f>Data[[#This Row],[schedule]]&amp;" | "&amp;Data[[#This Row],[section]]</f>
        <v xml:space="preserve">SCHEDULE 14: REPORT ON PASSENGER SATISFACTION INDICATORS | </v>
      </c>
      <c r="N2975" s="9" t="str">
        <f t="shared" si="46"/>
        <v>SCHEDULE 14: REPORT ON PASSENGER SATISFACTION INDICATORS | FY Q1 | Domestic terminal: Availability of baggage carts/trolleys</v>
      </c>
    </row>
    <row r="2976" spans="1:14">
      <c r="A2976" t="s">
        <v>2</v>
      </c>
      <c r="B2976">
        <v>2013</v>
      </c>
      <c r="C2976" t="s">
        <v>5088</v>
      </c>
      <c r="D2976" t="s">
        <v>81</v>
      </c>
      <c r="E2976" t="s">
        <v>81</v>
      </c>
      <c r="F2976" t="s">
        <v>5093</v>
      </c>
      <c r="G2976">
        <v>18</v>
      </c>
      <c r="H2976" t="s">
        <v>5116</v>
      </c>
      <c r="I2976">
        <v>2013</v>
      </c>
      <c r="J2976" t="s">
        <v>5091</v>
      </c>
      <c r="K2976" t="s">
        <v>5687</v>
      </c>
      <c r="L2976">
        <v>4.1172839507652848</v>
      </c>
      <c r="M2976" s="9" t="str">
        <f>Data[[#This Row],[schedule]]&amp;" | "&amp;Data[[#This Row],[section]]</f>
        <v xml:space="preserve">SCHEDULE 14: REPORT ON PASSENGER SATISFACTION INDICATORS | </v>
      </c>
      <c r="N2976" s="9" t="str">
        <f t="shared" si="46"/>
        <v>SCHEDULE 14: REPORT ON PASSENGER SATISFACTION INDICATORS | FY Q2 | Domestic terminal: Availability of baggage carts/trolleys</v>
      </c>
    </row>
    <row r="2977" spans="1:14">
      <c r="A2977" t="s">
        <v>2</v>
      </c>
      <c r="B2977">
        <v>2013</v>
      </c>
      <c r="C2977" t="s">
        <v>5088</v>
      </c>
      <c r="D2977" t="s">
        <v>81</v>
      </c>
      <c r="E2977" t="s">
        <v>81</v>
      </c>
      <c r="F2977" t="s">
        <v>5095</v>
      </c>
      <c r="G2977">
        <v>18</v>
      </c>
      <c r="H2977" t="s">
        <v>5116</v>
      </c>
      <c r="I2977">
        <v>2013</v>
      </c>
      <c r="J2977" t="s">
        <v>5091</v>
      </c>
      <c r="K2977" t="s">
        <v>5688</v>
      </c>
      <c r="L2977">
        <v>4.2038216559999997</v>
      </c>
      <c r="M2977" s="9" t="str">
        <f>Data[[#This Row],[schedule]]&amp;" | "&amp;Data[[#This Row],[section]]</f>
        <v xml:space="preserve">SCHEDULE 14: REPORT ON PASSENGER SATISFACTION INDICATORS | </v>
      </c>
      <c r="N2977" s="9" t="str">
        <f t="shared" si="46"/>
        <v>SCHEDULE 14: REPORT ON PASSENGER SATISFACTION INDICATORS | FY Q3 | Domestic terminal: Availability of baggage carts/trolleys</v>
      </c>
    </row>
    <row r="2978" spans="1:14">
      <c r="A2978" t="s">
        <v>2</v>
      </c>
      <c r="B2978">
        <v>2013</v>
      </c>
      <c r="C2978" t="s">
        <v>5088</v>
      </c>
      <c r="D2978" t="s">
        <v>81</v>
      </c>
      <c r="E2978" t="s">
        <v>81</v>
      </c>
      <c r="F2978" t="s">
        <v>5097</v>
      </c>
      <c r="G2978">
        <v>18</v>
      </c>
      <c r="H2978" t="s">
        <v>5116</v>
      </c>
      <c r="I2978">
        <v>2013</v>
      </c>
      <c r="J2978" t="s">
        <v>5091</v>
      </c>
      <c r="K2978" t="s">
        <v>5108</v>
      </c>
      <c r="L2978">
        <v>4.21</v>
      </c>
      <c r="M2978" s="9" t="str">
        <f>Data[[#This Row],[schedule]]&amp;" | "&amp;Data[[#This Row],[section]]</f>
        <v xml:space="preserve">SCHEDULE 14: REPORT ON PASSENGER SATISFACTION INDICATORS | </v>
      </c>
      <c r="N2978" s="9" t="str">
        <f t="shared" si="46"/>
        <v>SCHEDULE 14: REPORT ON PASSENGER SATISFACTION INDICATORS | FY Q4 | Domestic terminal: Availability of baggage carts/trolleys</v>
      </c>
    </row>
    <row r="2979" spans="1:14">
      <c r="A2979" t="s">
        <v>2</v>
      </c>
      <c r="B2979">
        <v>2013</v>
      </c>
      <c r="C2979" t="s">
        <v>5088</v>
      </c>
      <c r="D2979" t="s">
        <v>81</v>
      </c>
      <c r="E2979" t="s">
        <v>81</v>
      </c>
      <c r="F2979" t="s">
        <v>5099</v>
      </c>
      <c r="G2979">
        <v>18</v>
      </c>
      <c r="H2979" t="s">
        <v>5116</v>
      </c>
      <c r="I2979">
        <v>2013</v>
      </c>
      <c r="J2979" t="s">
        <v>5091</v>
      </c>
      <c r="K2979" t="s">
        <v>5689</v>
      </c>
      <c r="L2979">
        <v>4.171955506252683</v>
      </c>
      <c r="M2979" s="9" t="str">
        <f>Data[[#This Row],[schedule]]&amp;" | "&amp;Data[[#This Row],[section]]</f>
        <v xml:space="preserve">SCHEDULE 14: REPORT ON PASSENGER SATISFACTION INDICATORS | </v>
      </c>
      <c r="N2979" s="9" t="str">
        <f t="shared" si="46"/>
        <v>SCHEDULE 14: REPORT ON PASSENGER SATISFACTION INDICATORS | Annual average | Domestic terminal: Availability of baggage carts/trolleys</v>
      </c>
    </row>
    <row r="2980" spans="1:14">
      <c r="A2980" t="s">
        <v>2</v>
      </c>
      <c r="B2980">
        <v>2013</v>
      </c>
      <c r="C2980" t="s">
        <v>5088</v>
      </c>
      <c r="D2980" t="s">
        <v>81</v>
      </c>
      <c r="E2980" t="s">
        <v>81</v>
      </c>
      <c r="F2980" t="s">
        <v>5089</v>
      </c>
      <c r="G2980">
        <v>19</v>
      </c>
      <c r="H2980" t="s">
        <v>5122</v>
      </c>
      <c r="I2980">
        <v>2013</v>
      </c>
      <c r="J2980" t="s">
        <v>5091</v>
      </c>
      <c r="K2980" t="s">
        <v>5690</v>
      </c>
      <c r="L2980">
        <v>4.3600000001349999</v>
      </c>
      <c r="M2980" s="9" t="str">
        <f>Data[[#This Row],[schedule]]&amp;" | "&amp;Data[[#This Row],[section]]</f>
        <v xml:space="preserve">SCHEDULE 14: REPORT ON PASSENGER SATISFACTION INDICATORS | </v>
      </c>
      <c r="N2980" s="9" t="str">
        <f t="shared" si="46"/>
        <v>SCHEDULE 14: REPORT ON PASSENGER SATISFACTION INDICATORS | FY Q1 | Domestic terminal: Courtesy, helpfulness of airport staff (excluding check-in and security)</v>
      </c>
    </row>
    <row r="2981" spans="1:14">
      <c r="A2981" t="s">
        <v>2</v>
      </c>
      <c r="B2981">
        <v>2013</v>
      </c>
      <c r="C2981" t="s">
        <v>5088</v>
      </c>
      <c r="D2981" t="s">
        <v>81</v>
      </c>
      <c r="E2981" t="s">
        <v>81</v>
      </c>
      <c r="F2981" t="s">
        <v>5093</v>
      </c>
      <c r="G2981">
        <v>19</v>
      </c>
      <c r="H2981" t="s">
        <v>5122</v>
      </c>
      <c r="I2981">
        <v>2013</v>
      </c>
      <c r="J2981" t="s">
        <v>5091</v>
      </c>
      <c r="K2981" t="s">
        <v>5691</v>
      </c>
      <c r="L2981">
        <v>4.3008849559002114</v>
      </c>
      <c r="M2981" s="9" t="str">
        <f>Data[[#This Row],[schedule]]&amp;" | "&amp;Data[[#This Row],[section]]</f>
        <v xml:space="preserve">SCHEDULE 14: REPORT ON PASSENGER SATISFACTION INDICATORS | </v>
      </c>
      <c r="N2981" s="9" t="str">
        <f t="shared" si="46"/>
        <v>SCHEDULE 14: REPORT ON PASSENGER SATISFACTION INDICATORS | FY Q2 | Domestic terminal: Courtesy, helpfulness of airport staff (excluding check-in and security)</v>
      </c>
    </row>
    <row r="2982" spans="1:14">
      <c r="A2982" t="s">
        <v>2</v>
      </c>
      <c r="B2982">
        <v>2013</v>
      </c>
      <c r="C2982" t="s">
        <v>5088</v>
      </c>
      <c r="D2982" t="s">
        <v>81</v>
      </c>
      <c r="E2982" t="s">
        <v>81</v>
      </c>
      <c r="F2982" t="s">
        <v>5095</v>
      </c>
      <c r="G2982">
        <v>19</v>
      </c>
      <c r="H2982" t="s">
        <v>5122</v>
      </c>
      <c r="I2982">
        <v>2013</v>
      </c>
      <c r="J2982" t="s">
        <v>5091</v>
      </c>
      <c r="K2982" t="s">
        <v>5692</v>
      </c>
      <c r="L2982">
        <v>4.2538071070000001</v>
      </c>
      <c r="M2982" s="9" t="str">
        <f>Data[[#This Row],[schedule]]&amp;" | "&amp;Data[[#This Row],[section]]</f>
        <v xml:space="preserve">SCHEDULE 14: REPORT ON PASSENGER SATISFACTION INDICATORS | </v>
      </c>
      <c r="N2982" s="9" t="str">
        <f t="shared" si="46"/>
        <v>SCHEDULE 14: REPORT ON PASSENGER SATISFACTION INDICATORS | FY Q3 | Domestic terminal: Courtesy, helpfulness of airport staff (excluding check-in and security)</v>
      </c>
    </row>
    <row r="2983" spans="1:14">
      <c r="A2983" t="s">
        <v>2</v>
      </c>
      <c r="B2983">
        <v>2013</v>
      </c>
      <c r="C2983" t="s">
        <v>5088</v>
      </c>
      <c r="D2983" t="s">
        <v>81</v>
      </c>
      <c r="E2983" t="s">
        <v>81</v>
      </c>
      <c r="F2983" t="s">
        <v>5097</v>
      </c>
      <c r="G2983">
        <v>19</v>
      </c>
      <c r="H2983" t="s">
        <v>5122</v>
      </c>
      <c r="I2983">
        <v>2013</v>
      </c>
      <c r="J2983" t="s">
        <v>5091</v>
      </c>
      <c r="K2983" t="s">
        <v>5306</v>
      </c>
      <c r="L2983">
        <v>4.33</v>
      </c>
      <c r="M2983" s="9" t="str">
        <f>Data[[#This Row],[schedule]]&amp;" | "&amp;Data[[#This Row],[section]]</f>
        <v xml:space="preserve">SCHEDULE 14: REPORT ON PASSENGER SATISFACTION INDICATORS | </v>
      </c>
      <c r="N2983" s="9" t="str">
        <f t="shared" si="46"/>
        <v>SCHEDULE 14: REPORT ON PASSENGER SATISFACTION INDICATORS | FY Q4 | Domestic terminal: Courtesy, helpfulness of airport staff (excluding check-in and security)</v>
      </c>
    </row>
    <row r="2984" spans="1:14">
      <c r="A2984" t="s">
        <v>2</v>
      </c>
      <c r="B2984">
        <v>2013</v>
      </c>
      <c r="C2984" t="s">
        <v>5088</v>
      </c>
      <c r="D2984" t="s">
        <v>81</v>
      </c>
      <c r="E2984" t="s">
        <v>81</v>
      </c>
      <c r="F2984" t="s">
        <v>5099</v>
      </c>
      <c r="G2984">
        <v>19</v>
      </c>
      <c r="H2984" t="s">
        <v>5122</v>
      </c>
      <c r="I2984">
        <v>2013</v>
      </c>
      <c r="J2984" t="s">
        <v>5091</v>
      </c>
      <c r="K2984" t="s">
        <v>5693</v>
      </c>
      <c r="L2984">
        <v>4.3111730156838028</v>
      </c>
      <c r="M2984" s="9" t="str">
        <f>Data[[#This Row],[schedule]]&amp;" | "&amp;Data[[#This Row],[section]]</f>
        <v xml:space="preserve">SCHEDULE 14: REPORT ON PASSENGER SATISFACTION INDICATORS | </v>
      </c>
      <c r="N2984" s="9" t="str">
        <f t="shared" si="46"/>
        <v>SCHEDULE 14: REPORT ON PASSENGER SATISFACTION INDICATORS | Annual average | Domestic terminal: Courtesy, helpfulness of airport staff (excluding check-in and security)</v>
      </c>
    </row>
    <row r="2985" spans="1:14">
      <c r="A2985" t="s">
        <v>2</v>
      </c>
      <c r="B2985">
        <v>2013</v>
      </c>
      <c r="C2985" t="s">
        <v>5088</v>
      </c>
      <c r="D2985" t="s">
        <v>81</v>
      </c>
      <c r="E2985" t="s">
        <v>81</v>
      </c>
      <c r="F2985" t="s">
        <v>5089</v>
      </c>
      <c r="G2985">
        <v>20</v>
      </c>
      <c r="H2985" t="s">
        <v>5125</v>
      </c>
      <c r="I2985">
        <v>2013</v>
      </c>
      <c r="J2985" t="s">
        <v>5091</v>
      </c>
      <c r="K2985" t="s">
        <v>5694</v>
      </c>
      <c r="L2985">
        <v>4.1822033899655029</v>
      </c>
      <c r="M2985" s="9" t="str">
        <f>Data[[#This Row],[schedule]]&amp;" | "&amp;Data[[#This Row],[section]]</f>
        <v xml:space="preserve">SCHEDULE 14: REPORT ON PASSENGER SATISFACTION INDICATORS | </v>
      </c>
      <c r="N2985" s="9" t="str">
        <f t="shared" si="46"/>
        <v>SCHEDULE 14: REPORT ON PASSENGER SATISFACTION INDICATORS | FY Q1 | Domestic terminal: Availability of washrooms/toilets</v>
      </c>
    </row>
    <row r="2986" spans="1:14">
      <c r="A2986" t="s">
        <v>2</v>
      </c>
      <c r="B2986">
        <v>2013</v>
      </c>
      <c r="C2986" t="s">
        <v>5088</v>
      </c>
      <c r="D2986" t="s">
        <v>81</v>
      </c>
      <c r="E2986" t="s">
        <v>81</v>
      </c>
      <c r="F2986" t="s">
        <v>5093</v>
      </c>
      <c r="G2986">
        <v>20</v>
      </c>
      <c r="H2986" t="s">
        <v>5125</v>
      </c>
      <c r="I2986">
        <v>2013</v>
      </c>
      <c r="J2986" t="s">
        <v>5091</v>
      </c>
      <c r="K2986" t="s">
        <v>5695</v>
      </c>
      <c r="L2986">
        <v>4.1939163499578864</v>
      </c>
      <c r="M2986" s="9" t="str">
        <f>Data[[#This Row],[schedule]]&amp;" | "&amp;Data[[#This Row],[section]]</f>
        <v xml:space="preserve">SCHEDULE 14: REPORT ON PASSENGER SATISFACTION INDICATORS | </v>
      </c>
      <c r="N2986" s="9" t="str">
        <f t="shared" si="46"/>
        <v>SCHEDULE 14: REPORT ON PASSENGER SATISFACTION INDICATORS | FY Q2 | Domestic terminal: Availability of washrooms/toilets</v>
      </c>
    </row>
    <row r="2987" spans="1:14">
      <c r="A2987" t="s">
        <v>2</v>
      </c>
      <c r="B2987">
        <v>2013</v>
      </c>
      <c r="C2987" t="s">
        <v>5088</v>
      </c>
      <c r="D2987" t="s">
        <v>81</v>
      </c>
      <c r="E2987" t="s">
        <v>81</v>
      </c>
      <c r="F2987" t="s">
        <v>5095</v>
      </c>
      <c r="G2987">
        <v>20</v>
      </c>
      <c r="H2987" t="s">
        <v>5125</v>
      </c>
      <c r="I2987">
        <v>2013</v>
      </c>
      <c r="J2987" t="s">
        <v>5091</v>
      </c>
      <c r="K2987" t="s">
        <v>5696</v>
      </c>
      <c r="L2987">
        <v>4.1924686189999996</v>
      </c>
      <c r="M2987" s="9" t="str">
        <f>Data[[#This Row],[schedule]]&amp;" | "&amp;Data[[#This Row],[section]]</f>
        <v xml:space="preserve">SCHEDULE 14: REPORT ON PASSENGER SATISFACTION INDICATORS | </v>
      </c>
      <c r="N2987" s="9" t="str">
        <f t="shared" si="46"/>
        <v>SCHEDULE 14: REPORT ON PASSENGER SATISFACTION INDICATORS | FY Q3 | Domestic terminal: Availability of washrooms/toilets</v>
      </c>
    </row>
    <row r="2988" spans="1:14">
      <c r="A2988" t="s">
        <v>2</v>
      </c>
      <c r="B2988">
        <v>2013</v>
      </c>
      <c r="C2988" t="s">
        <v>5088</v>
      </c>
      <c r="D2988" t="s">
        <v>81</v>
      </c>
      <c r="E2988" t="s">
        <v>81</v>
      </c>
      <c r="F2988" t="s">
        <v>5097</v>
      </c>
      <c r="G2988">
        <v>20</v>
      </c>
      <c r="H2988" t="s">
        <v>5125</v>
      </c>
      <c r="I2988">
        <v>2013</v>
      </c>
      <c r="J2988" t="s">
        <v>5091</v>
      </c>
      <c r="K2988" t="s">
        <v>5108</v>
      </c>
      <c r="L2988">
        <v>4.21</v>
      </c>
      <c r="M2988" s="9" t="str">
        <f>Data[[#This Row],[schedule]]&amp;" | "&amp;Data[[#This Row],[section]]</f>
        <v xml:space="preserve">SCHEDULE 14: REPORT ON PASSENGER SATISFACTION INDICATORS | </v>
      </c>
      <c r="N2988" s="9" t="str">
        <f t="shared" si="46"/>
        <v>SCHEDULE 14: REPORT ON PASSENGER SATISFACTION INDICATORS | FY Q4 | Domestic terminal: Availability of washrooms/toilets</v>
      </c>
    </row>
    <row r="2989" spans="1:14">
      <c r="A2989" t="s">
        <v>2</v>
      </c>
      <c r="B2989">
        <v>2013</v>
      </c>
      <c r="C2989" t="s">
        <v>5088</v>
      </c>
      <c r="D2989" t="s">
        <v>81</v>
      </c>
      <c r="E2989" t="s">
        <v>81</v>
      </c>
      <c r="F2989" t="s">
        <v>5099</v>
      </c>
      <c r="G2989">
        <v>20</v>
      </c>
      <c r="H2989" t="s">
        <v>5125</v>
      </c>
      <c r="I2989">
        <v>2013</v>
      </c>
      <c r="J2989" t="s">
        <v>5091</v>
      </c>
      <c r="K2989" t="s">
        <v>5697</v>
      </c>
      <c r="L2989">
        <v>4.1946470898308474</v>
      </c>
      <c r="M2989" s="9" t="str">
        <f>Data[[#This Row],[schedule]]&amp;" | "&amp;Data[[#This Row],[section]]</f>
        <v xml:space="preserve">SCHEDULE 14: REPORT ON PASSENGER SATISFACTION INDICATORS | </v>
      </c>
      <c r="N2989" s="9" t="str">
        <f t="shared" si="46"/>
        <v>SCHEDULE 14: REPORT ON PASSENGER SATISFACTION INDICATORS | Annual average | Domestic terminal: Availability of washrooms/toilets</v>
      </c>
    </row>
    <row r="2990" spans="1:14">
      <c r="A2990" t="s">
        <v>2</v>
      </c>
      <c r="B2990">
        <v>2013</v>
      </c>
      <c r="C2990" t="s">
        <v>5088</v>
      </c>
      <c r="D2990" t="s">
        <v>81</v>
      </c>
      <c r="E2990" t="s">
        <v>81</v>
      </c>
      <c r="F2990" t="s">
        <v>5089</v>
      </c>
      <c r="G2990">
        <v>21</v>
      </c>
      <c r="H2990" t="s">
        <v>5129</v>
      </c>
      <c r="I2990">
        <v>2013</v>
      </c>
      <c r="J2990" t="s">
        <v>5091</v>
      </c>
      <c r="K2990" t="s">
        <v>5698</v>
      </c>
      <c r="L2990">
        <v>4.1652173914393504</v>
      </c>
      <c r="M2990" s="9" t="str">
        <f>Data[[#This Row],[schedule]]&amp;" | "&amp;Data[[#This Row],[section]]</f>
        <v xml:space="preserve">SCHEDULE 14: REPORT ON PASSENGER SATISFACTION INDICATORS | </v>
      </c>
      <c r="N2990" s="9" t="str">
        <f t="shared" si="46"/>
        <v>SCHEDULE 14: REPORT ON PASSENGER SATISFACTION INDICATORS | FY Q1 | Domestic terminal: Cleanliness of washrooms/toilets</v>
      </c>
    </row>
    <row r="2991" spans="1:14">
      <c r="A2991" t="s">
        <v>2</v>
      </c>
      <c r="B2991">
        <v>2013</v>
      </c>
      <c r="C2991" t="s">
        <v>5088</v>
      </c>
      <c r="D2991" t="s">
        <v>81</v>
      </c>
      <c r="E2991" t="s">
        <v>81</v>
      </c>
      <c r="F2991" t="s">
        <v>5093</v>
      </c>
      <c r="G2991">
        <v>21</v>
      </c>
      <c r="H2991" t="s">
        <v>5129</v>
      </c>
      <c r="I2991">
        <v>2013</v>
      </c>
      <c r="J2991" t="s">
        <v>5091</v>
      </c>
      <c r="K2991" t="s">
        <v>5699</v>
      </c>
      <c r="L2991">
        <v>4.1201550389076838</v>
      </c>
      <c r="M2991" s="9" t="str">
        <f>Data[[#This Row],[schedule]]&amp;" | "&amp;Data[[#This Row],[section]]</f>
        <v xml:space="preserve">SCHEDULE 14: REPORT ON PASSENGER SATISFACTION INDICATORS | </v>
      </c>
      <c r="N2991" s="9" t="str">
        <f t="shared" si="46"/>
        <v>SCHEDULE 14: REPORT ON PASSENGER SATISFACTION INDICATORS | FY Q2 | Domestic terminal: Cleanliness of washrooms/toilets</v>
      </c>
    </row>
    <row r="2992" spans="1:14">
      <c r="A2992" t="s">
        <v>2</v>
      </c>
      <c r="B2992">
        <v>2013</v>
      </c>
      <c r="C2992" t="s">
        <v>5088</v>
      </c>
      <c r="D2992" t="s">
        <v>81</v>
      </c>
      <c r="E2992" t="s">
        <v>81</v>
      </c>
      <c r="F2992" t="s">
        <v>5095</v>
      </c>
      <c r="G2992">
        <v>21</v>
      </c>
      <c r="H2992" t="s">
        <v>5129</v>
      </c>
      <c r="I2992">
        <v>2013</v>
      </c>
      <c r="J2992" t="s">
        <v>5091</v>
      </c>
      <c r="K2992" t="s">
        <v>5700</v>
      </c>
      <c r="L2992">
        <v>4.1298701299999996</v>
      </c>
      <c r="M2992" s="9" t="str">
        <f>Data[[#This Row],[schedule]]&amp;" | "&amp;Data[[#This Row],[section]]</f>
        <v xml:space="preserve">SCHEDULE 14: REPORT ON PASSENGER SATISFACTION INDICATORS | </v>
      </c>
      <c r="N2992" s="9" t="str">
        <f t="shared" si="46"/>
        <v>SCHEDULE 14: REPORT ON PASSENGER SATISFACTION INDICATORS | FY Q3 | Domestic terminal: Cleanliness of washrooms/toilets</v>
      </c>
    </row>
    <row r="2993" spans="1:14">
      <c r="A2993" t="s">
        <v>2</v>
      </c>
      <c r="B2993">
        <v>2013</v>
      </c>
      <c r="C2993" t="s">
        <v>5088</v>
      </c>
      <c r="D2993" t="s">
        <v>81</v>
      </c>
      <c r="E2993" t="s">
        <v>81</v>
      </c>
      <c r="F2993" t="s">
        <v>5097</v>
      </c>
      <c r="G2993">
        <v>21</v>
      </c>
      <c r="H2993" t="s">
        <v>5129</v>
      </c>
      <c r="I2993">
        <v>2013</v>
      </c>
      <c r="J2993" t="s">
        <v>5091</v>
      </c>
      <c r="K2993" t="s">
        <v>5201</v>
      </c>
      <c r="L2993">
        <v>4.1500000000000004</v>
      </c>
      <c r="M2993" s="9" t="str">
        <f>Data[[#This Row],[schedule]]&amp;" | "&amp;Data[[#This Row],[section]]</f>
        <v xml:space="preserve">SCHEDULE 14: REPORT ON PASSENGER SATISFACTION INDICATORS | </v>
      </c>
      <c r="N2993" s="9" t="str">
        <f t="shared" si="46"/>
        <v>SCHEDULE 14: REPORT ON PASSENGER SATISFACTION INDICATORS | FY Q4 | Domestic terminal: Cleanliness of washrooms/toilets</v>
      </c>
    </row>
    <row r="2994" spans="1:14">
      <c r="A2994" t="s">
        <v>2</v>
      </c>
      <c r="B2994">
        <v>2013</v>
      </c>
      <c r="C2994" t="s">
        <v>5088</v>
      </c>
      <c r="D2994" t="s">
        <v>81</v>
      </c>
      <c r="E2994" t="s">
        <v>81</v>
      </c>
      <c r="F2994" t="s">
        <v>5099</v>
      </c>
      <c r="G2994">
        <v>21</v>
      </c>
      <c r="H2994" t="s">
        <v>5129</v>
      </c>
      <c r="I2994">
        <v>2013</v>
      </c>
      <c r="J2994" t="s">
        <v>5091</v>
      </c>
      <c r="K2994" t="s">
        <v>5701</v>
      </c>
      <c r="L2994">
        <v>4.1413106400867576</v>
      </c>
      <c r="M2994" s="9" t="str">
        <f>Data[[#This Row],[schedule]]&amp;" | "&amp;Data[[#This Row],[section]]</f>
        <v xml:space="preserve">SCHEDULE 14: REPORT ON PASSENGER SATISFACTION INDICATORS | </v>
      </c>
      <c r="N2994" s="9" t="str">
        <f t="shared" si="46"/>
        <v>SCHEDULE 14: REPORT ON PASSENGER SATISFACTION INDICATORS | Annual average | Domestic terminal: Cleanliness of washrooms/toilets</v>
      </c>
    </row>
    <row r="2995" spans="1:14">
      <c r="A2995" t="s">
        <v>2</v>
      </c>
      <c r="B2995">
        <v>2013</v>
      </c>
      <c r="C2995" t="s">
        <v>5088</v>
      </c>
      <c r="D2995" t="s">
        <v>81</v>
      </c>
      <c r="E2995" t="s">
        <v>81</v>
      </c>
      <c r="F2995" t="s">
        <v>5089</v>
      </c>
      <c r="G2995">
        <v>22</v>
      </c>
      <c r="H2995" t="s">
        <v>5133</v>
      </c>
      <c r="I2995">
        <v>2013</v>
      </c>
      <c r="J2995" t="s">
        <v>5091</v>
      </c>
      <c r="K2995" t="s">
        <v>5702</v>
      </c>
      <c r="L2995">
        <v>3.8160919541579879</v>
      </c>
      <c r="M2995" s="9" t="str">
        <f>Data[[#This Row],[schedule]]&amp;" | "&amp;Data[[#This Row],[section]]</f>
        <v xml:space="preserve">SCHEDULE 14: REPORT ON PASSENGER SATISFACTION INDICATORS | </v>
      </c>
      <c r="N2995" s="9" t="str">
        <f t="shared" si="46"/>
        <v>SCHEDULE 14: REPORT ON PASSENGER SATISFACTION INDICATORS | FY Q1 | Domestic terminal: Comfort of waiting/gate areas</v>
      </c>
    </row>
    <row r="2996" spans="1:14">
      <c r="A2996" t="s">
        <v>2</v>
      </c>
      <c r="B2996">
        <v>2013</v>
      </c>
      <c r="C2996" t="s">
        <v>5088</v>
      </c>
      <c r="D2996" t="s">
        <v>81</v>
      </c>
      <c r="E2996" t="s">
        <v>81</v>
      </c>
      <c r="F2996" t="s">
        <v>5093</v>
      </c>
      <c r="G2996">
        <v>22</v>
      </c>
      <c r="H2996" t="s">
        <v>5133</v>
      </c>
      <c r="I2996">
        <v>2013</v>
      </c>
      <c r="J2996" t="s">
        <v>5091</v>
      </c>
      <c r="K2996" t="s">
        <v>5703</v>
      </c>
      <c r="L2996">
        <v>3.8938356165863559</v>
      </c>
      <c r="M2996" s="9" t="str">
        <f>Data[[#This Row],[schedule]]&amp;" | "&amp;Data[[#This Row],[section]]</f>
        <v xml:space="preserve">SCHEDULE 14: REPORT ON PASSENGER SATISFACTION INDICATORS | </v>
      </c>
      <c r="N2996" s="9" t="str">
        <f t="shared" si="46"/>
        <v>SCHEDULE 14: REPORT ON PASSENGER SATISFACTION INDICATORS | FY Q2 | Domestic terminal: Comfort of waiting/gate areas</v>
      </c>
    </row>
    <row r="2997" spans="1:14">
      <c r="A2997" t="s">
        <v>2</v>
      </c>
      <c r="B2997">
        <v>2013</v>
      </c>
      <c r="C2997" t="s">
        <v>5088</v>
      </c>
      <c r="D2997" t="s">
        <v>81</v>
      </c>
      <c r="E2997" t="s">
        <v>81</v>
      </c>
      <c r="F2997" t="s">
        <v>5095</v>
      </c>
      <c r="G2997">
        <v>22</v>
      </c>
      <c r="H2997" t="s">
        <v>5133</v>
      </c>
      <c r="I2997">
        <v>2013</v>
      </c>
      <c r="J2997" t="s">
        <v>5091</v>
      </c>
      <c r="K2997" t="s">
        <v>5704</v>
      </c>
      <c r="L2997">
        <v>4.0348837209999999</v>
      </c>
      <c r="M2997" s="9" t="str">
        <f>Data[[#This Row],[schedule]]&amp;" | "&amp;Data[[#This Row],[section]]</f>
        <v xml:space="preserve">SCHEDULE 14: REPORT ON PASSENGER SATISFACTION INDICATORS | </v>
      </c>
      <c r="N2997" s="9" t="str">
        <f t="shared" si="46"/>
        <v>SCHEDULE 14: REPORT ON PASSENGER SATISFACTION INDICATORS | FY Q3 | Domestic terminal: Comfort of waiting/gate areas</v>
      </c>
    </row>
    <row r="2998" spans="1:14">
      <c r="A2998" t="s">
        <v>2</v>
      </c>
      <c r="B2998">
        <v>2013</v>
      </c>
      <c r="C2998" t="s">
        <v>5088</v>
      </c>
      <c r="D2998" t="s">
        <v>81</v>
      </c>
      <c r="E2998" t="s">
        <v>81</v>
      </c>
      <c r="F2998" t="s">
        <v>5097</v>
      </c>
      <c r="G2998">
        <v>22</v>
      </c>
      <c r="H2998" t="s">
        <v>5133</v>
      </c>
      <c r="I2998">
        <v>2013</v>
      </c>
      <c r="J2998" t="s">
        <v>5091</v>
      </c>
      <c r="K2998" t="s">
        <v>5141</v>
      </c>
      <c r="L2998">
        <v>4.13</v>
      </c>
      <c r="M2998" s="9" t="str">
        <f>Data[[#This Row],[schedule]]&amp;" | "&amp;Data[[#This Row],[section]]</f>
        <v xml:space="preserve">SCHEDULE 14: REPORT ON PASSENGER SATISFACTION INDICATORS | </v>
      </c>
      <c r="N2998" s="9" t="str">
        <f t="shared" si="46"/>
        <v>SCHEDULE 14: REPORT ON PASSENGER SATISFACTION INDICATORS | FY Q4 | Domestic terminal: Comfort of waiting/gate areas</v>
      </c>
    </row>
    <row r="2999" spans="1:14">
      <c r="A2999" t="s">
        <v>2</v>
      </c>
      <c r="B2999">
        <v>2013</v>
      </c>
      <c r="C2999" t="s">
        <v>5088</v>
      </c>
      <c r="D2999" t="s">
        <v>81</v>
      </c>
      <c r="E2999" t="s">
        <v>81</v>
      </c>
      <c r="F2999" t="s">
        <v>5099</v>
      </c>
      <c r="G2999">
        <v>22</v>
      </c>
      <c r="H2999" t="s">
        <v>5133</v>
      </c>
      <c r="I2999">
        <v>2013</v>
      </c>
      <c r="J2999" t="s">
        <v>5091</v>
      </c>
      <c r="K2999" t="s">
        <v>5705</v>
      </c>
      <c r="L2999">
        <v>3.9687028229610859</v>
      </c>
      <c r="M2999" s="9" t="str">
        <f>Data[[#This Row],[schedule]]&amp;" | "&amp;Data[[#This Row],[section]]</f>
        <v xml:space="preserve">SCHEDULE 14: REPORT ON PASSENGER SATISFACTION INDICATORS | </v>
      </c>
      <c r="N2999" s="9" t="str">
        <f t="shared" si="46"/>
        <v>SCHEDULE 14: REPORT ON PASSENGER SATISFACTION INDICATORS | Annual average | Domestic terminal: Comfort of waiting/gate areas</v>
      </c>
    </row>
    <row r="3000" spans="1:14">
      <c r="A3000" t="s">
        <v>2</v>
      </c>
      <c r="B3000">
        <v>2013</v>
      </c>
      <c r="C3000" t="s">
        <v>5088</v>
      </c>
      <c r="D3000" t="s">
        <v>81</v>
      </c>
      <c r="E3000" t="s">
        <v>81</v>
      </c>
      <c r="F3000" t="s">
        <v>5089</v>
      </c>
      <c r="G3000">
        <v>23</v>
      </c>
      <c r="H3000" t="s">
        <v>5138</v>
      </c>
      <c r="I3000">
        <v>2013</v>
      </c>
      <c r="J3000" t="s">
        <v>5091</v>
      </c>
      <c r="K3000" t="s">
        <v>5706</v>
      </c>
      <c r="L3000">
        <v>4.2720588236644099</v>
      </c>
      <c r="M3000" s="9" t="str">
        <f>Data[[#This Row],[schedule]]&amp;" | "&amp;Data[[#This Row],[section]]</f>
        <v xml:space="preserve">SCHEDULE 14: REPORT ON PASSENGER SATISFACTION INDICATORS | </v>
      </c>
      <c r="N3000" s="9" t="str">
        <f t="shared" si="46"/>
        <v>SCHEDULE 14: REPORT ON PASSENGER SATISFACTION INDICATORS | FY Q1 | Domestic terminal: Cleanliness of airport terminal</v>
      </c>
    </row>
    <row r="3001" spans="1:14">
      <c r="A3001" t="s">
        <v>2</v>
      </c>
      <c r="B3001">
        <v>2013</v>
      </c>
      <c r="C3001" t="s">
        <v>5088</v>
      </c>
      <c r="D3001" t="s">
        <v>81</v>
      </c>
      <c r="E3001" t="s">
        <v>81</v>
      </c>
      <c r="F3001" t="s">
        <v>5093</v>
      </c>
      <c r="G3001">
        <v>23</v>
      </c>
      <c r="H3001" t="s">
        <v>5138</v>
      </c>
      <c r="I3001">
        <v>2013</v>
      </c>
      <c r="J3001" t="s">
        <v>5091</v>
      </c>
      <c r="K3001" t="s">
        <v>5707</v>
      </c>
      <c r="L3001">
        <v>4.3256578948848441</v>
      </c>
      <c r="M3001" s="9" t="str">
        <f>Data[[#This Row],[schedule]]&amp;" | "&amp;Data[[#This Row],[section]]</f>
        <v xml:space="preserve">SCHEDULE 14: REPORT ON PASSENGER SATISFACTION INDICATORS | </v>
      </c>
      <c r="N3001" s="9" t="str">
        <f t="shared" si="46"/>
        <v>SCHEDULE 14: REPORT ON PASSENGER SATISFACTION INDICATORS | FY Q2 | Domestic terminal: Cleanliness of airport terminal</v>
      </c>
    </row>
    <row r="3002" spans="1:14">
      <c r="A3002" t="s">
        <v>2</v>
      </c>
      <c r="B3002">
        <v>2013</v>
      </c>
      <c r="C3002" t="s">
        <v>5088</v>
      </c>
      <c r="D3002" t="s">
        <v>81</v>
      </c>
      <c r="E3002" t="s">
        <v>81</v>
      </c>
      <c r="F3002" t="s">
        <v>5095</v>
      </c>
      <c r="G3002">
        <v>23</v>
      </c>
      <c r="H3002" t="s">
        <v>5138</v>
      </c>
      <c r="I3002">
        <v>2013</v>
      </c>
      <c r="J3002" t="s">
        <v>5091</v>
      </c>
      <c r="K3002" t="s">
        <v>5708</v>
      </c>
      <c r="L3002">
        <v>4.4477611939999999</v>
      </c>
      <c r="M3002" s="9" t="str">
        <f>Data[[#This Row],[schedule]]&amp;" | "&amp;Data[[#This Row],[section]]</f>
        <v xml:space="preserve">SCHEDULE 14: REPORT ON PASSENGER SATISFACTION INDICATORS | </v>
      </c>
      <c r="N3002" s="9" t="str">
        <f t="shared" si="46"/>
        <v>SCHEDULE 14: REPORT ON PASSENGER SATISFACTION INDICATORS | FY Q3 | Domestic terminal: Cleanliness of airport terminal</v>
      </c>
    </row>
    <row r="3003" spans="1:14">
      <c r="A3003" t="s">
        <v>2</v>
      </c>
      <c r="B3003">
        <v>2013</v>
      </c>
      <c r="C3003" t="s">
        <v>5088</v>
      </c>
      <c r="D3003" t="s">
        <v>81</v>
      </c>
      <c r="E3003" t="s">
        <v>81</v>
      </c>
      <c r="F3003" t="s">
        <v>5097</v>
      </c>
      <c r="G3003">
        <v>23</v>
      </c>
      <c r="H3003" t="s">
        <v>5138</v>
      </c>
      <c r="I3003">
        <v>2013</v>
      </c>
      <c r="J3003" t="s">
        <v>5091</v>
      </c>
      <c r="K3003" t="s">
        <v>5183</v>
      </c>
      <c r="L3003">
        <v>4.45</v>
      </c>
      <c r="M3003" s="9" t="str">
        <f>Data[[#This Row],[schedule]]&amp;" | "&amp;Data[[#This Row],[section]]</f>
        <v xml:space="preserve">SCHEDULE 14: REPORT ON PASSENGER SATISFACTION INDICATORS | </v>
      </c>
      <c r="N3003" s="9" t="str">
        <f t="shared" si="46"/>
        <v>SCHEDULE 14: REPORT ON PASSENGER SATISFACTION INDICATORS | FY Q4 | Domestic terminal: Cleanliness of airport terminal</v>
      </c>
    </row>
    <row r="3004" spans="1:14">
      <c r="A3004" t="s">
        <v>2</v>
      </c>
      <c r="B3004">
        <v>2013</v>
      </c>
      <c r="C3004" t="s">
        <v>5088</v>
      </c>
      <c r="D3004" t="s">
        <v>81</v>
      </c>
      <c r="E3004" t="s">
        <v>81</v>
      </c>
      <c r="F3004" t="s">
        <v>5099</v>
      </c>
      <c r="G3004">
        <v>23</v>
      </c>
      <c r="H3004" t="s">
        <v>5138</v>
      </c>
      <c r="I3004">
        <v>2013</v>
      </c>
      <c r="J3004" t="s">
        <v>5091</v>
      </c>
      <c r="K3004" t="s">
        <v>5709</v>
      </c>
      <c r="L3004">
        <v>4.3738694781873138</v>
      </c>
      <c r="M3004" s="9" t="str">
        <f>Data[[#This Row],[schedule]]&amp;" | "&amp;Data[[#This Row],[section]]</f>
        <v xml:space="preserve">SCHEDULE 14: REPORT ON PASSENGER SATISFACTION INDICATORS | </v>
      </c>
      <c r="N3004" s="9" t="str">
        <f t="shared" si="46"/>
        <v>SCHEDULE 14: REPORT ON PASSENGER SATISFACTION INDICATORS | Annual average | Domestic terminal: Cleanliness of airport terminal</v>
      </c>
    </row>
    <row r="3005" spans="1:14">
      <c r="A3005" t="s">
        <v>2</v>
      </c>
      <c r="B3005">
        <v>2013</v>
      </c>
      <c r="C3005" t="s">
        <v>5088</v>
      </c>
      <c r="D3005" t="s">
        <v>81</v>
      </c>
      <c r="E3005" t="s">
        <v>81</v>
      </c>
      <c r="F3005" t="s">
        <v>5089</v>
      </c>
      <c r="G3005">
        <v>24</v>
      </c>
      <c r="H3005" t="s">
        <v>5143</v>
      </c>
      <c r="I3005">
        <v>2013</v>
      </c>
      <c r="J3005" t="s">
        <v>5091</v>
      </c>
      <c r="K3005" t="s">
        <v>5710</v>
      </c>
      <c r="L3005">
        <v>4.0075757577107574</v>
      </c>
      <c r="M3005" s="9" t="str">
        <f>Data[[#This Row],[schedule]]&amp;" | "&amp;Data[[#This Row],[section]]</f>
        <v xml:space="preserve">SCHEDULE 14: REPORT ON PASSENGER SATISFACTION INDICATORS | </v>
      </c>
      <c r="N3005" s="9" t="str">
        <f t="shared" si="46"/>
        <v>SCHEDULE 14: REPORT ON PASSENGER SATISFACTION INDICATORS | FY Q1 | Domestic terminal: Ambience of the airport</v>
      </c>
    </row>
    <row r="3006" spans="1:14">
      <c r="A3006" t="s">
        <v>2</v>
      </c>
      <c r="B3006">
        <v>2013</v>
      </c>
      <c r="C3006" t="s">
        <v>5088</v>
      </c>
      <c r="D3006" t="s">
        <v>81</v>
      </c>
      <c r="E3006" t="s">
        <v>81</v>
      </c>
      <c r="F3006" t="s">
        <v>5093</v>
      </c>
      <c r="G3006">
        <v>24</v>
      </c>
      <c r="H3006" t="s">
        <v>5143</v>
      </c>
      <c r="I3006">
        <v>2013</v>
      </c>
      <c r="J3006" t="s">
        <v>5091</v>
      </c>
      <c r="K3006" t="s">
        <v>5711</v>
      </c>
      <c r="L3006">
        <v>4.0505050506530491</v>
      </c>
      <c r="M3006" s="9" t="str">
        <f>Data[[#This Row],[schedule]]&amp;" | "&amp;Data[[#This Row],[section]]</f>
        <v xml:space="preserve">SCHEDULE 14: REPORT ON PASSENGER SATISFACTION INDICATORS | </v>
      </c>
      <c r="N3006" s="9" t="str">
        <f t="shared" si="46"/>
        <v>SCHEDULE 14: REPORT ON PASSENGER SATISFACTION INDICATORS | FY Q2 | Domestic terminal: Ambience of the airport</v>
      </c>
    </row>
    <row r="3007" spans="1:14">
      <c r="A3007" t="s">
        <v>2</v>
      </c>
      <c r="B3007">
        <v>2013</v>
      </c>
      <c r="C3007" t="s">
        <v>5088</v>
      </c>
      <c r="D3007" t="s">
        <v>81</v>
      </c>
      <c r="E3007" t="s">
        <v>81</v>
      </c>
      <c r="F3007" t="s">
        <v>5095</v>
      </c>
      <c r="G3007">
        <v>24</v>
      </c>
      <c r="H3007" t="s">
        <v>5143</v>
      </c>
      <c r="I3007">
        <v>2013</v>
      </c>
      <c r="J3007" t="s">
        <v>5091</v>
      </c>
      <c r="K3007" t="s">
        <v>5712</v>
      </c>
      <c r="L3007">
        <v>4.1439688720000003</v>
      </c>
      <c r="M3007" s="9" t="str">
        <f>Data[[#This Row],[schedule]]&amp;" | "&amp;Data[[#This Row],[section]]</f>
        <v xml:space="preserve">SCHEDULE 14: REPORT ON PASSENGER SATISFACTION INDICATORS | </v>
      </c>
      <c r="N3007" s="9" t="str">
        <f t="shared" si="46"/>
        <v>SCHEDULE 14: REPORT ON PASSENGER SATISFACTION INDICATORS | FY Q3 | Domestic terminal: Ambience of the airport</v>
      </c>
    </row>
    <row r="3008" spans="1:14">
      <c r="A3008" t="s">
        <v>2</v>
      </c>
      <c r="B3008">
        <v>2013</v>
      </c>
      <c r="C3008" t="s">
        <v>5088</v>
      </c>
      <c r="D3008" t="s">
        <v>81</v>
      </c>
      <c r="E3008" t="s">
        <v>81</v>
      </c>
      <c r="F3008" t="s">
        <v>5097</v>
      </c>
      <c r="G3008">
        <v>24</v>
      </c>
      <c r="H3008" t="s">
        <v>5143</v>
      </c>
      <c r="I3008">
        <v>2013</v>
      </c>
      <c r="J3008" t="s">
        <v>5091</v>
      </c>
      <c r="K3008" t="s">
        <v>5096</v>
      </c>
      <c r="L3008">
        <v>4.1900000000000004</v>
      </c>
      <c r="M3008" s="9" t="str">
        <f>Data[[#This Row],[schedule]]&amp;" | "&amp;Data[[#This Row],[section]]</f>
        <v xml:space="preserve">SCHEDULE 14: REPORT ON PASSENGER SATISFACTION INDICATORS | </v>
      </c>
      <c r="N3008" s="9" t="str">
        <f t="shared" si="46"/>
        <v>SCHEDULE 14: REPORT ON PASSENGER SATISFACTION INDICATORS | FY Q4 | Domestic terminal: Ambience of the airport</v>
      </c>
    </row>
    <row r="3009" spans="1:14">
      <c r="A3009" t="s">
        <v>2</v>
      </c>
      <c r="B3009">
        <v>2013</v>
      </c>
      <c r="C3009" t="s">
        <v>5088</v>
      </c>
      <c r="D3009" t="s">
        <v>81</v>
      </c>
      <c r="E3009" t="s">
        <v>81</v>
      </c>
      <c r="F3009" t="s">
        <v>5099</v>
      </c>
      <c r="G3009">
        <v>24</v>
      </c>
      <c r="H3009" t="s">
        <v>5143</v>
      </c>
      <c r="I3009">
        <v>2013</v>
      </c>
      <c r="J3009" t="s">
        <v>5091</v>
      </c>
      <c r="K3009" t="s">
        <v>5713</v>
      </c>
      <c r="L3009">
        <v>4.0980124200159516</v>
      </c>
      <c r="M3009" s="9" t="str">
        <f>Data[[#This Row],[schedule]]&amp;" | "&amp;Data[[#This Row],[section]]</f>
        <v xml:space="preserve">SCHEDULE 14: REPORT ON PASSENGER SATISFACTION INDICATORS | </v>
      </c>
      <c r="N3009" s="9" t="str">
        <f t="shared" si="46"/>
        <v>SCHEDULE 14: REPORT ON PASSENGER SATISFACTION INDICATORS | Annual average | Domestic terminal: Ambience of the airport</v>
      </c>
    </row>
    <row r="3010" spans="1:14">
      <c r="A3010" t="s">
        <v>2</v>
      </c>
      <c r="B3010">
        <v>2013</v>
      </c>
      <c r="C3010" t="s">
        <v>5088</v>
      </c>
      <c r="D3010" t="s">
        <v>81</v>
      </c>
      <c r="E3010" t="s">
        <v>81</v>
      </c>
      <c r="F3010" t="s">
        <v>5089</v>
      </c>
      <c r="G3010">
        <v>25</v>
      </c>
      <c r="H3010" t="s">
        <v>5149</v>
      </c>
      <c r="I3010">
        <v>2013</v>
      </c>
      <c r="J3010" t="s">
        <v>5091</v>
      </c>
      <c r="K3010" t="s">
        <v>5714</v>
      </c>
      <c r="L3010">
        <v>4.2611111112461098</v>
      </c>
      <c r="M3010" s="9" t="str">
        <f>Data[[#This Row],[schedule]]&amp;" | "&amp;Data[[#This Row],[section]]</f>
        <v xml:space="preserve">SCHEDULE 14: REPORT ON PASSENGER SATISFACTION INDICATORS | </v>
      </c>
      <c r="N3010" s="9" t="str">
        <f t="shared" ref="N3010:N3073" si="47">SUBSTITUTE(SUBSTITUTE(SUBSTITUTE(C3010&amp;" | "&amp;D3010&amp;" | "&amp;E3010&amp;" | "&amp;F3010&amp;" | "&amp;H3010," |  |  | "," | ")," |  |  | "," | ")," |  | "," | ")</f>
        <v>SCHEDULE 14: REPORT ON PASSENGER SATISFACTION INDICATORS | FY Q1 | Domestic terminal: Security inspection waiting time</v>
      </c>
    </row>
    <row r="3011" spans="1:14">
      <c r="A3011" t="s">
        <v>2</v>
      </c>
      <c r="B3011">
        <v>2013</v>
      </c>
      <c r="C3011" t="s">
        <v>5088</v>
      </c>
      <c r="D3011" t="s">
        <v>81</v>
      </c>
      <c r="E3011" t="s">
        <v>81</v>
      </c>
      <c r="F3011" t="s">
        <v>5093</v>
      </c>
      <c r="G3011">
        <v>25</v>
      </c>
      <c r="H3011" t="s">
        <v>5149</v>
      </c>
      <c r="I3011">
        <v>2013</v>
      </c>
      <c r="J3011" t="s">
        <v>5091</v>
      </c>
      <c r="K3011" t="s">
        <v>5715</v>
      </c>
      <c r="L3011">
        <v>4.2432432433912481</v>
      </c>
      <c r="M3011" s="9" t="str">
        <f>Data[[#This Row],[schedule]]&amp;" | "&amp;Data[[#This Row],[section]]</f>
        <v xml:space="preserve">SCHEDULE 14: REPORT ON PASSENGER SATISFACTION INDICATORS | </v>
      </c>
      <c r="N3011" s="9" t="str">
        <f t="shared" si="47"/>
        <v>SCHEDULE 14: REPORT ON PASSENGER SATISFACTION INDICATORS | FY Q2 | Domestic terminal: Security inspection waiting time</v>
      </c>
    </row>
    <row r="3012" spans="1:14">
      <c r="A3012" t="s">
        <v>2</v>
      </c>
      <c r="B3012">
        <v>2013</v>
      </c>
      <c r="C3012" t="s">
        <v>5088</v>
      </c>
      <c r="D3012" t="s">
        <v>81</v>
      </c>
      <c r="E3012" t="s">
        <v>81</v>
      </c>
      <c r="F3012" t="s">
        <v>5095</v>
      </c>
      <c r="G3012">
        <v>25</v>
      </c>
      <c r="H3012" t="s">
        <v>5149</v>
      </c>
      <c r="I3012">
        <v>2013</v>
      </c>
      <c r="J3012" t="s">
        <v>5091</v>
      </c>
      <c r="K3012" t="s">
        <v>5716</v>
      </c>
      <c r="L3012">
        <v>4.390625</v>
      </c>
      <c r="M3012" s="9" t="str">
        <f>Data[[#This Row],[schedule]]&amp;" | "&amp;Data[[#This Row],[section]]</f>
        <v xml:space="preserve">SCHEDULE 14: REPORT ON PASSENGER SATISFACTION INDICATORS | </v>
      </c>
      <c r="N3012" s="9" t="str">
        <f t="shared" si="47"/>
        <v>SCHEDULE 14: REPORT ON PASSENGER SATISFACTION INDICATORS | FY Q3 | Domestic terminal: Security inspection waiting time</v>
      </c>
    </row>
    <row r="3013" spans="1:14">
      <c r="A3013" t="s">
        <v>2</v>
      </c>
      <c r="B3013">
        <v>2013</v>
      </c>
      <c r="C3013" t="s">
        <v>5088</v>
      </c>
      <c r="D3013" t="s">
        <v>81</v>
      </c>
      <c r="E3013" t="s">
        <v>81</v>
      </c>
      <c r="F3013" t="s">
        <v>5097</v>
      </c>
      <c r="G3013">
        <v>25</v>
      </c>
      <c r="H3013" t="s">
        <v>5149</v>
      </c>
      <c r="I3013">
        <v>2013</v>
      </c>
      <c r="J3013" t="s">
        <v>5091</v>
      </c>
      <c r="K3013" t="s">
        <v>5321</v>
      </c>
      <c r="L3013">
        <v>4.41</v>
      </c>
      <c r="M3013" s="9" t="str">
        <f>Data[[#This Row],[schedule]]&amp;" | "&amp;Data[[#This Row],[section]]</f>
        <v xml:space="preserve">SCHEDULE 14: REPORT ON PASSENGER SATISFACTION INDICATORS | </v>
      </c>
      <c r="N3013" s="9" t="str">
        <f t="shared" si="47"/>
        <v>SCHEDULE 14: REPORT ON PASSENGER SATISFACTION INDICATORS | FY Q4 | Domestic terminal: Security inspection waiting time</v>
      </c>
    </row>
    <row r="3014" spans="1:14">
      <c r="A3014" t="s">
        <v>2</v>
      </c>
      <c r="B3014">
        <v>2013</v>
      </c>
      <c r="C3014" t="s">
        <v>5088</v>
      </c>
      <c r="D3014" t="s">
        <v>81</v>
      </c>
      <c r="E3014" t="s">
        <v>81</v>
      </c>
      <c r="F3014" t="s">
        <v>5099</v>
      </c>
      <c r="G3014">
        <v>25</v>
      </c>
      <c r="H3014" t="s">
        <v>5149</v>
      </c>
      <c r="I3014">
        <v>2013</v>
      </c>
      <c r="J3014" t="s">
        <v>5091</v>
      </c>
      <c r="K3014" t="s">
        <v>5717</v>
      </c>
      <c r="L3014">
        <v>4.3262448387093393</v>
      </c>
      <c r="M3014" s="9" t="str">
        <f>Data[[#This Row],[schedule]]&amp;" | "&amp;Data[[#This Row],[section]]</f>
        <v xml:space="preserve">SCHEDULE 14: REPORT ON PASSENGER SATISFACTION INDICATORS | </v>
      </c>
      <c r="N3014" s="9" t="str">
        <f t="shared" si="47"/>
        <v>SCHEDULE 14: REPORT ON PASSENGER SATISFACTION INDICATORS | Annual average | Domestic terminal: Security inspection waiting time</v>
      </c>
    </row>
    <row r="3015" spans="1:14">
      <c r="A3015" t="s">
        <v>2</v>
      </c>
      <c r="B3015">
        <v>2013</v>
      </c>
      <c r="C3015" t="s">
        <v>5088</v>
      </c>
      <c r="D3015" t="s">
        <v>81</v>
      </c>
      <c r="E3015" t="s">
        <v>81</v>
      </c>
      <c r="F3015" t="s">
        <v>5089</v>
      </c>
      <c r="G3015">
        <v>26</v>
      </c>
      <c r="H3015" t="s">
        <v>5152</v>
      </c>
      <c r="I3015">
        <v>2013</v>
      </c>
      <c r="J3015" t="s">
        <v>5091</v>
      </c>
      <c r="K3015" t="s">
        <v>5718</v>
      </c>
      <c r="L3015">
        <v>4.4193548388446748</v>
      </c>
      <c r="M3015" s="9" t="str">
        <f>Data[[#This Row],[schedule]]&amp;" | "&amp;Data[[#This Row],[section]]</f>
        <v xml:space="preserve">SCHEDULE 14: REPORT ON PASSENGER SATISFACTION INDICATORS | </v>
      </c>
      <c r="N3015" s="9" t="str">
        <f t="shared" si="47"/>
        <v>SCHEDULE 14: REPORT ON PASSENGER SATISFACTION INDICATORS | FY Q1 | Domestic terminal: Check-in waiting time</v>
      </c>
    </row>
    <row r="3016" spans="1:14">
      <c r="A3016" t="s">
        <v>2</v>
      </c>
      <c r="B3016">
        <v>2013</v>
      </c>
      <c r="C3016" t="s">
        <v>5088</v>
      </c>
      <c r="D3016" t="s">
        <v>81</v>
      </c>
      <c r="E3016" t="s">
        <v>81</v>
      </c>
      <c r="F3016" t="s">
        <v>5093</v>
      </c>
      <c r="G3016">
        <v>26</v>
      </c>
      <c r="H3016" t="s">
        <v>5152</v>
      </c>
      <c r="I3016">
        <v>2013</v>
      </c>
      <c r="J3016" t="s">
        <v>5091</v>
      </c>
      <c r="K3016" t="s">
        <v>5719</v>
      </c>
      <c r="L3016">
        <v>4.3881278540292756</v>
      </c>
      <c r="M3016" s="9" t="str">
        <f>Data[[#This Row],[schedule]]&amp;" | "&amp;Data[[#This Row],[section]]</f>
        <v xml:space="preserve">SCHEDULE 14: REPORT ON PASSENGER SATISFACTION INDICATORS | </v>
      </c>
      <c r="N3016" s="9" t="str">
        <f t="shared" si="47"/>
        <v>SCHEDULE 14: REPORT ON PASSENGER SATISFACTION INDICATORS | FY Q2 | Domestic terminal: Check-in waiting time</v>
      </c>
    </row>
    <row r="3017" spans="1:14">
      <c r="A3017" t="s">
        <v>2</v>
      </c>
      <c r="B3017">
        <v>2013</v>
      </c>
      <c r="C3017" t="s">
        <v>5088</v>
      </c>
      <c r="D3017" t="s">
        <v>81</v>
      </c>
      <c r="E3017" t="s">
        <v>81</v>
      </c>
      <c r="F3017" t="s">
        <v>5095</v>
      </c>
      <c r="G3017">
        <v>26</v>
      </c>
      <c r="H3017" t="s">
        <v>5152</v>
      </c>
      <c r="I3017">
        <v>2013</v>
      </c>
      <c r="J3017" t="s">
        <v>5091</v>
      </c>
      <c r="K3017" t="s">
        <v>5720</v>
      </c>
      <c r="L3017">
        <v>4.4972067039999999</v>
      </c>
      <c r="M3017" s="9" t="str">
        <f>Data[[#This Row],[schedule]]&amp;" | "&amp;Data[[#This Row],[section]]</f>
        <v xml:space="preserve">SCHEDULE 14: REPORT ON PASSENGER SATISFACTION INDICATORS | </v>
      </c>
      <c r="N3017" s="9" t="str">
        <f t="shared" si="47"/>
        <v>SCHEDULE 14: REPORT ON PASSENGER SATISFACTION INDICATORS | FY Q3 | Domestic terminal: Check-in waiting time</v>
      </c>
    </row>
    <row r="3018" spans="1:14">
      <c r="A3018" t="s">
        <v>2</v>
      </c>
      <c r="B3018">
        <v>2013</v>
      </c>
      <c r="C3018" t="s">
        <v>5088</v>
      </c>
      <c r="D3018" t="s">
        <v>81</v>
      </c>
      <c r="E3018" t="s">
        <v>81</v>
      </c>
      <c r="F3018" t="s">
        <v>5097</v>
      </c>
      <c r="G3018">
        <v>26</v>
      </c>
      <c r="H3018" t="s">
        <v>5152</v>
      </c>
      <c r="I3018">
        <v>2013</v>
      </c>
      <c r="J3018" t="s">
        <v>5091</v>
      </c>
      <c r="K3018" t="s">
        <v>5183</v>
      </c>
      <c r="L3018">
        <v>4.45</v>
      </c>
      <c r="M3018" s="9" t="str">
        <f>Data[[#This Row],[schedule]]&amp;" | "&amp;Data[[#This Row],[section]]</f>
        <v xml:space="preserve">SCHEDULE 14: REPORT ON PASSENGER SATISFACTION INDICATORS | </v>
      </c>
      <c r="N3018" s="9" t="str">
        <f t="shared" si="47"/>
        <v>SCHEDULE 14: REPORT ON PASSENGER SATISFACTION INDICATORS | FY Q4 | Domestic terminal: Check-in waiting time</v>
      </c>
    </row>
    <row r="3019" spans="1:14">
      <c r="A3019" t="s">
        <v>2</v>
      </c>
      <c r="B3019">
        <v>2013</v>
      </c>
      <c r="C3019" t="s">
        <v>5088</v>
      </c>
      <c r="D3019" t="s">
        <v>81</v>
      </c>
      <c r="E3019" t="s">
        <v>81</v>
      </c>
      <c r="F3019" t="s">
        <v>5099</v>
      </c>
      <c r="G3019">
        <v>26</v>
      </c>
      <c r="H3019" t="s">
        <v>5152</v>
      </c>
      <c r="I3019">
        <v>2013</v>
      </c>
      <c r="J3019" t="s">
        <v>5091</v>
      </c>
      <c r="K3019" t="s">
        <v>5721</v>
      </c>
      <c r="L3019">
        <v>4.4386723492434879</v>
      </c>
      <c r="M3019" s="9" t="str">
        <f>Data[[#This Row],[schedule]]&amp;" | "&amp;Data[[#This Row],[section]]</f>
        <v xml:space="preserve">SCHEDULE 14: REPORT ON PASSENGER SATISFACTION INDICATORS | </v>
      </c>
      <c r="N3019" s="9" t="str">
        <f t="shared" si="47"/>
        <v>SCHEDULE 14: REPORT ON PASSENGER SATISFACTION INDICATORS | Annual average | Domestic terminal: Check-in waiting time</v>
      </c>
    </row>
    <row r="3020" spans="1:14">
      <c r="A3020" t="s">
        <v>2</v>
      </c>
      <c r="B3020">
        <v>2013</v>
      </c>
      <c r="C3020" t="s">
        <v>5088</v>
      </c>
      <c r="D3020" t="s">
        <v>81</v>
      </c>
      <c r="E3020" t="s">
        <v>81</v>
      </c>
      <c r="F3020" t="s">
        <v>5089</v>
      </c>
      <c r="G3020">
        <v>27</v>
      </c>
      <c r="H3020" t="s">
        <v>5158</v>
      </c>
      <c r="I3020">
        <v>2013</v>
      </c>
      <c r="J3020" t="s">
        <v>5091</v>
      </c>
      <c r="K3020" t="s">
        <v>5722</v>
      </c>
      <c r="L3020">
        <v>4.2897196263032242</v>
      </c>
      <c r="M3020" s="9" t="str">
        <f>Data[[#This Row],[schedule]]&amp;" | "&amp;Data[[#This Row],[section]]</f>
        <v xml:space="preserve">SCHEDULE 14: REPORT ON PASSENGER SATISFACTION INDICATORS | </v>
      </c>
      <c r="N3020" s="9" t="str">
        <f t="shared" si="47"/>
        <v>SCHEDULE 14: REPORT ON PASSENGER SATISFACTION INDICATORS | FY Q1 | Domestic terminal: Feeling of being safe and secure</v>
      </c>
    </row>
    <row r="3021" spans="1:14">
      <c r="A3021" t="s">
        <v>2</v>
      </c>
      <c r="B3021">
        <v>2013</v>
      </c>
      <c r="C3021" t="s">
        <v>5088</v>
      </c>
      <c r="D3021" t="s">
        <v>81</v>
      </c>
      <c r="E3021" t="s">
        <v>81</v>
      </c>
      <c r="F3021" t="s">
        <v>5093</v>
      </c>
      <c r="G3021">
        <v>27</v>
      </c>
      <c r="H3021" t="s">
        <v>5158</v>
      </c>
      <c r="I3021">
        <v>2013</v>
      </c>
      <c r="J3021" t="s">
        <v>5091</v>
      </c>
      <c r="K3021" t="s">
        <v>5723</v>
      </c>
      <c r="L3021">
        <v>4.2840000001479996</v>
      </c>
      <c r="M3021" s="9" t="str">
        <f>Data[[#This Row],[schedule]]&amp;" | "&amp;Data[[#This Row],[section]]</f>
        <v xml:space="preserve">SCHEDULE 14: REPORT ON PASSENGER SATISFACTION INDICATORS | </v>
      </c>
      <c r="N3021" s="9" t="str">
        <f t="shared" si="47"/>
        <v>SCHEDULE 14: REPORT ON PASSENGER SATISFACTION INDICATORS | FY Q2 | Domestic terminal: Feeling of being safe and secure</v>
      </c>
    </row>
    <row r="3022" spans="1:14">
      <c r="A3022" t="s">
        <v>2</v>
      </c>
      <c r="B3022">
        <v>2013</v>
      </c>
      <c r="C3022" t="s">
        <v>5088</v>
      </c>
      <c r="D3022" t="s">
        <v>81</v>
      </c>
      <c r="E3022" t="s">
        <v>81</v>
      </c>
      <c r="F3022" t="s">
        <v>5095</v>
      </c>
      <c r="G3022">
        <v>27</v>
      </c>
      <c r="H3022" t="s">
        <v>5158</v>
      </c>
      <c r="I3022">
        <v>2013</v>
      </c>
      <c r="J3022" t="s">
        <v>5091</v>
      </c>
      <c r="K3022" t="s">
        <v>5724</v>
      </c>
      <c r="L3022">
        <v>4.4682926829999996</v>
      </c>
      <c r="M3022" s="9" t="str">
        <f>Data[[#This Row],[schedule]]&amp;" | "&amp;Data[[#This Row],[section]]</f>
        <v xml:space="preserve">SCHEDULE 14: REPORT ON PASSENGER SATISFACTION INDICATORS | </v>
      </c>
      <c r="N3022" s="9" t="str">
        <f t="shared" si="47"/>
        <v>SCHEDULE 14: REPORT ON PASSENGER SATISFACTION INDICATORS | FY Q3 | Domestic terminal: Feeling of being safe and secure</v>
      </c>
    </row>
    <row r="3023" spans="1:14">
      <c r="A3023" t="s">
        <v>2</v>
      </c>
      <c r="B3023">
        <v>2013</v>
      </c>
      <c r="C3023" t="s">
        <v>5088</v>
      </c>
      <c r="D3023" t="s">
        <v>81</v>
      </c>
      <c r="E3023" t="s">
        <v>81</v>
      </c>
      <c r="F3023" t="s">
        <v>5097</v>
      </c>
      <c r="G3023">
        <v>27</v>
      </c>
      <c r="H3023" t="s">
        <v>5158</v>
      </c>
      <c r="I3023">
        <v>2013</v>
      </c>
      <c r="J3023" t="s">
        <v>5091</v>
      </c>
      <c r="K3023" t="s">
        <v>5321</v>
      </c>
      <c r="L3023">
        <v>4.41</v>
      </c>
      <c r="M3023" s="9" t="str">
        <f>Data[[#This Row],[schedule]]&amp;" | "&amp;Data[[#This Row],[section]]</f>
        <v xml:space="preserve">SCHEDULE 14: REPORT ON PASSENGER SATISFACTION INDICATORS | </v>
      </c>
      <c r="N3023" s="9" t="str">
        <f t="shared" si="47"/>
        <v>SCHEDULE 14: REPORT ON PASSENGER SATISFACTION INDICATORS | FY Q4 | Domestic terminal: Feeling of being safe and secure</v>
      </c>
    </row>
    <row r="3024" spans="1:14">
      <c r="A3024" t="s">
        <v>2</v>
      </c>
      <c r="B3024">
        <v>2013</v>
      </c>
      <c r="C3024" t="s">
        <v>5088</v>
      </c>
      <c r="D3024" t="s">
        <v>81</v>
      </c>
      <c r="E3024" t="s">
        <v>81</v>
      </c>
      <c r="F3024" t="s">
        <v>5099</v>
      </c>
      <c r="G3024">
        <v>27</v>
      </c>
      <c r="H3024" t="s">
        <v>5158</v>
      </c>
      <c r="I3024">
        <v>2013</v>
      </c>
      <c r="J3024" t="s">
        <v>5091</v>
      </c>
      <c r="K3024" t="s">
        <v>5725</v>
      </c>
      <c r="L3024">
        <v>4.3630030773878063</v>
      </c>
      <c r="M3024" s="9" t="str">
        <f>Data[[#This Row],[schedule]]&amp;" | "&amp;Data[[#This Row],[section]]</f>
        <v xml:space="preserve">SCHEDULE 14: REPORT ON PASSENGER SATISFACTION INDICATORS | </v>
      </c>
      <c r="N3024" s="9" t="str">
        <f t="shared" si="47"/>
        <v>SCHEDULE 14: REPORT ON PASSENGER SATISFACTION INDICATORS | Annual average | Domestic terminal: Feeling of being safe and secure</v>
      </c>
    </row>
    <row r="3025" spans="1:14">
      <c r="A3025" t="s">
        <v>2</v>
      </c>
      <c r="B3025">
        <v>2013</v>
      </c>
      <c r="C3025" t="s">
        <v>5088</v>
      </c>
      <c r="D3025" t="s">
        <v>81</v>
      </c>
      <c r="E3025" t="s">
        <v>81</v>
      </c>
      <c r="F3025" t="s">
        <v>5089</v>
      </c>
      <c r="G3025">
        <v>28</v>
      </c>
      <c r="H3025" t="s">
        <v>5160</v>
      </c>
      <c r="I3025">
        <v>2013</v>
      </c>
      <c r="J3025" t="s">
        <v>5091</v>
      </c>
      <c r="K3025" t="s">
        <v>5726</v>
      </c>
      <c r="L3025">
        <v>4.1344887504079901</v>
      </c>
      <c r="M3025" s="9" t="str">
        <f>Data[[#This Row],[schedule]]&amp;" | "&amp;Data[[#This Row],[section]]</f>
        <v xml:space="preserve">SCHEDULE 14: REPORT ON PASSENGER SATISFACTION INDICATORS | </v>
      </c>
      <c r="N3025" s="9" t="str">
        <f t="shared" si="47"/>
        <v>SCHEDULE 14: REPORT ON PASSENGER SATISFACTION INDICATORS | FY Q1 | Domestic terminal: Average survey score</v>
      </c>
    </row>
    <row r="3026" spans="1:14">
      <c r="A3026" t="s">
        <v>2</v>
      </c>
      <c r="B3026">
        <v>2013</v>
      </c>
      <c r="C3026" t="s">
        <v>5088</v>
      </c>
      <c r="D3026" t="s">
        <v>81</v>
      </c>
      <c r="E3026" t="s">
        <v>81</v>
      </c>
      <c r="F3026" t="s">
        <v>5093</v>
      </c>
      <c r="G3026">
        <v>28</v>
      </c>
      <c r="H3026" t="s">
        <v>5160</v>
      </c>
      <c r="I3026">
        <v>2013</v>
      </c>
      <c r="J3026" t="s">
        <v>5091</v>
      </c>
      <c r="K3026" t="s">
        <v>5727</v>
      </c>
      <c r="L3026">
        <v>4.1396768564819357</v>
      </c>
      <c r="M3026" s="9" t="str">
        <f>Data[[#This Row],[schedule]]&amp;" | "&amp;Data[[#This Row],[section]]</f>
        <v xml:space="preserve">SCHEDULE 14: REPORT ON PASSENGER SATISFACTION INDICATORS | </v>
      </c>
      <c r="N3026" s="9" t="str">
        <f t="shared" si="47"/>
        <v>SCHEDULE 14: REPORT ON PASSENGER SATISFACTION INDICATORS | FY Q2 | Domestic terminal: Average survey score</v>
      </c>
    </row>
    <row r="3027" spans="1:14">
      <c r="A3027" t="s">
        <v>2</v>
      </c>
      <c r="B3027">
        <v>2013</v>
      </c>
      <c r="C3027" t="s">
        <v>5088</v>
      </c>
      <c r="D3027" t="s">
        <v>81</v>
      </c>
      <c r="E3027" t="s">
        <v>81</v>
      </c>
      <c r="F3027" t="s">
        <v>5095</v>
      </c>
      <c r="G3027">
        <v>28</v>
      </c>
      <c r="H3027" t="s">
        <v>5160</v>
      </c>
      <c r="I3027">
        <v>2013</v>
      </c>
      <c r="J3027" t="s">
        <v>5091</v>
      </c>
      <c r="K3027" t="s">
        <v>5728</v>
      </c>
      <c r="L3027">
        <v>4.2386767949999999</v>
      </c>
      <c r="M3027" s="9" t="str">
        <f>Data[[#This Row],[schedule]]&amp;" | "&amp;Data[[#This Row],[section]]</f>
        <v xml:space="preserve">SCHEDULE 14: REPORT ON PASSENGER SATISFACTION INDICATORS | </v>
      </c>
      <c r="N3027" s="9" t="str">
        <f t="shared" si="47"/>
        <v>SCHEDULE 14: REPORT ON PASSENGER SATISFACTION INDICATORS | FY Q3 | Domestic terminal: Average survey score</v>
      </c>
    </row>
    <row r="3028" spans="1:14">
      <c r="A3028" t="s">
        <v>2</v>
      </c>
      <c r="B3028">
        <v>2013</v>
      </c>
      <c r="C3028" t="s">
        <v>5088</v>
      </c>
      <c r="D3028" t="s">
        <v>81</v>
      </c>
      <c r="E3028" t="s">
        <v>81</v>
      </c>
      <c r="F3028" t="s">
        <v>5097</v>
      </c>
      <c r="G3028">
        <v>28</v>
      </c>
      <c r="H3028" t="s">
        <v>5160</v>
      </c>
      <c r="I3028">
        <v>2013</v>
      </c>
      <c r="J3028" t="s">
        <v>5091</v>
      </c>
      <c r="K3028" t="s">
        <v>5729</v>
      </c>
      <c r="L3028">
        <v>4.2514285709999999</v>
      </c>
      <c r="M3028" s="9" t="str">
        <f>Data[[#This Row],[schedule]]&amp;" | "&amp;Data[[#This Row],[section]]</f>
        <v xml:space="preserve">SCHEDULE 14: REPORT ON PASSENGER SATISFACTION INDICATORS | </v>
      </c>
      <c r="N3028" s="9" t="str">
        <f t="shared" si="47"/>
        <v>SCHEDULE 14: REPORT ON PASSENGER SATISFACTION INDICATORS | FY Q4 | Domestic terminal: Average survey score</v>
      </c>
    </row>
    <row r="3029" spans="1:14">
      <c r="A3029" t="s">
        <v>2</v>
      </c>
      <c r="B3029">
        <v>2013</v>
      </c>
      <c r="C3029" t="s">
        <v>5088</v>
      </c>
      <c r="D3029" t="s">
        <v>81</v>
      </c>
      <c r="E3029" t="s">
        <v>81</v>
      </c>
      <c r="F3029" t="s">
        <v>5099</v>
      </c>
      <c r="G3029">
        <v>28</v>
      </c>
      <c r="H3029" t="s">
        <v>5160</v>
      </c>
      <c r="I3029">
        <v>2013</v>
      </c>
      <c r="J3029" t="s">
        <v>5091</v>
      </c>
      <c r="K3029" t="s">
        <v>5730</v>
      </c>
      <c r="L3029">
        <v>4.1910677434278387</v>
      </c>
      <c r="M3029" s="9" t="str">
        <f>Data[[#This Row],[schedule]]&amp;" | "&amp;Data[[#This Row],[section]]</f>
        <v xml:space="preserve">SCHEDULE 14: REPORT ON PASSENGER SATISFACTION INDICATORS | </v>
      </c>
      <c r="N3029" s="9" t="str">
        <f t="shared" si="47"/>
        <v>SCHEDULE 14: REPORT ON PASSENGER SATISFACTION INDICATORS | Annual average | Domestic terminal: Average survey score</v>
      </c>
    </row>
    <row r="3030" spans="1:14">
      <c r="A3030" t="s">
        <v>2</v>
      </c>
      <c r="B3030">
        <v>2013</v>
      </c>
      <c r="C3030" t="s">
        <v>5088</v>
      </c>
      <c r="D3030" t="s">
        <v>81</v>
      </c>
      <c r="E3030" t="s">
        <v>81</v>
      </c>
      <c r="F3030" t="s">
        <v>5089</v>
      </c>
      <c r="G3030">
        <v>31</v>
      </c>
      <c r="H3030" t="s">
        <v>5166</v>
      </c>
      <c r="I3030">
        <v>2013</v>
      </c>
      <c r="J3030" t="s">
        <v>5091</v>
      </c>
      <c r="K3030" t="s">
        <v>5731</v>
      </c>
      <c r="L3030">
        <v>4.1975308643225304</v>
      </c>
      <c r="M3030" s="9" t="str">
        <f>Data[[#This Row],[schedule]]&amp;" | "&amp;Data[[#This Row],[section]]</f>
        <v xml:space="preserve">SCHEDULE 14: REPORT ON PASSENGER SATISFACTION INDICATORS | </v>
      </c>
      <c r="N3030" s="9" t="str">
        <f t="shared" si="47"/>
        <v>SCHEDULE 14: REPORT ON PASSENGER SATISFACTION INDICATORS | FY Q1 | International terminal: Ease of finding your way through an airport</v>
      </c>
    </row>
    <row r="3031" spans="1:14">
      <c r="A3031" t="s">
        <v>2</v>
      </c>
      <c r="B3031">
        <v>2013</v>
      </c>
      <c r="C3031" t="s">
        <v>5088</v>
      </c>
      <c r="D3031" t="s">
        <v>81</v>
      </c>
      <c r="E3031" t="s">
        <v>81</v>
      </c>
      <c r="F3031" t="s">
        <v>5093</v>
      </c>
      <c r="G3031">
        <v>31</v>
      </c>
      <c r="H3031" t="s">
        <v>5166</v>
      </c>
      <c r="I3031">
        <v>2013</v>
      </c>
      <c r="J3031" t="s">
        <v>5091</v>
      </c>
      <c r="K3031" t="s">
        <v>5732</v>
      </c>
      <c r="L3031">
        <v>4.1282051283371288</v>
      </c>
      <c r="M3031" s="9" t="str">
        <f>Data[[#This Row],[schedule]]&amp;" | "&amp;Data[[#This Row],[section]]</f>
        <v xml:space="preserve">SCHEDULE 14: REPORT ON PASSENGER SATISFACTION INDICATORS | </v>
      </c>
      <c r="N3031" s="9" t="str">
        <f t="shared" si="47"/>
        <v>SCHEDULE 14: REPORT ON PASSENGER SATISFACTION INDICATORS | FY Q2 | International terminal: Ease of finding your way through an airport</v>
      </c>
    </row>
    <row r="3032" spans="1:14">
      <c r="A3032" t="s">
        <v>2</v>
      </c>
      <c r="B3032">
        <v>2013</v>
      </c>
      <c r="C3032" t="s">
        <v>5088</v>
      </c>
      <c r="D3032" t="s">
        <v>81</v>
      </c>
      <c r="E3032" t="s">
        <v>81</v>
      </c>
      <c r="F3032" t="s">
        <v>5095</v>
      </c>
      <c r="G3032">
        <v>31</v>
      </c>
      <c r="H3032" t="s">
        <v>5166</v>
      </c>
      <c r="I3032">
        <v>2013</v>
      </c>
      <c r="J3032" t="s">
        <v>5091</v>
      </c>
      <c r="K3032" t="s">
        <v>5733</v>
      </c>
      <c r="L3032">
        <v>4.0921052600000003</v>
      </c>
      <c r="M3032" s="9" t="str">
        <f>Data[[#This Row],[schedule]]&amp;" | "&amp;Data[[#This Row],[section]]</f>
        <v xml:space="preserve">SCHEDULE 14: REPORT ON PASSENGER SATISFACTION INDICATORS | </v>
      </c>
      <c r="N3032" s="9" t="str">
        <f t="shared" si="47"/>
        <v>SCHEDULE 14: REPORT ON PASSENGER SATISFACTION INDICATORS | FY Q3 | International terminal: Ease of finding your way through an airport</v>
      </c>
    </row>
    <row r="3033" spans="1:14">
      <c r="A3033" t="s">
        <v>2</v>
      </c>
      <c r="B3033">
        <v>2013</v>
      </c>
      <c r="C3033" t="s">
        <v>5088</v>
      </c>
      <c r="D3033" t="s">
        <v>81</v>
      </c>
      <c r="E3033" t="s">
        <v>81</v>
      </c>
      <c r="F3033" t="s">
        <v>5097</v>
      </c>
      <c r="G3033">
        <v>31</v>
      </c>
      <c r="H3033" t="s">
        <v>5166</v>
      </c>
      <c r="I3033">
        <v>2013</v>
      </c>
      <c r="J3033" t="s">
        <v>5091</v>
      </c>
      <c r="K3033" t="s">
        <v>5734</v>
      </c>
      <c r="L3033">
        <v>4.1728395100000002</v>
      </c>
      <c r="M3033" s="9" t="str">
        <f>Data[[#This Row],[schedule]]&amp;" | "&amp;Data[[#This Row],[section]]</f>
        <v xml:space="preserve">SCHEDULE 14: REPORT ON PASSENGER SATISFACTION INDICATORS | </v>
      </c>
      <c r="N3033" s="9" t="str">
        <f t="shared" si="47"/>
        <v>SCHEDULE 14: REPORT ON PASSENGER SATISFACTION INDICATORS | FY Q4 | International terminal: Ease of finding your way through an airport</v>
      </c>
    </row>
    <row r="3034" spans="1:14">
      <c r="A3034" t="s">
        <v>2</v>
      </c>
      <c r="B3034">
        <v>2013</v>
      </c>
      <c r="C3034" t="s">
        <v>5088</v>
      </c>
      <c r="D3034" t="s">
        <v>81</v>
      </c>
      <c r="E3034" t="s">
        <v>81</v>
      </c>
      <c r="F3034" t="s">
        <v>5099</v>
      </c>
      <c r="G3034">
        <v>31</v>
      </c>
      <c r="H3034" t="s">
        <v>5166</v>
      </c>
      <c r="I3034">
        <v>2013</v>
      </c>
      <c r="J3034" t="s">
        <v>5091</v>
      </c>
      <c r="K3034" t="s">
        <v>5735</v>
      </c>
      <c r="L3034">
        <v>4.1476701906649147</v>
      </c>
      <c r="M3034" s="9" t="str">
        <f>Data[[#This Row],[schedule]]&amp;" | "&amp;Data[[#This Row],[section]]</f>
        <v xml:space="preserve">SCHEDULE 14: REPORT ON PASSENGER SATISFACTION INDICATORS | </v>
      </c>
      <c r="N3034" s="9" t="str">
        <f t="shared" si="47"/>
        <v>SCHEDULE 14: REPORT ON PASSENGER SATISFACTION INDICATORS | Annual average | International terminal: Ease of finding your way through an airport</v>
      </c>
    </row>
    <row r="3035" spans="1:14">
      <c r="A3035" t="s">
        <v>2</v>
      </c>
      <c r="B3035">
        <v>2013</v>
      </c>
      <c r="C3035" t="s">
        <v>5088</v>
      </c>
      <c r="D3035" t="s">
        <v>81</v>
      </c>
      <c r="E3035" t="s">
        <v>81</v>
      </c>
      <c r="F3035" t="s">
        <v>5089</v>
      </c>
      <c r="G3035">
        <v>32</v>
      </c>
      <c r="H3035" t="s">
        <v>5171</v>
      </c>
      <c r="I3035">
        <v>2013</v>
      </c>
      <c r="J3035" t="s">
        <v>5091</v>
      </c>
      <c r="K3035" t="s">
        <v>81</v>
      </c>
      <c r="M3035" s="9" t="str">
        <f>Data[[#This Row],[schedule]]&amp;" | "&amp;Data[[#This Row],[section]]</f>
        <v xml:space="preserve">SCHEDULE 14: REPORT ON PASSENGER SATISFACTION INDICATORS | </v>
      </c>
      <c r="N3035" s="9" t="str">
        <f t="shared" si="47"/>
        <v>SCHEDULE 14: REPORT ON PASSENGER SATISFACTION INDICATORS | FY Q1 | International terminal: Ease of making connections with other flights</v>
      </c>
    </row>
    <row r="3036" spans="1:14">
      <c r="A3036" t="s">
        <v>2</v>
      </c>
      <c r="B3036">
        <v>2013</v>
      </c>
      <c r="C3036" t="s">
        <v>5088</v>
      </c>
      <c r="D3036" t="s">
        <v>81</v>
      </c>
      <c r="E3036" t="s">
        <v>81</v>
      </c>
      <c r="F3036" t="s">
        <v>5093</v>
      </c>
      <c r="G3036">
        <v>32</v>
      </c>
      <c r="H3036" t="s">
        <v>5171</v>
      </c>
      <c r="I3036">
        <v>2013</v>
      </c>
      <c r="J3036" t="s">
        <v>5091</v>
      </c>
      <c r="K3036" t="s">
        <v>81</v>
      </c>
      <c r="M3036" s="9" t="str">
        <f>Data[[#This Row],[schedule]]&amp;" | "&amp;Data[[#This Row],[section]]</f>
        <v xml:space="preserve">SCHEDULE 14: REPORT ON PASSENGER SATISFACTION INDICATORS | </v>
      </c>
      <c r="N3036" s="9" t="str">
        <f t="shared" si="47"/>
        <v>SCHEDULE 14: REPORT ON PASSENGER SATISFACTION INDICATORS | FY Q2 | International terminal: Ease of making connections with other flights</v>
      </c>
    </row>
    <row r="3037" spans="1:14">
      <c r="A3037" t="s">
        <v>2</v>
      </c>
      <c r="B3037">
        <v>2013</v>
      </c>
      <c r="C3037" t="s">
        <v>5088</v>
      </c>
      <c r="D3037" t="s">
        <v>81</v>
      </c>
      <c r="E3037" t="s">
        <v>81</v>
      </c>
      <c r="F3037" t="s">
        <v>5095</v>
      </c>
      <c r="G3037">
        <v>32</v>
      </c>
      <c r="H3037" t="s">
        <v>5171</v>
      </c>
      <c r="I3037">
        <v>2013</v>
      </c>
      <c r="J3037" t="s">
        <v>5091</v>
      </c>
      <c r="K3037" t="s">
        <v>5736</v>
      </c>
      <c r="M3037" s="9" t="str">
        <f>Data[[#This Row],[schedule]]&amp;" | "&amp;Data[[#This Row],[section]]</f>
        <v xml:space="preserve">SCHEDULE 14: REPORT ON PASSENGER SATISFACTION INDICATORS | </v>
      </c>
      <c r="N3037" s="9" t="str">
        <f t="shared" si="47"/>
        <v>SCHEDULE 14: REPORT ON PASSENGER SATISFACTION INDICATORS | FY Q3 | International terminal: Ease of making connections with other flights</v>
      </c>
    </row>
    <row r="3038" spans="1:14">
      <c r="A3038" t="s">
        <v>2</v>
      </c>
      <c r="B3038">
        <v>2013</v>
      </c>
      <c r="C3038" t="s">
        <v>5088</v>
      </c>
      <c r="D3038" t="s">
        <v>81</v>
      </c>
      <c r="E3038" t="s">
        <v>81</v>
      </c>
      <c r="F3038" t="s">
        <v>5097</v>
      </c>
      <c r="G3038">
        <v>32</v>
      </c>
      <c r="H3038" t="s">
        <v>5171</v>
      </c>
      <c r="I3038">
        <v>2013</v>
      </c>
      <c r="J3038" t="s">
        <v>5091</v>
      </c>
      <c r="K3038" t="s">
        <v>5736</v>
      </c>
      <c r="M3038" s="9" t="str">
        <f>Data[[#This Row],[schedule]]&amp;" | "&amp;Data[[#This Row],[section]]</f>
        <v xml:space="preserve">SCHEDULE 14: REPORT ON PASSENGER SATISFACTION INDICATORS | </v>
      </c>
      <c r="N3038" s="9" t="str">
        <f t="shared" si="47"/>
        <v>SCHEDULE 14: REPORT ON PASSENGER SATISFACTION INDICATORS | FY Q4 | International terminal: Ease of making connections with other flights</v>
      </c>
    </row>
    <row r="3039" spans="1:14">
      <c r="A3039" t="s">
        <v>2</v>
      </c>
      <c r="B3039">
        <v>2013</v>
      </c>
      <c r="C3039" t="s">
        <v>5088</v>
      </c>
      <c r="D3039" t="s">
        <v>81</v>
      </c>
      <c r="E3039" t="s">
        <v>81</v>
      </c>
      <c r="F3039" t="s">
        <v>5099</v>
      </c>
      <c r="G3039">
        <v>32</v>
      </c>
      <c r="H3039" t="s">
        <v>5171</v>
      </c>
      <c r="I3039">
        <v>2013</v>
      </c>
      <c r="J3039" t="s">
        <v>5091</v>
      </c>
      <c r="K3039" t="s">
        <v>81</v>
      </c>
      <c r="M3039" s="9" t="str">
        <f>Data[[#This Row],[schedule]]&amp;" | "&amp;Data[[#This Row],[section]]</f>
        <v xml:space="preserve">SCHEDULE 14: REPORT ON PASSENGER SATISFACTION INDICATORS | </v>
      </c>
      <c r="N3039" s="9" t="str">
        <f t="shared" si="47"/>
        <v>SCHEDULE 14: REPORT ON PASSENGER SATISFACTION INDICATORS | Annual average | International terminal: Ease of making connections with other flights</v>
      </c>
    </row>
    <row r="3040" spans="1:14">
      <c r="A3040" t="s">
        <v>2</v>
      </c>
      <c r="B3040">
        <v>2013</v>
      </c>
      <c r="C3040" t="s">
        <v>5088</v>
      </c>
      <c r="D3040" t="s">
        <v>81</v>
      </c>
      <c r="E3040" t="s">
        <v>81</v>
      </c>
      <c r="F3040" t="s">
        <v>5089</v>
      </c>
      <c r="G3040">
        <v>33</v>
      </c>
      <c r="H3040" t="s">
        <v>5173</v>
      </c>
      <c r="I3040">
        <v>2013</v>
      </c>
      <c r="J3040" t="s">
        <v>5091</v>
      </c>
      <c r="K3040" t="s">
        <v>5737</v>
      </c>
      <c r="L3040">
        <v>4.1707317074420738</v>
      </c>
      <c r="M3040" s="9" t="str">
        <f>Data[[#This Row],[schedule]]&amp;" | "&amp;Data[[#This Row],[section]]</f>
        <v xml:space="preserve">SCHEDULE 14: REPORT ON PASSENGER SATISFACTION INDICATORS | </v>
      </c>
      <c r="N3040" s="9" t="str">
        <f t="shared" si="47"/>
        <v>SCHEDULE 14: REPORT ON PASSENGER SATISFACTION INDICATORS | FY Q1 | International terminal: Flight information display screens</v>
      </c>
    </row>
    <row r="3041" spans="1:14">
      <c r="A3041" t="s">
        <v>2</v>
      </c>
      <c r="B3041">
        <v>2013</v>
      </c>
      <c r="C3041" t="s">
        <v>5088</v>
      </c>
      <c r="D3041" t="s">
        <v>81</v>
      </c>
      <c r="E3041" t="s">
        <v>81</v>
      </c>
      <c r="F3041" t="s">
        <v>5093</v>
      </c>
      <c r="G3041">
        <v>33</v>
      </c>
      <c r="H3041" t="s">
        <v>5173</v>
      </c>
      <c r="I3041">
        <v>2013</v>
      </c>
      <c r="J3041" t="s">
        <v>5091</v>
      </c>
      <c r="K3041" t="s">
        <v>5738</v>
      </c>
      <c r="L3041">
        <v>4.0526315790793674</v>
      </c>
      <c r="M3041" s="9" t="str">
        <f>Data[[#This Row],[schedule]]&amp;" | "&amp;Data[[#This Row],[section]]</f>
        <v xml:space="preserve">SCHEDULE 14: REPORT ON PASSENGER SATISFACTION INDICATORS | </v>
      </c>
      <c r="N3041" s="9" t="str">
        <f t="shared" si="47"/>
        <v>SCHEDULE 14: REPORT ON PASSENGER SATISFACTION INDICATORS | FY Q2 | International terminal: Flight information display screens</v>
      </c>
    </row>
    <row r="3042" spans="1:14">
      <c r="A3042" t="s">
        <v>2</v>
      </c>
      <c r="B3042">
        <v>2013</v>
      </c>
      <c r="C3042" t="s">
        <v>5088</v>
      </c>
      <c r="D3042" t="s">
        <v>81</v>
      </c>
      <c r="E3042" t="s">
        <v>81</v>
      </c>
      <c r="F3042" t="s">
        <v>5095</v>
      </c>
      <c r="G3042">
        <v>33</v>
      </c>
      <c r="H3042" t="s">
        <v>5173</v>
      </c>
      <c r="I3042">
        <v>2013</v>
      </c>
      <c r="J3042" t="s">
        <v>5091</v>
      </c>
      <c r="K3042" t="s">
        <v>5739</v>
      </c>
      <c r="L3042">
        <v>4.0972222199999999</v>
      </c>
      <c r="M3042" s="9" t="str">
        <f>Data[[#This Row],[schedule]]&amp;" | "&amp;Data[[#This Row],[section]]</f>
        <v xml:space="preserve">SCHEDULE 14: REPORT ON PASSENGER SATISFACTION INDICATORS | </v>
      </c>
      <c r="N3042" s="9" t="str">
        <f t="shared" si="47"/>
        <v>SCHEDULE 14: REPORT ON PASSENGER SATISFACTION INDICATORS | FY Q3 | International terminal: Flight information display screens</v>
      </c>
    </row>
    <row r="3043" spans="1:14">
      <c r="A3043" t="s">
        <v>2</v>
      </c>
      <c r="B3043">
        <v>2013</v>
      </c>
      <c r="C3043" t="s">
        <v>5088</v>
      </c>
      <c r="D3043" t="s">
        <v>81</v>
      </c>
      <c r="E3043" t="s">
        <v>81</v>
      </c>
      <c r="F3043" t="s">
        <v>5097</v>
      </c>
      <c r="G3043">
        <v>33</v>
      </c>
      <c r="H3043" t="s">
        <v>5173</v>
      </c>
      <c r="I3043">
        <v>2013</v>
      </c>
      <c r="J3043" t="s">
        <v>5091</v>
      </c>
      <c r="K3043" t="s">
        <v>5740</v>
      </c>
      <c r="L3043">
        <v>4.1066666700000001</v>
      </c>
      <c r="M3043" s="9" t="str">
        <f>Data[[#This Row],[schedule]]&amp;" | "&amp;Data[[#This Row],[section]]</f>
        <v xml:space="preserve">SCHEDULE 14: REPORT ON PASSENGER SATISFACTION INDICATORS | </v>
      </c>
      <c r="N3043" s="9" t="str">
        <f t="shared" si="47"/>
        <v>SCHEDULE 14: REPORT ON PASSENGER SATISFACTION INDICATORS | FY Q4 | International terminal: Flight information display screens</v>
      </c>
    </row>
    <row r="3044" spans="1:14">
      <c r="A3044" t="s">
        <v>2</v>
      </c>
      <c r="B3044">
        <v>2013</v>
      </c>
      <c r="C3044" t="s">
        <v>5088</v>
      </c>
      <c r="D3044" t="s">
        <v>81</v>
      </c>
      <c r="E3044" t="s">
        <v>81</v>
      </c>
      <c r="F3044" t="s">
        <v>5099</v>
      </c>
      <c r="G3044">
        <v>33</v>
      </c>
      <c r="H3044" t="s">
        <v>5173</v>
      </c>
      <c r="I3044">
        <v>2013</v>
      </c>
      <c r="J3044" t="s">
        <v>5091</v>
      </c>
      <c r="K3044" t="s">
        <v>5741</v>
      </c>
      <c r="L3044">
        <v>4.1068130441303596</v>
      </c>
      <c r="M3044" s="9" t="str">
        <f>Data[[#This Row],[schedule]]&amp;" | "&amp;Data[[#This Row],[section]]</f>
        <v xml:space="preserve">SCHEDULE 14: REPORT ON PASSENGER SATISFACTION INDICATORS | </v>
      </c>
      <c r="N3044" s="9" t="str">
        <f t="shared" si="47"/>
        <v>SCHEDULE 14: REPORT ON PASSENGER SATISFACTION INDICATORS | Annual average | International terminal: Flight information display screens</v>
      </c>
    </row>
    <row r="3045" spans="1:14">
      <c r="A3045" t="s">
        <v>2</v>
      </c>
      <c r="B3045">
        <v>2013</v>
      </c>
      <c r="C3045" t="s">
        <v>5088</v>
      </c>
      <c r="D3045" t="s">
        <v>81</v>
      </c>
      <c r="E3045" t="s">
        <v>81</v>
      </c>
      <c r="F3045" t="s">
        <v>5089</v>
      </c>
      <c r="G3045">
        <v>34</v>
      </c>
      <c r="H3045" t="s">
        <v>5175</v>
      </c>
      <c r="I3045">
        <v>2013</v>
      </c>
      <c r="J3045" t="s">
        <v>5091</v>
      </c>
      <c r="K3045" t="s">
        <v>5742</v>
      </c>
      <c r="L3045">
        <v>4.1707317074420729</v>
      </c>
      <c r="M3045" s="9" t="str">
        <f>Data[[#This Row],[schedule]]&amp;" | "&amp;Data[[#This Row],[section]]</f>
        <v xml:space="preserve">SCHEDULE 14: REPORT ON PASSENGER SATISFACTION INDICATORS | </v>
      </c>
      <c r="N3045" s="9" t="str">
        <f t="shared" si="47"/>
        <v>SCHEDULE 14: REPORT ON PASSENGER SATISFACTION INDICATORS | FY Q1 | International terminal: Walking distance within and/or between terminals</v>
      </c>
    </row>
    <row r="3046" spans="1:14">
      <c r="A3046" t="s">
        <v>2</v>
      </c>
      <c r="B3046">
        <v>2013</v>
      </c>
      <c r="C3046" t="s">
        <v>5088</v>
      </c>
      <c r="D3046" t="s">
        <v>81</v>
      </c>
      <c r="E3046" t="s">
        <v>81</v>
      </c>
      <c r="F3046" t="s">
        <v>5093</v>
      </c>
      <c r="G3046">
        <v>34</v>
      </c>
      <c r="H3046" t="s">
        <v>5175</v>
      </c>
      <c r="I3046">
        <v>2013</v>
      </c>
      <c r="J3046" t="s">
        <v>5091</v>
      </c>
      <c r="K3046" t="s">
        <v>5743</v>
      </c>
      <c r="L3046">
        <v>4.1315789475004223</v>
      </c>
      <c r="M3046" s="9" t="str">
        <f>Data[[#This Row],[schedule]]&amp;" | "&amp;Data[[#This Row],[section]]</f>
        <v xml:space="preserve">SCHEDULE 14: REPORT ON PASSENGER SATISFACTION INDICATORS | </v>
      </c>
      <c r="N3046" s="9" t="str">
        <f t="shared" si="47"/>
        <v>SCHEDULE 14: REPORT ON PASSENGER SATISFACTION INDICATORS | FY Q2 | International terminal: Walking distance within and/or between terminals</v>
      </c>
    </row>
    <row r="3047" spans="1:14">
      <c r="A3047" t="s">
        <v>2</v>
      </c>
      <c r="B3047">
        <v>2013</v>
      </c>
      <c r="C3047" t="s">
        <v>5088</v>
      </c>
      <c r="D3047" t="s">
        <v>81</v>
      </c>
      <c r="E3047" t="s">
        <v>81</v>
      </c>
      <c r="F3047" t="s">
        <v>5095</v>
      </c>
      <c r="G3047">
        <v>34</v>
      </c>
      <c r="H3047" t="s">
        <v>5175</v>
      </c>
      <c r="I3047">
        <v>2013</v>
      </c>
      <c r="J3047" t="s">
        <v>5091</v>
      </c>
      <c r="K3047" t="s">
        <v>5744</v>
      </c>
      <c r="L3047">
        <v>4.1486486500000002</v>
      </c>
      <c r="M3047" s="9" t="str">
        <f>Data[[#This Row],[schedule]]&amp;" | "&amp;Data[[#This Row],[section]]</f>
        <v xml:space="preserve">SCHEDULE 14: REPORT ON PASSENGER SATISFACTION INDICATORS | </v>
      </c>
      <c r="N3047" s="9" t="str">
        <f t="shared" si="47"/>
        <v>SCHEDULE 14: REPORT ON PASSENGER SATISFACTION INDICATORS | FY Q3 | International terminal: Walking distance within and/or between terminals</v>
      </c>
    </row>
    <row r="3048" spans="1:14">
      <c r="A3048" t="s">
        <v>2</v>
      </c>
      <c r="B3048">
        <v>2013</v>
      </c>
      <c r="C3048" t="s">
        <v>5088</v>
      </c>
      <c r="D3048" t="s">
        <v>81</v>
      </c>
      <c r="E3048" t="s">
        <v>81</v>
      </c>
      <c r="F3048" t="s">
        <v>5097</v>
      </c>
      <c r="G3048">
        <v>34</v>
      </c>
      <c r="H3048" t="s">
        <v>5175</v>
      </c>
      <c r="I3048">
        <v>2013</v>
      </c>
      <c r="J3048" t="s">
        <v>5091</v>
      </c>
      <c r="K3048" t="s">
        <v>5745</v>
      </c>
      <c r="L3048">
        <v>4.1481481499999999</v>
      </c>
      <c r="M3048" s="9" t="str">
        <f>Data[[#This Row],[schedule]]&amp;" | "&amp;Data[[#This Row],[section]]</f>
        <v xml:space="preserve">SCHEDULE 14: REPORT ON PASSENGER SATISFACTION INDICATORS | </v>
      </c>
      <c r="N3048" s="9" t="str">
        <f t="shared" si="47"/>
        <v>SCHEDULE 14: REPORT ON PASSENGER SATISFACTION INDICATORS | FY Q4 | International terminal: Walking distance within and/or between terminals</v>
      </c>
    </row>
    <row r="3049" spans="1:14">
      <c r="A3049" t="s">
        <v>2</v>
      </c>
      <c r="B3049">
        <v>2013</v>
      </c>
      <c r="C3049" t="s">
        <v>5088</v>
      </c>
      <c r="D3049" t="s">
        <v>81</v>
      </c>
      <c r="E3049" t="s">
        <v>81</v>
      </c>
      <c r="F3049" t="s">
        <v>5099</v>
      </c>
      <c r="G3049">
        <v>34</v>
      </c>
      <c r="H3049" t="s">
        <v>5175</v>
      </c>
      <c r="I3049">
        <v>2013</v>
      </c>
      <c r="J3049" t="s">
        <v>5091</v>
      </c>
      <c r="K3049" t="s">
        <v>5746</v>
      </c>
      <c r="L3049">
        <v>4.1497768637356236</v>
      </c>
      <c r="M3049" s="9" t="str">
        <f>Data[[#This Row],[schedule]]&amp;" | "&amp;Data[[#This Row],[section]]</f>
        <v xml:space="preserve">SCHEDULE 14: REPORT ON PASSENGER SATISFACTION INDICATORS | </v>
      </c>
      <c r="N3049" s="9" t="str">
        <f t="shared" si="47"/>
        <v>SCHEDULE 14: REPORT ON PASSENGER SATISFACTION INDICATORS | Annual average | International terminal: Walking distance within and/or between terminals</v>
      </c>
    </row>
    <row r="3050" spans="1:14">
      <c r="A3050" t="s">
        <v>2</v>
      </c>
      <c r="B3050">
        <v>2013</v>
      </c>
      <c r="C3050" t="s">
        <v>5088</v>
      </c>
      <c r="D3050" t="s">
        <v>81</v>
      </c>
      <c r="E3050" t="s">
        <v>81</v>
      </c>
      <c r="F3050" t="s">
        <v>5089</v>
      </c>
      <c r="G3050">
        <v>35</v>
      </c>
      <c r="H3050" t="s">
        <v>5178</v>
      </c>
      <c r="I3050">
        <v>2013</v>
      </c>
      <c r="J3050" t="s">
        <v>5091</v>
      </c>
      <c r="K3050" t="s">
        <v>5747</v>
      </c>
      <c r="L3050">
        <v>4.2000000001250006</v>
      </c>
      <c r="M3050" s="9" t="str">
        <f>Data[[#This Row],[schedule]]&amp;" | "&amp;Data[[#This Row],[section]]</f>
        <v xml:space="preserve">SCHEDULE 14: REPORT ON PASSENGER SATISFACTION INDICATORS | </v>
      </c>
      <c r="N3050" s="9" t="str">
        <f t="shared" si="47"/>
        <v>SCHEDULE 14: REPORT ON PASSENGER SATISFACTION INDICATORS | FY Q1 | International terminal: Availability of baggage carts/trolleys</v>
      </c>
    </row>
    <row r="3051" spans="1:14">
      <c r="A3051" t="s">
        <v>2</v>
      </c>
      <c r="B3051">
        <v>2013</v>
      </c>
      <c r="C3051" t="s">
        <v>5088</v>
      </c>
      <c r="D3051" t="s">
        <v>81</v>
      </c>
      <c r="E3051" t="s">
        <v>81</v>
      </c>
      <c r="F3051" t="s">
        <v>5093</v>
      </c>
      <c r="G3051">
        <v>35</v>
      </c>
      <c r="H3051" t="s">
        <v>5178</v>
      </c>
      <c r="I3051">
        <v>2013</v>
      </c>
      <c r="J3051" t="s">
        <v>5091</v>
      </c>
      <c r="K3051" t="s">
        <v>5748</v>
      </c>
      <c r="L3051">
        <v>4.480769230901231</v>
      </c>
      <c r="M3051" s="9" t="str">
        <f>Data[[#This Row],[schedule]]&amp;" | "&amp;Data[[#This Row],[section]]</f>
        <v xml:space="preserve">SCHEDULE 14: REPORT ON PASSENGER SATISFACTION INDICATORS | </v>
      </c>
      <c r="N3051" s="9" t="str">
        <f t="shared" si="47"/>
        <v>SCHEDULE 14: REPORT ON PASSENGER SATISFACTION INDICATORS | FY Q2 | International terminal: Availability of baggage carts/trolleys</v>
      </c>
    </row>
    <row r="3052" spans="1:14">
      <c r="A3052" t="s">
        <v>2</v>
      </c>
      <c r="B3052">
        <v>2013</v>
      </c>
      <c r="C3052" t="s">
        <v>5088</v>
      </c>
      <c r="D3052" t="s">
        <v>81</v>
      </c>
      <c r="E3052" t="s">
        <v>81</v>
      </c>
      <c r="F3052" t="s">
        <v>5095</v>
      </c>
      <c r="G3052">
        <v>35</v>
      </c>
      <c r="H3052" t="s">
        <v>5178</v>
      </c>
      <c r="I3052">
        <v>2013</v>
      </c>
      <c r="J3052" t="s">
        <v>5091</v>
      </c>
      <c r="K3052" t="s">
        <v>5749</v>
      </c>
      <c r="L3052">
        <v>4.3809523800000001</v>
      </c>
      <c r="M3052" s="9" t="str">
        <f>Data[[#This Row],[schedule]]&amp;" | "&amp;Data[[#This Row],[section]]</f>
        <v xml:space="preserve">SCHEDULE 14: REPORT ON PASSENGER SATISFACTION INDICATORS | </v>
      </c>
      <c r="N3052" s="9" t="str">
        <f t="shared" si="47"/>
        <v>SCHEDULE 14: REPORT ON PASSENGER SATISFACTION INDICATORS | FY Q3 | International terminal: Availability of baggage carts/trolleys</v>
      </c>
    </row>
    <row r="3053" spans="1:14">
      <c r="A3053" t="s">
        <v>2</v>
      </c>
      <c r="B3053">
        <v>2013</v>
      </c>
      <c r="C3053" t="s">
        <v>5088</v>
      </c>
      <c r="D3053" t="s">
        <v>81</v>
      </c>
      <c r="E3053" t="s">
        <v>81</v>
      </c>
      <c r="F3053" t="s">
        <v>5097</v>
      </c>
      <c r="G3053">
        <v>35</v>
      </c>
      <c r="H3053" t="s">
        <v>5178</v>
      </c>
      <c r="I3053">
        <v>2013</v>
      </c>
      <c r="J3053" t="s">
        <v>5091</v>
      </c>
      <c r="K3053" t="s">
        <v>5750</v>
      </c>
      <c r="L3053">
        <v>4.3043478300000002</v>
      </c>
      <c r="M3053" s="9" t="str">
        <f>Data[[#This Row],[schedule]]&amp;" | "&amp;Data[[#This Row],[section]]</f>
        <v xml:space="preserve">SCHEDULE 14: REPORT ON PASSENGER SATISFACTION INDICATORS | </v>
      </c>
      <c r="N3053" s="9" t="str">
        <f t="shared" si="47"/>
        <v>SCHEDULE 14: REPORT ON PASSENGER SATISFACTION INDICATORS | FY Q4 | International terminal: Availability of baggage carts/trolleys</v>
      </c>
    </row>
    <row r="3054" spans="1:14">
      <c r="A3054" t="s">
        <v>2</v>
      </c>
      <c r="B3054">
        <v>2013</v>
      </c>
      <c r="C3054" t="s">
        <v>5088</v>
      </c>
      <c r="D3054" t="s">
        <v>81</v>
      </c>
      <c r="E3054" t="s">
        <v>81</v>
      </c>
      <c r="F3054" t="s">
        <v>5099</v>
      </c>
      <c r="G3054">
        <v>35</v>
      </c>
      <c r="H3054" t="s">
        <v>5178</v>
      </c>
      <c r="I3054">
        <v>2013</v>
      </c>
      <c r="J3054" t="s">
        <v>5091</v>
      </c>
      <c r="K3054" t="s">
        <v>5751</v>
      </c>
      <c r="L3054">
        <v>4.3415173602565584</v>
      </c>
      <c r="M3054" s="9" t="str">
        <f>Data[[#This Row],[schedule]]&amp;" | "&amp;Data[[#This Row],[section]]</f>
        <v xml:space="preserve">SCHEDULE 14: REPORT ON PASSENGER SATISFACTION INDICATORS | </v>
      </c>
      <c r="N3054" s="9" t="str">
        <f t="shared" si="47"/>
        <v>SCHEDULE 14: REPORT ON PASSENGER SATISFACTION INDICATORS | Annual average | International terminal: Availability of baggage carts/trolleys</v>
      </c>
    </row>
    <row r="3055" spans="1:14">
      <c r="A3055" t="s">
        <v>2</v>
      </c>
      <c r="B3055">
        <v>2013</v>
      </c>
      <c r="C3055" t="s">
        <v>5088</v>
      </c>
      <c r="D3055" t="s">
        <v>81</v>
      </c>
      <c r="E3055" t="s">
        <v>81</v>
      </c>
      <c r="F3055" t="s">
        <v>5089</v>
      </c>
      <c r="G3055">
        <v>36</v>
      </c>
      <c r="H3055" t="s">
        <v>5182</v>
      </c>
      <c r="I3055">
        <v>2013</v>
      </c>
      <c r="J3055" t="s">
        <v>5091</v>
      </c>
      <c r="K3055" t="s">
        <v>5752</v>
      </c>
      <c r="L3055">
        <v>4.3676470589485286</v>
      </c>
      <c r="M3055" s="9" t="str">
        <f>Data[[#This Row],[schedule]]&amp;" | "&amp;Data[[#This Row],[section]]</f>
        <v xml:space="preserve">SCHEDULE 14: REPORT ON PASSENGER SATISFACTION INDICATORS | </v>
      </c>
      <c r="N3055" s="9" t="str">
        <f t="shared" si="47"/>
        <v>SCHEDULE 14: REPORT ON PASSENGER SATISFACTION INDICATORS | FY Q1 | International terminal: Courtesy, helpfulness of airport staff (excluding check-in and security)</v>
      </c>
    </row>
    <row r="3056" spans="1:14">
      <c r="A3056" t="s">
        <v>2</v>
      </c>
      <c r="B3056">
        <v>2013</v>
      </c>
      <c r="C3056" t="s">
        <v>5088</v>
      </c>
      <c r="D3056" t="s">
        <v>81</v>
      </c>
      <c r="E3056" t="s">
        <v>81</v>
      </c>
      <c r="F3056" t="s">
        <v>5093</v>
      </c>
      <c r="G3056">
        <v>36</v>
      </c>
      <c r="H3056" t="s">
        <v>5182</v>
      </c>
      <c r="I3056">
        <v>2013</v>
      </c>
      <c r="J3056" t="s">
        <v>5091</v>
      </c>
      <c r="K3056" t="s">
        <v>5753</v>
      </c>
      <c r="L3056">
        <v>4.3913043479580853</v>
      </c>
      <c r="M3056" s="9" t="str">
        <f>Data[[#This Row],[schedule]]&amp;" | "&amp;Data[[#This Row],[section]]</f>
        <v xml:space="preserve">SCHEDULE 14: REPORT ON PASSENGER SATISFACTION INDICATORS | </v>
      </c>
      <c r="N3056" s="9" t="str">
        <f t="shared" si="47"/>
        <v>SCHEDULE 14: REPORT ON PASSENGER SATISFACTION INDICATORS | FY Q2 | International terminal: Courtesy, helpfulness of airport staff (excluding check-in and security)</v>
      </c>
    </row>
    <row r="3057" spans="1:14">
      <c r="A3057" t="s">
        <v>2</v>
      </c>
      <c r="B3057">
        <v>2013</v>
      </c>
      <c r="C3057" t="s">
        <v>5088</v>
      </c>
      <c r="D3057" t="s">
        <v>81</v>
      </c>
      <c r="E3057" t="s">
        <v>81</v>
      </c>
      <c r="F3057" t="s">
        <v>5095</v>
      </c>
      <c r="G3057">
        <v>36</v>
      </c>
      <c r="H3057" t="s">
        <v>5182</v>
      </c>
      <c r="I3057">
        <v>2013</v>
      </c>
      <c r="J3057" t="s">
        <v>5091</v>
      </c>
      <c r="K3057" t="s">
        <v>5754</v>
      </c>
      <c r="L3057">
        <v>4.3728813600000001</v>
      </c>
      <c r="M3057" s="9" t="str">
        <f>Data[[#This Row],[schedule]]&amp;" | "&amp;Data[[#This Row],[section]]</f>
        <v xml:space="preserve">SCHEDULE 14: REPORT ON PASSENGER SATISFACTION INDICATORS | </v>
      </c>
      <c r="N3057" s="9" t="str">
        <f t="shared" si="47"/>
        <v>SCHEDULE 14: REPORT ON PASSENGER SATISFACTION INDICATORS | FY Q3 | International terminal: Courtesy, helpfulness of airport staff (excluding check-in and security)</v>
      </c>
    </row>
    <row r="3058" spans="1:14">
      <c r="A3058" t="s">
        <v>2</v>
      </c>
      <c r="B3058">
        <v>2013</v>
      </c>
      <c r="C3058" t="s">
        <v>5088</v>
      </c>
      <c r="D3058" t="s">
        <v>81</v>
      </c>
      <c r="E3058" t="s">
        <v>81</v>
      </c>
      <c r="F3058" t="s">
        <v>5097</v>
      </c>
      <c r="G3058">
        <v>36</v>
      </c>
      <c r="H3058" t="s">
        <v>5182</v>
      </c>
      <c r="I3058">
        <v>2013</v>
      </c>
      <c r="J3058" t="s">
        <v>5091</v>
      </c>
      <c r="K3058" t="s">
        <v>5755</v>
      </c>
      <c r="L3058">
        <v>4.2615384599999997</v>
      </c>
      <c r="M3058" s="9" t="str">
        <f>Data[[#This Row],[schedule]]&amp;" | "&amp;Data[[#This Row],[section]]</f>
        <v xml:space="preserve">SCHEDULE 14: REPORT ON PASSENGER SATISFACTION INDICATORS | </v>
      </c>
      <c r="N3058" s="9" t="str">
        <f t="shared" si="47"/>
        <v>SCHEDULE 14: REPORT ON PASSENGER SATISFACTION INDICATORS | FY Q4 | International terminal: Courtesy, helpfulness of airport staff (excluding check-in and security)</v>
      </c>
    </row>
    <row r="3059" spans="1:14">
      <c r="A3059" t="s">
        <v>2</v>
      </c>
      <c r="B3059">
        <v>2013</v>
      </c>
      <c r="C3059" t="s">
        <v>5088</v>
      </c>
      <c r="D3059" t="s">
        <v>81</v>
      </c>
      <c r="E3059" t="s">
        <v>81</v>
      </c>
      <c r="F3059" t="s">
        <v>5099</v>
      </c>
      <c r="G3059">
        <v>36</v>
      </c>
      <c r="H3059" t="s">
        <v>5182</v>
      </c>
      <c r="I3059">
        <v>2013</v>
      </c>
      <c r="J3059" t="s">
        <v>5091</v>
      </c>
      <c r="K3059" t="s">
        <v>5756</v>
      </c>
      <c r="L3059">
        <v>4.3483428067266541</v>
      </c>
      <c r="M3059" s="9" t="str">
        <f>Data[[#This Row],[schedule]]&amp;" | "&amp;Data[[#This Row],[section]]</f>
        <v xml:space="preserve">SCHEDULE 14: REPORT ON PASSENGER SATISFACTION INDICATORS | </v>
      </c>
      <c r="N3059" s="9" t="str">
        <f t="shared" si="47"/>
        <v>SCHEDULE 14: REPORT ON PASSENGER SATISFACTION INDICATORS | Annual average | International terminal: Courtesy, helpfulness of airport staff (excluding check-in and security)</v>
      </c>
    </row>
    <row r="3060" spans="1:14">
      <c r="A3060" t="s">
        <v>2</v>
      </c>
      <c r="B3060">
        <v>2013</v>
      </c>
      <c r="C3060" t="s">
        <v>5088</v>
      </c>
      <c r="D3060" t="s">
        <v>81</v>
      </c>
      <c r="E3060" t="s">
        <v>81</v>
      </c>
      <c r="F3060" t="s">
        <v>5089</v>
      </c>
      <c r="G3060">
        <v>37</v>
      </c>
      <c r="H3060" t="s">
        <v>5186</v>
      </c>
      <c r="I3060">
        <v>2013</v>
      </c>
      <c r="J3060" t="s">
        <v>5091</v>
      </c>
      <c r="K3060" t="s">
        <v>5757</v>
      </c>
      <c r="L3060">
        <v>4.141025641150641</v>
      </c>
      <c r="M3060" s="9" t="str">
        <f>Data[[#This Row],[schedule]]&amp;" | "&amp;Data[[#This Row],[section]]</f>
        <v xml:space="preserve">SCHEDULE 14: REPORT ON PASSENGER SATISFACTION INDICATORS | </v>
      </c>
      <c r="N3060" s="9" t="str">
        <f t="shared" si="47"/>
        <v>SCHEDULE 14: REPORT ON PASSENGER SATISFACTION INDICATORS | FY Q1 | International terminal: Availability of washrooms/toilets</v>
      </c>
    </row>
    <row r="3061" spans="1:14">
      <c r="A3061" t="s">
        <v>2</v>
      </c>
      <c r="B3061">
        <v>2013</v>
      </c>
      <c r="C3061" t="s">
        <v>5088</v>
      </c>
      <c r="D3061" t="s">
        <v>81</v>
      </c>
      <c r="E3061" t="s">
        <v>81</v>
      </c>
      <c r="F3061" t="s">
        <v>5093</v>
      </c>
      <c r="G3061">
        <v>37</v>
      </c>
      <c r="H3061" t="s">
        <v>5186</v>
      </c>
      <c r="I3061">
        <v>2013</v>
      </c>
      <c r="J3061" t="s">
        <v>5091</v>
      </c>
      <c r="K3061" t="s">
        <v>5758</v>
      </c>
      <c r="L3061">
        <v>4.2063492064812049</v>
      </c>
      <c r="M3061" s="9" t="str">
        <f>Data[[#This Row],[schedule]]&amp;" | "&amp;Data[[#This Row],[section]]</f>
        <v xml:space="preserve">SCHEDULE 14: REPORT ON PASSENGER SATISFACTION INDICATORS | </v>
      </c>
      <c r="N3061" s="9" t="str">
        <f t="shared" si="47"/>
        <v>SCHEDULE 14: REPORT ON PASSENGER SATISFACTION INDICATORS | FY Q2 | International terminal: Availability of washrooms/toilets</v>
      </c>
    </row>
    <row r="3062" spans="1:14">
      <c r="A3062" t="s">
        <v>2</v>
      </c>
      <c r="B3062">
        <v>2013</v>
      </c>
      <c r="C3062" t="s">
        <v>5088</v>
      </c>
      <c r="D3062" t="s">
        <v>81</v>
      </c>
      <c r="E3062" t="s">
        <v>81</v>
      </c>
      <c r="F3062" t="s">
        <v>5095</v>
      </c>
      <c r="G3062">
        <v>37</v>
      </c>
      <c r="H3062" t="s">
        <v>5186</v>
      </c>
      <c r="I3062">
        <v>2013</v>
      </c>
      <c r="J3062" t="s">
        <v>5091</v>
      </c>
      <c r="K3062" t="s">
        <v>5759</v>
      </c>
      <c r="L3062">
        <v>4.0895522399999997</v>
      </c>
      <c r="M3062" s="9" t="str">
        <f>Data[[#This Row],[schedule]]&amp;" | "&amp;Data[[#This Row],[section]]</f>
        <v xml:space="preserve">SCHEDULE 14: REPORT ON PASSENGER SATISFACTION INDICATORS | </v>
      </c>
      <c r="N3062" s="9" t="str">
        <f t="shared" si="47"/>
        <v>SCHEDULE 14: REPORT ON PASSENGER SATISFACTION INDICATORS | FY Q3 | International terminal: Availability of washrooms/toilets</v>
      </c>
    </row>
    <row r="3063" spans="1:14">
      <c r="A3063" t="s">
        <v>2</v>
      </c>
      <c r="B3063">
        <v>2013</v>
      </c>
      <c r="C3063" t="s">
        <v>5088</v>
      </c>
      <c r="D3063" t="s">
        <v>81</v>
      </c>
      <c r="E3063" t="s">
        <v>81</v>
      </c>
      <c r="F3063" t="s">
        <v>5097</v>
      </c>
      <c r="G3063">
        <v>37</v>
      </c>
      <c r="H3063" t="s">
        <v>5186</v>
      </c>
      <c r="I3063">
        <v>2013</v>
      </c>
      <c r="J3063" t="s">
        <v>5091</v>
      </c>
      <c r="K3063" t="s">
        <v>5760</v>
      </c>
      <c r="L3063">
        <v>4.1866666700000001</v>
      </c>
      <c r="M3063" s="9" t="str">
        <f>Data[[#This Row],[schedule]]&amp;" | "&amp;Data[[#This Row],[section]]</f>
        <v xml:space="preserve">SCHEDULE 14: REPORT ON PASSENGER SATISFACTION INDICATORS | </v>
      </c>
      <c r="N3063" s="9" t="str">
        <f t="shared" si="47"/>
        <v>SCHEDULE 14: REPORT ON PASSENGER SATISFACTION INDICATORS | FY Q4 | International terminal: Availability of washrooms/toilets</v>
      </c>
    </row>
    <row r="3064" spans="1:14">
      <c r="A3064" t="s">
        <v>2</v>
      </c>
      <c r="B3064">
        <v>2013</v>
      </c>
      <c r="C3064" t="s">
        <v>5088</v>
      </c>
      <c r="D3064" t="s">
        <v>81</v>
      </c>
      <c r="E3064" t="s">
        <v>81</v>
      </c>
      <c r="F3064" t="s">
        <v>5099</v>
      </c>
      <c r="G3064">
        <v>37</v>
      </c>
      <c r="H3064" t="s">
        <v>5186</v>
      </c>
      <c r="I3064">
        <v>2013</v>
      </c>
      <c r="J3064" t="s">
        <v>5091</v>
      </c>
      <c r="K3064" t="s">
        <v>5761</v>
      </c>
      <c r="L3064">
        <v>4.1558984394079612</v>
      </c>
      <c r="M3064" s="9" t="str">
        <f>Data[[#This Row],[schedule]]&amp;" | "&amp;Data[[#This Row],[section]]</f>
        <v xml:space="preserve">SCHEDULE 14: REPORT ON PASSENGER SATISFACTION INDICATORS | </v>
      </c>
      <c r="N3064" s="9" t="str">
        <f t="shared" si="47"/>
        <v>SCHEDULE 14: REPORT ON PASSENGER SATISFACTION INDICATORS | Annual average | International terminal: Availability of washrooms/toilets</v>
      </c>
    </row>
    <row r="3065" spans="1:14">
      <c r="A3065" t="s">
        <v>2</v>
      </c>
      <c r="B3065">
        <v>2013</v>
      </c>
      <c r="C3065" t="s">
        <v>5088</v>
      </c>
      <c r="D3065" t="s">
        <v>81</v>
      </c>
      <c r="E3065" t="s">
        <v>81</v>
      </c>
      <c r="F3065" t="s">
        <v>5089</v>
      </c>
      <c r="G3065">
        <v>38</v>
      </c>
      <c r="H3065" t="s">
        <v>5189</v>
      </c>
      <c r="I3065">
        <v>2013</v>
      </c>
      <c r="J3065" t="s">
        <v>5091</v>
      </c>
      <c r="K3065" t="s">
        <v>5762</v>
      </c>
      <c r="L3065">
        <v>4.1688311689561699</v>
      </c>
      <c r="M3065" s="9" t="str">
        <f>Data[[#This Row],[schedule]]&amp;" | "&amp;Data[[#This Row],[section]]</f>
        <v xml:space="preserve">SCHEDULE 14: REPORT ON PASSENGER SATISFACTION INDICATORS | </v>
      </c>
      <c r="N3065" s="9" t="str">
        <f t="shared" si="47"/>
        <v>SCHEDULE 14: REPORT ON PASSENGER SATISFACTION INDICATORS | FY Q1 | International terminal: Cleanliness of washrooms/toilets</v>
      </c>
    </row>
    <row r="3066" spans="1:14">
      <c r="A3066" t="s">
        <v>2</v>
      </c>
      <c r="B3066">
        <v>2013</v>
      </c>
      <c r="C3066" t="s">
        <v>5088</v>
      </c>
      <c r="D3066" t="s">
        <v>81</v>
      </c>
      <c r="E3066" t="s">
        <v>81</v>
      </c>
      <c r="F3066" t="s">
        <v>5093</v>
      </c>
      <c r="G3066">
        <v>38</v>
      </c>
      <c r="H3066" t="s">
        <v>5189</v>
      </c>
      <c r="I3066">
        <v>2013</v>
      </c>
      <c r="J3066" t="s">
        <v>5091</v>
      </c>
      <c r="K3066" t="s">
        <v>5763</v>
      </c>
      <c r="L3066">
        <v>4.1451612904545794</v>
      </c>
      <c r="M3066" s="9" t="str">
        <f>Data[[#This Row],[schedule]]&amp;" | "&amp;Data[[#This Row],[section]]</f>
        <v xml:space="preserve">SCHEDULE 14: REPORT ON PASSENGER SATISFACTION INDICATORS | </v>
      </c>
      <c r="N3066" s="9" t="str">
        <f t="shared" si="47"/>
        <v>SCHEDULE 14: REPORT ON PASSENGER SATISFACTION INDICATORS | FY Q2 | International terminal: Cleanliness of washrooms/toilets</v>
      </c>
    </row>
    <row r="3067" spans="1:14">
      <c r="A3067" t="s">
        <v>2</v>
      </c>
      <c r="B3067">
        <v>2013</v>
      </c>
      <c r="C3067" t="s">
        <v>5088</v>
      </c>
      <c r="D3067" t="s">
        <v>81</v>
      </c>
      <c r="E3067" t="s">
        <v>81</v>
      </c>
      <c r="F3067" t="s">
        <v>5095</v>
      </c>
      <c r="G3067">
        <v>38</v>
      </c>
      <c r="H3067" t="s">
        <v>5189</v>
      </c>
      <c r="I3067">
        <v>2013</v>
      </c>
      <c r="J3067" t="s">
        <v>5091</v>
      </c>
      <c r="K3067" t="s">
        <v>5764</v>
      </c>
      <c r="L3067">
        <v>4.1791044800000003</v>
      </c>
      <c r="M3067" s="9" t="str">
        <f>Data[[#This Row],[schedule]]&amp;" | "&amp;Data[[#This Row],[section]]</f>
        <v xml:space="preserve">SCHEDULE 14: REPORT ON PASSENGER SATISFACTION INDICATORS | </v>
      </c>
      <c r="N3067" s="9" t="str">
        <f t="shared" si="47"/>
        <v>SCHEDULE 14: REPORT ON PASSENGER SATISFACTION INDICATORS | FY Q3 | International terminal: Cleanliness of washrooms/toilets</v>
      </c>
    </row>
    <row r="3068" spans="1:14">
      <c r="A3068" t="s">
        <v>2</v>
      </c>
      <c r="B3068">
        <v>2013</v>
      </c>
      <c r="C3068" t="s">
        <v>5088</v>
      </c>
      <c r="D3068" t="s">
        <v>81</v>
      </c>
      <c r="E3068" t="s">
        <v>81</v>
      </c>
      <c r="F3068" t="s">
        <v>5097</v>
      </c>
      <c r="G3068">
        <v>38</v>
      </c>
      <c r="H3068" t="s">
        <v>5189</v>
      </c>
      <c r="I3068">
        <v>2013</v>
      </c>
      <c r="J3068" t="s">
        <v>5091</v>
      </c>
      <c r="K3068" t="s">
        <v>5765</v>
      </c>
      <c r="L3068">
        <v>4.1911764700000003</v>
      </c>
      <c r="M3068" s="9" t="str">
        <f>Data[[#This Row],[schedule]]&amp;" | "&amp;Data[[#This Row],[section]]</f>
        <v xml:space="preserve">SCHEDULE 14: REPORT ON PASSENGER SATISFACTION INDICATORS | </v>
      </c>
      <c r="N3068" s="9" t="str">
        <f t="shared" si="47"/>
        <v>SCHEDULE 14: REPORT ON PASSENGER SATISFACTION INDICATORS | FY Q4 | International terminal: Cleanliness of washrooms/toilets</v>
      </c>
    </row>
    <row r="3069" spans="1:14">
      <c r="A3069" t="s">
        <v>2</v>
      </c>
      <c r="B3069">
        <v>2013</v>
      </c>
      <c r="C3069" t="s">
        <v>5088</v>
      </c>
      <c r="D3069" t="s">
        <v>81</v>
      </c>
      <c r="E3069" t="s">
        <v>81</v>
      </c>
      <c r="F3069" t="s">
        <v>5099</v>
      </c>
      <c r="G3069">
        <v>38</v>
      </c>
      <c r="H3069" t="s">
        <v>5189</v>
      </c>
      <c r="I3069">
        <v>2013</v>
      </c>
      <c r="J3069" t="s">
        <v>5091</v>
      </c>
      <c r="K3069" t="s">
        <v>5766</v>
      </c>
      <c r="L3069">
        <v>4.1710683523526884</v>
      </c>
      <c r="M3069" s="9" t="str">
        <f>Data[[#This Row],[schedule]]&amp;" | "&amp;Data[[#This Row],[section]]</f>
        <v xml:space="preserve">SCHEDULE 14: REPORT ON PASSENGER SATISFACTION INDICATORS | </v>
      </c>
      <c r="N3069" s="9" t="str">
        <f t="shared" si="47"/>
        <v>SCHEDULE 14: REPORT ON PASSENGER SATISFACTION INDICATORS | Annual average | International terminal: Cleanliness of washrooms/toilets</v>
      </c>
    </row>
    <row r="3070" spans="1:14">
      <c r="A3070" t="s">
        <v>2</v>
      </c>
      <c r="B3070">
        <v>2013</v>
      </c>
      <c r="C3070" t="s">
        <v>5088</v>
      </c>
      <c r="D3070" t="s">
        <v>81</v>
      </c>
      <c r="E3070" t="s">
        <v>81</v>
      </c>
      <c r="F3070" t="s">
        <v>5089</v>
      </c>
      <c r="G3070">
        <v>39</v>
      </c>
      <c r="H3070" t="s">
        <v>5190</v>
      </c>
      <c r="I3070">
        <v>2013</v>
      </c>
      <c r="J3070" t="s">
        <v>5091</v>
      </c>
      <c r="K3070" t="s">
        <v>5767</v>
      </c>
      <c r="L3070">
        <v>4.0375000001249992</v>
      </c>
      <c r="M3070" s="9" t="str">
        <f>Data[[#This Row],[schedule]]&amp;" | "&amp;Data[[#This Row],[section]]</f>
        <v xml:space="preserve">SCHEDULE 14: REPORT ON PASSENGER SATISFACTION INDICATORS | </v>
      </c>
      <c r="N3070" s="9" t="str">
        <f t="shared" si="47"/>
        <v>SCHEDULE 14: REPORT ON PASSENGER SATISFACTION INDICATORS | FY Q1 | International terminal: Comfort of waiting/gate areas</v>
      </c>
    </row>
    <row r="3071" spans="1:14">
      <c r="A3071" t="s">
        <v>2</v>
      </c>
      <c r="B3071">
        <v>2013</v>
      </c>
      <c r="C3071" t="s">
        <v>5088</v>
      </c>
      <c r="D3071" t="s">
        <v>81</v>
      </c>
      <c r="E3071" t="s">
        <v>81</v>
      </c>
      <c r="F3071" t="s">
        <v>5093</v>
      </c>
      <c r="G3071">
        <v>39</v>
      </c>
      <c r="H3071" t="s">
        <v>5190</v>
      </c>
      <c r="I3071">
        <v>2013</v>
      </c>
      <c r="J3071" t="s">
        <v>5091</v>
      </c>
      <c r="K3071" t="s">
        <v>5768</v>
      </c>
      <c r="L3071">
        <v>4.0779220780540779</v>
      </c>
      <c r="M3071" s="9" t="str">
        <f>Data[[#This Row],[schedule]]&amp;" | "&amp;Data[[#This Row],[section]]</f>
        <v xml:space="preserve">SCHEDULE 14: REPORT ON PASSENGER SATISFACTION INDICATORS | </v>
      </c>
      <c r="N3071" s="9" t="str">
        <f t="shared" si="47"/>
        <v>SCHEDULE 14: REPORT ON PASSENGER SATISFACTION INDICATORS | FY Q2 | International terminal: Comfort of waiting/gate areas</v>
      </c>
    </row>
    <row r="3072" spans="1:14">
      <c r="A3072" t="s">
        <v>2</v>
      </c>
      <c r="B3072">
        <v>2013</v>
      </c>
      <c r="C3072" t="s">
        <v>5088</v>
      </c>
      <c r="D3072" t="s">
        <v>81</v>
      </c>
      <c r="E3072" t="s">
        <v>81</v>
      </c>
      <c r="F3072" t="s">
        <v>5095</v>
      </c>
      <c r="G3072">
        <v>39</v>
      </c>
      <c r="H3072" t="s">
        <v>5190</v>
      </c>
      <c r="I3072">
        <v>2013</v>
      </c>
      <c r="J3072" t="s">
        <v>5091</v>
      </c>
      <c r="K3072" t="s">
        <v>2301</v>
      </c>
      <c r="L3072">
        <v>4</v>
      </c>
      <c r="M3072" s="9" t="str">
        <f>Data[[#This Row],[schedule]]&amp;" | "&amp;Data[[#This Row],[section]]</f>
        <v xml:space="preserve">SCHEDULE 14: REPORT ON PASSENGER SATISFACTION INDICATORS | </v>
      </c>
      <c r="N3072" s="9" t="str">
        <f t="shared" si="47"/>
        <v>SCHEDULE 14: REPORT ON PASSENGER SATISFACTION INDICATORS | FY Q3 | International terminal: Comfort of waiting/gate areas</v>
      </c>
    </row>
    <row r="3073" spans="1:14">
      <c r="A3073" t="s">
        <v>2</v>
      </c>
      <c r="B3073">
        <v>2013</v>
      </c>
      <c r="C3073" t="s">
        <v>5088</v>
      </c>
      <c r="D3073" t="s">
        <v>81</v>
      </c>
      <c r="E3073" t="s">
        <v>81</v>
      </c>
      <c r="F3073" t="s">
        <v>5097</v>
      </c>
      <c r="G3073">
        <v>39</v>
      </c>
      <c r="H3073" t="s">
        <v>5190</v>
      </c>
      <c r="I3073">
        <v>2013</v>
      </c>
      <c r="J3073" t="s">
        <v>5091</v>
      </c>
      <c r="K3073" t="s">
        <v>5769</v>
      </c>
      <c r="L3073">
        <v>3.9358974400000002</v>
      </c>
      <c r="M3073" s="9" t="str">
        <f>Data[[#This Row],[schedule]]&amp;" | "&amp;Data[[#This Row],[section]]</f>
        <v xml:space="preserve">SCHEDULE 14: REPORT ON PASSENGER SATISFACTION INDICATORS | </v>
      </c>
      <c r="N3073" s="9" t="str">
        <f t="shared" si="47"/>
        <v>SCHEDULE 14: REPORT ON PASSENGER SATISFACTION INDICATORS | FY Q4 | International terminal: Comfort of waiting/gate areas</v>
      </c>
    </row>
    <row r="3074" spans="1:14">
      <c r="A3074" t="s">
        <v>2</v>
      </c>
      <c r="B3074">
        <v>2013</v>
      </c>
      <c r="C3074" t="s">
        <v>5088</v>
      </c>
      <c r="D3074" t="s">
        <v>81</v>
      </c>
      <c r="E3074" t="s">
        <v>81</v>
      </c>
      <c r="F3074" t="s">
        <v>5099</v>
      </c>
      <c r="G3074">
        <v>39</v>
      </c>
      <c r="H3074" t="s">
        <v>5190</v>
      </c>
      <c r="I3074">
        <v>2013</v>
      </c>
      <c r="J3074" t="s">
        <v>5091</v>
      </c>
      <c r="K3074" t="s">
        <v>5770</v>
      </c>
      <c r="L3074">
        <v>4.0128298795447694</v>
      </c>
      <c r="M3074" s="9" t="str">
        <f>Data[[#This Row],[schedule]]&amp;" | "&amp;Data[[#This Row],[section]]</f>
        <v xml:space="preserve">SCHEDULE 14: REPORT ON PASSENGER SATISFACTION INDICATORS | </v>
      </c>
      <c r="N3074" s="9" t="str">
        <f t="shared" ref="N3074:N3137" si="48">SUBSTITUTE(SUBSTITUTE(SUBSTITUTE(C3074&amp;" | "&amp;D3074&amp;" | "&amp;E3074&amp;" | "&amp;F3074&amp;" | "&amp;H3074," |  |  | "," | ")," |  |  | "," | ")," |  | "," | ")</f>
        <v>SCHEDULE 14: REPORT ON PASSENGER SATISFACTION INDICATORS | Annual average | International terminal: Comfort of waiting/gate areas</v>
      </c>
    </row>
    <row r="3075" spans="1:14">
      <c r="A3075" t="s">
        <v>2</v>
      </c>
      <c r="B3075">
        <v>2013</v>
      </c>
      <c r="C3075" t="s">
        <v>5088</v>
      </c>
      <c r="D3075" t="s">
        <v>81</v>
      </c>
      <c r="E3075" t="s">
        <v>81</v>
      </c>
      <c r="F3075" t="s">
        <v>5089</v>
      </c>
      <c r="G3075">
        <v>40</v>
      </c>
      <c r="H3075" t="s">
        <v>5193</v>
      </c>
      <c r="I3075">
        <v>2013</v>
      </c>
      <c r="J3075" t="s">
        <v>5091</v>
      </c>
      <c r="K3075" t="s">
        <v>5771</v>
      </c>
      <c r="L3075">
        <v>4.4390243903689033</v>
      </c>
      <c r="M3075" s="9" t="str">
        <f>Data[[#This Row],[schedule]]&amp;" | "&amp;Data[[#This Row],[section]]</f>
        <v xml:space="preserve">SCHEDULE 14: REPORT ON PASSENGER SATISFACTION INDICATORS | </v>
      </c>
      <c r="N3075" s="9" t="str">
        <f t="shared" si="48"/>
        <v>SCHEDULE 14: REPORT ON PASSENGER SATISFACTION INDICATORS | FY Q1 | International terminal: Cleanliness of airport terminal</v>
      </c>
    </row>
    <row r="3076" spans="1:14">
      <c r="A3076" t="s">
        <v>2</v>
      </c>
      <c r="B3076">
        <v>2013</v>
      </c>
      <c r="C3076" t="s">
        <v>5088</v>
      </c>
      <c r="D3076" t="s">
        <v>81</v>
      </c>
      <c r="E3076" t="s">
        <v>81</v>
      </c>
      <c r="F3076" t="s">
        <v>5093</v>
      </c>
      <c r="G3076">
        <v>40</v>
      </c>
      <c r="H3076" t="s">
        <v>5193</v>
      </c>
      <c r="I3076">
        <v>2013</v>
      </c>
      <c r="J3076" t="s">
        <v>5091</v>
      </c>
      <c r="K3076" t="s">
        <v>5772</v>
      </c>
      <c r="L3076">
        <v>4.3766233767553757</v>
      </c>
      <c r="M3076" s="9" t="str">
        <f>Data[[#This Row],[schedule]]&amp;" | "&amp;Data[[#This Row],[section]]</f>
        <v xml:space="preserve">SCHEDULE 14: REPORT ON PASSENGER SATISFACTION INDICATORS | </v>
      </c>
      <c r="N3076" s="9" t="str">
        <f t="shared" si="48"/>
        <v>SCHEDULE 14: REPORT ON PASSENGER SATISFACTION INDICATORS | FY Q2 | International terminal: Cleanliness of airport terminal</v>
      </c>
    </row>
    <row r="3077" spans="1:14">
      <c r="A3077" t="s">
        <v>2</v>
      </c>
      <c r="B3077">
        <v>2013</v>
      </c>
      <c r="C3077" t="s">
        <v>5088</v>
      </c>
      <c r="D3077" t="s">
        <v>81</v>
      </c>
      <c r="E3077" t="s">
        <v>81</v>
      </c>
      <c r="F3077" t="s">
        <v>5095</v>
      </c>
      <c r="G3077">
        <v>40</v>
      </c>
      <c r="H3077" t="s">
        <v>5193</v>
      </c>
      <c r="I3077">
        <v>2013</v>
      </c>
      <c r="J3077" t="s">
        <v>5091</v>
      </c>
      <c r="K3077" t="s">
        <v>5773</v>
      </c>
      <c r="L3077">
        <v>4.4459459499999996</v>
      </c>
      <c r="M3077" s="9" t="str">
        <f>Data[[#This Row],[schedule]]&amp;" | "&amp;Data[[#This Row],[section]]</f>
        <v xml:space="preserve">SCHEDULE 14: REPORT ON PASSENGER SATISFACTION INDICATORS | </v>
      </c>
      <c r="N3077" s="9" t="str">
        <f t="shared" si="48"/>
        <v>SCHEDULE 14: REPORT ON PASSENGER SATISFACTION INDICATORS | FY Q3 | International terminal: Cleanliness of airport terminal</v>
      </c>
    </row>
    <row r="3078" spans="1:14">
      <c r="A3078" t="s">
        <v>2</v>
      </c>
      <c r="B3078">
        <v>2013</v>
      </c>
      <c r="C3078" t="s">
        <v>5088</v>
      </c>
      <c r="D3078" t="s">
        <v>81</v>
      </c>
      <c r="E3078" t="s">
        <v>81</v>
      </c>
      <c r="F3078" t="s">
        <v>5097</v>
      </c>
      <c r="G3078">
        <v>40</v>
      </c>
      <c r="H3078" t="s">
        <v>5193</v>
      </c>
      <c r="I3078">
        <v>2013</v>
      </c>
      <c r="J3078" t="s">
        <v>5091</v>
      </c>
      <c r="K3078" t="s">
        <v>5774</v>
      </c>
      <c r="L3078">
        <v>4.3580246899999997</v>
      </c>
      <c r="M3078" s="9" t="str">
        <f>Data[[#This Row],[schedule]]&amp;" | "&amp;Data[[#This Row],[section]]</f>
        <v xml:space="preserve">SCHEDULE 14: REPORT ON PASSENGER SATISFACTION INDICATORS | </v>
      </c>
      <c r="N3078" s="9" t="str">
        <f t="shared" si="48"/>
        <v>SCHEDULE 14: REPORT ON PASSENGER SATISFACTION INDICATORS | FY Q4 | International terminal: Cleanliness of airport terminal</v>
      </c>
    </row>
    <row r="3079" spans="1:14">
      <c r="A3079" t="s">
        <v>2</v>
      </c>
      <c r="B3079">
        <v>2013</v>
      </c>
      <c r="C3079" t="s">
        <v>5088</v>
      </c>
      <c r="D3079" t="s">
        <v>81</v>
      </c>
      <c r="E3079" t="s">
        <v>81</v>
      </c>
      <c r="F3079" t="s">
        <v>5099</v>
      </c>
      <c r="G3079">
        <v>40</v>
      </c>
      <c r="H3079" t="s">
        <v>5193</v>
      </c>
      <c r="I3079">
        <v>2013</v>
      </c>
      <c r="J3079" t="s">
        <v>5091</v>
      </c>
      <c r="K3079" t="s">
        <v>5775</v>
      </c>
      <c r="L3079">
        <v>4.4049046017810696</v>
      </c>
      <c r="M3079" s="9" t="str">
        <f>Data[[#This Row],[schedule]]&amp;" | "&amp;Data[[#This Row],[section]]</f>
        <v xml:space="preserve">SCHEDULE 14: REPORT ON PASSENGER SATISFACTION INDICATORS | </v>
      </c>
      <c r="N3079" s="9" t="str">
        <f t="shared" si="48"/>
        <v>SCHEDULE 14: REPORT ON PASSENGER SATISFACTION INDICATORS | Annual average | International terminal: Cleanliness of airport terminal</v>
      </c>
    </row>
    <row r="3080" spans="1:14">
      <c r="A3080" t="s">
        <v>2</v>
      </c>
      <c r="B3080">
        <v>2013</v>
      </c>
      <c r="C3080" t="s">
        <v>5088</v>
      </c>
      <c r="D3080" t="s">
        <v>81</v>
      </c>
      <c r="E3080" t="s">
        <v>81</v>
      </c>
      <c r="F3080" t="s">
        <v>5089</v>
      </c>
      <c r="G3080">
        <v>41</v>
      </c>
      <c r="H3080" t="s">
        <v>5196</v>
      </c>
      <c r="I3080">
        <v>2013</v>
      </c>
      <c r="J3080" t="s">
        <v>5091</v>
      </c>
      <c r="K3080" t="s">
        <v>5776</v>
      </c>
      <c r="L3080">
        <v>4.0740740741990704</v>
      </c>
      <c r="M3080" s="9" t="str">
        <f>Data[[#This Row],[schedule]]&amp;" | "&amp;Data[[#This Row],[section]]</f>
        <v xml:space="preserve">SCHEDULE 14: REPORT ON PASSENGER SATISFACTION INDICATORS | </v>
      </c>
      <c r="N3080" s="9" t="str">
        <f t="shared" si="48"/>
        <v>SCHEDULE 14: REPORT ON PASSENGER SATISFACTION INDICATORS | FY Q1 | International terminal: Ambience of the airport</v>
      </c>
    </row>
    <row r="3081" spans="1:14">
      <c r="A3081" t="s">
        <v>2</v>
      </c>
      <c r="B3081">
        <v>2013</v>
      </c>
      <c r="C3081" t="s">
        <v>5088</v>
      </c>
      <c r="D3081" t="s">
        <v>81</v>
      </c>
      <c r="E3081" t="s">
        <v>81</v>
      </c>
      <c r="F3081" t="s">
        <v>5093</v>
      </c>
      <c r="G3081">
        <v>41</v>
      </c>
      <c r="H3081" t="s">
        <v>5196</v>
      </c>
      <c r="I3081">
        <v>2013</v>
      </c>
      <c r="J3081" t="s">
        <v>5091</v>
      </c>
      <c r="K3081" t="s">
        <v>5777</v>
      </c>
      <c r="L3081">
        <v>4.1756756758076774</v>
      </c>
      <c r="M3081" s="9" t="str">
        <f>Data[[#This Row],[schedule]]&amp;" | "&amp;Data[[#This Row],[section]]</f>
        <v xml:space="preserve">SCHEDULE 14: REPORT ON PASSENGER SATISFACTION INDICATORS | </v>
      </c>
      <c r="N3081" s="9" t="str">
        <f t="shared" si="48"/>
        <v>SCHEDULE 14: REPORT ON PASSENGER SATISFACTION INDICATORS | FY Q2 | International terminal: Ambience of the airport</v>
      </c>
    </row>
    <row r="3082" spans="1:14">
      <c r="A3082" t="s">
        <v>2</v>
      </c>
      <c r="B3082">
        <v>2013</v>
      </c>
      <c r="C3082" t="s">
        <v>5088</v>
      </c>
      <c r="D3082" t="s">
        <v>81</v>
      </c>
      <c r="E3082" t="s">
        <v>81</v>
      </c>
      <c r="F3082" t="s">
        <v>5095</v>
      </c>
      <c r="G3082">
        <v>41</v>
      </c>
      <c r="H3082" t="s">
        <v>5196</v>
      </c>
      <c r="I3082">
        <v>2013</v>
      </c>
      <c r="J3082" t="s">
        <v>5091</v>
      </c>
      <c r="K3082" t="s">
        <v>5778</v>
      </c>
      <c r="L3082">
        <v>4.1527777800000001</v>
      </c>
      <c r="M3082" s="9" t="str">
        <f>Data[[#This Row],[schedule]]&amp;" | "&amp;Data[[#This Row],[section]]</f>
        <v xml:space="preserve">SCHEDULE 14: REPORT ON PASSENGER SATISFACTION INDICATORS | </v>
      </c>
      <c r="N3082" s="9" t="str">
        <f t="shared" si="48"/>
        <v>SCHEDULE 14: REPORT ON PASSENGER SATISFACTION INDICATORS | FY Q3 | International terminal: Ambience of the airport</v>
      </c>
    </row>
    <row r="3083" spans="1:14">
      <c r="A3083" t="s">
        <v>2</v>
      </c>
      <c r="B3083">
        <v>2013</v>
      </c>
      <c r="C3083" t="s">
        <v>5088</v>
      </c>
      <c r="D3083" t="s">
        <v>81</v>
      </c>
      <c r="E3083" t="s">
        <v>81</v>
      </c>
      <c r="F3083" t="s">
        <v>5097</v>
      </c>
      <c r="G3083">
        <v>41</v>
      </c>
      <c r="H3083" t="s">
        <v>5196</v>
      </c>
      <c r="I3083">
        <v>2013</v>
      </c>
      <c r="J3083" t="s">
        <v>5091</v>
      </c>
      <c r="K3083" t="s">
        <v>5779</v>
      </c>
      <c r="L3083">
        <v>4.1666666699999997</v>
      </c>
      <c r="M3083" s="9" t="str">
        <f>Data[[#This Row],[schedule]]&amp;" | "&amp;Data[[#This Row],[section]]</f>
        <v xml:space="preserve">SCHEDULE 14: REPORT ON PASSENGER SATISFACTION INDICATORS | </v>
      </c>
      <c r="N3083" s="9" t="str">
        <f t="shared" si="48"/>
        <v>SCHEDULE 14: REPORT ON PASSENGER SATISFACTION INDICATORS | FY Q4 | International terminal: Ambience of the airport</v>
      </c>
    </row>
    <row r="3084" spans="1:14">
      <c r="A3084" t="s">
        <v>2</v>
      </c>
      <c r="B3084">
        <v>2013</v>
      </c>
      <c r="C3084" t="s">
        <v>5088</v>
      </c>
      <c r="D3084" t="s">
        <v>81</v>
      </c>
      <c r="E3084" t="s">
        <v>81</v>
      </c>
      <c r="F3084" t="s">
        <v>5099</v>
      </c>
      <c r="G3084">
        <v>41</v>
      </c>
      <c r="H3084" t="s">
        <v>5196</v>
      </c>
      <c r="I3084">
        <v>2013</v>
      </c>
      <c r="J3084" t="s">
        <v>5091</v>
      </c>
      <c r="K3084" t="s">
        <v>5780</v>
      </c>
      <c r="L3084">
        <v>4.1422985500016871</v>
      </c>
      <c r="M3084" s="9" t="str">
        <f>Data[[#This Row],[schedule]]&amp;" | "&amp;Data[[#This Row],[section]]</f>
        <v xml:space="preserve">SCHEDULE 14: REPORT ON PASSENGER SATISFACTION INDICATORS | </v>
      </c>
      <c r="N3084" s="9" t="str">
        <f t="shared" si="48"/>
        <v>SCHEDULE 14: REPORT ON PASSENGER SATISFACTION INDICATORS | Annual average | International terminal: Ambience of the airport</v>
      </c>
    </row>
    <row r="3085" spans="1:14">
      <c r="A3085" t="s">
        <v>2</v>
      </c>
      <c r="B3085">
        <v>2013</v>
      </c>
      <c r="C3085" t="s">
        <v>5088</v>
      </c>
      <c r="D3085" t="s">
        <v>81</v>
      </c>
      <c r="E3085" t="s">
        <v>81</v>
      </c>
      <c r="F3085" t="s">
        <v>5089</v>
      </c>
      <c r="G3085">
        <v>42</v>
      </c>
      <c r="H3085" t="s">
        <v>5198</v>
      </c>
      <c r="I3085">
        <v>2013</v>
      </c>
      <c r="J3085" t="s">
        <v>5091</v>
      </c>
      <c r="K3085" t="s">
        <v>5781</v>
      </c>
      <c r="L3085">
        <v>4.4268292684176798</v>
      </c>
      <c r="M3085" s="9" t="str">
        <f>Data[[#This Row],[schedule]]&amp;" | "&amp;Data[[#This Row],[section]]</f>
        <v xml:space="preserve">SCHEDULE 14: REPORT ON PASSENGER SATISFACTION INDICATORS | </v>
      </c>
      <c r="N3085" s="9" t="str">
        <f t="shared" si="48"/>
        <v>SCHEDULE 14: REPORT ON PASSENGER SATISFACTION INDICATORS | FY Q1 | International terminal: Passport and visa inspection waiting time</v>
      </c>
    </row>
    <row r="3086" spans="1:14">
      <c r="A3086" t="s">
        <v>2</v>
      </c>
      <c r="B3086">
        <v>2013</v>
      </c>
      <c r="C3086" t="s">
        <v>5088</v>
      </c>
      <c r="D3086" t="s">
        <v>81</v>
      </c>
      <c r="E3086" t="s">
        <v>81</v>
      </c>
      <c r="F3086" t="s">
        <v>5093</v>
      </c>
      <c r="G3086">
        <v>42</v>
      </c>
      <c r="H3086" t="s">
        <v>5198</v>
      </c>
      <c r="I3086">
        <v>2013</v>
      </c>
      <c r="J3086" t="s">
        <v>5091</v>
      </c>
      <c r="K3086" t="s">
        <v>5782</v>
      </c>
      <c r="L3086">
        <v>4.5714285715605696</v>
      </c>
      <c r="M3086" s="9" t="str">
        <f>Data[[#This Row],[schedule]]&amp;" | "&amp;Data[[#This Row],[section]]</f>
        <v xml:space="preserve">SCHEDULE 14: REPORT ON PASSENGER SATISFACTION INDICATORS | </v>
      </c>
      <c r="N3086" s="9" t="str">
        <f t="shared" si="48"/>
        <v>SCHEDULE 14: REPORT ON PASSENGER SATISFACTION INDICATORS | FY Q2 | International terminal: Passport and visa inspection waiting time</v>
      </c>
    </row>
    <row r="3087" spans="1:14">
      <c r="A3087" t="s">
        <v>2</v>
      </c>
      <c r="B3087">
        <v>2013</v>
      </c>
      <c r="C3087" t="s">
        <v>5088</v>
      </c>
      <c r="D3087" t="s">
        <v>81</v>
      </c>
      <c r="E3087" t="s">
        <v>81</v>
      </c>
      <c r="F3087" t="s">
        <v>5095</v>
      </c>
      <c r="G3087">
        <v>42</v>
      </c>
      <c r="H3087" t="s">
        <v>5198</v>
      </c>
      <c r="I3087">
        <v>2013</v>
      </c>
      <c r="J3087" t="s">
        <v>5091</v>
      </c>
      <c r="K3087" t="s">
        <v>5783</v>
      </c>
      <c r="L3087">
        <v>4.6266666699999996</v>
      </c>
      <c r="M3087" s="9" t="str">
        <f>Data[[#This Row],[schedule]]&amp;" | "&amp;Data[[#This Row],[section]]</f>
        <v xml:space="preserve">SCHEDULE 14: REPORT ON PASSENGER SATISFACTION INDICATORS | </v>
      </c>
      <c r="N3087" s="9" t="str">
        <f t="shared" si="48"/>
        <v>SCHEDULE 14: REPORT ON PASSENGER SATISFACTION INDICATORS | FY Q3 | International terminal: Passport and visa inspection waiting time</v>
      </c>
    </row>
    <row r="3088" spans="1:14">
      <c r="A3088" t="s">
        <v>2</v>
      </c>
      <c r="B3088">
        <v>2013</v>
      </c>
      <c r="C3088" t="s">
        <v>5088</v>
      </c>
      <c r="D3088" t="s">
        <v>81</v>
      </c>
      <c r="E3088" t="s">
        <v>81</v>
      </c>
      <c r="F3088" t="s">
        <v>5097</v>
      </c>
      <c r="G3088">
        <v>42</v>
      </c>
      <c r="H3088" t="s">
        <v>5198</v>
      </c>
      <c r="I3088">
        <v>2013</v>
      </c>
      <c r="J3088" t="s">
        <v>5091</v>
      </c>
      <c r="K3088" t="s">
        <v>5784</v>
      </c>
      <c r="L3088">
        <v>4.5061728399999996</v>
      </c>
      <c r="M3088" s="9" t="str">
        <f>Data[[#This Row],[schedule]]&amp;" | "&amp;Data[[#This Row],[section]]</f>
        <v xml:space="preserve">SCHEDULE 14: REPORT ON PASSENGER SATISFACTION INDICATORS | </v>
      </c>
      <c r="N3088" s="9" t="str">
        <f t="shared" si="48"/>
        <v>SCHEDULE 14: REPORT ON PASSENGER SATISFACTION INDICATORS | FY Q4 | International terminal: Passport and visa inspection waiting time</v>
      </c>
    </row>
    <row r="3089" spans="1:14">
      <c r="A3089" t="s">
        <v>2</v>
      </c>
      <c r="B3089">
        <v>2013</v>
      </c>
      <c r="C3089" t="s">
        <v>5088</v>
      </c>
      <c r="D3089" t="s">
        <v>81</v>
      </c>
      <c r="E3089" t="s">
        <v>81</v>
      </c>
      <c r="F3089" t="s">
        <v>5099</v>
      </c>
      <c r="G3089">
        <v>42</v>
      </c>
      <c r="H3089" t="s">
        <v>5198</v>
      </c>
      <c r="I3089">
        <v>2013</v>
      </c>
      <c r="J3089" t="s">
        <v>5091</v>
      </c>
      <c r="K3089" t="s">
        <v>5785</v>
      </c>
      <c r="L3089">
        <v>4.5327743374945619</v>
      </c>
      <c r="M3089" s="9" t="str">
        <f>Data[[#This Row],[schedule]]&amp;" | "&amp;Data[[#This Row],[section]]</f>
        <v xml:space="preserve">SCHEDULE 14: REPORT ON PASSENGER SATISFACTION INDICATORS | </v>
      </c>
      <c r="N3089" s="9" t="str">
        <f t="shared" si="48"/>
        <v>SCHEDULE 14: REPORT ON PASSENGER SATISFACTION INDICATORS | Annual average | International terminal: Passport and visa inspection waiting time</v>
      </c>
    </row>
    <row r="3090" spans="1:14">
      <c r="A3090" t="s">
        <v>2</v>
      </c>
      <c r="B3090">
        <v>2013</v>
      </c>
      <c r="C3090" t="s">
        <v>5088</v>
      </c>
      <c r="D3090" t="s">
        <v>81</v>
      </c>
      <c r="E3090" t="s">
        <v>81</v>
      </c>
      <c r="F3090" t="s">
        <v>5089</v>
      </c>
      <c r="G3090">
        <v>43</v>
      </c>
      <c r="H3090" t="s">
        <v>5203</v>
      </c>
      <c r="I3090">
        <v>2013</v>
      </c>
      <c r="J3090" t="s">
        <v>5091</v>
      </c>
      <c r="K3090" t="s">
        <v>5786</v>
      </c>
      <c r="L3090">
        <v>4.462500000124999</v>
      </c>
      <c r="M3090" s="9" t="str">
        <f>Data[[#This Row],[schedule]]&amp;" | "&amp;Data[[#This Row],[section]]</f>
        <v xml:space="preserve">SCHEDULE 14: REPORT ON PASSENGER SATISFACTION INDICATORS | </v>
      </c>
      <c r="N3090" s="9" t="str">
        <f t="shared" si="48"/>
        <v>SCHEDULE 14: REPORT ON PASSENGER SATISFACTION INDICATORS | FY Q1 | International terminal: Security inspection waiting time</v>
      </c>
    </row>
    <row r="3091" spans="1:14">
      <c r="A3091" t="s">
        <v>2</v>
      </c>
      <c r="B3091">
        <v>2013</v>
      </c>
      <c r="C3091" t="s">
        <v>5088</v>
      </c>
      <c r="D3091" t="s">
        <v>81</v>
      </c>
      <c r="E3091" t="s">
        <v>81</v>
      </c>
      <c r="F3091" t="s">
        <v>5093</v>
      </c>
      <c r="G3091">
        <v>43</v>
      </c>
      <c r="H3091" t="s">
        <v>5203</v>
      </c>
      <c r="I3091">
        <v>2013</v>
      </c>
      <c r="J3091" t="s">
        <v>5091</v>
      </c>
      <c r="K3091" t="s">
        <v>5787</v>
      </c>
      <c r="L3091">
        <v>4.5479452056114527</v>
      </c>
      <c r="M3091" s="9" t="str">
        <f>Data[[#This Row],[schedule]]&amp;" | "&amp;Data[[#This Row],[section]]</f>
        <v xml:space="preserve">SCHEDULE 14: REPORT ON PASSENGER SATISFACTION INDICATORS | </v>
      </c>
      <c r="N3091" s="9" t="str">
        <f t="shared" si="48"/>
        <v>SCHEDULE 14: REPORT ON PASSENGER SATISFACTION INDICATORS | FY Q2 | International terminal: Security inspection waiting time</v>
      </c>
    </row>
    <row r="3092" spans="1:14">
      <c r="A3092" t="s">
        <v>2</v>
      </c>
      <c r="B3092">
        <v>2013</v>
      </c>
      <c r="C3092" t="s">
        <v>5088</v>
      </c>
      <c r="D3092" t="s">
        <v>81</v>
      </c>
      <c r="E3092" t="s">
        <v>81</v>
      </c>
      <c r="F3092" t="s">
        <v>5095</v>
      </c>
      <c r="G3092">
        <v>43</v>
      </c>
      <c r="H3092" t="s">
        <v>5203</v>
      </c>
      <c r="I3092">
        <v>2013</v>
      </c>
      <c r="J3092" t="s">
        <v>5091</v>
      </c>
      <c r="K3092" t="s">
        <v>5788</v>
      </c>
      <c r="L3092">
        <v>4.4324324300000004</v>
      </c>
      <c r="M3092" s="9" t="str">
        <f>Data[[#This Row],[schedule]]&amp;" | "&amp;Data[[#This Row],[section]]</f>
        <v xml:space="preserve">SCHEDULE 14: REPORT ON PASSENGER SATISFACTION INDICATORS | </v>
      </c>
      <c r="N3092" s="9" t="str">
        <f t="shared" si="48"/>
        <v>SCHEDULE 14: REPORT ON PASSENGER SATISFACTION INDICATORS | FY Q3 | International terminal: Security inspection waiting time</v>
      </c>
    </row>
    <row r="3093" spans="1:14">
      <c r="A3093" t="s">
        <v>2</v>
      </c>
      <c r="B3093">
        <v>2013</v>
      </c>
      <c r="C3093" t="s">
        <v>5088</v>
      </c>
      <c r="D3093" t="s">
        <v>81</v>
      </c>
      <c r="E3093" t="s">
        <v>81</v>
      </c>
      <c r="F3093" t="s">
        <v>5097</v>
      </c>
      <c r="G3093">
        <v>43</v>
      </c>
      <c r="H3093" t="s">
        <v>5203</v>
      </c>
      <c r="I3093">
        <v>2013</v>
      </c>
      <c r="J3093" t="s">
        <v>5091</v>
      </c>
      <c r="K3093" t="s">
        <v>5789</v>
      </c>
      <c r="L3093">
        <v>4.4756097600000002</v>
      </c>
      <c r="M3093" s="9" t="str">
        <f>Data[[#This Row],[schedule]]&amp;" | "&amp;Data[[#This Row],[section]]</f>
        <v xml:space="preserve">SCHEDULE 14: REPORT ON PASSENGER SATISFACTION INDICATORS | </v>
      </c>
      <c r="N3093" s="9" t="str">
        <f t="shared" si="48"/>
        <v>SCHEDULE 14: REPORT ON PASSENGER SATISFACTION INDICATORS | FY Q4 | International terminal: Security inspection waiting time</v>
      </c>
    </row>
    <row r="3094" spans="1:14">
      <c r="A3094" t="s">
        <v>2</v>
      </c>
      <c r="B3094">
        <v>2013</v>
      </c>
      <c r="C3094" t="s">
        <v>5088</v>
      </c>
      <c r="D3094" t="s">
        <v>81</v>
      </c>
      <c r="E3094" t="s">
        <v>81</v>
      </c>
      <c r="F3094" t="s">
        <v>5099</v>
      </c>
      <c r="G3094">
        <v>43</v>
      </c>
      <c r="H3094" t="s">
        <v>5203</v>
      </c>
      <c r="I3094">
        <v>2013</v>
      </c>
      <c r="J3094" t="s">
        <v>5091</v>
      </c>
      <c r="K3094" t="s">
        <v>5790</v>
      </c>
      <c r="L3094">
        <v>4.4796218489341131</v>
      </c>
      <c r="M3094" s="9" t="str">
        <f>Data[[#This Row],[schedule]]&amp;" | "&amp;Data[[#This Row],[section]]</f>
        <v xml:space="preserve">SCHEDULE 14: REPORT ON PASSENGER SATISFACTION INDICATORS | </v>
      </c>
      <c r="N3094" s="9" t="str">
        <f t="shared" si="48"/>
        <v>SCHEDULE 14: REPORT ON PASSENGER SATISFACTION INDICATORS | Annual average | International terminal: Security inspection waiting time</v>
      </c>
    </row>
    <row r="3095" spans="1:14">
      <c r="A3095" t="s">
        <v>2</v>
      </c>
      <c r="B3095">
        <v>2013</v>
      </c>
      <c r="C3095" t="s">
        <v>5088</v>
      </c>
      <c r="D3095" t="s">
        <v>81</v>
      </c>
      <c r="E3095" t="s">
        <v>81</v>
      </c>
      <c r="F3095" t="s">
        <v>5089</v>
      </c>
      <c r="G3095">
        <v>44</v>
      </c>
      <c r="H3095" t="s">
        <v>5207</v>
      </c>
      <c r="I3095">
        <v>2013</v>
      </c>
      <c r="J3095" t="s">
        <v>5091</v>
      </c>
      <c r="K3095" t="s">
        <v>5791</v>
      </c>
      <c r="L3095">
        <v>4.2608695653423911</v>
      </c>
      <c r="M3095" s="9" t="str">
        <f>Data[[#This Row],[schedule]]&amp;" | "&amp;Data[[#This Row],[section]]</f>
        <v xml:space="preserve">SCHEDULE 14: REPORT ON PASSENGER SATISFACTION INDICATORS | </v>
      </c>
      <c r="N3095" s="9" t="str">
        <f t="shared" si="48"/>
        <v>SCHEDULE 14: REPORT ON PASSENGER SATISFACTION INDICATORS | FY Q1 | International terminal: Check-in waiting time</v>
      </c>
    </row>
    <row r="3096" spans="1:14">
      <c r="A3096" t="s">
        <v>2</v>
      </c>
      <c r="B3096">
        <v>2013</v>
      </c>
      <c r="C3096" t="s">
        <v>5088</v>
      </c>
      <c r="D3096" t="s">
        <v>81</v>
      </c>
      <c r="E3096" t="s">
        <v>81</v>
      </c>
      <c r="F3096" t="s">
        <v>5093</v>
      </c>
      <c r="G3096">
        <v>44</v>
      </c>
      <c r="H3096" t="s">
        <v>5207</v>
      </c>
      <c r="I3096">
        <v>2013</v>
      </c>
      <c r="J3096" t="s">
        <v>5091</v>
      </c>
      <c r="K3096" t="s">
        <v>5792</v>
      </c>
      <c r="L3096">
        <v>4.516129032390066</v>
      </c>
      <c r="M3096" s="9" t="str">
        <f>Data[[#This Row],[schedule]]&amp;" | "&amp;Data[[#This Row],[section]]</f>
        <v xml:space="preserve">SCHEDULE 14: REPORT ON PASSENGER SATISFACTION INDICATORS | </v>
      </c>
      <c r="N3096" s="9" t="str">
        <f t="shared" si="48"/>
        <v>SCHEDULE 14: REPORT ON PASSENGER SATISFACTION INDICATORS | FY Q2 | International terminal: Check-in waiting time</v>
      </c>
    </row>
    <row r="3097" spans="1:14">
      <c r="A3097" t="s">
        <v>2</v>
      </c>
      <c r="B3097">
        <v>2013</v>
      </c>
      <c r="C3097" t="s">
        <v>5088</v>
      </c>
      <c r="D3097" t="s">
        <v>81</v>
      </c>
      <c r="E3097" t="s">
        <v>81</v>
      </c>
      <c r="F3097" t="s">
        <v>5095</v>
      </c>
      <c r="G3097">
        <v>44</v>
      </c>
      <c r="H3097" t="s">
        <v>5207</v>
      </c>
      <c r="I3097">
        <v>2013</v>
      </c>
      <c r="J3097" t="s">
        <v>5091</v>
      </c>
      <c r="K3097" t="s">
        <v>5793</v>
      </c>
      <c r="L3097">
        <v>4.171875</v>
      </c>
      <c r="M3097" s="9" t="str">
        <f>Data[[#This Row],[schedule]]&amp;" | "&amp;Data[[#This Row],[section]]</f>
        <v xml:space="preserve">SCHEDULE 14: REPORT ON PASSENGER SATISFACTION INDICATORS | </v>
      </c>
      <c r="N3097" s="9" t="str">
        <f t="shared" si="48"/>
        <v>SCHEDULE 14: REPORT ON PASSENGER SATISFACTION INDICATORS | FY Q3 | International terminal: Check-in waiting time</v>
      </c>
    </row>
    <row r="3098" spans="1:14">
      <c r="A3098" t="s">
        <v>2</v>
      </c>
      <c r="B3098">
        <v>2013</v>
      </c>
      <c r="C3098" t="s">
        <v>5088</v>
      </c>
      <c r="D3098" t="s">
        <v>81</v>
      </c>
      <c r="E3098" t="s">
        <v>81</v>
      </c>
      <c r="F3098" t="s">
        <v>5097</v>
      </c>
      <c r="G3098">
        <v>44</v>
      </c>
      <c r="H3098" t="s">
        <v>5207</v>
      </c>
      <c r="I3098">
        <v>2013</v>
      </c>
      <c r="J3098" t="s">
        <v>5091</v>
      </c>
      <c r="K3098" t="s">
        <v>5794</v>
      </c>
      <c r="L3098">
        <v>4.3676470600000004</v>
      </c>
      <c r="M3098" s="9" t="str">
        <f>Data[[#This Row],[schedule]]&amp;" | "&amp;Data[[#This Row],[section]]</f>
        <v xml:space="preserve">SCHEDULE 14: REPORT ON PASSENGER SATISFACTION INDICATORS | </v>
      </c>
      <c r="N3098" s="9" t="str">
        <f t="shared" si="48"/>
        <v>SCHEDULE 14: REPORT ON PASSENGER SATISFACTION INDICATORS | FY Q4 | International terminal: Check-in waiting time</v>
      </c>
    </row>
    <row r="3099" spans="1:14">
      <c r="A3099" t="s">
        <v>2</v>
      </c>
      <c r="B3099">
        <v>2013</v>
      </c>
      <c r="C3099" t="s">
        <v>5088</v>
      </c>
      <c r="D3099" t="s">
        <v>81</v>
      </c>
      <c r="E3099" t="s">
        <v>81</v>
      </c>
      <c r="F3099" t="s">
        <v>5099</v>
      </c>
      <c r="G3099">
        <v>44</v>
      </c>
      <c r="H3099" t="s">
        <v>5207</v>
      </c>
      <c r="I3099">
        <v>2013</v>
      </c>
      <c r="J3099" t="s">
        <v>5091</v>
      </c>
      <c r="K3099" t="s">
        <v>5795</v>
      </c>
      <c r="L3099">
        <v>4.3291301644331144</v>
      </c>
      <c r="M3099" s="9" t="str">
        <f>Data[[#This Row],[schedule]]&amp;" | "&amp;Data[[#This Row],[section]]</f>
        <v xml:space="preserve">SCHEDULE 14: REPORT ON PASSENGER SATISFACTION INDICATORS | </v>
      </c>
      <c r="N3099" s="9" t="str">
        <f t="shared" si="48"/>
        <v>SCHEDULE 14: REPORT ON PASSENGER SATISFACTION INDICATORS | Annual average | International terminal: Check-in waiting time</v>
      </c>
    </row>
    <row r="3100" spans="1:14">
      <c r="A3100" t="s">
        <v>2</v>
      </c>
      <c r="B3100">
        <v>2013</v>
      </c>
      <c r="C3100" t="s">
        <v>5088</v>
      </c>
      <c r="D3100" t="s">
        <v>81</v>
      </c>
      <c r="E3100" t="s">
        <v>81</v>
      </c>
      <c r="F3100" t="s">
        <v>5089</v>
      </c>
      <c r="G3100">
        <v>45</v>
      </c>
      <c r="H3100" t="s">
        <v>5212</v>
      </c>
      <c r="I3100">
        <v>2013</v>
      </c>
      <c r="J3100" t="s">
        <v>5091</v>
      </c>
      <c r="K3100" t="s">
        <v>5796</v>
      </c>
      <c r="L3100">
        <v>4.4250000001249994</v>
      </c>
      <c r="M3100" s="9" t="str">
        <f>Data[[#This Row],[schedule]]&amp;" | "&amp;Data[[#This Row],[section]]</f>
        <v xml:space="preserve">SCHEDULE 14: REPORT ON PASSENGER SATISFACTION INDICATORS | </v>
      </c>
      <c r="N3100" s="9" t="str">
        <f t="shared" si="48"/>
        <v>SCHEDULE 14: REPORT ON PASSENGER SATISFACTION INDICATORS | FY Q1 | International terminal: Feeling of being safe and secure</v>
      </c>
    </row>
    <row r="3101" spans="1:14">
      <c r="A3101" t="s">
        <v>2</v>
      </c>
      <c r="B3101">
        <v>2013</v>
      </c>
      <c r="C3101" t="s">
        <v>5088</v>
      </c>
      <c r="D3101" t="s">
        <v>81</v>
      </c>
      <c r="E3101" t="s">
        <v>81</v>
      </c>
      <c r="F3101" t="s">
        <v>5093</v>
      </c>
      <c r="G3101">
        <v>45</v>
      </c>
      <c r="H3101" t="s">
        <v>5212</v>
      </c>
      <c r="I3101">
        <v>2013</v>
      </c>
      <c r="J3101" t="s">
        <v>5091</v>
      </c>
      <c r="K3101" t="s">
        <v>5797</v>
      </c>
      <c r="L3101">
        <v>4.5733333334653343</v>
      </c>
      <c r="M3101" s="9" t="str">
        <f>Data[[#This Row],[schedule]]&amp;" | "&amp;Data[[#This Row],[section]]</f>
        <v xml:space="preserve">SCHEDULE 14: REPORT ON PASSENGER SATISFACTION INDICATORS | </v>
      </c>
      <c r="N3101" s="9" t="str">
        <f t="shared" si="48"/>
        <v>SCHEDULE 14: REPORT ON PASSENGER SATISFACTION INDICATORS | FY Q2 | International terminal: Feeling of being safe and secure</v>
      </c>
    </row>
    <row r="3102" spans="1:14">
      <c r="A3102" t="s">
        <v>2</v>
      </c>
      <c r="B3102">
        <v>2013</v>
      </c>
      <c r="C3102" t="s">
        <v>5088</v>
      </c>
      <c r="D3102" t="s">
        <v>81</v>
      </c>
      <c r="E3102" t="s">
        <v>81</v>
      </c>
      <c r="F3102" t="s">
        <v>5095</v>
      </c>
      <c r="G3102">
        <v>45</v>
      </c>
      <c r="H3102" t="s">
        <v>5212</v>
      </c>
      <c r="I3102">
        <v>2013</v>
      </c>
      <c r="J3102" t="s">
        <v>5091</v>
      </c>
      <c r="K3102" t="s">
        <v>5798</v>
      </c>
      <c r="L3102">
        <v>4.4366197200000004</v>
      </c>
      <c r="M3102" s="9" t="str">
        <f>Data[[#This Row],[schedule]]&amp;" | "&amp;Data[[#This Row],[section]]</f>
        <v xml:space="preserve">SCHEDULE 14: REPORT ON PASSENGER SATISFACTION INDICATORS | </v>
      </c>
      <c r="N3102" s="9" t="str">
        <f t="shared" si="48"/>
        <v>SCHEDULE 14: REPORT ON PASSENGER SATISFACTION INDICATORS | FY Q3 | International terminal: Feeling of being safe and secure</v>
      </c>
    </row>
    <row r="3103" spans="1:14">
      <c r="A3103" t="s">
        <v>2</v>
      </c>
      <c r="B3103">
        <v>2013</v>
      </c>
      <c r="C3103" t="s">
        <v>5088</v>
      </c>
      <c r="D3103" t="s">
        <v>81</v>
      </c>
      <c r="E3103" t="s">
        <v>81</v>
      </c>
      <c r="F3103" t="s">
        <v>5097</v>
      </c>
      <c r="G3103">
        <v>45</v>
      </c>
      <c r="H3103" t="s">
        <v>5212</v>
      </c>
      <c r="I3103">
        <v>2013</v>
      </c>
      <c r="J3103" t="s">
        <v>5091</v>
      </c>
      <c r="K3103" t="s">
        <v>5799</v>
      </c>
      <c r="L3103">
        <v>4.4814814800000002</v>
      </c>
      <c r="M3103" s="9" t="str">
        <f>Data[[#This Row],[schedule]]&amp;" | "&amp;Data[[#This Row],[section]]</f>
        <v xml:space="preserve">SCHEDULE 14: REPORT ON PASSENGER SATISFACTION INDICATORS | </v>
      </c>
      <c r="N3103" s="9" t="str">
        <f t="shared" si="48"/>
        <v>SCHEDULE 14: REPORT ON PASSENGER SATISFACTION INDICATORS | FY Q4 | International terminal: Feeling of being safe and secure</v>
      </c>
    </row>
    <row r="3104" spans="1:14">
      <c r="A3104" t="s">
        <v>2</v>
      </c>
      <c r="B3104">
        <v>2013</v>
      </c>
      <c r="C3104" t="s">
        <v>5088</v>
      </c>
      <c r="D3104" t="s">
        <v>81</v>
      </c>
      <c r="E3104" t="s">
        <v>81</v>
      </c>
      <c r="F3104" t="s">
        <v>5099</v>
      </c>
      <c r="G3104">
        <v>45</v>
      </c>
      <c r="H3104" t="s">
        <v>5212</v>
      </c>
      <c r="I3104">
        <v>2013</v>
      </c>
      <c r="J3104" t="s">
        <v>5091</v>
      </c>
      <c r="K3104" t="s">
        <v>5800</v>
      </c>
      <c r="L3104">
        <v>4.4791086333975834</v>
      </c>
      <c r="M3104" s="9" t="str">
        <f>Data[[#This Row],[schedule]]&amp;" | "&amp;Data[[#This Row],[section]]</f>
        <v xml:space="preserve">SCHEDULE 14: REPORT ON PASSENGER SATISFACTION INDICATORS | </v>
      </c>
      <c r="N3104" s="9" t="str">
        <f t="shared" si="48"/>
        <v>SCHEDULE 14: REPORT ON PASSENGER SATISFACTION INDICATORS | Annual average | International terminal: Feeling of being safe and secure</v>
      </c>
    </row>
    <row r="3105" spans="1:14">
      <c r="A3105" t="s">
        <v>2</v>
      </c>
      <c r="B3105">
        <v>2013</v>
      </c>
      <c r="C3105" t="s">
        <v>5088</v>
      </c>
      <c r="D3105" t="s">
        <v>81</v>
      </c>
      <c r="E3105" t="s">
        <v>81</v>
      </c>
      <c r="F3105" t="s">
        <v>5089</v>
      </c>
      <c r="G3105">
        <v>46</v>
      </c>
      <c r="H3105" t="s">
        <v>5218</v>
      </c>
      <c r="I3105">
        <v>2013</v>
      </c>
      <c r="J3105" t="s">
        <v>5091</v>
      </c>
      <c r="K3105" t="s">
        <v>5801</v>
      </c>
      <c r="L3105">
        <v>4.2572895832898094</v>
      </c>
      <c r="M3105" s="9" t="str">
        <f>Data[[#This Row],[schedule]]&amp;" | "&amp;Data[[#This Row],[section]]</f>
        <v xml:space="preserve">SCHEDULE 14: REPORT ON PASSENGER SATISFACTION INDICATORS | </v>
      </c>
      <c r="N3105" s="9" t="str">
        <f t="shared" si="48"/>
        <v>SCHEDULE 14: REPORT ON PASSENGER SATISFACTION INDICATORS | FY Q1 | International terminal: Average survey score</v>
      </c>
    </row>
    <row r="3106" spans="1:14">
      <c r="A3106" t="s">
        <v>2</v>
      </c>
      <c r="B3106">
        <v>2013</v>
      </c>
      <c r="C3106" t="s">
        <v>5088</v>
      </c>
      <c r="D3106" t="s">
        <v>81</v>
      </c>
      <c r="E3106" t="s">
        <v>81</v>
      </c>
      <c r="F3106" t="s">
        <v>5093</v>
      </c>
      <c r="G3106">
        <v>46</v>
      </c>
      <c r="H3106" t="s">
        <v>5218</v>
      </c>
      <c r="I3106">
        <v>2013</v>
      </c>
      <c r="J3106" t="s">
        <v>5091</v>
      </c>
      <c r="K3106" t="s">
        <v>5802</v>
      </c>
      <c r="L3106">
        <v>4.326680913539958</v>
      </c>
      <c r="M3106" s="9" t="str">
        <f>Data[[#This Row],[schedule]]&amp;" | "&amp;Data[[#This Row],[section]]</f>
        <v xml:space="preserve">SCHEDULE 14: REPORT ON PASSENGER SATISFACTION INDICATORS | </v>
      </c>
      <c r="N3106" s="9" t="str">
        <f t="shared" si="48"/>
        <v>SCHEDULE 14: REPORT ON PASSENGER SATISFACTION INDICATORS | FY Q2 | International terminal: Average survey score</v>
      </c>
    </row>
    <row r="3107" spans="1:14">
      <c r="A3107" t="s">
        <v>2</v>
      </c>
      <c r="B3107">
        <v>2013</v>
      </c>
      <c r="C3107" t="s">
        <v>5088</v>
      </c>
      <c r="D3107" t="s">
        <v>81</v>
      </c>
      <c r="E3107" t="s">
        <v>81</v>
      </c>
      <c r="F3107" t="s">
        <v>5095</v>
      </c>
      <c r="G3107">
        <v>46</v>
      </c>
      <c r="H3107" t="s">
        <v>5218</v>
      </c>
      <c r="I3107">
        <v>2013</v>
      </c>
      <c r="J3107" t="s">
        <v>5091</v>
      </c>
      <c r="K3107" t="s">
        <v>5803</v>
      </c>
      <c r="L3107">
        <v>4.2718983750000001</v>
      </c>
      <c r="M3107" s="9" t="str">
        <f>Data[[#This Row],[schedule]]&amp;" | "&amp;Data[[#This Row],[section]]</f>
        <v xml:space="preserve">SCHEDULE 14: REPORT ON PASSENGER SATISFACTION INDICATORS | </v>
      </c>
      <c r="N3107" s="9" t="str">
        <f t="shared" si="48"/>
        <v>SCHEDULE 14: REPORT ON PASSENGER SATISFACTION INDICATORS | FY Q3 | International terminal: Average survey score</v>
      </c>
    </row>
    <row r="3108" spans="1:14">
      <c r="A3108" t="s">
        <v>2</v>
      </c>
      <c r="B3108">
        <v>2013</v>
      </c>
      <c r="C3108" t="s">
        <v>5088</v>
      </c>
      <c r="D3108" t="s">
        <v>81</v>
      </c>
      <c r="E3108" t="s">
        <v>81</v>
      </c>
      <c r="F3108" t="s">
        <v>5097</v>
      </c>
      <c r="G3108">
        <v>46</v>
      </c>
      <c r="H3108" t="s">
        <v>5218</v>
      </c>
      <c r="I3108">
        <v>2013</v>
      </c>
      <c r="J3108" t="s">
        <v>5091</v>
      </c>
      <c r="K3108" t="s">
        <v>5804</v>
      </c>
      <c r="L3108">
        <v>4.2684649380000002</v>
      </c>
      <c r="M3108" s="9" t="str">
        <f>Data[[#This Row],[schedule]]&amp;" | "&amp;Data[[#This Row],[section]]</f>
        <v xml:space="preserve">SCHEDULE 14: REPORT ON PASSENGER SATISFACTION INDICATORS | </v>
      </c>
      <c r="N3108" s="9" t="str">
        <f t="shared" si="48"/>
        <v>SCHEDULE 14: REPORT ON PASSENGER SATISFACTION INDICATORS | FY Q4 | International terminal: Average survey score</v>
      </c>
    </row>
    <row r="3109" spans="1:14">
      <c r="A3109" t="s">
        <v>2</v>
      </c>
      <c r="B3109">
        <v>2013</v>
      </c>
      <c r="C3109" t="s">
        <v>5088</v>
      </c>
      <c r="D3109" t="s">
        <v>81</v>
      </c>
      <c r="E3109" t="s">
        <v>81</v>
      </c>
      <c r="F3109" t="s">
        <v>5099</v>
      </c>
      <c r="G3109">
        <v>46</v>
      </c>
      <c r="H3109" t="s">
        <v>5218</v>
      </c>
      <c r="I3109">
        <v>2013</v>
      </c>
      <c r="J3109" t="s">
        <v>5091</v>
      </c>
      <c r="K3109" t="s">
        <v>5805</v>
      </c>
      <c r="L3109">
        <v>4.2810834524766728</v>
      </c>
      <c r="M3109" s="9" t="str">
        <f>Data[[#This Row],[schedule]]&amp;" | "&amp;Data[[#This Row],[section]]</f>
        <v xml:space="preserve">SCHEDULE 14: REPORT ON PASSENGER SATISFACTION INDICATORS | </v>
      </c>
      <c r="N3109" s="9" t="str">
        <f t="shared" si="48"/>
        <v>SCHEDULE 14: REPORT ON PASSENGER SATISFACTION INDICATORS | Annual average | International terminal: Average survey score</v>
      </c>
    </row>
    <row r="3110" spans="1:14">
      <c r="A3110" t="s">
        <v>2</v>
      </c>
      <c r="B3110">
        <v>2013</v>
      </c>
      <c r="C3110" t="s">
        <v>5223</v>
      </c>
      <c r="D3110" t="s">
        <v>81</v>
      </c>
      <c r="E3110" t="s">
        <v>81</v>
      </c>
      <c r="F3110" t="s">
        <v>5224</v>
      </c>
      <c r="G3110">
        <v>8</v>
      </c>
      <c r="H3110" t="s">
        <v>5225</v>
      </c>
      <c r="I3110">
        <v>2013</v>
      </c>
      <c r="J3110" t="s">
        <v>4988</v>
      </c>
      <c r="K3110" t="s">
        <v>458</v>
      </c>
      <c r="L3110">
        <v>0</v>
      </c>
      <c r="M3110" s="9" t="str">
        <f>Data[[#This Row],[schedule]]&amp;" | "&amp;Data[[#This Row],[section]]</f>
        <v xml:space="preserve">SCHEDULE 11: REPORT ON RELIABILITY MEASURES | </v>
      </c>
      <c r="N3110" s="9" t="str">
        <f t="shared" si="48"/>
        <v>SCHEDULE 11: REPORT ON RELIABILITY MEASURES | Interruptions to: Runway | Caused by: Airports</v>
      </c>
    </row>
    <row r="3111" spans="1:14">
      <c r="A3111" t="s">
        <v>2</v>
      </c>
      <c r="B3111">
        <v>2013</v>
      </c>
      <c r="C3111" t="s">
        <v>5223</v>
      </c>
      <c r="D3111" t="s">
        <v>81</v>
      </c>
      <c r="E3111" t="s">
        <v>81</v>
      </c>
      <c r="F3111" t="s">
        <v>5224</v>
      </c>
      <c r="G3111">
        <v>8</v>
      </c>
      <c r="H3111" t="s">
        <v>5225</v>
      </c>
      <c r="I3111">
        <v>2013</v>
      </c>
      <c r="J3111" t="s">
        <v>5226</v>
      </c>
      <c r="K3111" t="s">
        <v>458</v>
      </c>
      <c r="L3111">
        <v>0</v>
      </c>
      <c r="M3111" s="9" t="str">
        <f>Data[[#This Row],[schedule]]&amp;" | "&amp;Data[[#This Row],[section]]</f>
        <v xml:space="preserve">SCHEDULE 11: REPORT ON RELIABILITY MEASURES | </v>
      </c>
      <c r="N3111" s="9" t="str">
        <f t="shared" si="48"/>
        <v>SCHEDULE 11: REPORT ON RELIABILITY MEASURES | Interruptions to: Runway | Caused by: Airports</v>
      </c>
    </row>
    <row r="3112" spans="1:14">
      <c r="A3112" t="s">
        <v>2</v>
      </c>
      <c r="B3112">
        <v>2013</v>
      </c>
      <c r="C3112" t="s">
        <v>5223</v>
      </c>
      <c r="D3112" t="s">
        <v>81</v>
      </c>
      <c r="E3112" t="s">
        <v>81</v>
      </c>
      <c r="F3112" t="s">
        <v>5224</v>
      </c>
      <c r="G3112">
        <v>8</v>
      </c>
      <c r="H3112" t="s">
        <v>5225</v>
      </c>
      <c r="I3112">
        <v>2013</v>
      </c>
      <c r="J3112" t="s">
        <v>5227</v>
      </c>
      <c r="K3112" t="s">
        <v>458</v>
      </c>
      <c r="L3112">
        <v>0</v>
      </c>
      <c r="M3112" s="9" t="str">
        <f>Data[[#This Row],[schedule]]&amp;" | "&amp;Data[[#This Row],[section]]</f>
        <v xml:space="preserve">SCHEDULE 11: REPORT ON RELIABILITY MEASURES | </v>
      </c>
      <c r="N3112" s="9" t="str">
        <f t="shared" si="48"/>
        <v>SCHEDULE 11: REPORT ON RELIABILITY MEASURES | Interruptions to: Runway | Caused by: Airports</v>
      </c>
    </row>
    <row r="3113" spans="1:14">
      <c r="A3113" t="s">
        <v>2</v>
      </c>
      <c r="B3113">
        <v>2013</v>
      </c>
      <c r="C3113" t="s">
        <v>5223</v>
      </c>
      <c r="D3113" t="s">
        <v>81</v>
      </c>
      <c r="E3113" t="s">
        <v>81</v>
      </c>
      <c r="F3113" t="s">
        <v>5224</v>
      </c>
      <c r="G3113">
        <v>9</v>
      </c>
      <c r="H3113" t="s">
        <v>5228</v>
      </c>
      <c r="I3113">
        <v>2013</v>
      </c>
      <c r="J3113" t="s">
        <v>4988</v>
      </c>
      <c r="K3113" t="s">
        <v>458</v>
      </c>
      <c r="L3113">
        <v>0</v>
      </c>
      <c r="M3113" s="9" t="str">
        <f>Data[[#This Row],[schedule]]&amp;" | "&amp;Data[[#This Row],[section]]</f>
        <v xml:space="preserve">SCHEDULE 11: REPORT ON RELIABILITY MEASURES | </v>
      </c>
      <c r="N3113" s="9" t="str">
        <f t="shared" si="48"/>
        <v>SCHEDULE 11: REPORT ON RELIABILITY MEASURES | Interruptions to: Runway | Caused by: Airlines/Other</v>
      </c>
    </row>
    <row r="3114" spans="1:14">
      <c r="A3114" t="s">
        <v>2</v>
      </c>
      <c r="B3114">
        <v>2013</v>
      </c>
      <c r="C3114" t="s">
        <v>5223</v>
      </c>
      <c r="D3114" t="s">
        <v>81</v>
      </c>
      <c r="E3114" t="s">
        <v>81</v>
      </c>
      <c r="F3114" t="s">
        <v>5224</v>
      </c>
      <c r="G3114">
        <v>9</v>
      </c>
      <c r="H3114" t="s">
        <v>5228</v>
      </c>
      <c r="I3114">
        <v>2013</v>
      </c>
      <c r="J3114" t="s">
        <v>5226</v>
      </c>
      <c r="K3114" t="s">
        <v>458</v>
      </c>
      <c r="L3114">
        <v>0</v>
      </c>
      <c r="M3114" s="9" t="str">
        <f>Data[[#This Row],[schedule]]&amp;" | "&amp;Data[[#This Row],[section]]</f>
        <v xml:space="preserve">SCHEDULE 11: REPORT ON RELIABILITY MEASURES | </v>
      </c>
      <c r="N3114" s="9" t="str">
        <f t="shared" si="48"/>
        <v>SCHEDULE 11: REPORT ON RELIABILITY MEASURES | Interruptions to: Runway | Caused by: Airlines/Other</v>
      </c>
    </row>
    <row r="3115" spans="1:14">
      <c r="A3115" t="s">
        <v>2</v>
      </c>
      <c r="B3115">
        <v>2013</v>
      </c>
      <c r="C3115" t="s">
        <v>5223</v>
      </c>
      <c r="D3115" t="s">
        <v>81</v>
      </c>
      <c r="E3115" t="s">
        <v>81</v>
      </c>
      <c r="F3115" t="s">
        <v>5224</v>
      </c>
      <c r="G3115">
        <v>9</v>
      </c>
      <c r="H3115" t="s">
        <v>5228</v>
      </c>
      <c r="I3115">
        <v>2013</v>
      </c>
      <c r="J3115" t="s">
        <v>5227</v>
      </c>
      <c r="K3115" t="s">
        <v>458</v>
      </c>
      <c r="L3115">
        <v>0</v>
      </c>
      <c r="M3115" s="9" t="str">
        <f>Data[[#This Row],[schedule]]&amp;" | "&amp;Data[[#This Row],[section]]</f>
        <v xml:space="preserve">SCHEDULE 11: REPORT ON RELIABILITY MEASURES | </v>
      </c>
      <c r="N3115" s="9" t="str">
        <f t="shared" si="48"/>
        <v>SCHEDULE 11: REPORT ON RELIABILITY MEASURES | Interruptions to: Runway | Caused by: Airlines/Other</v>
      </c>
    </row>
    <row r="3116" spans="1:14">
      <c r="A3116" t="s">
        <v>2</v>
      </c>
      <c r="B3116">
        <v>2013</v>
      </c>
      <c r="C3116" t="s">
        <v>5223</v>
      </c>
      <c r="D3116" t="s">
        <v>81</v>
      </c>
      <c r="E3116" t="s">
        <v>81</v>
      </c>
      <c r="F3116" t="s">
        <v>5224</v>
      </c>
      <c r="G3116">
        <v>10</v>
      </c>
      <c r="H3116" t="s">
        <v>5229</v>
      </c>
      <c r="I3116">
        <v>2013</v>
      </c>
      <c r="J3116" t="s">
        <v>4988</v>
      </c>
      <c r="K3116" t="s">
        <v>458</v>
      </c>
      <c r="L3116">
        <v>0</v>
      </c>
      <c r="M3116" s="9" t="str">
        <f>Data[[#This Row],[schedule]]&amp;" | "&amp;Data[[#This Row],[section]]</f>
        <v xml:space="preserve">SCHEDULE 11: REPORT ON RELIABILITY MEASURES | </v>
      </c>
      <c r="N3116" s="9" t="str">
        <f t="shared" si="48"/>
        <v>SCHEDULE 11: REPORT ON RELIABILITY MEASURES | Interruptions to: Runway | Caused by: Undetermined reasons</v>
      </c>
    </row>
    <row r="3117" spans="1:14">
      <c r="A3117" t="s">
        <v>2</v>
      </c>
      <c r="B3117">
        <v>2013</v>
      </c>
      <c r="C3117" t="s">
        <v>5223</v>
      </c>
      <c r="D3117" t="s">
        <v>81</v>
      </c>
      <c r="E3117" t="s">
        <v>81</v>
      </c>
      <c r="F3117" t="s">
        <v>5224</v>
      </c>
      <c r="G3117">
        <v>10</v>
      </c>
      <c r="H3117" t="s">
        <v>5229</v>
      </c>
      <c r="I3117">
        <v>2013</v>
      </c>
      <c r="J3117" t="s">
        <v>5226</v>
      </c>
      <c r="K3117" t="s">
        <v>458</v>
      </c>
      <c r="L3117">
        <v>0</v>
      </c>
      <c r="M3117" s="9" t="str">
        <f>Data[[#This Row],[schedule]]&amp;" | "&amp;Data[[#This Row],[section]]</f>
        <v xml:space="preserve">SCHEDULE 11: REPORT ON RELIABILITY MEASURES | </v>
      </c>
      <c r="N3117" s="9" t="str">
        <f t="shared" si="48"/>
        <v>SCHEDULE 11: REPORT ON RELIABILITY MEASURES | Interruptions to: Runway | Caused by: Undetermined reasons</v>
      </c>
    </row>
    <row r="3118" spans="1:14">
      <c r="A3118" t="s">
        <v>2</v>
      </c>
      <c r="B3118">
        <v>2013</v>
      </c>
      <c r="C3118" t="s">
        <v>5223</v>
      </c>
      <c r="D3118" t="s">
        <v>81</v>
      </c>
      <c r="E3118" t="s">
        <v>81</v>
      </c>
      <c r="F3118" t="s">
        <v>5224</v>
      </c>
      <c r="G3118">
        <v>10</v>
      </c>
      <c r="H3118" t="s">
        <v>5229</v>
      </c>
      <c r="I3118">
        <v>2013</v>
      </c>
      <c r="J3118" t="s">
        <v>5227</v>
      </c>
      <c r="K3118" t="s">
        <v>458</v>
      </c>
      <c r="L3118">
        <v>0</v>
      </c>
      <c r="M3118" s="9" t="str">
        <f>Data[[#This Row],[schedule]]&amp;" | "&amp;Data[[#This Row],[section]]</f>
        <v xml:space="preserve">SCHEDULE 11: REPORT ON RELIABILITY MEASURES | </v>
      </c>
      <c r="N3118" s="9" t="str">
        <f t="shared" si="48"/>
        <v>SCHEDULE 11: REPORT ON RELIABILITY MEASURES | Interruptions to: Runway | Caused by: Undetermined reasons</v>
      </c>
    </row>
    <row r="3119" spans="1:14">
      <c r="A3119" t="s">
        <v>2</v>
      </c>
      <c r="B3119">
        <v>2013</v>
      </c>
      <c r="C3119" t="s">
        <v>5223</v>
      </c>
      <c r="D3119" t="s">
        <v>81</v>
      </c>
      <c r="E3119" t="s">
        <v>81</v>
      </c>
      <c r="F3119" t="s">
        <v>5224</v>
      </c>
      <c r="G3119">
        <v>11</v>
      </c>
      <c r="H3119" t="s">
        <v>60</v>
      </c>
      <c r="I3119">
        <v>2013</v>
      </c>
      <c r="J3119" t="s">
        <v>4988</v>
      </c>
      <c r="K3119" t="s">
        <v>458</v>
      </c>
      <c r="L3119">
        <v>0</v>
      </c>
      <c r="M3119" s="9" t="str">
        <f>Data[[#This Row],[schedule]]&amp;" | "&amp;Data[[#This Row],[section]]</f>
        <v xml:space="preserve">SCHEDULE 11: REPORT ON RELIABILITY MEASURES | </v>
      </c>
      <c r="N3119" s="9" t="str">
        <f t="shared" si="48"/>
        <v>SCHEDULE 11: REPORT ON RELIABILITY MEASURES | Interruptions to: Runway | Total</v>
      </c>
    </row>
    <row r="3120" spans="1:14">
      <c r="A3120" t="s">
        <v>2</v>
      </c>
      <c r="B3120">
        <v>2013</v>
      </c>
      <c r="C3120" t="s">
        <v>5223</v>
      </c>
      <c r="D3120" t="s">
        <v>81</v>
      </c>
      <c r="E3120" t="s">
        <v>81</v>
      </c>
      <c r="F3120" t="s">
        <v>5224</v>
      </c>
      <c r="G3120">
        <v>11</v>
      </c>
      <c r="H3120" t="s">
        <v>60</v>
      </c>
      <c r="I3120">
        <v>2013</v>
      </c>
      <c r="J3120" t="s">
        <v>5226</v>
      </c>
      <c r="K3120" t="s">
        <v>5230</v>
      </c>
      <c r="M3120" s="9" t="str">
        <f>Data[[#This Row],[schedule]]&amp;" | "&amp;Data[[#This Row],[section]]</f>
        <v xml:space="preserve">SCHEDULE 11: REPORT ON RELIABILITY MEASURES | </v>
      </c>
      <c r="N3120" s="9" t="str">
        <f t="shared" si="48"/>
        <v>SCHEDULE 11: REPORT ON RELIABILITY MEASURES | Interruptions to: Runway | Total</v>
      </c>
    </row>
    <row r="3121" spans="1:14">
      <c r="A3121" t="s">
        <v>2</v>
      </c>
      <c r="B3121">
        <v>2013</v>
      </c>
      <c r="C3121" t="s">
        <v>5223</v>
      </c>
      <c r="D3121" t="s">
        <v>81</v>
      </c>
      <c r="E3121" t="s">
        <v>81</v>
      </c>
      <c r="F3121" t="s">
        <v>5224</v>
      </c>
      <c r="G3121">
        <v>11</v>
      </c>
      <c r="H3121" t="s">
        <v>60</v>
      </c>
      <c r="I3121">
        <v>2013</v>
      </c>
      <c r="J3121" t="s">
        <v>5227</v>
      </c>
      <c r="K3121" t="s">
        <v>5230</v>
      </c>
      <c r="M3121" s="9" t="str">
        <f>Data[[#This Row],[schedule]]&amp;" | "&amp;Data[[#This Row],[section]]</f>
        <v xml:space="preserve">SCHEDULE 11: REPORT ON RELIABILITY MEASURES | </v>
      </c>
      <c r="N3121" s="9" t="str">
        <f t="shared" si="48"/>
        <v>SCHEDULE 11: REPORT ON RELIABILITY MEASURES | Interruptions to: Runway | Total</v>
      </c>
    </row>
    <row r="3122" spans="1:14">
      <c r="A3122" t="s">
        <v>2</v>
      </c>
      <c r="B3122">
        <v>2013</v>
      </c>
      <c r="C3122" t="s">
        <v>5223</v>
      </c>
      <c r="D3122" t="s">
        <v>81</v>
      </c>
      <c r="E3122" t="s">
        <v>81</v>
      </c>
      <c r="F3122" t="s">
        <v>5231</v>
      </c>
      <c r="G3122">
        <v>14</v>
      </c>
      <c r="H3122" t="s">
        <v>5225</v>
      </c>
      <c r="I3122">
        <v>2013</v>
      </c>
      <c r="J3122" t="s">
        <v>4988</v>
      </c>
      <c r="K3122" t="s">
        <v>458</v>
      </c>
      <c r="L3122">
        <v>0</v>
      </c>
      <c r="M3122" s="9" t="str">
        <f>Data[[#This Row],[schedule]]&amp;" | "&amp;Data[[#This Row],[section]]</f>
        <v xml:space="preserve">SCHEDULE 11: REPORT ON RELIABILITY MEASURES | </v>
      </c>
      <c r="N3122" s="9" t="str">
        <f t="shared" si="48"/>
        <v>SCHEDULE 11: REPORT ON RELIABILITY MEASURES | Interruptions to: Taxiway | Caused by: Airports</v>
      </c>
    </row>
    <row r="3123" spans="1:14">
      <c r="A3123" t="s">
        <v>2</v>
      </c>
      <c r="B3123">
        <v>2013</v>
      </c>
      <c r="C3123" t="s">
        <v>5223</v>
      </c>
      <c r="D3123" t="s">
        <v>81</v>
      </c>
      <c r="E3123" t="s">
        <v>81</v>
      </c>
      <c r="F3123" t="s">
        <v>5231</v>
      </c>
      <c r="G3123">
        <v>14</v>
      </c>
      <c r="H3123" t="s">
        <v>5225</v>
      </c>
      <c r="I3123">
        <v>2013</v>
      </c>
      <c r="J3123" t="s">
        <v>5226</v>
      </c>
      <c r="K3123" t="s">
        <v>458</v>
      </c>
      <c r="L3123">
        <v>0</v>
      </c>
      <c r="M3123" s="9" t="str">
        <f>Data[[#This Row],[schedule]]&amp;" | "&amp;Data[[#This Row],[section]]</f>
        <v xml:space="preserve">SCHEDULE 11: REPORT ON RELIABILITY MEASURES | </v>
      </c>
      <c r="N3123" s="9" t="str">
        <f t="shared" si="48"/>
        <v>SCHEDULE 11: REPORT ON RELIABILITY MEASURES | Interruptions to: Taxiway | Caused by: Airports</v>
      </c>
    </row>
    <row r="3124" spans="1:14">
      <c r="A3124" t="s">
        <v>2</v>
      </c>
      <c r="B3124">
        <v>2013</v>
      </c>
      <c r="C3124" t="s">
        <v>5223</v>
      </c>
      <c r="D3124" t="s">
        <v>81</v>
      </c>
      <c r="E3124" t="s">
        <v>81</v>
      </c>
      <c r="F3124" t="s">
        <v>5231</v>
      </c>
      <c r="G3124">
        <v>14</v>
      </c>
      <c r="H3124" t="s">
        <v>5225</v>
      </c>
      <c r="I3124">
        <v>2013</v>
      </c>
      <c r="J3124" t="s">
        <v>5227</v>
      </c>
      <c r="K3124" t="s">
        <v>458</v>
      </c>
      <c r="L3124">
        <v>0</v>
      </c>
      <c r="M3124" s="9" t="str">
        <f>Data[[#This Row],[schedule]]&amp;" | "&amp;Data[[#This Row],[section]]</f>
        <v xml:space="preserve">SCHEDULE 11: REPORT ON RELIABILITY MEASURES | </v>
      </c>
      <c r="N3124" s="9" t="str">
        <f t="shared" si="48"/>
        <v>SCHEDULE 11: REPORT ON RELIABILITY MEASURES | Interruptions to: Taxiway | Caused by: Airports</v>
      </c>
    </row>
    <row r="3125" spans="1:14">
      <c r="A3125" t="s">
        <v>2</v>
      </c>
      <c r="B3125">
        <v>2013</v>
      </c>
      <c r="C3125" t="s">
        <v>5223</v>
      </c>
      <c r="D3125" t="s">
        <v>81</v>
      </c>
      <c r="E3125" t="s">
        <v>81</v>
      </c>
      <c r="F3125" t="s">
        <v>5231</v>
      </c>
      <c r="G3125">
        <v>15</v>
      </c>
      <c r="H3125" t="s">
        <v>5228</v>
      </c>
      <c r="I3125">
        <v>2013</v>
      </c>
      <c r="J3125" t="s">
        <v>4988</v>
      </c>
      <c r="K3125" t="s">
        <v>458</v>
      </c>
      <c r="L3125">
        <v>0</v>
      </c>
      <c r="M3125" s="9" t="str">
        <f>Data[[#This Row],[schedule]]&amp;" | "&amp;Data[[#This Row],[section]]</f>
        <v xml:space="preserve">SCHEDULE 11: REPORT ON RELIABILITY MEASURES | </v>
      </c>
      <c r="N3125" s="9" t="str">
        <f t="shared" si="48"/>
        <v>SCHEDULE 11: REPORT ON RELIABILITY MEASURES | Interruptions to: Taxiway | Caused by: Airlines/Other</v>
      </c>
    </row>
    <row r="3126" spans="1:14">
      <c r="A3126" t="s">
        <v>2</v>
      </c>
      <c r="B3126">
        <v>2013</v>
      </c>
      <c r="C3126" t="s">
        <v>5223</v>
      </c>
      <c r="D3126" t="s">
        <v>81</v>
      </c>
      <c r="E3126" t="s">
        <v>81</v>
      </c>
      <c r="F3126" t="s">
        <v>5231</v>
      </c>
      <c r="G3126">
        <v>15</v>
      </c>
      <c r="H3126" t="s">
        <v>5228</v>
      </c>
      <c r="I3126">
        <v>2013</v>
      </c>
      <c r="J3126" t="s">
        <v>5226</v>
      </c>
      <c r="K3126" t="s">
        <v>458</v>
      </c>
      <c r="L3126">
        <v>0</v>
      </c>
      <c r="M3126" s="9" t="str">
        <f>Data[[#This Row],[schedule]]&amp;" | "&amp;Data[[#This Row],[section]]</f>
        <v xml:space="preserve">SCHEDULE 11: REPORT ON RELIABILITY MEASURES | </v>
      </c>
      <c r="N3126" s="9" t="str">
        <f t="shared" si="48"/>
        <v>SCHEDULE 11: REPORT ON RELIABILITY MEASURES | Interruptions to: Taxiway | Caused by: Airlines/Other</v>
      </c>
    </row>
    <row r="3127" spans="1:14">
      <c r="A3127" t="s">
        <v>2</v>
      </c>
      <c r="B3127">
        <v>2013</v>
      </c>
      <c r="C3127" t="s">
        <v>5223</v>
      </c>
      <c r="D3127" t="s">
        <v>81</v>
      </c>
      <c r="E3127" t="s">
        <v>81</v>
      </c>
      <c r="F3127" t="s">
        <v>5231</v>
      </c>
      <c r="G3127">
        <v>15</v>
      </c>
      <c r="H3127" t="s">
        <v>5228</v>
      </c>
      <c r="I3127">
        <v>2013</v>
      </c>
      <c r="J3127" t="s">
        <v>5227</v>
      </c>
      <c r="K3127" t="s">
        <v>458</v>
      </c>
      <c r="L3127">
        <v>0</v>
      </c>
      <c r="M3127" s="9" t="str">
        <f>Data[[#This Row],[schedule]]&amp;" | "&amp;Data[[#This Row],[section]]</f>
        <v xml:space="preserve">SCHEDULE 11: REPORT ON RELIABILITY MEASURES | </v>
      </c>
      <c r="N3127" s="9" t="str">
        <f t="shared" si="48"/>
        <v>SCHEDULE 11: REPORT ON RELIABILITY MEASURES | Interruptions to: Taxiway | Caused by: Airlines/Other</v>
      </c>
    </row>
    <row r="3128" spans="1:14">
      <c r="A3128" t="s">
        <v>2</v>
      </c>
      <c r="B3128">
        <v>2013</v>
      </c>
      <c r="C3128" t="s">
        <v>5223</v>
      </c>
      <c r="D3128" t="s">
        <v>81</v>
      </c>
      <c r="E3128" t="s">
        <v>81</v>
      </c>
      <c r="F3128" t="s">
        <v>5231</v>
      </c>
      <c r="G3128">
        <v>16</v>
      </c>
      <c r="H3128" t="s">
        <v>5229</v>
      </c>
      <c r="I3128">
        <v>2013</v>
      </c>
      <c r="J3128" t="s">
        <v>4988</v>
      </c>
      <c r="K3128" t="s">
        <v>458</v>
      </c>
      <c r="L3128">
        <v>0</v>
      </c>
      <c r="M3128" s="9" t="str">
        <f>Data[[#This Row],[schedule]]&amp;" | "&amp;Data[[#This Row],[section]]</f>
        <v xml:space="preserve">SCHEDULE 11: REPORT ON RELIABILITY MEASURES | </v>
      </c>
      <c r="N3128" s="9" t="str">
        <f t="shared" si="48"/>
        <v>SCHEDULE 11: REPORT ON RELIABILITY MEASURES | Interruptions to: Taxiway | Caused by: Undetermined reasons</v>
      </c>
    </row>
    <row r="3129" spans="1:14">
      <c r="A3129" t="s">
        <v>2</v>
      </c>
      <c r="B3129">
        <v>2013</v>
      </c>
      <c r="C3129" t="s">
        <v>5223</v>
      </c>
      <c r="D3129" t="s">
        <v>81</v>
      </c>
      <c r="E3129" t="s">
        <v>81</v>
      </c>
      <c r="F3129" t="s">
        <v>5231</v>
      </c>
      <c r="G3129">
        <v>16</v>
      </c>
      <c r="H3129" t="s">
        <v>5229</v>
      </c>
      <c r="I3129">
        <v>2013</v>
      </c>
      <c r="J3129" t="s">
        <v>5226</v>
      </c>
      <c r="K3129" t="s">
        <v>458</v>
      </c>
      <c r="L3129">
        <v>0</v>
      </c>
      <c r="M3129" s="9" t="str">
        <f>Data[[#This Row],[schedule]]&amp;" | "&amp;Data[[#This Row],[section]]</f>
        <v xml:space="preserve">SCHEDULE 11: REPORT ON RELIABILITY MEASURES | </v>
      </c>
      <c r="N3129" s="9" t="str">
        <f t="shared" si="48"/>
        <v>SCHEDULE 11: REPORT ON RELIABILITY MEASURES | Interruptions to: Taxiway | Caused by: Undetermined reasons</v>
      </c>
    </row>
    <row r="3130" spans="1:14">
      <c r="A3130" t="s">
        <v>2</v>
      </c>
      <c r="B3130">
        <v>2013</v>
      </c>
      <c r="C3130" t="s">
        <v>5223</v>
      </c>
      <c r="D3130" t="s">
        <v>81</v>
      </c>
      <c r="E3130" t="s">
        <v>81</v>
      </c>
      <c r="F3130" t="s">
        <v>5231</v>
      </c>
      <c r="G3130">
        <v>16</v>
      </c>
      <c r="H3130" t="s">
        <v>5229</v>
      </c>
      <c r="I3130">
        <v>2013</v>
      </c>
      <c r="J3130" t="s">
        <v>5227</v>
      </c>
      <c r="K3130" t="s">
        <v>458</v>
      </c>
      <c r="L3130">
        <v>0</v>
      </c>
      <c r="M3130" s="9" t="str">
        <f>Data[[#This Row],[schedule]]&amp;" | "&amp;Data[[#This Row],[section]]</f>
        <v xml:space="preserve">SCHEDULE 11: REPORT ON RELIABILITY MEASURES | </v>
      </c>
      <c r="N3130" s="9" t="str">
        <f t="shared" si="48"/>
        <v>SCHEDULE 11: REPORT ON RELIABILITY MEASURES | Interruptions to: Taxiway | Caused by: Undetermined reasons</v>
      </c>
    </row>
    <row r="3131" spans="1:14">
      <c r="A3131" t="s">
        <v>2</v>
      </c>
      <c r="B3131">
        <v>2013</v>
      </c>
      <c r="C3131" t="s">
        <v>5223</v>
      </c>
      <c r="D3131" t="s">
        <v>81</v>
      </c>
      <c r="E3131" t="s">
        <v>81</v>
      </c>
      <c r="F3131" t="s">
        <v>5231</v>
      </c>
      <c r="G3131">
        <v>17</v>
      </c>
      <c r="H3131" t="s">
        <v>60</v>
      </c>
      <c r="I3131">
        <v>2013</v>
      </c>
      <c r="J3131" t="s">
        <v>4988</v>
      </c>
      <c r="K3131" t="s">
        <v>458</v>
      </c>
      <c r="L3131">
        <v>0</v>
      </c>
      <c r="M3131" s="9" t="str">
        <f>Data[[#This Row],[schedule]]&amp;" | "&amp;Data[[#This Row],[section]]</f>
        <v xml:space="preserve">SCHEDULE 11: REPORT ON RELIABILITY MEASURES | </v>
      </c>
      <c r="N3131" s="9" t="str">
        <f t="shared" si="48"/>
        <v>SCHEDULE 11: REPORT ON RELIABILITY MEASURES | Interruptions to: Taxiway | Total</v>
      </c>
    </row>
    <row r="3132" spans="1:14">
      <c r="A3132" t="s">
        <v>2</v>
      </c>
      <c r="B3132">
        <v>2013</v>
      </c>
      <c r="C3132" t="s">
        <v>5223</v>
      </c>
      <c r="D3132" t="s">
        <v>81</v>
      </c>
      <c r="E3132" t="s">
        <v>81</v>
      </c>
      <c r="F3132" t="s">
        <v>5231</v>
      </c>
      <c r="G3132">
        <v>17</v>
      </c>
      <c r="H3132" t="s">
        <v>60</v>
      </c>
      <c r="I3132">
        <v>2013</v>
      </c>
      <c r="J3132" t="s">
        <v>5226</v>
      </c>
      <c r="K3132" t="s">
        <v>5230</v>
      </c>
      <c r="M3132" s="9" t="str">
        <f>Data[[#This Row],[schedule]]&amp;" | "&amp;Data[[#This Row],[section]]</f>
        <v xml:space="preserve">SCHEDULE 11: REPORT ON RELIABILITY MEASURES | </v>
      </c>
      <c r="N3132" s="9" t="str">
        <f t="shared" si="48"/>
        <v>SCHEDULE 11: REPORT ON RELIABILITY MEASURES | Interruptions to: Taxiway | Total</v>
      </c>
    </row>
    <row r="3133" spans="1:14">
      <c r="A3133" t="s">
        <v>2</v>
      </c>
      <c r="B3133">
        <v>2013</v>
      </c>
      <c r="C3133" t="s">
        <v>5223</v>
      </c>
      <c r="D3133" t="s">
        <v>81</v>
      </c>
      <c r="E3133" t="s">
        <v>81</v>
      </c>
      <c r="F3133" t="s">
        <v>5231</v>
      </c>
      <c r="G3133">
        <v>17</v>
      </c>
      <c r="H3133" t="s">
        <v>60</v>
      </c>
      <c r="I3133">
        <v>2013</v>
      </c>
      <c r="J3133" t="s">
        <v>5227</v>
      </c>
      <c r="K3133" t="s">
        <v>5230</v>
      </c>
      <c r="M3133" s="9" t="str">
        <f>Data[[#This Row],[schedule]]&amp;" | "&amp;Data[[#This Row],[section]]</f>
        <v xml:space="preserve">SCHEDULE 11: REPORT ON RELIABILITY MEASURES | </v>
      </c>
      <c r="N3133" s="9" t="str">
        <f t="shared" si="48"/>
        <v>SCHEDULE 11: REPORT ON RELIABILITY MEASURES | Interruptions to: Taxiway | Total</v>
      </c>
    </row>
    <row r="3134" spans="1:14">
      <c r="A3134" t="s">
        <v>2</v>
      </c>
      <c r="B3134">
        <v>2013</v>
      </c>
      <c r="C3134" t="s">
        <v>5223</v>
      </c>
      <c r="D3134" t="s">
        <v>81</v>
      </c>
      <c r="E3134" t="s">
        <v>81</v>
      </c>
      <c r="F3134" t="s">
        <v>5233</v>
      </c>
      <c r="G3134">
        <v>20</v>
      </c>
      <c r="H3134" t="s">
        <v>5225</v>
      </c>
      <c r="I3134">
        <v>2013</v>
      </c>
      <c r="J3134" t="s">
        <v>4988</v>
      </c>
      <c r="K3134" t="s">
        <v>458</v>
      </c>
      <c r="L3134">
        <v>0</v>
      </c>
      <c r="M3134" s="9" t="str">
        <f>Data[[#This Row],[schedule]]&amp;" | "&amp;Data[[#This Row],[section]]</f>
        <v xml:space="preserve">SCHEDULE 11: REPORT ON RELIABILITY MEASURES | </v>
      </c>
      <c r="N3134" s="9" t="str">
        <f t="shared" si="48"/>
        <v>SCHEDULE 11: REPORT ON RELIABILITY MEASURES | Interruptions to: Remote stands and means of embarkation/disembarkation | Caused by: Airports</v>
      </c>
    </row>
    <row r="3135" spans="1:14">
      <c r="A3135" t="s">
        <v>2</v>
      </c>
      <c r="B3135">
        <v>2013</v>
      </c>
      <c r="C3135" t="s">
        <v>5223</v>
      </c>
      <c r="D3135" t="s">
        <v>81</v>
      </c>
      <c r="E3135" t="s">
        <v>81</v>
      </c>
      <c r="F3135" t="s">
        <v>5233</v>
      </c>
      <c r="G3135">
        <v>20</v>
      </c>
      <c r="H3135" t="s">
        <v>5225</v>
      </c>
      <c r="I3135">
        <v>2013</v>
      </c>
      <c r="J3135" t="s">
        <v>5226</v>
      </c>
      <c r="K3135" t="s">
        <v>458</v>
      </c>
      <c r="L3135">
        <v>0</v>
      </c>
      <c r="M3135" s="9" t="str">
        <f>Data[[#This Row],[schedule]]&amp;" | "&amp;Data[[#This Row],[section]]</f>
        <v xml:space="preserve">SCHEDULE 11: REPORT ON RELIABILITY MEASURES | </v>
      </c>
      <c r="N3135" s="9" t="str">
        <f t="shared" si="48"/>
        <v>SCHEDULE 11: REPORT ON RELIABILITY MEASURES | Interruptions to: Remote stands and means of embarkation/disembarkation | Caused by: Airports</v>
      </c>
    </row>
    <row r="3136" spans="1:14">
      <c r="A3136" t="s">
        <v>2</v>
      </c>
      <c r="B3136">
        <v>2013</v>
      </c>
      <c r="C3136" t="s">
        <v>5223</v>
      </c>
      <c r="D3136" t="s">
        <v>81</v>
      </c>
      <c r="E3136" t="s">
        <v>81</v>
      </c>
      <c r="F3136" t="s">
        <v>5233</v>
      </c>
      <c r="G3136">
        <v>20</v>
      </c>
      <c r="H3136" t="s">
        <v>5225</v>
      </c>
      <c r="I3136">
        <v>2013</v>
      </c>
      <c r="J3136" t="s">
        <v>5227</v>
      </c>
      <c r="K3136" t="s">
        <v>458</v>
      </c>
      <c r="L3136">
        <v>0</v>
      </c>
      <c r="M3136" s="9" t="str">
        <f>Data[[#This Row],[schedule]]&amp;" | "&amp;Data[[#This Row],[section]]</f>
        <v xml:space="preserve">SCHEDULE 11: REPORT ON RELIABILITY MEASURES | </v>
      </c>
      <c r="N3136" s="9" t="str">
        <f t="shared" si="48"/>
        <v>SCHEDULE 11: REPORT ON RELIABILITY MEASURES | Interruptions to: Remote stands and means of embarkation/disembarkation | Caused by: Airports</v>
      </c>
    </row>
    <row r="3137" spans="1:14">
      <c r="A3137" t="s">
        <v>2</v>
      </c>
      <c r="B3137">
        <v>2013</v>
      </c>
      <c r="C3137" t="s">
        <v>5223</v>
      </c>
      <c r="D3137" t="s">
        <v>81</v>
      </c>
      <c r="E3137" t="s">
        <v>81</v>
      </c>
      <c r="F3137" t="s">
        <v>5233</v>
      </c>
      <c r="G3137">
        <v>21</v>
      </c>
      <c r="H3137" t="s">
        <v>5228</v>
      </c>
      <c r="I3137">
        <v>2013</v>
      </c>
      <c r="J3137" t="s">
        <v>4988</v>
      </c>
      <c r="K3137" t="s">
        <v>458</v>
      </c>
      <c r="L3137">
        <v>0</v>
      </c>
      <c r="M3137" s="9" t="str">
        <f>Data[[#This Row],[schedule]]&amp;" | "&amp;Data[[#This Row],[section]]</f>
        <v xml:space="preserve">SCHEDULE 11: REPORT ON RELIABILITY MEASURES | </v>
      </c>
      <c r="N3137" s="9" t="str">
        <f t="shared" si="48"/>
        <v>SCHEDULE 11: REPORT ON RELIABILITY MEASURES | Interruptions to: Remote stands and means of embarkation/disembarkation | Caused by: Airlines/Other</v>
      </c>
    </row>
    <row r="3138" spans="1:14">
      <c r="A3138" t="s">
        <v>2</v>
      </c>
      <c r="B3138">
        <v>2013</v>
      </c>
      <c r="C3138" t="s">
        <v>5223</v>
      </c>
      <c r="D3138" t="s">
        <v>81</v>
      </c>
      <c r="E3138" t="s">
        <v>81</v>
      </c>
      <c r="F3138" t="s">
        <v>5233</v>
      </c>
      <c r="G3138">
        <v>21</v>
      </c>
      <c r="H3138" t="s">
        <v>5228</v>
      </c>
      <c r="I3138">
        <v>2013</v>
      </c>
      <c r="J3138" t="s">
        <v>5226</v>
      </c>
      <c r="K3138" t="s">
        <v>458</v>
      </c>
      <c r="L3138">
        <v>0</v>
      </c>
      <c r="M3138" s="9" t="str">
        <f>Data[[#This Row],[schedule]]&amp;" | "&amp;Data[[#This Row],[section]]</f>
        <v xml:space="preserve">SCHEDULE 11: REPORT ON RELIABILITY MEASURES | </v>
      </c>
      <c r="N3138" s="9" t="str">
        <f t="shared" ref="N3138:N3201" si="49">SUBSTITUTE(SUBSTITUTE(SUBSTITUTE(C3138&amp;" | "&amp;D3138&amp;" | "&amp;E3138&amp;" | "&amp;F3138&amp;" | "&amp;H3138," |  |  | "," | ")," |  |  | "," | ")," |  | "," | ")</f>
        <v>SCHEDULE 11: REPORT ON RELIABILITY MEASURES | Interruptions to: Remote stands and means of embarkation/disembarkation | Caused by: Airlines/Other</v>
      </c>
    </row>
    <row r="3139" spans="1:14">
      <c r="A3139" t="s">
        <v>2</v>
      </c>
      <c r="B3139">
        <v>2013</v>
      </c>
      <c r="C3139" t="s">
        <v>5223</v>
      </c>
      <c r="D3139" t="s">
        <v>81</v>
      </c>
      <c r="E3139" t="s">
        <v>81</v>
      </c>
      <c r="F3139" t="s">
        <v>5233</v>
      </c>
      <c r="G3139">
        <v>21</v>
      </c>
      <c r="H3139" t="s">
        <v>5228</v>
      </c>
      <c r="I3139">
        <v>2013</v>
      </c>
      <c r="J3139" t="s">
        <v>5227</v>
      </c>
      <c r="K3139" t="s">
        <v>458</v>
      </c>
      <c r="L3139">
        <v>0</v>
      </c>
      <c r="M3139" s="9" t="str">
        <f>Data[[#This Row],[schedule]]&amp;" | "&amp;Data[[#This Row],[section]]</f>
        <v xml:space="preserve">SCHEDULE 11: REPORT ON RELIABILITY MEASURES | </v>
      </c>
      <c r="N3139" s="9" t="str">
        <f t="shared" si="49"/>
        <v>SCHEDULE 11: REPORT ON RELIABILITY MEASURES | Interruptions to: Remote stands and means of embarkation/disembarkation | Caused by: Airlines/Other</v>
      </c>
    </row>
    <row r="3140" spans="1:14">
      <c r="A3140" t="s">
        <v>2</v>
      </c>
      <c r="B3140">
        <v>2013</v>
      </c>
      <c r="C3140" t="s">
        <v>5223</v>
      </c>
      <c r="D3140" t="s">
        <v>81</v>
      </c>
      <c r="E3140" t="s">
        <v>81</v>
      </c>
      <c r="F3140" t="s">
        <v>5233</v>
      </c>
      <c r="G3140">
        <v>22</v>
      </c>
      <c r="H3140" t="s">
        <v>5229</v>
      </c>
      <c r="I3140">
        <v>2013</v>
      </c>
      <c r="J3140" t="s">
        <v>4988</v>
      </c>
      <c r="K3140" t="s">
        <v>458</v>
      </c>
      <c r="L3140">
        <v>0</v>
      </c>
      <c r="M3140" s="9" t="str">
        <f>Data[[#This Row],[schedule]]&amp;" | "&amp;Data[[#This Row],[section]]</f>
        <v xml:space="preserve">SCHEDULE 11: REPORT ON RELIABILITY MEASURES | </v>
      </c>
      <c r="N3140" s="9" t="str">
        <f t="shared" si="49"/>
        <v>SCHEDULE 11: REPORT ON RELIABILITY MEASURES | Interruptions to: Remote stands and means of embarkation/disembarkation | Caused by: Undetermined reasons</v>
      </c>
    </row>
    <row r="3141" spans="1:14">
      <c r="A3141" t="s">
        <v>2</v>
      </c>
      <c r="B3141">
        <v>2013</v>
      </c>
      <c r="C3141" t="s">
        <v>5223</v>
      </c>
      <c r="D3141" t="s">
        <v>81</v>
      </c>
      <c r="E3141" t="s">
        <v>81</v>
      </c>
      <c r="F3141" t="s">
        <v>5233</v>
      </c>
      <c r="G3141">
        <v>22</v>
      </c>
      <c r="H3141" t="s">
        <v>5229</v>
      </c>
      <c r="I3141">
        <v>2013</v>
      </c>
      <c r="J3141" t="s">
        <v>5226</v>
      </c>
      <c r="K3141" t="s">
        <v>458</v>
      </c>
      <c r="L3141">
        <v>0</v>
      </c>
      <c r="M3141" s="9" t="str">
        <f>Data[[#This Row],[schedule]]&amp;" | "&amp;Data[[#This Row],[section]]</f>
        <v xml:space="preserve">SCHEDULE 11: REPORT ON RELIABILITY MEASURES | </v>
      </c>
      <c r="N3141" s="9" t="str">
        <f t="shared" si="49"/>
        <v>SCHEDULE 11: REPORT ON RELIABILITY MEASURES | Interruptions to: Remote stands and means of embarkation/disembarkation | Caused by: Undetermined reasons</v>
      </c>
    </row>
    <row r="3142" spans="1:14">
      <c r="A3142" t="s">
        <v>2</v>
      </c>
      <c r="B3142">
        <v>2013</v>
      </c>
      <c r="C3142" t="s">
        <v>5223</v>
      </c>
      <c r="D3142" t="s">
        <v>81</v>
      </c>
      <c r="E3142" t="s">
        <v>81</v>
      </c>
      <c r="F3142" t="s">
        <v>5233</v>
      </c>
      <c r="G3142">
        <v>22</v>
      </c>
      <c r="H3142" t="s">
        <v>5229</v>
      </c>
      <c r="I3142">
        <v>2013</v>
      </c>
      <c r="J3142" t="s">
        <v>5227</v>
      </c>
      <c r="K3142" t="s">
        <v>458</v>
      </c>
      <c r="L3142">
        <v>0</v>
      </c>
      <c r="M3142" s="9" t="str">
        <f>Data[[#This Row],[schedule]]&amp;" | "&amp;Data[[#This Row],[section]]</f>
        <v xml:space="preserve">SCHEDULE 11: REPORT ON RELIABILITY MEASURES | </v>
      </c>
      <c r="N3142" s="9" t="str">
        <f t="shared" si="49"/>
        <v>SCHEDULE 11: REPORT ON RELIABILITY MEASURES | Interruptions to: Remote stands and means of embarkation/disembarkation | Caused by: Undetermined reasons</v>
      </c>
    </row>
    <row r="3143" spans="1:14">
      <c r="A3143" t="s">
        <v>2</v>
      </c>
      <c r="B3143">
        <v>2013</v>
      </c>
      <c r="C3143" t="s">
        <v>5223</v>
      </c>
      <c r="D3143" t="s">
        <v>81</v>
      </c>
      <c r="E3143" t="s">
        <v>81</v>
      </c>
      <c r="F3143" t="s">
        <v>5233</v>
      </c>
      <c r="G3143">
        <v>23</v>
      </c>
      <c r="H3143" t="s">
        <v>60</v>
      </c>
      <c r="I3143">
        <v>2013</v>
      </c>
      <c r="J3143" t="s">
        <v>4988</v>
      </c>
      <c r="K3143" t="s">
        <v>458</v>
      </c>
      <c r="L3143">
        <v>0</v>
      </c>
      <c r="M3143" s="9" t="str">
        <f>Data[[#This Row],[schedule]]&amp;" | "&amp;Data[[#This Row],[section]]</f>
        <v xml:space="preserve">SCHEDULE 11: REPORT ON RELIABILITY MEASURES | </v>
      </c>
      <c r="N3143" s="9" t="str">
        <f t="shared" si="49"/>
        <v>SCHEDULE 11: REPORT ON RELIABILITY MEASURES | Interruptions to: Remote stands and means of embarkation/disembarkation | Total</v>
      </c>
    </row>
    <row r="3144" spans="1:14">
      <c r="A3144" t="s">
        <v>2</v>
      </c>
      <c r="B3144">
        <v>2013</v>
      </c>
      <c r="C3144" t="s">
        <v>5223</v>
      </c>
      <c r="D3144" t="s">
        <v>81</v>
      </c>
      <c r="E3144" t="s">
        <v>81</v>
      </c>
      <c r="F3144" t="s">
        <v>5233</v>
      </c>
      <c r="G3144">
        <v>23</v>
      </c>
      <c r="H3144" t="s">
        <v>60</v>
      </c>
      <c r="I3144">
        <v>2013</v>
      </c>
      <c r="J3144" t="s">
        <v>5226</v>
      </c>
      <c r="K3144" t="s">
        <v>5230</v>
      </c>
      <c r="M3144" s="9" t="str">
        <f>Data[[#This Row],[schedule]]&amp;" | "&amp;Data[[#This Row],[section]]</f>
        <v xml:space="preserve">SCHEDULE 11: REPORT ON RELIABILITY MEASURES | </v>
      </c>
      <c r="N3144" s="9" t="str">
        <f t="shared" si="49"/>
        <v>SCHEDULE 11: REPORT ON RELIABILITY MEASURES | Interruptions to: Remote stands and means of embarkation/disembarkation | Total</v>
      </c>
    </row>
    <row r="3145" spans="1:14">
      <c r="A3145" t="s">
        <v>2</v>
      </c>
      <c r="B3145">
        <v>2013</v>
      </c>
      <c r="C3145" t="s">
        <v>5223</v>
      </c>
      <c r="D3145" t="s">
        <v>81</v>
      </c>
      <c r="E3145" t="s">
        <v>81</v>
      </c>
      <c r="F3145" t="s">
        <v>5233</v>
      </c>
      <c r="G3145">
        <v>23</v>
      </c>
      <c r="H3145" t="s">
        <v>60</v>
      </c>
      <c r="I3145">
        <v>2013</v>
      </c>
      <c r="J3145" t="s">
        <v>5227</v>
      </c>
      <c r="K3145" t="s">
        <v>5230</v>
      </c>
      <c r="M3145" s="9" t="str">
        <f>Data[[#This Row],[schedule]]&amp;" | "&amp;Data[[#This Row],[section]]</f>
        <v xml:space="preserve">SCHEDULE 11: REPORT ON RELIABILITY MEASURES | </v>
      </c>
      <c r="N3145" s="9" t="str">
        <f t="shared" si="49"/>
        <v>SCHEDULE 11: REPORT ON RELIABILITY MEASURES | Interruptions to: Remote stands and means of embarkation/disembarkation | Total</v>
      </c>
    </row>
    <row r="3146" spans="1:14">
      <c r="A3146" t="s">
        <v>2</v>
      </c>
      <c r="B3146">
        <v>2013</v>
      </c>
      <c r="C3146" t="s">
        <v>5223</v>
      </c>
      <c r="D3146" t="s">
        <v>81</v>
      </c>
      <c r="E3146" t="s">
        <v>81</v>
      </c>
      <c r="F3146" t="s">
        <v>5234</v>
      </c>
      <c r="G3146">
        <v>26</v>
      </c>
      <c r="H3146" t="s">
        <v>5225</v>
      </c>
      <c r="I3146">
        <v>2013</v>
      </c>
      <c r="J3146" t="s">
        <v>4988</v>
      </c>
      <c r="K3146" t="s">
        <v>5002</v>
      </c>
      <c r="L3146">
        <v>7</v>
      </c>
      <c r="M3146" s="9" t="str">
        <f>Data[[#This Row],[schedule]]&amp;" | "&amp;Data[[#This Row],[section]]</f>
        <v xml:space="preserve">SCHEDULE 11: REPORT ON RELIABILITY MEASURES | </v>
      </c>
      <c r="N3146" s="9" t="str">
        <f t="shared" si="49"/>
        <v>SCHEDULE 11: REPORT ON RELIABILITY MEASURES | Interruptions to: Contact stands and airbridges | Caused by: Airports</v>
      </c>
    </row>
    <row r="3147" spans="1:14">
      <c r="A3147" t="s">
        <v>2</v>
      </c>
      <c r="B3147">
        <v>2013</v>
      </c>
      <c r="C3147" t="s">
        <v>5223</v>
      </c>
      <c r="D3147" t="s">
        <v>81</v>
      </c>
      <c r="E3147" t="s">
        <v>81</v>
      </c>
      <c r="F3147" t="s">
        <v>5234</v>
      </c>
      <c r="G3147">
        <v>26</v>
      </c>
      <c r="H3147" t="s">
        <v>5225</v>
      </c>
      <c r="I3147">
        <v>2013</v>
      </c>
      <c r="J3147" t="s">
        <v>5226</v>
      </c>
      <c r="K3147" t="s">
        <v>2301</v>
      </c>
      <c r="L3147">
        <v>4</v>
      </c>
      <c r="M3147" s="9" t="str">
        <f>Data[[#This Row],[schedule]]&amp;" | "&amp;Data[[#This Row],[section]]</f>
        <v xml:space="preserve">SCHEDULE 11: REPORT ON RELIABILITY MEASURES | </v>
      </c>
      <c r="N3147" s="9" t="str">
        <f t="shared" si="49"/>
        <v>SCHEDULE 11: REPORT ON RELIABILITY MEASURES | Interruptions to: Contact stands and airbridges | Caused by: Airports</v>
      </c>
    </row>
    <row r="3148" spans="1:14">
      <c r="A3148" t="s">
        <v>2</v>
      </c>
      <c r="B3148">
        <v>2013</v>
      </c>
      <c r="C3148" t="s">
        <v>5223</v>
      </c>
      <c r="D3148" t="s">
        <v>81</v>
      </c>
      <c r="E3148" t="s">
        <v>81</v>
      </c>
      <c r="F3148" t="s">
        <v>5234</v>
      </c>
      <c r="G3148">
        <v>26</v>
      </c>
      <c r="H3148" t="s">
        <v>5225</v>
      </c>
      <c r="I3148">
        <v>2013</v>
      </c>
      <c r="J3148" t="s">
        <v>5227</v>
      </c>
      <c r="K3148" t="s">
        <v>4677</v>
      </c>
      <c r="L3148">
        <v>45</v>
      </c>
      <c r="M3148" s="9" t="str">
        <f>Data[[#This Row],[schedule]]&amp;" | "&amp;Data[[#This Row],[section]]</f>
        <v xml:space="preserve">SCHEDULE 11: REPORT ON RELIABILITY MEASURES | </v>
      </c>
      <c r="N3148" s="9" t="str">
        <f t="shared" si="49"/>
        <v>SCHEDULE 11: REPORT ON RELIABILITY MEASURES | Interruptions to: Contact stands and airbridges | Caused by: Airports</v>
      </c>
    </row>
    <row r="3149" spans="1:14">
      <c r="A3149" t="s">
        <v>2</v>
      </c>
      <c r="B3149">
        <v>2013</v>
      </c>
      <c r="C3149" t="s">
        <v>5223</v>
      </c>
      <c r="D3149" t="s">
        <v>81</v>
      </c>
      <c r="E3149" t="s">
        <v>81</v>
      </c>
      <c r="F3149" t="s">
        <v>5234</v>
      </c>
      <c r="G3149">
        <v>27</v>
      </c>
      <c r="H3149" t="s">
        <v>5228</v>
      </c>
      <c r="I3149">
        <v>2013</v>
      </c>
      <c r="J3149" t="s">
        <v>4988</v>
      </c>
      <c r="K3149" t="s">
        <v>5656</v>
      </c>
      <c r="L3149">
        <v>9</v>
      </c>
      <c r="M3149" s="9" t="str">
        <f>Data[[#This Row],[schedule]]&amp;" | "&amp;Data[[#This Row],[section]]</f>
        <v xml:space="preserve">SCHEDULE 11: REPORT ON RELIABILITY MEASURES | </v>
      </c>
      <c r="N3149" s="9" t="str">
        <f t="shared" si="49"/>
        <v>SCHEDULE 11: REPORT ON RELIABILITY MEASURES | Interruptions to: Contact stands and airbridges | Caused by: Airlines/Other</v>
      </c>
    </row>
    <row r="3150" spans="1:14">
      <c r="A3150" t="s">
        <v>2</v>
      </c>
      <c r="B3150">
        <v>2013</v>
      </c>
      <c r="C3150" t="s">
        <v>5223</v>
      </c>
      <c r="D3150" t="s">
        <v>81</v>
      </c>
      <c r="E3150" t="s">
        <v>81</v>
      </c>
      <c r="F3150" t="s">
        <v>5234</v>
      </c>
      <c r="G3150">
        <v>27</v>
      </c>
      <c r="H3150" t="s">
        <v>5228</v>
      </c>
      <c r="I3150">
        <v>2013</v>
      </c>
      <c r="J3150" t="s">
        <v>5226</v>
      </c>
      <c r="K3150" t="s">
        <v>5607</v>
      </c>
      <c r="L3150">
        <v>5</v>
      </c>
      <c r="M3150" s="9" t="str">
        <f>Data[[#This Row],[schedule]]&amp;" | "&amp;Data[[#This Row],[section]]</f>
        <v xml:space="preserve">SCHEDULE 11: REPORT ON RELIABILITY MEASURES | </v>
      </c>
      <c r="N3150" s="9" t="str">
        <f t="shared" si="49"/>
        <v>SCHEDULE 11: REPORT ON RELIABILITY MEASURES | Interruptions to: Contact stands and airbridges | Caused by: Airlines/Other</v>
      </c>
    </row>
    <row r="3151" spans="1:14">
      <c r="A3151" t="s">
        <v>2</v>
      </c>
      <c r="B3151">
        <v>2013</v>
      </c>
      <c r="C3151" t="s">
        <v>5223</v>
      </c>
      <c r="D3151" t="s">
        <v>81</v>
      </c>
      <c r="E3151" t="s">
        <v>81</v>
      </c>
      <c r="F3151" t="s">
        <v>5234</v>
      </c>
      <c r="G3151">
        <v>27</v>
      </c>
      <c r="H3151" t="s">
        <v>5228</v>
      </c>
      <c r="I3151">
        <v>2013</v>
      </c>
      <c r="J3151" t="s">
        <v>5227</v>
      </c>
      <c r="K3151" t="s">
        <v>4677</v>
      </c>
      <c r="L3151">
        <v>45</v>
      </c>
      <c r="M3151" s="9" t="str">
        <f>Data[[#This Row],[schedule]]&amp;" | "&amp;Data[[#This Row],[section]]</f>
        <v xml:space="preserve">SCHEDULE 11: REPORT ON RELIABILITY MEASURES | </v>
      </c>
      <c r="N3151" s="9" t="str">
        <f t="shared" si="49"/>
        <v>SCHEDULE 11: REPORT ON RELIABILITY MEASURES | Interruptions to: Contact stands and airbridges | Caused by: Airlines/Other</v>
      </c>
    </row>
    <row r="3152" spans="1:14">
      <c r="A3152" t="s">
        <v>2</v>
      </c>
      <c r="B3152">
        <v>2013</v>
      </c>
      <c r="C3152" t="s">
        <v>5223</v>
      </c>
      <c r="D3152" t="s">
        <v>81</v>
      </c>
      <c r="E3152" t="s">
        <v>81</v>
      </c>
      <c r="F3152" t="s">
        <v>5234</v>
      </c>
      <c r="G3152">
        <v>28</v>
      </c>
      <c r="H3152" t="s">
        <v>5229</v>
      </c>
      <c r="I3152">
        <v>2013</v>
      </c>
      <c r="J3152" t="s">
        <v>4988</v>
      </c>
      <c r="K3152" t="s">
        <v>2301</v>
      </c>
      <c r="L3152">
        <v>4</v>
      </c>
      <c r="M3152" s="9" t="str">
        <f>Data[[#This Row],[schedule]]&amp;" | "&amp;Data[[#This Row],[section]]</f>
        <v xml:space="preserve">SCHEDULE 11: REPORT ON RELIABILITY MEASURES | </v>
      </c>
      <c r="N3152" s="9" t="str">
        <f t="shared" si="49"/>
        <v>SCHEDULE 11: REPORT ON RELIABILITY MEASURES | Interruptions to: Contact stands and airbridges | Caused by: Undetermined reasons</v>
      </c>
    </row>
    <row r="3153" spans="1:14">
      <c r="A3153" t="s">
        <v>2</v>
      </c>
      <c r="B3153">
        <v>2013</v>
      </c>
      <c r="C3153" t="s">
        <v>5223</v>
      </c>
      <c r="D3153" t="s">
        <v>81</v>
      </c>
      <c r="E3153" t="s">
        <v>81</v>
      </c>
      <c r="F3153" t="s">
        <v>5234</v>
      </c>
      <c r="G3153">
        <v>28</v>
      </c>
      <c r="H3153" t="s">
        <v>5229</v>
      </c>
      <c r="I3153">
        <v>2013</v>
      </c>
      <c r="J3153" t="s">
        <v>5226</v>
      </c>
      <c r="K3153" t="s">
        <v>1308</v>
      </c>
      <c r="L3153">
        <v>2</v>
      </c>
      <c r="M3153" s="9" t="str">
        <f>Data[[#This Row],[schedule]]&amp;" | "&amp;Data[[#This Row],[section]]</f>
        <v xml:space="preserve">SCHEDULE 11: REPORT ON RELIABILITY MEASURES | </v>
      </c>
      <c r="N3153" s="9" t="str">
        <f t="shared" si="49"/>
        <v>SCHEDULE 11: REPORT ON RELIABILITY MEASURES | Interruptions to: Contact stands and airbridges | Caused by: Undetermined reasons</v>
      </c>
    </row>
    <row r="3154" spans="1:14">
      <c r="A3154" t="s">
        <v>2</v>
      </c>
      <c r="B3154">
        <v>2013</v>
      </c>
      <c r="C3154" t="s">
        <v>5223</v>
      </c>
      <c r="D3154" t="s">
        <v>81</v>
      </c>
      <c r="E3154" t="s">
        <v>81</v>
      </c>
      <c r="F3154" t="s">
        <v>5234</v>
      </c>
      <c r="G3154">
        <v>28</v>
      </c>
      <c r="H3154" t="s">
        <v>5229</v>
      </c>
      <c r="I3154">
        <v>2013</v>
      </c>
      <c r="J3154" t="s">
        <v>5227</v>
      </c>
      <c r="K3154" t="s">
        <v>458</v>
      </c>
      <c r="L3154">
        <v>0</v>
      </c>
      <c r="M3154" s="9" t="str">
        <f>Data[[#This Row],[schedule]]&amp;" | "&amp;Data[[#This Row],[section]]</f>
        <v xml:space="preserve">SCHEDULE 11: REPORT ON RELIABILITY MEASURES | </v>
      </c>
      <c r="N3154" s="9" t="str">
        <f t="shared" si="49"/>
        <v>SCHEDULE 11: REPORT ON RELIABILITY MEASURES | Interruptions to: Contact stands and airbridges | Caused by: Undetermined reasons</v>
      </c>
    </row>
    <row r="3155" spans="1:14">
      <c r="A3155" t="s">
        <v>2</v>
      </c>
      <c r="B3155">
        <v>2013</v>
      </c>
      <c r="C3155" t="s">
        <v>5223</v>
      </c>
      <c r="D3155" t="s">
        <v>81</v>
      </c>
      <c r="E3155" t="s">
        <v>81</v>
      </c>
      <c r="F3155" t="s">
        <v>5234</v>
      </c>
      <c r="G3155">
        <v>29</v>
      </c>
      <c r="H3155" t="s">
        <v>60</v>
      </c>
      <c r="I3155">
        <v>2013</v>
      </c>
      <c r="J3155" t="s">
        <v>4988</v>
      </c>
      <c r="K3155" t="s">
        <v>4843</v>
      </c>
      <c r="L3155">
        <v>20</v>
      </c>
      <c r="M3155" s="9" t="str">
        <f>Data[[#This Row],[schedule]]&amp;" | "&amp;Data[[#This Row],[section]]</f>
        <v xml:space="preserve">SCHEDULE 11: REPORT ON RELIABILITY MEASURES | </v>
      </c>
      <c r="N3155" s="9" t="str">
        <f t="shared" si="49"/>
        <v>SCHEDULE 11: REPORT ON RELIABILITY MEASURES | Interruptions to: Contact stands and airbridges | Total</v>
      </c>
    </row>
    <row r="3156" spans="1:14">
      <c r="A3156" t="s">
        <v>2</v>
      </c>
      <c r="B3156">
        <v>2013</v>
      </c>
      <c r="C3156" t="s">
        <v>5223</v>
      </c>
      <c r="D3156" t="s">
        <v>81</v>
      </c>
      <c r="E3156" t="s">
        <v>81</v>
      </c>
      <c r="F3156" t="s">
        <v>5234</v>
      </c>
      <c r="G3156">
        <v>29</v>
      </c>
      <c r="H3156" t="s">
        <v>60</v>
      </c>
      <c r="I3156">
        <v>2013</v>
      </c>
      <c r="J3156" t="s">
        <v>5226</v>
      </c>
      <c r="K3156" t="s">
        <v>2285</v>
      </c>
      <c r="L3156">
        <v>12</v>
      </c>
      <c r="M3156" s="9" t="str">
        <f>Data[[#This Row],[schedule]]&amp;" | "&amp;Data[[#This Row],[section]]</f>
        <v xml:space="preserve">SCHEDULE 11: REPORT ON RELIABILITY MEASURES | </v>
      </c>
      <c r="N3156" s="9" t="str">
        <f t="shared" si="49"/>
        <v>SCHEDULE 11: REPORT ON RELIABILITY MEASURES | Interruptions to: Contact stands and airbridges | Total</v>
      </c>
    </row>
    <row r="3157" spans="1:14">
      <c r="A3157" t="s">
        <v>2</v>
      </c>
      <c r="B3157">
        <v>2013</v>
      </c>
      <c r="C3157" t="s">
        <v>5223</v>
      </c>
      <c r="D3157" t="s">
        <v>81</v>
      </c>
      <c r="E3157" t="s">
        <v>81</v>
      </c>
      <c r="F3157" t="s">
        <v>5234</v>
      </c>
      <c r="G3157">
        <v>29</v>
      </c>
      <c r="H3157" t="s">
        <v>60</v>
      </c>
      <c r="I3157">
        <v>2013</v>
      </c>
      <c r="J3157" t="s">
        <v>5227</v>
      </c>
      <c r="K3157" t="s">
        <v>2359</v>
      </c>
      <c r="L3157">
        <v>30</v>
      </c>
      <c r="M3157" s="9" t="str">
        <f>Data[[#This Row],[schedule]]&amp;" | "&amp;Data[[#This Row],[section]]</f>
        <v xml:space="preserve">SCHEDULE 11: REPORT ON RELIABILITY MEASURES | </v>
      </c>
      <c r="N3157" s="9" t="str">
        <f t="shared" si="49"/>
        <v>SCHEDULE 11: REPORT ON RELIABILITY MEASURES | Interruptions to: Contact stands and airbridges | Total</v>
      </c>
    </row>
    <row r="3158" spans="1:14">
      <c r="A3158" t="s">
        <v>2</v>
      </c>
      <c r="B3158">
        <v>2013</v>
      </c>
      <c r="C3158" t="s">
        <v>5223</v>
      </c>
      <c r="D3158" t="s">
        <v>81</v>
      </c>
      <c r="E3158" t="s">
        <v>81</v>
      </c>
      <c r="F3158" t="s">
        <v>5235</v>
      </c>
      <c r="G3158">
        <v>32</v>
      </c>
      <c r="H3158" t="s">
        <v>5225</v>
      </c>
      <c r="I3158">
        <v>2013</v>
      </c>
      <c r="J3158" t="s">
        <v>4988</v>
      </c>
      <c r="K3158" t="s">
        <v>2301</v>
      </c>
      <c r="L3158">
        <v>4</v>
      </c>
      <c r="M3158" s="9" t="str">
        <f>Data[[#This Row],[schedule]]&amp;" | "&amp;Data[[#This Row],[section]]</f>
        <v xml:space="preserve">SCHEDULE 11: REPORT ON RELIABILITY MEASURES | </v>
      </c>
      <c r="N3158" s="9" t="str">
        <f t="shared" si="49"/>
        <v>SCHEDULE 11: REPORT ON RELIABILITY MEASURES | Interruptions to: Baggage sortation system on departures | Caused by: Airports</v>
      </c>
    </row>
    <row r="3159" spans="1:14">
      <c r="A3159" t="s">
        <v>2</v>
      </c>
      <c r="B3159">
        <v>2013</v>
      </c>
      <c r="C3159" t="s">
        <v>5223</v>
      </c>
      <c r="D3159" t="s">
        <v>81</v>
      </c>
      <c r="E3159" t="s">
        <v>81</v>
      </c>
      <c r="F3159" t="s">
        <v>5235</v>
      </c>
      <c r="G3159">
        <v>32</v>
      </c>
      <c r="H3159" t="s">
        <v>5225</v>
      </c>
      <c r="I3159">
        <v>2013</v>
      </c>
      <c r="J3159" t="s">
        <v>5226</v>
      </c>
      <c r="K3159" t="s">
        <v>2301</v>
      </c>
      <c r="L3159">
        <v>4</v>
      </c>
      <c r="M3159" s="9" t="str">
        <f>Data[[#This Row],[schedule]]&amp;" | "&amp;Data[[#This Row],[section]]</f>
        <v xml:space="preserve">SCHEDULE 11: REPORT ON RELIABILITY MEASURES | </v>
      </c>
      <c r="N3159" s="9" t="str">
        <f t="shared" si="49"/>
        <v>SCHEDULE 11: REPORT ON RELIABILITY MEASURES | Interruptions to: Baggage sortation system on departures | Caused by: Airports</v>
      </c>
    </row>
    <row r="3160" spans="1:14">
      <c r="A3160" t="s">
        <v>2</v>
      </c>
      <c r="B3160">
        <v>2013</v>
      </c>
      <c r="C3160" t="s">
        <v>5223</v>
      </c>
      <c r="D3160" t="s">
        <v>81</v>
      </c>
      <c r="E3160" t="s">
        <v>81</v>
      </c>
      <c r="F3160" t="s">
        <v>5235</v>
      </c>
      <c r="G3160">
        <v>32</v>
      </c>
      <c r="H3160" t="s">
        <v>5225</v>
      </c>
      <c r="I3160">
        <v>2013</v>
      </c>
      <c r="J3160" t="s">
        <v>5227</v>
      </c>
      <c r="K3160" t="s">
        <v>5806</v>
      </c>
      <c r="L3160">
        <v>21</v>
      </c>
      <c r="M3160" s="9" t="str">
        <f>Data[[#This Row],[schedule]]&amp;" | "&amp;Data[[#This Row],[section]]</f>
        <v xml:space="preserve">SCHEDULE 11: REPORT ON RELIABILITY MEASURES | </v>
      </c>
      <c r="N3160" s="9" t="str">
        <f t="shared" si="49"/>
        <v>SCHEDULE 11: REPORT ON RELIABILITY MEASURES | Interruptions to: Baggage sortation system on departures | Caused by: Airports</v>
      </c>
    </row>
    <row r="3161" spans="1:14">
      <c r="A3161" t="s">
        <v>2</v>
      </c>
      <c r="B3161">
        <v>2013</v>
      </c>
      <c r="C3161" t="s">
        <v>5223</v>
      </c>
      <c r="D3161" t="s">
        <v>81</v>
      </c>
      <c r="E3161" t="s">
        <v>81</v>
      </c>
      <c r="F3161" t="s">
        <v>5235</v>
      </c>
      <c r="G3161">
        <v>33</v>
      </c>
      <c r="H3161" t="s">
        <v>5228</v>
      </c>
      <c r="I3161">
        <v>2013</v>
      </c>
      <c r="J3161" t="s">
        <v>4988</v>
      </c>
      <c r="K3161" t="s">
        <v>1624</v>
      </c>
      <c r="L3161">
        <v>1</v>
      </c>
      <c r="M3161" s="9" t="str">
        <f>Data[[#This Row],[schedule]]&amp;" | "&amp;Data[[#This Row],[section]]</f>
        <v xml:space="preserve">SCHEDULE 11: REPORT ON RELIABILITY MEASURES | </v>
      </c>
      <c r="N3161" s="9" t="str">
        <f t="shared" si="49"/>
        <v>SCHEDULE 11: REPORT ON RELIABILITY MEASURES | Interruptions to: Baggage sortation system on departures | Caused by: Airlines/Other</v>
      </c>
    </row>
    <row r="3162" spans="1:14">
      <c r="A3162" t="s">
        <v>2</v>
      </c>
      <c r="B3162">
        <v>2013</v>
      </c>
      <c r="C3162" t="s">
        <v>5223</v>
      </c>
      <c r="D3162" t="s">
        <v>81</v>
      </c>
      <c r="E3162" t="s">
        <v>81</v>
      </c>
      <c r="F3162" t="s">
        <v>5235</v>
      </c>
      <c r="G3162">
        <v>33</v>
      </c>
      <c r="H3162" t="s">
        <v>5228</v>
      </c>
      <c r="I3162">
        <v>2013</v>
      </c>
      <c r="J3162" t="s">
        <v>5226</v>
      </c>
      <c r="K3162" t="s">
        <v>458</v>
      </c>
      <c r="L3162">
        <v>0</v>
      </c>
      <c r="M3162" s="9" t="str">
        <f>Data[[#This Row],[schedule]]&amp;" | "&amp;Data[[#This Row],[section]]</f>
        <v xml:space="preserve">SCHEDULE 11: REPORT ON RELIABILITY MEASURES | </v>
      </c>
      <c r="N3162" s="9" t="str">
        <f t="shared" si="49"/>
        <v>SCHEDULE 11: REPORT ON RELIABILITY MEASURES | Interruptions to: Baggage sortation system on departures | Caused by: Airlines/Other</v>
      </c>
    </row>
    <row r="3163" spans="1:14">
      <c r="A3163" t="s">
        <v>2</v>
      </c>
      <c r="B3163">
        <v>2013</v>
      </c>
      <c r="C3163" t="s">
        <v>5223</v>
      </c>
      <c r="D3163" t="s">
        <v>81</v>
      </c>
      <c r="E3163" t="s">
        <v>81</v>
      </c>
      <c r="F3163" t="s">
        <v>5235</v>
      </c>
      <c r="G3163">
        <v>33</v>
      </c>
      <c r="H3163" t="s">
        <v>5228</v>
      </c>
      <c r="I3163">
        <v>2013</v>
      </c>
      <c r="J3163" t="s">
        <v>5227</v>
      </c>
      <c r="K3163" t="s">
        <v>2050</v>
      </c>
      <c r="L3163">
        <v>17</v>
      </c>
      <c r="M3163" s="9" t="str">
        <f>Data[[#This Row],[schedule]]&amp;" | "&amp;Data[[#This Row],[section]]</f>
        <v xml:space="preserve">SCHEDULE 11: REPORT ON RELIABILITY MEASURES | </v>
      </c>
      <c r="N3163" s="9" t="str">
        <f t="shared" si="49"/>
        <v>SCHEDULE 11: REPORT ON RELIABILITY MEASURES | Interruptions to: Baggage sortation system on departures | Caused by: Airlines/Other</v>
      </c>
    </row>
    <row r="3164" spans="1:14">
      <c r="A3164" t="s">
        <v>2</v>
      </c>
      <c r="B3164">
        <v>2013</v>
      </c>
      <c r="C3164" t="s">
        <v>5223</v>
      </c>
      <c r="D3164" t="s">
        <v>81</v>
      </c>
      <c r="E3164" t="s">
        <v>81</v>
      </c>
      <c r="F3164" t="s">
        <v>5235</v>
      </c>
      <c r="G3164">
        <v>34</v>
      </c>
      <c r="H3164" t="s">
        <v>5229</v>
      </c>
      <c r="I3164">
        <v>2013</v>
      </c>
      <c r="J3164" t="s">
        <v>4988</v>
      </c>
      <c r="K3164" t="s">
        <v>458</v>
      </c>
      <c r="L3164">
        <v>0</v>
      </c>
      <c r="M3164" s="9" t="str">
        <f>Data[[#This Row],[schedule]]&amp;" | "&amp;Data[[#This Row],[section]]</f>
        <v xml:space="preserve">SCHEDULE 11: REPORT ON RELIABILITY MEASURES | </v>
      </c>
      <c r="N3164" s="9" t="str">
        <f t="shared" si="49"/>
        <v>SCHEDULE 11: REPORT ON RELIABILITY MEASURES | Interruptions to: Baggage sortation system on departures | Caused by: Undetermined reasons</v>
      </c>
    </row>
    <row r="3165" spans="1:14">
      <c r="A3165" t="s">
        <v>2</v>
      </c>
      <c r="B3165">
        <v>2013</v>
      </c>
      <c r="C3165" t="s">
        <v>5223</v>
      </c>
      <c r="D3165" t="s">
        <v>81</v>
      </c>
      <c r="E3165" t="s">
        <v>81</v>
      </c>
      <c r="F3165" t="s">
        <v>5235</v>
      </c>
      <c r="G3165">
        <v>34</v>
      </c>
      <c r="H3165" t="s">
        <v>5229</v>
      </c>
      <c r="I3165">
        <v>2013</v>
      </c>
      <c r="J3165" t="s">
        <v>5226</v>
      </c>
      <c r="K3165" t="s">
        <v>458</v>
      </c>
      <c r="L3165">
        <v>0</v>
      </c>
      <c r="M3165" s="9" t="str">
        <f>Data[[#This Row],[schedule]]&amp;" | "&amp;Data[[#This Row],[section]]</f>
        <v xml:space="preserve">SCHEDULE 11: REPORT ON RELIABILITY MEASURES | </v>
      </c>
      <c r="N3165" s="9" t="str">
        <f t="shared" si="49"/>
        <v>SCHEDULE 11: REPORT ON RELIABILITY MEASURES | Interruptions to: Baggage sortation system on departures | Caused by: Undetermined reasons</v>
      </c>
    </row>
    <row r="3166" spans="1:14">
      <c r="A3166" t="s">
        <v>2</v>
      </c>
      <c r="B3166">
        <v>2013</v>
      </c>
      <c r="C3166" t="s">
        <v>5223</v>
      </c>
      <c r="D3166" t="s">
        <v>81</v>
      </c>
      <c r="E3166" t="s">
        <v>81</v>
      </c>
      <c r="F3166" t="s">
        <v>5235</v>
      </c>
      <c r="G3166">
        <v>34</v>
      </c>
      <c r="H3166" t="s">
        <v>5229</v>
      </c>
      <c r="I3166">
        <v>2013</v>
      </c>
      <c r="J3166" t="s">
        <v>5227</v>
      </c>
      <c r="K3166" t="s">
        <v>458</v>
      </c>
      <c r="L3166">
        <v>0</v>
      </c>
      <c r="M3166" s="9" t="str">
        <f>Data[[#This Row],[schedule]]&amp;" | "&amp;Data[[#This Row],[section]]</f>
        <v xml:space="preserve">SCHEDULE 11: REPORT ON RELIABILITY MEASURES | </v>
      </c>
      <c r="N3166" s="9" t="str">
        <f t="shared" si="49"/>
        <v>SCHEDULE 11: REPORT ON RELIABILITY MEASURES | Interruptions to: Baggage sortation system on departures | Caused by: Undetermined reasons</v>
      </c>
    </row>
    <row r="3167" spans="1:14">
      <c r="A3167" t="s">
        <v>2</v>
      </c>
      <c r="B3167">
        <v>2013</v>
      </c>
      <c r="C3167" t="s">
        <v>5223</v>
      </c>
      <c r="D3167" t="s">
        <v>81</v>
      </c>
      <c r="E3167" t="s">
        <v>81</v>
      </c>
      <c r="F3167" t="s">
        <v>5235</v>
      </c>
      <c r="G3167">
        <v>35</v>
      </c>
      <c r="H3167" t="s">
        <v>60</v>
      </c>
      <c r="I3167">
        <v>2013</v>
      </c>
      <c r="J3167" t="s">
        <v>4988</v>
      </c>
      <c r="K3167" t="s">
        <v>5607</v>
      </c>
      <c r="L3167">
        <v>5</v>
      </c>
      <c r="M3167" s="9" t="str">
        <f>Data[[#This Row],[schedule]]&amp;" | "&amp;Data[[#This Row],[section]]</f>
        <v xml:space="preserve">SCHEDULE 11: REPORT ON RELIABILITY MEASURES | </v>
      </c>
      <c r="N3167" s="9" t="str">
        <f t="shared" si="49"/>
        <v>SCHEDULE 11: REPORT ON RELIABILITY MEASURES | Interruptions to: Baggage sortation system on departures | Total</v>
      </c>
    </row>
    <row r="3168" spans="1:14">
      <c r="A3168" t="s">
        <v>2</v>
      </c>
      <c r="B3168">
        <v>2013</v>
      </c>
      <c r="C3168" t="s">
        <v>5223</v>
      </c>
      <c r="D3168" t="s">
        <v>81</v>
      </c>
      <c r="E3168" t="s">
        <v>81</v>
      </c>
      <c r="F3168" t="s">
        <v>5235</v>
      </c>
      <c r="G3168">
        <v>35</v>
      </c>
      <c r="H3168" t="s">
        <v>60</v>
      </c>
      <c r="I3168">
        <v>2013</v>
      </c>
      <c r="J3168" t="s">
        <v>5226</v>
      </c>
      <c r="K3168" t="s">
        <v>2301</v>
      </c>
      <c r="L3168">
        <v>4</v>
      </c>
      <c r="M3168" s="9" t="str">
        <f>Data[[#This Row],[schedule]]&amp;" | "&amp;Data[[#This Row],[section]]</f>
        <v xml:space="preserve">SCHEDULE 11: REPORT ON RELIABILITY MEASURES | </v>
      </c>
      <c r="N3168" s="9" t="str">
        <f t="shared" si="49"/>
        <v>SCHEDULE 11: REPORT ON RELIABILITY MEASURES | Interruptions to: Baggage sortation system on departures | Total</v>
      </c>
    </row>
    <row r="3169" spans="1:14">
      <c r="A3169" t="s">
        <v>2</v>
      </c>
      <c r="B3169">
        <v>2013</v>
      </c>
      <c r="C3169" t="s">
        <v>5223</v>
      </c>
      <c r="D3169" t="s">
        <v>81</v>
      </c>
      <c r="E3169" t="s">
        <v>81</v>
      </c>
      <c r="F3169" t="s">
        <v>5235</v>
      </c>
      <c r="G3169">
        <v>35</v>
      </c>
      <c r="H3169" t="s">
        <v>60</v>
      </c>
      <c r="I3169">
        <v>2013</v>
      </c>
      <c r="J3169" t="s">
        <v>5227</v>
      </c>
      <c r="K3169" t="s">
        <v>5611</v>
      </c>
      <c r="L3169">
        <v>38</v>
      </c>
      <c r="M3169" s="9" t="str">
        <f>Data[[#This Row],[schedule]]&amp;" | "&amp;Data[[#This Row],[section]]</f>
        <v xml:space="preserve">SCHEDULE 11: REPORT ON RELIABILITY MEASURES | </v>
      </c>
      <c r="N3169" s="9" t="str">
        <f t="shared" si="49"/>
        <v>SCHEDULE 11: REPORT ON RELIABILITY MEASURES | Interruptions to: Baggage sortation system on departures | Total</v>
      </c>
    </row>
    <row r="3170" spans="1:14">
      <c r="A3170" t="s">
        <v>2</v>
      </c>
      <c r="B3170">
        <v>2013</v>
      </c>
      <c r="C3170" t="s">
        <v>5223</v>
      </c>
      <c r="D3170" t="s">
        <v>81</v>
      </c>
      <c r="E3170" t="s">
        <v>81</v>
      </c>
      <c r="F3170" t="s">
        <v>5239</v>
      </c>
      <c r="G3170">
        <v>38</v>
      </c>
      <c r="H3170" t="s">
        <v>5225</v>
      </c>
      <c r="I3170">
        <v>2013</v>
      </c>
      <c r="J3170" t="s">
        <v>4988</v>
      </c>
      <c r="K3170" t="s">
        <v>458</v>
      </c>
      <c r="L3170">
        <v>0</v>
      </c>
      <c r="M3170" s="9" t="str">
        <f>Data[[#This Row],[schedule]]&amp;" | "&amp;Data[[#This Row],[section]]</f>
        <v xml:space="preserve">SCHEDULE 11: REPORT ON RELIABILITY MEASURES | </v>
      </c>
      <c r="N3170" s="9" t="str">
        <f t="shared" si="49"/>
        <v>SCHEDULE 11: REPORT ON RELIABILITY MEASURES | Interruptions to: Baggage reclaim belts | Caused by: Airports</v>
      </c>
    </row>
    <row r="3171" spans="1:14">
      <c r="A3171" t="s">
        <v>2</v>
      </c>
      <c r="B3171">
        <v>2013</v>
      </c>
      <c r="C3171" t="s">
        <v>5223</v>
      </c>
      <c r="D3171" t="s">
        <v>81</v>
      </c>
      <c r="E3171" t="s">
        <v>81</v>
      </c>
      <c r="F3171" t="s">
        <v>5239</v>
      </c>
      <c r="G3171">
        <v>38</v>
      </c>
      <c r="H3171" t="s">
        <v>5225</v>
      </c>
      <c r="I3171">
        <v>2013</v>
      </c>
      <c r="J3171" t="s">
        <v>5226</v>
      </c>
      <c r="K3171" t="s">
        <v>458</v>
      </c>
      <c r="L3171">
        <v>0</v>
      </c>
      <c r="M3171" s="9" t="str">
        <f>Data[[#This Row],[schedule]]&amp;" | "&amp;Data[[#This Row],[section]]</f>
        <v xml:space="preserve">SCHEDULE 11: REPORT ON RELIABILITY MEASURES | </v>
      </c>
      <c r="N3171" s="9" t="str">
        <f t="shared" si="49"/>
        <v>SCHEDULE 11: REPORT ON RELIABILITY MEASURES | Interruptions to: Baggage reclaim belts | Caused by: Airports</v>
      </c>
    </row>
    <row r="3172" spans="1:14">
      <c r="A3172" t="s">
        <v>2</v>
      </c>
      <c r="B3172">
        <v>2013</v>
      </c>
      <c r="C3172" t="s">
        <v>5223</v>
      </c>
      <c r="D3172" t="s">
        <v>81</v>
      </c>
      <c r="E3172" t="s">
        <v>81</v>
      </c>
      <c r="F3172" t="s">
        <v>5239</v>
      </c>
      <c r="G3172">
        <v>38</v>
      </c>
      <c r="H3172" t="s">
        <v>5225</v>
      </c>
      <c r="I3172">
        <v>2013</v>
      </c>
      <c r="J3172" t="s">
        <v>5227</v>
      </c>
      <c r="K3172" t="s">
        <v>458</v>
      </c>
      <c r="L3172">
        <v>0</v>
      </c>
      <c r="M3172" s="9" t="str">
        <f>Data[[#This Row],[schedule]]&amp;" | "&amp;Data[[#This Row],[section]]</f>
        <v xml:space="preserve">SCHEDULE 11: REPORT ON RELIABILITY MEASURES | </v>
      </c>
      <c r="N3172" s="9" t="str">
        <f t="shared" si="49"/>
        <v>SCHEDULE 11: REPORT ON RELIABILITY MEASURES | Interruptions to: Baggage reclaim belts | Caused by: Airports</v>
      </c>
    </row>
    <row r="3173" spans="1:14">
      <c r="A3173" t="s">
        <v>2</v>
      </c>
      <c r="B3173">
        <v>2013</v>
      </c>
      <c r="C3173" t="s">
        <v>5223</v>
      </c>
      <c r="D3173" t="s">
        <v>81</v>
      </c>
      <c r="E3173" t="s">
        <v>81</v>
      </c>
      <c r="F3173" t="s">
        <v>5239</v>
      </c>
      <c r="G3173">
        <v>39</v>
      </c>
      <c r="H3173" t="s">
        <v>5228</v>
      </c>
      <c r="I3173">
        <v>2013</v>
      </c>
      <c r="J3173" t="s">
        <v>4988</v>
      </c>
      <c r="K3173" t="s">
        <v>458</v>
      </c>
      <c r="L3173">
        <v>0</v>
      </c>
      <c r="M3173" s="9" t="str">
        <f>Data[[#This Row],[schedule]]&amp;" | "&amp;Data[[#This Row],[section]]</f>
        <v xml:space="preserve">SCHEDULE 11: REPORT ON RELIABILITY MEASURES | </v>
      </c>
      <c r="N3173" s="9" t="str">
        <f t="shared" si="49"/>
        <v>SCHEDULE 11: REPORT ON RELIABILITY MEASURES | Interruptions to: Baggage reclaim belts | Caused by: Airlines/Other</v>
      </c>
    </row>
    <row r="3174" spans="1:14">
      <c r="A3174" t="s">
        <v>2</v>
      </c>
      <c r="B3174">
        <v>2013</v>
      </c>
      <c r="C3174" t="s">
        <v>5223</v>
      </c>
      <c r="D3174" t="s">
        <v>81</v>
      </c>
      <c r="E3174" t="s">
        <v>81</v>
      </c>
      <c r="F3174" t="s">
        <v>5239</v>
      </c>
      <c r="G3174">
        <v>39</v>
      </c>
      <c r="H3174" t="s">
        <v>5228</v>
      </c>
      <c r="I3174">
        <v>2013</v>
      </c>
      <c r="J3174" t="s">
        <v>5226</v>
      </c>
      <c r="K3174" t="s">
        <v>458</v>
      </c>
      <c r="L3174">
        <v>0</v>
      </c>
      <c r="M3174" s="9" t="str">
        <f>Data[[#This Row],[schedule]]&amp;" | "&amp;Data[[#This Row],[section]]</f>
        <v xml:space="preserve">SCHEDULE 11: REPORT ON RELIABILITY MEASURES | </v>
      </c>
      <c r="N3174" s="9" t="str">
        <f t="shared" si="49"/>
        <v>SCHEDULE 11: REPORT ON RELIABILITY MEASURES | Interruptions to: Baggage reclaim belts | Caused by: Airlines/Other</v>
      </c>
    </row>
    <row r="3175" spans="1:14">
      <c r="A3175" t="s">
        <v>2</v>
      </c>
      <c r="B3175">
        <v>2013</v>
      </c>
      <c r="C3175" t="s">
        <v>5223</v>
      </c>
      <c r="D3175" t="s">
        <v>81</v>
      </c>
      <c r="E3175" t="s">
        <v>81</v>
      </c>
      <c r="F3175" t="s">
        <v>5239</v>
      </c>
      <c r="G3175">
        <v>39</v>
      </c>
      <c r="H3175" t="s">
        <v>5228</v>
      </c>
      <c r="I3175">
        <v>2013</v>
      </c>
      <c r="J3175" t="s">
        <v>5227</v>
      </c>
      <c r="K3175" t="s">
        <v>458</v>
      </c>
      <c r="L3175">
        <v>0</v>
      </c>
      <c r="M3175" s="9" t="str">
        <f>Data[[#This Row],[schedule]]&amp;" | "&amp;Data[[#This Row],[section]]</f>
        <v xml:space="preserve">SCHEDULE 11: REPORT ON RELIABILITY MEASURES | </v>
      </c>
      <c r="N3175" s="9" t="str">
        <f t="shared" si="49"/>
        <v>SCHEDULE 11: REPORT ON RELIABILITY MEASURES | Interruptions to: Baggage reclaim belts | Caused by: Airlines/Other</v>
      </c>
    </row>
    <row r="3176" spans="1:14">
      <c r="A3176" t="s">
        <v>2</v>
      </c>
      <c r="B3176">
        <v>2013</v>
      </c>
      <c r="C3176" t="s">
        <v>5223</v>
      </c>
      <c r="D3176" t="s">
        <v>81</v>
      </c>
      <c r="E3176" t="s">
        <v>81</v>
      </c>
      <c r="F3176" t="s">
        <v>5239</v>
      </c>
      <c r="G3176">
        <v>40</v>
      </c>
      <c r="H3176" t="s">
        <v>5229</v>
      </c>
      <c r="I3176">
        <v>2013</v>
      </c>
      <c r="J3176" t="s">
        <v>4988</v>
      </c>
      <c r="K3176" t="s">
        <v>458</v>
      </c>
      <c r="L3176">
        <v>0</v>
      </c>
      <c r="M3176" s="9" t="str">
        <f>Data[[#This Row],[schedule]]&amp;" | "&amp;Data[[#This Row],[section]]</f>
        <v xml:space="preserve">SCHEDULE 11: REPORT ON RELIABILITY MEASURES | </v>
      </c>
      <c r="N3176" s="9" t="str">
        <f t="shared" si="49"/>
        <v>SCHEDULE 11: REPORT ON RELIABILITY MEASURES | Interruptions to: Baggage reclaim belts | Caused by: Undetermined reasons</v>
      </c>
    </row>
    <row r="3177" spans="1:14">
      <c r="A3177" t="s">
        <v>2</v>
      </c>
      <c r="B3177">
        <v>2013</v>
      </c>
      <c r="C3177" t="s">
        <v>5223</v>
      </c>
      <c r="D3177" t="s">
        <v>81</v>
      </c>
      <c r="E3177" t="s">
        <v>81</v>
      </c>
      <c r="F3177" t="s">
        <v>5239</v>
      </c>
      <c r="G3177">
        <v>40</v>
      </c>
      <c r="H3177" t="s">
        <v>5229</v>
      </c>
      <c r="I3177">
        <v>2013</v>
      </c>
      <c r="J3177" t="s">
        <v>5226</v>
      </c>
      <c r="K3177" t="s">
        <v>458</v>
      </c>
      <c r="L3177">
        <v>0</v>
      </c>
      <c r="M3177" s="9" t="str">
        <f>Data[[#This Row],[schedule]]&amp;" | "&amp;Data[[#This Row],[section]]</f>
        <v xml:space="preserve">SCHEDULE 11: REPORT ON RELIABILITY MEASURES | </v>
      </c>
      <c r="N3177" s="9" t="str">
        <f t="shared" si="49"/>
        <v>SCHEDULE 11: REPORT ON RELIABILITY MEASURES | Interruptions to: Baggage reclaim belts | Caused by: Undetermined reasons</v>
      </c>
    </row>
    <row r="3178" spans="1:14">
      <c r="A3178" t="s">
        <v>2</v>
      </c>
      <c r="B3178">
        <v>2013</v>
      </c>
      <c r="C3178" t="s">
        <v>5223</v>
      </c>
      <c r="D3178" t="s">
        <v>81</v>
      </c>
      <c r="E3178" t="s">
        <v>81</v>
      </c>
      <c r="F3178" t="s">
        <v>5239</v>
      </c>
      <c r="G3178">
        <v>40</v>
      </c>
      <c r="H3178" t="s">
        <v>5229</v>
      </c>
      <c r="I3178">
        <v>2013</v>
      </c>
      <c r="J3178" t="s">
        <v>5227</v>
      </c>
      <c r="K3178" t="s">
        <v>458</v>
      </c>
      <c r="L3178">
        <v>0</v>
      </c>
      <c r="M3178" s="9" t="str">
        <f>Data[[#This Row],[schedule]]&amp;" | "&amp;Data[[#This Row],[section]]</f>
        <v xml:space="preserve">SCHEDULE 11: REPORT ON RELIABILITY MEASURES | </v>
      </c>
      <c r="N3178" s="9" t="str">
        <f t="shared" si="49"/>
        <v>SCHEDULE 11: REPORT ON RELIABILITY MEASURES | Interruptions to: Baggage reclaim belts | Caused by: Undetermined reasons</v>
      </c>
    </row>
    <row r="3179" spans="1:14">
      <c r="A3179" t="s">
        <v>2</v>
      </c>
      <c r="B3179">
        <v>2013</v>
      </c>
      <c r="C3179" t="s">
        <v>5223</v>
      </c>
      <c r="D3179" t="s">
        <v>81</v>
      </c>
      <c r="E3179" t="s">
        <v>81</v>
      </c>
      <c r="F3179" t="s">
        <v>5239</v>
      </c>
      <c r="G3179">
        <v>41</v>
      </c>
      <c r="H3179" t="s">
        <v>60</v>
      </c>
      <c r="I3179">
        <v>2013</v>
      </c>
      <c r="J3179" t="s">
        <v>4988</v>
      </c>
      <c r="K3179" t="s">
        <v>458</v>
      </c>
      <c r="L3179">
        <v>0</v>
      </c>
      <c r="M3179" s="9" t="str">
        <f>Data[[#This Row],[schedule]]&amp;" | "&amp;Data[[#This Row],[section]]</f>
        <v xml:space="preserve">SCHEDULE 11: REPORT ON RELIABILITY MEASURES | </v>
      </c>
      <c r="N3179" s="9" t="str">
        <f t="shared" si="49"/>
        <v>SCHEDULE 11: REPORT ON RELIABILITY MEASURES | Interruptions to: Baggage reclaim belts | Total</v>
      </c>
    </row>
    <row r="3180" spans="1:14">
      <c r="A3180" t="s">
        <v>2</v>
      </c>
      <c r="B3180">
        <v>2013</v>
      </c>
      <c r="C3180" t="s">
        <v>5223</v>
      </c>
      <c r="D3180" t="s">
        <v>81</v>
      </c>
      <c r="E3180" t="s">
        <v>81</v>
      </c>
      <c r="F3180" t="s">
        <v>5239</v>
      </c>
      <c r="G3180">
        <v>41</v>
      </c>
      <c r="H3180" t="s">
        <v>60</v>
      </c>
      <c r="I3180">
        <v>2013</v>
      </c>
      <c r="J3180" t="s">
        <v>5226</v>
      </c>
      <c r="K3180" t="s">
        <v>5230</v>
      </c>
      <c r="M3180" s="9" t="str">
        <f>Data[[#This Row],[schedule]]&amp;" | "&amp;Data[[#This Row],[section]]</f>
        <v xml:space="preserve">SCHEDULE 11: REPORT ON RELIABILITY MEASURES | </v>
      </c>
      <c r="N3180" s="9" t="str">
        <f t="shared" si="49"/>
        <v>SCHEDULE 11: REPORT ON RELIABILITY MEASURES | Interruptions to: Baggage reclaim belts | Total</v>
      </c>
    </row>
    <row r="3181" spans="1:14">
      <c r="A3181" t="s">
        <v>2</v>
      </c>
      <c r="B3181">
        <v>2013</v>
      </c>
      <c r="C3181" t="s">
        <v>5223</v>
      </c>
      <c r="D3181" t="s">
        <v>81</v>
      </c>
      <c r="E3181" t="s">
        <v>81</v>
      </c>
      <c r="F3181" t="s">
        <v>5239</v>
      </c>
      <c r="G3181">
        <v>41</v>
      </c>
      <c r="H3181" t="s">
        <v>60</v>
      </c>
      <c r="I3181">
        <v>2013</v>
      </c>
      <c r="J3181" t="s">
        <v>5227</v>
      </c>
      <c r="K3181" t="s">
        <v>5230</v>
      </c>
      <c r="M3181" s="9" t="str">
        <f>Data[[#This Row],[schedule]]&amp;" | "&amp;Data[[#This Row],[section]]</f>
        <v xml:space="preserve">SCHEDULE 11: REPORT ON RELIABILITY MEASURES | </v>
      </c>
      <c r="N3181" s="9" t="str">
        <f t="shared" si="49"/>
        <v>SCHEDULE 11: REPORT ON RELIABILITY MEASURES | Interruptions to: Baggage reclaim belts | Total</v>
      </c>
    </row>
    <row r="3182" spans="1:14">
      <c r="A3182" t="s">
        <v>2</v>
      </c>
      <c r="B3182">
        <v>2013</v>
      </c>
      <c r="C3182" t="s">
        <v>5223</v>
      </c>
      <c r="D3182" t="s">
        <v>81</v>
      </c>
      <c r="E3182" t="s">
        <v>81</v>
      </c>
      <c r="F3182" t="s">
        <v>5240</v>
      </c>
      <c r="G3182">
        <v>44</v>
      </c>
      <c r="H3182" t="s">
        <v>5225</v>
      </c>
      <c r="I3182">
        <v>2013</v>
      </c>
      <c r="J3182" t="s">
        <v>4988</v>
      </c>
      <c r="K3182" t="s">
        <v>4941</v>
      </c>
      <c r="L3182">
        <v>15</v>
      </c>
      <c r="M3182" s="9" t="str">
        <f>Data[[#This Row],[schedule]]&amp;" | "&amp;Data[[#This Row],[section]]</f>
        <v xml:space="preserve">SCHEDULE 11: REPORT ON RELIABILITY MEASURES | </v>
      </c>
      <c r="N3182" s="9" t="str">
        <f t="shared" si="49"/>
        <v>SCHEDULE 11: REPORT ON RELIABILITY MEASURES | Interruptions to: On-time departure delay | Caused by: Airports</v>
      </c>
    </row>
    <row r="3183" spans="1:14">
      <c r="A3183" t="s">
        <v>2</v>
      </c>
      <c r="B3183">
        <v>2013</v>
      </c>
      <c r="C3183" t="s">
        <v>5223</v>
      </c>
      <c r="D3183" t="s">
        <v>81</v>
      </c>
      <c r="E3183" t="s">
        <v>81</v>
      </c>
      <c r="F3183" t="s">
        <v>5240</v>
      </c>
      <c r="G3183">
        <v>44</v>
      </c>
      <c r="H3183" t="s">
        <v>5225</v>
      </c>
      <c r="I3183">
        <v>2013</v>
      </c>
      <c r="J3183" t="s">
        <v>5226</v>
      </c>
      <c r="K3183" t="s">
        <v>5347</v>
      </c>
      <c r="L3183">
        <v>6</v>
      </c>
      <c r="M3183" s="9" t="str">
        <f>Data[[#This Row],[schedule]]&amp;" | "&amp;Data[[#This Row],[section]]</f>
        <v xml:space="preserve">SCHEDULE 11: REPORT ON RELIABILITY MEASURES | </v>
      </c>
      <c r="N3183" s="9" t="str">
        <f t="shared" si="49"/>
        <v>SCHEDULE 11: REPORT ON RELIABILITY MEASURES | Interruptions to: On-time departure delay | Caused by: Airports</v>
      </c>
    </row>
    <row r="3184" spans="1:14">
      <c r="A3184" t="s">
        <v>2</v>
      </c>
      <c r="B3184">
        <v>2013</v>
      </c>
      <c r="C3184" t="s">
        <v>5223</v>
      </c>
      <c r="D3184" t="s">
        <v>81</v>
      </c>
      <c r="E3184" t="s">
        <v>81</v>
      </c>
      <c r="F3184" t="s">
        <v>5240</v>
      </c>
      <c r="G3184">
        <v>44</v>
      </c>
      <c r="H3184" t="s">
        <v>5225</v>
      </c>
      <c r="I3184">
        <v>2013</v>
      </c>
      <c r="J3184" t="s">
        <v>5227</v>
      </c>
      <c r="K3184" t="s">
        <v>5002</v>
      </c>
      <c r="L3184">
        <v>7</v>
      </c>
      <c r="M3184" s="9" t="str">
        <f>Data[[#This Row],[schedule]]&amp;" | "&amp;Data[[#This Row],[section]]</f>
        <v xml:space="preserve">SCHEDULE 11: REPORT ON RELIABILITY MEASURES | </v>
      </c>
      <c r="N3184" s="9" t="str">
        <f t="shared" si="49"/>
        <v>SCHEDULE 11: REPORT ON RELIABILITY MEASURES | Interruptions to: On-time departure delay | Caused by: Airports</v>
      </c>
    </row>
    <row r="3185" spans="1:14">
      <c r="A3185" t="s">
        <v>2</v>
      </c>
      <c r="B3185">
        <v>2013</v>
      </c>
      <c r="C3185" t="s">
        <v>5223</v>
      </c>
      <c r="D3185" t="s">
        <v>81</v>
      </c>
      <c r="E3185" t="s">
        <v>81</v>
      </c>
      <c r="F3185" t="s">
        <v>5240</v>
      </c>
      <c r="G3185">
        <v>45</v>
      </c>
      <c r="H3185" t="s">
        <v>5228</v>
      </c>
      <c r="I3185">
        <v>2013</v>
      </c>
      <c r="J3185" t="s">
        <v>4988</v>
      </c>
      <c r="K3185" t="s">
        <v>5002</v>
      </c>
      <c r="L3185">
        <v>7</v>
      </c>
      <c r="M3185" s="9" t="str">
        <f>Data[[#This Row],[schedule]]&amp;" | "&amp;Data[[#This Row],[section]]</f>
        <v xml:space="preserve">SCHEDULE 11: REPORT ON RELIABILITY MEASURES | </v>
      </c>
      <c r="N3185" s="9" t="str">
        <f t="shared" si="49"/>
        <v>SCHEDULE 11: REPORT ON RELIABILITY MEASURES | Interruptions to: On-time departure delay | Caused by: Airlines/Other</v>
      </c>
    </row>
    <row r="3186" spans="1:14">
      <c r="A3186" t="s">
        <v>2</v>
      </c>
      <c r="B3186">
        <v>2013</v>
      </c>
      <c r="C3186" t="s">
        <v>5223</v>
      </c>
      <c r="D3186" t="s">
        <v>81</v>
      </c>
      <c r="E3186" t="s">
        <v>81</v>
      </c>
      <c r="F3186" t="s">
        <v>5240</v>
      </c>
      <c r="G3186">
        <v>45</v>
      </c>
      <c r="H3186" t="s">
        <v>5228</v>
      </c>
      <c r="I3186">
        <v>2013</v>
      </c>
      <c r="J3186" t="s">
        <v>5226</v>
      </c>
      <c r="K3186" t="s">
        <v>2301</v>
      </c>
      <c r="L3186">
        <v>4</v>
      </c>
      <c r="M3186" s="9" t="str">
        <f>Data[[#This Row],[schedule]]&amp;" | "&amp;Data[[#This Row],[section]]</f>
        <v xml:space="preserve">SCHEDULE 11: REPORT ON RELIABILITY MEASURES | </v>
      </c>
      <c r="N3186" s="9" t="str">
        <f t="shared" si="49"/>
        <v>SCHEDULE 11: REPORT ON RELIABILITY MEASURES | Interruptions to: On-time departure delay | Caused by: Airlines/Other</v>
      </c>
    </row>
    <row r="3187" spans="1:14">
      <c r="A3187" t="s">
        <v>2</v>
      </c>
      <c r="B3187">
        <v>2013</v>
      </c>
      <c r="C3187" t="s">
        <v>5223</v>
      </c>
      <c r="D3187" t="s">
        <v>81</v>
      </c>
      <c r="E3187" t="s">
        <v>81</v>
      </c>
      <c r="F3187" t="s">
        <v>5240</v>
      </c>
      <c r="G3187">
        <v>45</v>
      </c>
      <c r="H3187" t="s">
        <v>5228</v>
      </c>
      <c r="I3187">
        <v>2013</v>
      </c>
      <c r="J3187" t="s">
        <v>5227</v>
      </c>
      <c r="K3187" t="s">
        <v>5656</v>
      </c>
      <c r="L3187">
        <v>9</v>
      </c>
      <c r="M3187" s="9" t="str">
        <f>Data[[#This Row],[schedule]]&amp;" | "&amp;Data[[#This Row],[section]]</f>
        <v xml:space="preserve">SCHEDULE 11: REPORT ON RELIABILITY MEASURES | </v>
      </c>
      <c r="N3187" s="9" t="str">
        <f t="shared" si="49"/>
        <v>SCHEDULE 11: REPORT ON RELIABILITY MEASURES | Interruptions to: On-time departure delay | Caused by: Airlines/Other</v>
      </c>
    </row>
    <row r="3188" spans="1:14">
      <c r="A3188" t="s">
        <v>2</v>
      </c>
      <c r="B3188">
        <v>2013</v>
      </c>
      <c r="C3188" t="s">
        <v>5223</v>
      </c>
      <c r="D3188" t="s">
        <v>81</v>
      </c>
      <c r="E3188" t="s">
        <v>81</v>
      </c>
      <c r="F3188" t="s">
        <v>5240</v>
      </c>
      <c r="G3188">
        <v>46</v>
      </c>
      <c r="H3188" t="s">
        <v>5229</v>
      </c>
      <c r="I3188">
        <v>2013</v>
      </c>
      <c r="J3188" t="s">
        <v>4988</v>
      </c>
      <c r="K3188" t="s">
        <v>4453</v>
      </c>
      <c r="L3188">
        <v>3</v>
      </c>
      <c r="M3188" s="9" t="str">
        <f>Data[[#This Row],[schedule]]&amp;" | "&amp;Data[[#This Row],[section]]</f>
        <v xml:space="preserve">SCHEDULE 11: REPORT ON RELIABILITY MEASURES | </v>
      </c>
      <c r="N3188" s="9" t="str">
        <f t="shared" si="49"/>
        <v>SCHEDULE 11: REPORT ON RELIABILITY MEASURES | Interruptions to: On-time departure delay | Caused by: Undetermined reasons</v>
      </c>
    </row>
    <row r="3189" spans="1:14">
      <c r="A3189" t="s">
        <v>2</v>
      </c>
      <c r="B3189">
        <v>2013</v>
      </c>
      <c r="C3189" t="s">
        <v>5223</v>
      </c>
      <c r="D3189" t="s">
        <v>81</v>
      </c>
      <c r="E3189" t="s">
        <v>81</v>
      </c>
      <c r="F3189" t="s">
        <v>5240</v>
      </c>
      <c r="G3189">
        <v>46</v>
      </c>
      <c r="H3189" t="s">
        <v>5229</v>
      </c>
      <c r="I3189">
        <v>2013</v>
      </c>
      <c r="J3189" t="s">
        <v>5226</v>
      </c>
      <c r="K3189" t="s">
        <v>1624</v>
      </c>
      <c r="L3189">
        <v>1</v>
      </c>
      <c r="M3189" s="9" t="str">
        <f>Data[[#This Row],[schedule]]&amp;" | "&amp;Data[[#This Row],[section]]</f>
        <v xml:space="preserve">SCHEDULE 11: REPORT ON RELIABILITY MEASURES | </v>
      </c>
      <c r="N3189" s="9" t="str">
        <f t="shared" si="49"/>
        <v>SCHEDULE 11: REPORT ON RELIABILITY MEASURES | Interruptions to: On-time departure delay | Caused by: Undetermined reasons</v>
      </c>
    </row>
    <row r="3190" spans="1:14">
      <c r="A3190" t="s">
        <v>2</v>
      </c>
      <c r="B3190">
        <v>2013</v>
      </c>
      <c r="C3190" t="s">
        <v>5223</v>
      </c>
      <c r="D3190" t="s">
        <v>81</v>
      </c>
      <c r="E3190" t="s">
        <v>81</v>
      </c>
      <c r="F3190" t="s">
        <v>5240</v>
      </c>
      <c r="G3190">
        <v>46</v>
      </c>
      <c r="H3190" t="s">
        <v>5229</v>
      </c>
      <c r="I3190">
        <v>2013</v>
      </c>
      <c r="J3190" t="s">
        <v>5227</v>
      </c>
      <c r="K3190" t="s">
        <v>1794</v>
      </c>
      <c r="L3190">
        <v>33</v>
      </c>
      <c r="M3190" s="9" t="str">
        <f>Data[[#This Row],[schedule]]&amp;" | "&amp;Data[[#This Row],[section]]</f>
        <v xml:space="preserve">SCHEDULE 11: REPORT ON RELIABILITY MEASURES | </v>
      </c>
      <c r="N3190" s="9" t="str">
        <f t="shared" si="49"/>
        <v>SCHEDULE 11: REPORT ON RELIABILITY MEASURES | Interruptions to: On-time departure delay | Caused by: Undetermined reasons</v>
      </c>
    </row>
    <row r="3191" spans="1:14">
      <c r="A3191" t="s">
        <v>2</v>
      </c>
      <c r="B3191">
        <v>2013</v>
      </c>
      <c r="C3191" t="s">
        <v>5223</v>
      </c>
      <c r="D3191" t="s">
        <v>81</v>
      </c>
      <c r="E3191" t="s">
        <v>81</v>
      </c>
      <c r="F3191" t="s">
        <v>5240</v>
      </c>
      <c r="G3191">
        <v>47</v>
      </c>
      <c r="H3191" t="s">
        <v>60</v>
      </c>
      <c r="I3191">
        <v>2013</v>
      </c>
      <c r="J3191" t="s">
        <v>4988</v>
      </c>
      <c r="K3191" t="s">
        <v>4010</v>
      </c>
      <c r="L3191">
        <v>25</v>
      </c>
      <c r="M3191" s="9" t="str">
        <f>Data[[#This Row],[schedule]]&amp;" | "&amp;Data[[#This Row],[section]]</f>
        <v xml:space="preserve">SCHEDULE 11: REPORT ON RELIABILITY MEASURES | </v>
      </c>
      <c r="N3191" s="9" t="str">
        <f t="shared" si="49"/>
        <v>SCHEDULE 11: REPORT ON RELIABILITY MEASURES | Interruptions to: On-time departure delay | Total</v>
      </c>
    </row>
    <row r="3192" spans="1:14">
      <c r="A3192" t="s">
        <v>2</v>
      </c>
      <c r="B3192">
        <v>2013</v>
      </c>
      <c r="C3192" t="s">
        <v>5223</v>
      </c>
      <c r="D3192" t="s">
        <v>81</v>
      </c>
      <c r="E3192" t="s">
        <v>81</v>
      </c>
      <c r="F3192" t="s">
        <v>5240</v>
      </c>
      <c r="G3192">
        <v>47</v>
      </c>
      <c r="H3192" t="s">
        <v>60</v>
      </c>
      <c r="I3192">
        <v>2013</v>
      </c>
      <c r="J3192" t="s">
        <v>5226</v>
      </c>
      <c r="K3192" t="s">
        <v>5807</v>
      </c>
      <c r="L3192">
        <v>11</v>
      </c>
      <c r="M3192" s="9" t="str">
        <f>Data[[#This Row],[schedule]]&amp;" | "&amp;Data[[#This Row],[section]]</f>
        <v xml:space="preserve">SCHEDULE 11: REPORT ON RELIABILITY MEASURES | </v>
      </c>
      <c r="N3192" s="9" t="str">
        <f t="shared" si="49"/>
        <v>SCHEDULE 11: REPORT ON RELIABILITY MEASURES | Interruptions to: On-time departure delay | Total</v>
      </c>
    </row>
    <row r="3193" spans="1:14">
      <c r="A3193" t="s">
        <v>2</v>
      </c>
      <c r="B3193">
        <v>2013</v>
      </c>
      <c r="C3193" t="s">
        <v>5223</v>
      </c>
      <c r="D3193" t="s">
        <v>81</v>
      </c>
      <c r="E3193" t="s">
        <v>81</v>
      </c>
      <c r="F3193" t="s">
        <v>5240</v>
      </c>
      <c r="G3193">
        <v>47</v>
      </c>
      <c r="H3193" t="s">
        <v>60</v>
      </c>
      <c r="I3193">
        <v>2013</v>
      </c>
      <c r="J3193" t="s">
        <v>5227</v>
      </c>
      <c r="K3193" t="s">
        <v>2289</v>
      </c>
      <c r="L3193">
        <v>49</v>
      </c>
      <c r="M3193" s="9" t="str">
        <f>Data[[#This Row],[schedule]]&amp;" | "&amp;Data[[#This Row],[section]]</f>
        <v xml:space="preserve">SCHEDULE 11: REPORT ON RELIABILITY MEASURES | </v>
      </c>
      <c r="N3193" s="9" t="str">
        <f t="shared" si="49"/>
        <v>SCHEDULE 11: REPORT ON RELIABILITY MEASURES | Interruptions to: On-time departure delay | Total</v>
      </c>
    </row>
    <row r="3194" spans="1:14">
      <c r="A3194" t="s">
        <v>2</v>
      </c>
      <c r="B3194">
        <v>2013</v>
      </c>
      <c r="C3194" t="s">
        <v>5223</v>
      </c>
      <c r="D3194" t="s">
        <v>81</v>
      </c>
      <c r="E3194" t="s">
        <v>81</v>
      </c>
      <c r="F3194" t="s">
        <v>81</v>
      </c>
      <c r="G3194">
        <v>56</v>
      </c>
      <c r="H3194" t="s">
        <v>5242</v>
      </c>
      <c r="I3194">
        <v>2013</v>
      </c>
      <c r="J3194" t="s">
        <v>4988</v>
      </c>
      <c r="K3194" t="s">
        <v>1350</v>
      </c>
      <c r="M3194" s="9" t="str">
        <f>Data[[#This Row],[schedule]]&amp;" | "&amp;Data[[#This Row],[section]]</f>
        <v xml:space="preserve">SCHEDULE 11: REPORT ON RELIABILITY MEASURES | </v>
      </c>
      <c r="N3194" s="9" t="str">
        <f t="shared" si="49"/>
        <v>SCHEDULE 11: REPORT ON RELIABILITY MEASURES | The percentage of time that FEGP is unavailable due to interruptions*</v>
      </c>
    </row>
    <row r="3195" spans="1:14" hidden="1">
      <c r="A3195" t="s">
        <v>2</v>
      </c>
      <c r="B3195">
        <v>2013</v>
      </c>
      <c r="C3195" t="s">
        <v>201</v>
      </c>
      <c r="D3195" t="s">
        <v>81</v>
      </c>
      <c r="E3195" t="s">
        <v>81</v>
      </c>
      <c r="F3195" t="s">
        <v>320</v>
      </c>
      <c r="G3195">
        <v>9</v>
      </c>
      <c r="H3195" t="s">
        <v>236</v>
      </c>
      <c r="I3195">
        <v>2013</v>
      </c>
      <c r="J3195" t="s">
        <v>92</v>
      </c>
      <c r="K3195" t="s">
        <v>1476</v>
      </c>
      <c r="L3195">
        <v>1137.352592605281</v>
      </c>
      <c r="M3195" s="9" t="str">
        <f>Data[[#This Row],[schedule]]&amp;" | "&amp;Data[[#This Row],[section]]</f>
        <v xml:space="preserve">SCHEDULE 10: REPORT ON COST ALLOCATIONS | </v>
      </c>
      <c r="N3195" s="9" t="str">
        <f t="shared" si="49"/>
        <v xml:space="preserve">SCHEDULE 10: REPORT ON COST ALLOCATIONS | Specified Terminal Activities | Corporate Overheads: Directly attributable operating costs </v>
      </c>
    </row>
    <row r="3196" spans="1:14" hidden="1">
      <c r="A3196" t="s">
        <v>2</v>
      </c>
      <c r="B3196">
        <v>2013</v>
      </c>
      <c r="C3196" t="s">
        <v>201</v>
      </c>
      <c r="D3196" t="s">
        <v>81</v>
      </c>
      <c r="E3196" t="s">
        <v>81</v>
      </c>
      <c r="F3196" t="s">
        <v>321</v>
      </c>
      <c r="G3196">
        <v>9</v>
      </c>
      <c r="H3196" t="s">
        <v>236</v>
      </c>
      <c r="I3196">
        <v>2013</v>
      </c>
      <c r="J3196" t="s">
        <v>92</v>
      </c>
      <c r="K3196" t="s">
        <v>1477</v>
      </c>
      <c r="L3196">
        <v>2278.1102796773671</v>
      </c>
      <c r="M3196" s="9" t="str">
        <f>Data[[#This Row],[schedule]]&amp;" | "&amp;Data[[#This Row],[section]]</f>
        <v xml:space="preserve">SCHEDULE 10: REPORT ON COST ALLOCATIONS | </v>
      </c>
      <c r="N3196" s="9" t="str">
        <f t="shared" si="49"/>
        <v xml:space="preserve">SCHEDULE 10: REPORT ON COST ALLOCATIONS | Airfield Activities | Corporate Overheads: Directly attributable operating costs </v>
      </c>
    </row>
    <row r="3197" spans="1:14" hidden="1">
      <c r="A3197" t="s">
        <v>2</v>
      </c>
      <c r="B3197">
        <v>2013</v>
      </c>
      <c r="C3197" t="s">
        <v>201</v>
      </c>
      <c r="D3197" t="s">
        <v>81</v>
      </c>
      <c r="E3197" t="s">
        <v>81</v>
      </c>
      <c r="F3197" t="s">
        <v>322</v>
      </c>
      <c r="G3197">
        <v>9</v>
      </c>
      <c r="H3197" t="s">
        <v>236</v>
      </c>
      <c r="I3197">
        <v>2013</v>
      </c>
      <c r="J3197" t="s">
        <v>92</v>
      </c>
      <c r="K3197" t="s">
        <v>1478</v>
      </c>
      <c r="L3197">
        <v>145.66525638302591</v>
      </c>
      <c r="M3197" s="9" t="str">
        <f>Data[[#This Row],[schedule]]&amp;" | "&amp;Data[[#This Row],[section]]</f>
        <v xml:space="preserve">SCHEDULE 10: REPORT ON COST ALLOCATIONS | </v>
      </c>
      <c r="N3197" s="9" t="str">
        <f t="shared" si="49"/>
        <v xml:space="preserve">SCHEDULE 10: REPORT ON COST ALLOCATIONS | Aircraft and Freight Activities | Corporate Overheads: Directly attributable operating costs </v>
      </c>
    </row>
    <row r="3198" spans="1:14" hidden="1">
      <c r="A3198" t="s">
        <v>2</v>
      </c>
      <c r="B3198">
        <v>2013</v>
      </c>
      <c r="C3198" t="s">
        <v>201</v>
      </c>
      <c r="D3198" t="s">
        <v>81</v>
      </c>
      <c r="E3198" t="s">
        <v>81</v>
      </c>
      <c r="F3198" t="s">
        <v>323</v>
      </c>
      <c r="G3198">
        <v>9</v>
      </c>
      <c r="H3198" t="s">
        <v>236</v>
      </c>
      <c r="I3198">
        <v>2013</v>
      </c>
      <c r="J3198" t="s">
        <v>92</v>
      </c>
      <c r="K3198" t="s">
        <v>1479</v>
      </c>
      <c r="L3198">
        <v>3561.1281286656731</v>
      </c>
      <c r="M3198" s="9" t="str">
        <f>Data[[#This Row],[schedule]]&amp;" | "&amp;Data[[#This Row],[section]]</f>
        <v xml:space="preserve">SCHEDULE 10: REPORT ON COST ALLOCATIONS | </v>
      </c>
      <c r="N3198" s="9" t="str">
        <f t="shared" si="49"/>
        <v xml:space="preserve">SCHEDULE 10: REPORT ON COST ALLOCATIONS | Airport Business | Corporate Overheads: Directly attributable operating costs </v>
      </c>
    </row>
    <row r="3199" spans="1:14" hidden="1">
      <c r="A3199" t="s">
        <v>2</v>
      </c>
      <c r="B3199">
        <v>2013</v>
      </c>
      <c r="C3199" t="s">
        <v>201</v>
      </c>
      <c r="D3199" t="s">
        <v>81</v>
      </c>
      <c r="E3199" t="s">
        <v>81</v>
      </c>
      <c r="F3199" t="s">
        <v>60</v>
      </c>
      <c r="G3199">
        <v>9</v>
      </c>
      <c r="H3199" t="s">
        <v>236</v>
      </c>
      <c r="I3199">
        <v>2013</v>
      </c>
      <c r="J3199" t="s">
        <v>92</v>
      </c>
      <c r="K3199" t="s">
        <v>1479</v>
      </c>
      <c r="L3199">
        <v>3561.1281286656731</v>
      </c>
      <c r="M3199" s="9" t="str">
        <f>Data[[#This Row],[schedule]]&amp;" | "&amp;Data[[#This Row],[section]]</f>
        <v xml:space="preserve">SCHEDULE 10: REPORT ON COST ALLOCATIONS | </v>
      </c>
      <c r="N3199" s="9" t="str">
        <f t="shared" si="49"/>
        <v xml:space="preserve">SCHEDULE 10: REPORT ON COST ALLOCATIONS | Total | Corporate Overheads: Directly attributable operating costs </v>
      </c>
    </row>
    <row r="3200" spans="1:14" hidden="1">
      <c r="A3200" t="s">
        <v>2</v>
      </c>
      <c r="B3200">
        <v>2013</v>
      </c>
      <c r="C3200" t="s">
        <v>201</v>
      </c>
      <c r="D3200" t="s">
        <v>81</v>
      </c>
      <c r="E3200" t="s">
        <v>81</v>
      </c>
      <c r="F3200" t="s">
        <v>320</v>
      </c>
      <c r="G3200">
        <v>10</v>
      </c>
      <c r="H3200" t="s">
        <v>237</v>
      </c>
      <c r="I3200">
        <v>2013</v>
      </c>
      <c r="J3200" t="s">
        <v>92</v>
      </c>
      <c r="K3200" t="s">
        <v>1480</v>
      </c>
      <c r="L3200">
        <v>5297.0659191078357</v>
      </c>
      <c r="M3200" s="9" t="str">
        <f>Data[[#This Row],[schedule]]&amp;" | "&amp;Data[[#This Row],[section]]</f>
        <v xml:space="preserve">SCHEDULE 10: REPORT ON COST ALLOCATIONS | </v>
      </c>
      <c r="N3200" s="9" t="str">
        <f t="shared" si="49"/>
        <v xml:space="preserve">SCHEDULE 10: REPORT ON COST ALLOCATIONS | Specified Terminal Activities | Corporate Overheads: Costs not directly attributable </v>
      </c>
    </row>
    <row r="3201" spans="1:14" hidden="1">
      <c r="A3201" t="s">
        <v>2</v>
      </c>
      <c r="B3201">
        <v>2013</v>
      </c>
      <c r="C3201" t="s">
        <v>201</v>
      </c>
      <c r="D3201" t="s">
        <v>81</v>
      </c>
      <c r="E3201" t="s">
        <v>81</v>
      </c>
      <c r="F3201" t="s">
        <v>321</v>
      </c>
      <c r="G3201">
        <v>10</v>
      </c>
      <c r="H3201" t="s">
        <v>237</v>
      </c>
      <c r="I3201">
        <v>2013</v>
      </c>
      <c r="J3201" t="s">
        <v>92</v>
      </c>
      <c r="K3201" t="s">
        <v>1481</v>
      </c>
      <c r="L3201">
        <v>683.56800285220288</v>
      </c>
      <c r="M3201" s="9" t="str">
        <f>Data[[#This Row],[schedule]]&amp;" | "&amp;Data[[#This Row],[section]]</f>
        <v xml:space="preserve">SCHEDULE 10: REPORT ON COST ALLOCATIONS | </v>
      </c>
      <c r="N3201" s="9" t="str">
        <f t="shared" si="49"/>
        <v xml:space="preserve">SCHEDULE 10: REPORT ON COST ALLOCATIONS | Airfield Activities | Corporate Overheads: Costs not directly attributable </v>
      </c>
    </row>
    <row r="3202" spans="1:14" hidden="1">
      <c r="A3202" t="s">
        <v>2</v>
      </c>
      <c r="B3202">
        <v>2013</v>
      </c>
      <c r="C3202" t="s">
        <v>201</v>
      </c>
      <c r="D3202" t="s">
        <v>81</v>
      </c>
      <c r="E3202" t="s">
        <v>81</v>
      </c>
      <c r="F3202" t="s">
        <v>322</v>
      </c>
      <c r="G3202">
        <v>10</v>
      </c>
      <c r="H3202" t="s">
        <v>237</v>
      </c>
      <c r="I3202">
        <v>2013</v>
      </c>
      <c r="J3202" t="s">
        <v>92</v>
      </c>
      <c r="K3202" t="s">
        <v>1482</v>
      </c>
      <c r="L3202">
        <v>51.50123479693147</v>
      </c>
      <c r="M3202" s="9" t="str">
        <f>Data[[#This Row],[schedule]]&amp;" | "&amp;Data[[#This Row],[section]]</f>
        <v xml:space="preserve">SCHEDULE 10: REPORT ON COST ALLOCATIONS | </v>
      </c>
      <c r="N3202" s="9" t="str">
        <f t="shared" ref="N3202:N3265" si="50">SUBSTITUTE(SUBSTITUTE(SUBSTITUTE(C3202&amp;" | "&amp;D3202&amp;" | "&amp;E3202&amp;" | "&amp;F3202&amp;" | "&amp;H3202," |  |  | "," | ")," |  |  | "," | ")," |  | "," | ")</f>
        <v xml:space="preserve">SCHEDULE 10: REPORT ON COST ALLOCATIONS | Aircraft and Freight Activities | Corporate Overheads: Costs not directly attributable </v>
      </c>
    </row>
    <row r="3203" spans="1:14" hidden="1">
      <c r="A3203" t="s">
        <v>2</v>
      </c>
      <c r="B3203">
        <v>2013</v>
      </c>
      <c r="C3203" t="s">
        <v>201</v>
      </c>
      <c r="D3203" t="s">
        <v>81</v>
      </c>
      <c r="E3203" t="s">
        <v>81</v>
      </c>
      <c r="F3203" t="s">
        <v>323</v>
      </c>
      <c r="G3203">
        <v>10</v>
      </c>
      <c r="H3203" t="s">
        <v>237</v>
      </c>
      <c r="I3203">
        <v>2013</v>
      </c>
      <c r="J3203" t="s">
        <v>92</v>
      </c>
      <c r="K3203" t="s">
        <v>1483</v>
      </c>
      <c r="L3203">
        <v>6032.13515675697</v>
      </c>
      <c r="M3203" s="9" t="str">
        <f>Data[[#This Row],[schedule]]&amp;" | "&amp;Data[[#This Row],[section]]</f>
        <v xml:space="preserve">SCHEDULE 10: REPORT ON COST ALLOCATIONS | </v>
      </c>
      <c r="N3203" s="9" t="str">
        <f t="shared" si="50"/>
        <v xml:space="preserve">SCHEDULE 10: REPORT ON COST ALLOCATIONS | Airport Business | Corporate Overheads: Costs not directly attributable </v>
      </c>
    </row>
    <row r="3204" spans="1:14" hidden="1">
      <c r="A3204" t="s">
        <v>2</v>
      </c>
      <c r="B3204">
        <v>2013</v>
      </c>
      <c r="C3204" t="s">
        <v>201</v>
      </c>
      <c r="D3204" t="s">
        <v>81</v>
      </c>
      <c r="E3204" t="s">
        <v>81</v>
      </c>
      <c r="F3204" t="s">
        <v>324</v>
      </c>
      <c r="G3204">
        <v>10</v>
      </c>
      <c r="H3204" t="s">
        <v>237</v>
      </c>
      <c r="I3204">
        <v>2013</v>
      </c>
      <c r="J3204" t="s">
        <v>92</v>
      </c>
      <c r="K3204" t="s">
        <v>1484</v>
      </c>
      <c r="L3204">
        <v>3698.7340151055309</v>
      </c>
      <c r="M3204" s="9" t="str">
        <f>Data[[#This Row],[schedule]]&amp;" | "&amp;Data[[#This Row],[section]]</f>
        <v xml:space="preserve">SCHEDULE 10: REPORT ON COST ALLOCATIONS | </v>
      </c>
      <c r="N3204" s="9" t="str">
        <f t="shared" si="50"/>
        <v xml:space="preserve">SCHEDULE 10: REPORT ON COST ALLOCATIONS | Unregulated Component | Corporate Overheads: Costs not directly attributable </v>
      </c>
    </row>
    <row r="3205" spans="1:14" hidden="1">
      <c r="A3205" t="s">
        <v>2</v>
      </c>
      <c r="B3205">
        <v>2013</v>
      </c>
      <c r="C3205" t="s">
        <v>201</v>
      </c>
      <c r="D3205" t="s">
        <v>81</v>
      </c>
      <c r="E3205" t="s">
        <v>81</v>
      </c>
      <c r="F3205" t="s">
        <v>60</v>
      </c>
      <c r="G3205">
        <v>10</v>
      </c>
      <c r="H3205" t="s">
        <v>237</v>
      </c>
      <c r="I3205">
        <v>2013</v>
      </c>
      <c r="J3205" t="s">
        <v>92</v>
      </c>
      <c r="K3205" t="s">
        <v>1485</v>
      </c>
      <c r="L3205">
        <v>9730.8691718625014</v>
      </c>
      <c r="M3205" s="9" t="str">
        <f>Data[[#This Row],[schedule]]&amp;" | "&amp;Data[[#This Row],[section]]</f>
        <v xml:space="preserve">SCHEDULE 10: REPORT ON COST ALLOCATIONS | </v>
      </c>
      <c r="N3205" s="9" t="str">
        <f t="shared" si="50"/>
        <v xml:space="preserve">SCHEDULE 10: REPORT ON COST ALLOCATIONS | Total | Corporate Overheads: Costs not directly attributable </v>
      </c>
    </row>
    <row r="3206" spans="1:14" hidden="1">
      <c r="A3206" t="s">
        <v>2</v>
      </c>
      <c r="B3206">
        <v>2013</v>
      </c>
      <c r="C3206" t="s">
        <v>201</v>
      </c>
      <c r="D3206" t="s">
        <v>81</v>
      </c>
      <c r="E3206" t="s">
        <v>81</v>
      </c>
      <c r="F3206" t="s">
        <v>320</v>
      </c>
      <c r="G3206">
        <v>12</v>
      </c>
      <c r="H3206" t="s">
        <v>238</v>
      </c>
      <c r="I3206">
        <v>2013</v>
      </c>
      <c r="J3206" t="s">
        <v>92</v>
      </c>
      <c r="K3206" t="s">
        <v>1486</v>
      </c>
      <c r="L3206">
        <v>3685.8703924226679</v>
      </c>
      <c r="M3206" s="9" t="str">
        <f>Data[[#This Row],[schedule]]&amp;" | "&amp;Data[[#This Row],[section]]</f>
        <v xml:space="preserve">SCHEDULE 10: REPORT ON COST ALLOCATIONS | </v>
      </c>
      <c r="N3206" s="9" t="str">
        <f t="shared" si="50"/>
        <v xml:space="preserve">SCHEDULE 10: REPORT ON COST ALLOCATIONS | Specified Terminal Activities | Asset Management and Airport Operations: Directly attributable operating costs </v>
      </c>
    </row>
    <row r="3207" spans="1:14" hidden="1">
      <c r="A3207" t="s">
        <v>2</v>
      </c>
      <c r="B3207">
        <v>2013</v>
      </c>
      <c r="C3207" t="s">
        <v>201</v>
      </c>
      <c r="D3207" t="s">
        <v>81</v>
      </c>
      <c r="E3207" t="s">
        <v>81</v>
      </c>
      <c r="F3207" t="s">
        <v>321</v>
      </c>
      <c r="G3207">
        <v>12</v>
      </c>
      <c r="H3207" t="s">
        <v>238</v>
      </c>
      <c r="I3207">
        <v>2013</v>
      </c>
      <c r="J3207" t="s">
        <v>92</v>
      </c>
      <c r="K3207" t="s">
        <v>1487</v>
      </c>
      <c r="L3207">
        <v>6814</v>
      </c>
      <c r="M3207" s="9" t="str">
        <f>Data[[#This Row],[schedule]]&amp;" | "&amp;Data[[#This Row],[section]]</f>
        <v xml:space="preserve">SCHEDULE 10: REPORT ON COST ALLOCATIONS | </v>
      </c>
      <c r="N3207" s="9" t="str">
        <f t="shared" si="50"/>
        <v xml:space="preserve">SCHEDULE 10: REPORT ON COST ALLOCATIONS | Airfield Activities | Asset Management and Airport Operations: Directly attributable operating costs </v>
      </c>
    </row>
    <row r="3208" spans="1:14" hidden="1">
      <c r="A3208" t="s">
        <v>2</v>
      </c>
      <c r="B3208">
        <v>2013</v>
      </c>
      <c r="C3208" t="s">
        <v>201</v>
      </c>
      <c r="D3208" t="s">
        <v>81</v>
      </c>
      <c r="E3208" t="s">
        <v>81</v>
      </c>
      <c r="F3208" t="s">
        <v>322</v>
      </c>
      <c r="G3208">
        <v>12</v>
      </c>
      <c r="H3208" t="s">
        <v>238</v>
      </c>
      <c r="I3208">
        <v>2013</v>
      </c>
      <c r="J3208" t="s">
        <v>92</v>
      </c>
      <c r="K3208" t="s">
        <v>1488</v>
      </c>
      <c r="L3208">
        <v>479</v>
      </c>
      <c r="M3208" s="9" t="str">
        <f>Data[[#This Row],[schedule]]&amp;" | "&amp;Data[[#This Row],[section]]</f>
        <v xml:space="preserve">SCHEDULE 10: REPORT ON COST ALLOCATIONS | </v>
      </c>
      <c r="N3208" s="9" t="str">
        <f t="shared" si="50"/>
        <v xml:space="preserve">SCHEDULE 10: REPORT ON COST ALLOCATIONS | Aircraft and Freight Activities | Asset Management and Airport Operations: Directly attributable operating costs </v>
      </c>
    </row>
    <row r="3209" spans="1:14" hidden="1">
      <c r="A3209" t="s">
        <v>2</v>
      </c>
      <c r="B3209">
        <v>2013</v>
      </c>
      <c r="C3209" t="s">
        <v>201</v>
      </c>
      <c r="D3209" t="s">
        <v>81</v>
      </c>
      <c r="E3209" t="s">
        <v>81</v>
      </c>
      <c r="F3209" t="s">
        <v>323</v>
      </c>
      <c r="G3209">
        <v>12</v>
      </c>
      <c r="H3209" t="s">
        <v>238</v>
      </c>
      <c r="I3209">
        <v>2013</v>
      </c>
      <c r="J3209" t="s">
        <v>92</v>
      </c>
      <c r="K3209" t="s">
        <v>1489</v>
      </c>
      <c r="L3209">
        <v>10978.87039242267</v>
      </c>
      <c r="M3209" s="9" t="str">
        <f>Data[[#This Row],[schedule]]&amp;" | "&amp;Data[[#This Row],[section]]</f>
        <v xml:space="preserve">SCHEDULE 10: REPORT ON COST ALLOCATIONS | </v>
      </c>
      <c r="N3209" s="9" t="str">
        <f t="shared" si="50"/>
        <v xml:space="preserve">SCHEDULE 10: REPORT ON COST ALLOCATIONS | Airport Business | Asset Management and Airport Operations: Directly attributable operating costs </v>
      </c>
    </row>
    <row r="3210" spans="1:14" hidden="1">
      <c r="A3210" t="s">
        <v>2</v>
      </c>
      <c r="B3210">
        <v>2013</v>
      </c>
      <c r="C3210" t="s">
        <v>201</v>
      </c>
      <c r="D3210" t="s">
        <v>81</v>
      </c>
      <c r="E3210" t="s">
        <v>81</v>
      </c>
      <c r="F3210" t="s">
        <v>60</v>
      </c>
      <c r="G3210">
        <v>12</v>
      </c>
      <c r="H3210" t="s">
        <v>238</v>
      </c>
      <c r="I3210">
        <v>2013</v>
      </c>
      <c r="J3210" t="s">
        <v>92</v>
      </c>
      <c r="K3210" t="s">
        <v>1489</v>
      </c>
      <c r="L3210">
        <v>10978.87039242267</v>
      </c>
      <c r="M3210" s="9" t="str">
        <f>Data[[#This Row],[schedule]]&amp;" | "&amp;Data[[#This Row],[section]]</f>
        <v xml:space="preserve">SCHEDULE 10: REPORT ON COST ALLOCATIONS | </v>
      </c>
      <c r="N3210" s="9" t="str">
        <f t="shared" si="50"/>
        <v xml:space="preserve">SCHEDULE 10: REPORT ON COST ALLOCATIONS | Total | Asset Management and Airport Operations: Directly attributable operating costs </v>
      </c>
    </row>
    <row r="3211" spans="1:14" hidden="1">
      <c r="A3211" t="s">
        <v>2</v>
      </c>
      <c r="B3211">
        <v>2013</v>
      </c>
      <c r="C3211" t="s">
        <v>201</v>
      </c>
      <c r="D3211" t="s">
        <v>81</v>
      </c>
      <c r="E3211" t="s">
        <v>81</v>
      </c>
      <c r="F3211" t="s">
        <v>320</v>
      </c>
      <c r="G3211">
        <v>13</v>
      </c>
      <c r="H3211" t="s">
        <v>239</v>
      </c>
      <c r="I3211">
        <v>2013</v>
      </c>
      <c r="J3211" t="s">
        <v>92</v>
      </c>
      <c r="K3211" t="s">
        <v>1490</v>
      </c>
      <c r="L3211">
        <v>6965.3132457713637</v>
      </c>
      <c r="M3211" s="9" t="str">
        <f>Data[[#This Row],[schedule]]&amp;" | "&amp;Data[[#This Row],[section]]</f>
        <v xml:space="preserve">SCHEDULE 10: REPORT ON COST ALLOCATIONS | </v>
      </c>
      <c r="N3211" s="9" t="str">
        <f t="shared" si="50"/>
        <v xml:space="preserve">SCHEDULE 10: REPORT ON COST ALLOCATIONS | Specified Terminal Activities | Asset Management and Airport Operations: Costs not directly attributable </v>
      </c>
    </row>
    <row r="3212" spans="1:14" hidden="1">
      <c r="A3212" t="s">
        <v>2</v>
      </c>
      <c r="B3212">
        <v>2013</v>
      </c>
      <c r="C3212" t="s">
        <v>201</v>
      </c>
      <c r="D3212" t="s">
        <v>81</v>
      </c>
      <c r="E3212" t="s">
        <v>81</v>
      </c>
      <c r="F3212" t="s">
        <v>321</v>
      </c>
      <c r="G3212">
        <v>13</v>
      </c>
      <c r="H3212" t="s">
        <v>239</v>
      </c>
      <c r="I3212">
        <v>2013</v>
      </c>
      <c r="J3212" t="s">
        <v>92</v>
      </c>
      <c r="K3212" t="s">
        <v>1491</v>
      </c>
      <c r="L3212">
        <v>315</v>
      </c>
      <c r="M3212" s="9" t="str">
        <f>Data[[#This Row],[schedule]]&amp;" | "&amp;Data[[#This Row],[section]]</f>
        <v xml:space="preserve">SCHEDULE 10: REPORT ON COST ALLOCATIONS | </v>
      </c>
      <c r="N3212" s="9" t="str">
        <f t="shared" si="50"/>
        <v xml:space="preserve">SCHEDULE 10: REPORT ON COST ALLOCATIONS | Airfield Activities | Asset Management and Airport Operations: Costs not directly attributable </v>
      </c>
    </row>
    <row r="3213" spans="1:14" hidden="1">
      <c r="A3213" t="s">
        <v>2</v>
      </c>
      <c r="B3213">
        <v>2013</v>
      </c>
      <c r="C3213" t="s">
        <v>201</v>
      </c>
      <c r="D3213" t="s">
        <v>81</v>
      </c>
      <c r="E3213" t="s">
        <v>81</v>
      </c>
      <c r="F3213" t="s">
        <v>322</v>
      </c>
      <c r="G3213">
        <v>13</v>
      </c>
      <c r="H3213" t="s">
        <v>239</v>
      </c>
      <c r="I3213">
        <v>2013</v>
      </c>
      <c r="J3213" t="s">
        <v>92</v>
      </c>
      <c r="K3213" t="s">
        <v>1492</v>
      </c>
      <c r="L3213">
        <v>30.834549450424451</v>
      </c>
      <c r="M3213" s="9" t="str">
        <f>Data[[#This Row],[schedule]]&amp;" | "&amp;Data[[#This Row],[section]]</f>
        <v xml:space="preserve">SCHEDULE 10: REPORT ON COST ALLOCATIONS | </v>
      </c>
      <c r="N3213" s="9" t="str">
        <f t="shared" si="50"/>
        <v xml:space="preserve">SCHEDULE 10: REPORT ON COST ALLOCATIONS | Aircraft and Freight Activities | Asset Management and Airport Operations: Costs not directly attributable </v>
      </c>
    </row>
    <row r="3214" spans="1:14" hidden="1">
      <c r="A3214" t="s">
        <v>2</v>
      </c>
      <c r="B3214">
        <v>2013</v>
      </c>
      <c r="C3214" t="s">
        <v>201</v>
      </c>
      <c r="D3214" t="s">
        <v>81</v>
      </c>
      <c r="E3214" t="s">
        <v>81</v>
      </c>
      <c r="F3214" t="s">
        <v>323</v>
      </c>
      <c r="G3214">
        <v>13</v>
      </c>
      <c r="H3214" t="s">
        <v>239</v>
      </c>
      <c r="I3214">
        <v>2013</v>
      </c>
      <c r="J3214" t="s">
        <v>92</v>
      </c>
      <c r="K3214" t="s">
        <v>1493</v>
      </c>
      <c r="L3214">
        <v>7311.1477952217883</v>
      </c>
      <c r="M3214" s="9" t="str">
        <f>Data[[#This Row],[schedule]]&amp;" | "&amp;Data[[#This Row],[section]]</f>
        <v xml:space="preserve">SCHEDULE 10: REPORT ON COST ALLOCATIONS | </v>
      </c>
      <c r="N3214" s="9" t="str">
        <f t="shared" si="50"/>
        <v xml:space="preserve">SCHEDULE 10: REPORT ON COST ALLOCATIONS | Airport Business | Asset Management and Airport Operations: Costs not directly attributable </v>
      </c>
    </row>
    <row r="3215" spans="1:14" hidden="1">
      <c r="A3215" t="s">
        <v>2</v>
      </c>
      <c r="B3215">
        <v>2013</v>
      </c>
      <c r="C3215" t="s">
        <v>201</v>
      </c>
      <c r="D3215" t="s">
        <v>81</v>
      </c>
      <c r="E3215" t="s">
        <v>81</v>
      </c>
      <c r="F3215" t="s">
        <v>324</v>
      </c>
      <c r="G3215">
        <v>13</v>
      </c>
      <c r="H3215" t="s">
        <v>239</v>
      </c>
      <c r="I3215">
        <v>2013</v>
      </c>
      <c r="J3215" t="s">
        <v>92</v>
      </c>
      <c r="K3215" t="s">
        <v>1494</v>
      </c>
      <c r="L3215">
        <v>16037.846735953861</v>
      </c>
      <c r="M3215" s="9" t="str">
        <f>Data[[#This Row],[schedule]]&amp;" | "&amp;Data[[#This Row],[section]]</f>
        <v xml:space="preserve">SCHEDULE 10: REPORT ON COST ALLOCATIONS | </v>
      </c>
      <c r="N3215" s="9" t="str">
        <f t="shared" si="50"/>
        <v xml:space="preserve">SCHEDULE 10: REPORT ON COST ALLOCATIONS | Unregulated Component | Asset Management and Airport Operations: Costs not directly attributable </v>
      </c>
    </row>
    <row r="3216" spans="1:14" hidden="1">
      <c r="A3216" t="s">
        <v>2</v>
      </c>
      <c r="B3216">
        <v>2013</v>
      </c>
      <c r="C3216" t="s">
        <v>201</v>
      </c>
      <c r="D3216" t="s">
        <v>81</v>
      </c>
      <c r="E3216" t="s">
        <v>81</v>
      </c>
      <c r="F3216" t="s">
        <v>60</v>
      </c>
      <c r="G3216">
        <v>13</v>
      </c>
      <c r="H3216" t="s">
        <v>239</v>
      </c>
      <c r="I3216">
        <v>2013</v>
      </c>
      <c r="J3216" t="s">
        <v>92</v>
      </c>
      <c r="K3216" t="s">
        <v>1495</v>
      </c>
      <c r="L3216">
        <v>23348.994531175649</v>
      </c>
      <c r="M3216" s="9" t="str">
        <f>Data[[#This Row],[schedule]]&amp;" | "&amp;Data[[#This Row],[section]]</f>
        <v xml:space="preserve">SCHEDULE 10: REPORT ON COST ALLOCATIONS | </v>
      </c>
      <c r="N3216" s="9" t="str">
        <f t="shared" si="50"/>
        <v xml:space="preserve">SCHEDULE 10: REPORT ON COST ALLOCATIONS | Total | Asset Management and Airport Operations: Costs not directly attributable </v>
      </c>
    </row>
    <row r="3217" spans="1:14" hidden="1">
      <c r="A3217" t="s">
        <v>2</v>
      </c>
      <c r="B3217">
        <v>2013</v>
      </c>
      <c r="C3217" t="s">
        <v>201</v>
      </c>
      <c r="D3217" t="s">
        <v>81</v>
      </c>
      <c r="E3217" t="s">
        <v>81</v>
      </c>
      <c r="F3217" t="s">
        <v>320</v>
      </c>
      <c r="G3217">
        <v>15</v>
      </c>
      <c r="H3217" t="s">
        <v>240</v>
      </c>
      <c r="I3217">
        <v>2013</v>
      </c>
      <c r="J3217" t="s">
        <v>92</v>
      </c>
      <c r="K3217" t="s">
        <v>1496</v>
      </c>
      <c r="L3217">
        <v>92.40773091346442</v>
      </c>
      <c r="M3217" s="9" t="str">
        <f>Data[[#This Row],[schedule]]&amp;" | "&amp;Data[[#This Row],[section]]</f>
        <v xml:space="preserve">SCHEDULE 10: REPORT ON COST ALLOCATIONS | </v>
      </c>
      <c r="N3217" s="9" t="str">
        <f t="shared" si="50"/>
        <v xml:space="preserve">SCHEDULE 10: REPORT ON COST ALLOCATIONS | Specified Terminal Activities | Asset Maintenance: Directly attributable operating costs </v>
      </c>
    </row>
    <row r="3218" spans="1:14" hidden="1">
      <c r="A3218" t="s">
        <v>2</v>
      </c>
      <c r="B3218">
        <v>2013</v>
      </c>
      <c r="C3218" t="s">
        <v>201</v>
      </c>
      <c r="D3218" t="s">
        <v>81</v>
      </c>
      <c r="E3218" t="s">
        <v>81</v>
      </c>
      <c r="F3218" t="s">
        <v>321</v>
      </c>
      <c r="G3218">
        <v>15</v>
      </c>
      <c r="H3218" t="s">
        <v>240</v>
      </c>
      <c r="I3218">
        <v>2013</v>
      </c>
      <c r="J3218" t="s">
        <v>92</v>
      </c>
      <c r="K3218" t="s">
        <v>1497</v>
      </c>
      <c r="L3218">
        <v>274.55749161747372</v>
      </c>
      <c r="M3218" s="9" t="str">
        <f>Data[[#This Row],[schedule]]&amp;" | "&amp;Data[[#This Row],[section]]</f>
        <v xml:space="preserve">SCHEDULE 10: REPORT ON COST ALLOCATIONS | </v>
      </c>
      <c r="N3218" s="9" t="str">
        <f t="shared" si="50"/>
        <v xml:space="preserve">SCHEDULE 10: REPORT ON COST ALLOCATIONS | Airfield Activities | Asset Maintenance: Directly attributable operating costs </v>
      </c>
    </row>
    <row r="3219" spans="1:14" hidden="1">
      <c r="A3219" t="s">
        <v>2</v>
      </c>
      <c r="B3219">
        <v>2013</v>
      </c>
      <c r="C3219" t="s">
        <v>201</v>
      </c>
      <c r="D3219" t="s">
        <v>81</v>
      </c>
      <c r="E3219" t="s">
        <v>81</v>
      </c>
      <c r="F3219" t="s">
        <v>322</v>
      </c>
      <c r="G3219">
        <v>15</v>
      </c>
      <c r="H3219" t="s">
        <v>240</v>
      </c>
      <c r="I3219">
        <v>2013</v>
      </c>
      <c r="J3219" t="s">
        <v>92</v>
      </c>
      <c r="K3219" t="s">
        <v>1498</v>
      </c>
      <c r="L3219">
        <v>45.725492919443873</v>
      </c>
      <c r="M3219" s="9" t="str">
        <f>Data[[#This Row],[schedule]]&amp;" | "&amp;Data[[#This Row],[section]]</f>
        <v xml:space="preserve">SCHEDULE 10: REPORT ON COST ALLOCATIONS | </v>
      </c>
      <c r="N3219" s="9" t="str">
        <f t="shared" si="50"/>
        <v xml:space="preserve">SCHEDULE 10: REPORT ON COST ALLOCATIONS | Aircraft and Freight Activities | Asset Maintenance: Directly attributable operating costs </v>
      </c>
    </row>
    <row r="3220" spans="1:14" hidden="1">
      <c r="A3220" t="s">
        <v>2</v>
      </c>
      <c r="B3220">
        <v>2013</v>
      </c>
      <c r="C3220" t="s">
        <v>201</v>
      </c>
      <c r="D3220" t="s">
        <v>81</v>
      </c>
      <c r="E3220" t="s">
        <v>81</v>
      </c>
      <c r="F3220" t="s">
        <v>323</v>
      </c>
      <c r="G3220">
        <v>15</v>
      </c>
      <c r="H3220" t="s">
        <v>240</v>
      </c>
      <c r="I3220">
        <v>2013</v>
      </c>
      <c r="J3220" t="s">
        <v>92</v>
      </c>
      <c r="K3220" t="s">
        <v>1499</v>
      </c>
      <c r="L3220">
        <v>412.69071545038202</v>
      </c>
      <c r="M3220" s="9" t="str">
        <f>Data[[#This Row],[schedule]]&amp;" | "&amp;Data[[#This Row],[section]]</f>
        <v xml:space="preserve">SCHEDULE 10: REPORT ON COST ALLOCATIONS | </v>
      </c>
      <c r="N3220" s="9" t="str">
        <f t="shared" si="50"/>
        <v xml:space="preserve">SCHEDULE 10: REPORT ON COST ALLOCATIONS | Airport Business | Asset Maintenance: Directly attributable operating costs </v>
      </c>
    </row>
    <row r="3221" spans="1:14" hidden="1">
      <c r="A3221" t="s">
        <v>2</v>
      </c>
      <c r="B3221">
        <v>2013</v>
      </c>
      <c r="C3221" t="s">
        <v>201</v>
      </c>
      <c r="D3221" t="s">
        <v>81</v>
      </c>
      <c r="E3221" t="s">
        <v>81</v>
      </c>
      <c r="F3221" t="s">
        <v>60</v>
      </c>
      <c r="G3221">
        <v>15</v>
      </c>
      <c r="H3221" t="s">
        <v>240</v>
      </c>
      <c r="I3221">
        <v>2013</v>
      </c>
      <c r="J3221" t="s">
        <v>92</v>
      </c>
      <c r="K3221" t="s">
        <v>1499</v>
      </c>
      <c r="L3221">
        <v>412.69071545038202</v>
      </c>
      <c r="M3221" s="9" t="str">
        <f>Data[[#This Row],[schedule]]&amp;" | "&amp;Data[[#This Row],[section]]</f>
        <v xml:space="preserve">SCHEDULE 10: REPORT ON COST ALLOCATIONS | </v>
      </c>
      <c r="N3221" s="9" t="str">
        <f t="shared" si="50"/>
        <v xml:space="preserve">SCHEDULE 10: REPORT ON COST ALLOCATIONS | Total | Asset Maintenance: Directly attributable operating costs </v>
      </c>
    </row>
    <row r="3222" spans="1:14" hidden="1">
      <c r="A3222" t="s">
        <v>2</v>
      </c>
      <c r="B3222">
        <v>2013</v>
      </c>
      <c r="C3222" t="s">
        <v>201</v>
      </c>
      <c r="D3222" t="s">
        <v>81</v>
      </c>
      <c r="E3222" t="s">
        <v>81</v>
      </c>
      <c r="F3222" t="s">
        <v>320</v>
      </c>
      <c r="G3222">
        <v>16</v>
      </c>
      <c r="H3222" t="s">
        <v>241</v>
      </c>
      <c r="I3222">
        <v>2013</v>
      </c>
      <c r="J3222" t="s">
        <v>92</v>
      </c>
      <c r="K3222" t="s">
        <v>1500</v>
      </c>
      <c r="L3222">
        <v>1623.621019291036</v>
      </c>
      <c r="M3222" s="9" t="str">
        <f>Data[[#This Row],[schedule]]&amp;" | "&amp;Data[[#This Row],[section]]</f>
        <v xml:space="preserve">SCHEDULE 10: REPORT ON COST ALLOCATIONS | </v>
      </c>
      <c r="N3222" s="9" t="str">
        <f t="shared" si="50"/>
        <v xml:space="preserve">SCHEDULE 10: REPORT ON COST ALLOCATIONS | Specified Terminal Activities | Asset Maintenance: Costs not directly attributable </v>
      </c>
    </row>
    <row r="3223" spans="1:14" hidden="1">
      <c r="A3223" t="s">
        <v>2</v>
      </c>
      <c r="B3223">
        <v>2013</v>
      </c>
      <c r="C3223" t="s">
        <v>201</v>
      </c>
      <c r="D3223" t="s">
        <v>81</v>
      </c>
      <c r="E3223" t="s">
        <v>81</v>
      </c>
      <c r="F3223" t="s">
        <v>321</v>
      </c>
      <c r="G3223">
        <v>16</v>
      </c>
      <c r="H3223" t="s">
        <v>241</v>
      </c>
      <c r="I3223">
        <v>2013</v>
      </c>
      <c r="J3223" t="s">
        <v>92</v>
      </c>
      <c r="K3223" t="s">
        <v>1501</v>
      </c>
      <c r="L3223">
        <v>505.01005742787169</v>
      </c>
      <c r="M3223" s="9" t="str">
        <f>Data[[#This Row],[schedule]]&amp;" | "&amp;Data[[#This Row],[section]]</f>
        <v xml:space="preserve">SCHEDULE 10: REPORT ON COST ALLOCATIONS | </v>
      </c>
      <c r="N3223" s="9" t="str">
        <f t="shared" si="50"/>
        <v xml:space="preserve">SCHEDULE 10: REPORT ON COST ALLOCATIONS | Airfield Activities | Asset Maintenance: Costs not directly attributable </v>
      </c>
    </row>
    <row r="3224" spans="1:14" hidden="1">
      <c r="A3224" t="s">
        <v>2</v>
      </c>
      <c r="B3224">
        <v>2013</v>
      </c>
      <c r="C3224" t="s">
        <v>201</v>
      </c>
      <c r="D3224" t="s">
        <v>81</v>
      </c>
      <c r="E3224" t="s">
        <v>81</v>
      </c>
      <c r="F3224" t="s">
        <v>322</v>
      </c>
      <c r="G3224">
        <v>16</v>
      </c>
      <c r="H3224" t="s">
        <v>241</v>
      </c>
      <c r="I3224">
        <v>2013</v>
      </c>
      <c r="J3224" t="s">
        <v>92</v>
      </c>
      <c r="K3224" t="s">
        <v>1502</v>
      </c>
      <c r="L3224">
        <v>37.471776207504078</v>
      </c>
      <c r="M3224" s="9" t="str">
        <f>Data[[#This Row],[schedule]]&amp;" | "&amp;Data[[#This Row],[section]]</f>
        <v xml:space="preserve">SCHEDULE 10: REPORT ON COST ALLOCATIONS | </v>
      </c>
      <c r="N3224" s="9" t="str">
        <f t="shared" si="50"/>
        <v xml:space="preserve">SCHEDULE 10: REPORT ON COST ALLOCATIONS | Aircraft and Freight Activities | Asset Maintenance: Costs not directly attributable </v>
      </c>
    </row>
    <row r="3225" spans="1:14" hidden="1">
      <c r="A3225" t="s">
        <v>2</v>
      </c>
      <c r="B3225">
        <v>2013</v>
      </c>
      <c r="C3225" t="s">
        <v>201</v>
      </c>
      <c r="D3225" t="s">
        <v>81</v>
      </c>
      <c r="E3225" t="s">
        <v>81</v>
      </c>
      <c r="F3225" t="s">
        <v>323</v>
      </c>
      <c r="G3225">
        <v>16</v>
      </c>
      <c r="H3225" t="s">
        <v>241</v>
      </c>
      <c r="I3225">
        <v>2013</v>
      </c>
      <c r="J3225" t="s">
        <v>92</v>
      </c>
      <c r="K3225" t="s">
        <v>1503</v>
      </c>
      <c r="L3225">
        <v>2166.1028529264122</v>
      </c>
      <c r="M3225" s="9" t="str">
        <f>Data[[#This Row],[schedule]]&amp;" | "&amp;Data[[#This Row],[section]]</f>
        <v xml:space="preserve">SCHEDULE 10: REPORT ON COST ALLOCATIONS | </v>
      </c>
      <c r="N3225" s="9" t="str">
        <f t="shared" si="50"/>
        <v xml:space="preserve">SCHEDULE 10: REPORT ON COST ALLOCATIONS | Airport Business | Asset Maintenance: Costs not directly attributable </v>
      </c>
    </row>
    <row r="3226" spans="1:14" hidden="1">
      <c r="A3226" t="s">
        <v>2</v>
      </c>
      <c r="B3226">
        <v>2013</v>
      </c>
      <c r="C3226" t="s">
        <v>201</v>
      </c>
      <c r="D3226" t="s">
        <v>81</v>
      </c>
      <c r="E3226" t="s">
        <v>81</v>
      </c>
      <c r="F3226" t="s">
        <v>324</v>
      </c>
      <c r="G3226">
        <v>16</v>
      </c>
      <c r="H3226" t="s">
        <v>241</v>
      </c>
      <c r="I3226">
        <v>2013</v>
      </c>
      <c r="J3226" t="s">
        <v>92</v>
      </c>
      <c r="K3226" t="s">
        <v>1504</v>
      </c>
      <c r="L3226">
        <v>1964.7426324926751</v>
      </c>
      <c r="M3226" s="9" t="str">
        <f>Data[[#This Row],[schedule]]&amp;" | "&amp;Data[[#This Row],[section]]</f>
        <v xml:space="preserve">SCHEDULE 10: REPORT ON COST ALLOCATIONS | </v>
      </c>
      <c r="N3226" s="9" t="str">
        <f t="shared" si="50"/>
        <v xml:space="preserve">SCHEDULE 10: REPORT ON COST ALLOCATIONS | Unregulated Component | Asset Maintenance: Costs not directly attributable </v>
      </c>
    </row>
    <row r="3227" spans="1:14" hidden="1">
      <c r="A3227" t="s">
        <v>2</v>
      </c>
      <c r="B3227">
        <v>2013</v>
      </c>
      <c r="C3227" t="s">
        <v>201</v>
      </c>
      <c r="D3227" t="s">
        <v>81</v>
      </c>
      <c r="E3227" t="s">
        <v>81</v>
      </c>
      <c r="F3227" t="s">
        <v>60</v>
      </c>
      <c r="G3227">
        <v>16</v>
      </c>
      <c r="H3227" t="s">
        <v>241</v>
      </c>
      <c r="I3227">
        <v>2013</v>
      </c>
      <c r="J3227" t="s">
        <v>92</v>
      </c>
      <c r="K3227" t="s">
        <v>1505</v>
      </c>
      <c r="L3227">
        <v>4130.8454854190877</v>
      </c>
      <c r="M3227" s="9" t="str">
        <f>Data[[#This Row],[schedule]]&amp;" | "&amp;Data[[#This Row],[section]]</f>
        <v xml:space="preserve">SCHEDULE 10: REPORT ON COST ALLOCATIONS | </v>
      </c>
      <c r="N3227" s="9" t="str">
        <f t="shared" si="50"/>
        <v xml:space="preserve">SCHEDULE 10: REPORT ON COST ALLOCATIONS | Total | Asset Maintenance: Costs not directly attributable </v>
      </c>
    </row>
    <row r="3228" spans="1:14" hidden="1">
      <c r="A3228" t="s">
        <v>2</v>
      </c>
      <c r="B3228">
        <v>2013</v>
      </c>
      <c r="C3228" t="s">
        <v>201</v>
      </c>
      <c r="D3228" t="s">
        <v>81</v>
      </c>
      <c r="E3228" t="s">
        <v>81</v>
      </c>
      <c r="F3228" t="s">
        <v>320</v>
      </c>
      <c r="G3228">
        <v>18</v>
      </c>
      <c r="H3228" t="s">
        <v>242</v>
      </c>
      <c r="I3228">
        <v>2013</v>
      </c>
      <c r="J3228" t="s">
        <v>92</v>
      </c>
      <c r="K3228" t="s">
        <v>1506</v>
      </c>
      <c r="L3228">
        <v>4915.6307159414137</v>
      </c>
      <c r="M3228" s="9" t="str">
        <f>Data[[#This Row],[schedule]]&amp;" | "&amp;Data[[#This Row],[section]]</f>
        <v xml:space="preserve">SCHEDULE 10: REPORT ON COST ALLOCATIONS | </v>
      </c>
      <c r="N3228" s="9" t="str">
        <f t="shared" si="50"/>
        <v>SCHEDULE 10: REPORT ON COST ALLOCATIONS | Specified Terminal Activities | Total directly attributable costs</v>
      </c>
    </row>
    <row r="3229" spans="1:14" hidden="1">
      <c r="A3229" t="s">
        <v>2</v>
      </c>
      <c r="B3229">
        <v>2013</v>
      </c>
      <c r="C3229" t="s">
        <v>201</v>
      </c>
      <c r="D3229" t="s">
        <v>81</v>
      </c>
      <c r="E3229" t="s">
        <v>81</v>
      </c>
      <c r="F3229" t="s">
        <v>321</v>
      </c>
      <c r="G3229">
        <v>18</v>
      </c>
      <c r="H3229" t="s">
        <v>242</v>
      </c>
      <c r="I3229">
        <v>2013</v>
      </c>
      <c r="J3229" t="s">
        <v>92</v>
      </c>
      <c r="K3229" t="s">
        <v>1507</v>
      </c>
      <c r="L3229">
        <v>9366.6677712948403</v>
      </c>
      <c r="M3229" s="9" t="str">
        <f>Data[[#This Row],[schedule]]&amp;" | "&amp;Data[[#This Row],[section]]</f>
        <v xml:space="preserve">SCHEDULE 10: REPORT ON COST ALLOCATIONS | </v>
      </c>
      <c r="N3229" s="9" t="str">
        <f t="shared" si="50"/>
        <v>SCHEDULE 10: REPORT ON COST ALLOCATIONS | Airfield Activities | Total directly attributable costs</v>
      </c>
    </row>
    <row r="3230" spans="1:14" hidden="1">
      <c r="A3230" t="s">
        <v>2</v>
      </c>
      <c r="B3230">
        <v>2013</v>
      </c>
      <c r="C3230" t="s">
        <v>201</v>
      </c>
      <c r="D3230" t="s">
        <v>81</v>
      </c>
      <c r="E3230" t="s">
        <v>81</v>
      </c>
      <c r="F3230" t="s">
        <v>322</v>
      </c>
      <c r="G3230">
        <v>18</v>
      </c>
      <c r="H3230" t="s">
        <v>242</v>
      </c>
      <c r="I3230">
        <v>2013</v>
      </c>
      <c r="J3230" t="s">
        <v>92</v>
      </c>
      <c r="K3230" t="s">
        <v>1508</v>
      </c>
      <c r="L3230">
        <v>670.39074930246989</v>
      </c>
      <c r="M3230" s="9" t="str">
        <f>Data[[#This Row],[schedule]]&amp;" | "&amp;Data[[#This Row],[section]]</f>
        <v xml:space="preserve">SCHEDULE 10: REPORT ON COST ALLOCATIONS | </v>
      </c>
      <c r="N3230" s="9" t="str">
        <f t="shared" si="50"/>
        <v>SCHEDULE 10: REPORT ON COST ALLOCATIONS | Aircraft and Freight Activities | Total directly attributable costs</v>
      </c>
    </row>
    <row r="3231" spans="1:14" hidden="1">
      <c r="A3231" t="s">
        <v>2</v>
      </c>
      <c r="B3231">
        <v>2013</v>
      </c>
      <c r="C3231" t="s">
        <v>201</v>
      </c>
      <c r="D3231" t="s">
        <v>81</v>
      </c>
      <c r="E3231" t="s">
        <v>81</v>
      </c>
      <c r="F3231" t="s">
        <v>323</v>
      </c>
      <c r="G3231">
        <v>18</v>
      </c>
      <c r="H3231" t="s">
        <v>242</v>
      </c>
      <c r="I3231">
        <v>2013</v>
      </c>
      <c r="J3231" t="s">
        <v>92</v>
      </c>
      <c r="K3231" t="s">
        <v>1509</v>
      </c>
      <c r="L3231">
        <v>14952.68923653873</v>
      </c>
      <c r="M3231" s="9" t="str">
        <f>Data[[#This Row],[schedule]]&amp;" | "&amp;Data[[#This Row],[section]]</f>
        <v xml:space="preserve">SCHEDULE 10: REPORT ON COST ALLOCATIONS | </v>
      </c>
      <c r="N3231" s="9" t="str">
        <f t="shared" si="50"/>
        <v>SCHEDULE 10: REPORT ON COST ALLOCATIONS | Airport Business | Total directly attributable costs</v>
      </c>
    </row>
    <row r="3232" spans="1:14" hidden="1">
      <c r="A3232" t="s">
        <v>2</v>
      </c>
      <c r="B3232">
        <v>2013</v>
      </c>
      <c r="C3232" t="s">
        <v>201</v>
      </c>
      <c r="D3232" t="s">
        <v>81</v>
      </c>
      <c r="E3232" t="s">
        <v>81</v>
      </c>
      <c r="F3232" t="s">
        <v>60</v>
      </c>
      <c r="G3232">
        <v>18</v>
      </c>
      <c r="H3232" t="s">
        <v>242</v>
      </c>
      <c r="I3232">
        <v>2013</v>
      </c>
      <c r="J3232" t="s">
        <v>92</v>
      </c>
      <c r="K3232" t="s">
        <v>1509</v>
      </c>
      <c r="L3232">
        <v>14952.68923653873</v>
      </c>
      <c r="M3232" s="9" t="str">
        <f>Data[[#This Row],[schedule]]&amp;" | "&amp;Data[[#This Row],[section]]</f>
        <v xml:space="preserve">SCHEDULE 10: REPORT ON COST ALLOCATIONS | </v>
      </c>
      <c r="N3232" s="9" t="str">
        <f t="shared" si="50"/>
        <v>SCHEDULE 10: REPORT ON COST ALLOCATIONS | Total | Total directly attributable costs</v>
      </c>
    </row>
    <row r="3233" spans="1:14" hidden="1">
      <c r="A3233" t="s">
        <v>2</v>
      </c>
      <c r="B3233">
        <v>2013</v>
      </c>
      <c r="C3233" t="s">
        <v>201</v>
      </c>
      <c r="D3233" t="s">
        <v>81</v>
      </c>
      <c r="E3233" t="s">
        <v>81</v>
      </c>
      <c r="F3233" t="s">
        <v>320</v>
      </c>
      <c r="G3233">
        <v>19</v>
      </c>
      <c r="H3233" t="s">
        <v>243</v>
      </c>
      <c r="I3233">
        <v>2013</v>
      </c>
      <c r="J3233" t="s">
        <v>92</v>
      </c>
      <c r="K3233" t="s">
        <v>1510</v>
      </c>
      <c r="L3233">
        <v>13886.00018417024</v>
      </c>
      <c r="M3233" s="9" t="str">
        <f>Data[[#This Row],[schedule]]&amp;" | "&amp;Data[[#This Row],[section]]</f>
        <v xml:space="preserve">SCHEDULE 10: REPORT ON COST ALLOCATIONS | </v>
      </c>
      <c r="N3233" s="9" t="str">
        <f t="shared" si="50"/>
        <v>SCHEDULE 10: REPORT ON COST ALLOCATIONS | Specified Terminal Activities | Total costs not directly attributable</v>
      </c>
    </row>
    <row r="3234" spans="1:14" hidden="1">
      <c r="A3234" t="s">
        <v>2</v>
      </c>
      <c r="B3234">
        <v>2013</v>
      </c>
      <c r="C3234" t="s">
        <v>201</v>
      </c>
      <c r="D3234" t="s">
        <v>81</v>
      </c>
      <c r="E3234" t="s">
        <v>81</v>
      </c>
      <c r="F3234" t="s">
        <v>321</v>
      </c>
      <c r="G3234">
        <v>19</v>
      </c>
      <c r="H3234" t="s">
        <v>243</v>
      </c>
      <c r="I3234">
        <v>2013</v>
      </c>
      <c r="J3234" t="s">
        <v>92</v>
      </c>
      <c r="K3234" t="s">
        <v>1511</v>
      </c>
      <c r="L3234">
        <v>1503.5780602800751</v>
      </c>
      <c r="M3234" s="9" t="str">
        <f>Data[[#This Row],[schedule]]&amp;" | "&amp;Data[[#This Row],[section]]</f>
        <v xml:space="preserve">SCHEDULE 10: REPORT ON COST ALLOCATIONS | </v>
      </c>
      <c r="N3234" s="9" t="str">
        <f t="shared" si="50"/>
        <v>SCHEDULE 10: REPORT ON COST ALLOCATIONS | Airfield Activities | Total costs not directly attributable</v>
      </c>
    </row>
    <row r="3235" spans="1:14" hidden="1">
      <c r="A3235" t="s">
        <v>2</v>
      </c>
      <c r="B3235">
        <v>2013</v>
      </c>
      <c r="C3235" t="s">
        <v>201</v>
      </c>
      <c r="D3235" t="s">
        <v>81</v>
      </c>
      <c r="E3235" t="s">
        <v>81</v>
      </c>
      <c r="F3235" t="s">
        <v>322</v>
      </c>
      <c r="G3235">
        <v>19</v>
      </c>
      <c r="H3235" t="s">
        <v>243</v>
      </c>
      <c r="I3235">
        <v>2013</v>
      </c>
      <c r="J3235" t="s">
        <v>92</v>
      </c>
      <c r="K3235" t="s">
        <v>1512</v>
      </c>
      <c r="L3235">
        <v>119.80756045486</v>
      </c>
      <c r="M3235" s="9" t="str">
        <f>Data[[#This Row],[schedule]]&amp;" | "&amp;Data[[#This Row],[section]]</f>
        <v xml:space="preserve">SCHEDULE 10: REPORT ON COST ALLOCATIONS | </v>
      </c>
      <c r="N3235" s="9" t="str">
        <f t="shared" si="50"/>
        <v>SCHEDULE 10: REPORT ON COST ALLOCATIONS | Aircraft and Freight Activities | Total costs not directly attributable</v>
      </c>
    </row>
    <row r="3236" spans="1:14" hidden="1">
      <c r="A3236" t="s">
        <v>2</v>
      </c>
      <c r="B3236">
        <v>2013</v>
      </c>
      <c r="C3236" t="s">
        <v>201</v>
      </c>
      <c r="D3236" t="s">
        <v>81</v>
      </c>
      <c r="E3236" t="s">
        <v>81</v>
      </c>
      <c r="F3236" t="s">
        <v>323</v>
      </c>
      <c r="G3236">
        <v>19</v>
      </c>
      <c r="H3236" t="s">
        <v>243</v>
      </c>
      <c r="I3236">
        <v>2013</v>
      </c>
      <c r="J3236" t="s">
        <v>92</v>
      </c>
      <c r="K3236" t="s">
        <v>1513</v>
      </c>
      <c r="L3236">
        <v>15509.385804905171</v>
      </c>
      <c r="M3236" s="9" t="str">
        <f>Data[[#This Row],[schedule]]&amp;" | "&amp;Data[[#This Row],[section]]</f>
        <v xml:space="preserve">SCHEDULE 10: REPORT ON COST ALLOCATIONS | </v>
      </c>
      <c r="N3236" s="9" t="str">
        <f t="shared" si="50"/>
        <v>SCHEDULE 10: REPORT ON COST ALLOCATIONS | Airport Business | Total costs not directly attributable</v>
      </c>
    </row>
    <row r="3237" spans="1:14" hidden="1">
      <c r="A3237" t="s">
        <v>2</v>
      </c>
      <c r="B3237">
        <v>2013</v>
      </c>
      <c r="C3237" t="s">
        <v>201</v>
      </c>
      <c r="D3237" t="s">
        <v>81</v>
      </c>
      <c r="E3237" t="s">
        <v>81</v>
      </c>
      <c r="F3237" t="s">
        <v>324</v>
      </c>
      <c r="G3237">
        <v>19</v>
      </c>
      <c r="H3237" t="s">
        <v>243</v>
      </c>
      <c r="I3237">
        <v>2013</v>
      </c>
      <c r="J3237" t="s">
        <v>92</v>
      </c>
      <c r="K3237" t="s">
        <v>1514</v>
      </c>
      <c r="L3237">
        <v>21701.32338355207</v>
      </c>
      <c r="M3237" s="9" t="str">
        <f>Data[[#This Row],[schedule]]&amp;" | "&amp;Data[[#This Row],[section]]</f>
        <v xml:space="preserve">SCHEDULE 10: REPORT ON COST ALLOCATIONS | </v>
      </c>
      <c r="N3237" s="9" t="str">
        <f t="shared" si="50"/>
        <v>SCHEDULE 10: REPORT ON COST ALLOCATIONS | Unregulated Component | Total costs not directly attributable</v>
      </c>
    </row>
    <row r="3238" spans="1:14" hidden="1">
      <c r="A3238" t="s">
        <v>2</v>
      </c>
      <c r="B3238">
        <v>2013</v>
      </c>
      <c r="C3238" t="s">
        <v>201</v>
      </c>
      <c r="D3238" t="s">
        <v>81</v>
      </c>
      <c r="E3238" t="s">
        <v>81</v>
      </c>
      <c r="F3238" t="s">
        <v>60</v>
      </c>
      <c r="G3238">
        <v>19</v>
      </c>
      <c r="H3238" t="s">
        <v>243</v>
      </c>
      <c r="I3238">
        <v>2013</v>
      </c>
      <c r="J3238" t="s">
        <v>92</v>
      </c>
      <c r="K3238" t="s">
        <v>1515</v>
      </c>
      <c r="L3238">
        <v>37210.709188457236</v>
      </c>
      <c r="M3238" s="9" t="str">
        <f>Data[[#This Row],[schedule]]&amp;" | "&amp;Data[[#This Row],[section]]</f>
        <v xml:space="preserve">SCHEDULE 10: REPORT ON COST ALLOCATIONS | </v>
      </c>
      <c r="N3238" s="9" t="str">
        <f t="shared" si="50"/>
        <v>SCHEDULE 10: REPORT ON COST ALLOCATIONS | Total | Total costs not directly attributable</v>
      </c>
    </row>
    <row r="3239" spans="1:14" hidden="1">
      <c r="A3239" t="s">
        <v>2</v>
      </c>
      <c r="B3239">
        <v>2013</v>
      </c>
      <c r="C3239" t="s">
        <v>201</v>
      </c>
      <c r="D3239" t="s">
        <v>81</v>
      </c>
      <c r="E3239" t="s">
        <v>81</v>
      </c>
      <c r="F3239" t="s">
        <v>320</v>
      </c>
      <c r="G3239">
        <v>20</v>
      </c>
      <c r="H3239" t="s">
        <v>244</v>
      </c>
      <c r="I3239">
        <v>2013</v>
      </c>
      <c r="J3239" t="s">
        <v>92</v>
      </c>
      <c r="K3239" t="s">
        <v>1516</v>
      </c>
      <c r="L3239">
        <v>18801.63090011165</v>
      </c>
      <c r="M3239" s="9" t="str">
        <f>Data[[#This Row],[schedule]]&amp;" | "&amp;Data[[#This Row],[section]]</f>
        <v xml:space="preserve">SCHEDULE 10: REPORT ON COST ALLOCATIONS | </v>
      </c>
      <c r="N3239" s="9" t="str">
        <f t="shared" si="50"/>
        <v>SCHEDULE 10: REPORT ON COST ALLOCATIONS | Specified Terminal Activities | Total operating costs</v>
      </c>
    </row>
    <row r="3240" spans="1:14" hidden="1">
      <c r="A3240" t="s">
        <v>2</v>
      </c>
      <c r="B3240">
        <v>2013</v>
      </c>
      <c r="C3240" t="s">
        <v>201</v>
      </c>
      <c r="D3240" t="s">
        <v>81</v>
      </c>
      <c r="E3240" t="s">
        <v>81</v>
      </c>
      <c r="F3240" t="s">
        <v>321</v>
      </c>
      <c r="G3240">
        <v>20</v>
      </c>
      <c r="H3240" t="s">
        <v>244</v>
      </c>
      <c r="I3240">
        <v>2013</v>
      </c>
      <c r="J3240" t="s">
        <v>92</v>
      </c>
      <c r="K3240" t="s">
        <v>1517</v>
      </c>
      <c r="L3240">
        <v>10870.245831574921</v>
      </c>
      <c r="M3240" s="9" t="str">
        <f>Data[[#This Row],[schedule]]&amp;" | "&amp;Data[[#This Row],[section]]</f>
        <v xml:space="preserve">SCHEDULE 10: REPORT ON COST ALLOCATIONS | </v>
      </c>
      <c r="N3240" s="9" t="str">
        <f t="shared" si="50"/>
        <v>SCHEDULE 10: REPORT ON COST ALLOCATIONS | Airfield Activities | Total operating costs</v>
      </c>
    </row>
    <row r="3241" spans="1:14" hidden="1">
      <c r="A3241" t="s">
        <v>2</v>
      </c>
      <c r="B3241">
        <v>2013</v>
      </c>
      <c r="C3241" t="s">
        <v>201</v>
      </c>
      <c r="D3241" t="s">
        <v>81</v>
      </c>
      <c r="E3241" t="s">
        <v>81</v>
      </c>
      <c r="F3241" t="s">
        <v>322</v>
      </c>
      <c r="G3241">
        <v>20</v>
      </c>
      <c r="H3241" t="s">
        <v>244</v>
      </c>
      <c r="I3241">
        <v>2013</v>
      </c>
      <c r="J3241" t="s">
        <v>92</v>
      </c>
      <c r="K3241" t="s">
        <v>1518</v>
      </c>
      <c r="L3241">
        <v>790.19830975732987</v>
      </c>
      <c r="M3241" s="9" t="str">
        <f>Data[[#This Row],[schedule]]&amp;" | "&amp;Data[[#This Row],[section]]</f>
        <v xml:space="preserve">SCHEDULE 10: REPORT ON COST ALLOCATIONS | </v>
      </c>
      <c r="N3241" s="9" t="str">
        <f t="shared" si="50"/>
        <v>SCHEDULE 10: REPORT ON COST ALLOCATIONS | Aircraft and Freight Activities | Total operating costs</v>
      </c>
    </row>
    <row r="3242" spans="1:14" hidden="1">
      <c r="A3242" t="s">
        <v>2</v>
      </c>
      <c r="B3242">
        <v>2013</v>
      </c>
      <c r="C3242" t="s">
        <v>201</v>
      </c>
      <c r="D3242" t="s">
        <v>81</v>
      </c>
      <c r="E3242" t="s">
        <v>81</v>
      </c>
      <c r="F3242" t="s">
        <v>323</v>
      </c>
      <c r="G3242">
        <v>20</v>
      </c>
      <c r="H3242" t="s">
        <v>244</v>
      </c>
      <c r="I3242">
        <v>2013</v>
      </c>
      <c r="J3242" t="s">
        <v>92</v>
      </c>
      <c r="K3242" t="s">
        <v>1519</v>
      </c>
      <c r="L3242">
        <v>30462.075041443899</v>
      </c>
      <c r="M3242" s="9" t="str">
        <f>Data[[#This Row],[schedule]]&amp;" | "&amp;Data[[#This Row],[section]]</f>
        <v xml:space="preserve">SCHEDULE 10: REPORT ON COST ALLOCATIONS | </v>
      </c>
      <c r="N3242" s="9" t="str">
        <f t="shared" si="50"/>
        <v>SCHEDULE 10: REPORT ON COST ALLOCATIONS | Airport Business | Total operating costs</v>
      </c>
    </row>
    <row r="3243" spans="1:14" hidden="1">
      <c r="A3243" t="s">
        <v>2</v>
      </c>
      <c r="B3243">
        <v>2013</v>
      </c>
      <c r="C3243" t="s">
        <v>201</v>
      </c>
      <c r="D3243" t="s">
        <v>81</v>
      </c>
      <c r="E3243" t="s">
        <v>81</v>
      </c>
      <c r="F3243" t="s">
        <v>324</v>
      </c>
      <c r="G3243">
        <v>20</v>
      </c>
      <c r="H3243" t="s">
        <v>244</v>
      </c>
      <c r="I3243">
        <v>2013</v>
      </c>
      <c r="J3243" t="s">
        <v>92</v>
      </c>
      <c r="K3243" t="s">
        <v>1514</v>
      </c>
      <c r="L3243">
        <v>21701.32338355207</v>
      </c>
      <c r="M3243" s="9" t="str">
        <f>Data[[#This Row],[schedule]]&amp;" | "&amp;Data[[#This Row],[section]]</f>
        <v xml:space="preserve">SCHEDULE 10: REPORT ON COST ALLOCATIONS | </v>
      </c>
      <c r="N3243" s="9" t="str">
        <f t="shared" si="50"/>
        <v>SCHEDULE 10: REPORT ON COST ALLOCATIONS | Unregulated Component | Total operating costs</v>
      </c>
    </row>
    <row r="3244" spans="1:14" hidden="1">
      <c r="A3244" t="s">
        <v>2</v>
      </c>
      <c r="B3244">
        <v>2013</v>
      </c>
      <c r="C3244" t="s">
        <v>201</v>
      </c>
      <c r="D3244" t="s">
        <v>81</v>
      </c>
      <c r="E3244" t="s">
        <v>81</v>
      </c>
      <c r="F3244" t="s">
        <v>60</v>
      </c>
      <c r="G3244">
        <v>20</v>
      </c>
      <c r="H3244" t="s">
        <v>244</v>
      </c>
      <c r="I3244">
        <v>2013</v>
      </c>
      <c r="J3244" t="s">
        <v>92</v>
      </c>
      <c r="K3244" t="s">
        <v>1520</v>
      </c>
      <c r="L3244">
        <v>52163.398424995961</v>
      </c>
      <c r="M3244" s="9" t="str">
        <f>Data[[#This Row],[schedule]]&amp;" | "&amp;Data[[#This Row],[section]]</f>
        <v xml:space="preserve">SCHEDULE 10: REPORT ON COST ALLOCATIONS | </v>
      </c>
      <c r="N3244" s="9" t="str">
        <f t="shared" si="50"/>
        <v>SCHEDULE 10: REPORT ON COST ALLOCATIONS | Total | Total operating costs</v>
      </c>
    </row>
    <row r="3245" spans="1:14" hidden="1">
      <c r="A3245" t="s">
        <v>2</v>
      </c>
      <c r="B3245">
        <v>2013</v>
      </c>
      <c r="C3245" t="s">
        <v>202</v>
      </c>
      <c r="D3245" t="s">
        <v>207</v>
      </c>
      <c r="E3245" t="s">
        <v>81</v>
      </c>
      <c r="F3245" t="s">
        <v>320</v>
      </c>
      <c r="G3245">
        <v>9</v>
      </c>
      <c r="H3245" t="s">
        <v>245</v>
      </c>
      <c r="I3245">
        <v>2013</v>
      </c>
      <c r="J3245" t="s">
        <v>92</v>
      </c>
      <c r="K3245" t="s">
        <v>458</v>
      </c>
      <c r="L3245">
        <v>0</v>
      </c>
      <c r="M3245" s="9" t="str">
        <f>Data[[#This Row],[schedule]]&amp;" | "&amp;Data[[#This Row],[section]]</f>
        <v>SCHEDULE 9: REPORT ON ASSET ALLOCATIONS | 9a: Asset Allocations</v>
      </c>
      <c r="N3245" s="9" t="str">
        <f t="shared" si="50"/>
        <v>SCHEDULE 9: REPORT ON ASSET ALLOCATIONS | 9a: Asset Allocations | Specified Terminal Activities | Land: Directly attributable assets</v>
      </c>
    </row>
    <row r="3246" spans="1:14" hidden="1">
      <c r="A3246" t="s">
        <v>2</v>
      </c>
      <c r="B3246">
        <v>2013</v>
      </c>
      <c r="C3246" t="s">
        <v>202</v>
      </c>
      <c r="D3246" t="s">
        <v>207</v>
      </c>
      <c r="E3246" t="s">
        <v>81</v>
      </c>
      <c r="F3246" t="s">
        <v>321</v>
      </c>
      <c r="G3246">
        <v>9</v>
      </c>
      <c r="H3246" t="s">
        <v>245</v>
      </c>
      <c r="I3246">
        <v>2013</v>
      </c>
      <c r="J3246" t="s">
        <v>92</v>
      </c>
      <c r="K3246" t="s">
        <v>1521</v>
      </c>
      <c r="L3246">
        <v>87439.436990629998</v>
      </c>
      <c r="M3246" s="9" t="str">
        <f>Data[[#This Row],[schedule]]&amp;" | "&amp;Data[[#This Row],[section]]</f>
        <v>SCHEDULE 9: REPORT ON ASSET ALLOCATIONS | 9a: Asset Allocations</v>
      </c>
      <c r="N3246" s="9" t="str">
        <f t="shared" si="50"/>
        <v>SCHEDULE 9: REPORT ON ASSET ALLOCATIONS | 9a: Asset Allocations | Airfield Activities | Land: Directly attributable assets</v>
      </c>
    </row>
    <row r="3247" spans="1:14" hidden="1">
      <c r="A3247" t="s">
        <v>2</v>
      </c>
      <c r="B3247">
        <v>2013</v>
      </c>
      <c r="C3247" t="s">
        <v>202</v>
      </c>
      <c r="D3247" t="s">
        <v>207</v>
      </c>
      <c r="E3247" t="s">
        <v>81</v>
      </c>
      <c r="F3247" t="s">
        <v>322</v>
      </c>
      <c r="G3247">
        <v>9</v>
      </c>
      <c r="H3247" t="s">
        <v>245</v>
      </c>
      <c r="I3247">
        <v>2013</v>
      </c>
      <c r="J3247" t="s">
        <v>92</v>
      </c>
      <c r="K3247" t="s">
        <v>1522</v>
      </c>
      <c r="L3247">
        <v>4936.2819465000011</v>
      </c>
      <c r="M3247" s="9" t="str">
        <f>Data[[#This Row],[schedule]]&amp;" | "&amp;Data[[#This Row],[section]]</f>
        <v>SCHEDULE 9: REPORT ON ASSET ALLOCATIONS | 9a: Asset Allocations</v>
      </c>
      <c r="N3247" s="9" t="str">
        <f t="shared" si="50"/>
        <v>SCHEDULE 9: REPORT ON ASSET ALLOCATIONS | 9a: Asset Allocations | Aircraft and Freight Activities | Land: Directly attributable assets</v>
      </c>
    </row>
    <row r="3248" spans="1:14" hidden="1">
      <c r="A3248" t="s">
        <v>2</v>
      </c>
      <c r="B3248">
        <v>2013</v>
      </c>
      <c r="C3248" t="s">
        <v>202</v>
      </c>
      <c r="D3248" t="s">
        <v>207</v>
      </c>
      <c r="E3248" t="s">
        <v>81</v>
      </c>
      <c r="F3248" t="s">
        <v>323</v>
      </c>
      <c r="G3248">
        <v>9</v>
      </c>
      <c r="H3248" t="s">
        <v>245</v>
      </c>
      <c r="I3248">
        <v>2013</v>
      </c>
      <c r="J3248" t="s">
        <v>92</v>
      </c>
      <c r="K3248" t="s">
        <v>1523</v>
      </c>
      <c r="L3248">
        <v>92375.718937130005</v>
      </c>
      <c r="M3248" s="9" t="str">
        <f>Data[[#This Row],[schedule]]&amp;" | "&amp;Data[[#This Row],[section]]</f>
        <v>SCHEDULE 9: REPORT ON ASSET ALLOCATIONS | 9a: Asset Allocations</v>
      </c>
      <c r="N3248" s="9" t="str">
        <f t="shared" si="50"/>
        <v>SCHEDULE 9: REPORT ON ASSET ALLOCATIONS | 9a: Asset Allocations | Airport Business | Land: Directly attributable assets</v>
      </c>
    </row>
    <row r="3249" spans="1:14" hidden="1">
      <c r="A3249" t="s">
        <v>2</v>
      </c>
      <c r="B3249">
        <v>2013</v>
      </c>
      <c r="C3249" t="s">
        <v>202</v>
      </c>
      <c r="D3249" t="s">
        <v>207</v>
      </c>
      <c r="E3249" t="s">
        <v>81</v>
      </c>
      <c r="F3249" t="s">
        <v>60</v>
      </c>
      <c r="G3249">
        <v>9</v>
      </c>
      <c r="H3249" t="s">
        <v>245</v>
      </c>
      <c r="I3249">
        <v>2013</v>
      </c>
      <c r="J3249" t="s">
        <v>92</v>
      </c>
      <c r="K3249" t="s">
        <v>1523</v>
      </c>
      <c r="L3249">
        <v>92375.718937130005</v>
      </c>
      <c r="M3249" s="9" t="str">
        <f>Data[[#This Row],[schedule]]&amp;" | "&amp;Data[[#This Row],[section]]</f>
        <v>SCHEDULE 9: REPORT ON ASSET ALLOCATIONS | 9a: Asset Allocations</v>
      </c>
      <c r="N3249" s="9" t="str">
        <f t="shared" si="50"/>
        <v>SCHEDULE 9: REPORT ON ASSET ALLOCATIONS | 9a: Asset Allocations | Total | Land: Directly attributable assets</v>
      </c>
    </row>
    <row r="3250" spans="1:14" hidden="1">
      <c r="A3250" t="s">
        <v>2</v>
      </c>
      <c r="B3250">
        <v>2013</v>
      </c>
      <c r="C3250" t="s">
        <v>202</v>
      </c>
      <c r="D3250" t="s">
        <v>207</v>
      </c>
      <c r="E3250" t="s">
        <v>81</v>
      </c>
      <c r="F3250" t="s">
        <v>320</v>
      </c>
      <c r="G3250">
        <v>10</v>
      </c>
      <c r="H3250" t="s">
        <v>246</v>
      </c>
      <c r="I3250">
        <v>2013</v>
      </c>
      <c r="J3250" t="s">
        <v>92</v>
      </c>
      <c r="K3250" t="s">
        <v>1524</v>
      </c>
      <c r="L3250">
        <v>1192.640177386324</v>
      </c>
      <c r="M3250" s="9" t="str">
        <f>Data[[#This Row],[schedule]]&amp;" | "&amp;Data[[#This Row],[section]]</f>
        <v>SCHEDULE 9: REPORT ON ASSET ALLOCATIONS | 9a: Asset Allocations</v>
      </c>
      <c r="N3250" s="9" t="str">
        <f t="shared" si="50"/>
        <v>SCHEDULE 9: REPORT ON ASSET ALLOCATIONS | 9a: Asset Allocations | Specified Terminal Activities | Land: Assets not directly attributable</v>
      </c>
    </row>
    <row r="3251" spans="1:14" hidden="1">
      <c r="A3251" t="s">
        <v>2</v>
      </c>
      <c r="B3251">
        <v>2013</v>
      </c>
      <c r="C3251" t="s">
        <v>202</v>
      </c>
      <c r="D3251" t="s">
        <v>207</v>
      </c>
      <c r="E3251" t="s">
        <v>81</v>
      </c>
      <c r="F3251" t="s">
        <v>321</v>
      </c>
      <c r="G3251">
        <v>10</v>
      </c>
      <c r="H3251" t="s">
        <v>246</v>
      </c>
      <c r="I3251">
        <v>2013</v>
      </c>
      <c r="J3251" t="s">
        <v>92</v>
      </c>
      <c r="K3251" t="s">
        <v>1525</v>
      </c>
      <c r="L3251">
        <v>341.57924191364998</v>
      </c>
      <c r="M3251" s="9" t="str">
        <f>Data[[#This Row],[schedule]]&amp;" | "&amp;Data[[#This Row],[section]]</f>
        <v>SCHEDULE 9: REPORT ON ASSET ALLOCATIONS | 9a: Asset Allocations</v>
      </c>
      <c r="N3251" s="9" t="str">
        <f t="shared" si="50"/>
        <v>SCHEDULE 9: REPORT ON ASSET ALLOCATIONS | 9a: Asset Allocations | Airfield Activities | Land: Assets not directly attributable</v>
      </c>
    </row>
    <row r="3252" spans="1:14" hidden="1">
      <c r="A3252" t="s">
        <v>2</v>
      </c>
      <c r="B3252">
        <v>2013</v>
      </c>
      <c r="C3252" t="s">
        <v>202</v>
      </c>
      <c r="D3252" t="s">
        <v>207</v>
      </c>
      <c r="E3252" t="s">
        <v>81</v>
      </c>
      <c r="F3252" t="s">
        <v>322</v>
      </c>
      <c r="G3252">
        <v>10</v>
      </c>
      <c r="H3252" t="s">
        <v>246</v>
      </c>
      <c r="I3252">
        <v>2013</v>
      </c>
      <c r="J3252" t="s">
        <v>92</v>
      </c>
      <c r="K3252" t="s">
        <v>1526</v>
      </c>
      <c r="L3252">
        <v>23.70892219592</v>
      </c>
      <c r="M3252" s="9" t="str">
        <f>Data[[#This Row],[schedule]]&amp;" | "&amp;Data[[#This Row],[section]]</f>
        <v>SCHEDULE 9: REPORT ON ASSET ALLOCATIONS | 9a: Asset Allocations</v>
      </c>
      <c r="N3252" s="9" t="str">
        <f t="shared" si="50"/>
        <v>SCHEDULE 9: REPORT ON ASSET ALLOCATIONS | 9a: Asset Allocations | Aircraft and Freight Activities | Land: Assets not directly attributable</v>
      </c>
    </row>
    <row r="3253" spans="1:14" hidden="1">
      <c r="A3253" t="s">
        <v>2</v>
      </c>
      <c r="B3253">
        <v>2013</v>
      </c>
      <c r="C3253" t="s">
        <v>202</v>
      </c>
      <c r="D3253" t="s">
        <v>207</v>
      </c>
      <c r="E3253" t="s">
        <v>81</v>
      </c>
      <c r="F3253" t="s">
        <v>323</v>
      </c>
      <c r="G3253">
        <v>10</v>
      </c>
      <c r="H3253" t="s">
        <v>246</v>
      </c>
      <c r="I3253">
        <v>2013</v>
      </c>
      <c r="J3253" t="s">
        <v>92</v>
      </c>
      <c r="K3253" t="s">
        <v>1527</v>
      </c>
      <c r="L3253">
        <v>1557.9283414958941</v>
      </c>
      <c r="M3253" s="9" t="str">
        <f>Data[[#This Row],[schedule]]&amp;" | "&amp;Data[[#This Row],[section]]</f>
        <v>SCHEDULE 9: REPORT ON ASSET ALLOCATIONS | 9a: Asset Allocations</v>
      </c>
      <c r="N3253" s="9" t="str">
        <f t="shared" si="50"/>
        <v>SCHEDULE 9: REPORT ON ASSET ALLOCATIONS | 9a: Asset Allocations | Airport Business | Land: Assets not directly attributable</v>
      </c>
    </row>
    <row r="3254" spans="1:14" hidden="1">
      <c r="A3254" t="s">
        <v>2</v>
      </c>
      <c r="B3254">
        <v>2013</v>
      </c>
      <c r="C3254" t="s">
        <v>202</v>
      </c>
      <c r="D3254" t="s">
        <v>207</v>
      </c>
      <c r="E3254" t="s">
        <v>81</v>
      </c>
      <c r="F3254" t="s">
        <v>324</v>
      </c>
      <c r="G3254">
        <v>10</v>
      </c>
      <c r="H3254" t="s">
        <v>246</v>
      </c>
      <c r="I3254">
        <v>2013</v>
      </c>
      <c r="J3254" t="s">
        <v>92</v>
      </c>
      <c r="K3254" t="s">
        <v>1528</v>
      </c>
      <c r="L3254">
        <v>993.67309267808741</v>
      </c>
      <c r="M3254" s="9" t="str">
        <f>Data[[#This Row],[schedule]]&amp;" | "&amp;Data[[#This Row],[section]]</f>
        <v>SCHEDULE 9: REPORT ON ASSET ALLOCATIONS | 9a: Asset Allocations</v>
      </c>
      <c r="N3254" s="9" t="str">
        <f t="shared" si="50"/>
        <v>SCHEDULE 9: REPORT ON ASSET ALLOCATIONS | 9a: Asset Allocations | Unregulated Component | Land: Assets not directly attributable</v>
      </c>
    </row>
    <row r="3255" spans="1:14" hidden="1">
      <c r="A3255" t="s">
        <v>2</v>
      </c>
      <c r="B3255">
        <v>2013</v>
      </c>
      <c r="C3255" t="s">
        <v>202</v>
      </c>
      <c r="D3255" t="s">
        <v>207</v>
      </c>
      <c r="E3255" t="s">
        <v>81</v>
      </c>
      <c r="F3255" t="s">
        <v>60</v>
      </c>
      <c r="G3255">
        <v>10</v>
      </c>
      <c r="H3255" t="s">
        <v>246</v>
      </c>
      <c r="I3255">
        <v>2013</v>
      </c>
      <c r="J3255" t="s">
        <v>92</v>
      </c>
      <c r="K3255" t="s">
        <v>1529</v>
      </c>
      <c r="L3255">
        <v>2551.601434173981</v>
      </c>
      <c r="M3255" s="9" t="str">
        <f>Data[[#This Row],[schedule]]&amp;" | "&amp;Data[[#This Row],[section]]</f>
        <v>SCHEDULE 9: REPORT ON ASSET ALLOCATIONS | 9a: Asset Allocations</v>
      </c>
      <c r="N3255" s="9" t="str">
        <f t="shared" si="50"/>
        <v>SCHEDULE 9: REPORT ON ASSET ALLOCATIONS | 9a: Asset Allocations | Total | Land: Assets not directly attributable</v>
      </c>
    </row>
    <row r="3256" spans="1:14" hidden="1">
      <c r="A3256" t="s">
        <v>2</v>
      </c>
      <c r="B3256">
        <v>2013</v>
      </c>
      <c r="C3256" t="s">
        <v>202</v>
      </c>
      <c r="D3256" t="s">
        <v>207</v>
      </c>
      <c r="E3256" t="s">
        <v>81</v>
      </c>
      <c r="F3256" t="s">
        <v>323</v>
      </c>
      <c r="G3256">
        <v>11</v>
      </c>
      <c r="H3256" t="s">
        <v>247</v>
      </c>
      <c r="I3256">
        <v>2013</v>
      </c>
      <c r="J3256" t="s">
        <v>92</v>
      </c>
      <c r="K3256" t="s">
        <v>1530</v>
      </c>
      <c r="L3256">
        <v>93933.647278625896</v>
      </c>
      <c r="M3256" s="9" t="str">
        <f>Data[[#This Row],[schedule]]&amp;" | "&amp;Data[[#This Row],[section]]</f>
        <v>SCHEDULE 9: REPORT ON ASSET ALLOCATIONS | 9a: Asset Allocations</v>
      </c>
      <c r="N3256" s="9" t="str">
        <f t="shared" si="50"/>
        <v>SCHEDULE 9: REPORT ON ASSET ALLOCATIONS | 9a: Asset Allocations | Airport Business | Total value land</v>
      </c>
    </row>
    <row r="3257" spans="1:14" hidden="1">
      <c r="A3257" t="s">
        <v>2</v>
      </c>
      <c r="B3257">
        <v>2013</v>
      </c>
      <c r="C3257" t="s">
        <v>202</v>
      </c>
      <c r="D3257" t="s">
        <v>207</v>
      </c>
      <c r="E3257" t="s">
        <v>81</v>
      </c>
      <c r="F3257" t="s">
        <v>320</v>
      </c>
      <c r="G3257">
        <v>13</v>
      </c>
      <c r="H3257" t="s">
        <v>248</v>
      </c>
      <c r="I3257">
        <v>2013</v>
      </c>
      <c r="J3257" t="s">
        <v>92</v>
      </c>
      <c r="K3257" t="s">
        <v>458</v>
      </c>
      <c r="L3257">
        <v>0</v>
      </c>
      <c r="M3257" s="9" t="str">
        <f>Data[[#This Row],[schedule]]&amp;" | "&amp;Data[[#This Row],[section]]</f>
        <v>SCHEDULE 9: REPORT ON ASSET ALLOCATIONS | 9a: Asset Allocations</v>
      </c>
      <c r="N3257" s="9" t="str">
        <f t="shared" si="50"/>
        <v>SCHEDULE 9: REPORT ON ASSET ALLOCATIONS | 9a: Asset Allocations | Specified Terminal Activities | Sealed Surfaces: Directly attributable assets</v>
      </c>
    </row>
    <row r="3258" spans="1:14" hidden="1">
      <c r="A3258" t="s">
        <v>2</v>
      </c>
      <c r="B3258">
        <v>2013</v>
      </c>
      <c r="C3258" t="s">
        <v>202</v>
      </c>
      <c r="D3258" t="s">
        <v>207</v>
      </c>
      <c r="E3258" t="s">
        <v>81</v>
      </c>
      <c r="F3258" t="s">
        <v>321</v>
      </c>
      <c r="G3258">
        <v>13</v>
      </c>
      <c r="H3258" t="s">
        <v>248</v>
      </c>
      <c r="I3258">
        <v>2013</v>
      </c>
      <c r="J3258" t="s">
        <v>92</v>
      </c>
      <c r="K3258" t="s">
        <v>1531</v>
      </c>
      <c r="L3258">
        <v>113680.0314362132</v>
      </c>
      <c r="M3258" s="9" t="str">
        <f>Data[[#This Row],[schedule]]&amp;" | "&amp;Data[[#This Row],[section]]</f>
        <v>SCHEDULE 9: REPORT ON ASSET ALLOCATIONS | 9a: Asset Allocations</v>
      </c>
      <c r="N3258" s="9" t="str">
        <f t="shared" si="50"/>
        <v>SCHEDULE 9: REPORT ON ASSET ALLOCATIONS | 9a: Asset Allocations | Airfield Activities | Sealed Surfaces: Directly attributable assets</v>
      </c>
    </row>
    <row r="3259" spans="1:14" hidden="1">
      <c r="A3259" t="s">
        <v>2</v>
      </c>
      <c r="B3259">
        <v>2013</v>
      </c>
      <c r="C3259" t="s">
        <v>202</v>
      </c>
      <c r="D3259" t="s">
        <v>207</v>
      </c>
      <c r="E3259" t="s">
        <v>81</v>
      </c>
      <c r="F3259" t="s">
        <v>322</v>
      </c>
      <c r="G3259">
        <v>13</v>
      </c>
      <c r="H3259" t="s">
        <v>248</v>
      </c>
      <c r="I3259">
        <v>2013</v>
      </c>
      <c r="J3259" t="s">
        <v>92</v>
      </c>
      <c r="K3259" t="s">
        <v>458</v>
      </c>
      <c r="L3259">
        <v>0</v>
      </c>
      <c r="M3259" s="9" t="str">
        <f>Data[[#This Row],[schedule]]&amp;" | "&amp;Data[[#This Row],[section]]</f>
        <v>SCHEDULE 9: REPORT ON ASSET ALLOCATIONS | 9a: Asset Allocations</v>
      </c>
      <c r="N3259" s="9" t="str">
        <f t="shared" si="50"/>
        <v>SCHEDULE 9: REPORT ON ASSET ALLOCATIONS | 9a: Asset Allocations | Aircraft and Freight Activities | Sealed Surfaces: Directly attributable assets</v>
      </c>
    </row>
    <row r="3260" spans="1:14" hidden="1">
      <c r="A3260" t="s">
        <v>2</v>
      </c>
      <c r="B3260">
        <v>2013</v>
      </c>
      <c r="C3260" t="s">
        <v>202</v>
      </c>
      <c r="D3260" t="s">
        <v>207</v>
      </c>
      <c r="E3260" t="s">
        <v>81</v>
      </c>
      <c r="F3260" t="s">
        <v>323</v>
      </c>
      <c r="G3260">
        <v>13</v>
      </c>
      <c r="H3260" t="s">
        <v>248</v>
      </c>
      <c r="I3260">
        <v>2013</v>
      </c>
      <c r="J3260" t="s">
        <v>92</v>
      </c>
      <c r="K3260" t="s">
        <v>1531</v>
      </c>
      <c r="L3260">
        <v>113680.0314362132</v>
      </c>
      <c r="M3260" s="9" t="str">
        <f>Data[[#This Row],[schedule]]&amp;" | "&amp;Data[[#This Row],[section]]</f>
        <v>SCHEDULE 9: REPORT ON ASSET ALLOCATIONS | 9a: Asset Allocations</v>
      </c>
      <c r="N3260" s="9" t="str">
        <f t="shared" si="50"/>
        <v>SCHEDULE 9: REPORT ON ASSET ALLOCATIONS | 9a: Asset Allocations | Airport Business | Sealed Surfaces: Directly attributable assets</v>
      </c>
    </row>
    <row r="3261" spans="1:14" hidden="1">
      <c r="A3261" t="s">
        <v>2</v>
      </c>
      <c r="B3261">
        <v>2013</v>
      </c>
      <c r="C3261" t="s">
        <v>202</v>
      </c>
      <c r="D3261" t="s">
        <v>207</v>
      </c>
      <c r="E3261" t="s">
        <v>81</v>
      </c>
      <c r="F3261" t="s">
        <v>60</v>
      </c>
      <c r="G3261">
        <v>13</v>
      </c>
      <c r="H3261" t="s">
        <v>248</v>
      </c>
      <c r="I3261">
        <v>2013</v>
      </c>
      <c r="J3261" t="s">
        <v>92</v>
      </c>
      <c r="K3261" t="s">
        <v>1531</v>
      </c>
      <c r="L3261">
        <v>113680.0314362132</v>
      </c>
      <c r="M3261" s="9" t="str">
        <f>Data[[#This Row],[schedule]]&amp;" | "&amp;Data[[#This Row],[section]]</f>
        <v>SCHEDULE 9: REPORT ON ASSET ALLOCATIONS | 9a: Asset Allocations</v>
      </c>
      <c r="N3261" s="9" t="str">
        <f t="shared" si="50"/>
        <v>SCHEDULE 9: REPORT ON ASSET ALLOCATIONS | 9a: Asset Allocations | Total | Sealed Surfaces: Directly attributable assets</v>
      </c>
    </row>
    <row r="3262" spans="1:14" hidden="1">
      <c r="A3262" t="s">
        <v>2</v>
      </c>
      <c r="B3262">
        <v>2013</v>
      </c>
      <c r="C3262" t="s">
        <v>202</v>
      </c>
      <c r="D3262" t="s">
        <v>207</v>
      </c>
      <c r="E3262" t="s">
        <v>81</v>
      </c>
      <c r="F3262" t="s">
        <v>320</v>
      </c>
      <c r="G3262">
        <v>14</v>
      </c>
      <c r="H3262" t="s">
        <v>249</v>
      </c>
      <c r="I3262">
        <v>2013</v>
      </c>
      <c r="J3262" t="s">
        <v>92</v>
      </c>
      <c r="K3262" t="s">
        <v>458</v>
      </c>
      <c r="L3262">
        <v>0</v>
      </c>
      <c r="M3262" s="9" t="str">
        <f>Data[[#This Row],[schedule]]&amp;" | "&amp;Data[[#This Row],[section]]</f>
        <v>SCHEDULE 9: REPORT ON ASSET ALLOCATIONS | 9a: Asset Allocations</v>
      </c>
      <c r="N3262" s="9" t="str">
        <f t="shared" si="50"/>
        <v>SCHEDULE 9: REPORT ON ASSET ALLOCATIONS | 9a: Asset Allocations | Specified Terminal Activities | Sealed Surfaces: Assets not directly attributable</v>
      </c>
    </row>
    <row r="3263" spans="1:14" hidden="1">
      <c r="A3263" t="s">
        <v>2</v>
      </c>
      <c r="B3263">
        <v>2013</v>
      </c>
      <c r="C3263" t="s">
        <v>202</v>
      </c>
      <c r="D3263" t="s">
        <v>207</v>
      </c>
      <c r="E3263" t="s">
        <v>81</v>
      </c>
      <c r="F3263" t="s">
        <v>321</v>
      </c>
      <c r="G3263">
        <v>14</v>
      </c>
      <c r="H3263" t="s">
        <v>249</v>
      </c>
      <c r="I3263">
        <v>2013</v>
      </c>
      <c r="J3263" t="s">
        <v>92</v>
      </c>
      <c r="K3263" t="s">
        <v>458</v>
      </c>
      <c r="L3263">
        <v>0</v>
      </c>
      <c r="M3263" s="9" t="str">
        <f>Data[[#This Row],[schedule]]&amp;" | "&amp;Data[[#This Row],[section]]</f>
        <v>SCHEDULE 9: REPORT ON ASSET ALLOCATIONS | 9a: Asset Allocations</v>
      </c>
      <c r="N3263" s="9" t="str">
        <f t="shared" si="50"/>
        <v>SCHEDULE 9: REPORT ON ASSET ALLOCATIONS | 9a: Asset Allocations | Airfield Activities | Sealed Surfaces: Assets not directly attributable</v>
      </c>
    </row>
    <row r="3264" spans="1:14" hidden="1">
      <c r="A3264" t="s">
        <v>2</v>
      </c>
      <c r="B3264">
        <v>2013</v>
      </c>
      <c r="C3264" t="s">
        <v>202</v>
      </c>
      <c r="D3264" t="s">
        <v>207</v>
      </c>
      <c r="E3264" t="s">
        <v>81</v>
      </c>
      <c r="F3264" t="s">
        <v>322</v>
      </c>
      <c r="G3264">
        <v>14</v>
      </c>
      <c r="H3264" t="s">
        <v>249</v>
      </c>
      <c r="I3264">
        <v>2013</v>
      </c>
      <c r="J3264" t="s">
        <v>92</v>
      </c>
      <c r="K3264" t="s">
        <v>458</v>
      </c>
      <c r="L3264">
        <v>0</v>
      </c>
      <c r="M3264" s="9" t="str">
        <f>Data[[#This Row],[schedule]]&amp;" | "&amp;Data[[#This Row],[section]]</f>
        <v>SCHEDULE 9: REPORT ON ASSET ALLOCATIONS | 9a: Asset Allocations</v>
      </c>
      <c r="N3264" s="9" t="str">
        <f t="shared" si="50"/>
        <v>SCHEDULE 9: REPORT ON ASSET ALLOCATIONS | 9a: Asset Allocations | Aircraft and Freight Activities | Sealed Surfaces: Assets not directly attributable</v>
      </c>
    </row>
    <row r="3265" spans="1:14" hidden="1">
      <c r="A3265" t="s">
        <v>2</v>
      </c>
      <c r="B3265">
        <v>2013</v>
      </c>
      <c r="C3265" t="s">
        <v>202</v>
      </c>
      <c r="D3265" t="s">
        <v>207</v>
      </c>
      <c r="E3265" t="s">
        <v>81</v>
      </c>
      <c r="F3265" t="s">
        <v>323</v>
      </c>
      <c r="G3265">
        <v>14</v>
      </c>
      <c r="H3265" t="s">
        <v>249</v>
      </c>
      <c r="I3265">
        <v>2013</v>
      </c>
      <c r="J3265" t="s">
        <v>92</v>
      </c>
      <c r="K3265" t="s">
        <v>458</v>
      </c>
      <c r="L3265">
        <v>0</v>
      </c>
      <c r="M3265" s="9" t="str">
        <f>Data[[#This Row],[schedule]]&amp;" | "&amp;Data[[#This Row],[section]]</f>
        <v>SCHEDULE 9: REPORT ON ASSET ALLOCATIONS | 9a: Asset Allocations</v>
      </c>
      <c r="N3265" s="9" t="str">
        <f t="shared" si="50"/>
        <v>SCHEDULE 9: REPORT ON ASSET ALLOCATIONS | 9a: Asset Allocations | Airport Business | Sealed Surfaces: Assets not directly attributable</v>
      </c>
    </row>
    <row r="3266" spans="1:14" hidden="1">
      <c r="A3266" t="s">
        <v>2</v>
      </c>
      <c r="B3266">
        <v>2013</v>
      </c>
      <c r="C3266" t="s">
        <v>202</v>
      </c>
      <c r="D3266" t="s">
        <v>207</v>
      </c>
      <c r="E3266" t="s">
        <v>81</v>
      </c>
      <c r="F3266" t="s">
        <v>324</v>
      </c>
      <c r="G3266">
        <v>14</v>
      </c>
      <c r="H3266" t="s">
        <v>249</v>
      </c>
      <c r="I3266">
        <v>2013</v>
      </c>
      <c r="J3266" t="s">
        <v>92</v>
      </c>
      <c r="K3266" t="s">
        <v>458</v>
      </c>
      <c r="L3266">
        <v>0</v>
      </c>
      <c r="M3266" s="9" t="str">
        <f>Data[[#This Row],[schedule]]&amp;" | "&amp;Data[[#This Row],[section]]</f>
        <v>SCHEDULE 9: REPORT ON ASSET ALLOCATIONS | 9a: Asset Allocations</v>
      </c>
      <c r="N3266" s="9" t="str">
        <f t="shared" ref="N3266:N3329" si="51">SUBSTITUTE(SUBSTITUTE(SUBSTITUTE(C3266&amp;" | "&amp;D3266&amp;" | "&amp;E3266&amp;" | "&amp;F3266&amp;" | "&amp;H3266," |  |  | "," | ")," |  |  | "," | ")," |  | "," | ")</f>
        <v>SCHEDULE 9: REPORT ON ASSET ALLOCATIONS | 9a: Asset Allocations | Unregulated Component | Sealed Surfaces: Assets not directly attributable</v>
      </c>
    </row>
    <row r="3267" spans="1:14" hidden="1">
      <c r="A3267" t="s">
        <v>2</v>
      </c>
      <c r="B3267">
        <v>2013</v>
      </c>
      <c r="C3267" t="s">
        <v>202</v>
      </c>
      <c r="D3267" t="s">
        <v>207</v>
      </c>
      <c r="E3267" t="s">
        <v>81</v>
      </c>
      <c r="F3267" t="s">
        <v>60</v>
      </c>
      <c r="G3267">
        <v>14</v>
      </c>
      <c r="H3267" t="s">
        <v>249</v>
      </c>
      <c r="I3267">
        <v>2013</v>
      </c>
      <c r="J3267" t="s">
        <v>92</v>
      </c>
      <c r="K3267" t="s">
        <v>458</v>
      </c>
      <c r="L3267">
        <v>0</v>
      </c>
      <c r="M3267" s="9" t="str">
        <f>Data[[#This Row],[schedule]]&amp;" | "&amp;Data[[#This Row],[section]]</f>
        <v>SCHEDULE 9: REPORT ON ASSET ALLOCATIONS | 9a: Asset Allocations</v>
      </c>
      <c r="N3267" s="9" t="str">
        <f t="shared" si="51"/>
        <v>SCHEDULE 9: REPORT ON ASSET ALLOCATIONS | 9a: Asset Allocations | Total | Sealed Surfaces: Assets not directly attributable</v>
      </c>
    </row>
    <row r="3268" spans="1:14" hidden="1">
      <c r="A3268" t="s">
        <v>2</v>
      </c>
      <c r="B3268">
        <v>2013</v>
      </c>
      <c r="C3268" t="s">
        <v>202</v>
      </c>
      <c r="D3268" t="s">
        <v>207</v>
      </c>
      <c r="E3268" t="s">
        <v>81</v>
      </c>
      <c r="F3268" t="s">
        <v>323</v>
      </c>
      <c r="G3268">
        <v>15</v>
      </c>
      <c r="H3268" t="s">
        <v>250</v>
      </c>
      <c r="I3268">
        <v>2013</v>
      </c>
      <c r="J3268" t="s">
        <v>92</v>
      </c>
      <c r="K3268" t="s">
        <v>1531</v>
      </c>
      <c r="L3268">
        <v>113680.0314362132</v>
      </c>
      <c r="M3268" s="9" t="str">
        <f>Data[[#This Row],[schedule]]&amp;" | "&amp;Data[[#This Row],[section]]</f>
        <v>SCHEDULE 9: REPORT ON ASSET ALLOCATIONS | 9a: Asset Allocations</v>
      </c>
      <c r="N3268" s="9" t="str">
        <f t="shared" si="51"/>
        <v>SCHEDULE 9: REPORT ON ASSET ALLOCATIONS | 9a: Asset Allocations | Airport Business | Total value sealed surfaces</v>
      </c>
    </row>
    <row r="3269" spans="1:14" hidden="1">
      <c r="A3269" t="s">
        <v>2</v>
      </c>
      <c r="B3269">
        <v>2013</v>
      </c>
      <c r="C3269" t="s">
        <v>202</v>
      </c>
      <c r="D3269" t="s">
        <v>207</v>
      </c>
      <c r="E3269" t="s">
        <v>81</v>
      </c>
      <c r="F3269" t="s">
        <v>320</v>
      </c>
      <c r="G3269">
        <v>17</v>
      </c>
      <c r="H3269" t="s">
        <v>251</v>
      </c>
      <c r="I3269">
        <v>2013</v>
      </c>
      <c r="J3269" t="s">
        <v>92</v>
      </c>
      <c r="K3269" t="s">
        <v>1532</v>
      </c>
      <c r="L3269">
        <v>41510.05292102028</v>
      </c>
      <c r="M3269" s="9" t="str">
        <f>Data[[#This Row],[schedule]]&amp;" | "&amp;Data[[#This Row],[section]]</f>
        <v>SCHEDULE 9: REPORT ON ASSET ALLOCATIONS | 9a: Asset Allocations</v>
      </c>
      <c r="N3269" s="9" t="str">
        <f t="shared" si="51"/>
        <v>SCHEDULE 9: REPORT ON ASSET ALLOCATIONS | 9a: Asset Allocations | Specified Terminal Activities | Infrastructure and Buildings: Directly attributable assets</v>
      </c>
    </row>
    <row r="3270" spans="1:14" hidden="1">
      <c r="A3270" t="s">
        <v>2</v>
      </c>
      <c r="B3270">
        <v>2013</v>
      </c>
      <c r="C3270" t="s">
        <v>202</v>
      </c>
      <c r="D3270" t="s">
        <v>207</v>
      </c>
      <c r="E3270" t="s">
        <v>81</v>
      </c>
      <c r="F3270" t="s">
        <v>321</v>
      </c>
      <c r="G3270">
        <v>17</v>
      </c>
      <c r="H3270" t="s">
        <v>251</v>
      </c>
      <c r="I3270">
        <v>2013</v>
      </c>
      <c r="J3270" t="s">
        <v>92</v>
      </c>
      <c r="K3270" t="s">
        <v>1533</v>
      </c>
      <c r="L3270">
        <v>4214.5370134832547</v>
      </c>
      <c r="M3270" s="9" t="str">
        <f>Data[[#This Row],[schedule]]&amp;" | "&amp;Data[[#This Row],[section]]</f>
        <v>SCHEDULE 9: REPORT ON ASSET ALLOCATIONS | 9a: Asset Allocations</v>
      </c>
      <c r="N3270" s="9" t="str">
        <f t="shared" si="51"/>
        <v>SCHEDULE 9: REPORT ON ASSET ALLOCATIONS | 9a: Asset Allocations | Airfield Activities | Infrastructure and Buildings: Directly attributable assets</v>
      </c>
    </row>
    <row r="3271" spans="1:14" hidden="1">
      <c r="A3271" t="s">
        <v>2</v>
      </c>
      <c r="B3271">
        <v>2013</v>
      </c>
      <c r="C3271" t="s">
        <v>202</v>
      </c>
      <c r="D3271" t="s">
        <v>207</v>
      </c>
      <c r="E3271" t="s">
        <v>81</v>
      </c>
      <c r="F3271" t="s">
        <v>322</v>
      </c>
      <c r="G3271">
        <v>17</v>
      </c>
      <c r="H3271" t="s">
        <v>251</v>
      </c>
      <c r="I3271">
        <v>2013</v>
      </c>
      <c r="J3271" t="s">
        <v>92</v>
      </c>
      <c r="K3271" t="s">
        <v>1534</v>
      </c>
      <c r="L3271">
        <v>8377.5278008601144</v>
      </c>
      <c r="M3271" s="9" t="str">
        <f>Data[[#This Row],[schedule]]&amp;" | "&amp;Data[[#This Row],[section]]</f>
        <v>SCHEDULE 9: REPORT ON ASSET ALLOCATIONS | 9a: Asset Allocations</v>
      </c>
      <c r="N3271" s="9" t="str">
        <f t="shared" si="51"/>
        <v>SCHEDULE 9: REPORT ON ASSET ALLOCATIONS | 9a: Asset Allocations | Aircraft and Freight Activities | Infrastructure and Buildings: Directly attributable assets</v>
      </c>
    </row>
    <row r="3272" spans="1:14" hidden="1">
      <c r="A3272" t="s">
        <v>2</v>
      </c>
      <c r="B3272">
        <v>2013</v>
      </c>
      <c r="C3272" t="s">
        <v>202</v>
      </c>
      <c r="D3272" t="s">
        <v>207</v>
      </c>
      <c r="E3272" t="s">
        <v>81</v>
      </c>
      <c r="F3272" t="s">
        <v>323</v>
      </c>
      <c r="G3272">
        <v>17</v>
      </c>
      <c r="H3272" t="s">
        <v>251</v>
      </c>
      <c r="I3272">
        <v>2013</v>
      </c>
      <c r="J3272" t="s">
        <v>92</v>
      </c>
      <c r="K3272" t="s">
        <v>1535</v>
      </c>
      <c r="L3272">
        <v>54102.117735363652</v>
      </c>
      <c r="M3272" s="9" t="str">
        <f>Data[[#This Row],[schedule]]&amp;" | "&amp;Data[[#This Row],[section]]</f>
        <v>SCHEDULE 9: REPORT ON ASSET ALLOCATIONS | 9a: Asset Allocations</v>
      </c>
      <c r="N3272" s="9" t="str">
        <f t="shared" si="51"/>
        <v>SCHEDULE 9: REPORT ON ASSET ALLOCATIONS | 9a: Asset Allocations | Airport Business | Infrastructure and Buildings: Directly attributable assets</v>
      </c>
    </row>
    <row r="3273" spans="1:14" hidden="1">
      <c r="A3273" t="s">
        <v>2</v>
      </c>
      <c r="B3273">
        <v>2013</v>
      </c>
      <c r="C3273" t="s">
        <v>202</v>
      </c>
      <c r="D3273" t="s">
        <v>207</v>
      </c>
      <c r="E3273" t="s">
        <v>81</v>
      </c>
      <c r="F3273" t="s">
        <v>60</v>
      </c>
      <c r="G3273">
        <v>17</v>
      </c>
      <c r="H3273" t="s">
        <v>251</v>
      </c>
      <c r="I3273">
        <v>2013</v>
      </c>
      <c r="J3273" t="s">
        <v>92</v>
      </c>
      <c r="K3273" t="s">
        <v>1535</v>
      </c>
      <c r="L3273">
        <v>54102.117735363652</v>
      </c>
      <c r="M3273" s="9" t="str">
        <f>Data[[#This Row],[schedule]]&amp;" | "&amp;Data[[#This Row],[section]]</f>
        <v>SCHEDULE 9: REPORT ON ASSET ALLOCATIONS | 9a: Asset Allocations</v>
      </c>
      <c r="N3273" s="9" t="str">
        <f t="shared" si="51"/>
        <v>SCHEDULE 9: REPORT ON ASSET ALLOCATIONS | 9a: Asset Allocations | Total | Infrastructure and Buildings: Directly attributable assets</v>
      </c>
    </row>
    <row r="3274" spans="1:14" hidden="1">
      <c r="A3274" t="s">
        <v>2</v>
      </c>
      <c r="B3274">
        <v>2013</v>
      </c>
      <c r="C3274" t="s">
        <v>202</v>
      </c>
      <c r="D3274" t="s">
        <v>207</v>
      </c>
      <c r="E3274" t="s">
        <v>81</v>
      </c>
      <c r="F3274" t="s">
        <v>320</v>
      </c>
      <c r="G3274">
        <v>18</v>
      </c>
      <c r="H3274" t="s">
        <v>252</v>
      </c>
      <c r="I3274">
        <v>2013</v>
      </c>
      <c r="J3274" t="s">
        <v>92</v>
      </c>
      <c r="K3274" t="s">
        <v>1536</v>
      </c>
      <c r="L3274">
        <v>210626.11633928001</v>
      </c>
      <c r="M3274" s="9" t="str">
        <f>Data[[#This Row],[schedule]]&amp;" | "&amp;Data[[#This Row],[section]]</f>
        <v>SCHEDULE 9: REPORT ON ASSET ALLOCATIONS | 9a: Asset Allocations</v>
      </c>
      <c r="N3274" s="9" t="str">
        <f t="shared" si="51"/>
        <v>SCHEDULE 9: REPORT ON ASSET ALLOCATIONS | 9a: Asset Allocations | Specified Terminal Activities | Infrastructure and Buildings: Assets not directly attributable</v>
      </c>
    </row>
    <row r="3275" spans="1:14" hidden="1">
      <c r="A3275" t="s">
        <v>2</v>
      </c>
      <c r="B3275">
        <v>2013</v>
      </c>
      <c r="C3275" t="s">
        <v>202</v>
      </c>
      <c r="D3275" t="s">
        <v>207</v>
      </c>
      <c r="E3275" t="s">
        <v>81</v>
      </c>
      <c r="F3275" t="s">
        <v>321</v>
      </c>
      <c r="G3275">
        <v>18</v>
      </c>
      <c r="H3275" t="s">
        <v>252</v>
      </c>
      <c r="I3275">
        <v>2013</v>
      </c>
      <c r="J3275" t="s">
        <v>92</v>
      </c>
      <c r="K3275" t="s">
        <v>1537</v>
      </c>
      <c r="L3275">
        <v>4195.7208047598624</v>
      </c>
      <c r="M3275" s="9" t="str">
        <f>Data[[#This Row],[schedule]]&amp;" | "&amp;Data[[#This Row],[section]]</f>
        <v>SCHEDULE 9: REPORT ON ASSET ALLOCATIONS | 9a: Asset Allocations</v>
      </c>
      <c r="N3275" s="9" t="str">
        <f t="shared" si="51"/>
        <v>SCHEDULE 9: REPORT ON ASSET ALLOCATIONS | 9a: Asset Allocations | Airfield Activities | Infrastructure and Buildings: Assets not directly attributable</v>
      </c>
    </row>
    <row r="3276" spans="1:14" hidden="1">
      <c r="A3276" t="s">
        <v>2</v>
      </c>
      <c r="B3276">
        <v>2013</v>
      </c>
      <c r="C3276" t="s">
        <v>202</v>
      </c>
      <c r="D3276" t="s">
        <v>207</v>
      </c>
      <c r="E3276" t="s">
        <v>81</v>
      </c>
      <c r="F3276" t="s">
        <v>322</v>
      </c>
      <c r="G3276">
        <v>18</v>
      </c>
      <c r="H3276" t="s">
        <v>252</v>
      </c>
      <c r="I3276">
        <v>2013</v>
      </c>
      <c r="J3276" t="s">
        <v>92</v>
      </c>
      <c r="K3276" t="s">
        <v>1538</v>
      </c>
      <c r="L3276">
        <v>1232.2238745283189</v>
      </c>
      <c r="M3276" s="9" t="str">
        <f>Data[[#This Row],[schedule]]&amp;" | "&amp;Data[[#This Row],[section]]</f>
        <v>SCHEDULE 9: REPORT ON ASSET ALLOCATIONS | 9a: Asset Allocations</v>
      </c>
      <c r="N3276" s="9" t="str">
        <f t="shared" si="51"/>
        <v>SCHEDULE 9: REPORT ON ASSET ALLOCATIONS | 9a: Asset Allocations | Aircraft and Freight Activities | Infrastructure and Buildings: Assets not directly attributable</v>
      </c>
    </row>
    <row r="3277" spans="1:14" hidden="1">
      <c r="A3277" t="s">
        <v>2</v>
      </c>
      <c r="B3277">
        <v>2013</v>
      </c>
      <c r="C3277" t="s">
        <v>202</v>
      </c>
      <c r="D3277" t="s">
        <v>207</v>
      </c>
      <c r="E3277" t="s">
        <v>81</v>
      </c>
      <c r="F3277" t="s">
        <v>323</v>
      </c>
      <c r="G3277">
        <v>18</v>
      </c>
      <c r="H3277" t="s">
        <v>252</v>
      </c>
      <c r="I3277">
        <v>2013</v>
      </c>
      <c r="J3277" t="s">
        <v>92</v>
      </c>
      <c r="K3277" t="s">
        <v>1539</v>
      </c>
      <c r="L3277">
        <v>216054.0610185682</v>
      </c>
      <c r="M3277" s="9" t="str">
        <f>Data[[#This Row],[schedule]]&amp;" | "&amp;Data[[#This Row],[section]]</f>
        <v>SCHEDULE 9: REPORT ON ASSET ALLOCATIONS | 9a: Asset Allocations</v>
      </c>
      <c r="N3277" s="9" t="str">
        <f t="shared" si="51"/>
        <v>SCHEDULE 9: REPORT ON ASSET ALLOCATIONS | 9a: Asset Allocations | Airport Business | Infrastructure and Buildings: Assets not directly attributable</v>
      </c>
    </row>
    <row r="3278" spans="1:14" hidden="1">
      <c r="A3278" t="s">
        <v>2</v>
      </c>
      <c r="B3278">
        <v>2013</v>
      </c>
      <c r="C3278" t="s">
        <v>202</v>
      </c>
      <c r="D3278" t="s">
        <v>207</v>
      </c>
      <c r="E3278" t="s">
        <v>81</v>
      </c>
      <c r="F3278" t="s">
        <v>324</v>
      </c>
      <c r="G3278">
        <v>18</v>
      </c>
      <c r="H3278" t="s">
        <v>252</v>
      </c>
      <c r="I3278">
        <v>2013</v>
      </c>
      <c r="J3278" t="s">
        <v>92</v>
      </c>
      <c r="K3278" t="s">
        <v>1540</v>
      </c>
      <c r="L3278">
        <v>65851.572311355791</v>
      </c>
      <c r="M3278" s="9" t="str">
        <f>Data[[#This Row],[schedule]]&amp;" | "&amp;Data[[#This Row],[section]]</f>
        <v>SCHEDULE 9: REPORT ON ASSET ALLOCATIONS | 9a: Asset Allocations</v>
      </c>
      <c r="N3278" s="9" t="str">
        <f t="shared" si="51"/>
        <v>SCHEDULE 9: REPORT ON ASSET ALLOCATIONS | 9a: Asset Allocations | Unregulated Component | Infrastructure and Buildings: Assets not directly attributable</v>
      </c>
    </row>
    <row r="3279" spans="1:14" hidden="1">
      <c r="A3279" t="s">
        <v>2</v>
      </c>
      <c r="B3279">
        <v>2013</v>
      </c>
      <c r="C3279" t="s">
        <v>202</v>
      </c>
      <c r="D3279" t="s">
        <v>207</v>
      </c>
      <c r="E3279" t="s">
        <v>81</v>
      </c>
      <c r="F3279" t="s">
        <v>60</v>
      </c>
      <c r="G3279">
        <v>18</v>
      </c>
      <c r="H3279" t="s">
        <v>252</v>
      </c>
      <c r="I3279">
        <v>2013</v>
      </c>
      <c r="J3279" t="s">
        <v>92</v>
      </c>
      <c r="K3279" t="s">
        <v>1541</v>
      </c>
      <c r="L3279">
        <v>281905.63332992402</v>
      </c>
      <c r="M3279" s="9" t="str">
        <f>Data[[#This Row],[schedule]]&amp;" | "&amp;Data[[#This Row],[section]]</f>
        <v>SCHEDULE 9: REPORT ON ASSET ALLOCATIONS | 9a: Asset Allocations</v>
      </c>
      <c r="N3279" s="9" t="str">
        <f t="shared" si="51"/>
        <v>SCHEDULE 9: REPORT ON ASSET ALLOCATIONS | 9a: Asset Allocations | Total | Infrastructure and Buildings: Assets not directly attributable</v>
      </c>
    </row>
    <row r="3280" spans="1:14" hidden="1">
      <c r="A3280" t="s">
        <v>2</v>
      </c>
      <c r="B3280">
        <v>2013</v>
      </c>
      <c r="C3280" t="s">
        <v>202</v>
      </c>
      <c r="D3280" t="s">
        <v>207</v>
      </c>
      <c r="E3280" t="s">
        <v>81</v>
      </c>
      <c r="F3280" t="s">
        <v>323</v>
      </c>
      <c r="G3280">
        <v>19</v>
      </c>
      <c r="H3280" t="s">
        <v>253</v>
      </c>
      <c r="I3280">
        <v>2013</v>
      </c>
      <c r="J3280" t="s">
        <v>92</v>
      </c>
      <c r="K3280" t="s">
        <v>1542</v>
      </c>
      <c r="L3280">
        <v>270156.17875393177</v>
      </c>
      <c r="M3280" s="9" t="str">
        <f>Data[[#This Row],[schedule]]&amp;" | "&amp;Data[[#This Row],[section]]</f>
        <v>SCHEDULE 9: REPORT ON ASSET ALLOCATIONS | 9a: Asset Allocations</v>
      </c>
      <c r="N3280" s="9" t="str">
        <f t="shared" si="51"/>
        <v>SCHEDULE 9: REPORT ON ASSET ALLOCATIONS | 9a: Asset Allocations | Airport Business | Total value infrastructure and buildings</v>
      </c>
    </row>
    <row r="3281" spans="1:14" hidden="1">
      <c r="A3281" t="s">
        <v>2</v>
      </c>
      <c r="B3281">
        <v>2013</v>
      </c>
      <c r="C3281" t="s">
        <v>202</v>
      </c>
      <c r="D3281" t="s">
        <v>207</v>
      </c>
      <c r="E3281" t="s">
        <v>81</v>
      </c>
      <c r="F3281" t="s">
        <v>320</v>
      </c>
      <c r="G3281">
        <v>21</v>
      </c>
      <c r="H3281" t="s">
        <v>254</v>
      </c>
      <c r="I3281">
        <v>2013</v>
      </c>
      <c r="J3281" t="s">
        <v>92</v>
      </c>
      <c r="K3281" t="s">
        <v>1543</v>
      </c>
      <c r="L3281">
        <v>979.21326102749697</v>
      </c>
      <c r="M3281" s="9" t="str">
        <f>Data[[#This Row],[schedule]]&amp;" | "&amp;Data[[#This Row],[section]]</f>
        <v>SCHEDULE 9: REPORT ON ASSET ALLOCATIONS | 9a: Asset Allocations</v>
      </c>
      <c r="N3281" s="9" t="str">
        <f t="shared" si="51"/>
        <v>SCHEDULE 9: REPORT ON ASSET ALLOCATIONS | 9a: Asset Allocations | Specified Terminal Activities | Vehicles, Plant and Equipment: Directly attributable assets</v>
      </c>
    </row>
    <row r="3282" spans="1:14" hidden="1">
      <c r="A3282" t="s">
        <v>2</v>
      </c>
      <c r="B3282">
        <v>2013</v>
      </c>
      <c r="C3282" t="s">
        <v>202</v>
      </c>
      <c r="D3282" t="s">
        <v>207</v>
      </c>
      <c r="E3282" t="s">
        <v>81</v>
      </c>
      <c r="F3282" t="s">
        <v>321</v>
      </c>
      <c r="G3282">
        <v>21</v>
      </c>
      <c r="H3282" t="s">
        <v>254</v>
      </c>
      <c r="I3282">
        <v>2013</v>
      </c>
      <c r="J3282" t="s">
        <v>92</v>
      </c>
      <c r="K3282" t="s">
        <v>1544</v>
      </c>
      <c r="L3282">
        <v>4399.5919097224969</v>
      </c>
      <c r="M3282" s="9" t="str">
        <f>Data[[#This Row],[schedule]]&amp;" | "&amp;Data[[#This Row],[section]]</f>
        <v>SCHEDULE 9: REPORT ON ASSET ALLOCATIONS | 9a: Asset Allocations</v>
      </c>
      <c r="N3282" s="9" t="str">
        <f t="shared" si="51"/>
        <v>SCHEDULE 9: REPORT ON ASSET ALLOCATIONS | 9a: Asset Allocations | Airfield Activities | Vehicles, Plant and Equipment: Directly attributable assets</v>
      </c>
    </row>
    <row r="3283" spans="1:14" hidden="1">
      <c r="A3283" t="s">
        <v>2</v>
      </c>
      <c r="B3283">
        <v>2013</v>
      </c>
      <c r="C3283" t="s">
        <v>202</v>
      </c>
      <c r="D3283" t="s">
        <v>207</v>
      </c>
      <c r="E3283" t="s">
        <v>81</v>
      </c>
      <c r="F3283" t="s">
        <v>322</v>
      </c>
      <c r="G3283">
        <v>21</v>
      </c>
      <c r="H3283" t="s">
        <v>254</v>
      </c>
      <c r="I3283">
        <v>2013</v>
      </c>
      <c r="J3283" t="s">
        <v>92</v>
      </c>
      <c r="K3283" t="s">
        <v>1545</v>
      </c>
      <c r="L3283">
        <v>33.278562523911027</v>
      </c>
      <c r="M3283" s="9" t="str">
        <f>Data[[#This Row],[schedule]]&amp;" | "&amp;Data[[#This Row],[section]]</f>
        <v>SCHEDULE 9: REPORT ON ASSET ALLOCATIONS | 9a: Asset Allocations</v>
      </c>
      <c r="N3283" s="9" t="str">
        <f t="shared" si="51"/>
        <v>SCHEDULE 9: REPORT ON ASSET ALLOCATIONS | 9a: Asset Allocations | Aircraft and Freight Activities | Vehicles, Plant and Equipment: Directly attributable assets</v>
      </c>
    </row>
    <row r="3284" spans="1:14" hidden="1">
      <c r="A3284" t="s">
        <v>2</v>
      </c>
      <c r="B3284">
        <v>2013</v>
      </c>
      <c r="C3284" t="s">
        <v>202</v>
      </c>
      <c r="D3284" t="s">
        <v>207</v>
      </c>
      <c r="E3284" t="s">
        <v>81</v>
      </c>
      <c r="F3284" t="s">
        <v>323</v>
      </c>
      <c r="G3284">
        <v>21</v>
      </c>
      <c r="H3284" t="s">
        <v>254</v>
      </c>
      <c r="I3284">
        <v>2013</v>
      </c>
      <c r="J3284" t="s">
        <v>92</v>
      </c>
      <c r="K3284" t="s">
        <v>1546</v>
      </c>
      <c r="L3284">
        <v>5412.0837332739047</v>
      </c>
      <c r="M3284" s="9" t="str">
        <f>Data[[#This Row],[schedule]]&amp;" | "&amp;Data[[#This Row],[section]]</f>
        <v>SCHEDULE 9: REPORT ON ASSET ALLOCATIONS | 9a: Asset Allocations</v>
      </c>
      <c r="N3284" s="9" t="str">
        <f t="shared" si="51"/>
        <v>SCHEDULE 9: REPORT ON ASSET ALLOCATIONS | 9a: Asset Allocations | Airport Business | Vehicles, Plant and Equipment: Directly attributable assets</v>
      </c>
    </row>
    <row r="3285" spans="1:14" hidden="1">
      <c r="A3285" t="s">
        <v>2</v>
      </c>
      <c r="B3285">
        <v>2013</v>
      </c>
      <c r="C3285" t="s">
        <v>202</v>
      </c>
      <c r="D3285" t="s">
        <v>207</v>
      </c>
      <c r="E3285" t="s">
        <v>81</v>
      </c>
      <c r="F3285" t="s">
        <v>60</v>
      </c>
      <c r="G3285">
        <v>21</v>
      </c>
      <c r="H3285" t="s">
        <v>254</v>
      </c>
      <c r="I3285">
        <v>2013</v>
      </c>
      <c r="J3285" t="s">
        <v>92</v>
      </c>
      <c r="K3285" t="s">
        <v>1546</v>
      </c>
      <c r="L3285">
        <v>5412.0837332739047</v>
      </c>
      <c r="M3285" s="9" t="str">
        <f>Data[[#This Row],[schedule]]&amp;" | "&amp;Data[[#This Row],[section]]</f>
        <v>SCHEDULE 9: REPORT ON ASSET ALLOCATIONS | 9a: Asset Allocations</v>
      </c>
      <c r="N3285" s="9" t="str">
        <f t="shared" si="51"/>
        <v>SCHEDULE 9: REPORT ON ASSET ALLOCATIONS | 9a: Asset Allocations | Total | Vehicles, Plant and Equipment: Directly attributable assets</v>
      </c>
    </row>
    <row r="3286" spans="1:14" hidden="1">
      <c r="A3286" t="s">
        <v>2</v>
      </c>
      <c r="B3286">
        <v>2013</v>
      </c>
      <c r="C3286" t="s">
        <v>202</v>
      </c>
      <c r="D3286" t="s">
        <v>207</v>
      </c>
      <c r="E3286" t="s">
        <v>81</v>
      </c>
      <c r="F3286" t="s">
        <v>320</v>
      </c>
      <c r="G3286">
        <v>22</v>
      </c>
      <c r="H3286" t="s">
        <v>255</v>
      </c>
      <c r="I3286">
        <v>2013</v>
      </c>
      <c r="J3286" t="s">
        <v>92</v>
      </c>
      <c r="K3286" t="s">
        <v>1547</v>
      </c>
      <c r="L3286">
        <v>1725.20848950239</v>
      </c>
      <c r="M3286" s="9" t="str">
        <f>Data[[#This Row],[schedule]]&amp;" | "&amp;Data[[#This Row],[section]]</f>
        <v>SCHEDULE 9: REPORT ON ASSET ALLOCATIONS | 9a: Asset Allocations</v>
      </c>
      <c r="N3286" s="9" t="str">
        <f t="shared" si="51"/>
        <v>SCHEDULE 9: REPORT ON ASSET ALLOCATIONS | 9a: Asset Allocations | Specified Terminal Activities | Vehicles, Plant and Equipment: Assets not directly attributable</v>
      </c>
    </row>
    <row r="3287" spans="1:14" hidden="1">
      <c r="A3287" t="s">
        <v>2</v>
      </c>
      <c r="B3287">
        <v>2013</v>
      </c>
      <c r="C3287" t="s">
        <v>202</v>
      </c>
      <c r="D3287" t="s">
        <v>207</v>
      </c>
      <c r="E3287" t="s">
        <v>81</v>
      </c>
      <c r="F3287" t="s">
        <v>321</v>
      </c>
      <c r="G3287">
        <v>22</v>
      </c>
      <c r="H3287" t="s">
        <v>255</v>
      </c>
      <c r="I3287">
        <v>2013</v>
      </c>
      <c r="J3287" t="s">
        <v>92</v>
      </c>
      <c r="K3287" t="s">
        <v>1548</v>
      </c>
      <c r="L3287">
        <v>841.89437185847044</v>
      </c>
      <c r="M3287" s="9" t="str">
        <f>Data[[#This Row],[schedule]]&amp;" | "&amp;Data[[#This Row],[section]]</f>
        <v>SCHEDULE 9: REPORT ON ASSET ALLOCATIONS | 9a: Asset Allocations</v>
      </c>
      <c r="N3287" s="9" t="str">
        <f t="shared" si="51"/>
        <v>SCHEDULE 9: REPORT ON ASSET ALLOCATIONS | 9a: Asset Allocations | Airfield Activities | Vehicles, Plant and Equipment: Assets not directly attributable</v>
      </c>
    </row>
    <row r="3288" spans="1:14" hidden="1">
      <c r="A3288" t="s">
        <v>2</v>
      </c>
      <c r="B3288">
        <v>2013</v>
      </c>
      <c r="C3288" t="s">
        <v>202</v>
      </c>
      <c r="D3288" t="s">
        <v>207</v>
      </c>
      <c r="E3288" t="s">
        <v>81</v>
      </c>
      <c r="F3288" t="s">
        <v>322</v>
      </c>
      <c r="G3288">
        <v>22</v>
      </c>
      <c r="H3288" t="s">
        <v>255</v>
      </c>
      <c r="I3288">
        <v>2013</v>
      </c>
      <c r="J3288" t="s">
        <v>92</v>
      </c>
      <c r="K3288" t="s">
        <v>1549</v>
      </c>
      <c r="L3288">
        <v>138.20367897081471</v>
      </c>
      <c r="M3288" s="9" t="str">
        <f>Data[[#This Row],[schedule]]&amp;" | "&amp;Data[[#This Row],[section]]</f>
        <v>SCHEDULE 9: REPORT ON ASSET ALLOCATIONS | 9a: Asset Allocations</v>
      </c>
      <c r="N3288" s="9" t="str">
        <f t="shared" si="51"/>
        <v>SCHEDULE 9: REPORT ON ASSET ALLOCATIONS | 9a: Asset Allocations | Aircraft and Freight Activities | Vehicles, Plant and Equipment: Assets not directly attributable</v>
      </c>
    </row>
    <row r="3289" spans="1:14" hidden="1">
      <c r="A3289" t="s">
        <v>2</v>
      </c>
      <c r="B3289">
        <v>2013</v>
      </c>
      <c r="C3289" t="s">
        <v>202</v>
      </c>
      <c r="D3289" t="s">
        <v>207</v>
      </c>
      <c r="E3289" t="s">
        <v>81</v>
      </c>
      <c r="F3289" t="s">
        <v>323</v>
      </c>
      <c r="G3289">
        <v>22</v>
      </c>
      <c r="H3289" t="s">
        <v>255</v>
      </c>
      <c r="I3289">
        <v>2013</v>
      </c>
      <c r="J3289" t="s">
        <v>92</v>
      </c>
      <c r="K3289" t="s">
        <v>1550</v>
      </c>
      <c r="L3289">
        <v>2705.306540331675</v>
      </c>
      <c r="M3289" s="9" t="str">
        <f>Data[[#This Row],[schedule]]&amp;" | "&amp;Data[[#This Row],[section]]</f>
        <v>SCHEDULE 9: REPORT ON ASSET ALLOCATIONS | 9a: Asset Allocations</v>
      </c>
      <c r="N3289" s="9" t="str">
        <f t="shared" si="51"/>
        <v>SCHEDULE 9: REPORT ON ASSET ALLOCATIONS | 9a: Asset Allocations | Airport Business | Vehicles, Plant and Equipment: Assets not directly attributable</v>
      </c>
    </row>
    <row r="3290" spans="1:14" hidden="1">
      <c r="A3290" t="s">
        <v>2</v>
      </c>
      <c r="B3290">
        <v>2013</v>
      </c>
      <c r="C3290" t="s">
        <v>202</v>
      </c>
      <c r="D3290" t="s">
        <v>207</v>
      </c>
      <c r="E3290" t="s">
        <v>81</v>
      </c>
      <c r="F3290" t="s">
        <v>324</v>
      </c>
      <c r="G3290">
        <v>22</v>
      </c>
      <c r="H3290" t="s">
        <v>255</v>
      </c>
      <c r="I3290">
        <v>2013</v>
      </c>
      <c r="J3290" t="s">
        <v>92</v>
      </c>
      <c r="K3290" t="s">
        <v>1551</v>
      </c>
      <c r="L3290">
        <v>2953.8771265004671</v>
      </c>
      <c r="M3290" s="9" t="str">
        <f>Data[[#This Row],[schedule]]&amp;" | "&amp;Data[[#This Row],[section]]</f>
        <v>SCHEDULE 9: REPORT ON ASSET ALLOCATIONS | 9a: Asset Allocations</v>
      </c>
      <c r="N3290" s="9" t="str">
        <f t="shared" si="51"/>
        <v>SCHEDULE 9: REPORT ON ASSET ALLOCATIONS | 9a: Asset Allocations | Unregulated Component | Vehicles, Plant and Equipment: Assets not directly attributable</v>
      </c>
    </row>
    <row r="3291" spans="1:14" hidden="1">
      <c r="A3291" t="s">
        <v>2</v>
      </c>
      <c r="B3291">
        <v>2013</v>
      </c>
      <c r="C3291" t="s">
        <v>202</v>
      </c>
      <c r="D3291" t="s">
        <v>207</v>
      </c>
      <c r="E3291" t="s">
        <v>81</v>
      </c>
      <c r="F3291" t="s">
        <v>60</v>
      </c>
      <c r="G3291">
        <v>22</v>
      </c>
      <c r="H3291" t="s">
        <v>255</v>
      </c>
      <c r="I3291">
        <v>2013</v>
      </c>
      <c r="J3291" t="s">
        <v>92</v>
      </c>
      <c r="K3291" t="s">
        <v>1552</v>
      </c>
      <c r="L3291">
        <v>5659.1836668321412</v>
      </c>
      <c r="M3291" s="9" t="str">
        <f>Data[[#This Row],[schedule]]&amp;" | "&amp;Data[[#This Row],[section]]</f>
        <v>SCHEDULE 9: REPORT ON ASSET ALLOCATIONS | 9a: Asset Allocations</v>
      </c>
      <c r="N3291" s="9" t="str">
        <f t="shared" si="51"/>
        <v>SCHEDULE 9: REPORT ON ASSET ALLOCATIONS | 9a: Asset Allocations | Total | Vehicles, Plant and Equipment: Assets not directly attributable</v>
      </c>
    </row>
    <row r="3292" spans="1:14" hidden="1">
      <c r="A3292" t="s">
        <v>2</v>
      </c>
      <c r="B3292">
        <v>2013</v>
      </c>
      <c r="C3292" t="s">
        <v>202</v>
      </c>
      <c r="D3292" t="s">
        <v>207</v>
      </c>
      <c r="E3292" t="s">
        <v>81</v>
      </c>
      <c r="F3292" t="s">
        <v>323</v>
      </c>
      <c r="G3292">
        <v>23</v>
      </c>
      <c r="H3292" t="s">
        <v>256</v>
      </c>
      <c r="I3292">
        <v>2013</v>
      </c>
      <c r="J3292" t="s">
        <v>92</v>
      </c>
      <c r="K3292" t="s">
        <v>1553</v>
      </c>
      <c r="L3292">
        <v>8117.3902736055788</v>
      </c>
      <c r="M3292" s="9" t="str">
        <f>Data[[#This Row],[schedule]]&amp;" | "&amp;Data[[#This Row],[section]]</f>
        <v>SCHEDULE 9: REPORT ON ASSET ALLOCATIONS | 9a: Asset Allocations</v>
      </c>
      <c r="N3292" s="9" t="str">
        <f t="shared" si="51"/>
        <v>SCHEDULE 9: REPORT ON ASSET ALLOCATIONS | 9a: Asset Allocations | Airport Business | Total value vehicles, plant and equipment</v>
      </c>
    </row>
    <row r="3293" spans="1:14" hidden="1">
      <c r="A3293" t="s">
        <v>2</v>
      </c>
      <c r="B3293">
        <v>2013</v>
      </c>
      <c r="C3293" t="s">
        <v>202</v>
      </c>
      <c r="D3293" t="s">
        <v>207</v>
      </c>
      <c r="E3293" t="s">
        <v>81</v>
      </c>
      <c r="F3293" t="s">
        <v>320</v>
      </c>
      <c r="G3293">
        <v>25</v>
      </c>
      <c r="H3293" t="s">
        <v>257</v>
      </c>
      <c r="I3293">
        <v>2013</v>
      </c>
      <c r="J3293" t="s">
        <v>92</v>
      </c>
      <c r="K3293" t="s">
        <v>1554</v>
      </c>
      <c r="L3293">
        <v>42489.266182047781</v>
      </c>
      <c r="M3293" s="9" t="str">
        <f>Data[[#This Row],[schedule]]&amp;" | "&amp;Data[[#This Row],[section]]</f>
        <v>SCHEDULE 9: REPORT ON ASSET ALLOCATIONS | 9a: Asset Allocations</v>
      </c>
      <c r="N3293" s="9" t="str">
        <f t="shared" si="51"/>
        <v>SCHEDULE 9: REPORT ON ASSET ALLOCATIONS | 9a: Asset Allocations | Specified Terminal Activities | Total directly attributable assets</v>
      </c>
    </row>
    <row r="3294" spans="1:14" hidden="1">
      <c r="A3294" t="s">
        <v>2</v>
      </c>
      <c r="B3294">
        <v>2013</v>
      </c>
      <c r="C3294" t="s">
        <v>202</v>
      </c>
      <c r="D3294" t="s">
        <v>207</v>
      </c>
      <c r="E3294" t="s">
        <v>81</v>
      </c>
      <c r="F3294" t="s">
        <v>321</v>
      </c>
      <c r="G3294">
        <v>25</v>
      </c>
      <c r="H3294" t="s">
        <v>257</v>
      </c>
      <c r="I3294">
        <v>2013</v>
      </c>
      <c r="J3294" t="s">
        <v>92</v>
      </c>
      <c r="K3294" t="s">
        <v>1555</v>
      </c>
      <c r="L3294">
        <v>209733.59735004889</v>
      </c>
      <c r="M3294" s="9" t="str">
        <f>Data[[#This Row],[schedule]]&amp;" | "&amp;Data[[#This Row],[section]]</f>
        <v>SCHEDULE 9: REPORT ON ASSET ALLOCATIONS | 9a: Asset Allocations</v>
      </c>
      <c r="N3294" s="9" t="str">
        <f t="shared" si="51"/>
        <v>SCHEDULE 9: REPORT ON ASSET ALLOCATIONS | 9a: Asset Allocations | Airfield Activities | Total directly attributable assets</v>
      </c>
    </row>
    <row r="3295" spans="1:14" hidden="1">
      <c r="A3295" t="s">
        <v>2</v>
      </c>
      <c r="B3295">
        <v>2013</v>
      </c>
      <c r="C3295" t="s">
        <v>202</v>
      </c>
      <c r="D3295" t="s">
        <v>207</v>
      </c>
      <c r="E3295" t="s">
        <v>81</v>
      </c>
      <c r="F3295" t="s">
        <v>322</v>
      </c>
      <c r="G3295">
        <v>25</v>
      </c>
      <c r="H3295" t="s">
        <v>257</v>
      </c>
      <c r="I3295">
        <v>2013</v>
      </c>
      <c r="J3295" t="s">
        <v>92</v>
      </c>
      <c r="K3295" t="s">
        <v>1556</v>
      </c>
      <c r="L3295">
        <v>13347.08830988403</v>
      </c>
      <c r="M3295" s="9" t="str">
        <f>Data[[#This Row],[schedule]]&amp;" | "&amp;Data[[#This Row],[section]]</f>
        <v>SCHEDULE 9: REPORT ON ASSET ALLOCATIONS | 9a: Asset Allocations</v>
      </c>
      <c r="N3295" s="9" t="str">
        <f t="shared" si="51"/>
        <v>SCHEDULE 9: REPORT ON ASSET ALLOCATIONS | 9a: Asset Allocations | Aircraft and Freight Activities | Total directly attributable assets</v>
      </c>
    </row>
    <row r="3296" spans="1:14" hidden="1">
      <c r="A3296" t="s">
        <v>2</v>
      </c>
      <c r="B3296">
        <v>2013</v>
      </c>
      <c r="C3296" t="s">
        <v>202</v>
      </c>
      <c r="D3296" t="s">
        <v>207</v>
      </c>
      <c r="E3296" t="s">
        <v>81</v>
      </c>
      <c r="F3296" t="s">
        <v>323</v>
      </c>
      <c r="G3296">
        <v>25</v>
      </c>
      <c r="H3296" t="s">
        <v>257</v>
      </c>
      <c r="I3296">
        <v>2013</v>
      </c>
      <c r="J3296" t="s">
        <v>92</v>
      </c>
      <c r="K3296" t="s">
        <v>1557</v>
      </c>
      <c r="L3296">
        <v>265569.95184198068</v>
      </c>
      <c r="M3296" s="9" t="str">
        <f>Data[[#This Row],[schedule]]&amp;" | "&amp;Data[[#This Row],[section]]</f>
        <v>SCHEDULE 9: REPORT ON ASSET ALLOCATIONS | 9a: Asset Allocations</v>
      </c>
      <c r="N3296" s="9" t="str">
        <f t="shared" si="51"/>
        <v>SCHEDULE 9: REPORT ON ASSET ALLOCATIONS | 9a: Asset Allocations | Airport Business | Total directly attributable assets</v>
      </c>
    </row>
    <row r="3297" spans="1:14" hidden="1">
      <c r="A3297" t="s">
        <v>2</v>
      </c>
      <c r="B3297">
        <v>2013</v>
      </c>
      <c r="C3297" t="s">
        <v>202</v>
      </c>
      <c r="D3297" t="s">
        <v>207</v>
      </c>
      <c r="E3297" t="s">
        <v>81</v>
      </c>
      <c r="F3297" t="s">
        <v>60</v>
      </c>
      <c r="G3297">
        <v>25</v>
      </c>
      <c r="H3297" t="s">
        <v>257</v>
      </c>
      <c r="I3297">
        <v>2013</v>
      </c>
      <c r="J3297" t="s">
        <v>92</v>
      </c>
      <c r="K3297" t="s">
        <v>1557</v>
      </c>
      <c r="L3297">
        <v>265569.95184198068</v>
      </c>
      <c r="M3297" s="9" t="str">
        <f>Data[[#This Row],[schedule]]&amp;" | "&amp;Data[[#This Row],[section]]</f>
        <v>SCHEDULE 9: REPORT ON ASSET ALLOCATIONS | 9a: Asset Allocations</v>
      </c>
      <c r="N3297" s="9" t="str">
        <f t="shared" si="51"/>
        <v>SCHEDULE 9: REPORT ON ASSET ALLOCATIONS | 9a: Asset Allocations | Total | Total directly attributable assets</v>
      </c>
    </row>
    <row r="3298" spans="1:14" hidden="1">
      <c r="A3298" t="s">
        <v>2</v>
      </c>
      <c r="B3298">
        <v>2013</v>
      </c>
      <c r="C3298" t="s">
        <v>202</v>
      </c>
      <c r="D3298" t="s">
        <v>207</v>
      </c>
      <c r="E3298" t="s">
        <v>81</v>
      </c>
      <c r="F3298" t="s">
        <v>320</v>
      </c>
      <c r="G3298">
        <v>26</v>
      </c>
      <c r="H3298" t="s">
        <v>258</v>
      </c>
      <c r="I3298">
        <v>2013</v>
      </c>
      <c r="J3298" t="s">
        <v>92</v>
      </c>
      <c r="K3298" t="s">
        <v>1558</v>
      </c>
      <c r="L3298">
        <v>213543.96500616879</v>
      </c>
      <c r="M3298" s="9" t="str">
        <f>Data[[#This Row],[schedule]]&amp;" | "&amp;Data[[#This Row],[section]]</f>
        <v>SCHEDULE 9: REPORT ON ASSET ALLOCATIONS | 9a: Asset Allocations</v>
      </c>
      <c r="N3298" s="9" t="str">
        <f t="shared" si="51"/>
        <v>SCHEDULE 9: REPORT ON ASSET ALLOCATIONS | 9a: Asset Allocations | Specified Terminal Activities | Total assets not directly attributable</v>
      </c>
    </row>
    <row r="3299" spans="1:14" hidden="1">
      <c r="A3299" t="s">
        <v>2</v>
      </c>
      <c r="B3299">
        <v>2013</v>
      </c>
      <c r="C3299" t="s">
        <v>202</v>
      </c>
      <c r="D3299" t="s">
        <v>207</v>
      </c>
      <c r="E3299" t="s">
        <v>81</v>
      </c>
      <c r="F3299" t="s">
        <v>321</v>
      </c>
      <c r="G3299">
        <v>26</v>
      </c>
      <c r="H3299" t="s">
        <v>258</v>
      </c>
      <c r="I3299">
        <v>2013</v>
      </c>
      <c r="J3299" t="s">
        <v>92</v>
      </c>
      <c r="K3299" t="s">
        <v>1559</v>
      </c>
      <c r="L3299">
        <v>5379.1944185319826</v>
      </c>
      <c r="M3299" s="9" t="str">
        <f>Data[[#This Row],[schedule]]&amp;" | "&amp;Data[[#This Row],[section]]</f>
        <v>SCHEDULE 9: REPORT ON ASSET ALLOCATIONS | 9a: Asset Allocations</v>
      </c>
      <c r="N3299" s="9" t="str">
        <f t="shared" si="51"/>
        <v>SCHEDULE 9: REPORT ON ASSET ALLOCATIONS | 9a: Asset Allocations | Airfield Activities | Total assets not directly attributable</v>
      </c>
    </row>
    <row r="3300" spans="1:14" hidden="1">
      <c r="A3300" t="s">
        <v>2</v>
      </c>
      <c r="B3300">
        <v>2013</v>
      </c>
      <c r="C3300" t="s">
        <v>202</v>
      </c>
      <c r="D3300" t="s">
        <v>207</v>
      </c>
      <c r="E3300" t="s">
        <v>81</v>
      </c>
      <c r="F3300" t="s">
        <v>322</v>
      </c>
      <c r="G3300">
        <v>26</v>
      </c>
      <c r="H3300" t="s">
        <v>258</v>
      </c>
      <c r="I3300">
        <v>2013</v>
      </c>
      <c r="J3300" t="s">
        <v>92</v>
      </c>
      <c r="K3300" t="s">
        <v>1560</v>
      </c>
      <c r="L3300">
        <v>1394.1364756950541</v>
      </c>
      <c r="M3300" s="9" t="str">
        <f>Data[[#This Row],[schedule]]&amp;" | "&amp;Data[[#This Row],[section]]</f>
        <v>SCHEDULE 9: REPORT ON ASSET ALLOCATIONS | 9a: Asset Allocations</v>
      </c>
      <c r="N3300" s="9" t="str">
        <f t="shared" si="51"/>
        <v>SCHEDULE 9: REPORT ON ASSET ALLOCATIONS | 9a: Asset Allocations | Aircraft and Freight Activities | Total assets not directly attributable</v>
      </c>
    </row>
    <row r="3301" spans="1:14" hidden="1">
      <c r="A3301" t="s">
        <v>2</v>
      </c>
      <c r="B3301">
        <v>2013</v>
      </c>
      <c r="C3301" t="s">
        <v>202</v>
      </c>
      <c r="D3301" t="s">
        <v>207</v>
      </c>
      <c r="E3301" t="s">
        <v>81</v>
      </c>
      <c r="F3301" t="s">
        <v>323</v>
      </c>
      <c r="G3301">
        <v>26</v>
      </c>
      <c r="H3301" t="s">
        <v>258</v>
      </c>
      <c r="I3301">
        <v>2013</v>
      </c>
      <c r="J3301" t="s">
        <v>92</v>
      </c>
      <c r="K3301" t="s">
        <v>1561</v>
      </c>
      <c r="L3301">
        <v>220317.29590039581</v>
      </c>
      <c r="M3301" s="9" t="str">
        <f>Data[[#This Row],[schedule]]&amp;" | "&amp;Data[[#This Row],[section]]</f>
        <v>SCHEDULE 9: REPORT ON ASSET ALLOCATIONS | 9a: Asset Allocations</v>
      </c>
      <c r="N3301" s="9" t="str">
        <f t="shared" si="51"/>
        <v>SCHEDULE 9: REPORT ON ASSET ALLOCATIONS | 9a: Asset Allocations | Airport Business | Total assets not directly attributable</v>
      </c>
    </row>
    <row r="3302" spans="1:14" hidden="1">
      <c r="A3302" t="s">
        <v>2</v>
      </c>
      <c r="B3302">
        <v>2013</v>
      </c>
      <c r="C3302" t="s">
        <v>202</v>
      </c>
      <c r="D3302" t="s">
        <v>207</v>
      </c>
      <c r="E3302" t="s">
        <v>81</v>
      </c>
      <c r="F3302" t="s">
        <v>324</v>
      </c>
      <c r="G3302">
        <v>26</v>
      </c>
      <c r="H3302" t="s">
        <v>258</v>
      </c>
      <c r="I3302">
        <v>2013</v>
      </c>
      <c r="J3302" t="s">
        <v>92</v>
      </c>
      <c r="K3302" t="s">
        <v>1562</v>
      </c>
      <c r="L3302">
        <v>69799.12253053434</v>
      </c>
      <c r="M3302" s="9" t="str">
        <f>Data[[#This Row],[schedule]]&amp;" | "&amp;Data[[#This Row],[section]]</f>
        <v>SCHEDULE 9: REPORT ON ASSET ALLOCATIONS | 9a: Asset Allocations</v>
      </c>
      <c r="N3302" s="9" t="str">
        <f t="shared" si="51"/>
        <v>SCHEDULE 9: REPORT ON ASSET ALLOCATIONS | 9a: Asset Allocations | Unregulated Component | Total assets not directly attributable</v>
      </c>
    </row>
    <row r="3303" spans="1:14" hidden="1">
      <c r="A3303" t="s">
        <v>2</v>
      </c>
      <c r="B3303">
        <v>2013</v>
      </c>
      <c r="C3303" t="s">
        <v>202</v>
      </c>
      <c r="D3303" t="s">
        <v>207</v>
      </c>
      <c r="E3303" t="s">
        <v>81</v>
      </c>
      <c r="F3303" t="s">
        <v>60</v>
      </c>
      <c r="G3303">
        <v>26</v>
      </c>
      <c r="H3303" t="s">
        <v>258</v>
      </c>
      <c r="I3303">
        <v>2013</v>
      </c>
      <c r="J3303" t="s">
        <v>92</v>
      </c>
      <c r="K3303" t="s">
        <v>1563</v>
      </c>
      <c r="L3303">
        <v>290116.41843093012</v>
      </c>
      <c r="M3303" s="9" t="str">
        <f>Data[[#This Row],[schedule]]&amp;" | "&amp;Data[[#This Row],[section]]</f>
        <v>SCHEDULE 9: REPORT ON ASSET ALLOCATIONS | 9a: Asset Allocations</v>
      </c>
      <c r="N3303" s="9" t="str">
        <f t="shared" si="51"/>
        <v>SCHEDULE 9: REPORT ON ASSET ALLOCATIONS | 9a: Asset Allocations | Total | Total assets not directly attributable</v>
      </c>
    </row>
    <row r="3304" spans="1:14" hidden="1">
      <c r="A3304" t="s">
        <v>2</v>
      </c>
      <c r="B3304">
        <v>2013</v>
      </c>
      <c r="C3304" t="s">
        <v>202</v>
      </c>
      <c r="D3304" t="s">
        <v>207</v>
      </c>
      <c r="E3304" t="s">
        <v>81</v>
      </c>
      <c r="F3304" t="s">
        <v>320</v>
      </c>
      <c r="G3304">
        <v>27</v>
      </c>
      <c r="H3304" t="s">
        <v>259</v>
      </c>
      <c r="I3304">
        <v>2013</v>
      </c>
      <c r="J3304" t="s">
        <v>92</v>
      </c>
      <c r="K3304" t="s">
        <v>1564</v>
      </c>
      <c r="L3304">
        <v>256033.23118821651</v>
      </c>
      <c r="M3304" s="9" t="str">
        <f>Data[[#This Row],[schedule]]&amp;" | "&amp;Data[[#This Row],[section]]</f>
        <v>SCHEDULE 9: REPORT ON ASSET ALLOCATIONS | 9a: Asset Allocations</v>
      </c>
      <c r="N3304" s="9" t="str">
        <f t="shared" si="51"/>
        <v>SCHEDULE 9: REPORT ON ASSET ALLOCATIONS | 9a: Asset Allocations | Specified Terminal Activities | Total assets</v>
      </c>
    </row>
    <row r="3305" spans="1:14" hidden="1">
      <c r="A3305" t="s">
        <v>2</v>
      </c>
      <c r="B3305">
        <v>2013</v>
      </c>
      <c r="C3305" t="s">
        <v>202</v>
      </c>
      <c r="D3305" t="s">
        <v>207</v>
      </c>
      <c r="E3305" t="s">
        <v>81</v>
      </c>
      <c r="F3305" t="s">
        <v>321</v>
      </c>
      <c r="G3305">
        <v>27</v>
      </c>
      <c r="H3305" t="s">
        <v>259</v>
      </c>
      <c r="I3305">
        <v>2013</v>
      </c>
      <c r="J3305" t="s">
        <v>92</v>
      </c>
      <c r="K3305" t="s">
        <v>1565</v>
      </c>
      <c r="L3305">
        <v>215112.79176858091</v>
      </c>
      <c r="M3305" s="9" t="str">
        <f>Data[[#This Row],[schedule]]&amp;" | "&amp;Data[[#This Row],[section]]</f>
        <v>SCHEDULE 9: REPORT ON ASSET ALLOCATIONS | 9a: Asset Allocations</v>
      </c>
      <c r="N3305" s="9" t="str">
        <f t="shared" si="51"/>
        <v>SCHEDULE 9: REPORT ON ASSET ALLOCATIONS | 9a: Asset Allocations | Airfield Activities | Total assets</v>
      </c>
    </row>
    <row r="3306" spans="1:14" hidden="1">
      <c r="A3306" t="s">
        <v>2</v>
      </c>
      <c r="B3306">
        <v>2013</v>
      </c>
      <c r="C3306" t="s">
        <v>202</v>
      </c>
      <c r="D3306" t="s">
        <v>207</v>
      </c>
      <c r="E3306" t="s">
        <v>81</v>
      </c>
      <c r="F3306" t="s">
        <v>322</v>
      </c>
      <c r="G3306">
        <v>27</v>
      </c>
      <c r="H3306" t="s">
        <v>259</v>
      </c>
      <c r="I3306">
        <v>2013</v>
      </c>
      <c r="J3306" t="s">
        <v>92</v>
      </c>
      <c r="K3306" t="s">
        <v>1566</v>
      </c>
      <c r="L3306">
        <v>14741.224785579079</v>
      </c>
      <c r="M3306" s="9" t="str">
        <f>Data[[#This Row],[schedule]]&amp;" | "&amp;Data[[#This Row],[section]]</f>
        <v>SCHEDULE 9: REPORT ON ASSET ALLOCATIONS | 9a: Asset Allocations</v>
      </c>
      <c r="N3306" s="9" t="str">
        <f t="shared" si="51"/>
        <v>SCHEDULE 9: REPORT ON ASSET ALLOCATIONS | 9a: Asset Allocations | Aircraft and Freight Activities | Total assets</v>
      </c>
    </row>
    <row r="3307" spans="1:14" hidden="1">
      <c r="A3307" t="s">
        <v>2</v>
      </c>
      <c r="B3307">
        <v>2013</v>
      </c>
      <c r="C3307" t="s">
        <v>202</v>
      </c>
      <c r="D3307" t="s">
        <v>207</v>
      </c>
      <c r="E3307" t="s">
        <v>81</v>
      </c>
      <c r="F3307" t="s">
        <v>323</v>
      </c>
      <c r="G3307">
        <v>27</v>
      </c>
      <c r="H3307" t="s">
        <v>259</v>
      </c>
      <c r="I3307">
        <v>2013</v>
      </c>
      <c r="J3307" t="s">
        <v>92</v>
      </c>
      <c r="K3307" t="s">
        <v>1567</v>
      </c>
      <c r="L3307">
        <v>485887.24774237652</v>
      </c>
      <c r="M3307" s="9" t="str">
        <f>Data[[#This Row],[schedule]]&amp;" | "&amp;Data[[#This Row],[section]]</f>
        <v>SCHEDULE 9: REPORT ON ASSET ALLOCATIONS | 9a: Asset Allocations</v>
      </c>
      <c r="N3307" s="9" t="str">
        <f t="shared" si="51"/>
        <v>SCHEDULE 9: REPORT ON ASSET ALLOCATIONS | 9a: Asset Allocations | Airport Business | Total assets</v>
      </c>
    </row>
    <row r="3308" spans="1:14" hidden="1">
      <c r="A3308" t="s">
        <v>2</v>
      </c>
      <c r="B3308">
        <v>2013</v>
      </c>
      <c r="C3308" t="s">
        <v>202</v>
      </c>
      <c r="D3308" t="s">
        <v>207</v>
      </c>
      <c r="E3308" t="s">
        <v>81</v>
      </c>
      <c r="F3308" t="s">
        <v>324</v>
      </c>
      <c r="G3308">
        <v>27</v>
      </c>
      <c r="H3308" t="s">
        <v>259</v>
      </c>
      <c r="I3308">
        <v>2013</v>
      </c>
      <c r="J3308" t="s">
        <v>92</v>
      </c>
      <c r="K3308" t="s">
        <v>1562</v>
      </c>
      <c r="L3308">
        <v>69799.12253053434</v>
      </c>
      <c r="M3308" s="9" t="str">
        <f>Data[[#This Row],[schedule]]&amp;" | "&amp;Data[[#This Row],[section]]</f>
        <v>SCHEDULE 9: REPORT ON ASSET ALLOCATIONS | 9a: Asset Allocations</v>
      </c>
      <c r="N3308" s="9" t="str">
        <f t="shared" si="51"/>
        <v>SCHEDULE 9: REPORT ON ASSET ALLOCATIONS | 9a: Asset Allocations | Unregulated Component | Total assets</v>
      </c>
    </row>
    <row r="3309" spans="1:14" hidden="1">
      <c r="A3309" t="s">
        <v>2</v>
      </c>
      <c r="B3309">
        <v>2013</v>
      </c>
      <c r="C3309" t="s">
        <v>202</v>
      </c>
      <c r="D3309" t="s">
        <v>207</v>
      </c>
      <c r="E3309" t="s">
        <v>81</v>
      </c>
      <c r="F3309" t="s">
        <v>60</v>
      </c>
      <c r="G3309">
        <v>27</v>
      </c>
      <c r="H3309" t="s">
        <v>259</v>
      </c>
      <c r="I3309">
        <v>2013</v>
      </c>
      <c r="J3309" t="s">
        <v>92</v>
      </c>
      <c r="K3309" t="s">
        <v>1568</v>
      </c>
      <c r="L3309">
        <v>555686.37027291092</v>
      </c>
      <c r="M3309" s="9" t="str">
        <f>Data[[#This Row],[schedule]]&amp;" | "&amp;Data[[#This Row],[section]]</f>
        <v>SCHEDULE 9: REPORT ON ASSET ALLOCATIONS | 9a: Asset Allocations</v>
      </c>
      <c r="N3309" s="9" t="str">
        <f t="shared" si="51"/>
        <v>SCHEDULE 9: REPORT ON ASSET ALLOCATIONS | 9a: Asset Allocations | Total | Total assets</v>
      </c>
    </row>
    <row r="3310" spans="1:14" hidden="1">
      <c r="A3310" t="s">
        <v>2</v>
      </c>
      <c r="B3310">
        <v>2013</v>
      </c>
      <c r="C3310" t="s">
        <v>203</v>
      </c>
      <c r="D3310" t="s">
        <v>208</v>
      </c>
      <c r="E3310" t="s">
        <v>81</v>
      </c>
      <c r="F3310" t="s">
        <v>325</v>
      </c>
      <c r="G3310">
        <v>9</v>
      </c>
      <c r="H3310" t="s">
        <v>260</v>
      </c>
      <c r="I3310">
        <v>2013</v>
      </c>
      <c r="J3310" t="s">
        <v>92</v>
      </c>
      <c r="K3310" t="s">
        <v>1569</v>
      </c>
      <c r="L3310">
        <v>52274.884266315094</v>
      </c>
      <c r="M3310" s="9" t="str">
        <f>Data[[#This Row],[schedule]]&amp;" | "&amp;Data[[#This Row],[section]]</f>
        <v>SCHEDULE 8: CONSOLIDATION STATEMENT | 8a: CONSOLIDATION STATEMENT</v>
      </c>
      <c r="N3310" s="9" t="str">
        <f t="shared" si="51"/>
        <v>SCHEDULE 8: CONSOLIDATION STATEMENT | 8a: CONSOLIDATION STATEMENT | Airport Businesses | Net income</v>
      </c>
    </row>
    <row r="3311" spans="1:14" hidden="1">
      <c r="A3311" t="s">
        <v>2</v>
      </c>
      <c r="B3311">
        <v>2013</v>
      </c>
      <c r="C3311" t="s">
        <v>203</v>
      </c>
      <c r="D3311" t="s">
        <v>208</v>
      </c>
      <c r="E3311" t="s">
        <v>81</v>
      </c>
      <c r="F3311" t="s">
        <v>326</v>
      </c>
      <c r="G3311">
        <v>9</v>
      </c>
      <c r="H3311" t="s">
        <v>260</v>
      </c>
      <c r="I3311">
        <v>2013</v>
      </c>
      <c r="J3311" t="s">
        <v>92</v>
      </c>
      <c r="K3311" t="s">
        <v>1570</v>
      </c>
      <c r="L3311">
        <v>66.332999999998719</v>
      </c>
      <c r="M3311" s="9" t="str">
        <f>Data[[#This Row],[schedule]]&amp;" | "&amp;Data[[#This Row],[section]]</f>
        <v>SCHEDULE 8: CONSOLIDATION STATEMENT | 8a: CONSOLIDATION STATEMENT</v>
      </c>
      <c r="N3311" s="9" t="str">
        <f t="shared" si="51"/>
        <v>SCHEDULE 8: CONSOLIDATION STATEMENT | 8a: CONSOLIDATION STATEMENT | Regulatory/GAAP Adjustments | Net income</v>
      </c>
    </row>
    <row r="3312" spans="1:14" hidden="1">
      <c r="A3312" t="s">
        <v>2</v>
      </c>
      <c r="B3312">
        <v>2013</v>
      </c>
      <c r="C3312" t="s">
        <v>203</v>
      </c>
      <c r="D3312" t="s">
        <v>208</v>
      </c>
      <c r="E3312" t="s">
        <v>81</v>
      </c>
      <c r="F3312" t="s">
        <v>327</v>
      </c>
      <c r="G3312">
        <v>9</v>
      </c>
      <c r="H3312" t="s">
        <v>260</v>
      </c>
      <c r="I3312">
        <v>2013</v>
      </c>
      <c r="J3312" t="s">
        <v>92</v>
      </c>
      <c r="K3312" t="s">
        <v>1571</v>
      </c>
      <c r="L3312">
        <v>52341.217266315092</v>
      </c>
      <c r="M3312" s="9" t="str">
        <f>Data[[#This Row],[schedule]]&amp;" | "&amp;Data[[#This Row],[section]]</f>
        <v>SCHEDULE 8: CONSOLIDATION STATEMENT | 8a: CONSOLIDATION STATEMENT</v>
      </c>
      <c r="N3312" s="9" t="str">
        <f t="shared" si="51"/>
        <v>SCHEDULE 8: CONSOLIDATION STATEMENT | 8a: CONSOLIDATION STATEMENT | Airport Business–GAAP | Net income</v>
      </c>
    </row>
    <row r="3313" spans="1:14" hidden="1">
      <c r="A3313" t="s">
        <v>2</v>
      </c>
      <c r="B3313">
        <v>2013</v>
      </c>
      <c r="C3313" t="s">
        <v>203</v>
      </c>
      <c r="D3313" t="s">
        <v>208</v>
      </c>
      <c r="E3313" t="s">
        <v>81</v>
      </c>
      <c r="F3313" t="s">
        <v>328</v>
      </c>
      <c r="G3313">
        <v>9</v>
      </c>
      <c r="H3313" t="s">
        <v>260</v>
      </c>
      <c r="I3313">
        <v>2013</v>
      </c>
      <c r="J3313" t="s">
        <v>92</v>
      </c>
      <c r="K3313" t="s">
        <v>1572</v>
      </c>
      <c r="L3313">
        <v>72871.782733684915</v>
      </c>
      <c r="M3313" s="9" t="str">
        <f>Data[[#This Row],[schedule]]&amp;" | "&amp;Data[[#This Row],[section]]</f>
        <v>SCHEDULE 8: CONSOLIDATION STATEMENT | 8a: CONSOLIDATION STATEMENT</v>
      </c>
      <c r="N3313" s="9" t="str">
        <f t="shared" si="51"/>
        <v>SCHEDULE 8: CONSOLIDATION STATEMENT | 8a: CONSOLIDATION STATEMENT | Unregulated Activities–GAAP | Net income</v>
      </c>
    </row>
    <row r="3314" spans="1:14" hidden="1">
      <c r="A3314" t="s">
        <v>2</v>
      </c>
      <c r="B3314">
        <v>2013</v>
      </c>
      <c r="C3314" t="s">
        <v>203</v>
      </c>
      <c r="D3314" t="s">
        <v>208</v>
      </c>
      <c r="E3314" t="s">
        <v>81</v>
      </c>
      <c r="F3314" t="s">
        <v>329</v>
      </c>
      <c r="G3314">
        <v>9</v>
      </c>
      <c r="H3314" t="s">
        <v>260</v>
      </c>
      <c r="I3314">
        <v>2013</v>
      </c>
      <c r="J3314" t="s">
        <v>92</v>
      </c>
      <c r="K3314" t="s">
        <v>1573</v>
      </c>
      <c r="L3314">
        <v>125213</v>
      </c>
      <c r="M3314" s="9" t="str">
        <f>Data[[#This Row],[schedule]]&amp;" | "&amp;Data[[#This Row],[section]]</f>
        <v>SCHEDULE 8: CONSOLIDATION STATEMENT | 8a: CONSOLIDATION STATEMENT</v>
      </c>
      <c r="N3314" s="9" t="str">
        <f t="shared" si="51"/>
        <v>SCHEDULE 8: CONSOLIDATION STATEMENT | 8a: CONSOLIDATION STATEMENT | Airport Company–GAAP | Net income</v>
      </c>
    </row>
    <row r="3315" spans="1:14" hidden="1">
      <c r="A3315" t="s">
        <v>2</v>
      </c>
      <c r="B3315">
        <v>2013</v>
      </c>
      <c r="C3315" t="s">
        <v>203</v>
      </c>
      <c r="D3315" t="s">
        <v>208</v>
      </c>
      <c r="E3315" t="s">
        <v>81</v>
      </c>
      <c r="F3315" t="s">
        <v>325</v>
      </c>
      <c r="G3315">
        <v>11</v>
      </c>
      <c r="H3315" t="s">
        <v>79</v>
      </c>
      <c r="I3315">
        <v>2013</v>
      </c>
      <c r="J3315" t="s">
        <v>92</v>
      </c>
      <c r="K3315" t="s">
        <v>1574</v>
      </c>
      <c r="L3315">
        <v>30461</v>
      </c>
      <c r="M3315" s="9" t="str">
        <f>Data[[#This Row],[schedule]]&amp;" | "&amp;Data[[#This Row],[section]]</f>
        <v>SCHEDULE 8: CONSOLIDATION STATEMENT | 8a: CONSOLIDATION STATEMENT</v>
      </c>
      <c r="N3315" s="9" t="str">
        <f t="shared" si="51"/>
        <v>SCHEDULE 8: CONSOLIDATION STATEMENT | 8a: CONSOLIDATION STATEMENT | Airport Businesses | Total operational expenditure</v>
      </c>
    </row>
    <row r="3316" spans="1:14" hidden="1">
      <c r="A3316" t="s">
        <v>2</v>
      </c>
      <c r="B3316">
        <v>2013</v>
      </c>
      <c r="C3316" t="s">
        <v>203</v>
      </c>
      <c r="D3316" t="s">
        <v>208</v>
      </c>
      <c r="E3316" t="s">
        <v>81</v>
      </c>
      <c r="F3316" t="s">
        <v>326</v>
      </c>
      <c r="G3316">
        <v>11</v>
      </c>
      <c r="H3316" t="s">
        <v>79</v>
      </c>
      <c r="I3316">
        <v>2013</v>
      </c>
      <c r="J3316" t="s">
        <v>92</v>
      </c>
      <c r="K3316" t="s">
        <v>458</v>
      </c>
      <c r="L3316">
        <v>0</v>
      </c>
      <c r="M3316" s="9" t="str">
        <f>Data[[#This Row],[schedule]]&amp;" | "&amp;Data[[#This Row],[section]]</f>
        <v>SCHEDULE 8: CONSOLIDATION STATEMENT | 8a: CONSOLIDATION STATEMENT</v>
      </c>
      <c r="N3316" s="9" t="str">
        <f t="shared" si="51"/>
        <v>SCHEDULE 8: CONSOLIDATION STATEMENT | 8a: CONSOLIDATION STATEMENT | Regulatory/GAAP Adjustments | Total operational expenditure</v>
      </c>
    </row>
    <row r="3317" spans="1:14" hidden="1">
      <c r="A3317" t="s">
        <v>2</v>
      </c>
      <c r="B3317">
        <v>2013</v>
      </c>
      <c r="C3317" t="s">
        <v>203</v>
      </c>
      <c r="D3317" t="s">
        <v>208</v>
      </c>
      <c r="E3317" t="s">
        <v>81</v>
      </c>
      <c r="F3317" t="s">
        <v>327</v>
      </c>
      <c r="G3317">
        <v>11</v>
      </c>
      <c r="H3317" t="s">
        <v>79</v>
      </c>
      <c r="I3317">
        <v>2013</v>
      </c>
      <c r="J3317" t="s">
        <v>92</v>
      </c>
      <c r="K3317" t="s">
        <v>1575</v>
      </c>
      <c r="L3317">
        <v>30461.400037845578</v>
      </c>
      <c r="M3317" s="9" t="str">
        <f>Data[[#This Row],[schedule]]&amp;" | "&amp;Data[[#This Row],[section]]</f>
        <v>SCHEDULE 8: CONSOLIDATION STATEMENT | 8a: CONSOLIDATION STATEMENT</v>
      </c>
      <c r="N3317" s="9" t="str">
        <f t="shared" si="51"/>
        <v>SCHEDULE 8: CONSOLIDATION STATEMENT | 8a: CONSOLIDATION STATEMENT | Airport Business–GAAP | Total operational expenditure</v>
      </c>
    </row>
    <row r="3318" spans="1:14" hidden="1">
      <c r="A3318" t="s">
        <v>2</v>
      </c>
      <c r="B3318">
        <v>2013</v>
      </c>
      <c r="C3318" t="s">
        <v>203</v>
      </c>
      <c r="D3318" t="s">
        <v>208</v>
      </c>
      <c r="E3318" t="s">
        <v>81</v>
      </c>
      <c r="F3318" t="s">
        <v>328</v>
      </c>
      <c r="G3318">
        <v>11</v>
      </c>
      <c r="H3318" t="s">
        <v>79</v>
      </c>
      <c r="I3318">
        <v>2013</v>
      </c>
      <c r="J3318" t="s">
        <v>92</v>
      </c>
      <c r="K3318" t="s">
        <v>1576</v>
      </c>
      <c r="L3318">
        <v>23106.599962154429</v>
      </c>
      <c r="M3318" s="9" t="str">
        <f>Data[[#This Row],[schedule]]&amp;" | "&amp;Data[[#This Row],[section]]</f>
        <v>SCHEDULE 8: CONSOLIDATION STATEMENT | 8a: CONSOLIDATION STATEMENT</v>
      </c>
      <c r="N3318" s="9" t="str">
        <f t="shared" si="51"/>
        <v>SCHEDULE 8: CONSOLIDATION STATEMENT | 8a: CONSOLIDATION STATEMENT | Unregulated Activities–GAAP | Total operational expenditure</v>
      </c>
    </row>
    <row r="3319" spans="1:14" hidden="1">
      <c r="A3319" t="s">
        <v>2</v>
      </c>
      <c r="B3319">
        <v>2013</v>
      </c>
      <c r="C3319" t="s">
        <v>203</v>
      </c>
      <c r="D3319" t="s">
        <v>208</v>
      </c>
      <c r="E3319" t="s">
        <v>81</v>
      </c>
      <c r="F3319" t="s">
        <v>329</v>
      </c>
      <c r="G3319">
        <v>11</v>
      </c>
      <c r="H3319" t="s">
        <v>79</v>
      </c>
      <c r="I3319">
        <v>2013</v>
      </c>
      <c r="J3319" t="s">
        <v>92</v>
      </c>
      <c r="K3319" t="s">
        <v>1577</v>
      </c>
      <c r="L3319">
        <v>53568</v>
      </c>
      <c r="M3319" s="9" t="str">
        <f>Data[[#This Row],[schedule]]&amp;" | "&amp;Data[[#This Row],[section]]</f>
        <v>SCHEDULE 8: CONSOLIDATION STATEMENT | 8a: CONSOLIDATION STATEMENT</v>
      </c>
      <c r="N3319" s="9" t="str">
        <f t="shared" si="51"/>
        <v>SCHEDULE 8: CONSOLIDATION STATEMENT | 8a: CONSOLIDATION STATEMENT | Airport Company–GAAP | Total operational expenditure</v>
      </c>
    </row>
    <row r="3320" spans="1:14" hidden="1">
      <c r="A3320" t="s">
        <v>2</v>
      </c>
      <c r="B3320">
        <v>2013</v>
      </c>
      <c r="C3320" t="s">
        <v>203</v>
      </c>
      <c r="D3320" t="s">
        <v>208</v>
      </c>
      <c r="E3320" t="s">
        <v>81</v>
      </c>
      <c r="F3320" t="s">
        <v>325</v>
      </c>
      <c r="G3320">
        <v>13</v>
      </c>
      <c r="H3320" t="s">
        <v>261</v>
      </c>
      <c r="I3320">
        <v>2013</v>
      </c>
      <c r="J3320" t="s">
        <v>92</v>
      </c>
      <c r="K3320" t="s">
        <v>1578</v>
      </c>
      <c r="L3320">
        <v>21813.88426631509</v>
      </c>
      <c r="M3320" s="9" t="str">
        <f>Data[[#This Row],[schedule]]&amp;" | "&amp;Data[[#This Row],[section]]</f>
        <v>SCHEDULE 8: CONSOLIDATION STATEMENT | 8a: CONSOLIDATION STATEMENT</v>
      </c>
      <c r="N3320" s="9" t="str">
        <f t="shared" si="51"/>
        <v>SCHEDULE 8: CONSOLIDATION STATEMENT | 8a: CONSOLIDATION STATEMENT | Airport Businesses | Operating surplus / (deficit) before interest, depreciation, revaluations and tax</v>
      </c>
    </row>
    <row r="3321" spans="1:14" hidden="1">
      <c r="A3321" t="s">
        <v>2</v>
      </c>
      <c r="B3321">
        <v>2013</v>
      </c>
      <c r="C3321" t="s">
        <v>203</v>
      </c>
      <c r="D3321" t="s">
        <v>208</v>
      </c>
      <c r="E3321" t="s">
        <v>81</v>
      </c>
      <c r="F3321" t="s">
        <v>326</v>
      </c>
      <c r="G3321">
        <v>13</v>
      </c>
      <c r="H3321" t="s">
        <v>261</v>
      </c>
      <c r="I3321">
        <v>2013</v>
      </c>
      <c r="J3321" t="s">
        <v>92</v>
      </c>
      <c r="K3321" t="s">
        <v>1570</v>
      </c>
      <c r="L3321">
        <v>66.332999999998719</v>
      </c>
      <c r="M3321" s="9" t="str">
        <f>Data[[#This Row],[schedule]]&amp;" | "&amp;Data[[#This Row],[section]]</f>
        <v>SCHEDULE 8: CONSOLIDATION STATEMENT | 8a: CONSOLIDATION STATEMENT</v>
      </c>
      <c r="N3321" s="9" t="str">
        <f t="shared" si="51"/>
        <v>SCHEDULE 8: CONSOLIDATION STATEMENT | 8a: CONSOLIDATION STATEMENT | Regulatory/GAAP Adjustments | Operating surplus / (deficit) before interest, depreciation, revaluations and tax</v>
      </c>
    </row>
    <row r="3322" spans="1:14" hidden="1">
      <c r="A3322" t="s">
        <v>2</v>
      </c>
      <c r="B3322">
        <v>2013</v>
      </c>
      <c r="C3322" t="s">
        <v>203</v>
      </c>
      <c r="D3322" t="s">
        <v>208</v>
      </c>
      <c r="E3322" t="s">
        <v>81</v>
      </c>
      <c r="F3322" t="s">
        <v>327</v>
      </c>
      <c r="G3322">
        <v>13</v>
      </c>
      <c r="H3322" t="s">
        <v>261</v>
      </c>
      <c r="I3322">
        <v>2013</v>
      </c>
      <c r="J3322" t="s">
        <v>92</v>
      </c>
      <c r="K3322" t="s">
        <v>1579</v>
      </c>
      <c r="L3322">
        <v>21879.81722846951</v>
      </c>
      <c r="M3322" s="9" t="str">
        <f>Data[[#This Row],[schedule]]&amp;" | "&amp;Data[[#This Row],[section]]</f>
        <v>SCHEDULE 8: CONSOLIDATION STATEMENT | 8a: CONSOLIDATION STATEMENT</v>
      </c>
      <c r="N3322" s="9" t="str">
        <f t="shared" si="51"/>
        <v>SCHEDULE 8: CONSOLIDATION STATEMENT | 8a: CONSOLIDATION STATEMENT | Airport Business–GAAP | Operating surplus / (deficit) before interest, depreciation, revaluations and tax</v>
      </c>
    </row>
    <row r="3323" spans="1:14" hidden="1">
      <c r="A3323" t="s">
        <v>2</v>
      </c>
      <c r="B3323">
        <v>2013</v>
      </c>
      <c r="C3323" t="s">
        <v>203</v>
      </c>
      <c r="D3323" t="s">
        <v>208</v>
      </c>
      <c r="E3323" t="s">
        <v>81</v>
      </c>
      <c r="F3323" t="s">
        <v>328</v>
      </c>
      <c r="G3323">
        <v>13</v>
      </c>
      <c r="H3323" t="s">
        <v>261</v>
      </c>
      <c r="I3323">
        <v>2013</v>
      </c>
      <c r="J3323" t="s">
        <v>92</v>
      </c>
      <c r="K3323" t="s">
        <v>1580</v>
      </c>
      <c r="L3323">
        <v>49765.18277153049</v>
      </c>
      <c r="M3323" s="9" t="str">
        <f>Data[[#This Row],[schedule]]&amp;" | "&amp;Data[[#This Row],[section]]</f>
        <v>SCHEDULE 8: CONSOLIDATION STATEMENT | 8a: CONSOLIDATION STATEMENT</v>
      </c>
      <c r="N3323" s="9" t="str">
        <f t="shared" si="51"/>
        <v>SCHEDULE 8: CONSOLIDATION STATEMENT | 8a: CONSOLIDATION STATEMENT | Unregulated Activities–GAAP | Operating surplus / (deficit) before interest, depreciation, revaluations and tax</v>
      </c>
    </row>
    <row r="3324" spans="1:14" hidden="1">
      <c r="A3324" t="s">
        <v>2</v>
      </c>
      <c r="B3324">
        <v>2013</v>
      </c>
      <c r="C3324" t="s">
        <v>203</v>
      </c>
      <c r="D3324" t="s">
        <v>208</v>
      </c>
      <c r="E3324" t="s">
        <v>81</v>
      </c>
      <c r="F3324" t="s">
        <v>329</v>
      </c>
      <c r="G3324">
        <v>13</v>
      </c>
      <c r="H3324" t="s">
        <v>261</v>
      </c>
      <c r="I3324">
        <v>2013</v>
      </c>
      <c r="J3324" t="s">
        <v>92</v>
      </c>
      <c r="K3324" t="s">
        <v>1581</v>
      </c>
      <c r="L3324">
        <v>71645</v>
      </c>
      <c r="M3324" s="9" t="str">
        <f>Data[[#This Row],[schedule]]&amp;" | "&amp;Data[[#This Row],[section]]</f>
        <v>SCHEDULE 8: CONSOLIDATION STATEMENT | 8a: CONSOLIDATION STATEMENT</v>
      </c>
      <c r="N3324" s="9" t="str">
        <f t="shared" si="51"/>
        <v>SCHEDULE 8: CONSOLIDATION STATEMENT | 8a: CONSOLIDATION STATEMENT | Airport Company–GAAP | Operating surplus / (deficit) before interest, depreciation, revaluations and tax</v>
      </c>
    </row>
    <row r="3325" spans="1:14" hidden="1">
      <c r="A3325" t="s">
        <v>2</v>
      </c>
      <c r="B3325">
        <v>2013</v>
      </c>
      <c r="C3325" t="s">
        <v>203</v>
      </c>
      <c r="D3325" t="s">
        <v>208</v>
      </c>
      <c r="E3325" t="s">
        <v>81</v>
      </c>
      <c r="F3325" t="s">
        <v>325</v>
      </c>
      <c r="G3325">
        <v>15</v>
      </c>
      <c r="H3325" t="s">
        <v>262</v>
      </c>
      <c r="I3325">
        <v>2013</v>
      </c>
      <c r="J3325" t="s">
        <v>92</v>
      </c>
      <c r="K3325" t="s">
        <v>1582</v>
      </c>
      <c r="L3325">
        <v>19862.22687444658</v>
      </c>
      <c r="M3325" s="9" t="str">
        <f>Data[[#This Row],[schedule]]&amp;" | "&amp;Data[[#This Row],[section]]</f>
        <v>SCHEDULE 8: CONSOLIDATION STATEMENT | 8a: CONSOLIDATION STATEMENT</v>
      </c>
      <c r="N3325" s="9" t="str">
        <f t="shared" si="51"/>
        <v>SCHEDULE 8: CONSOLIDATION STATEMENT | 8a: CONSOLIDATION STATEMENT | Airport Businesses | Depreciation</v>
      </c>
    </row>
    <row r="3326" spans="1:14" hidden="1">
      <c r="A3326" t="s">
        <v>2</v>
      </c>
      <c r="B3326">
        <v>2013</v>
      </c>
      <c r="C3326" t="s">
        <v>203</v>
      </c>
      <c r="D3326" t="s">
        <v>208</v>
      </c>
      <c r="E3326" t="s">
        <v>81</v>
      </c>
      <c r="F3326" t="s">
        <v>326</v>
      </c>
      <c r="G3326">
        <v>15</v>
      </c>
      <c r="H3326" t="s">
        <v>262</v>
      </c>
      <c r="I3326">
        <v>2013</v>
      </c>
      <c r="J3326" t="s">
        <v>92</v>
      </c>
      <c r="K3326" t="s">
        <v>1583</v>
      </c>
      <c r="L3326">
        <v>3576.949759546937</v>
      </c>
      <c r="M3326" s="9" t="str">
        <f>Data[[#This Row],[schedule]]&amp;" | "&amp;Data[[#This Row],[section]]</f>
        <v>SCHEDULE 8: CONSOLIDATION STATEMENT | 8a: CONSOLIDATION STATEMENT</v>
      </c>
      <c r="N3326" s="9" t="str">
        <f t="shared" si="51"/>
        <v>SCHEDULE 8: CONSOLIDATION STATEMENT | 8a: CONSOLIDATION STATEMENT | Regulatory/GAAP Adjustments | Depreciation</v>
      </c>
    </row>
    <row r="3327" spans="1:14" hidden="1">
      <c r="A3327" t="s">
        <v>2</v>
      </c>
      <c r="B3327">
        <v>2013</v>
      </c>
      <c r="C3327" t="s">
        <v>203</v>
      </c>
      <c r="D3327" t="s">
        <v>208</v>
      </c>
      <c r="E3327" t="s">
        <v>81</v>
      </c>
      <c r="F3327" t="s">
        <v>327</v>
      </c>
      <c r="G3327">
        <v>15</v>
      </c>
      <c r="H3327" t="s">
        <v>262</v>
      </c>
      <c r="I3327">
        <v>2013</v>
      </c>
      <c r="J3327" t="s">
        <v>92</v>
      </c>
      <c r="K3327" t="s">
        <v>1584</v>
      </c>
      <c r="L3327">
        <v>23439.176633993509</v>
      </c>
      <c r="M3327" s="9" t="str">
        <f>Data[[#This Row],[schedule]]&amp;" | "&amp;Data[[#This Row],[section]]</f>
        <v>SCHEDULE 8: CONSOLIDATION STATEMENT | 8a: CONSOLIDATION STATEMENT</v>
      </c>
      <c r="N3327" s="9" t="str">
        <f t="shared" si="51"/>
        <v>SCHEDULE 8: CONSOLIDATION STATEMENT | 8a: CONSOLIDATION STATEMENT | Airport Business–GAAP | Depreciation</v>
      </c>
    </row>
    <row r="3328" spans="1:14" hidden="1">
      <c r="A3328" t="s">
        <v>2</v>
      </c>
      <c r="B3328">
        <v>2013</v>
      </c>
      <c r="C3328" t="s">
        <v>203</v>
      </c>
      <c r="D3328" t="s">
        <v>208</v>
      </c>
      <c r="E3328" t="s">
        <v>81</v>
      </c>
      <c r="F3328" t="s">
        <v>328</v>
      </c>
      <c r="G3328">
        <v>15</v>
      </c>
      <c r="H3328" t="s">
        <v>262</v>
      </c>
      <c r="I3328">
        <v>2013</v>
      </c>
      <c r="J3328" t="s">
        <v>92</v>
      </c>
      <c r="K3328" t="s">
        <v>1585</v>
      </c>
      <c r="L3328">
        <v>7372.823366006487</v>
      </c>
      <c r="M3328" s="9" t="str">
        <f>Data[[#This Row],[schedule]]&amp;" | "&amp;Data[[#This Row],[section]]</f>
        <v>SCHEDULE 8: CONSOLIDATION STATEMENT | 8a: CONSOLIDATION STATEMENT</v>
      </c>
      <c r="N3328" s="9" t="str">
        <f t="shared" si="51"/>
        <v>SCHEDULE 8: CONSOLIDATION STATEMENT | 8a: CONSOLIDATION STATEMENT | Unregulated Activities–GAAP | Depreciation</v>
      </c>
    </row>
    <row r="3329" spans="1:14" hidden="1">
      <c r="A3329" t="s">
        <v>2</v>
      </c>
      <c r="B3329">
        <v>2013</v>
      </c>
      <c r="C3329" t="s">
        <v>203</v>
      </c>
      <c r="D3329" t="s">
        <v>208</v>
      </c>
      <c r="E3329" t="s">
        <v>81</v>
      </c>
      <c r="F3329" t="s">
        <v>329</v>
      </c>
      <c r="G3329">
        <v>15</v>
      </c>
      <c r="H3329" t="s">
        <v>262</v>
      </c>
      <c r="I3329">
        <v>2013</v>
      </c>
      <c r="J3329" t="s">
        <v>92</v>
      </c>
      <c r="K3329" t="s">
        <v>1586</v>
      </c>
      <c r="L3329">
        <v>30812</v>
      </c>
      <c r="M3329" s="9" t="str">
        <f>Data[[#This Row],[schedule]]&amp;" | "&amp;Data[[#This Row],[section]]</f>
        <v>SCHEDULE 8: CONSOLIDATION STATEMENT | 8a: CONSOLIDATION STATEMENT</v>
      </c>
      <c r="N3329" s="9" t="str">
        <f t="shared" si="51"/>
        <v>SCHEDULE 8: CONSOLIDATION STATEMENT | 8a: CONSOLIDATION STATEMENT | Airport Company–GAAP | Depreciation</v>
      </c>
    </row>
    <row r="3330" spans="1:14" hidden="1">
      <c r="A3330" t="s">
        <v>2</v>
      </c>
      <c r="B3330">
        <v>2013</v>
      </c>
      <c r="C3330" t="s">
        <v>203</v>
      </c>
      <c r="D3330" t="s">
        <v>208</v>
      </c>
      <c r="E3330" t="s">
        <v>81</v>
      </c>
      <c r="F3330" t="s">
        <v>325</v>
      </c>
      <c r="G3330">
        <v>16</v>
      </c>
      <c r="H3330" t="s">
        <v>263</v>
      </c>
      <c r="I3330">
        <v>2013</v>
      </c>
      <c r="J3330" t="s">
        <v>92</v>
      </c>
      <c r="K3330" t="s">
        <v>1587</v>
      </c>
      <c r="L3330">
        <v>6610.6388617512894</v>
      </c>
      <c r="M3330" s="9" t="str">
        <f>Data[[#This Row],[schedule]]&amp;" | "&amp;Data[[#This Row],[section]]</f>
        <v>SCHEDULE 8: CONSOLIDATION STATEMENT | 8a: CONSOLIDATION STATEMENT</v>
      </c>
      <c r="N3330" s="9" t="str">
        <f t="shared" ref="N3330:N3393" si="52">SUBSTITUTE(SUBSTITUTE(SUBSTITUTE(C3330&amp;" | "&amp;D3330&amp;" | "&amp;E3330&amp;" | "&amp;F3330&amp;" | "&amp;H3330," |  |  | "," | ")," |  |  | "," | ")," |  | "," | ")</f>
        <v>SCHEDULE 8: CONSOLIDATION STATEMENT | 8a: CONSOLIDATION STATEMENT | Airport Businesses | Revaluations</v>
      </c>
    </row>
    <row r="3331" spans="1:14" hidden="1">
      <c r="A3331" t="s">
        <v>2</v>
      </c>
      <c r="B3331">
        <v>2013</v>
      </c>
      <c r="C3331" t="s">
        <v>203</v>
      </c>
      <c r="D3331" t="s">
        <v>208</v>
      </c>
      <c r="E3331" t="s">
        <v>81</v>
      </c>
      <c r="F3331" t="s">
        <v>326</v>
      </c>
      <c r="G3331">
        <v>16</v>
      </c>
      <c r="H3331" t="s">
        <v>263</v>
      </c>
      <c r="I3331">
        <v>2013</v>
      </c>
      <c r="J3331" t="s">
        <v>92</v>
      </c>
      <c r="K3331" t="s">
        <v>1588</v>
      </c>
      <c r="L3331">
        <v>28187.16990163461</v>
      </c>
      <c r="M3331" s="9" t="str">
        <f>Data[[#This Row],[schedule]]&amp;" | "&amp;Data[[#This Row],[section]]</f>
        <v>SCHEDULE 8: CONSOLIDATION STATEMENT | 8a: CONSOLIDATION STATEMENT</v>
      </c>
      <c r="N3331" s="9" t="str">
        <f t="shared" si="52"/>
        <v>SCHEDULE 8: CONSOLIDATION STATEMENT | 8a: CONSOLIDATION STATEMENT | Regulatory/GAAP Adjustments | Revaluations</v>
      </c>
    </row>
    <row r="3332" spans="1:14" hidden="1">
      <c r="A3332" t="s">
        <v>2</v>
      </c>
      <c r="B3332">
        <v>2013</v>
      </c>
      <c r="C3332" t="s">
        <v>203</v>
      </c>
      <c r="D3332" t="s">
        <v>208</v>
      </c>
      <c r="E3332" t="s">
        <v>81</v>
      </c>
      <c r="F3332" t="s">
        <v>327</v>
      </c>
      <c r="G3332">
        <v>16</v>
      </c>
      <c r="H3332" t="s">
        <v>263</v>
      </c>
      <c r="I3332">
        <v>2013</v>
      </c>
      <c r="J3332" t="s">
        <v>92</v>
      </c>
      <c r="K3332" t="s">
        <v>1589</v>
      </c>
      <c r="L3332">
        <v>34797.808763385903</v>
      </c>
      <c r="M3332" s="9" t="str">
        <f>Data[[#This Row],[schedule]]&amp;" | "&amp;Data[[#This Row],[section]]</f>
        <v>SCHEDULE 8: CONSOLIDATION STATEMENT | 8a: CONSOLIDATION STATEMENT</v>
      </c>
      <c r="N3332" s="9" t="str">
        <f t="shared" si="52"/>
        <v>SCHEDULE 8: CONSOLIDATION STATEMENT | 8a: CONSOLIDATION STATEMENT | Airport Business–GAAP | Revaluations</v>
      </c>
    </row>
    <row r="3333" spans="1:14" hidden="1">
      <c r="A3333" t="s">
        <v>2</v>
      </c>
      <c r="B3333">
        <v>2013</v>
      </c>
      <c r="C3333" t="s">
        <v>203</v>
      </c>
      <c r="D3333" t="s">
        <v>208</v>
      </c>
      <c r="E3333" t="s">
        <v>81</v>
      </c>
      <c r="F3333" t="s">
        <v>328</v>
      </c>
      <c r="G3333">
        <v>16</v>
      </c>
      <c r="H3333" t="s">
        <v>263</v>
      </c>
      <c r="I3333">
        <v>2013</v>
      </c>
      <c r="J3333" t="s">
        <v>92</v>
      </c>
      <c r="K3333" t="s">
        <v>1590</v>
      </c>
      <c r="L3333">
        <v>6090.1912366141041</v>
      </c>
      <c r="M3333" s="9" t="str">
        <f>Data[[#This Row],[schedule]]&amp;" | "&amp;Data[[#This Row],[section]]</f>
        <v>SCHEDULE 8: CONSOLIDATION STATEMENT | 8a: CONSOLIDATION STATEMENT</v>
      </c>
      <c r="N3333" s="9" t="str">
        <f t="shared" si="52"/>
        <v>SCHEDULE 8: CONSOLIDATION STATEMENT | 8a: CONSOLIDATION STATEMENT | Unregulated Activities–GAAP | Revaluations</v>
      </c>
    </row>
    <row r="3334" spans="1:14" hidden="1">
      <c r="A3334" t="s">
        <v>2</v>
      </c>
      <c r="B3334">
        <v>2013</v>
      </c>
      <c r="C3334" t="s">
        <v>203</v>
      </c>
      <c r="D3334" t="s">
        <v>208</v>
      </c>
      <c r="E3334" t="s">
        <v>81</v>
      </c>
      <c r="F3334" t="s">
        <v>329</v>
      </c>
      <c r="G3334">
        <v>16</v>
      </c>
      <c r="H3334" t="s">
        <v>263</v>
      </c>
      <c r="I3334">
        <v>2013</v>
      </c>
      <c r="J3334" t="s">
        <v>92</v>
      </c>
      <c r="K3334" t="s">
        <v>1591</v>
      </c>
      <c r="L3334">
        <v>40888</v>
      </c>
      <c r="M3334" s="9" t="str">
        <f>Data[[#This Row],[schedule]]&amp;" | "&amp;Data[[#This Row],[section]]</f>
        <v>SCHEDULE 8: CONSOLIDATION STATEMENT | 8a: CONSOLIDATION STATEMENT</v>
      </c>
      <c r="N3334" s="9" t="str">
        <f t="shared" si="52"/>
        <v>SCHEDULE 8: CONSOLIDATION STATEMENT | 8a: CONSOLIDATION STATEMENT | Airport Company–GAAP | Revaluations</v>
      </c>
    </row>
    <row r="3335" spans="1:14" hidden="1">
      <c r="A3335" t="s">
        <v>2</v>
      </c>
      <c r="B3335">
        <v>2013</v>
      </c>
      <c r="C3335" t="s">
        <v>203</v>
      </c>
      <c r="D3335" t="s">
        <v>208</v>
      </c>
      <c r="E3335" t="s">
        <v>81</v>
      </c>
      <c r="F3335" t="s">
        <v>325</v>
      </c>
      <c r="G3335">
        <v>17</v>
      </c>
      <c r="H3335" t="s">
        <v>264</v>
      </c>
      <c r="I3335">
        <v>2013</v>
      </c>
      <c r="J3335" t="s">
        <v>92</v>
      </c>
      <c r="K3335" t="s">
        <v>1592</v>
      </c>
      <c r="L3335">
        <v>56.000410981057357</v>
      </c>
      <c r="M3335" s="9" t="str">
        <f>Data[[#This Row],[schedule]]&amp;" | "&amp;Data[[#This Row],[section]]</f>
        <v>SCHEDULE 8: CONSOLIDATION STATEMENT | 8a: CONSOLIDATION STATEMENT</v>
      </c>
      <c r="N3335" s="9" t="str">
        <f t="shared" si="52"/>
        <v>SCHEDULE 8: CONSOLIDATION STATEMENT | 8a: CONSOLIDATION STATEMENT | Airport Businesses | Tax expense</v>
      </c>
    </row>
    <row r="3336" spans="1:14" hidden="1">
      <c r="A3336" t="s">
        <v>2</v>
      </c>
      <c r="B3336">
        <v>2013</v>
      </c>
      <c r="C3336" t="s">
        <v>203</v>
      </c>
      <c r="D3336" t="s">
        <v>208</v>
      </c>
      <c r="E3336" t="s">
        <v>81</v>
      </c>
      <c r="F3336" t="s">
        <v>326</v>
      </c>
      <c r="G3336">
        <v>17</v>
      </c>
      <c r="H3336" t="s">
        <v>264</v>
      </c>
      <c r="I3336">
        <v>2013</v>
      </c>
      <c r="J3336" t="s">
        <v>92</v>
      </c>
      <c r="K3336" t="s">
        <v>1593</v>
      </c>
      <c r="L3336">
        <v>-2681.6217646911718</v>
      </c>
      <c r="M3336" s="9" t="str">
        <f>Data[[#This Row],[schedule]]&amp;" | "&amp;Data[[#This Row],[section]]</f>
        <v>SCHEDULE 8: CONSOLIDATION STATEMENT | 8a: CONSOLIDATION STATEMENT</v>
      </c>
      <c r="N3336" s="9" t="str">
        <f t="shared" si="52"/>
        <v>SCHEDULE 8: CONSOLIDATION STATEMENT | 8a: CONSOLIDATION STATEMENT | Regulatory/GAAP Adjustments | Tax expense</v>
      </c>
    </row>
    <row r="3337" spans="1:14" hidden="1">
      <c r="A3337" t="s">
        <v>2</v>
      </c>
      <c r="B3337">
        <v>2013</v>
      </c>
      <c r="C3337" t="s">
        <v>203</v>
      </c>
      <c r="D3337" t="s">
        <v>208</v>
      </c>
      <c r="E3337" t="s">
        <v>81</v>
      </c>
      <c r="F3337" t="s">
        <v>327</v>
      </c>
      <c r="G3337">
        <v>17</v>
      </c>
      <c r="H3337" t="s">
        <v>264</v>
      </c>
      <c r="I3337">
        <v>2013</v>
      </c>
      <c r="J3337" t="s">
        <v>92</v>
      </c>
      <c r="K3337" t="s">
        <v>1594</v>
      </c>
      <c r="L3337">
        <v>-2625.5422235673982</v>
      </c>
      <c r="M3337" s="9" t="str">
        <f>Data[[#This Row],[schedule]]&amp;" | "&amp;Data[[#This Row],[section]]</f>
        <v>SCHEDULE 8: CONSOLIDATION STATEMENT | 8a: CONSOLIDATION STATEMENT</v>
      </c>
      <c r="N3337" s="9" t="str">
        <f t="shared" si="52"/>
        <v>SCHEDULE 8: CONSOLIDATION STATEMENT | 8a: CONSOLIDATION STATEMENT | Airport Business–GAAP | Tax expense</v>
      </c>
    </row>
    <row r="3338" spans="1:14" hidden="1">
      <c r="A3338" t="s">
        <v>2</v>
      </c>
      <c r="B3338">
        <v>2013</v>
      </c>
      <c r="C3338" t="s">
        <v>203</v>
      </c>
      <c r="D3338" t="s">
        <v>208</v>
      </c>
      <c r="E3338" t="s">
        <v>81</v>
      </c>
      <c r="F3338" t="s">
        <v>328</v>
      </c>
      <c r="G3338">
        <v>17</v>
      </c>
      <c r="H3338" t="s">
        <v>264</v>
      </c>
      <c r="I3338">
        <v>2013</v>
      </c>
      <c r="J3338" t="s">
        <v>92</v>
      </c>
      <c r="K3338" t="s">
        <v>1595</v>
      </c>
      <c r="L3338">
        <v>7625.5422235673977</v>
      </c>
      <c r="M3338" s="9" t="str">
        <f>Data[[#This Row],[schedule]]&amp;" | "&amp;Data[[#This Row],[section]]</f>
        <v>SCHEDULE 8: CONSOLIDATION STATEMENT | 8a: CONSOLIDATION STATEMENT</v>
      </c>
      <c r="N3338" s="9" t="str">
        <f t="shared" si="52"/>
        <v>SCHEDULE 8: CONSOLIDATION STATEMENT | 8a: CONSOLIDATION STATEMENT | Unregulated Activities–GAAP | Tax expense</v>
      </c>
    </row>
    <row r="3339" spans="1:14" hidden="1">
      <c r="A3339" t="s">
        <v>2</v>
      </c>
      <c r="B3339">
        <v>2013</v>
      </c>
      <c r="C3339" t="s">
        <v>203</v>
      </c>
      <c r="D3339" t="s">
        <v>208</v>
      </c>
      <c r="E3339" t="s">
        <v>81</v>
      </c>
      <c r="F3339" t="s">
        <v>329</v>
      </c>
      <c r="G3339">
        <v>17</v>
      </c>
      <c r="H3339" t="s">
        <v>264</v>
      </c>
      <c r="I3339">
        <v>2013</v>
      </c>
      <c r="J3339" t="s">
        <v>92</v>
      </c>
      <c r="K3339" t="s">
        <v>1596</v>
      </c>
      <c r="L3339">
        <v>5000</v>
      </c>
      <c r="M3339" s="9" t="str">
        <f>Data[[#This Row],[schedule]]&amp;" | "&amp;Data[[#This Row],[section]]</f>
        <v>SCHEDULE 8: CONSOLIDATION STATEMENT | 8a: CONSOLIDATION STATEMENT</v>
      </c>
      <c r="N3339" s="9" t="str">
        <f t="shared" si="52"/>
        <v>SCHEDULE 8: CONSOLIDATION STATEMENT | 8a: CONSOLIDATION STATEMENT | Airport Company–GAAP | Tax expense</v>
      </c>
    </row>
    <row r="3340" spans="1:14" hidden="1">
      <c r="A3340" t="s">
        <v>2</v>
      </c>
      <c r="B3340">
        <v>2013</v>
      </c>
      <c r="C3340" t="s">
        <v>203</v>
      </c>
      <c r="D3340" t="s">
        <v>208</v>
      </c>
      <c r="E3340" t="s">
        <v>81</v>
      </c>
      <c r="F3340" t="s">
        <v>325</v>
      </c>
      <c r="G3340">
        <v>19</v>
      </c>
      <c r="H3340" t="s">
        <v>265</v>
      </c>
      <c r="I3340">
        <v>2013</v>
      </c>
      <c r="J3340" t="s">
        <v>92</v>
      </c>
      <c r="K3340" t="s">
        <v>1597</v>
      </c>
      <c r="L3340">
        <v>8506.2958426387413</v>
      </c>
      <c r="M3340" s="9" t="str">
        <f>Data[[#This Row],[schedule]]&amp;" | "&amp;Data[[#This Row],[section]]</f>
        <v>SCHEDULE 8: CONSOLIDATION STATEMENT | 8a: CONSOLIDATION STATEMENT</v>
      </c>
      <c r="N3340" s="9" t="str">
        <f t="shared" si="52"/>
        <v xml:space="preserve">SCHEDULE 8: CONSOLIDATION STATEMENT | 8a: CONSOLIDATION STATEMENT | Airport Businesses | Net operating surplus / (deficit) before interest </v>
      </c>
    </row>
    <row r="3341" spans="1:14" hidden="1">
      <c r="A3341" t="s">
        <v>2</v>
      </c>
      <c r="B3341">
        <v>2013</v>
      </c>
      <c r="C3341" t="s">
        <v>203</v>
      </c>
      <c r="D3341" t="s">
        <v>208</v>
      </c>
      <c r="E3341" t="s">
        <v>81</v>
      </c>
      <c r="F3341" t="s">
        <v>326</v>
      </c>
      <c r="G3341">
        <v>19</v>
      </c>
      <c r="H3341" t="s">
        <v>265</v>
      </c>
      <c r="I3341">
        <v>2013</v>
      </c>
      <c r="J3341" t="s">
        <v>92</v>
      </c>
      <c r="K3341" t="s">
        <v>1598</v>
      </c>
      <c r="L3341">
        <v>27358.174906778841</v>
      </c>
      <c r="M3341" s="9" t="str">
        <f>Data[[#This Row],[schedule]]&amp;" | "&amp;Data[[#This Row],[section]]</f>
        <v>SCHEDULE 8: CONSOLIDATION STATEMENT | 8a: CONSOLIDATION STATEMENT</v>
      </c>
      <c r="N3341" s="9" t="str">
        <f t="shared" si="52"/>
        <v xml:space="preserve">SCHEDULE 8: CONSOLIDATION STATEMENT | 8a: CONSOLIDATION STATEMENT | Regulatory/GAAP Adjustments | Net operating surplus / (deficit) before interest </v>
      </c>
    </row>
    <row r="3342" spans="1:14" hidden="1">
      <c r="A3342" t="s">
        <v>2</v>
      </c>
      <c r="B3342">
        <v>2013</v>
      </c>
      <c r="C3342" t="s">
        <v>203</v>
      </c>
      <c r="D3342" t="s">
        <v>208</v>
      </c>
      <c r="E3342" t="s">
        <v>81</v>
      </c>
      <c r="F3342" t="s">
        <v>327</v>
      </c>
      <c r="G3342">
        <v>19</v>
      </c>
      <c r="H3342" t="s">
        <v>265</v>
      </c>
      <c r="I3342">
        <v>2013</v>
      </c>
      <c r="J3342" t="s">
        <v>92</v>
      </c>
      <c r="K3342" t="s">
        <v>1599</v>
      </c>
      <c r="L3342">
        <v>35863.991581429291</v>
      </c>
      <c r="M3342" s="9" t="str">
        <f>Data[[#This Row],[schedule]]&amp;" | "&amp;Data[[#This Row],[section]]</f>
        <v>SCHEDULE 8: CONSOLIDATION STATEMENT | 8a: CONSOLIDATION STATEMENT</v>
      </c>
      <c r="N3342" s="9" t="str">
        <f t="shared" si="52"/>
        <v xml:space="preserve">SCHEDULE 8: CONSOLIDATION STATEMENT | 8a: CONSOLIDATION STATEMENT | Airport Business–GAAP | Net operating surplus / (deficit) before interest </v>
      </c>
    </row>
    <row r="3343" spans="1:14" hidden="1">
      <c r="A3343" t="s">
        <v>2</v>
      </c>
      <c r="B3343">
        <v>2013</v>
      </c>
      <c r="C3343" t="s">
        <v>203</v>
      </c>
      <c r="D3343" t="s">
        <v>208</v>
      </c>
      <c r="E3343" t="s">
        <v>81</v>
      </c>
      <c r="F3343" t="s">
        <v>328</v>
      </c>
      <c r="G3343">
        <v>19</v>
      </c>
      <c r="H3343" t="s">
        <v>265</v>
      </c>
      <c r="I3343">
        <v>2013</v>
      </c>
      <c r="J3343" t="s">
        <v>92</v>
      </c>
      <c r="K3343" t="s">
        <v>1600</v>
      </c>
      <c r="L3343">
        <v>40857.008418570709</v>
      </c>
      <c r="M3343" s="9" t="str">
        <f>Data[[#This Row],[schedule]]&amp;" | "&amp;Data[[#This Row],[section]]</f>
        <v>SCHEDULE 8: CONSOLIDATION STATEMENT | 8a: CONSOLIDATION STATEMENT</v>
      </c>
      <c r="N3343" s="9" t="str">
        <f t="shared" si="52"/>
        <v xml:space="preserve">SCHEDULE 8: CONSOLIDATION STATEMENT | 8a: CONSOLIDATION STATEMENT | Unregulated Activities–GAAP | Net operating surplus / (deficit) before interest </v>
      </c>
    </row>
    <row r="3344" spans="1:14" hidden="1">
      <c r="A3344" t="s">
        <v>2</v>
      </c>
      <c r="B3344">
        <v>2013</v>
      </c>
      <c r="C3344" t="s">
        <v>203</v>
      </c>
      <c r="D3344" t="s">
        <v>208</v>
      </c>
      <c r="E3344" t="s">
        <v>81</v>
      </c>
      <c r="F3344" t="s">
        <v>329</v>
      </c>
      <c r="G3344">
        <v>19</v>
      </c>
      <c r="H3344" t="s">
        <v>265</v>
      </c>
      <c r="I3344">
        <v>2013</v>
      </c>
      <c r="J3344" t="s">
        <v>92</v>
      </c>
      <c r="K3344" t="s">
        <v>1601</v>
      </c>
      <c r="L3344">
        <v>76721</v>
      </c>
      <c r="M3344" s="9" t="str">
        <f>Data[[#This Row],[schedule]]&amp;" | "&amp;Data[[#This Row],[section]]</f>
        <v>SCHEDULE 8: CONSOLIDATION STATEMENT | 8a: CONSOLIDATION STATEMENT</v>
      </c>
      <c r="N3344" s="9" t="str">
        <f t="shared" si="52"/>
        <v xml:space="preserve">SCHEDULE 8: CONSOLIDATION STATEMENT | 8a: CONSOLIDATION STATEMENT | Airport Company–GAAP | Net operating surplus / (deficit) before interest </v>
      </c>
    </row>
    <row r="3345" spans="1:14" hidden="1">
      <c r="A3345" t="s">
        <v>2</v>
      </c>
      <c r="B3345">
        <v>2013</v>
      </c>
      <c r="C3345" t="s">
        <v>203</v>
      </c>
      <c r="D3345" t="s">
        <v>208</v>
      </c>
      <c r="E3345" t="s">
        <v>81</v>
      </c>
      <c r="F3345" t="s">
        <v>325</v>
      </c>
      <c r="G3345">
        <v>21</v>
      </c>
      <c r="H3345" t="s">
        <v>266</v>
      </c>
      <c r="I3345">
        <v>2013</v>
      </c>
      <c r="J3345" t="s">
        <v>92</v>
      </c>
      <c r="K3345" t="s">
        <v>1567</v>
      </c>
      <c r="L3345">
        <v>485887.24774237652</v>
      </c>
      <c r="M3345" s="9" t="str">
        <f>Data[[#This Row],[schedule]]&amp;" | "&amp;Data[[#This Row],[section]]</f>
        <v>SCHEDULE 8: CONSOLIDATION STATEMENT | 8a: CONSOLIDATION STATEMENT</v>
      </c>
      <c r="N3345" s="9" t="str">
        <f t="shared" si="52"/>
        <v xml:space="preserve">SCHEDULE 8: CONSOLIDATION STATEMENT | 8a: CONSOLIDATION STATEMENT | Airport Businesses | Property plant and equipment </v>
      </c>
    </row>
    <row r="3346" spans="1:14" hidden="1">
      <c r="A3346" t="s">
        <v>2</v>
      </c>
      <c r="B3346">
        <v>2013</v>
      </c>
      <c r="C3346" t="s">
        <v>203</v>
      </c>
      <c r="D3346" t="s">
        <v>208</v>
      </c>
      <c r="E3346" t="s">
        <v>81</v>
      </c>
      <c r="F3346" t="s">
        <v>326</v>
      </c>
      <c r="G3346">
        <v>21</v>
      </c>
      <c r="H3346" t="s">
        <v>266</v>
      </c>
      <c r="I3346">
        <v>2013</v>
      </c>
      <c r="J3346" t="s">
        <v>92</v>
      </c>
      <c r="K3346" t="s">
        <v>1602</v>
      </c>
      <c r="L3346">
        <v>81119.012420770727</v>
      </c>
      <c r="M3346" s="9" t="str">
        <f>Data[[#This Row],[schedule]]&amp;" | "&amp;Data[[#This Row],[section]]</f>
        <v>SCHEDULE 8: CONSOLIDATION STATEMENT | 8a: CONSOLIDATION STATEMENT</v>
      </c>
      <c r="N3346" s="9" t="str">
        <f t="shared" si="52"/>
        <v xml:space="preserve">SCHEDULE 8: CONSOLIDATION STATEMENT | 8a: CONSOLIDATION STATEMENT | Regulatory/GAAP Adjustments | Property plant and equipment </v>
      </c>
    </row>
    <row r="3347" spans="1:14" hidden="1">
      <c r="A3347" t="s">
        <v>2</v>
      </c>
      <c r="B3347">
        <v>2013</v>
      </c>
      <c r="C3347" t="s">
        <v>203</v>
      </c>
      <c r="D3347" t="s">
        <v>208</v>
      </c>
      <c r="E3347" t="s">
        <v>81</v>
      </c>
      <c r="F3347" t="s">
        <v>327</v>
      </c>
      <c r="G3347">
        <v>21</v>
      </c>
      <c r="H3347" t="s">
        <v>266</v>
      </c>
      <c r="I3347">
        <v>2013</v>
      </c>
      <c r="J3347" t="s">
        <v>92</v>
      </c>
      <c r="K3347" t="s">
        <v>1603</v>
      </c>
      <c r="L3347">
        <v>567006.26016314724</v>
      </c>
      <c r="M3347" s="9" t="str">
        <f>Data[[#This Row],[schedule]]&amp;" | "&amp;Data[[#This Row],[section]]</f>
        <v>SCHEDULE 8: CONSOLIDATION STATEMENT | 8a: CONSOLIDATION STATEMENT</v>
      </c>
      <c r="N3347" s="9" t="str">
        <f t="shared" si="52"/>
        <v xml:space="preserve">SCHEDULE 8: CONSOLIDATION STATEMENT | 8a: CONSOLIDATION STATEMENT | Airport Business–GAAP | Property plant and equipment </v>
      </c>
    </row>
    <row r="3348" spans="1:14" hidden="1">
      <c r="A3348" t="s">
        <v>2</v>
      </c>
      <c r="B3348">
        <v>2013</v>
      </c>
      <c r="C3348" t="s">
        <v>203</v>
      </c>
      <c r="D3348" t="s">
        <v>208</v>
      </c>
      <c r="E3348" t="s">
        <v>81</v>
      </c>
      <c r="F3348" t="s">
        <v>328</v>
      </c>
      <c r="G3348">
        <v>21</v>
      </c>
      <c r="H3348" t="s">
        <v>266</v>
      </c>
      <c r="I3348">
        <v>2013</v>
      </c>
      <c r="J3348" t="s">
        <v>92</v>
      </c>
      <c r="K3348" t="s">
        <v>1604</v>
      </c>
      <c r="L3348">
        <v>326434.75000685267</v>
      </c>
      <c r="M3348" s="9" t="str">
        <f>Data[[#This Row],[schedule]]&amp;" | "&amp;Data[[#This Row],[section]]</f>
        <v>SCHEDULE 8: CONSOLIDATION STATEMENT | 8a: CONSOLIDATION STATEMENT</v>
      </c>
      <c r="N3348" s="9" t="str">
        <f t="shared" si="52"/>
        <v xml:space="preserve">SCHEDULE 8: CONSOLIDATION STATEMENT | 8a: CONSOLIDATION STATEMENT | Unregulated Activities–GAAP | Property plant and equipment </v>
      </c>
    </row>
    <row r="3349" spans="1:14" hidden="1">
      <c r="A3349" t="s">
        <v>2</v>
      </c>
      <c r="B3349">
        <v>2013</v>
      </c>
      <c r="C3349" t="s">
        <v>203</v>
      </c>
      <c r="D3349" t="s">
        <v>208</v>
      </c>
      <c r="E3349" t="s">
        <v>81</v>
      </c>
      <c r="F3349" t="s">
        <v>329</v>
      </c>
      <c r="G3349">
        <v>21</v>
      </c>
      <c r="H3349" t="s">
        <v>266</v>
      </c>
      <c r="I3349">
        <v>2013</v>
      </c>
      <c r="J3349" t="s">
        <v>92</v>
      </c>
      <c r="K3349" t="s">
        <v>1605</v>
      </c>
      <c r="L3349">
        <v>893441.01016999991</v>
      </c>
      <c r="M3349" s="9" t="str">
        <f>Data[[#This Row],[schedule]]&amp;" | "&amp;Data[[#This Row],[section]]</f>
        <v>SCHEDULE 8: CONSOLIDATION STATEMENT | 8a: CONSOLIDATION STATEMENT</v>
      </c>
      <c r="N3349" s="9" t="str">
        <f t="shared" si="52"/>
        <v xml:space="preserve">SCHEDULE 8: CONSOLIDATION STATEMENT | 8a: CONSOLIDATION STATEMENT | Airport Company–GAAP | Property plant and equipment </v>
      </c>
    </row>
    <row r="3350" spans="1:14" hidden="1">
      <c r="A3350" t="s">
        <v>2</v>
      </c>
      <c r="B3350">
        <v>2013</v>
      </c>
      <c r="C3350" t="s">
        <v>204</v>
      </c>
      <c r="D3350" t="s">
        <v>209</v>
      </c>
      <c r="E3350" t="s">
        <v>81</v>
      </c>
      <c r="F3350" t="s">
        <v>330</v>
      </c>
      <c r="G3350">
        <v>8</v>
      </c>
      <c r="H3350" t="s">
        <v>169</v>
      </c>
      <c r="I3350">
        <v>2013</v>
      </c>
      <c r="J3350" t="s">
        <v>92</v>
      </c>
      <c r="K3350" t="s">
        <v>458</v>
      </c>
      <c r="L3350">
        <v>0</v>
      </c>
      <c r="M3350" s="9" t="str">
        <f>Data[[#This Row],[schedule]]&amp;" | "&amp;Data[[#This Row],[section]]</f>
        <v>SCHEDULE 7: REPORT ON SEGMENTED INFORMATION | 7.a</v>
      </c>
      <c r="N3350" s="9" t="str">
        <f t="shared" si="52"/>
        <v>SCHEDULE 7: REPORT ON SEGMENTED INFORMATION | 7.a | Specified Passenger Terminal Activities | Airfield Charges</v>
      </c>
    </row>
    <row r="3351" spans="1:14" hidden="1">
      <c r="A3351" t="s">
        <v>2</v>
      </c>
      <c r="B3351">
        <v>2013</v>
      </c>
      <c r="C3351" t="s">
        <v>204</v>
      </c>
      <c r="D3351" t="s">
        <v>209</v>
      </c>
      <c r="E3351" t="s">
        <v>81</v>
      </c>
      <c r="F3351" t="s">
        <v>321</v>
      </c>
      <c r="G3351">
        <v>8</v>
      </c>
      <c r="H3351" t="s">
        <v>169</v>
      </c>
      <c r="I3351">
        <v>2013</v>
      </c>
      <c r="J3351" t="s">
        <v>92</v>
      </c>
      <c r="K3351" t="s">
        <v>1606</v>
      </c>
      <c r="L3351">
        <v>20924.56777356008</v>
      </c>
      <c r="M3351" s="9" t="str">
        <f>Data[[#This Row],[schedule]]&amp;" | "&amp;Data[[#This Row],[section]]</f>
        <v>SCHEDULE 7: REPORT ON SEGMENTED INFORMATION | 7.a</v>
      </c>
      <c r="N3351" s="9" t="str">
        <f t="shared" si="52"/>
        <v>SCHEDULE 7: REPORT ON SEGMENTED INFORMATION | 7.a | Airfield Activities | Airfield Charges</v>
      </c>
    </row>
    <row r="3352" spans="1:14" hidden="1">
      <c r="A3352" t="s">
        <v>2</v>
      </c>
      <c r="B3352">
        <v>2013</v>
      </c>
      <c r="C3352" t="s">
        <v>204</v>
      </c>
      <c r="D3352" t="s">
        <v>209</v>
      </c>
      <c r="E3352" t="s">
        <v>81</v>
      </c>
      <c r="F3352" t="s">
        <v>322</v>
      </c>
      <c r="G3352">
        <v>8</v>
      </c>
      <c r="H3352" t="s">
        <v>169</v>
      </c>
      <c r="I3352">
        <v>2013</v>
      </c>
      <c r="J3352" t="s">
        <v>92</v>
      </c>
      <c r="K3352" t="s">
        <v>458</v>
      </c>
      <c r="L3352">
        <v>0</v>
      </c>
      <c r="M3352" s="9" t="str">
        <f>Data[[#This Row],[schedule]]&amp;" | "&amp;Data[[#This Row],[section]]</f>
        <v>SCHEDULE 7: REPORT ON SEGMENTED INFORMATION | 7.a</v>
      </c>
      <c r="N3352" s="9" t="str">
        <f t="shared" si="52"/>
        <v>SCHEDULE 7: REPORT ON SEGMENTED INFORMATION | 7.a | Aircraft and Freight Activities | Airfield Charges</v>
      </c>
    </row>
    <row r="3353" spans="1:14" hidden="1">
      <c r="A3353" t="s">
        <v>2</v>
      </c>
      <c r="B3353">
        <v>2013</v>
      </c>
      <c r="C3353" t="s">
        <v>204</v>
      </c>
      <c r="D3353" t="s">
        <v>209</v>
      </c>
      <c r="E3353" t="s">
        <v>81</v>
      </c>
      <c r="F3353" t="s">
        <v>323</v>
      </c>
      <c r="G3353">
        <v>8</v>
      </c>
      <c r="H3353" t="s">
        <v>169</v>
      </c>
      <c r="I3353">
        <v>2013</v>
      </c>
      <c r="J3353" t="s">
        <v>92</v>
      </c>
      <c r="K3353" t="s">
        <v>1606</v>
      </c>
      <c r="L3353">
        <v>20924.56777356008</v>
      </c>
      <c r="M3353" s="9" t="str">
        <f>Data[[#This Row],[schedule]]&amp;" | "&amp;Data[[#This Row],[section]]</f>
        <v>SCHEDULE 7: REPORT ON SEGMENTED INFORMATION | 7.a</v>
      </c>
      <c r="N3353" s="9" t="str">
        <f t="shared" si="52"/>
        <v>SCHEDULE 7: REPORT ON SEGMENTED INFORMATION | 7.a | Airport Business | Airfield Charges</v>
      </c>
    </row>
    <row r="3354" spans="1:14" hidden="1">
      <c r="A3354" t="s">
        <v>2</v>
      </c>
      <c r="B3354">
        <v>2013</v>
      </c>
      <c r="C3354" t="s">
        <v>204</v>
      </c>
      <c r="D3354" t="s">
        <v>209</v>
      </c>
      <c r="E3354" t="s">
        <v>81</v>
      </c>
      <c r="F3354" t="s">
        <v>330</v>
      </c>
      <c r="G3354">
        <v>9</v>
      </c>
      <c r="H3354" t="s">
        <v>170</v>
      </c>
      <c r="I3354">
        <v>2013</v>
      </c>
      <c r="J3354" t="s">
        <v>92</v>
      </c>
      <c r="K3354" t="s">
        <v>1607</v>
      </c>
      <c r="L3354">
        <v>7100</v>
      </c>
      <c r="M3354" s="9" t="str">
        <f>Data[[#This Row],[schedule]]&amp;" | "&amp;Data[[#This Row],[section]]</f>
        <v>SCHEDULE 7: REPORT ON SEGMENTED INFORMATION | 7.a</v>
      </c>
      <c r="N3354" s="9" t="str">
        <f t="shared" si="52"/>
        <v>SCHEDULE 7: REPORT ON SEGMENTED INFORMATION | 7.a | Specified Passenger Terminal Activities | Terminal Charges</v>
      </c>
    </row>
    <row r="3355" spans="1:14" hidden="1">
      <c r="A3355" t="s">
        <v>2</v>
      </c>
      <c r="B3355">
        <v>2013</v>
      </c>
      <c r="C3355" t="s">
        <v>204</v>
      </c>
      <c r="D3355" t="s">
        <v>209</v>
      </c>
      <c r="E3355" t="s">
        <v>81</v>
      </c>
      <c r="F3355" t="s">
        <v>321</v>
      </c>
      <c r="G3355">
        <v>9</v>
      </c>
      <c r="H3355" t="s">
        <v>170</v>
      </c>
      <c r="I3355">
        <v>2013</v>
      </c>
      <c r="J3355" t="s">
        <v>92</v>
      </c>
      <c r="K3355" t="s">
        <v>458</v>
      </c>
      <c r="L3355">
        <v>0</v>
      </c>
      <c r="M3355" s="9" t="str">
        <f>Data[[#This Row],[schedule]]&amp;" | "&amp;Data[[#This Row],[section]]</f>
        <v>SCHEDULE 7: REPORT ON SEGMENTED INFORMATION | 7.a</v>
      </c>
      <c r="N3355" s="9" t="str">
        <f t="shared" si="52"/>
        <v>SCHEDULE 7: REPORT ON SEGMENTED INFORMATION | 7.a | Airfield Activities | Terminal Charges</v>
      </c>
    </row>
    <row r="3356" spans="1:14" hidden="1">
      <c r="A3356" t="s">
        <v>2</v>
      </c>
      <c r="B3356">
        <v>2013</v>
      </c>
      <c r="C3356" t="s">
        <v>204</v>
      </c>
      <c r="D3356" t="s">
        <v>209</v>
      </c>
      <c r="E3356" t="s">
        <v>81</v>
      </c>
      <c r="F3356" t="s">
        <v>322</v>
      </c>
      <c r="G3356">
        <v>9</v>
      </c>
      <c r="H3356" t="s">
        <v>170</v>
      </c>
      <c r="I3356">
        <v>2013</v>
      </c>
      <c r="J3356" t="s">
        <v>92</v>
      </c>
      <c r="K3356" t="s">
        <v>458</v>
      </c>
      <c r="L3356">
        <v>0</v>
      </c>
      <c r="M3356" s="9" t="str">
        <f>Data[[#This Row],[schedule]]&amp;" | "&amp;Data[[#This Row],[section]]</f>
        <v>SCHEDULE 7: REPORT ON SEGMENTED INFORMATION | 7.a</v>
      </c>
      <c r="N3356" s="9" t="str">
        <f t="shared" si="52"/>
        <v>SCHEDULE 7: REPORT ON SEGMENTED INFORMATION | 7.a | Aircraft and Freight Activities | Terminal Charges</v>
      </c>
    </row>
    <row r="3357" spans="1:14" hidden="1">
      <c r="A3357" t="s">
        <v>2</v>
      </c>
      <c r="B3357">
        <v>2013</v>
      </c>
      <c r="C3357" t="s">
        <v>204</v>
      </c>
      <c r="D3357" t="s">
        <v>209</v>
      </c>
      <c r="E3357" t="s">
        <v>81</v>
      </c>
      <c r="F3357" t="s">
        <v>323</v>
      </c>
      <c r="G3357">
        <v>9</v>
      </c>
      <c r="H3357" t="s">
        <v>170</v>
      </c>
      <c r="I3357">
        <v>2013</v>
      </c>
      <c r="J3357" t="s">
        <v>92</v>
      </c>
      <c r="K3357" t="s">
        <v>1607</v>
      </c>
      <c r="L3357">
        <v>7100</v>
      </c>
      <c r="M3357" s="9" t="str">
        <f>Data[[#This Row],[schedule]]&amp;" | "&amp;Data[[#This Row],[section]]</f>
        <v>SCHEDULE 7: REPORT ON SEGMENTED INFORMATION | 7.a</v>
      </c>
      <c r="N3357" s="9" t="str">
        <f t="shared" si="52"/>
        <v>SCHEDULE 7: REPORT ON SEGMENTED INFORMATION | 7.a | Airport Business | Terminal Charges</v>
      </c>
    </row>
    <row r="3358" spans="1:14" hidden="1">
      <c r="A3358" t="s">
        <v>2</v>
      </c>
      <c r="B3358">
        <v>2013</v>
      </c>
      <c r="C3358" t="s">
        <v>204</v>
      </c>
      <c r="D3358" t="s">
        <v>209</v>
      </c>
      <c r="E3358" t="s">
        <v>81</v>
      </c>
      <c r="F3358" t="s">
        <v>330</v>
      </c>
      <c r="G3358">
        <v>10</v>
      </c>
      <c r="H3358" t="s">
        <v>171</v>
      </c>
      <c r="I3358">
        <v>2013</v>
      </c>
      <c r="J3358" t="s">
        <v>92</v>
      </c>
      <c r="K3358" t="s">
        <v>1608</v>
      </c>
      <c r="L3358">
        <v>2099.358400000001</v>
      </c>
      <c r="M3358" s="9" t="str">
        <f>Data[[#This Row],[schedule]]&amp;" | "&amp;Data[[#This Row],[section]]</f>
        <v>SCHEDULE 7: REPORT ON SEGMENTED INFORMATION | 7.a</v>
      </c>
      <c r="N3358" s="9" t="str">
        <f t="shared" si="52"/>
        <v>SCHEDULE 7: REPORT ON SEGMENTED INFORMATION | 7.a | Specified Passenger Terminal Activities | Counter Charges</v>
      </c>
    </row>
    <row r="3359" spans="1:14" hidden="1">
      <c r="A3359" t="s">
        <v>2</v>
      </c>
      <c r="B3359">
        <v>2013</v>
      </c>
      <c r="C3359" t="s">
        <v>204</v>
      </c>
      <c r="D3359" t="s">
        <v>209</v>
      </c>
      <c r="E3359" t="s">
        <v>81</v>
      </c>
      <c r="F3359" t="s">
        <v>321</v>
      </c>
      <c r="G3359">
        <v>10</v>
      </c>
      <c r="H3359" t="s">
        <v>171</v>
      </c>
      <c r="I3359">
        <v>2013</v>
      </c>
      <c r="J3359" t="s">
        <v>92</v>
      </c>
      <c r="K3359" t="s">
        <v>458</v>
      </c>
      <c r="L3359">
        <v>0</v>
      </c>
      <c r="M3359" s="9" t="str">
        <f>Data[[#This Row],[schedule]]&amp;" | "&amp;Data[[#This Row],[section]]</f>
        <v>SCHEDULE 7: REPORT ON SEGMENTED INFORMATION | 7.a</v>
      </c>
      <c r="N3359" s="9" t="str">
        <f t="shared" si="52"/>
        <v>SCHEDULE 7: REPORT ON SEGMENTED INFORMATION | 7.a | Airfield Activities | Counter Charges</v>
      </c>
    </row>
    <row r="3360" spans="1:14" hidden="1">
      <c r="A3360" t="s">
        <v>2</v>
      </c>
      <c r="B3360">
        <v>2013</v>
      </c>
      <c r="C3360" t="s">
        <v>204</v>
      </c>
      <c r="D3360" t="s">
        <v>209</v>
      </c>
      <c r="E3360" t="s">
        <v>81</v>
      </c>
      <c r="F3360" t="s">
        <v>322</v>
      </c>
      <c r="G3360">
        <v>10</v>
      </c>
      <c r="H3360" t="s">
        <v>171</v>
      </c>
      <c r="I3360">
        <v>2013</v>
      </c>
      <c r="J3360" t="s">
        <v>92</v>
      </c>
      <c r="K3360" t="s">
        <v>458</v>
      </c>
      <c r="L3360">
        <v>0</v>
      </c>
      <c r="M3360" s="9" t="str">
        <f>Data[[#This Row],[schedule]]&amp;" | "&amp;Data[[#This Row],[section]]</f>
        <v>SCHEDULE 7: REPORT ON SEGMENTED INFORMATION | 7.a</v>
      </c>
      <c r="N3360" s="9" t="str">
        <f t="shared" si="52"/>
        <v>SCHEDULE 7: REPORT ON SEGMENTED INFORMATION | 7.a | Aircraft and Freight Activities | Counter Charges</v>
      </c>
    </row>
    <row r="3361" spans="1:14" hidden="1">
      <c r="A3361" t="s">
        <v>2</v>
      </c>
      <c r="B3361">
        <v>2013</v>
      </c>
      <c r="C3361" t="s">
        <v>204</v>
      </c>
      <c r="D3361" t="s">
        <v>209</v>
      </c>
      <c r="E3361" t="s">
        <v>81</v>
      </c>
      <c r="F3361" t="s">
        <v>323</v>
      </c>
      <c r="G3361">
        <v>10</v>
      </c>
      <c r="H3361" t="s">
        <v>171</v>
      </c>
      <c r="I3361">
        <v>2013</v>
      </c>
      <c r="J3361" t="s">
        <v>92</v>
      </c>
      <c r="K3361" t="s">
        <v>1608</v>
      </c>
      <c r="L3361">
        <v>2099.358400000001</v>
      </c>
      <c r="M3361" s="9" t="str">
        <f>Data[[#This Row],[schedule]]&amp;" | "&amp;Data[[#This Row],[section]]</f>
        <v>SCHEDULE 7: REPORT ON SEGMENTED INFORMATION | 7.a</v>
      </c>
      <c r="N3361" s="9" t="str">
        <f t="shared" si="52"/>
        <v>SCHEDULE 7: REPORT ON SEGMENTED INFORMATION | 7.a | Airport Business | Counter Charges</v>
      </c>
    </row>
    <row r="3362" spans="1:14" hidden="1">
      <c r="A3362" t="s">
        <v>2</v>
      </c>
      <c r="B3362">
        <v>2013</v>
      </c>
      <c r="C3362" t="s">
        <v>204</v>
      </c>
      <c r="D3362" t="s">
        <v>209</v>
      </c>
      <c r="E3362" t="s">
        <v>81</v>
      </c>
      <c r="F3362" t="s">
        <v>330</v>
      </c>
      <c r="G3362">
        <v>11</v>
      </c>
      <c r="H3362" t="s">
        <v>172</v>
      </c>
      <c r="I3362">
        <v>2013</v>
      </c>
      <c r="J3362" t="s">
        <v>92</v>
      </c>
      <c r="K3362" t="s">
        <v>1609</v>
      </c>
      <c r="L3362">
        <v>13462.6536</v>
      </c>
      <c r="M3362" s="9" t="str">
        <f>Data[[#This Row],[schedule]]&amp;" | "&amp;Data[[#This Row],[section]]</f>
        <v>SCHEDULE 7: REPORT ON SEGMENTED INFORMATION | 7.a</v>
      </c>
      <c r="N3362" s="9" t="str">
        <f t="shared" si="52"/>
        <v>SCHEDULE 7: REPORT ON SEGMENTED INFORMATION | 7.a | Specified Passenger Terminal Activities | Passenger Service Charges</v>
      </c>
    </row>
    <row r="3363" spans="1:14" hidden="1">
      <c r="A3363" t="s">
        <v>2</v>
      </c>
      <c r="B3363">
        <v>2013</v>
      </c>
      <c r="C3363" t="s">
        <v>204</v>
      </c>
      <c r="D3363" t="s">
        <v>209</v>
      </c>
      <c r="E3363" t="s">
        <v>81</v>
      </c>
      <c r="F3363" t="s">
        <v>321</v>
      </c>
      <c r="G3363">
        <v>11</v>
      </c>
      <c r="H3363" t="s">
        <v>172</v>
      </c>
      <c r="I3363">
        <v>2013</v>
      </c>
      <c r="J3363" t="s">
        <v>92</v>
      </c>
      <c r="K3363" t="s">
        <v>458</v>
      </c>
      <c r="L3363">
        <v>0</v>
      </c>
      <c r="M3363" s="9" t="str">
        <f>Data[[#This Row],[schedule]]&amp;" | "&amp;Data[[#This Row],[section]]</f>
        <v>SCHEDULE 7: REPORT ON SEGMENTED INFORMATION | 7.a</v>
      </c>
      <c r="N3363" s="9" t="str">
        <f t="shared" si="52"/>
        <v>SCHEDULE 7: REPORT ON SEGMENTED INFORMATION | 7.a | Airfield Activities | Passenger Service Charges</v>
      </c>
    </row>
    <row r="3364" spans="1:14" hidden="1">
      <c r="A3364" t="s">
        <v>2</v>
      </c>
      <c r="B3364">
        <v>2013</v>
      </c>
      <c r="C3364" t="s">
        <v>204</v>
      </c>
      <c r="D3364" t="s">
        <v>209</v>
      </c>
      <c r="E3364" t="s">
        <v>81</v>
      </c>
      <c r="F3364" t="s">
        <v>322</v>
      </c>
      <c r="G3364">
        <v>11</v>
      </c>
      <c r="H3364" t="s">
        <v>172</v>
      </c>
      <c r="I3364">
        <v>2013</v>
      </c>
      <c r="J3364" t="s">
        <v>92</v>
      </c>
      <c r="K3364" t="s">
        <v>458</v>
      </c>
      <c r="L3364">
        <v>0</v>
      </c>
      <c r="M3364" s="9" t="str">
        <f>Data[[#This Row],[schedule]]&amp;" | "&amp;Data[[#This Row],[section]]</f>
        <v>SCHEDULE 7: REPORT ON SEGMENTED INFORMATION | 7.a</v>
      </c>
      <c r="N3364" s="9" t="str">
        <f t="shared" si="52"/>
        <v>SCHEDULE 7: REPORT ON SEGMENTED INFORMATION | 7.a | Aircraft and Freight Activities | Passenger Service Charges</v>
      </c>
    </row>
    <row r="3365" spans="1:14" hidden="1">
      <c r="A3365" t="s">
        <v>2</v>
      </c>
      <c r="B3365">
        <v>2013</v>
      </c>
      <c r="C3365" t="s">
        <v>204</v>
      </c>
      <c r="D3365" t="s">
        <v>209</v>
      </c>
      <c r="E3365" t="s">
        <v>81</v>
      </c>
      <c r="F3365" t="s">
        <v>323</v>
      </c>
      <c r="G3365">
        <v>11</v>
      </c>
      <c r="H3365" t="s">
        <v>172</v>
      </c>
      <c r="I3365">
        <v>2013</v>
      </c>
      <c r="J3365" t="s">
        <v>92</v>
      </c>
      <c r="K3365" t="s">
        <v>1609</v>
      </c>
      <c r="L3365">
        <v>13462.6536</v>
      </c>
      <c r="M3365" s="9" t="str">
        <f>Data[[#This Row],[schedule]]&amp;" | "&amp;Data[[#This Row],[section]]</f>
        <v>SCHEDULE 7: REPORT ON SEGMENTED INFORMATION | 7.a</v>
      </c>
      <c r="N3365" s="9" t="str">
        <f t="shared" si="52"/>
        <v>SCHEDULE 7: REPORT ON SEGMENTED INFORMATION | 7.a | Airport Business | Passenger Service Charges</v>
      </c>
    </row>
    <row r="3366" spans="1:14" hidden="1">
      <c r="A3366" t="s">
        <v>2</v>
      </c>
      <c r="B3366">
        <v>2013</v>
      </c>
      <c r="C3366" t="s">
        <v>204</v>
      </c>
      <c r="D3366" t="s">
        <v>209</v>
      </c>
      <c r="E3366" t="s">
        <v>81</v>
      </c>
      <c r="F3366" t="s">
        <v>330</v>
      </c>
      <c r="G3366">
        <v>12</v>
      </c>
      <c r="H3366" t="s">
        <v>147</v>
      </c>
      <c r="I3366">
        <v>2013</v>
      </c>
      <c r="J3366" t="s">
        <v>92</v>
      </c>
      <c r="K3366" t="s">
        <v>1610</v>
      </c>
      <c r="L3366">
        <v>3346.0564001130001</v>
      </c>
      <c r="M3366" s="9" t="str">
        <f>Data[[#This Row],[schedule]]&amp;" | "&amp;Data[[#This Row],[section]]</f>
        <v>SCHEDULE 7: REPORT ON SEGMENTED INFORMATION | 7.a</v>
      </c>
      <c r="N3366" s="9" t="str">
        <f t="shared" si="52"/>
        <v>SCHEDULE 7: REPORT ON SEGMENTED INFORMATION | 7.a | Specified Passenger Terminal Activities | Lease, rental and concession income</v>
      </c>
    </row>
    <row r="3367" spans="1:14" hidden="1">
      <c r="A3367" t="s">
        <v>2</v>
      </c>
      <c r="B3367">
        <v>2013</v>
      </c>
      <c r="C3367" t="s">
        <v>204</v>
      </c>
      <c r="D3367" t="s">
        <v>209</v>
      </c>
      <c r="E3367" t="s">
        <v>81</v>
      </c>
      <c r="F3367" t="s">
        <v>321</v>
      </c>
      <c r="G3367">
        <v>12</v>
      </c>
      <c r="H3367" t="s">
        <v>147</v>
      </c>
      <c r="I3367">
        <v>2013</v>
      </c>
      <c r="J3367" t="s">
        <v>92</v>
      </c>
      <c r="K3367" t="s">
        <v>1611</v>
      </c>
      <c r="L3367">
        <v>240.11225999999999</v>
      </c>
      <c r="M3367" s="9" t="str">
        <f>Data[[#This Row],[schedule]]&amp;" | "&amp;Data[[#This Row],[section]]</f>
        <v>SCHEDULE 7: REPORT ON SEGMENTED INFORMATION | 7.a</v>
      </c>
      <c r="N3367" s="9" t="str">
        <f t="shared" si="52"/>
        <v>SCHEDULE 7: REPORT ON SEGMENTED INFORMATION | 7.a | Airfield Activities | Lease, rental and concession income</v>
      </c>
    </row>
    <row r="3368" spans="1:14" hidden="1">
      <c r="A3368" t="s">
        <v>2</v>
      </c>
      <c r="B3368">
        <v>2013</v>
      </c>
      <c r="C3368" t="s">
        <v>204</v>
      </c>
      <c r="D3368" t="s">
        <v>209</v>
      </c>
      <c r="E3368" t="s">
        <v>81</v>
      </c>
      <c r="F3368" t="s">
        <v>322</v>
      </c>
      <c r="G3368">
        <v>12</v>
      </c>
      <c r="H3368" t="s">
        <v>147</v>
      </c>
      <c r="I3368">
        <v>2013</v>
      </c>
      <c r="J3368" t="s">
        <v>92</v>
      </c>
      <c r="K3368" t="s">
        <v>1612</v>
      </c>
      <c r="L3368">
        <v>3502.9847399999999</v>
      </c>
      <c r="M3368" s="9" t="str">
        <f>Data[[#This Row],[schedule]]&amp;" | "&amp;Data[[#This Row],[section]]</f>
        <v>SCHEDULE 7: REPORT ON SEGMENTED INFORMATION | 7.a</v>
      </c>
      <c r="N3368" s="9" t="str">
        <f t="shared" si="52"/>
        <v>SCHEDULE 7: REPORT ON SEGMENTED INFORMATION | 7.a | Aircraft and Freight Activities | Lease, rental and concession income</v>
      </c>
    </row>
    <row r="3369" spans="1:14" hidden="1">
      <c r="A3369" t="s">
        <v>2</v>
      </c>
      <c r="B3369">
        <v>2013</v>
      </c>
      <c r="C3369" t="s">
        <v>204</v>
      </c>
      <c r="D3369" t="s">
        <v>209</v>
      </c>
      <c r="E3369" t="s">
        <v>81</v>
      </c>
      <c r="F3369" t="s">
        <v>323</v>
      </c>
      <c r="G3369">
        <v>12</v>
      </c>
      <c r="H3369" t="s">
        <v>147</v>
      </c>
      <c r="I3369">
        <v>2013</v>
      </c>
      <c r="J3369" t="s">
        <v>92</v>
      </c>
      <c r="K3369" t="s">
        <v>1613</v>
      </c>
      <c r="L3369">
        <v>7089.1534001130003</v>
      </c>
      <c r="M3369" s="9" t="str">
        <f>Data[[#This Row],[schedule]]&amp;" | "&amp;Data[[#This Row],[section]]</f>
        <v>SCHEDULE 7: REPORT ON SEGMENTED INFORMATION | 7.a</v>
      </c>
      <c r="N3369" s="9" t="str">
        <f t="shared" si="52"/>
        <v>SCHEDULE 7: REPORT ON SEGMENTED INFORMATION | 7.a | Airport Business | Lease, rental and concession income</v>
      </c>
    </row>
    <row r="3370" spans="1:14" hidden="1">
      <c r="A3370" t="s">
        <v>2</v>
      </c>
      <c r="B3370">
        <v>2013</v>
      </c>
      <c r="C3370" t="s">
        <v>204</v>
      </c>
      <c r="D3370" t="s">
        <v>209</v>
      </c>
      <c r="E3370" t="s">
        <v>81</v>
      </c>
      <c r="F3370" t="s">
        <v>330</v>
      </c>
      <c r="G3370">
        <v>13</v>
      </c>
      <c r="H3370" t="s">
        <v>148</v>
      </c>
      <c r="I3370">
        <v>2013</v>
      </c>
      <c r="J3370" t="s">
        <v>92</v>
      </c>
      <c r="K3370" t="s">
        <v>1614</v>
      </c>
      <c r="L3370">
        <v>1072.6339264910309</v>
      </c>
      <c r="M3370" s="9" t="str">
        <f>Data[[#This Row],[schedule]]&amp;" | "&amp;Data[[#This Row],[section]]</f>
        <v>SCHEDULE 7: REPORT ON SEGMENTED INFORMATION | 7.a</v>
      </c>
      <c r="N3370" s="9" t="str">
        <f t="shared" si="52"/>
        <v>SCHEDULE 7: REPORT ON SEGMENTED INFORMATION | 7.a | Specified Passenger Terminal Activities | Other operating revenue</v>
      </c>
    </row>
    <row r="3371" spans="1:14" hidden="1">
      <c r="A3371" t="s">
        <v>2</v>
      </c>
      <c r="B3371">
        <v>2013</v>
      </c>
      <c r="C3371" t="s">
        <v>204</v>
      </c>
      <c r="D3371" t="s">
        <v>209</v>
      </c>
      <c r="E3371" t="s">
        <v>81</v>
      </c>
      <c r="F3371" t="s">
        <v>321</v>
      </c>
      <c r="G3371">
        <v>13</v>
      </c>
      <c r="H3371" t="s">
        <v>148</v>
      </c>
      <c r="I3371">
        <v>2013</v>
      </c>
      <c r="J3371" t="s">
        <v>92</v>
      </c>
      <c r="K3371" t="s">
        <v>1615</v>
      </c>
      <c r="L3371">
        <v>307.55223597082369</v>
      </c>
      <c r="M3371" s="9" t="str">
        <f>Data[[#This Row],[schedule]]&amp;" | "&amp;Data[[#This Row],[section]]</f>
        <v>SCHEDULE 7: REPORT ON SEGMENTED INFORMATION | 7.a</v>
      </c>
      <c r="N3371" s="9" t="str">
        <f t="shared" si="52"/>
        <v>SCHEDULE 7: REPORT ON SEGMENTED INFORMATION | 7.a | Airfield Activities | Other operating revenue</v>
      </c>
    </row>
    <row r="3372" spans="1:14" hidden="1">
      <c r="A3372" t="s">
        <v>2</v>
      </c>
      <c r="B3372">
        <v>2013</v>
      </c>
      <c r="C3372" t="s">
        <v>204</v>
      </c>
      <c r="D3372" t="s">
        <v>209</v>
      </c>
      <c r="E3372" t="s">
        <v>81</v>
      </c>
      <c r="F3372" t="s">
        <v>322</v>
      </c>
      <c r="G3372">
        <v>13</v>
      </c>
      <c r="H3372" t="s">
        <v>148</v>
      </c>
      <c r="I3372">
        <v>2013</v>
      </c>
      <c r="J3372" t="s">
        <v>92</v>
      </c>
      <c r="K3372" t="s">
        <v>1616</v>
      </c>
      <c r="L3372">
        <v>74.194247723511253</v>
      </c>
      <c r="M3372" s="9" t="str">
        <f>Data[[#This Row],[schedule]]&amp;" | "&amp;Data[[#This Row],[section]]</f>
        <v>SCHEDULE 7: REPORT ON SEGMENTED INFORMATION | 7.a</v>
      </c>
      <c r="N3372" s="9" t="str">
        <f t="shared" si="52"/>
        <v>SCHEDULE 7: REPORT ON SEGMENTED INFORMATION | 7.a | Aircraft and Freight Activities | Other operating revenue</v>
      </c>
    </row>
    <row r="3373" spans="1:14" hidden="1">
      <c r="A3373" t="s">
        <v>2</v>
      </c>
      <c r="B3373">
        <v>2013</v>
      </c>
      <c r="C3373" t="s">
        <v>204</v>
      </c>
      <c r="D3373" t="s">
        <v>209</v>
      </c>
      <c r="E3373" t="s">
        <v>81</v>
      </c>
      <c r="F3373" t="s">
        <v>323</v>
      </c>
      <c r="G3373">
        <v>13</v>
      </c>
      <c r="H3373" t="s">
        <v>148</v>
      </c>
      <c r="I3373">
        <v>2013</v>
      </c>
      <c r="J3373" t="s">
        <v>92</v>
      </c>
      <c r="K3373" t="s">
        <v>1617</v>
      </c>
      <c r="L3373">
        <v>1454.3804101853659</v>
      </c>
      <c r="M3373" s="9" t="str">
        <f>Data[[#This Row],[schedule]]&amp;" | "&amp;Data[[#This Row],[section]]</f>
        <v>SCHEDULE 7: REPORT ON SEGMENTED INFORMATION | 7.a</v>
      </c>
      <c r="N3373" s="9" t="str">
        <f t="shared" si="52"/>
        <v>SCHEDULE 7: REPORT ON SEGMENTED INFORMATION | 7.a | Airport Business | Other operating revenue</v>
      </c>
    </row>
    <row r="3374" spans="1:14" hidden="1">
      <c r="A3374" t="s">
        <v>2</v>
      </c>
      <c r="B3374">
        <v>2013</v>
      </c>
      <c r="C3374" t="s">
        <v>204</v>
      </c>
      <c r="D3374" t="s">
        <v>209</v>
      </c>
      <c r="E3374" t="s">
        <v>81</v>
      </c>
      <c r="F3374" t="s">
        <v>330</v>
      </c>
      <c r="G3374">
        <v>14</v>
      </c>
      <c r="H3374" t="s">
        <v>149</v>
      </c>
      <c r="I3374">
        <v>2013</v>
      </c>
      <c r="J3374" t="s">
        <v>92</v>
      </c>
      <c r="K3374" t="s">
        <v>1618</v>
      </c>
      <c r="L3374">
        <v>27080.702326604031</v>
      </c>
      <c r="M3374" s="9" t="str">
        <f>Data[[#This Row],[schedule]]&amp;" | "&amp;Data[[#This Row],[section]]</f>
        <v>SCHEDULE 7: REPORT ON SEGMENTED INFORMATION | 7.a</v>
      </c>
      <c r="N3374" s="9" t="str">
        <f t="shared" si="52"/>
        <v>SCHEDULE 7: REPORT ON SEGMENTED INFORMATION | 7.a | Specified Passenger Terminal Activities | Net operating revenue</v>
      </c>
    </row>
    <row r="3375" spans="1:14" hidden="1">
      <c r="A3375" t="s">
        <v>2</v>
      </c>
      <c r="B3375">
        <v>2013</v>
      </c>
      <c r="C3375" t="s">
        <v>204</v>
      </c>
      <c r="D3375" t="s">
        <v>209</v>
      </c>
      <c r="E3375" t="s">
        <v>81</v>
      </c>
      <c r="F3375" t="s">
        <v>321</v>
      </c>
      <c r="G3375">
        <v>14</v>
      </c>
      <c r="H3375" t="s">
        <v>149</v>
      </c>
      <c r="I3375">
        <v>2013</v>
      </c>
      <c r="J3375" t="s">
        <v>92</v>
      </c>
      <c r="K3375" t="s">
        <v>1619</v>
      </c>
      <c r="L3375">
        <v>21472.232269530909</v>
      </c>
      <c r="M3375" s="9" t="str">
        <f>Data[[#This Row],[schedule]]&amp;" | "&amp;Data[[#This Row],[section]]</f>
        <v>SCHEDULE 7: REPORT ON SEGMENTED INFORMATION | 7.a</v>
      </c>
      <c r="N3375" s="9" t="str">
        <f t="shared" si="52"/>
        <v>SCHEDULE 7: REPORT ON SEGMENTED INFORMATION | 7.a | Airfield Activities | Net operating revenue</v>
      </c>
    </row>
    <row r="3376" spans="1:14" hidden="1">
      <c r="A3376" t="s">
        <v>2</v>
      </c>
      <c r="B3376">
        <v>2013</v>
      </c>
      <c r="C3376" t="s">
        <v>204</v>
      </c>
      <c r="D3376" t="s">
        <v>209</v>
      </c>
      <c r="E3376" t="s">
        <v>81</v>
      </c>
      <c r="F3376" t="s">
        <v>322</v>
      </c>
      <c r="G3376">
        <v>14</v>
      </c>
      <c r="H3376" t="s">
        <v>149</v>
      </c>
      <c r="I3376">
        <v>2013</v>
      </c>
      <c r="J3376" t="s">
        <v>92</v>
      </c>
      <c r="K3376" t="s">
        <v>1620</v>
      </c>
      <c r="L3376">
        <v>3577.178987723511</v>
      </c>
      <c r="M3376" s="9" t="str">
        <f>Data[[#This Row],[schedule]]&amp;" | "&amp;Data[[#This Row],[section]]</f>
        <v>SCHEDULE 7: REPORT ON SEGMENTED INFORMATION | 7.a</v>
      </c>
      <c r="N3376" s="9" t="str">
        <f t="shared" si="52"/>
        <v>SCHEDULE 7: REPORT ON SEGMENTED INFORMATION | 7.a | Aircraft and Freight Activities | Net operating revenue</v>
      </c>
    </row>
    <row r="3377" spans="1:14" hidden="1">
      <c r="A3377" t="s">
        <v>2</v>
      </c>
      <c r="B3377">
        <v>2013</v>
      </c>
      <c r="C3377" t="s">
        <v>204</v>
      </c>
      <c r="D3377" t="s">
        <v>209</v>
      </c>
      <c r="E3377" t="s">
        <v>81</v>
      </c>
      <c r="F3377" t="s">
        <v>323</v>
      </c>
      <c r="G3377">
        <v>14</v>
      </c>
      <c r="H3377" t="s">
        <v>149</v>
      </c>
      <c r="I3377">
        <v>2013</v>
      </c>
      <c r="J3377" t="s">
        <v>92</v>
      </c>
      <c r="K3377" t="s">
        <v>1621</v>
      </c>
      <c r="L3377">
        <v>52130.11358385846</v>
      </c>
      <c r="M3377" s="9" t="str">
        <f>Data[[#This Row],[schedule]]&amp;" | "&amp;Data[[#This Row],[section]]</f>
        <v>SCHEDULE 7: REPORT ON SEGMENTED INFORMATION | 7.a</v>
      </c>
      <c r="N3377" s="9" t="str">
        <f t="shared" si="52"/>
        <v>SCHEDULE 7: REPORT ON SEGMENTED INFORMATION | 7.a | Airport Business | Net operating revenue</v>
      </c>
    </row>
    <row r="3378" spans="1:14" hidden="1">
      <c r="A3378" t="s">
        <v>2</v>
      </c>
      <c r="B3378">
        <v>2013</v>
      </c>
      <c r="C3378" t="s">
        <v>204</v>
      </c>
      <c r="D3378" t="s">
        <v>209</v>
      </c>
      <c r="E3378" t="s">
        <v>81</v>
      </c>
      <c r="F3378" t="s">
        <v>330</v>
      </c>
      <c r="G3378">
        <v>16</v>
      </c>
      <c r="H3378" t="s">
        <v>267</v>
      </c>
      <c r="I3378">
        <v>2013</v>
      </c>
      <c r="J3378" t="s">
        <v>92</v>
      </c>
      <c r="K3378" t="s">
        <v>1622</v>
      </c>
      <c r="L3378">
        <v>-49</v>
      </c>
      <c r="M3378" s="9" t="str">
        <f>Data[[#This Row],[schedule]]&amp;" | "&amp;Data[[#This Row],[section]]</f>
        <v>SCHEDULE 7: REPORT ON SEGMENTED INFORMATION | 7.a</v>
      </c>
      <c r="N3378" s="9" t="str">
        <f t="shared" si="52"/>
        <v>SCHEDULE 7: REPORT ON SEGMENTED INFORMATION | 7.a | Specified Passenger Terminal Activities | Gains / (losses) on asset sales</v>
      </c>
    </row>
    <row r="3379" spans="1:14" hidden="1">
      <c r="A3379" t="s">
        <v>2</v>
      </c>
      <c r="B3379">
        <v>2013</v>
      </c>
      <c r="C3379" t="s">
        <v>204</v>
      </c>
      <c r="D3379" t="s">
        <v>209</v>
      </c>
      <c r="E3379" t="s">
        <v>81</v>
      </c>
      <c r="F3379" t="s">
        <v>321</v>
      </c>
      <c r="G3379">
        <v>16</v>
      </c>
      <c r="H3379" t="s">
        <v>267</v>
      </c>
      <c r="I3379">
        <v>2013</v>
      </c>
      <c r="J3379" t="s">
        <v>92</v>
      </c>
      <c r="K3379" t="s">
        <v>1623</v>
      </c>
      <c r="L3379">
        <v>-10.478999999999999</v>
      </c>
      <c r="M3379" s="9" t="str">
        <f>Data[[#This Row],[schedule]]&amp;" | "&amp;Data[[#This Row],[section]]</f>
        <v>SCHEDULE 7: REPORT ON SEGMENTED INFORMATION | 7.a</v>
      </c>
      <c r="N3379" s="9" t="str">
        <f t="shared" si="52"/>
        <v>SCHEDULE 7: REPORT ON SEGMENTED INFORMATION | 7.a | Airfield Activities | Gains / (losses) on asset sales</v>
      </c>
    </row>
    <row r="3380" spans="1:14" hidden="1">
      <c r="A3380" t="s">
        <v>2</v>
      </c>
      <c r="B3380">
        <v>2013</v>
      </c>
      <c r="C3380" t="s">
        <v>204</v>
      </c>
      <c r="D3380" t="s">
        <v>209</v>
      </c>
      <c r="E3380" t="s">
        <v>81</v>
      </c>
      <c r="F3380" t="s">
        <v>322</v>
      </c>
      <c r="G3380">
        <v>16</v>
      </c>
      <c r="H3380" t="s">
        <v>267</v>
      </c>
      <c r="I3380">
        <v>2013</v>
      </c>
      <c r="J3380" t="s">
        <v>92</v>
      </c>
      <c r="K3380" t="s">
        <v>1624</v>
      </c>
      <c r="L3380">
        <v>1</v>
      </c>
      <c r="M3380" s="9" t="str">
        <f>Data[[#This Row],[schedule]]&amp;" | "&amp;Data[[#This Row],[section]]</f>
        <v>SCHEDULE 7: REPORT ON SEGMENTED INFORMATION | 7.a</v>
      </c>
      <c r="N3380" s="9" t="str">
        <f t="shared" si="52"/>
        <v>SCHEDULE 7: REPORT ON SEGMENTED INFORMATION | 7.a | Aircraft and Freight Activities | Gains / (losses) on asset sales</v>
      </c>
    </row>
    <row r="3381" spans="1:14" hidden="1">
      <c r="A3381" t="s">
        <v>2</v>
      </c>
      <c r="B3381">
        <v>2013</v>
      </c>
      <c r="C3381" t="s">
        <v>204</v>
      </c>
      <c r="D3381" t="s">
        <v>209</v>
      </c>
      <c r="E3381" t="s">
        <v>81</v>
      </c>
      <c r="F3381" t="s">
        <v>323</v>
      </c>
      <c r="G3381">
        <v>16</v>
      </c>
      <c r="H3381" t="s">
        <v>267</v>
      </c>
      <c r="I3381">
        <v>2013</v>
      </c>
      <c r="J3381" t="s">
        <v>92</v>
      </c>
      <c r="K3381" t="s">
        <v>1625</v>
      </c>
      <c r="L3381">
        <v>-58.478999999999999</v>
      </c>
      <c r="M3381" s="9" t="str">
        <f>Data[[#This Row],[schedule]]&amp;" | "&amp;Data[[#This Row],[section]]</f>
        <v>SCHEDULE 7: REPORT ON SEGMENTED INFORMATION | 7.a</v>
      </c>
      <c r="N3381" s="9" t="str">
        <f t="shared" si="52"/>
        <v>SCHEDULE 7: REPORT ON SEGMENTED INFORMATION | 7.a | Airport Business | Gains / (losses) on asset sales</v>
      </c>
    </row>
    <row r="3382" spans="1:14" hidden="1">
      <c r="A3382" t="s">
        <v>2</v>
      </c>
      <c r="B3382">
        <v>2013</v>
      </c>
      <c r="C3382" t="s">
        <v>204</v>
      </c>
      <c r="D3382" t="s">
        <v>209</v>
      </c>
      <c r="E3382" t="s">
        <v>81</v>
      </c>
      <c r="F3382" t="s">
        <v>330</v>
      </c>
      <c r="G3382">
        <v>17</v>
      </c>
      <c r="H3382" t="s">
        <v>151</v>
      </c>
      <c r="I3382">
        <v>2013</v>
      </c>
      <c r="J3382" t="s">
        <v>92</v>
      </c>
      <c r="K3382" t="s">
        <v>1626</v>
      </c>
      <c r="L3382">
        <v>107</v>
      </c>
      <c r="M3382" s="9" t="str">
        <f>Data[[#This Row],[schedule]]&amp;" | "&amp;Data[[#This Row],[section]]</f>
        <v>SCHEDULE 7: REPORT ON SEGMENTED INFORMATION | 7.a</v>
      </c>
      <c r="N3382" s="9" t="str">
        <f t="shared" si="52"/>
        <v>SCHEDULE 7: REPORT ON SEGMENTED INFORMATION | 7.a | Specified Passenger Terminal Activities | Other income</v>
      </c>
    </row>
    <row r="3383" spans="1:14" hidden="1">
      <c r="A3383" t="s">
        <v>2</v>
      </c>
      <c r="B3383">
        <v>2013</v>
      </c>
      <c r="C3383" t="s">
        <v>204</v>
      </c>
      <c r="D3383" t="s">
        <v>209</v>
      </c>
      <c r="E3383" t="s">
        <v>81</v>
      </c>
      <c r="F3383" t="s">
        <v>321</v>
      </c>
      <c r="G3383">
        <v>17</v>
      </c>
      <c r="H3383" t="s">
        <v>151</v>
      </c>
      <c r="I3383">
        <v>2013</v>
      </c>
      <c r="J3383" t="s">
        <v>92</v>
      </c>
      <c r="K3383" t="s">
        <v>1627</v>
      </c>
      <c r="L3383">
        <v>90.174331565188936</v>
      </c>
      <c r="M3383" s="9" t="str">
        <f>Data[[#This Row],[schedule]]&amp;" | "&amp;Data[[#This Row],[section]]</f>
        <v>SCHEDULE 7: REPORT ON SEGMENTED INFORMATION | 7.a</v>
      </c>
      <c r="N3383" s="9" t="str">
        <f t="shared" si="52"/>
        <v>SCHEDULE 7: REPORT ON SEGMENTED INFORMATION | 7.a | Airfield Activities | Other income</v>
      </c>
    </row>
    <row r="3384" spans="1:14" hidden="1">
      <c r="A3384" t="s">
        <v>2</v>
      </c>
      <c r="B3384">
        <v>2013</v>
      </c>
      <c r="C3384" t="s">
        <v>204</v>
      </c>
      <c r="D3384" t="s">
        <v>209</v>
      </c>
      <c r="E3384" t="s">
        <v>81</v>
      </c>
      <c r="F3384" t="s">
        <v>322</v>
      </c>
      <c r="G3384">
        <v>17</v>
      </c>
      <c r="H3384" t="s">
        <v>151</v>
      </c>
      <c r="I3384">
        <v>2013</v>
      </c>
      <c r="J3384" t="s">
        <v>92</v>
      </c>
      <c r="K3384" t="s">
        <v>1628</v>
      </c>
      <c r="L3384">
        <v>6.1794562776249649</v>
      </c>
      <c r="M3384" s="9" t="str">
        <f>Data[[#This Row],[schedule]]&amp;" | "&amp;Data[[#This Row],[section]]</f>
        <v>SCHEDULE 7: REPORT ON SEGMENTED INFORMATION | 7.a</v>
      </c>
      <c r="N3384" s="9" t="str">
        <f t="shared" si="52"/>
        <v>SCHEDULE 7: REPORT ON SEGMENTED INFORMATION | 7.a | Aircraft and Freight Activities | Other income</v>
      </c>
    </row>
    <row r="3385" spans="1:14" hidden="1">
      <c r="A3385" t="s">
        <v>2</v>
      </c>
      <c r="B3385">
        <v>2013</v>
      </c>
      <c r="C3385" t="s">
        <v>204</v>
      </c>
      <c r="D3385" t="s">
        <v>209</v>
      </c>
      <c r="E3385" t="s">
        <v>81</v>
      </c>
      <c r="F3385" t="s">
        <v>323</v>
      </c>
      <c r="G3385">
        <v>17</v>
      </c>
      <c r="H3385" t="s">
        <v>151</v>
      </c>
      <c r="I3385">
        <v>2013</v>
      </c>
      <c r="J3385" t="s">
        <v>92</v>
      </c>
      <c r="K3385" t="s">
        <v>1629</v>
      </c>
      <c r="L3385">
        <v>203.68178675470881</v>
      </c>
      <c r="M3385" s="9" t="str">
        <f>Data[[#This Row],[schedule]]&amp;" | "&amp;Data[[#This Row],[section]]</f>
        <v>SCHEDULE 7: REPORT ON SEGMENTED INFORMATION | 7.a</v>
      </c>
      <c r="N3385" s="9" t="str">
        <f t="shared" si="52"/>
        <v>SCHEDULE 7: REPORT ON SEGMENTED INFORMATION | 7.a | Airport Business | Other income</v>
      </c>
    </row>
    <row r="3386" spans="1:14" hidden="1">
      <c r="A3386" t="s">
        <v>2</v>
      </c>
      <c r="B3386">
        <v>2013</v>
      </c>
      <c r="C3386" t="s">
        <v>204</v>
      </c>
      <c r="D3386" t="s">
        <v>209</v>
      </c>
      <c r="E3386" t="s">
        <v>81</v>
      </c>
      <c r="F3386" t="s">
        <v>330</v>
      </c>
      <c r="G3386">
        <v>18</v>
      </c>
      <c r="H3386" t="s">
        <v>152</v>
      </c>
      <c r="I3386">
        <v>2013</v>
      </c>
      <c r="J3386" t="s">
        <v>92</v>
      </c>
      <c r="K3386" t="s">
        <v>1630</v>
      </c>
      <c r="L3386">
        <v>27138.702326604031</v>
      </c>
      <c r="M3386" s="9" t="str">
        <f>Data[[#This Row],[schedule]]&amp;" | "&amp;Data[[#This Row],[section]]</f>
        <v>SCHEDULE 7: REPORT ON SEGMENTED INFORMATION | 7.a</v>
      </c>
      <c r="N3386" s="9" t="str">
        <f t="shared" si="52"/>
        <v>SCHEDULE 7: REPORT ON SEGMENTED INFORMATION | 7.a | Specified Passenger Terminal Activities | Total regulatory income</v>
      </c>
    </row>
    <row r="3387" spans="1:14" hidden="1">
      <c r="A3387" t="s">
        <v>2</v>
      </c>
      <c r="B3387">
        <v>2013</v>
      </c>
      <c r="C3387" t="s">
        <v>204</v>
      </c>
      <c r="D3387" t="s">
        <v>209</v>
      </c>
      <c r="E3387" t="s">
        <v>81</v>
      </c>
      <c r="F3387" t="s">
        <v>321</v>
      </c>
      <c r="G3387">
        <v>18</v>
      </c>
      <c r="H3387" t="s">
        <v>152</v>
      </c>
      <c r="I3387">
        <v>2013</v>
      </c>
      <c r="J3387" t="s">
        <v>92</v>
      </c>
      <c r="K3387" t="s">
        <v>1631</v>
      </c>
      <c r="L3387">
        <v>21551.9276010961</v>
      </c>
      <c r="M3387" s="9" t="str">
        <f>Data[[#This Row],[schedule]]&amp;" | "&amp;Data[[#This Row],[section]]</f>
        <v>SCHEDULE 7: REPORT ON SEGMENTED INFORMATION | 7.a</v>
      </c>
      <c r="N3387" s="9" t="str">
        <f t="shared" si="52"/>
        <v>SCHEDULE 7: REPORT ON SEGMENTED INFORMATION | 7.a | Airfield Activities | Total regulatory income</v>
      </c>
    </row>
    <row r="3388" spans="1:14" hidden="1">
      <c r="A3388" t="s">
        <v>2</v>
      </c>
      <c r="B3388">
        <v>2013</v>
      </c>
      <c r="C3388" t="s">
        <v>204</v>
      </c>
      <c r="D3388" t="s">
        <v>209</v>
      </c>
      <c r="E3388" t="s">
        <v>81</v>
      </c>
      <c r="F3388" t="s">
        <v>322</v>
      </c>
      <c r="G3388">
        <v>18</v>
      </c>
      <c r="H3388" t="s">
        <v>152</v>
      </c>
      <c r="I3388">
        <v>2013</v>
      </c>
      <c r="J3388" t="s">
        <v>92</v>
      </c>
      <c r="K3388" t="s">
        <v>1632</v>
      </c>
      <c r="L3388">
        <v>3584.3584440011359</v>
      </c>
      <c r="M3388" s="9" t="str">
        <f>Data[[#This Row],[schedule]]&amp;" | "&amp;Data[[#This Row],[section]]</f>
        <v>SCHEDULE 7: REPORT ON SEGMENTED INFORMATION | 7.a</v>
      </c>
      <c r="N3388" s="9" t="str">
        <f t="shared" si="52"/>
        <v>SCHEDULE 7: REPORT ON SEGMENTED INFORMATION | 7.a | Aircraft and Freight Activities | Total regulatory income</v>
      </c>
    </row>
    <row r="3389" spans="1:14" hidden="1">
      <c r="A3389" t="s">
        <v>2</v>
      </c>
      <c r="B3389">
        <v>2013</v>
      </c>
      <c r="C3389" t="s">
        <v>204</v>
      </c>
      <c r="D3389" t="s">
        <v>209</v>
      </c>
      <c r="E3389" t="s">
        <v>81</v>
      </c>
      <c r="F3389" t="s">
        <v>323</v>
      </c>
      <c r="G3389">
        <v>18</v>
      </c>
      <c r="H3389" t="s">
        <v>152</v>
      </c>
      <c r="I3389">
        <v>2013</v>
      </c>
      <c r="J3389" t="s">
        <v>92</v>
      </c>
      <c r="K3389" t="s">
        <v>1633</v>
      </c>
      <c r="L3389">
        <v>52274.988371701264</v>
      </c>
      <c r="M3389" s="9" t="str">
        <f>Data[[#This Row],[schedule]]&amp;" | "&amp;Data[[#This Row],[section]]</f>
        <v>SCHEDULE 7: REPORT ON SEGMENTED INFORMATION | 7.a</v>
      </c>
      <c r="N3389" s="9" t="str">
        <f t="shared" si="52"/>
        <v>SCHEDULE 7: REPORT ON SEGMENTED INFORMATION | 7.a | Airport Business | Total regulatory income</v>
      </c>
    </row>
    <row r="3390" spans="1:14" hidden="1">
      <c r="A3390" t="s">
        <v>2</v>
      </c>
      <c r="B3390">
        <v>2013</v>
      </c>
      <c r="C3390" t="s">
        <v>204</v>
      </c>
      <c r="D3390" t="s">
        <v>209</v>
      </c>
      <c r="E3390" t="s">
        <v>81</v>
      </c>
      <c r="F3390" t="s">
        <v>330</v>
      </c>
      <c r="G3390">
        <v>20</v>
      </c>
      <c r="H3390" t="s">
        <v>79</v>
      </c>
      <c r="I3390">
        <v>2013</v>
      </c>
      <c r="J3390" t="s">
        <v>92</v>
      </c>
      <c r="K3390" t="s">
        <v>1516</v>
      </c>
      <c r="L3390">
        <v>18801.63090011165</v>
      </c>
      <c r="M3390" s="9" t="str">
        <f>Data[[#This Row],[schedule]]&amp;" | "&amp;Data[[#This Row],[section]]</f>
        <v>SCHEDULE 7: REPORT ON SEGMENTED INFORMATION | 7.a</v>
      </c>
      <c r="N3390" s="9" t="str">
        <f t="shared" si="52"/>
        <v>SCHEDULE 7: REPORT ON SEGMENTED INFORMATION | 7.a | Specified Passenger Terminal Activities | Total operational expenditure</v>
      </c>
    </row>
    <row r="3391" spans="1:14" hidden="1">
      <c r="A3391" t="s">
        <v>2</v>
      </c>
      <c r="B3391">
        <v>2013</v>
      </c>
      <c r="C3391" t="s">
        <v>204</v>
      </c>
      <c r="D3391" t="s">
        <v>209</v>
      </c>
      <c r="E3391" t="s">
        <v>81</v>
      </c>
      <c r="F3391" t="s">
        <v>321</v>
      </c>
      <c r="G3391">
        <v>20</v>
      </c>
      <c r="H3391" t="s">
        <v>79</v>
      </c>
      <c r="I3391">
        <v>2013</v>
      </c>
      <c r="J3391" t="s">
        <v>92</v>
      </c>
      <c r="K3391" t="s">
        <v>1634</v>
      </c>
      <c r="L3391">
        <v>10869.84725129349</v>
      </c>
      <c r="M3391" s="9" t="str">
        <f>Data[[#This Row],[schedule]]&amp;" | "&amp;Data[[#This Row],[section]]</f>
        <v>SCHEDULE 7: REPORT ON SEGMENTED INFORMATION | 7.a</v>
      </c>
      <c r="N3391" s="9" t="str">
        <f t="shared" si="52"/>
        <v>SCHEDULE 7: REPORT ON SEGMENTED INFORMATION | 7.a | Airfield Activities | Total operational expenditure</v>
      </c>
    </row>
    <row r="3392" spans="1:14" hidden="1">
      <c r="A3392" t="s">
        <v>2</v>
      </c>
      <c r="B3392">
        <v>2013</v>
      </c>
      <c r="C3392" t="s">
        <v>204</v>
      </c>
      <c r="D3392" t="s">
        <v>209</v>
      </c>
      <c r="E3392" t="s">
        <v>81</v>
      </c>
      <c r="F3392" t="s">
        <v>322</v>
      </c>
      <c r="G3392">
        <v>20</v>
      </c>
      <c r="H3392" t="s">
        <v>79</v>
      </c>
      <c r="I3392">
        <v>2013</v>
      </c>
      <c r="J3392" t="s">
        <v>92</v>
      </c>
      <c r="K3392" t="s">
        <v>1635</v>
      </c>
      <c r="L3392">
        <v>789.92188644043893</v>
      </c>
      <c r="M3392" s="9" t="str">
        <f>Data[[#This Row],[schedule]]&amp;" | "&amp;Data[[#This Row],[section]]</f>
        <v>SCHEDULE 7: REPORT ON SEGMENTED INFORMATION | 7.a</v>
      </c>
      <c r="N3392" s="9" t="str">
        <f t="shared" si="52"/>
        <v>SCHEDULE 7: REPORT ON SEGMENTED INFORMATION | 7.a | Aircraft and Freight Activities | Total operational expenditure</v>
      </c>
    </row>
    <row r="3393" spans="1:14" hidden="1">
      <c r="A3393" t="s">
        <v>2</v>
      </c>
      <c r="B3393">
        <v>2013</v>
      </c>
      <c r="C3393" t="s">
        <v>204</v>
      </c>
      <c r="D3393" t="s">
        <v>209</v>
      </c>
      <c r="E3393" t="s">
        <v>81</v>
      </c>
      <c r="F3393" t="s">
        <v>323</v>
      </c>
      <c r="G3393">
        <v>20</v>
      </c>
      <c r="H3393" t="s">
        <v>79</v>
      </c>
      <c r="I3393">
        <v>2013</v>
      </c>
      <c r="J3393" t="s">
        <v>92</v>
      </c>
      <c r="K3393" t="s">
        <v>1575</v>
      </c>
      <c r="L3393">
        <v>30461.400037845578</v>
      </c>
      <c r="M3393" s="9" t="str">
        <f>Data[[#This Row],[schedule]]&amp;" | "&amp;Data[[#This Row],[section]]</f>
        <v>SCHEDULE 7: REPORT ON SEGMENTED INFORMATION | 7.a</v>
      </c>
      <c r="N3393" s="9" t="str">
        <f t="shared" si="52"/>
        <v>SCHEDULE 7: REPORT ON SEGMENTED INFORMATION | 7.a | Airport Business | Total operational expenditure</v>
      </c>
    </row>
    <row r="3394" spans="1:14" hidden="1">
      <c r="A3394" t="s">
        <v>2</v>
      </c>
      <c r="B3394">
        <v>2013</v>
      </c>
      <c r="C3394" t="s">
        <v>204</v>
      </c>
      <c r="D3394" t="s">
        <v>209</v>
      </c>
      <c r="E3394" t="s">
        <v>81</v>
      </c>
      <c r="F3394" t="s">
        <v>330</v>
      </c>
      <c r="G3394">
        <v>22</v>
      </c>
      <c r="H3394" t="s">
        <v>155</v>
      </c>
      <c r="I3394">
        <v>2013</v>
      </c>
      <c r="J3394" t="s">
        <v>92</v>
      </c>
      <c r="K3394" t="s">
        <v>1636</v>
      </c>
      <c r="L3394">
        <v>13445.289228107449</v>
      </c>
      <c r="M3394" s="9" t="str">
        <f>Data[[#This Row],[schedule]]&amp;" | "&amp;Data[[#This Row],[section]]</f>
        <v>SCHEDULE 7: REPORT ON SEGMENTED INFORMATION | 7.a</v>
      </c>
      <c r="N3394" s="9" t="str">
        <f t="shared" ref="N3394:N3457" si="53">SUBSTITUTE(SUBSTITUTE(SUBSTITUTE(C3394&amp;" | "&amp;D3394&amp;" | "&amp;E3394&amp;" | "&amp;F3394&amp;" | "&amp;H3394," |  |  | "," | ")," |  |  | "," | ")," |  | "," | ")</f>
        <v>SCHEDULE 7: REPORT ON SEGMENTED INFORMATION | 7.a | Specified Passenger Terminal Activities | Regulatory depreciation</v>
      </c>
    </row>
    <row r="3395" spans="1:14" hidden="1">
      <c r="A3395" t="s">
        <v>2</v>
      </c>
      <c r="B3395">
        <v>2013</v>
      </c>
      <c r="C3395" t="s">
        <v>204</v>
      </c>
      <c r="D3395" t="s">
        <v>209</v>
      </c>
      <c r="E3395" t="s">
        <v>81</v>
      </c>
      <c r="F3395" t="s">
        <v>321</v>
      </c>
      <c r="G3395">
        <v>22</v>
      </c>
      <c r="H3395" t="s">
        <v>155</v>
      </c>
      <c r="I3395">
        <v>2013</v>
      </c>
      <c r="J3395" t="s">
        <v>92</v>
      </c>
      <c r="K3395" t="s">
        <v>1637</v>
      </c>
      <c r="L3395">
        <v>5992.802670472799</v>
      </c>
      <c r="M3395" s="9" t="str">
        <f>Data[[#This Row],[schedule]]&amp;" | "&amp;Data[[#This Row],[section]]</f>
        <v>SCHEDULE 7: REPORT ON SEGMENTED INFORMATION | 7.a</v>
      </c>
      <c r="N3395" s="9" t="str">
        <f t="shared" si="53"/>
        <v>SCHEDULE 7: REPORT ON SEGMENTED INFORMATION | 7.a | Airfield Activities | Regulatory depreciation</v>
      </c>
    </row>
    <row r="3396" spans="1:14" hidden="1">
      <c r="A3396" t="s">
        <v>2</v>
      </c>
      <c r="B3396">
        <v>2013</v>
      </c>
      <c r="C3396" t="s">
        <v>204</v>
      </c>
      <c r="D3396" t="s">
        <v>209</v>
      </c>
      <c r="E3396" t="s">
        <v>81</v>
      </c>
      <c r="F3396" t="s">
        <v>322</v>
      </c>
      <c r="G3396">
        <v>22</v>
      </c>
      <c r="H3396" t="s">
        <v>155</v>
      </c>
      <c r="I3396">
        <v>2013</v>
      </c>
      <c r="J3396" t="s">
        <v>92</v>
      </c>
      <c r="K3396" t="s">
        <v>1638</v>
      </c>
      <c r="L3396">
        <v>424.13497586636493</v>
      </c>
      <c r="M3396" s="9" t="str">
        <f>Data[[#This Row],[schedule]]&amp;" | "&amp;Data[[#This Row],[section]]</f>
        <v>SCHEDULE 7: REPORT ON SEGMENTED INFORMATION | 7.a</v>
      </c>
      <c r="N3396" s="9" t="str">
        <f t="shared" si="53"/>
        <v>SCHEDULE 7: REPORT ON SEGMENTED INFORMATION | 7.a | Aircraft and Freight Activities | Regulatory depreciation</v>
      </c>
    </row>
    <row r="3397" spans="1:14" hidden="1">
      <c r="A3397" t="s">
        <v>2</v>
      </c>
      <c r="B3397">
        <v>2013</v>
      </c>
      <c r="C3397" t="s">
        <v>204</v>
      </c>
      <c r="D3397" t="s">
        <v>209</v>
      </c>
      <c r="E3397" t="s">
        <v>81</v>
      </c>
      <c r="F3397" t="s">
        <v>323</v>
      </c>
      <c r="G3397">
        <v>22</v>
      </c>
      <c r="H3397" t="s">
        <v>155</v>
      </c>
      <c r="I3397">
        <v>2013</v>
      </c>
      <c r="J3397" t="s">
        <v>92</v>
      </c>
      <c r="K3397" t="s">
        <v>1639</v>
      </c>
      <c r="L3397">
        <v>19862.226874446609</v>
      </c>
      <c r="M3397" s="9" t="str">
        <f>Data[[#This Row],[schedule]]&amp;" | "&amp;Data[[#This Row],[section]]</f>
        <v>SCHEDULE 7: REPORT ON SEGMENTED INFORMATION | 7.a</v>
      </c>
      <c r="N3397" s="9" t="str">
        <f t="shared" si="53"/>
        <v>SCHEDULE 7: REPORT ON SEGMENTED INFORMATION | 7.a | Airport Business | Regulatory depreciation</v>
      </c>
    </row>
    <row r="3398" spans="1:14" hidden="1">
      <c r="A3398" t="s">
        <v>2</v>
      </c>
      <c r="B3398">
        <v>2013</v>
      </c>
      <c r="C3398" t="s">
        <v>204</v>
      </c>
      <c r="D3398" t="s">
        <v>209</v>
      </c>
      <c r="E3398" t="s">
        <v>81</v>
      </c>
      <c r="F3398" t="s">
        <v>330</v>
      </c>
      <c r="G3398">
        <v>24</v>
      </c>
      <c r="H3398" t="s">
        <v>158</v>
      </c>
      <c r="I3398">
        <v>2013</v>
      </c>
      <c r="J3398" t="s">
        <v>92</v>
      </c>
      <c r="K3398" t="s">
        <v>1640</v>
      </c>
      <c r="L3398">
        <v>1522.638272236677</v>
      </c>
      <c r="M3398" s="9" t="str">
        <f>Data[[#This Row],[schedule]]&amp;" | "&amp;Data[[#This Row],[section]]</f>
        <v>SCHEDULE 7: REPORT ON SEGMENTED INFORMATION | 7.a</v>
      </c>
      <c r="N3398" s="9" t="str">
        <f t="shared" si="53"/>
        <v>SCHEDULE 7: REPORT ON SEGMENTED INFORMATION | 7.a | Specified Passenger Terminal Activities | Total revaluations</v>
      </c>
    </row>
    <row r="3399" spans="1:14" hidden="1">
      <c r="A3399" t="s">
        <v>2</v>
      </c>
      <c r="B3399">
        <v>2013</v>
      </c>
      <c r="C3399" t="s">
        <v>204</v>
      </c>
      <c r="D3399" t="s">
        <v>209</v>
      </c>
      <c r="E3399" t="s">
        <v>81</v>
      </c>
      <c r="F3399" t="s">
        <v>321</v>
      </c>
      <c r="G3399">
        <v>24</v>
      </c>
      <c r="H3399" t="s">
        <v>158</v>
      </c>
      <c r="I3399">
        <v>2013</v>
      </c>
      <c r="J3399" t="s">
        <v>92</v>
      </c>
      <c r="K3399" t="s">
        <v>1641</v>
      </c>
      <c r="L3399">
        <v>4706.7033937746846</v>
      </c>
      <c r="M3399" s="9" t="str">
        <f>Data[[#This Row],[schedule]]&amp;" | "&amp;Data[[#This Row],[section]]</f>
        <v>SCHEDULE 7: REPORT ON SEGMENTED INFORMATION | 7.a</v>
      </c>
      <c r="N3399" s="9" t="str">
        <f t="shared" si="53"/>
        <v>SCHEDULE 7: REPORT ON SEGMENTED INFORMATION | 7.a | Airfield Activities | Total revaluations</v>
      </c>
    </row>
    <row r="3400" spans="1:14" hidden="1">
      <c r="A3400" t="s">
        <v>2</v>
      </c>
      <c r="B3400">
        <v>2013</v>
      </c>
      <c r="C3400" t="s">
        <v>204</v>
      </c>
      <c r="D3400" t="s">
        <v>209</v>
      </c>
      <c r="E3400" t="s">
        <v>81</v>
      </c>
      <c r="F3400" t="s">
        <v>322</v>
      </c>
      <c r="G3400">
        <v>24</v>
      </c>
      <c r="H3400" t="s">
        <v>158</v>
      </c>
      <c r="I3400">
        <v>2013</v>
      </c>
      <c r="J3400" t="s">
        <v>92</v>
      </c>
      <c r="K3400" t="s">
        <v>1642</v>
      </c>
      <c r="L3400">
        <v>381.34892967326488</v>
      </c>
      <c r="M3400" s="9" t="str">
        <f>Data[[#This Row],[schedule]]&amp;" | "&amp;Data[[#This Row],[section]]</f>
        <v>SCHEDULE 7: REPORT ON SEGMENTED INFORMATION | 7.a</v>
      </c>
      <c r="N3400" s="9" t="str">
        <f t="shared" si="53"/>
        <v>SCHEDULE 7: REPORT ON SEGMENTED INFORMATION | 7.a | Aircraft and Freight Activities | Total revaluations</v>
      </c>
    </row>
    <row r="3401" spans="1:14" hidden="1">
      <c r="A3401" t="s">
        <v>2</v>
      </c>
      <c r="B3401">
        <v>2013</v>
      </c>
      <c r="C3401" t="s">
        <v>204</v>
      </c>
      <c r="D3401" t="s">
        <v>209</v>
      </c>
      <c r="E3401" t="s">
        <v>81</v>
      </c>
      <c r="F3401" t="s">
        <v>323</v>
      </c>
      <c r="G3401">
        <v>24</v>
      </c>
      <c r="H3401" t="s">
        <v>158</v>
      </c>
      <c r="I3401">
        <v>2013</v>
      </c>
      <c r="J3401" t="s">
        <v>92</v>
      </c>
      <c r="K3401" t="s">
        <v>1643</v>
      </c>
      <c r="L3401">
        <v>6610.6905956846267</v>
      </c>
      <c r="M3401" s="9" t="str">
        <f>Data[[#This Row],[schedule]]&amp;" | "&amp;Data[[#This Row],[section]]</f>
        <v>SCHEDULE 7: REPORT ON SEGMENTED INFORMATION | 7.a</v>
      </c>
      <c r="N3401" s="9" t="str">
        <f t="shared" si="53"/>
        <v>SCHEDULE 7: REPORT ON SEGMENTED INFORMATION | 7.a | Airport Business | Total revaluations</v>
      </c>
    </row>
    <row r="3402" spans="1:14" hidden="1">
      <c r="A3402" t="s">
        <v>2</v>
      </c>
      <c r="B3402">
        <v>2013</v>
      </c>
      <c r="C3402" t="s">
        <v>204</v>
      </c>
      <c r="D3402" t="s">
        <v>209</v>
      </c>
      <c r="E3402" t="s">
        <v>81</v>
      </c>
      <c r="F3402" t="s">
        <v>330</v>
      </c>
      <c r="G3402">
        <v>26</v>
      </c>
      <c r="H3402" t="s">
        <v>160</v>
      </c>
      <c r="I3402">
        <v>2013</v>
      </c>
      <c r="J3402" t="s">
        <v>92</v>
      </c>
      <c r="K3402" t="s">
        <v>1644</v>
      </c>
      <c r="L3402">
        <v>9.6186619107215545</v>
      </c>
      <c r="M3402" s="9" t="str">
        <f>Data[[#This Row],[schedule]]&amp;" | "&amp;Data[[#This Row],[section]]</f>
        <v>SCHEDULE 7: REPORT ON SEGMENTED INFORMATION | 7.a</v>
      </c>
      <c r="N3402" s="9" t="str">
        <f t="shared" si="53"/>
        <v>SCHEDULE 7: REPORT ON SEGMENTED INFORMATION | 7.a | Specified Passenger Terminal Activities | Allowance for long term credit spread</v>
      </c>
    </row>
    <row r="3403" spans="1:14" hidden="1">
      <c r="A3403" t="s">
        <v>2</v>
      </c>
      <c r="B3403">
        <v>2013</v>
      </c>
      <c r="C3403" t="s">
        <v>204</v>
      </c>
      <c r="D3403" t="s">
        <v>209</v>
      </c>
      <c r="E3403" t="s">
        <v>81</v>
      </c>
      <c r="F3403" t="s">
        <v>321</v>
      </c>
      <c r="G3403">
        <v>26</v>
      </c>
      <c r="H3403" t="s">
        <v>160</v>
      </c>
      <c r="I3403">
        <v>2013</v>
      </c>
      <c r="J3403" t="s">
        <v>92</v>
      </c>
      <c r="K3403" t="s">
        <v>1645</v>
      </c>
      <c r="L3403">
        <v>8.081361966534649</v>
      </c>
      <c r="M3403" s="9" t="str">
        <f>Data[[#This Row],[schedule]]&amp;" | "&amp;Data[[#This Row],[section]]</f>
        <v>SCHEDULE 7: REPORT ON SEGMENTED INFORMATION | 7.a</v>
      </c>
      <c r="N3403" s="9" t="str">
        <f t="shared" si="53"/>
        <v>SCHEDULE 7: REPORT ON SEGMENTED INFORMATION | 7.a | Airfield Activities | Allowance for long term credit spread</v>
      </c>
    </row>
    <row r="3404" spans="1:14" hidden="1">
      <c r="A3404" t="s">
        <v>2</v>
      </c>
      <c r="B3404">
        <v>2013</v>
      </c>
      <c r="C3404" t="s">
        <v>204</v>
      </c>
      <c r="D3404" t="s">
        <v>209</v>
      </c>
      <c r="E3404" t="s">
        <v>81</v>
      </c>
      <c r="F3404" t="s">
        <v>322</v>
      </c>
      <c r="G3404">
        <v>26</v>
      </c>
      <c r="H3404" t="s">
        <v>160</v>
      </c>
      <c r="I3404">
        <v>2013</v>
      </c>
      <c r="J3404" t="s">
        <v>92</v>
      </c>
      <c r="K3404" t="s">
        <v>1646</v>
      </c>
      <c r="L3404">
        <v>0.55379864834108172</v>
      </c>
      <c r="M3404" s="9" t="str">
        <f>Data[[#This Row],[schedule]]&amp;" | "&amp;Data[[#This Row],[section]]</f>
        <v>SCHEDULE 7: REPORT ON SEGMENTED INFORMATION | 7.a</v>
      </c>
      <c r="N3404" s="9" t="str">
        <f t="shared" si="53"/>
        <v>SCHEDULE 7: REPORT ON SEGMENTED INFORMATION | 7.a | Aircraft and Freight Activities | Allowance for long term credit spread</v>
      </c>
    </row>
    <row r="3405" spans="1:14" hidden="1">
      <c r="A3405" t="s">
        <v>2</v>
      </c>
      <c r="B3405">
        <v>2013</v>
      </c>
      <c r="C3405" t="s">
        <v>204</v>
      </c>
      <c r="D3405" t="s">
        <v>209</v>
      </c>
      <c r="E3405" t="s">
        <v>81</v>
      </c>
      <c r="F3405" t="s">
        <v>323</v>
      </c>
      <c r="G3405">
        <v>26</v>
      </c>
      <c r="H3405" t="s">
        <v>160</v>
      </c>
      <c r="I3405">
        <v>2013</v>
      </c>
      <c r="J3405" t="s">
        <v>92</v>
      </c>
      <c r="K3405" t="s">
        <v>1647</v>
      </c>
      <c r="L3405">
        <v>18.25382252559729</v>
      </c>
      <c r="M3405" s="9" t="str">
        <f>Data[[#This Row],[schedule]]&amp;" | "&amp;Data[[#This Row],[section]]</f>
        <v>SCHEDULE 7: REPORT ON SEGMENTED INFORMATION | 7.a</v>
      </c>
      <c r="N3405" s="9" t="str">
        <f t="shared" si="53"/>
        <v>SCHEDULE 7: REPORT ON SEGMENTED INFORMATION | 7.a | Airport Business | Allowance for long term credit spread</v>
      </c>
    </row>
    <row r="3406" spans="1:14" hidden="1">
      <c r="A3406" t="s">
        <v>2</v>
      </c>
      <c r="B3406">
        <v>2013</v>
      </c>
      <c r="C3406" t="s">
        <v>204</v>
      </c>
      <c r="D3406" t="s">
        <v>209</v>
      </c>
      <c r="E3406" t="s">
        <v>81</v>
      </c>
      <c r="F3406" t="s">
        <v>330</v>
      </c>
      <c r="G3406">
        <v>28</v>
      </c>
      <c r="H3406" t="s">
        <v>162</v>
      </c>
      <c r="I3406">
        <v>2013</v>
      </c>
      <c r="J3406" t="s">
        <v>92</v>
      </c>
      <c r="K3406" t="s">
        <v>1648</v>
      </c>
      <c r="L3406">
        <v>-2123.1277080130531</v>
      </c>
      <c r="M3406" s="9" t="str">
        <f>Data[[#This Row],[schedule]]&amp;" | "&amp;Data[[#This Row],[section]]</f>
        <v>SCHEDULE 7: REPORT ON SEGMENTED INFORMATION | 7.a</v>
      </c>
      <c r="N3406" s="9" t="str">
        <f t="shared" si="53"/>
        <v>SCHEDULE 7: REPORT ON SEGMENTED INFORMATION | 7.a | Specified Passenger Terminal Activities | Regulatory tax allowance</v>
      </c>
    </row>
    <row r="3407" spans="1:14" hidden="1">
      <c r="A3407" t="s">
        <v>2</v>
      </c>
      <c r="B3407">
        <v>2013</v>
      </c>
      <c r="C3407" t="s">
        <v>204</v>
      </c>
      <c r="D3407" t="s">
        <v>209</v>
      </c>
      <c r="E3407" t="s">
        <v>81</v>
      </c>
      <c r="F3407" t="s">
        <v>321</v>
      </c>
      <c r="G3407">
        <v>28</v>
      </c>
      <c r="H3407" t="s">
        <v>162</v>
      </c>
      <c r="I3407">
        <v>2013</v>
      </c>
      <c r="J3407" t="s">
        <v>92</v>
      </c>
      <c r="K3407" t="s">
        <v>1649</v>
      </c>
      <c r="L3407">
        <v>1234.5252951749301</v>
      </c>
      <c r="M3407" s="9" t="str">
        <f>Data[[#This Row],[schedule]]&amp;" | "&amp;Data[[#This Row],[section]]</f>
        <v>SCHEDULE 7: REPORT ON SEGMENTED INFORMATION | 7.a</v>
      </c>
      <c r="N3407" s="9" t="str">
        <f t="shared" si="53"/>
        <v>SCHEDULE 7: REPORT ON SEGMENTED INFORMATION | 7.a | Airfield Activities | Regulatory tax allowance</v>
      </c>
    </row>
    <row r="3408" spans="1:14" hidden="1">
      <c r="A3408" t="s">
        <v>2</v>
      </c>
      <c r="B3408">
        <v>2013</v>
      </c>
      <c r="C3408" t="s">
        <v>204</v>
      </c>
      <c r="D3408" t="s">
        <v>209</v>
      </c>
      <c r="E3408" t="s">
        <v>81</v>
      </c>
      <c r="F3408" t="s">
        <v>322</v>
      </c>
      <c r="G3408">
        <v>28</v>
      </c>
      <c r="H3408" t="s">
        <v>162</v>
      </c>
      <c r="I3408">
        <v>2013</v>
      </c>
      <c r="J3408" t="s">
        <v>92</v>
      </c>
      <c r="K3408" t="s">
        <v>1650</v>
      </c>
      <c r="L3408">
        <v>944.6839794301178</v>
      </c>
      <c r="M3408" s="9" t="str">
        <f>Data[[#This Row],[schedule]]&amp;" | "&amp;Data[[#This Row],[section]]</f>
        <v>SCHEDULE 7: REPORT ON SEGMENTED INFORMATION | 7.a</v>
      </c>
      <c r="N3408" s="9" t="str">
        <f t="shared" si="53"/>
        <v>SCHEDULE 7: REPORT ON SEGMENTED INFORMATION | 7.a | Aircraft and Freight Activities | Regulatory tax allowance</v>
      </c>
    </row>
    <row r="3409" spans="1:14" hidden="1">
      <c r="A3409" t="s">
        <v>2</v>
      </c>
      <c r="B3409">
        <v>2013</v>
      </c>
      <c r="C3409" t="s">
        <v>204</v>
      </c>
      <c r="D3409" t="s">
        <v>209</v>
      </c>
      <c r="E3409" t="s">
        <v>81</v>
      </c>
      <c r="F3409" t="s">
        <v>323</v>
      </c>
      <c r="G3409">
        <v>28</v>
      </c>
      <c r="H3409" t="s">
        <v>162</v>
      </c>
      <c r="I3409">
        <v>2013</v>
      </c>
      <c r="J3409" t="s">
        <v>92</v>
      </c>
      <c r="K3409" t="s">
        <v>1651</v>
      </c>
      <c r="L3409">
        <v>56.081566591994601</v>
      </c>
      <c r="M3409" s="9" t="str">
        <f>Data[[#This Row],[schedule]]&amp;" | "&amp;Data[[#This Row],[section]]</f>
        <v>SCHEDULE 7: REPORT ON SEGMENTED INFORMATION | 7.a</v>
      </c>
      <c r="N3409" s="9" t="str">
        <f t="shared" si="53"/>
        <v>SCHEDULE 7: REPORT ON SEGMENTED INFORMATION | 7.a | Airport Business | Regulatory tax allowance</v>
      </c>
    </row>
    <row r="3410" spans="1:14" hidden="1">
      <c r="A3410" t="s">
        <v>2</v>
      </c>
      <c r="B3410">
        <v>2013</v>
      </c>
      <c r="C3410" t="s">
        <v>204</v>
      </c>
      <c r="D3410" t="s">
        <v>209</v>
      </c>
      <c r="E3410" t="s">
        <v>81</v>
      </c>
      <c r="F3410" t="s">
        <v>330</v>
      </c>
      <c r="G3410">
        <v>30</v>
      </c>
      <c r="H3410" t="s">
        <v>268</v>
      </c>
      <c r="I3410">
        <v>2013</v>
      </c>
      <c r="J3410" t="s">
        <v>92</v>
      </c>
      <c r="K3410" t="s">
        <v>1652</v>
      </c>
      <c r="L3410">
        <v>-1472.07048327606</v>
      </c>
      <c r="M3410" s="9" t="str">
        <f>Data[[#This Row],[schedule]]&amp;" | "&amp;Data[[#This Row],[section]]</f>
        <v>SCHEDULE 7: REPORT ON SEGMENTED INFORMATION | 7.a</v>
      </c>
      <c r="N3410" s="9" t="str">
        <f t="shared" si="53"/>
        <v xml:space="preserve">SCHEDULE 7: REPORT ON SEGMENTED INFORMATION | 7.a | Specified Passenger Terminal Activities | Regulatory profit/ loss </v>
      </c>
    </row>
    <row r="3411" spans="1:14" hidden="1">
      <c r="A3411" t="s">
        <v>2</v>
      </c>
      <c r="B3411">
        <v>2013</v>
      </c>
      <c r="C3411" t="s">
        <v>204</v>
      </c>
      <c r="D3411" t="s">
        <v>209</v>
      </c>
      <c r="E3411" t="s">
        <v>81</v>
      </c>
      <c r="F3411" t="s">
        <v>321</v>
      </c>
      <c r="G3411">
        <v>30</v>
      </c>
      <c r="H3411" t="s">
        <v>268</v>
      </c>
      <c r="I3411">
        <v>2013</v>
      </c>
      <c r="J3411" t="s">
        <v>92</v>
      </c>
      <c r="K3411" t="s">
        <v>1653</v>
      </c>
      <c r="L3411">
        <v>8153.3744159630296</v>
      </c>
      <c r="M3411" s="9" t="str">
        <f>Data[[#This Row],[schedule]]&amp;" | "&amp;Data[[#This Row],[section]]</f>
        <v>SCHEDULE 7: REPORT ON SEGMENTED INFORMATION | 7.a</v>
      </c>
      <c r="N3411" s="9" t="str">
        <f t="shared" si="53"/>
        <v xml:space="preserve">SCHEDULE 7: REPORT ON SEGMENTED INFORMATION | 7.a | Airfield Activities | Regulatory profit/ loss </v>
      </c>
    </row>
    <row r="3412" spans="1:14" hidden="1">
      <c r="A3412" t="s">
        <v>2</v>
      </c>
      <c r="B3412">
        <v>2013</v>
      </c>
      <c r="C3412" t="s">
        <v>204</v>
      </c>
      <c r="D3412" t="s">
        <v>209</v>
      </c>
      <c r="E3412" t="s">
        <v>81</v>
      </c>
      <c r="F3412" t="s">
        <v>322</v>
      </c>
      <c r="G3412">
        <v>30</v>
      </c>
      <c r="H3412" t="s">
        <v>268</v>
      </c>
      <c r="I3412">
        <v>2013</v>
      </c>
      <c r="J3412" t="s">
        <v>92</v>
      </c>
      <c r="K3412" t="s">
        <v>1654</v>
      </c>
      <c r="L3412">
        <v>1806.4127332891389</v>
      </c>
      <c r="M3412" s="9" t="str">
        <f>Data[[#This Row],[schedule]]&amp;" | "&amp;Data[[#This Row],[section]]</f>
        <v>SCHEDULE 7: REPORT ON SEGMENTED INFORMATION | 7.a</v>
      </c>
      <c r="N3412" s="9" t="str">
        <f t="shared" si="53"/>
        <v xml:space="preserve">SCHEDULE 7: REPORT ON SEGMENTED INFORMATION | 7.a | Aircraft and Freight Activities | Regulatory profit/ loss </v>
      </c>
    </row>
    <row r="3413" spans="1:14" hidden="1">
      <c r="A3413" t="s">
        <v>2</v>
      </c>
      <c r="B3413">
        <v>2013</v>
      </c>
      <c r="C3413" t="s">
        <v>204</v>
      </c>
      <c r="D3413" t="s">
        <v>209</v>
      </c>
      <c r="E3413" t="s">
        <v>81</v>
      </c>
      <c r="F3413" t="s">
        <v>323</v>
      </c>
      <c r="G3413">
        <v>30</v>
      </c>
      <c r="H3413" t="s">
        <v>268</v>
      </c>
      <c r="I3413">
        <v>2013</v>
      </c>
      <c r="J3413" t="s">
        <v>92</v>
      </c>
      <c r="K3413" t="s">
        <v>1655</v>
      </c>
      <c r="L3413">
        <v>8487.7166659761078</v>
      </c>
      <c r="M3413" s="9" t="str">
        <f>Data[[#This Row],[schedule]]&amp;" | "&amp;Data[[#This Row],[section]]</f>
        <v>SCHEDULE 7: REPORT ON SEGMENTED INFORMATION | 7.a</v>
      </c>
      <c r="N3413" s="9" t="str">
        <f t="shared" si="53"/>
        <v xml:space="preserve">SCHEDULE 7: REPORT ON SEGMENTED INFORMATION | 7.a | Airport Business | Regulatory profit/ loss </v>
      </c>
    </row>
    <row r="3414" spans="1:14" hidden="1">
      <c r="A3414" t="s">
        <v>2</v>
      </c>
      <c r="B3414">
        <v>2013</v>
      </c>
      <c r="C3414" t="s">
        <v>204</v>
      </c>
      <c r="D3414" t="s">
        <v>209</v>
      </c>
      <c r="E3414" t="s">
        <v>81</v>
      </c>
      <c r="F3414" t="s">
        <v>330</v>
      </c>
      <c r="G3414">
        <v>32</v>
      </c>
      <c r="H3414" t="s">
        <v>127</v>
      </c>
      <c r="I3414">
        <v>2013</v>
      </c>
      <c r="J3414" t="s">
        <v>92</v>
      </c>
      <c r="K3414" t="s">
        <v>1656</v>
      </c>
      <c r="L3414">
        <v>220247.7433823121</v>
      </c>
      <c r="M3414" s="9" t="str">
        <f>Data[[#This Row],[schedule]]&amp;" | "&amp;Data[[#This Row],[section]]</f>
        <v>SCHEDULE 7: REPORT ON SEGMENTED INFORMATION | 7.a</v>
      </c>
      <c r="N3414" s="9" t="str">
        <f t="shared" si="53"/>
        <v>SCHEDULE 7: REPORT ON SEGMENTED INFORMATION | 7.a | Specified Passenger Terminal Activities | Regulatory investment value</v>
      </c>
    </row>
    <row r="3415" spans="1:14" hidden="1">
      <c r="A3415" t="s">
        <v>2</v>
      </c>
      <c r="B3415">
        <v>2013</v>
      </c>
      <c r="C3415" t="s">
        <v>204</v>
      </c>
      <c r="D3415" t="s">
        <v>209</v>
      </c>
      <c r="E3415" t="s">
        <v>81</v>
      </c>
      <c r="F3415" t="s">
        <v>321</v>
      </c>
      <c r="G3415">
        <v>32</v>
      </c>
      <c r="H3415" t="s">
        <v>127</v>
      </c>
      <c r="I3415">
        <v>2013</v>
      </c>
      <c r="J3415" t="s">
        <v>92</v>
      </c>
      <c r="K3415" t="s">
        <v>1657</v>
      </c>
      <c r="L3415">
        <v>191045.648135444</v>
      </c>
      <c r="M3415" s="9" t="str">
        <f>Data[[#This Row],[schedule]]&amp;" | "&amp;Data[[#This Row],[section]]</f>
        <v>SCHEDULE 7: REPORT ON SEGMENTED INFORMATION | 7.a</v>
      </c>
      <c r="N3415" s="9" t="str">
        <f t="shared" si="53"/>
        <v>SCHEDULE 7: REPORT ON SEGMENTED INFORMATION | 7.a | Airfield Activities | Regulatory investment value</v>
      </c>
    </row>
    <row r="3416" spans="1:14" hidden="1">
      <c r="A3416" t="s">
        <v>2</v>
      </c>
      <c r="B3416">
        <v>2013</v>
      </c>
      <c r="C3416" t="s">
        <v>204</v>
      </c>
      <c r="D3416" t="s">
        <v>209</v>
      </c>
      <c r="E3416" t="s">
        <v>81</v>
      </c>
      <c r="F3416" t="s">
        <v>322</v>
      </c>
      <c r="G3416">
        <v>32</v>
      </c>
      <c r="H3416" t="s">
        <v>127</v>
      </c>
      <c r="I3416">
        <v>2013</v>
      </c>
      <c r="J3416" t="s">
        <v>92</v>
      </c>
      <c r="K3416" t="s">
        <v>1658</v>
      </c>
      <c r="L3416">
        <v>17666.19068095693</v>
      </c>
      <c r="M3416" s="9" t="str">
        <f>Data[[#This Row],[schedule]]&amp;" | "&amp;Data[[#This Row],[section]]</f>
        <v>SCHEDULE 7: REPORT ON SEGMENTED INFORMATION | 7.a</v>
      </c>
      <c r="N3416" s="9" t="str">
        <f t="shared" si="53"/>
        <v>SCHEDULE 7: REPORT ON SEGMENTED INFORMATION | 7.a | Aircraft and Freight Activities | Regulatory investment value</v>
      </c>
    </row>
    <row r="3417" spans="1:14" hidden="1">
      <c r="A3417" t="s">
        <v>2</v>
      </c>
      <c r="B3417">
        <v>2013</v>
      </c>
      <c r="C3417" t="s">
        <v>204</v>
      </c>
      <c r="D3417" t="s">
        <v>209</v>
      </c>
      <c r="E3417" t="s">
        <v>81</v>
      </c>
      <c r="F3417" t="s">
        <v>323</v>
      </c>
      <c r="G3417">
        <v>32</v>
      </c>
      <c r="H3417" t="s">
        <v>127</v>
      </c>
      <c r="I3417">
        <v>2013</v>
      </c>
      <c r="J3417" t="s">
        <v>92</v>
      </c>
      <c r="K3417" t="s">
        <v>1659</v>
      </c>
      <c r="L3417">
        <v>428959.58219871297</v>
      </c>
      <c r="M3417" s="9" t="str">
        <f>Data[[#This Row],[schedule]]&amp;" | "&amp;Data[[#This Row],[section]]</f>
        <v>SCHEDULE 7: REPORT ON SEGMENTED INFORMATION | 7.a</v>
      </c>
      <c r="N3417" s="9" t="str">
        <f t="shared" si="53"/>
        <v>SCHEDULE 7: REPORT ON SEGMENTED INFORMATION | 7.a | Airport Business | Regulatory investment value</v>
      </c>
    </row>
    <row r="3418" spans="1:14" hidden="1">
      <c r="A3418" t="s">
        <v>2</v>
      </c>
      <c r="B3418">
        <v>2013</v>
      </c>
      <c r="C3418" t="s">
        <v>205</v>
      </c>
      <c r="D3418" t="s">
        <v>210</v>
      </c>
      <c r="E3418" t="s">
        <v>101</v>
      </c>
      <c r="F3418" t="s">
        <v>331</v>
      </c>
      <c r="G3418">
        <v>10</v>
      </c>
      <c r="H3418" t="s">
        <v>69</v>
      </c>
      <c r="I3418">
        <v>2013</v>
      </c>
      <c r="J3418" t="s">
        <v>92</v>
      </c>
      <c r="K3418" t="s">
        <v>1660</v>
      </c>
      <c r="L3418">
        <v>5959.8853638230876</v>
      </c>
      <c r="M3418" s="9" t="str">
        <f>Data[[#This Row],[schedule]]&amp;" | "&amp;Data[[#This Row],[section]]</f>
        <v>SCHEDULE 6: REPORT ON ACTUAL TO FORECAST EXPENDITURE | 6a: Actual to Forecast Expenditure</v>
      </c>
      <c r="N3418" s="9" t="str">
        <f t="shared" si="53"/>
        <v>SCHEDULE 6: REPORT ON ACTUAL TO FORECAST EXPENDITURE | 6a: Actual to Forecast Expenditure | By category | Actual for Current Disclosure Year (a) | Capacity growth</v>
      </c>
    </row>
    <row r="3419" spans="1:14" hidden="1">
      <c r="A3419" t="s">
        <v>2</v>
      </c>
      <c r="B3419">
        <v>2013</v>
      </c>
      <c r="C3419" t="s">
        <v>205</v>
      </c>
      <c r="D3419" t="s">
        <v>210</v>
      </c>
      <c r="E3419" t="s">
        <v>101</v>
      </c>
      <c r="F3419" t="s">
        <v>332</v>
      </c>
      <c r="G3419">
        <v>10</v>
      </c>
      <c r="H3419" t="s">
        <v>69</v>
      </c>
      <c r="I3419">
        <v>2013</v>
      </c>
      <c r="J3419" t="s">
        <v>92</v>
      </c>
      <c r="K3419" t="s">
        <v>458</v>
      </c>
      <c r="L3419">
        <v>0</v>
      </c>
      <c r="M3419" s="9" t="str">
        <f>Data[[#This Row],[schedule]]&amp;" | "&amp;Data[[#This Row],[section]]</f>
        <v>SCHEDULE 6: REPORT ON ACTUAL TO FORECAST EXPENDITURE | 6a: Actual to Forecast Expenditure</v>
      </c>
      <c r="N3419" s="9" t="str">
        <f t="shared" si="53"/>
        <v>SCHEDULE 6: REPORT ON ACTUAL TO FORECAST EXPENDITURE | 6a: Actual to Forecast Expenditure | By category | Forecast for Current Disclosure Year (b) | Capacity growth</v>
      </c>
    </row>
    <row r="3420" spans="1:14" hidden="1">
      <c r="A3420" t="s">
        <v>2</v>
      </c>
      <c r="B3420">
        <v>2013</v>
      </c>
      <c r="C3420" t="s">
        <v>205</v>
      </c>
      <c r="D3420" t="s">
        <v>210</v>
      </c>
      <c r="E3420" t="s">
        <v>101</v>
      </c>
      <c r="F3420" t="s">
        <v>333</v>
      </c>
      <c r="G3420">
        <v>10</v>
      </c>
      <c r="H3420" t="s">
        <v>69</v>
      </c>
      <c r="I3420">
        <v>2013</v>
      </c>
      <c r="J3420" t="s">
        <v>93</v>
      </c>
      <c r="K3420" t="s">
        <v>1350</v>
      </c>
      <c r="M3420" s="9" t="str">
        <f>Data[[#This Row],[schedule]]&amp;" | "&amp;Data[[#This Row],[section]]</f>
        <v>SCHEDULE 6: REPORT ON ACTUAL TO FORECAST EXPENDITURE | 6a: Actual to Forecast Expenditure</v>
      </c>
      <c r="N3420" s="9" t="str">
        <f t="shared" si="53"/>
        <v>SCHEDULE 6: REPORT ON ACTUAL TO FORECAST EXPENDITURE | 6a: Actual to Forecast Expenditure | By category | % Variance (a)/(b)-1 | Capacity growth</v>
      </c>
    </row>
    <row r="3421" spans="1:14" hidden="1">
      <c r="A3421" t="s">
        <v>2</v>
      </c>
      <c r="B3421">
        <v>2013</v>
      </c>
      <c r="C3421" t="s">
        <v>205</v>
      </c>
      <c r="D3421" t="s">
        <v>210</v>
      </c>
      <c r="E3421" t="s">
        <v>101</v>
      </c>
      <c r="F3421" t="s">
        <v>334</v>
      </c>
      <c r="G3421">
        <v>10</v>
      </c>
      <c r="H3421" t="s">
        <v>69</v>
      </c>
      <c r="I3421">
        <v>2013</v>
      </c>
      <c r="J3421" t="s">
        <v>92</v>
      </c>
      <c r="K3421" t="s">
        <v>1660</v>
      </c>
      <c r="L3421">
        <v>5959.8853638230876</v>
      </c>
      <c r="M3421" s="9" t="str">
        <f>Data[[#This Row],[schedule]]&amp;" | "&amp;Data[[#This Row],[section]]</f>
        <v>SCHEDULE 6: REPORT ON ACTUAL TO FORECAST EXPENDITURE | 6a: Actual to Forecast Expenditure</v>
      </c>
      <c r="N3421" s="9" t="str">
        <f t="shared" si="53"/>
        <v>SCHEDULE 6: REPORT ON ACTUAL TO FORECAST EXPENDITURE | 6a: Actual to Forecast Expenditure | By category | Actual for Period to Date (a) | Capacity growth</v>
      </c>
    </row>
    <row r="3422" spans="1:14" hidden="1">
      <c r="A3422" t="s">
        <v>2</v>
      </c>
      <c r="B3422">
        <v>2013</v>
      </c>
      <c r="C3422" t="s">
        <v>205</v>
      </c>
      <c r="D3422" t="s">
        <v>210</v>
      </c>
      <c r="E3422" t="s">
        <v>101</v>
      </c>
      <c r="F3422" t="s">
        <v>335</v>
      </c>
      <c r="G3422">
        <v>10</v>
      </c>
      <c r="H3422" t="s">
        <v>69</v>
      </c>
      <c r="I3422">
        <v>2013</v>
      </c>
      <c r="J3422" t="s">
        <v>92</v>
      </c>
      <c r="K3422" t="s">
        <v>458</v>
      </c>
      <c r="L3422">
        <v>0</v>
      </c>
      <c r="M3422" s="9" t="str">
        <f>Data[[#This Row],[schedule]]&amp;" | "&amp;Data[[#This Row],[section]]</f>
        <v>SCHEDULE 6: REPORT ON ACTUAL TO FORECAST EXPENDITURE | 6a: Actual to Forecast Expenditure</v>
      </c>
      <c r="N3422" s="9" t="str">
        <f t="shared" si="53"/>
        <v>SCHEDULE 6: REPORT ON ACTUAL TO FORECAST EXPENDITURE | 6a: Actual to Forecast Expenditure | By category | Forecast for Period to Date (b) | Capacity growth</v>
      </c>
    </row>
    <row r="3423" spans="1:14" hidden="1">
      <c r="A3423" t="s">
        <v>2</v>
      </c>
      <c r="B3423">
        <v>2013</v>
      </c>
      <c r="C3423" t="s">
        <v>205</v>
      </c>
      <c r="D3423" t="s">
        <v>210</v>
      </c>
      <c r="E3423" t="s">
        <v>101</v>
      </c>
      <c r="F3423" t="s">
        <v>333</v>
      </c>
      <c r="G3423">
        <v>10</v>
      </c>
      <c r="H3423" t="s">
        <v>69</v>
      </c>
      <c r="I3423">
        <v>2013</v>
      </c>
      <c r="J3423" t="s">
        <v>93</v>
      </c>
      <c r="K3423" t="s">
        <v>1350</v>
      </c>
      <c r="M3423" s="9" t="str">
        <f>Data[[#This Row],[schedule]]&amp;" | "&amp;Data[[#This Row],[section]]</f>
        <v>SCHEDULE 6: REPORT ON ACTUAL TO FORECAST EXPENDITURE | 6a: Actual to Forecast Expenditure</v>
      </c>
      <c r="N3423" s="9" t="str">
        <f t="shared" si="53"/>
        <v>SCHEDULE 6: REPORT ON ACTUAL TO FORECAST EXPENDITURE | 6a: Actual to Forecast Expenditure | By category | % Variance (a)/(b)-1 | Capacity growth</v>
      </c>
    </row>
    <row r="3424" spans="1:14" hidden="1">
      <c r="A3424" t="s">
        <v>2</v>
      </c>
      <c r="B3424">
        <v>2013</v>
      </c>
      <c r="C3424" t="s">
        <v>205</v>
      </c>
      <c r="D3424" t="s">
        <v>210</v>
      </c>
      <c r="E3424" t="s">
        <v>101</v>
      </c>
      <c r="F3424" t="s">
        <v>331</v>
      </c>
      <c r="G3424">
        <v>11</v>
      </c>
      <c r="H3424" t="s">
        <v>70</v>
      </c>
      <c r="I3424">
        <v>2013</v>
      </c>
      <c r="J3424" t="s">
        <v>92</v>
      </c>
      <c r="K3424" t="s">
        <v>1661</v>
      </c>
      <c r="L3424">
        <v>29726.196819872799</v>
      </c>
      <c r="M3424" s="9" t="str">
        <f>Data[[#This Row],[schedule]]&amp;" | "&amp;Data[[#This Row],[section]]</f>
        <v>SCHEDULE 6: REPORT ON ACTUAL TO FORECAST EXPENDITURE | 6a: Actual to Forecast Expenditure</v>
      </c>
      <c r="N3424" s="9" t="str">
        <f t="shared" si="53"/>
        <v>SCHEDULE 6: REPORT ON ACTUAL TO FORECAST EXPENDITURE | 6a: Actual to Forecast Expenditure | By category | Actual for Current Disclosure Year (a) | Asset replacement and renewal</v>
      </c>
    </row>
    <row r="3425" spans="1:14" hidden="1">
      <c r="A3425" t="s">
        <v>2</v>
      </c>
      <c r="B3425">
        <v>2013</v>
      </c>
      <c r="C3425" t="s">
        <v>205</v>
      </c>
      <c r="D3425" t="s">
        <v>210</v>
      </c>
      <c r="E3425" t="s">
        <v>101</v>
      </c>
      <c r="F3425" t="s">
        <v>332</v>
      </c>
      <c r="G3425">
        <v>11</v>
      </c>
      <c r="H3425" t="s">
        <v>70</v>
      </c>
      <c r="I3425">
        <v>2013</v>
      </c>
      <c r="J3425" t="s">
        <v>92</v>
      </c>
      <c r="K3425" t="s">
        <v>1662</v>
      </c>
      <c r="L3425">
        <v>33557</v>
      </c>
      <c r="M3425" s="9" t="str">
        <f>Data[[#This Row],[schedule]]&amp;" | "&amp;Data[[#This Row],[section]]</f>
        <v>SCHEDULE 6: REPORT ON ACTUAL TO FORECAST EXPENDITURE | 6a: Actual to Forecast Expenditure</v>
      </c>
      <c r="N3425" s="9" t="str">
        <f t="shared" si="53"/>
        <v>SCHEDULE 6: REPORT ON ACTUAL TO FORECAST EXPENDITURE | 6a: Actual to Forecast Expenditure | By category | Forecast for Current Disclosure Year (b) | Asset replacement and renewal</v>
      </c>
    </row>
    <row r="3426" spans="1:14" hidden="1">
      <c r="A3426" t="s">
        <v>2</v>
      </c>
      <c r="B3426">
        <v>2013</v>
      </c>
      <c r="C3426" t="s">
        <v>205</v>
      </c>
      <c r="D3426" t="s">
        <v>210</v>
      </c>
      <c r="E3426" t="s">
        <v>101</v>
      </c>
      <c r="F3426" t="s">
        <v>333</v>
      </c>
      <c r="G3426">
        <v>11</v>
      </c>
      <c r="H3426" t="s">
        <v>70</v>
      </c>
      <c r="I3426">
        <v>2013</v>
      </c>
      <c r="J3426" t="s">
        <v>93</v>
      </c>
      <c r="K3426" t="s">
        <v>1663</v>
      </c>
      <c r="L3426">
        <v>-0.1141580945891229</v>
      </c>
      <c r="M3426" s="9" t="str">
        <f>Data[[#This Row],[schedule]]&amp;" | "&amp;Data[[#This Row],[section]]</f>
        <v>SCHEDULE 6: REPORT ON ACTUAL TO FORECAST EXPENDITURE | 6a: Actual to Forecast Expenditure</v>
      </c>
      <c r="N3426" s="9" t="str">
        <f t="shared" si="53"/>
        <v>SCHEDULE 6: REPORT ON ACTUAL TO FORECAST EXPENDITURE | 6a: Actual to Forecast Expenditure | By category | % Variance (a)/(b)-1 | Asset replacement and renewal</v>
      </c>
    </row>
    <row r="3427" spans="1:14" hidden="1">
      <c r="A3427" t="s">
        <v>2</v>
      </c>
      <c r="B3427">
        <v>2013</v>
      </c>
      <c r="C3427" t="s">
        <v>205</v>
      </c>
      <c r="D3427" t="s">
        <v>210</v>
      </c>
      <c r="E3427" t="s">
        <v>101</v>
      </c>
      <c r="F3427" t="s">
        <v>334</v>
      </c>
      <c r="G3427">
        <v>11</v>
      </c>
      <c r="H3427" t="s">
        <v>70</v>
      </c>
      <c r="I3427">
        <v>2013</v>
      </c>
      <c r="J3427" t="s">
        <v>92</v>
      </c>
      <c r="K3427" t="s">
        <v>1661</v>
      </c>
      <c r="L3427">
        <v>29726.196819872799</v>
      </c>
      <c r="M3427" s="9" t="str">
        <f>Data[[#This Row],[schedule]]&amp;" | "&amp;Data[[#This Row],[section]]</f>
        <v>SCHEDULE 6: REPORT ON ACTUAL TO FORECAST EXPENDITURE | 6a: Actual to Forecast Expenditure</v>
      </c>
      <c r="N3427" s="9" t="str">
        <f t="shared" si="53"/>
        <v>SCHEDULE 6: REPORT ON ACTUAL TO FORECAST EXPENDITURE | 6a: Actual to Forecast Expenditure | By category | Actual for Period to Date (a) | Asset replacement and renewal</v>
      </c>
    </row>
    <row r="3428" spans="1:14" hidden="1">
      <c r="A3428" t="s">
        <v>2</v>
      </c>
      <c r="B3428">
        <v>2013</v>
      </c>
      <c r="C3428" t="s">
        <v>205</v>
      </c>
      <c r="D3428" t="s">
        <v>210</v>
      </c>
      <c r="E3428" t="s">
        <v>101</v>
      </c>
      <c r="F3428" t="s">
        <v>335</v>
      </c>
      <c r="G3428">
        <v>11</v>
      </c>
      <c r="H3428" t="s">
        <v>70</v>
      </c>
      <c r="I3428">
        <v>2013</v>
      </c>
      <c r="J3428" t="s">
        <v>92</v>
      </c>
      <c r="K3428" t="s">
        <v>1662</v>
      </c>
      <c r="L3428">
        <v>33557</v>
      </c>
      <c r="M3428" s="9" t="str">
        <f>Data[[#This Row],[schedule]]&amp;" | "&amp;Data[[#This Row],[section]]</f>
        <v>SCHEDULE 6: REPORT ON ACTUAL TO FORECAST EXPENDITURE | 6a: Actual to Forecast Expenditure</v>
      </c>
      <c r="N3428" s="9" t="str">
        <f t="shared" si="53"/>
        <v>SCHEDULE 6: REPORT ON ACTUAL TO FORECAST EXPENDITURE | 6a: Actual to Forecast Expenditure | By category | Forecast for Period to Date (b) | Asset replacement and renewal</v>
      </c>
    </row>
    <row r="3429" spans="1:14" hidden="1">
      <c r="A3429" t="s">
        <v>2</v>
      </c>
      <c r="B3429">
        <v>2013</v>
      </c>
      <c r="C3429" t="s">
        <v>205</v>
      </c>
      <c r="D3429" t="s">
        <v>210</v>
      </c>
      <c r="E3429" t="s">
        <v>101</v>
      </c>
      <c r="F3429" t="s">
        <v>333</v>
      </c>
      <c r="G3429">
        <v>11</v>
      </c>
      <c r="H3429" t="s">
        <v>70</v>
      </c>
      <c r="I3429">
        <v>2013</v>
      </c>
      <c r="J3429" t="s">
        <v>93</v>
      </c>
      <c r="K3429" t="s">
        <v>1663</v>
      </c>
      <c r="L3429">
        <v>-0.1141580945891229</v>
      </c>
      <c r="M3429" s="9" t="str">
        <f>Data[[#This Row],[schedule]]&amp;" | "&amp;Data[[#This Row],[section]]</f>
        <v>SCHEDULE 6: REPORT ON ACTUAL TO FORECAST EXPENDITURE | 6a: Actual to Forecast Expenditure</v>
      </c>
      <c r="N3429" s="9" t="str">
        <f t="shared" si="53"/>
        <v>SCHEDULE 6: REPORT ON ACTUAL TO FORECAST EXPENDITURE | 6a: Actual to Forecast Expenditure | By category | % Variance (a)/(b)-1 | Asset replacement and renewal</v>
      </c>
    </row>
    <row r="3430" spans="1:14" hidden="1">
      <c r="A3430" t="s">
        <v>2</v>
      </c>
      <c r="B3430">
        <v>2013</v>
      </c>
      <c r="C3430" t="s">
        <v>205</v>
      </c>
      <c r="D3430" t="s">
        <v>210</v>
      </c>
      <c r="E3430" t="s">
        <v>101</v>
      </c>
      <c r="F3430" t="s">
        <v>331</v>
      </c>
      <c r="G3430">
        <v>12</v>
      </c>
      <c r="H3430" t="s">
        <v>71</v>
      </c>
      <c r="I3430">
        <v>2013</v>
      </c>
      <c r="J3430" t="s">
        <v>92</v>
      </c>
      <c r="K3430" t="s">
        <v>1664</v>
      </c>
      <c r="L3430">
        <v>35686.082183695893</v>
      </c>
      <c r="M3430" s="9" t="str">
        <f>Data[[#This Row],[schedule]]&amp;" | "&amp;Data[[#This Row],[section]]</f>
        <v>SCHEDULE 6: REPORT ON ACTUAL TO FORECAST EXPENDITURE | 6a: Actual to Forecast Expenditure</v>
      </c>
      <c r="N3430" s="9" t="str">
        <f t="shared" si="53"/>
        <v>SCHEDULE 6: REPORT ON ACTUAL TO FORECAST EXPENDITURE | 6a: Actual to Forecast Expenditure | By category | Actual for Current Disclosure Year (a) | Total capital expenditure</v>
      </c>
    </row>
    <row r="3431" spans="1:14" hidden="1">
      <c r="A3431" t="s">
        <v>2</v>
      </c>
      <c r="B3431">
        <v>2013</v>
      </c>
      <c r="C3431" t="s">
        <v>205</v>
      </c>
      <c r="D3431" t="s">
        <v>210</v>
      </c>
      <c r="E3431" t="s">
        <v>101</v>
      </c>
      <c r="F3431" t="s">
        <v>332</v>
      </c>
      <c r="G3431">
        <v>12</v>
      </c>
      <c r="H3431" t="s">
        <v>71</v>
      </c>
      <c r="I3431">
        <v>2013</v>
      </c>
      <c r="J3431" t="s">
        <v>92</v>
      </c>
      <c r="K3431" t="s">
        <v>1662</v>
      </c>
      <c r="L3431">
        <v>33557</v>
      </c>
      <c r="M3431" s="9" t="str">
        <f>Data[[#This Row],[schedule]]&amp;" | "&amp;Data[[#This Row],[section]]</f>
        <v>SCHEDULE 6: REPORT ON ACTUAL TO FORECAST EXPENDITURE | 6a: Actual to Forecast Expenditure</v>
      </c>
      <c r="N3431" s="9" t="str">
        <f t="shared" si="53"/>
        <v>SCHEDULE 6: REPORT ON ACTUAL TO FORECAST EXPENDITURE | 6a: Actual to Forecast Expenditure | By category | Forecast for Current Disclosure Year (b) | Total capital expenditure</v>
      </c>
    </row>
    <row r="3432" spans="1:14" hidden="1">
      <c r="A3432" t="s">
        <v>2</v>
      </c>
      <c r="B3432">
        <v>2013</v>
      </c>
      <c r="C3432" t="s">
        <v>205</v>
      </c>
      <c r="D3432" t="s">
        <v>210</v>
      </c>
      <c r="E3432" t="s">
        <v>101</v>
      </c>
      <c r="F3432" t="s">
        <v>333</v>
      </c>
      <c r="G3432">
        <v>12</v>
      </c>
      <c r="H3432" t="s">
        <v>71</v>
      </c>
      <c r="I3432">
        <v>2013</v>
      </c>
      <c r="J3432" t="s">
        <v>93</v>
      </c>
      <c r="K3432" t="s">
        <v>1665</v>
      </c>
      <c r="L3432">
        <v>6.3446737899570699E-2</v>
      </c>
      <c r="M3432" s="9" t="str">
        <f>Data[[#This Row],[schedule]]&amp;" | "&amp;Data[[#This Row],[section]]</f>
        <v>SCHEDULE 6: REPORT ON ACTUAL TO FORECAST EXPENDITURE | 6a: Actual to Forecast Expenditure</v>
      </c>
      <c r="N3432" s="9" t="str">
        <f t="shared" si="53"/>
        <v>SCHEDULE 6: REPORT ON ACTUAL TO FORECAST EXPENDITURE | 6a: Actual to Forecast Expenditure | By category | % Variance (a)/(b)-1 | Total capital expenditure</v>
      </c>
    </row>
    <row r="3433" spans="1:14" hidden="1">
      <c r="A3433" t="s">
        <v>2</v>
      </c>
      <c r="B3433">
        <v>2013</v>
      </c>
      <c r="C3433" t="s">
        <v>205</v>
      </c>
      <c r="D3433" t="s">
        <v>210</v>
      </c>
      <c r="E3433" t="s">
        <v>101</v>
      </c>
      <c r="F3433" t="s">
        <v>334</v>
      </c>
      <c r="G3433">
        <v>12</v>
      </c>
      <c r="H3433" t="s">
        <v>71</v>
      </c>
      <c r="I3433">
        <v>2013</v>
      </c>
      <c r="J3433" t="s">
        <v>92</v>
      </c>
      <c r="K3433" t="s">
        <v>1664</v>
      </c>
      <c r="L3433">
        <v>35686.082183695893</v>
      </c>
      <c r="M3433" s="9" t="str">
        <f>Data[[#This Row],[schedule]]&amp;" | "&amp;Data[[#This Row],[section]]</f>
        <v>SCHEDULE 6: REPORT ON ACTUAL TO FORECAST EXPENDITURE | 6a: Actual to Forecast Expenditure</v>
      </c>
      <c r="N3433" s="9" t="str">
        <f t="shared" si="53"/>
        <v>SCHEDULE 6: REPORT ON ACTUAL TO FORECAST EXPENDITURE | 6a: Actual to Forecast Expenditure | By category | Actual for Period to Date (a) | Total capital expenditure</v>
      </c>
    </row>
    <row r="3434" spans="1:14" hidden="1">
      <c r="A3434" t="s">
        <v>2</v>
      </c>
      <c r="B3434">
        <v>2013</v>
      </c>
      <c r="C3434" t="s">
        <v>205</v>
      </c>
      <c r="D3434" t="s">
        <v>210</v>
      </c>
      <c r="E3434" t="s">
        <v>101</v>
      </c>
      <c r="F3434" t="s">
        <v>335</v>
      </c>
      <c r="G3434">
        <v>12</v>
      </c>
      <c r="H3434" t="s">
        <v>71</v>
      </c>
      <c r="I3434">
        <v>2013</v>
      </c>
      <c r="J3434" t="s">
        <v>92</v>
      </c>
      <c r="K3434" t="s">
        <v>1662</v>
      </c>
      <c r="L3434">
        <v>33557</v>
      </c>
      <c r="M3434" s="9" t="str">
        <f>Data[[#This Row],[schedule]]&amp;" | "&amp;Data[[#This Row],[section]]</f>
        <v>SCHEDULE 6: REPORT ON ACTUAL TO FORECAST EXPENDITURE | 6a: Actual to Forecast Expenditure</v>
      </c>
      <c r="N3434" s="9" t="str">
        <f t="shared" si="53"/>
        <v>SCHEDULE 6: REPORT ON ACTUAL TO FORECAST EXPENDITURE | 6a: Actual to Forecast Expenditure | By category | Forecast for Period to Date (b) | Total capital expenditure</v>
      </c>
    </row>
    <row r="3435" spans="1:14" hidden="1">
      <c r="A3435" t="s">
        <v>2</v>
      </c>
      <c r="B3435">
        <v>2013</v>
      </c>
      <c r="C3435" t="s">
        <v>205</v>
      </c>
      <c r="D3435" t="s">
        <v>210</v>
      </c>
      <c r="E3435" t="s">
        <v>101</v>
      </c>
      <c r="F3435" t="s">
        <v>333</v>
      </c>
      <c r="G3435">
        <v>12</v>
      </c>
      <c r="H3435" t="s">
        <v>71</v>
      </c>
      <c r="I3435">
        <v>2013</v>
      </c>
      <c r="J3435" t="s">
        <v>93</v>
      </c>
      <c r="K3435" t="s">
        <v>1665</v>
      </c>
      <c r="L3435">
        <v>6.3446737899570699E-2</v>
      </c>
      <c r="M3435" s="9" t="str">
        <f>Data[[#This Row],[schedule]]&amp;" | "&amp;Data[[#This Row],[section]]</f>
        <v>SCHEDULE 6: REPORT ON ACTUAL TO FORECAST EXPENDITURE | 6a: Actual to Forecast Expenditure</v>
      </c>
      <c r="N3435" s="9" t="str">
        <f t="shared" si="53"/>
        <v>SCHEDULE 6: REPORT ON ACTUAL TO FORECAST EXPENDITURE | 6a: Actual to Forecast Expenditure | By category | % Variance (a)/(b)-1 | Total capital expenditure</v>
      </c>
    </row>
    <row r="3436" spans="1:14" hidden="1">
      <c r="A3436" t="s">
        <v>2</v>
      </c>
      <c r="B3436">
        <v>2013</v>
      </c>
      <c r="C3436" t="s">
        <v>205</v>
      </c>
      <c r="D3436" t="s">
        <v>210</v>
      </c>
      <c r="E3436" t="s">
        <v>101</v>
      </c>
      <c r="F3436" t="s">
        <v>331</v>
      </c>
      <c r="G3436">
        <v>14</v>
      </c>
      <c r="H3436" t="s">
        <v>76</v>
      </c>
      <c r="I3436">
        <v>2013</v>
      </c>
      <c r="J3436" t="s">
        <v>92</v>
      </c>
      <c r="K3436" t="s">
        <v>1666</v>
      </c>
      <c r="L3436">
        <v>9593</v>
      </c>
      <c r="M3436" s="9" t="str">
        <f>Data[[#This Row],[schedule]]&amp;" | "&amp;Data[[#This Row],[section]]</f>
        <v>SCHEDULE 6: REPORT ON ACTUAL TO FORECAST EXPENDITURE | 6a: Actual to Forecast Expenditure</v>
      </c>
      <c r="N3436" s="9" t="str">
        <f t="shared" si="53"/>
        <v>SCHEDULE 6: REPORT ON ACTUAL TO FORECAST EXPENDITURE | 6a: Actual to Forecast Expenditure | By category | Actual for Current Disclosure Year (a) | Corporate overheads</v>
      </c>
    </row>
    <row r="3437" spans="1:14" hidden="1">
      <c r="A3437" t="s">
        <v>2</v>
      </c>
      <c r="B3437">
        <v>2013</v>
      </c>
      <c r="C3437" t="s">
        <v>205</v>
      </c>
      <c r="D3437" t="s">
        <v>210</v>
      </c>
      <c r="E3437" t="s">
        <v>101</v>
      </c>
      <c r="F3437" t="s">
        <v>332</v>
      </c>
      <c r="G3437">
        <v>14</v>
      </c>
      <c r="H3437" t="s">
        <v>76</v>
      </c>
      <c r="I3437">
        <v>2013</v>
      </c>
      <c r="J3437" t="s">
        <v>92</v>
      </c>
      <c r="K3437" t="s">
        <v>1667</v>
      </c>
      <c r="L3437">
        <v>8132</v>
      </c>
      <c r="M3437" s="9" t="str">
        <f>Data[[#This Row],[schedule]]&amp;" | "&amp;Data[[#This Row],[section]]</f>
        <v>SCHEDULE 6: REPORT ON ACTUAL TO FORECAST EXPENDITURE | 6a: Actual to Forecast Expenditure</v>
      </c>
      <c r="N3437" s="9" t="str">
        <f t="shared" si="53"/>
        <v>SCHEDULE 6: REPORT ON ACTUAL TO FORECAST EXPENDITURE | 6a: Actual to Forecast Expenditure | By category | Forecast for Current Disclosure Year (b) | Corporate overheads</v>
      </c>
    </row>
    <row r="3438" spans="1:14" hidden="1">
      <c r="A3438" t="s">
        <v>2</v>
      </c>
      <c r="B3438">
        <v>2013</v>
      </c>
      <c r="C3438" t="s">
        <v>205</v>
      </c>
      <c r="D3438" t="s">
        <v>210</v>
      </c>
      <c r="E3438" t="s">
        <v>101</v>
      </c>
      <c r="F3438" t="s">
        <v>333</v>
      </c>
      <c r="G3438">
        <v>14</v>
      </c>
      <c r="H3438" t="s">
        <v>76</v>
      </c>
      <c r="I3438">
        <v>2013</v>
      </c>
      <c r="J3438" t="s">
        <v>93</v>
      </c>
      <c r="K3438" t="s">
        <v>1668</v>
      </c>
      <c r="L3438">
        <v>0.1796606000983767</v>
      </c>
      <c r="M3438" s="9" t="str">
        <f>Data[[#This Row],[schedule]]&amp;" | "&amp;Data[[#This Row],[section]]</f>
        <v>SCHEDULE 6: REPORT ON ACTUAL TO FORECAST EXPENDITURE | 6a: Actual to Forecast Expenditure</v>
      </c>
      <c r="N3438" s="9" t="str">
        <f t="shared" si="53"/>
        <v>SCHEDULE 6: REPORT ON ACTUAL TO FORECAST EXPENDITURE | 6a: Actual to Forecast Expenditure | By category | % Variance (a)/(b)-1 | Corporate overheads</v>
      </c>
    </row>
    <row r="3439" spans="1:14" hidden="1">
      <c r="A3439" t="s">
        <v>2</v>
      </c>
      <c r="B3439">
        <v>2013</v>
      </c>
      <c r="C3439" t="s">
        <v>205</v>
      </c>
      <c r="D3439" t="s">
        <v>210</v>
      </c>
      <c r="E3439" t="s">
        <v>101</v>
      </c>
      <c r="F3439" t="s">
        <v>334</v>
      </c>
      <c r="G3439">
        <v>14</v>
      </c>
      <c r="H3439" t="s">
        <v>76</v>
      </c>
      <c r="I3439">
        <v>2013</v>
      </c>
      <c r="J3439" t="s">
        <v>92</v>
      </c>
      <c r="K3439" t="s">
        <v>1669</v>
      </c>
      <c r="L3439">
        <v>9593.2632854226449</v>
      </c>
      <c r="M3439" s="9" t="str">
        <f>Data[[#This Row],[schedule]]&amp;" | "&amp;Data[[#This Row],[section]]</f>
        <v>SCHEDULE 6: REPORT ON ACTUAL TO FORECAST EXPENDITURE | 6a: Actual to Forecast Expenditure</v>
      </c>
      <c r="N3439" s="9" t="str">
        <f t="shared" si="53"/>
        <v>SCHEDULE 6: REPORT ON ACTUAL TO FORECAST EXPENDITURE | 6a: Actual to Forecast Expenditure | By category | Actual for Period to Date (a) | Corporate overheads</v>
      </c>
    </row>
    <row r="3440" spans="1:14" hidden="1">
      <c r="A3440" t="s">
        <v>2</v>
      </c>
      <c r="B3440">
        <v>2013</v>
      </c>
      <c r="C3440" t="s">
        <v>205</v>
      </c>
      <c r="D3440" t="s">
        <v>210</v>
      </c>
      <c r="E3440" t="s">
        <v>101</v>
      </c>
      <c r="F3440" t="s">
        <v>335</v>
      </c>
      <c r="G3440">
        <v>14</v>
      </c>
      <c r="H3440" t="s">
        <v>76</v>
      </c>
      <c r="I3440">
        <v>2013</v>
      </c>
      <c r="J3440" t="s">
        <v>92</v>
      </c>
      <c r="K3440" t="s">
        <v>1667</v>
      </c>
      <c r="L3440">
        <v>8132</v>
      </c>
      <c r="M3440" s="9" t="str">
        <f>Data[[#This Row],[schedule]]&amp;" | "&amp;Data[[#This Row],[section]]</f>
        <v>SCHEDULE 6: REPORT ON ACTUAL TO FORECAST EXPENDITURE | 6a: Actual to Forecast Expenditure</v>
      </c>
      <c r="N3440" s="9" t="str">
        <f t="shared" si="53"/>
        <v>SCHEDULE 6: REPORT ON ACTUAL TO FORECAST EXPENDITURE | 6a: Actual to Forecast Expenditure | By category | Forecast for Period to Date (b) | Corporate overheads</v>
      </c>
    </row>
    <row r="3441" spans="1:14" hidden="1">
      <c r="A3441" t="s">
        <v>2</v>
      </c>
      <c r="B3441">
        <v>2013</v>
      </c>
      <c r="C3441" t="s">
        <v>205</v>
      </c>
      <c r="D3441" t="s">
        <v>210</v>
      </c>
      <c r="E3441" t="s">
        <v>101</v>
      </c>
      <c r="F3441" t="s">
        <v>333</v>
      </c>
      <c r="G3441">
        <v>14</v>
      </c>
      <c r="H3441" t="s">
        <v>76</v>
      </c>
      <c r="I3441">
        <v>2013</v>
      </c>
      <c r="J3441" t="s">
        <v>93</v>
      </c>
      <c r="K3441" t="s">
        <v>1670</v>
      </c>
      <c r="L3441">
        <v>0.1796929765645161</v>
      </c>
      <c r="M3441" s="9" t="str">
        <f>Data[[#This Row],[schedule]]&amp;" | "&amp;Data[[#This Row],[section]]</f>
        <v>SCHEDULE 6: REPORT ON ACTUAL TO FORECAST EXPENDITURE | 6a: Actual to Forecast Expenditure</v>
      </c>
      <c r="N3441" s="9" t="str">
        <f t="shared" si="53"/>
        <v>SCHEDULE 6: REPORT ON ACTUAL TO FORECAST EXPENDITURE | 6a: Actual to Forecast Expenditure | By category | % Variance (a)/(b)-1 | Corporate overheads</v>
      </c>
    </row>
    <row r="3442" spans="1:14" hidden="1">
      <c r="A3442" t="s">
        <v>2</v>
      </c>
      <c r="B3442">
        <v>2013</v>
      </c>
      <c r="C3442" t="s">
        <v>205</v>
      </c>
      <c r="D3442" t="s">
        <v>210</v>
      </c>
      <c r="E3442" t="s">
        <v>101</v>
      </c>
      <c r="F3442" t="s">
        <v>331</v>
      </c>
      <c r="G3442">
        <v>15</v>
      </c>
      <c r="H3442" t="s">
        <v>77</v>
      </c>
      <c r="I3442">
        <v>2013</v>
      </c>
      <c r="J3442" t="s">
        <v>92</v>
      </c>
      <c r="K3442" t="s">
        <v>1671</v>
      </c>
      <c r="L3442">
        <v>18289</v>
      </c>
      <c r="M3442" s="9" t="str">
        <f>Data[[#This Row],[schedule]]&amp;" | "&amp;Data[[#This Row],[section]]</f>
        <v>SCHEDULE 6: REPORT ON ACTUAL TO FORECAST EXPENDITURE | 6a: Actual to Forecast Expenditure</v>
      </c>
      <c r="N3442" s="9" t="str">
        <f t="shared" si="53"/>
        <v>SCHEDULE 6: REPORT ON ACTUAL TO FORECAST EXPENDITURE | 6a: Actual to Forecast Expenditure | By category | Actual for Current Disclosure Year (a) | Asset management and airport operations</v>
      </c>
    </row>
    <row r="3443" spans="1:14" hidden="1">
      <c r="A3443" t="s">
        <v>2</v>
      </c>
      <c r="B3443">
        <v>2013</v>
      </c>
      <c r="C3443" t="s">
        <v>205</v>
      </c>
      <c r="D3443" t="s">
        <v>210</v>
      </c>
      <c r="E3443" t="s">
        <v>101</v>
      </c>
      <c r="F3443" t="s">
        <v>332</v>
      </c>
      <c r="G3443">
        <v>15</v>
      </c>
      <c r="H3443" t="s">
        <v>77</v>
      </c>
      <c r="I3443">
        <v>2013</v>
      </c>
      <c r="J3443" t="s">
        <v>92</v>
      </c>
      <c r="K3443" t="s">
        <v>1672</v>
      </c>
      <c r="L3443">
        <v>16672</v>
      </c>
      <c r="M3443" s="9" t="str">
        <f>Data[[#This Row],[schedule]]&amp;" | "&amp;Data[[#This Row],[section]]</f>
        <v>SCHEDULE 6: REPORT ON ACTUAL TO FORECAST EXPENDITURE | 6a: Actual to Forecast Expenditure</v>
      </c>
      <c r="N3443" s="9" t="str">
        <f t="shared" si="53"/>
        <v>SCHEDULE 6: REPORT ON ACTUAL TO FORECAST EXPENDITURE | 6a: Actual to Forecast Expenditure | By category | Forecast for Current Disclosure Year (b) | Asset management and airport operations</v>
      </c>
    </row>
    <row r="3444" spans="1:14" hidden="1">
      <c r="A3444" t="s">
        <v>2</v>
      </c>
      <c r="B3444">
        <v>2013</v>
      </c>
      <c r="C3444" t="s">
        <v>205</v>
      </c>
      <c r="D3444" t="s">
        <v>210</v>
      </c>
      <c r="E3444" t="s">
        <v>101</v>
      </c>
      <c r="F3444" t="s">
        <v>333</v>
      </c>
      <c r="G3444">
        <v>15</v>
      </c>
      <c r="H3444" t="s">
        <v>77</v>
      </c>
      <c r="I3444">
        <v>2013</v>
      </c>
      <c r="J3444" t="s">
        <v>93</v>
      </c>
      <c r="K3444" t="s">
        <v>1673</v>
      </c>
      <c r="L3444">
        <v>9.69889635316699E-2</v>
      </c>
      <c r="M3444" s="9" t="str">
        <f>Data[[#This Row],[schedule]]&amp;" | "&amp;Data[[#This Row],[section]]</f>
        <v>SCHEDULE 6: REPORT ON ACTUAL TO FORECAST EXPENDITURE | 6a: Actual to Forecast Expenditure</v>
      </c>
      <c r="N3444" s="9" t="str">
        <f t="shared" si="53"/>
        <v>SCHEDULE 6: REPORT ON ACTUAL TO FORECAST EXPENDITURE | 6a: Actual to Forecast Expenditure | By category | % Variance (a)/(b)-1 | Asset management and airport operations</v>
      </c>
    </row>
    <row r="3445" spans="1:14" hidden="1">
      <c r="A3445" t="s">
        <v>2</v>
      </c>
      <c r="B3445">
        <v>2013</v>
      </c>
      <c r="C3445" t="s">
        <v>205</v>
      </c>
      <c r="D3445" t="s">
        <v>210</v>
      </c>
      <c r="E3445" t="s">
        <v>101</v>
      </c>
      <c r="F3445" t="s">
        <v>334</v>
      </c>
      <c r="G3445">
        <v>15</v>
      </c>
      <c r="H3445" t="s">
        <v>77</v>
      </c>
      <c r="I3445">
        <v>2013</v>
      </c>
      <c r="J3445" t="s">
        <v>92</v>
      </c>
      <c r="K3445" t="s">
        <v>1674</v>
      </c>
      <c r="L3445">
        <v>18289.343184046142</v>
      </c>
      <c r="M3445" s="9" t="str">
        <f>Data[[#This Row],[schedule]]&amp;" | "&amp;Data[[#This Row],[section]]</f>
        <v>SCHEDULE 6: REPORT ON ACTUAL TO FORECAST EXPENDITURE | 6a: Actual to Forecast Expenditure</v>
      </c>
      <c r="N3445" s="9" t="str">
        <f t="shared" si="53"/>
        <v>SCHEDULE 6: REPORT ON ACTUAL TO FORECAST EXPENDITURE | 6a: Actual to Forecast Expenditure | By category | Actual for Period to Date (a) | Asset management and airport operations</v>
      </c>
    </row>
    <row r="3446" spans="1:14" hidden="1">
      <c r="A3446" t="s">
        <v>2</v>
      </c>
      <c r="B3446">
        <v>2013</v>
      </c>
      <c r="C3446" t="s">
        <v>205</v>
      </c>
      <c r="D3446" t="s">
        <v>210</v>
      </c>
      <c r="E3446" t="s">
        <v>101</v>
      </c>
      <c r="F3446" t="s">
        <v>335</v>
      </c>
      <c r="G3446">
        <v>15</v>
      </c>
      <c r="H3446" t="s">
        <v>77</v>
      </c>
      <c r="I3446">
        <v>2013</v>
      </c>
      <c r="J3446" t="s">
        <v>92</v>
      </c>
      <c r="K3446" t="s">
        <v>1672</v>
      </c>
      <c r="L3446">
        <v>16672</v>
      </c>
      <c r="M3446" s="9" t="str">
        <f>Data[[#This Row],[schedule]]&amp;" | "&amp;Data[[#This Row],[section]]</f>
        <v>SCHEDULE 6: REPORT ON ACTUAL TO FORECAST EXPENDITURE | 6a: Actual to Forecast Expenditure</v>
      </c>
      <c r="N3446" s="9" t="str">
        <f t="shared" si="53"/>
        <v>SCHEDULE 6: REPORT ON ACTUAL TO FORECAST EXPENDITURE | 6a: Actual to Forecast Expenditure | By category | Forecast for Period to Date (b) | Asset management and airport operations</v>
      </c>
    </row>
    <row r="3447" spans="1:14" hidden="1">
      <c r="A3447" t="s">
        <v>2</v>
      </c>
      <c r="B3447">
        <v>2013</v>
      </c>
      <c r="C3447" t="s">
        <v>205</v>
      </c>
      <c r="D3447" t="s">
        <v>210</v>
      </c>
      <c r="E3447" t="s">
        <v>101</v>
      </c>
      <c r="F3447" t="s">
        <v>333</v>
      </c>
      <c r="G3447">
        <v>15</v>
      </c>
      <c r="H3447" t="s">
        <v>77</v>
      </c>
      <c r="I3447">
        <v>2013</v>
      </c>
      <c r="J3447" t="s">
        <v>93</v>
      </c>
      <c r="K3447" t="s">
        <v>1675</v>
      </c>
      <c r="L3447">
        <v>9.7009547987412195E-2</v>
      </c>
      <c r="M3447" s="9" t="str">
        <f>Data[[#This Row],[schedule]]&amp;" | "&amp;Data[[#This Row],[section]]</f>
        <v>SCHEDULE 6: REPORT ON ACTUAL TO FORECAST EXPENDITURE | 6a: Actual to Forecast Expenditure</v>
      </c>
      <c r="N3447" s="9" t="str">
        <f t="shared" si="53"/>
        <v>SCHEDULE 6: REPORT ON ACTUAL TO FORECAST EXPENDITURE | 6a: Actual to Forecast Expenditure | By category | % Variance (a)/(b)-1 | Asset management and airport operations</v>
      </c>
    </row>
    <row r="3448" spans="1:14" hidden="1">
      <c r="A3448" t="s">
        <v>2</v>
      </c>
      <c r="B3448">
        <v>2013</v>
      </c>
      <c r="C3448" t="s">
        <v>205</v>
      </c>
      <c r="D3448" t="s">
        <v>210</v>
      </c>
      <c r="E3448" t="s">
        <v>101</v>
      </c>
      <c r="F3448" t="s">
        <v>331</v>
      </c>
      <c r="G3448">
        <v>16</v>
      </c>
      <c r="H3448" t="s">
        <v>78</v>
      </c>
      <c r="I3448">
        <v>2013</v>
      </c>
      <c r="J3448" t="s">
        <v>92</v>
      </c>
      <c r="K3448" t="s">
        <v>1676</v>
      </c>
      <c r="L3448">
        <v>2579</v>
      </c>
      <c r="M3448" s="9" t="str">
        <f>Data[[#This Row],[schedule]]&amp;" | "&amp;Data[[#This Row],[section]]</f>
        <v>SCHEDULE 6: REPORT ON ACTUAL TO FORECAST EXPENDITURE | 6a: Actual to Forecast Expenditure</v>
      </c>
      <c r="N3448" s="9" t="str">
        <f t="shared" si="53"/>
        <v>SCHEDULE 6: REPORT ON ACTUAL TO FORECAST EXPENDITURE | 6a: Actual to Forecast Expenditure | By category | Actual for Current Disclosure Year (a) | Asset maintenance</v>
      </c>
    </row>
    <row r="3449" spans="1:14" hidden="1">
      <c r="A3449" t="s">
        <v>2</v>
      </c>
      <c r="B3449">
        <v>2013</v>
      </c>
      <c r="C3449" t="s">
        <v>205</v>
      </c>
      <c r="D3449" t="s">
        <v>210</v>
      </c>
      <c r="E3449" t="s">
        <v>101</v>
      </c>
      <c r="F3449" t="s">
        <v>332</v>
      </c>
      <c r="G3449">
        <v>16</v>
      </c>
      <c r="H3449" t="s">
        <v>78</v>
      </c>
      <c r="I3449">
        <v>2013</v>
      </c>
      <c r="J3449" t="s">
        <v>92</v>
      </c>
      <c r="K3449" t="s">
        <v>1677</v>
      </c>
      <c r="L3449">
        <v>2054</v>
      </c>
      <c r="M3449" s="9" t="str">
        <f>Data[[#This Row],[schedule]]&amp;" | "&amp;Data[[#This Row],[section]]</f>
        <v>SCHEDULE 6: REPORT ON ACTUAL TO FORECAST EXPENDITURE | 6a: Actual to Forecast Expenditure</v>
      </c>
      <c r="N3449" s="9" t="str">
        <f t="shared" si="53"/>
        <v>SCHEDULE 6: REPORT ON ACTUAL TO FORECAST EXPENDITURE | 6a: Actual to Forecast Expenditure | By category | Forecast for Current Disclosure Year (b) | Asset maintenance</v>
      </c>
    </row>
    <row r="3450" spans="1:14" hidden="1">
      <c r="A3450" t="s">
        <v>2</v>
      </c>
      <c r="B3450">
        <v>2013</v>
      </c>
      <c r="C3450" t="s">
        <v>205</v>
      </c>
      <c r="D3450" t="s">
        <v>210</v>
      </c>
      <c r="E3450" t="s">
        <v>101</v>
      </c>
      <c r="F3450" t="s">
        <v>333</v>
      </c>
      <c r="G3450">
        <v>16</v>
      </c>
      <c r="H3450" t="s">
        <v>78</v>
      </c>
      <c r="I3450">
        <v>2013</v>
      </c>
      <c r="J3450" t="s">
        <v>93</v>
      </c>
      <c r="K3450" t="s">
        <v>1678</v>
      </c>
      <c r="L3450">
        <v>0.25559883154819868</v>
      </c>
      <c r="M3450" s="9" t="str">
        <f>Data[[#This Row],[schedule]]&amp;" | "&amp;Data[[#This Row],[section]]</f>
        <v>SCHEDULE 6: REPORT ON ACTUAL TO FORECAST EXPENDITURE | 6a: Actual to Forecast Expenditure</v>
      </c>
      <c r="N3450" s="9" t="str">
        <f t="shared" si="53"/>
        <v>SCHEDULE 6: REPORT ON ACTUAL TO FORECAST EXPENDITURE | 6a: Actual to Forecast Expenditure | By category | % Variance (a)/(b)-1 | Asset maintenance</v>
      </c>
    </row>
    <row r="3451" spans="1:14" hidden="1">
      <c r="A3451" t="s">
        <v>2</v>
      </c>
      <c r="B3451">
        <v>2013</v>
      </c>
      <c r="C3451" t="s">
        <v>205</v>
      </c>
      <c r="D3451" t="s">
        <v>210</v>
      </c>
      <c r="E3451" t="s">
        <v>101</v>
      </c>
      <c r="F3451" t="s">
        <v>334</v>
      </c>
      <c r="G3451">
        <v>16</v>
      </c>
      <c r="H3451" t="s">
        <v>78</v>
      </c>
      <c r="I3451">
        <v>2013</v>
      </c>
      <c r="J3451" t="s">
        <v>92</v>
      </c>
      <c r="K3451" t="s">
        <v>1679</v>
      </c>
      <c r="L3451">
        <v>2578.7935683767942</v>
      </c>
      <c r="M3451" s="9" t="str">
        <f>Data[[#This Row],[schedule]]&amp;" | "&amp;Data[[#This Row],[section]]</f>
        <v>SCHEDULE 6: REPORT ON ACTUAL TO FORECAST EXPENDITURE | 6a: Actual to Forecast Expenditure</v>
      </c>
      <c r="N3451" s="9" t="str">
        <f t="shared" si="53"/>
        <v>SCHEDULE 6: REPORT ON ACTUAL TO FORECAST EXPENDITURE | 6a: Actual to Forecast Expenditure | By category | Actual for Period to Date (a) | Asset maintenance</v>
      </c>
    </row>
    <row r="3452" spans="1:14" hidden="1">
      <c r="A3452" t="s">
        <v>2</v>
      </c>
      <c r="B3452">
        <v>2013</v>
      </c>
      <c r="C3452" t="s">
        <v>205</v>
      </c>
      <c r="D3452" t="s">
        <v>210</v>
      </c>
      <c r="E3452" t="s">
        <v>101</v>
      </c>
      <c r="F3452" t="s">
        <v>335</v>
      </c>
      <c r="G3452">
        <v>16</v>
      </c>
      <c r="H3452" t="s">
        <v>78</v>
      </c>
      <c r="I3452">
        <v>2013</v>
      </c>
      <c r="J3452" t="s">
        <v>92</v>
      </c>
      <c r="K3452" t="s">
        <v>1677</v>
      </c>
      <c r="L3452">
        <v>2054</v>
      </c>
      <c r="M3452" s="9" t="str">
        <f>Data[[#This Row],[schedule]]&amp;" | "&amp;Data[[#This Row],[section]]</f>
        <v>SCHEDULE 6: REPORT ON ACTUAL TO FORECAST EXPENDITURE | 6a: Actual to Forecast Expenditure</v>
      </c>
      <c r="N3452" s="9" t="str">
        <f t="shared" si="53"/>
        <v>SCHEDULE 6: REPORT ON ACTUAL TO FORECAST EXPENDITURE | 6a: Actual to Forecast Expenditure | By category | Forecast for Period to Date (b) | Asset maintenance</v>
      </c>
    </row>
    <row r="3453" spans="1:14" hidden="1">
      <c r="A3453" t="s">
        <v>2</v>
      </c>
      <c r="B3453">
        <v>2013</v>
      </c>
      <c r="C3453" t="s">
        <v>205</v>
      </c>
      <c r="D3453" t="s">
        <v>210</v>
      </c>
      <c r="E3453" t="s">
        <v>101</v>
      </c>
      <c r="F3453" t="s">
        <v>333</v>
      </c>
      <c r="G3453">
        <v>16</v>
      </c>
      <c r="H3453" t="s">
        <v>78</v>
      </c>
      <c r="I3453">
        <v>2013</v>
      </c>
      <c r="J3453" t="s">
        <v>93</v>
      </c>
      <c r="K3453" t="s">
        <v>1680</v>
      </c>
      <c r="L3453">
        <v>0.25549832929736782</v>
      </c>
      <c r="M3453" s="9" t="str">
        <f>Data[[#This Row],[schedule]]&amp;" | "&amp;Data[[#This Row],[section]]</f>
        <v>SCHEDULE 6: REPORT ON ACTUAL TO FORECAST EXPENDITURE | 6a: Actual to Forecast Expenditure</v>
      </c>
      <c r="N3453" s="9" t="str">
        <f t="shared" si="53"/>
        <v>SCHEDULE 6: REPORT ON ACTUAL TO FORECAST EXPENDITURE | 6a: Actual to Forecast Expenditure | By category | % Variance (a)/(b)-1 | Asset maintenance</v>
      </c>
    </row>
    <row r="3454" spans="1:14" hidden="1">
      <c r="A3454" t="s">
        <v>2</v>
      </c>
      <c r="B3454">
        <v>2013</v>
      </c>
      <c r="C3454" t="s">
        <v>205</v>
      </c>
      <c r="D3454" t="s">
        <v>210</v>
      </c>
      <c r="E3454" t="s">
        <v>101</v>
      </c>
      <c r="F3454" t="s">
        <v>331</v>
      </c>
      <c r="G3454">
        <v>17</v>
      </c>
      <c r="H3454" t="s">
        <v>79</v>
      </c>
      <c r="I3454">
        <v>2013</v>
      </c>
      <c r="J3454" t="s">
        <v>92</v>
      </c>
      <c r="K3454" t="s">
        <v>1574</v>
      </c>
      <c r="L3454">
        <v>30461</v>
      </c>
      <c r="M3454" s="9" t="str">
        <f>Data[[#This Row],[schedule]]&amp;" | "&amp;Data[[#This Row],[section]]</f>
        <v>SCHEDULE 6: REPORT ON ACTUAL TO FORECAST EXPENDITURE | 6a: Actual to Forecast Expenditure</v>
      </c>
      <c r="N3454" s="9" t="str">
        <f t="shared" si="53"/>
        <v>SCHEDULE 6: REPORT ON ACTUAL TO FORECAST EXPENDITURE | 6a: Actual to Forecast Expenditure | By category | Actual for Current Disclosure Year (a) | Total operational expenditure</v>
      </c>
    </row>
    <row r="3455" spans="1:14" hidden="1">
      <c r="A3455" t="s">
        <v>2</v>
      </c>
      <c r="B3455">
        <v>2013</v>
      </c>
      <c r="C3455" t="s">
        <v>205</v>
      </c>
      <c r="D3455" t="s">
        <v>210</v>
      </c>
      <c r="E3455" t="s">
        <v>101</v>
      </c>
      <c r="F3455" t="s">
        <v>332</v>
      </c>
      <c r="G3455">
        <v>17</v>
      </c>
      <c r="H3455" t="s">
        <v>79</v>
      </c>
      <c r="I3455">
        <v>2013</v>
      </c>
      <c r="J3455" t="s">
        <v>92</v>
      </c>
      <c r="K3455" t="s">
        <v>1681</v>
      </c>
      <c r="L3455">
        <v>26858</v>
      </c>
      <c r="M3455" s="9" t="str">
        <f>Data[[#This Row],[schedule]]&amp;" | "&amp;Data[[#This Row],[section]]</f>
        <v>SCHEDULE 6: REPORT ON ACTUAL TO FORECAST EXPENDITURE | 6a: Actual to Forecast Expenditure</v>
      </c>
      <c r="N3455" s="9" t="str">
        <f t="shared" si="53"/>
        <v>SCHEDULE 6: REPORT ON ACTUAL TO FORECAST EXPENDITURE | 6a: Actual to Forecast Expenditure | By category | Forecast for Current Disclosure Year (b) | Total operational expenditure</v>
      </c>
    </row>
    <row r="3456" spans="1:14" hidden="1">
      <c r="A3456" t="s">
        <v>2</v>
      </c>
      <c r="B3456">
        <v>2013</v>
      </c>
      <c r="C3456" t="s">
        <v>205</v>
      </c>
      <c r="D3456" t="s">
        <v>210</v>
      </c>
      <c r="E3456" t="s">
        <v>101</v>
      </c>
      <c r="F3456" t="s">
        <v>333</v>
      </c>
      <c r="G3456">
        <v>17</v>
      </c>
      <c r="H3456" t="s">
        <v>79</v>
      </c>
      <c r="I3456">
        <v>2013</v>
      </c>
      <c r="J3456" t="s">
        <v>93</v>
      </c>
      <c r="K3456" t="s">
        <v>1682</v>
      </c>
      <c r="L3456">
        <v>0.13414997393700201</v>
      </c>
      <c r="M3456" s="9" t="str">
        <f>Data[[#This Row],[schedule]]&amp;" | "&amp;Data[[#This Row],[section]]</f>
        <v>SCHEDULE 6: REPORT ON ACTUAL TO FORECAST EXPENDITURE | 6a: Actual to Forecast Expenditure</v>
      </c>
      <c r="N3456" s="9" t="str">
        <f t="shared" si="53"/>
        <v>SCHEDULE 6: REPORT ON ACTUAL TO FORECAST EXPENDITURE | 6a: Actual to Forecast Expenditure | By category | % Variance (a)/(b)-1 | Total operational expenditure</v>
      </c>
    </row>
    <row r="3457" spans="1:14" hidden="1">
      <c r="A3457" t="s">
        <v>2</v>
      </c>
      <c r="B3457">
        <v>2013</v>
      </c>
      <c r="C3457" t="s">
        <v>205</v>
      </c>
      <c r="D3457" t="s">
        <v>210</v>
      </c>
      <c r="E3457" t="s">
        <v>101</v>
      </c>
      <c r="F3457" t="s">
        <v>334</v>
      </c>
      <c r="G3457">
        <v>17</v>
      </c>
      <c r="H3457" t="s">
        <v>79</v>
      </c>
      <c r="I3457">
        <v>2013</v>
      </c>
      <c r="J3457" t="s">
        <v>92</v>
      </c>
      <c r="K3457" t="s">
        <v>1575</v>
      </c>
      <c r="L3457">
        <v>30461.400037845578</v>
      </c>
      <c r="M3457" s="9" t="str">
        <f>Data[[#This Row],[schedule]]&amp;" | "&amp;Data[[#This Row],[section]]</f>
        <v>SCHEDULE 6: REPORT ON ACTUAL TO FORECAST EXPENDITURE | 6a: Actual to Forecast Expenditure</v>
      </c>
      <c r="N3457" s="9" t="str">
        <f t="shared" si="53"/>
        <v>SCHEDULE 6: REPORT ON ACTUAL TO FORECAST EXPENDITURE | 6a: Actual to Forecast Expenditure | By category | Actual for Period to Date (a) | Total operational expenditure</v>
      </c>
    </row>
    <row r="3458" spans="1:14" hidden="1">
      <c r="A3458" t="s">
        <v>2</v>
      </c>
      <c r="B3458">
        <v>2013</v>
      </c>
      <c r="C3458" t="s">
        <v>205</v>
      </c>
      <c r="D3458" t="s">
        <v>210</v>
      </c>
      <c r="E3458" t="s">
        <v>101</v>
      </c>
      <c r="F3458" t="s">
        <v>335</v>
      </c>
      <c r="G3458">
        <v>17</v>
      </c>
      <c r="H3458" t="s">
        <v>79</v>
      </c>
      <c r="I3458">
        <v>2013</v>
      </c>
      <c r="J3458" t="s">
        <v>92</v>
      </c>
      <c r="K3458" t="s">
        <v>1681</v>
      </c>
      <c r="L3458">
        <v>26858</v>
      </c>
      <c r="M3458" s="9" t="str">
        <f>Data[[#This Row],[schedule]]&amp;" | "&amp;Data[[#This Row],[section]]</f>
        <v>SCHEDULE 6: REPORT ON ACTUAL TO FORECAST EXPENDITURE | 6a: Actual to Forecast Expenditure</v>
      </c>
      <c r="N3458" s="9" t="str">
        <f t="shared" ref="N3458:N3521" si="54">SUBSTITUTE(SUBSTITUTE(SUBSTITUTE(C3458&amp;" | "&amp;D3458&amp;" | "&amp;E3458&amp;" | "&amp;F3458&amp;" | "&amp;H3458," |  |  | "," | ")," |  |  | "," | ")," |  | "," | ")</f>
        <v>SCHEDULE 6: REPORT ON ACTUAL TO FORECAST EXPENDITURE | 6a: Actual to Forecast Expenditure | By category | Forecast for Period to Date (b) | Total operational expenditure</v>
      </c>
    </row>
    <row r="3459" spans="1:14" hidden="1">
      <c r="A3459" t="s">
        <v>2</v>
      </c>
      <c r="B3459">
        <v>2013</v>
      </c>
      <c r="C3459" t="s">
        <v>205</v>
      </c>
      <c r="D3459" t="s">
        <v>210</v>
      </c>
      <c r="E3459" t="s">
        <v>101</v>
      </c>
      <c r="F3459" t="s">
        <v>333</v>
      </c>
      <c r="G3459">
        <v>17</v>
      </c>
      <c r="H3459" t="s">
        <v>79</v>
      </c>
      <c r="I3459">
        <v>2013</v>
      </c>
      <c r="J3459" t="s">
        <v>93</v>
      </c>
      <c r="K3459" t="s">
        <v>1683</v>
      </c>
      <c r="L3459">
        <v>0.13416486848780901</v>
      </c>
      <c r="M3459" s="9" t="str">
        <f>Data[[#This Row],[schedule]]&amp;" | "&amp;Data[[#This Row],[section]]</f>
        <v>SCHEDULE 6: REPORT ON ACTUAL TO FORECAST EXPENDITURE | 6a: Actual to Forecast Expenditure</v>
      </c>
      <c r="N3459" s="9" t="str">
        <f t="shared" si="54"/>
        <v>SCHEDULE 6: REPORT ON ACTUAL TO FORECAST EXPENDITURE | 6a: Actual to Forecast Expenditure | By category | % Variance (a)/(b)-1 | Total operational expenditure</v>
      </c>
    </row>
    <row r="3460" spans="1:14" hidden="1">
      <c r="A3460" t="s">
        <v>2</v>
      </c>
      <c r="B3460">
        <v>2013</v>
      </c>
      <c r="C3460" t="s">
        <v>205</v>
      </c>
      <c r="D3460" t="s">
        <v>211</v>
      </c>
      <c r="E3460" t="s">
        <v>101</v>
      </c>
      <c r="F3460" t="s">
        <v>95</v>
      </c>
      <c r="G3460">
        <v>78</v>
      </c>
      <c r="H3460" t="s">
        <v>69</v>
      </c>
      <c r="I3460">
        <v>2009</v>
      </c>
      <c r="J3460" t="s">
        <v>92</v>
      </c>
      <c r="K3460" t="s">
        <v>458</v>
      </c>
      <c r="L3460">
        <v>0</v>
      </c>
      <c r="M3460" s="9" t="str">
        <f>Data[[#This Row],[schedule]]&amp;" | "&amp;Data[[#This Row],[section]]</f>
        <v>SCHEDULE 6: REPORT ON ACTUAL TO FORECAST EXPENDITURE | 6b: Forecast Expenditure</v>
      </c>
      <c r="N3460" s="9" t="str">
        <f t="shared" si="54"/>
        <v>SCHEDULE 6: REPORT ON ACTUAL TO FORECAST EXPENDITURE | 6b: Forecast Expenditure | By category | Pricing Period Starting Year | Capacity growth</v>
      </c>
    </row>
    <row r="3461" spans="1:14" hidden="1">
      <c r="A3461" t="s">
        <v>2</v>
      </c>
      <c r="B3461">
        <v>2013</v>
      </c>
      <c r="C3461" t="s">
        <v>205</v>
      </c>
      <c r="D3461" t="s">
        <v>211</v>
      </c>
      <c r="E3461" t="s">
        <v>101</v>
      </c>
      <c r="F3461" t="s">
        <v>96</v>
      </c>
      <c r="G3461">
        <v>78</v>
      </c>
      <c r="H3461" t="s">
        <v>69</v>
      </c>
      <c r="I3461">
        <v>2010</v>
      </c>
      <c r="J3461" t="s">
        <v>92</v>
      </c>
      <c r="K3461" t="s">
        <v>458</v>
      </c>
      <c r="L3461">
        <v>0</v>
      </c>
      <c r="M3461" s="9" t="str">
        <f>Data[[#This Row],[schedule]]&amp;" | "&amp;Data[[#This Row],[section]]</f>
        <v>SCHEDULE 6: REPORT ON ACTUAL TO FORECAST EXPENDITURE | 6b: Forecast Expenditure</v>
      </c>
      <c r="N3461" s="9" t="str">
        <f t="shared" si="54"/>
        <v>SCHEDULE 6: REPORT ON ACTUAL TO FORECAST EXPENDITURE | 6b: Forecast Expenditure | By category | Pricing Period Starting Year + 1 | Capacity growth</v>
      </c>
    </row>
    <row r="3462" spans="1:14" hidden="1">
      <c r="A3462" t="s">
        <v>2</v>
      </c>
      <c r="B3462">
        <v>2013</v>
      </c>
      <c r="C3462" t="s">
        <v>205</v>
      </c>
      <c r="D3462" t="s">
        <v>211</v>
      </c>
      <c r="E3462" t="s">
        <v>101</v>
      </c>
      <c r="F3462" t="s">
        <v>97</v>
      </c>
      <c r="G3462">
        <v>78</v>
      </c>
      <c r="H3462" t="s">
        <v>69</v>
      </c>
      <c r="I3462">
        <v>2011</v>
      </c>
      <c r="J3462" t="s">
        <v>92</v>
      </c>
      <c r="K3462" t="s">
        <v>458</v>
      </c>
      <c r="L3462">
        <v>0</v>
      </c>
      <c r="M3462" s="9" t="str">
        <f>Data[[#This Row],[schedule]]&amp;" | "&amp;Data[[#This Row],[section]]</f>
        <v>SCHEDULE 6: REPORT ON ACTUAL TO FORECAST EXPENDITURE | 6b: Forecast Expenditure</v>
      </c>
      <c r="N3462" s="9" t="str">
        <f t="shared" si="54"/>
        <v>SCHEDULE 6: REPORT ON ACTUAL TO FORECAST EXPENDITURE | 6b: Forecast Expenditure | By category | Pricing Period Starting Year + 2 | Capacity growth</v>
      </c>
    </row>
    <row r="3463" spans="1:14" hidden="1">
      <c r="A3463" t="s">
        <v>2</v>
      </c>
      <c r="B3463">
        <v>2013</v>
      </c>
      <c r="C3463" t="s">
        <v>205</v>
      </c>
      <c r="D3463" t="s">
        <v>211</v>
      </c>
      <c r="E3463" t="s">
        <v>101</v>
      </c>
      <c r="F3463" t="s">
        <v>98</v>
      </c>
      <c r="G3463">
        <v>78</v>
      </c>
      <c r="H3463" t="s">
        <v>69</v>
      </c>
      <c r="I3463">
        <v>2012</v>
      </c>
      <c r="J3463" t="s">
        <v>92</v>
      </c>
      <c r="K3463" t="s">
        <v>1684</v>
      </c>
      <c r="L3463">
        <v>5916</v>
      </c>
      <c r="M3463" s="9" t="str">
        <f>Data[[#This Row],[schedule]]&amp;" | "&amp;Data[[#This Row],[section]]</f>
        <v>SCHEDULE 6: REPORT ON ACTUAL TO FORECAST EXPENDITURE | 6b: Forecast Expenditure</v>
      </c>
      <c r="N3463" s="9" t="str">
        <f t="shared" si="54"/>
        <v>SCHEDULE 6: REPORT ON ACTUAL TO FORECAST EXPENDITURE | 6b: Forecast Expenditure | By category | Pricing Period Starting Year + 3 | Capacity growth</v>
      </c>
    </row>
    <row r="3464" spans="1:14" hidden="1">
      <c r="A3464" t="s">
        <v>2</v>
      </c>
      <c r="B3464">
        <v>2013</v>
      </c>
      <c r="C3464" t="s">
        <v>205</v>
      </c>
      <c r="D3464" t="s">
        <v>211</v>
      </c>
      <c r="E3464" t="s">
        <v>101</v>
      </c>
      <c r="F3464" t="s">
        <v>99</v>
      </c>
      <c r="G3464">
        <v>78</v>
      </c>
      <c r="H3464" t="s">
        <v>69</v>
      </c>
      <c r="I3464">
        <v>2013</v>
      </c>
      <c r="J3464" t="s">
        <v>92</v>
      </c>
      <c r="K3464" t="s">
        <v>458</v>
      </c>
      <c r="L3464">
        <v>0</v>
      </c>
      <c r="M3464" s="9" t="str">
        <f>Data[[#This Row],[schedule]]&amp;" | "&amp;Data[[#This Row],[section]]</f>
        <v>SCHEDULE 6: REPORT ON ACTUAL TO FORECAST EXPENDITURE | 6b: Forecast Expenditure</v>
      </c>
      <c r="N3464" s="9" t="str">
        <f t="shared" si="54"/>
        <v>SCHEDULE 6: REPORT ON ACTUAL TO FORECAST EXPENDITURE | 6b: Forecast Expenditure | By category | Pricing Period Starting Year + 4 | Capacity growth</v>
      </c>
    </row>
    <row r="3465" spans="1:14" hidden="1">
      <c r="A3465" t="s">
        <v>2</v>
      </c>
      <c r="B3465">
        <v>2013</v>
      </c>
      <c r="C3465" t="s">
        <v>205</v>
      </c>
      <c r="D3465" t="s">
        <v>211</v>
      </c>
      <c r="E3465" t="s">
        <v>101</v>
      </c>
      <c r="F3465" t="s">
        <v>95</v>
      </c>
      <c r="G3465">
        <v>79</v>
      </c>
      <c r="H3465" t="s">
        <v>70</v>
      </c>
      <c r="I3465">
        <v>2009</v>
      </c>
      <c r="J3465" t="s">
        <v>92</v>
      </c>
      <c r="K3465" t="s">
        <v>1662</v>
      </c>
      <c r="L3465">
        <v>33557</v>
      </c>
      <c r="M3465" s="9" t="str">
        <f>Data[[#This Row],[schedule]]&amp;" | "&amp;Data[[#This Row],[section]]</f>
        <v>SCHEDULE 6: REPORT ON ACTUAL TO FORECAST EXPENDITURE | 6b: Forecast Expenditure</v>
      </c>
      <c r="N3465" s="9" t="str">
        <f t="shared" si="54"/>
        <v>SCHEDULE 6: REPORT ON ACTUAL TO FORECAST EXPENDITURE | 6b: Forecast Expenditure | By category | Pricing Period Starting Year | Asset replacement and renewal</v>
      </c>
    </row>
    <row r="3466" spans="1:14" hidden="1">
      <c r="A3466" t="s">
        <v>2</v>
      </c>
      <c r="B3466">
        <v>2013</v>
      </c>
      <c r="C3466" t="s">
        <v>205</v>
      </c>
      <c r="D3466" t="s">
        <v>211</v>
      </c>
      <c r="E3466" t="s">
        <v>101</v>
      </c>
      <c r="F3466" t="s">
        <v>96</v>
      </c>
      <c r="G3466">
        <v>79</v>
      </c>
      <c r="H3466" t="s">
        <v>70</v>
      </c>
      <c r="I3466">
        <v>2010</v>
      </c>
      <c r="J3466" t="s">
        <v>92</v>
      </c>
      <c r="K3466" t="s">
        <v>1685</v>
      </c>
      <c r="L3466">
        <v>12137</v>
      </c>
      <c r="M3466" s="9" t="str">
        <f>Data[[#This Row],[schedule]]&amp;" | "&amp;Data[[#This Row],[section]]</f>
        <v>SCHEDULE 6: REPORT ON ACTUAL TO FORECAST EXPENDITURE | 6b: Forecast Expenditure</v>
      </c>
      <c r="N3466" s="9" t="str">
        <f t="shared" si="54"/>
        <v>SCHEDULE 6: REPORT ON ACTUAL TO FORECAST EXPENDITURE | 6b: Forecast Expenditure | By category | Pricing Period Starting Year + 1 | Asset replacement and renewal</v>
      </c>
    </row>
    <row r="3467" spans="1:14" hidden="1">
      <c r="A3467" t="s">
        <v>2</v>
      </c>
      <c r="B3467">
        <v>2013</v>
      </c>
      <c r="C3467" t="s">
        <v>205</v>
      </c>
      <c r="D3467" t="s">
        <v>211</v>
      </c>
      <c r="E3467" t="s">
        <v>101</v>
      </c>
      <c r="F3467" t="s">
        <v>97</v>
      </c>
      <c r="G3467">
        <v>79</v>
      </c>
      <c r="H3467" t="s">
        <v>70</v>
      </c>
      <c r="I3467">
        <v>2011</v>
      </c>
      <c r="J3467" t="s">
        <v>92</v>
      </c>
      <c r="K3467" t="s">
        <v>1686</v>
      </c>
      <c r="L3467">
        <v>7366</v>
      </c>
      <c r="M3467" s="9" t="str">
        <f>Data[[#This Row],[schedule]]&amp;" | "&amp;Data[[#This Row],[section]]</f>
        <v>SCHEDULE 6: REPORT ON ACTUAL TO FORECAST EXPENDITURE | 6b: Forecast Expenditure</v>
      </c>
      <c r="N3467" s="9" t="str">
        <f t="shared" si="54"/>
        <v>SCHEDULE 6: REPORT ON ACTUAL TO FORECAST EXPENDITURE | 6b: Forecast Expenditure | By category | Pricing Period Starting Year + 2 | Asset replacement and renewal</v>
      </c>
    </row>
    <row r="3468" spans="1:14" hidden="1">
      <c r="A3468" t="s">
        <v>2</v>
      </c>
      <c r="B3468">
        <v>2013</v>
      </c>
      <c r="C3468" t="s">
        <v>205</v>
      </c>
      <c r="D3468" t="s">
        <v>211</v>
      </c>
      <c r="E3468" t="s">
        <v>101</v>
      </c>
      <c r="F3468" t="s">
        <v>98</v>
      </c>
      <c r="G3468">
        <v>79</v>
      </c>
      <c r="H3468" t="s">
        <v>70</v>
      </c>
      <c r="I3468">
        <v>2012</v>
      </c>
      <c r="J3468" t="s">
        <v>92</v>
      </c>
      <c r="K3468" t="s">
        <v>1687</v>
      </c>
      <c r="L3468">
        <v>7415</v>
      </c>
      <c r="M3468" s="9" t="str">
        <f>Data[[#This Row],[schedule]]&amp;" | "&amp;Data[[#This Row],[section]]</f>
        <v>SCHEDULE 6: REPORT ON ACTUAL TO FORECAST EXPENDITURE | 6b: Forecast Expenditure</v>
      </c>
      <c r="N3468" s="9" t="str">
        <f t="shared" si="54"/>
        <v>SCHEDULE 6: REPORT ON ACTUAL TO FORECAST EXPENDITURE | 6b: Forecast Expenditure | By category | Pricing Period Starting Year + 3 | Asset replacement and renewal</v>
      </c>
    </row>
    <row r="3469" spans="1:14" hidden="1">
      <c r="A3469" t="s">
        <v>2</v>
      </c>
      <c r="B3469">
        <v>2013</v>
      </c>
      <c r="C3469" t="s">
        <v>205</v>
      </c>
      <c r="D3469" t="s">
        <v>211</v>
      </c>
      <c r="E3469" t="s">
        <v>101</v>
      </c>
      <c r="F3469" t="s">
        <v>99</v>
      </c>
      <c r="G3469">
        <v>79</v>
      </c>
      <c r="H3469" t="s">
        <v>70</v>
      </c>
      <c r="I3469">
        <v>2013</v>
      </c>
      <c r="J3469" t="s">
        <v>92</v>
      </c>
      <c r="K3469" t="s">
        <v>1688</v>
      </c>
      <c r="L3469">
        <v>9083</v>
      </c>
      <c r="M3469" s="9" t="str">
        <f>Data[[#This Row],[schedule]]&amp;" | "&amp;Data[[#This Row],[section]]</f>
        <v>SCHEDULE 6: REPORT ON ACTUAL TO FORECAST EXPENDITURE | 6b: Forecast Expenditure</v>
      </c>
      <c r="N3469" s="9" t="str">
        <f t="shared" si="54"/>
        <v>SCHEDULE 6: REPORT ON ACTUAL TO FORECAST EXPENDITURE | 6b: Forecast Expenditure | By category | Pricing Period Starting Year + 4 | Asset replacement and renewal</v>
      </c>
    </row>
    <row r="3470" spans="1:14" hidden="1">
      <c r="A3470" t="s">
        <v>2</v>
      </c>
      <c r="B3470">
        <v>2013</v>
      </c>
      <c r="C3470" t="s">
        <v>205</v>
      </c>
      <c r="D3470" t="s">
        <v>211</v>
      </c>
      <c r="E3470" t="s">
        <v>101</v>
      </c>
      <c r="F3470" t="s">
        <v>95</v>
      </c>
      <c r="G3470">
        <v>80</v>
      </c>
      <c r="H3470" t="s">
        <v>269</v>
      </c>
      <c r="I3470">
        <v>2009</v>
      </c>
      <c r="J3470" t="s">
        <v>92</v>
      </c>
      <c r="K3470" t="s">
        <v>1662</v>
      </c>
      <c r="L3470">
        <v>33557</v>
      </c>
      <c r="M3470" s="9" t="str">
        <f>Data[[#This Row],[schedule]]&amp;" | "&amp;Data[[#This Row],[section]]</f>
        <v>SCHEDULE 6: REPORT ON ACTUAL TO FORECAST EXPENDITURE | 6b: Forecast Expenditure</v>
      </c>
      <c r="N3470" s="9" t="str">
        <f t="shared" si="54"/>
        <v>SCHEDULE 6: REPORT ON ACTUAL TO FORECAST EXPENDITURE | 6b: Forecast Expenditure | By category | Pricing Period Starting Year | Total forecast capital expenditure</v>
      </c>
    </row>
    <row r="3471" spans="1:14" hidden="1">
      <c r="A3471" t="s">
        <v>2</v>
      </c>
      <c r="B3471">
        <v>2013</v>
      </c>
      <c r="C3471" t="s">
        <v>205</v>
      </c>
      <c r="D3471" t="s">
        <v>211</v>
      </c>
      <c r="E3471" t="s">
        <v>101</v>
      </c>
      <c r="F3471" t="s">
        <v>96</v>
      </c>
      <c r="G3471">
        <v>80</v>
      </c>
      <c r="H3471" t="s">
        <v>269</v>
      </c>
      <c r="I3471">
        <v>2010</v>
      </c>
      <c r="J3471" t="s">
        <v>92</v>
      </c>
      <c r="K3471" t="s">
        <v>1685</v>
      </c>
      <c r="L3471">
        <v>12137</v>
      </c>
      <c r="M3471" s="9" t="str">
        <f>Data[[#This Row],[schedule]]&amp;" | "&amp;Data[[#This Row],[section]]</f>
        <v>SCHEDULE 6: REPORT ON ACTUAL TO FORECAST EXPENDITURE | 6b: Forecast Expenditure</v>
      </c>
      <c r="N3471" s="9" t="str">
        <f t="shared" si="54"/>
        <v>SCHEDULE 6: REPORT ON ACTUAL TO FORECAST EXPENDITURE | 6b: Forecast Expenditure | By category | Pricing Period Starting Year + 1 | Total forecast capital expenditure</v>
      </c>
    </row>
    <row r="3472" spans="1:14" hidden="1">
      <c r="A3472" t="s">
        <v>2</v>
      </c>
      <c r="B3472">
        <v>2013</v>
      </c>
      <c r="C3472" t="s">
        <v>205</v>
      </c>
      <c r="D3472" t="s">
        <v>211</v>
      </c>
      <c r="E3472" t="s">
        <v>101</v>
      </c>
      <c r="F3472" t="s">
        <v>97</v>
      </c>
      <c r="G3472">
        <v>80</v>
      </c>
      <c r="H3472" t="s">
        <v>269</v>
      </c>
      <c r="I3472">
        <v>2011</v>
      </c>
      <c r="J3472" t="s">
        <v>92</v>
      </c>
      <c r="K3472" t="s">
        <v>1686</v>
      </c>
      <c r="L3472">
        <v>7366</v>
      </c>
      <c r="M3472" s="9" t="str">
        <f>Data[[#This Row],[schedule]]&amp;" | "&amp;Data[[#This Row],[section]]</f>
        <v>SCHEDULE 6: REPORT ON ACTUAL TO FORECAST EXPENDITURE | 6b: Forecast Expenditure</v>
      </c>
      <c r="N3472" s="9" t="str">
        <f t="shared" si="54"/>
        <v>SCHEDULE 6: REPORT ON ACTUAL TO FORECAST EXPENDITURE | 6b: Forecast Expenditure | By category | Pricing Period Starting Year + 2 | Total forecast capital expenditure</v>
      </c>
    </row>
    <row r="3473" spans="1:14" hidden="1">
      <c r="A3473" t="s">
        <v>2</v>
      </c>
      <c r="B3473">
        <v>2013</v>
      </c>
      <c r="C3473" t="s">
        <v>205</v>
      </c>
      <c r="D3473" t="s">
        <v>211</v>
      </c>
      <c r="E3473" t="s">
        <v>101</v>
      </c>
      <c r="F3473" t="s">
        <v>98</v>
      </c>
      <c r="G3473">
        <v>80</v>
      </c>
      <c r="H3473" t="s">
        <v>269</v>
      </c>
      <c r="I3473">
        <v>2012</v>
      </c>
      <c r="J3473" t="s">
        <v>92</v>
      </c>
      <c r="K3473" t="s">
        <v>1689</v>
      </c>
      <c r="L3473">
        <v>13331</v>
      </c>
      <c r="M3473" s="9" t="str">
        <f>Data[[#This Row],[schedule]]&amp;" | "&amp;Data[[#This Row],[section]]</f>
        <v>SCHEDULE 6: REPORT ON ACTUAL TO FORECAST EXPENDITURE | 6b: Forecast Expenditure</v>
      </c>
      <c r="N3473" s="9" t="str">
        <f t="shared" si="54"/>
        <v>SCHEDULE 6: REPORT ON ACTUAL TO FORECAST EXPENDITURE | 6b: Forecast Expenditure | By category | Pricing Period Starting Year + 3 | Total forecast capital expenditure</v>
      </c>
    </row>
    <row r="3474" spans="1:14" hidden="1">
      <c r="A3474" t="s">
        <v>2</v>
      </c>
      <c r="B3474">
        <v>2013</v>
      </c>
      <c r="C3474" t="s">
        <v>205</v>
      </c>
      <c r="D3474" t="s">
        <v>211</v>
      </c>
      <c r="E3474" t="s">
        <v>101</v>
      </c>
      <c r="F3474" t="s">
        <v>99</v>
      </c>
      <c r="G3474">
        <v>80</v>
      </c>
      <c r="H3474" t="s">
        <v>269</v>
      </c>
      <c r="I3474">
        <v>2013</v>
      </c>
      <c r="J3474" t="s">
        <v>92</v>
      </c>
      <c r="K3474" t="s">
        <v>1688</v>
      </c>
      <c r="L3474">
        <v>9083</v>
      </c>
      <c r="M3474" s="9" t="str">
        <f>Data[[#This Row],[schedule]]&amp;" | "&amp;Data[[#This Row],[section]]</f>
        <v>SCHEDULE 6: REPORT ON ACTUAL TO FORECAST EXPENDITURE | 6b: Forecast Expenditure</v>
      </c>
      <c r="N3474" s="9" t="str">
        <f t="shared" si="54"/>
        <v>SCHEDULE 6: REPORT ON ACTUAL TO FORECAST EXPENDITURE | 6b: Forecast Expenditure | By category | Pricing Period Starting Year + 4 | Total forecast capital expenditure</v>
      </c>
    </row>
    <row r="3475" spans="1:14" hidden="1">
      <c r="A3475" t="s">
        <v>2</v>
      </c>
      <c r="B3475">
        <v>2013</v>
      </c>
      <c r="C3475" t="s">
        <v>205</v>
      </c>
      <c r="D3475" t="s">
        <v>211</v>
      </c>
      <c r="E3475" t="s">
        <v>101</v>
      </c>
      <c r="F3475" t="s">
        <v>95</v>
      </c>
      <c r="G3475">
        <v>82</v>
      </c>
      <c r="H3475" t="s">
        <v>76</v>
      </c>
      <c r="I3475">
        <v>2009</v>
      </c>
      <c r="J3475" t="s">
        <v>92</v>
      </c>
      <c r="K3475" t="s">
        <v>1667</v>
      </c>
      <c r="L3475">
        <v>8132</v>
      </c>
      <c r="M3475" s="9" t="str">
        <f>Data[[#This Row],[schedule]]&amp;" | "&amp;Data[[#This Row],[section]]</f>
        <v>SCHEDULE 6: REPORT ON ACTUAL TO FORECAST EXPENDITURE | 6b: Forecast Expenditure</v>
      </c>
      <c r="N3475" s="9" t="str">
        <f t="shared" si="54"/>
        <v>SCHEDULE 6: REPORT ON ACTUAL TO FORECAST EXPENDITURE | 6b: Forecast Expenditure | By category | Pricing Period Starting Year | Corporate overheads</v>
      </c>
    </row>
    <row r="3476" spans="1:14" hidden="1">
      <c r="A3476" t="s">
        <v>2</v>
      </c>
      <c r="B3476">
        <v>2013</v>
      </c>
      <c r="C3476" t="s">
        <v>205</v>
      </c>
      <c r="D3476" t="s">
        <v>211</v>
      </c>
      <c r="E3476" t="s">
        <v>101</v>
      </c>
      <c r="F3476" t="s">
        <v>96</v>
      </c>
      <c r="G3476">
        <v>82</v>
      </c>
      <c r="H3476" t="s">
        <v>76</v>
      </c>
      <c r="I3476">
        <v>2010</v>
      </c>
      <c r="J3476" t="s">
        <v>92</v>
      </c>
      <c r="K3476" t="s">
        <v>1690</v>
      </c>
      <c r="L3476">
        <v>8691</v>
      </c>
      <c r="M3476" s="9" t="str">
        <f>Data[[#This Row],[schedule]]&amp;" | "&amp;Data[[#This Row],[section]]</f>
        <v>SCHEDULE 6: REPORT ON ACTUAL TO FORECAST EXPENDITURE | 6b: Forecast Expenditure</v>
      </c>
      <c r="N3476" s="9" t="str">
        <f t="shared" si="54"/>
        <v>SCHEDULE 6: REPORT ON ACTUAL TO FORECAST EXPENDITURE | 6b: Forecast Expenditure | By category | Pricing Period Starting Year + 1 | Corporate overheads</v>
      </c>
    </row>
    <row r="3477" spans="1:14" hidden="1">
      <c r="A3477" t="s">
        <v>2</v>
      </c>
      <c r="B3477">
        <v>2013</v>
      </c>
      <c r="C3477" t="s">
        <v>205</v>
      </c>
      <c r="D3477" t="s">
        <v>211</v>
      </c>
      <c r="E3477" t="s">
        <v>101</v>
      </c>
      <c r="F3477" t="s">
        <v>97</v>
      </c>
      <c r="G3477">
        <v>82</v>
      </c>
      <c r="H3477" t="s">
        <v>76</v>
      </c>
      <c r="I3477">
        <v>2011</v>
      </c>
      <c r="J3477" t="s">
        <v>92</v>
      </c>
      <c r="K3477" t="s">
        <v>1691</v>
      </c>
      <c r="L3477">
        <v>8864</v>
      </c>
      <c r="M3477" s="9" t="str">
        <f>Data[[#This Row],[schedule]]&amp;" | "&amp;Data[[#This Row],[section]]</f>
        <v>SCHEDULE 6: REPORT ON ACTUAL TO FORECAST EXPENDITURE | 6b: Forecast Expenditure</v>
      </c>
      <c r="N3477" s="9" t="str">
        <f t="shared" si="54"/>
        <v>SCHEDULE 6: REPORT ON ACTUAL TO FORECAST EXPENDITURE | 6b: Forecast Expenditure | By category | Pricing Period Starting Year + 2 | Corporate overheads</v>
      </c>
    </row>
    <row r="3478" spans="1:14" hidden="1">
      <c r="A3478" t="s">
        <v>2</v>
      </c>
      <c r="B3478">
        <v>2013</v>
      </c>
      <c r="C3478" t="s">
        <v>205</v>
      </c>
      <c r="D3478" t="s">
        <v>211</v>
      </c>
      <c r="E3478" t="s">
        <v>101</v>
      </c>
      <c r="F3478" t="s">
        <v>98</v>
      </c>
      <c r="G3478">
        <v>82</v>
      </c>
      <c r="H3478" t="s">
        <v>76</v>
      </c>
      <c r="I3478">
        <v>2012</v>
      </c>
      <c r="J3478" t="s">
        <v>92</v>
      </c>
      <c r="K3478" t="s">
        <v>1692</v>
      </c>
      <c r="L3478">
        <v>9076</v>
      </c>
      <c r="M3478" s="9" t="str">
        <f>Data[[#This Row],[schedule]]&amp;" | "&amp;Data[[#This Row],[section]]</f>
        <v>SCHEDULE 6: REPORT ON ACTUAL TO FORECAST EXPENDITURE | 6b: Forecast Expenditure</v>
      </c>
      <c r="N3478" s="9" t="str">
        <f t="shared" si="54"/>
        <v>SCHEDULE 6: REPORT ON ACTUAL TO FORECAST EXPENDITURE | 6b: Forecast Expenditure | By category | Pricing Period Starting Year + 3 | Corporate overheads</v>
      </c>
    </row>
    <row r="3479" spans="1:14" hidden="1">
      <c r="A3479" t="s">
        <v>2</v>
      </c>
      <c r="B3479">
        <v>2013</v>
      </c>
      <c r="C3479" t="s">
        <v>205</v>
      </c>
      <c r="D3479" t="s">
        <v>211</v>
      </c>
      <c r="E3479" t="s">
        <v>101</v>
      </c>
      <c r="F3479" t="s">
        <v>99</v>
      </c>
      <c r="G3479">
        <v>82</v>
      </c>
      <c r="H3479" t="s">
        <v>76</v>
      </c>
      <c r="I3479">
        <v>2013</v>
      </c>
      <c r="J3479" t="s">
        <v>92</v>
      </c>
      <c r="K3479" t="s">
        <v>1693</v>
      </c>
      <c r="L3479">
        <v>9272</v>
      </c>
      <c r="M3479" s="9" t="str">
        <f>Data[[#This Row],[schedule]]&amp;" | "&amp;Data[[#This Row],[section]]</f>
        <v>SCHEDULE 6: REPORT ON ACTUAL TO FORECAST EXPENDITURE | 6b: Forecast Expenditure</v>
      </c>
      <c r="N3479" s="9" t="str">
        <f t="shared" si="54"/>
        <v>SCHEDULE 6: REPORT ON ACTUAL TO FORECAST EXPENDITURE | 6b: Forecast Expenditure | By category | Pricing Period Starting Year + 4 | Corporate overheads</v>
      </c>
    </row>
    <row r="3480" spans="1:14" hidden="1">
      <c r="A3480" t="s">
        <v>2</v>
      </c>
      <c r="B3480">
        <v>2013</v>
      </c>
      <c r="C3480" t="s">
        <v>205</v>
      </c>
      <c r="D3480" t="s">
        <v>211</v>
      </c>
      <c r="E3480" t="s">
        <v>101</v>
      </c>
      <c r="F3480" t="s">
        <v>95</v>
      </c>
      <c r="G3480">
        <v>83</v>
      </c>
      <c r="H3480" t="s">
        <v>77</v>
      </c>
      <c r="I3480">
        <v>2009</v>
      </c>
      <c r="J3480" t="s">
        <v>92</v>
      </c>
      <c r="K3480" t="s">
        <v>1672</v>
      </c>
      <c r="L3480">
        <v>16672</v>
      </c>
      <c r="M3480" s="9" t="str">
        <f>Data[[#This Row],[schedule]]&amp;" | "&amp;Data[[#This Row],[section]]</f>
        <v>SCHEDULE 6: REPORT ON ACTUAL TO FORECAST EXPENDITURE | 6b: Forecast Expenditure</v>
      </c>
      <c r="N3480" s="9" t="str">
        <f t="shared" si="54"/>
        <v>SCHEDULE 6: REPORT ON ACTUAL TO FORECAST EXPENDITURE | 6b: Forecast Expenditure | By category | Pricing Period Starting Year | Asset management and airport operations</v>
      </c>
    </row>
    <row r="3481" spans="1:14" hidden="1">
      <c r="A3481" t="s">
        <v>2</v>
      </c>
      <c r="B3481">
        <v>2013</v>
      </c>
      <c r="C3481" t="s">
        <v>205</v>
      </c>
      <c r="D3481" t="s">
        <v>211</v>
      </c>
      <c r="E3481" t="s">
        <v>101</v>
      </c>
      <c r="F3481" t="s">
        <v>96</v>
      </c>
      <c r="G3481">
        <v>83</v>
      </c>
      <c r="H3481" t="s">
        <v>77</v>
      </c>
      <c r="I3481">
        <v>2010</v>
      </c>
      <c r="J3481" t="s">
        <v>92</v>
      </c>
      <c r="K3481" t="s">
        <v>1694</v>
      </c>
      <c r="L3481">
        <v>17817</v>
      </c>
      <c r="M3481" s="9" t="str">
        <f>Data[[#This Row],[schedule]]&amp;" | "&amp;Data[[#This Row],[section]]</f>
        <v>SCHEDULE 6: REPORT ON ACTUAL TO FORECAST EXPENDITURE | 6b: Forecast Expenditure</v>
      </c>
      <c r="N3481" s="9" t="str">
        <f t="shared" si="54"/>
        <v>SCHEDULE 6: REPORT ON ACTUAL TO FORECAST EXPENDITURE | 6b: Forecast Expenditure | By category | Pricing Period Starting Year + 1 | Asset management and airport operations</v>
      </c>
    </row>
    <row r="3482" spans="1:14" hidden="1">
      <c r="A3482" t="s">
        <v>2</v>
      </c>
      <c r="B3482">
        <v>2013</v>
      </c>
      <c r="C3482" t="s">
        <v>205</v>
      </c>
      <c r="D3482" t="s">
        <v>211</v>
      </c>
      <c r="E3482" t="s">
        <v>101</v>
      </c>
      <c r="F3482" t="s">
        <v>97</v>
      </c>
      <c r="G3482">
        <v>83</v>
      </c>
      <c r="H3482" t="s">
        <v>77</v>
      </c>
      <c r="I3482">
        <v>2011</v>
      </c>
      <c r="J3482" t="s">
        <v>92</v>
      </c>
      <c r="K3482" t="s">
        <v>1695</v>
      </c>
      <c r="L3482">
        <v>18171</v>
      </c>
      <c r="M3482" s="9" t="str">
        <f>Data[[#This Row],[schedule]]&amp;" | "&amp;Data[[#This Row],[section]]</f>
        <v>SCHEDULE 6: REPORT ON ACTUAL TO FORECAST EXPENDITURE | 6b: Forecast Expenditure</v>
      </c>
      <c r="N3482" s="9" t="str">
        <f t="shared" si="54"/>
        <v>SCHEDULE 6: REPORT ON ACTUAL TO FORECAST EXPENDITURE | 6b: Forecast Expenditure | By category | Pricing Period Starting Year + 2 | Asset management and airport operations</v>
      </c>
    </row>
    <row r="3483" spans="1:14" hidden="1">
      <c r="A3483" t="s">
        <v>2</v>
      </c>
      <c r="B3483">
        <v>2013</v>
      </c>
      <c r="C3483" t="s">
        <v>205</v>
      </c>
      <c r="D3483" t="s">
        <v>211</v>
      </c>
      <c r="E3483" t="s">
        <v>101</v>
      </c>
      <c r="F3483" t="s">
        <v>98</v>
      </c>
      <c r="G3483">
        <v>83</v>
      </c>
      <c r="H3483" t="s">
        <v>77</v>
      </c>
      <c r="I3483">
        <v>2012</v>
      </c>
      <c r="J3483" t="s">
        <v>92</v>
      </c>
      <c r="K3483" t="s">
        <v>1696</v>
      </c>
      <c r="L3483">
        <v>18607</v>
      </c>
      <c r="M3483" s="9" t="str">
        <f>Data[[#This Row],[schedule]]&amp;" | "&amp;Data[[#This Row],[section]]</f>
        <v>SCHEDULE 6: REPORT ON ACTUAL TO FORECAST EXPENDITURE | 6b: Forecast Expenditure</v>
      </c>
      <c r="N3483" s="9" t="str">
        <f t="shared" si="54"/>
        <v>SCHEDULE 6: REPORT ON ACTUAL TO FORECAST EXPENDITURE | 6b: Forecast Expenditure | By category | Pricing Period Starting Year + 3 | Asset management and airport operations</v>
      </c>
    </row>
    <row r="3484" spans="1:14" hidden="1">
      <c r="A3484" t="s">
        <v>2</v>
      </c>
      <c r="B3484">
        <v>2013</v>
      </c>
      <c r="C3484" t="s">
        <v>205</v>
      </c>
      <c r="D3484" t="s">
        <v>211</v>
      </c>
      <c r="E3484" t="s">
        <v>101</v>
      </c>
      <c r="F3484" t="s">
        <v>99</v>
      </c>
      <c r="G3484">
        <v>83</v>
      </c>
      <c r="H3484" t="s">
        <v>77</v>
      </c>
      <c r="I3484">
        <v>2013</v>
      </c>
      <c r="J3484" t="s">
        <v>92</v>
      </c>
      <c r="K3484" t="s">
        <v>1697</v>
      </c>
      <c r="L3484">
        <v>19009</v>
      </c>
      <c r="M3484" s="9" t="str">
        <f>Data[[#This Row],[schedule]]&amp;" | "&amp;Data[[#This Row],[section]]</f>
        <v>SCHEDULE 6: REPORT ON ACTUAL TO FORECAST EXPENDITURE | 6b: Forecast Expenditure</v>
      </c>
      <c r="N3484" s="9" t="str">
        <f t="shared" si="54"/>
        <v>SCHEDULE 6: REPORT ON ACTUAL TO FORECAST EXPENDITURE | 6b: Forecast Expenditure | By category | Pricing Period Starting Year + 4 | Asset management and airport operations</v>
      </c>
    </row>
    <row r="3485" spans="1:14" hidden="1">
      <c r="A3485" t="s">
        <v>2</v>
      </c>
      <c r="B3485">
        <v>2013</v>
      </c>
      <c r="C3485" t="s">
        <v>205</v>
      </c>
      <c r="D3485" t="s">
        <v>211</v>
      </c>
      <c r="E3485" t="s">
        <v>101</v>
      </c>
      <c r="F3485" t="s">
        <v>95</v>
      </c>
      <c r="G3485">
        <v>84</v>
      </c>
      <c r="H3485" t="s">
        <v>78</v>
      </c>
      <c r="I3485">
        <v>2009</v>
      </c>
      <c r="J3485" t="s">
        <v>92</v>
      </c>
      <c r="K3485" t="s">
        <v>1677</v>
      </c>
      <c r="L3485">
        <v>2054</v>
      </c>
      <c r="M3485" s="9" t="str">
        <f>Data[[#This Row],[schedule]]&amp;" | "&amp;Data[[#This Row],[section]]</f>
        <v>SCHEDULE 6: REPORT ON ACTUAL TO FORECAST EXPENDITURE | 6b: Forecast Expenditure</v>
      </c>
      <c r="N3485" s="9" t="str">
        <f t="shared" si="54"/>
        <v>SCHEDULE 6: REPORT ON ACTUAL TO FORECAST EXPENDITURE | 6b: Forecast Expenditure | By category | Pricing Period Starting Year | Asset maintenance</v>
      </c>
    </row>
    <row r="3486" spans="1:14" hidden="1">
      <c r="A3486" t="s">
        <v>2</v>
      </c>
      <c r="B3486">
        <v>2013</v>
      </c>
      <c r="C3486" t="s">
        <v>205</v>
      </c>
      <c r="D3486" t="s">
        <v>211</v>
      </c>
      <c r="E3486" t="s">
        <v>101</v>
      </c>
      <c r="F3486" t="s">
        <v>96</v>
      </c>
      <c r="G3486">
        <v>84</v>
      </c>
      <c r="H3486" t="s">
        <v>78</v>
      </c>
      <c r="I3486">
        <v>2010</v>
      </c>
      <c r="J3486" t="s">
        <v>92</v>
      </c>
      <c r="K3486" t="s">
        <v>1698</v>
      </c>
      <c r="L3486">
        <v>2195</v>
      </c>
      <c r="M3486" s="9" t="str">
        <f>Data[[#This Row],[schedule]]&amp;" | "&amp;Data[[#This Row],[section]]</f>
        <v>SCHEDULE 6: REPORT ON ACTUAL TO FORECAST EXPENDITURE | 6b: Forecast Expenditure</v>
      </c>
      <c r="N3486" s="9" t="str">
        <f t="shared" si="54"/>
        <v>SCHEDULE 6: REPORT ON ACTUAL TO FORECAST EXPENDITURE | 6b: Forecast Expenditure | By category | Pricing Period Starting Year + 1 | Asset maintenance</v>
      </c>
    </row>
    <row r="3487" spans="1:14" hidden="1">
      <c r="A3487" t="s">
        <v>2</v>
      </c>
      <c r="B3487">
        <v>2013</v>
      </c>
      <c r="C3487" t="s">
        <v>205</v>
      </c>
      <c r="D3487" t="s">
        <v>211</v>
      </c>
      <c r="E3487" t="s">
        <v>101</v>
      </c>
      <c r="F3487" t="s">
        <v>97</v>
      </c>
      <c r="G3487">
        <v>84</v>
      </c>
      <c r="H3487" t="s">
        <v>78</v>
      </c>
      <c r="I3487">
        <v>2011</v>
      </c>
      <c r="J3487" t="s">
        <v>92</v>
      </c>
      <c r="K3487" t="s">
        <v>1699</v>
      </c>
      <c r="L3487">
        <v>2239</v>
      </c>
      <c r="M3487" s="9" t="str">
        <f>Data[[#This Row],[schedule]]&amp;" | "&amp;Data[[#This Row],[section]]</f>
        <v>SCHEDULE 6: REPORT ON ACTUAL TO FORECAST EXPENDITURE | 6b: Forecast Expenditure</v>
      </c>
      <c r="N3487" s="9" t="str">
        <f t="shared" si="54"/>
        <v>SCHEDULE 6: REPORT ON ACTUAL TO FORECAST EXPENDITURE | 6b: Forecast Expenditure | By category | Pricing Period Starting Year + 2 | Asset maintenance</v>
      </c>
    </row>
    <row r="3488" spans="1:14" hidden="1">
      <c r="A3488" t="s">
        <v>2</v>
      </c>
      <c r="B3488">
        <v>2013</v>
      </c>
      <c r="C3488" t="s">
        <v>205</v>
      </c>
      <c r="D3488" t="s">
        <v>211</v>
      </c>
      <c r="E3488" t="s">
        <v>101</v>
      </c>
      <c r="F3488" t="s">
        <v>98</v>
      </c>
      <c r="G3488">
        <v>84</v>
      </c>
      <c r="H3488" t="s">
        <v>78</v>
      </c>
      <c r="I3488">
        <v>2012</v>
      </c>
      <c r="J3488" t="s">
        <v>92</v>
      </c>
      <c r="K3488" t="s">
        <v>1700</v>
      </c>
      <c r="L3488">
        <v>2293</v>
      </c>
      <c r="M3488" s="9" t="str">
        <f>Data[[#This Row],[schedule]]&amp;" | "&amp;Data[[#This Row],[section]]</f>
        <v>SCHEDULE 6: REPORT ON ACTUAL TO FORECAST EXPENDITURE | 6b: Forecast Expenditure</v>
      </c>
      <c r="N3488" s="9" t="str">
        <f t="shared" si="54"/>
        <v>SCHEDULE 6: REPORT ON ACTUAL TO FORECAST EXPENDITURE | 6b: Forecast Expenditure | By category | Pricing Period Starting Year + 3 | Asset maintenance</v>
      </c>
    </row>
    <row r="3489" spans="1:14" hidden="1">
      <c r="A3489" t="s">
        <v>2</v>
      </c>
      <c r="B3489">
        <v>2013</v>
      </c>
      <c r="C3489" t="s">
        <v>205</v>
      </c>
      <c r="D3489" t="s">
        <v>211</v>
      </c>
      <c r="E3489" t="s">
        <v>101</v>
      </c>
      <c r="F3489" t="s">
        <v>99</v>
      </c>
      <c r="G3489">
        <v>84</v>
      </c>
      <c r="H3489" t="s">
        <v>78</v>
      </c>
      <c r="I3489">
        <v>2013</v>
      </c>
      <c r="J3489" t="s">
        <v>92</v>
      </c>
      <c r="K3489" t="s">
        <v>1701</v>
      </c>
      <c r="L3489">
        <v>2342</v>
      </c>
      <c r="M3489" s="9" t="str">
        <f>Data[[#This Row],[schedule]]&amp;" | "&amp;Data[[#This Row],[section]]</f>
        <v>SCHEDULE 6: REPORT ON ACTUAL TO FORECAST EXPENDITURE | 6b: Forecast Expenditure</v>
      </c>
      <c r="N3489" s="9" t="str">
        <f t="shared" si="54"/>
        <v>SCHEDULE 6: REPORT ON ACTUAL TO FORECAST EXPENDITURE | 6b: Forecast Expenditure | By category | Pricing Period Starting Year + 4 | Asset maintenance</v>
      </c>
    </row>
    <row r="3490" spans="1:14" hidden="1">
      <c r="A3490" t="s">
        <v>2</v>
      </c>
      <c r="B3490">
        <v>2013</v>
      </c>
      <c r="C3490" t="s">
        <v>205</v>
      </c>
      <c r="D3490" t="s">
        <v>211</v>
      </c>
      <c r="E3490" t="s">
        <v>101</v>
      </c>
      <c r="F3490" t="s">
        <v>95</v>
      </c>
      <c r="G3490">
        <v>85</v>
      </c>
      <c r="H3490" t="s">
        <v>270</v>
      </c>
      <c r="I3490">
        <v>2009</v>
      </c>
      <c r="J3490" t="s">
        <v>92</v>
      </c>
      <c r="K3490" t="s">
        <v>1681</v>
      </c>
      <c r="L3490">
        <v>26858</v>
      </c>
      <c r="M3490" s="9" t="str">
        <f>Data[[#This Row],[schedule]]&amp;" | "&amp;Data[[#This Row],[section]]</f>
        <v>SCHEDULE 6: REPORT ON ACTUAL TO FORECAST EXPENDITURE | 6b: Forecast Expenditure</v>
      </c>
      <c r="N3490" s="9" t="str">
        <f t="shared" si="54"/>
        <v>SCHEDULE 6: REPORT ON ACTUAL TO FORECAST EXPENDITURE | 6b: Forecast Expenditure | By category | Pricing Period Starting Year | Total forecast operational expenditure</v>
      </c>
    </row>
    <row r="3491" spans="1:14" hidden="1">
      <c r="A3491" t="s">
        <v>2</v>
      </c>
      <c r="B3491">
        <v>2013</v>
      </c>
      <c r="C3491" t="s">
        <v>205</v>
      </c>
      <c r="D3491" t="s">
        <v>211</v>
      </c>
      <c r="E3491" t="s">
        <v>101</v>
      </c>
      <c r="F3491" t="s">
        <v>96</v>
      </c>
      <c r="G3491">
        <v>85</v>
      </c>
      <c r="H3491" t="s">
        <v>270</v>
      </c>
      <c r="I3491">
        <v>2010</v>
      </c>
      <c r="J3491" t="s">
        <v>92</v>
      </c>
      <c r="K3491" t="s">
        <v>1702</v>
      </c>
      <c r="L3491">
        <v>28703</v>
      </c>
      <c r="M3491" s="9" t="str">
        <f>Data[[#This Row],[schedule]]&amp;" | "&amp;Data[[#This Row],[section]]</f>
        <v>SCHEDULE 6: REPORT ON ACTUAL TO FORECAST EXPENDITURE | 6b: Forecast Expenditure</v>
      </c>
      <c r="N3491" s="9" t="str">
        <f t="shared" si="54"/>
        <v>SCHEDULE 6: REPORT ON ACTUAL TO FORECAST EXPENDITURE | 6b: Forecast Expenditure | By category | Pricing Period Starting Year + 1 | Total forecast operational expenditure</v>
      </c>
    </row>
    <row r="3492" spans="1:14" hidden="1">
      <c r="A3492" t="s">
        <v>2</v>
      </c>
      <c r="B3492">
        <v>2013</v>
      </c>
      <c r="C3492" t="s">
        <v>205</v>
      </c>
      <c r="D3492" t="s">
        <v>211</v>
      </c>
      <c r="E3492" t="s">
        <v>101</v>
      </c>
      <c r="F3492" t="s">
        <v>97</v>
      </c>
      <c r="G3492">
        <v>85</v>
      </c>
      <c r="H3492" t="s">
        <v>270</v>
      </c>
      <c r="I3492">
        <v>2011</v>
      </c>
      <c r="J3492" t="s">
        <v>92</v>
      </c>
      <c r="K3492" t="s">
        <v>1703</v>
      </c>
      <c r="L3492">
        <v>29274</v>
      </c>
      <c r="M3492" s="9" t="str">
        <f>Data[[#This Row],[schedule]]&amp;" | "&amp;Data[[#This Row],[section]]</f>
        <v>SCHEDULE 6: REPORT ON ACTUAL TO FORECAST EXPENDITURE | 6b: Forecast Expenditure</v>
      </c>
      <c r="N3492" s="9" t="str">
        <f t="shared" si="54"/>
        <v>SCHEDULE 6: REPORT ON ACTUAL TO FORECAST EXPENDITURE | 6b: Forecast Expenditure | By category | Pricing Period Starting Year + 2 | Total forecast operational expenditure</v>
      </c>
    </row>
    <row r="3493" spans="1:14" hidden="1">
      <c r="A3493" t="s">
        <v>2</v>
      </c>
      <c r="B3493">
        <v>2013</v>
      </c>
      <c r="C3493" t="s">
        <v>205</v>
      </c>
      <c r="D3493" t="s">
        <v>211</v>
      </c>
      <c r="E3493" t="s">
        <v>101</v>
      </c>
      <c r="F3493" t="s">
        <v>98</v>
      </c>
      <c r="G3493">
        <v>85</v>
      </c>
      <c r="H3493" t="s">
        <v>270</v>
      </c>
      <c r="I3493">
        <v>2012</v>
      </c>
      <c r="J3493" t="s">
        <v>92</v>
      </c>
      <c r="K3493" t="s">
        <v>1704</v>
      </c>
      <c r="L3493">
        <v>29976</v>
      </c>
      <c r="M3493" s="9" t="str">
        <f>Data[[#This Row],[schedule]]&amp;" | "&amp;Data[[#This Row],[section]]</f>
        <v>SCHEDULE 6: REPORT ON ACTUAL TO FORECAST EXPENDITURE | 6b: Forecast Expenditure</v>
      </c>
      <c r="N3493" s="9" t="str">
        <f t="shared" si="54"/>
        <v>SCHEDULE 6: REPORT ON ACTUAL TO FORECAST EXPENDITURE | 6b: Forecast Expenditure | By category | Pricing Period Starting Year + 3 | Total forecast operational expenditure</v>
      </c>
    </row>
    <row r="3494" spans="1:14" hidden="1">
      <c r="A3494" t="s">
        <v>2</v>
      </c>
      <c r="B3494">
        <v>2013</v>
      </c>
      <c r="C3494" t="s">
        <v>205</v>
      </c>
      <c r="D3494" t="s">
        <v>211</v>
      </c>
      <c r="E3494" t="s">
        <v>101</v>
      </c>
      <c r="F3494" t="s">
        <v>99</v>
      </c>
      <c r="G3494">
        <v>85</v>
      </c>
      <c r="H3494" t="s">
        <v>270</v>
      </c>
      <c r="I3494">
        <v>2013</v>
      </c>
      <c r="J3494" t="s">
        <v>92</v>
      </c>
      <c r="K3494" t="s">
        <v>1705</v>
      </c>
      <c r="L3494">
        <v>30623</v>
      </c>
      <c r="M3494" s="9" t="str">
        <f>Data[[#This Row],[schedule]]&amp;" | "&amp;Data[[#This Row],[section]]</f>
        <v>SCHEDULE 6: REPORT ON ACTUAL TO FORECAST EXPENDITURE | 6b: Forecast Expenditure</v>
      </c>
      <c r="N3494" s="9" t="str">
        <f t="shared" si="54"/>
        <v>SCHEDULE 6: REPORT ON ACTUAL TO FORECAST EXPENDITURE | 6b: Forecast Expenditure | By category | Pricing Period Starting Year + 4 | Total forecast operational expenditure</v>
      </c>
    </row>
    <row r="3495" spans="1:14" hidden="1">
      <c r="A3495" t="s">
        <v>2</v>
      </c>
      <c r="B3495">
        <v>2013</v>
      </c>
      <c r="C3495" t="s">
        <v>399</v>
      </c>
      <c r="D3495" t="s">
        <v>400</v>
      </c>
      <c r="E3495" t="s">
        <v>81</v>
      </c>
      <c r="F3495" t="s">
        <v>81</v>
      </c>
      <c r="G3495">
        <v>8</v>
      </c>
      <c r="H3495" t="s">
        <v>149</v>
      </c>
      <c r="I3495">
        <v>2013</v>
      </c>
      <c r="J3495" t="s">
        <v>92</v>
      </c>
      <c r="K3495" t="s">
        <v>1706</v>
      </c>
      <c r="L3495">
        <v>140</v>
      </c>
      <c r="M3495" s="9" t="str">
        <f>Data[[#This Row],[schedule]]&amp;" | "&amp;Data[[#This Row],[section]]</f>
        <v>SCHEDULE 5: REPORT ON RELATED PARTY TRANSACTIONS | 5(i): Related Party Transactions</v>
      </c>
      <c r="N3495" s="9" t="str">
        <f t="shared" si="54"/>
        <v>SCHEDULE 5: REPORT ON RELATED PARTY TRANSACTIONS | 5(i): Related Party Transactions | Net operating revenue</v>
      </c>
    </row>
    <row r="3496" spans="1:14" hidden="1">
      <c r="A3496" t="s">
        <v>2</v>
      </c>
      <c r="B3496">
        <v>2013</v>
      </c>
      <c r="C3496" t="s">
        <v>399</v>
      </c>
      <c r="D3496" t="s">
        <v>400</v>
      </c>
      <c r="E3496" t="s">
        <v>81</v>
      </c>
      <c r="F3496" t="s">
        <v>81</v>
      </c>
      <c r="G3496">
        <v>9</v>
      </c>
      <c r="H3496" t="s">
        <v>401</v>
      </c>
      <c r="I3496">
        <v>2013</v>
      </c>
      <c r="J3496" t="s">
        <v>92</v>
      </c>
      <c r="K3496" t="s">
        <v>1707</v>
      </c>
      <c r="L3496">
        <v>5128</v>
      </c>
      <c r="M3496" s="9" t="str">
        <f>Data[[#This Row],[schedule]]&amp;" | "&amp;Data[[#This Row],[section]]</f>
        <v>SCHEDULE 5: REPORT ON RELATED PARTY TRANSACTIONS | 5(i): Related Party Transactions</v>
      </c>
      <c r="N3496" s="9" t="str">
        <f t="shared" si="54"/>
        <v>SCHEDULE 5: REPORT ON RELATED PARTY TRANSACTIONS | 5(i): Related Party Transactions | Operational expenditure</v>
      </c>
    </row>
    <row r="3497" spans="1:14" hidden="1">
      <c r="A3497" t="s">
        <v>2</v>
      </c>
      <c r="B3497">
        <v>2013</v>
      </c>
      <c r="C3497" t="s">
        <v>399</v>
      </c>
      <c r="D3497" t="s">
        <v>400</v>
      </c>
      <c r="E3497" t="s">
        <v>81</v>
      </c>
      <c r="F3497" t="s">
        <v>81</v>
      </c>
      <c r="G3497">
        <v>10</v>
      </c>
      <c r="H3497" t="s">
        <v>402</v>
      </c>
      <c r="I3497">
        <v>2013</v>
      </c>
      <c r="J3497" t="s">
        <v>92</v>
      </c>
      <c r="K3497" t="s">
        <v>458</v>
      </c>
      <c r="L3497">
        <v>0</v>
      </c>
      <c r="M3497" s="9" t="str">
        <f>Data[[#This Row],[schedule]]&amp;" | "&amp;Data[[#This Row],[section]]</f>
        <v>SCHEDULE 5: REPORT ON RELATED PARTY TRANSACTIONS | 5(i): Related Party Transactions</v>
      </c>
      <c r="N3497" s="9" t="str">
        <f t="shared" si="54"/>
        <v>SCHEDULE 5: REPORT ON RELATED PARTY TRANSACTIONS | 5(i): Related Party Transactions | Related party capital expenditure</v>
      </c>
    </row>
    <row r="3498" spans="1:14" hidden="1">
      <c r="A3498" t="s">
        <v>2</v>
      </c>
      <c r="B3498">
        <v>2013</v>
      </c>
      <c r="C3498" t="s">
        <v>399</v>
      </c>
      <c r="D3498" t="s">
        <v>400</v>
      </c>
      <c r="E3498" t="s">
        <v>81</v>
      </c>
      <c r="F3498" t="s">
        <v>81</v>
      </c>
      <c r="G3498">
        <v>11</v>
      </c>
      <c r="H3498" t="s">
        <v>403</v>
      </c>
      <c r="I3498">
        <v>2013</v>
      </c>
      <c r="J3498" t="s">
        <v>92</v>
      </c>
      <c r="K3498" t="s">
        <v>458</v>
      </c>
      <c r="L3498">
        <v>0</v>
      </c>
      <c r="M3498" s="9" t="str">
        <f>Data[[#This Row],[schedule]]&amp;" | "&amp;Data[[#This Row],[section]]</f>
        <v>SCHEDULE 5: REPORT ON RELATED PARTY TRANSACTIONS | 5(i): Related Party Transactions</v>
      </c>
      <c r="N3498" s="9" t="str">
        <f t="shared" si="54"/>
        <v>SCHEDULE 5: REPORT ON RELATED PARTY TRANSACTIONS | 5(i): Related Party Transactions | Market value of asset disposals</v>
      </c>
    </row>
    <row r="3499" spans="1:14" hidden="1">
      <c r="A3499" t="s">
        <v>2</v>
      </c>
      <c r="B3499">
        <v>2013</v>
      </c>
      <c r="C3499" t="s">
        <v>399</v>
      </c>
      <c r="D3499" t="s">
        <v>400</v>
      </c>
      <c r="E3499" t="s">
        <v>81</v>
      </c>
      <c r="F3499" t="s">
        <v>81</v>
      </c>
      <c r="G3499">
        <v>12</v>
      </c>
      <c r="H3499" t="s">
        <v>404</v>
      </c>
      <c r="I3499">
        <v>2013</v>
      </c>
      <c r="J3499" t="s">
        <v>92</v>
      </c>
      <c r="K3499" t="s">
        <v>1708</v>
      </c>
      <c r="L3499">
        <v>63630</v>
      </c>
      <c r="M3499" s="9" t="str">
        <f>Data[[#This Row],[schedule]]&amp;" | "&amp;Data[[#This Row],[section]]</f>
        <v>SCHEDULE 5: REPORT ON RELATED PARTY TRANSACTIONS | 5(i): Related Party Transactions</v>
      </c>
      <c r="N3499" s="9" t="str">
        <f t="shared" si="54"/>
        <v>SCHEDULE 5: REPORT ON RELATED PARTY TRANSACTIONS | 5(i): Related Party Transactions | Other related party transactions</v>
      </c>
    </row>
    <row r="3500" spans="1:14" hidden="1">
      <c r="A3500" t="s">
        <v>2</v>
      </c>
      <c r="B3500">
        <v>2013</v>
      </c>
      <c r="C3500" t="s">
        <v>206</v>
      </c>
      <c r="D3500" t="s">
        <v>212</v>
      </c>
      <c r="E3500" t="s">
        <v>81</v>
      </c>
      <c r="F3500" t="s">
        <v>309</v>
      </c>
      <c r="G3500">
        <v>8</v>
      </c>
      <c r="H3500" t="s">
        <v>271</v>
      </c>
      <c r="I3500">
        <v>2013</v>
      </c>
      <c r="J3500" t="s">
        <v>92</v>
      </c>
      <c r="K3500" t="s">
        <v>1709</v>
      </c>
      <c r="L3500">
        <v>489225</v>
      </c>
      <c r="M3500" s="9" t="str">
        <f>Data[[#This Row],[schedule]]&amp;" | "&amp;Data[[#This Row],[section]]</f>
        <v>SCHEDULE 4: REPORT ON REGULATORY ASSET BASE ROLL FORWARD | 4.a</v>
      </c>
      <c r="N3500" s="9" t="str">
        <f t="shared" si="54"/>
        <v>SCHEDULE 4: REPORT ON REGULATORY ASSET BASE ROLL FORWARD | 4.a | Unallocated RAB | RAB value—previous disclosure year</v>
      </c>
    </row>
    <row r="3501" spans="1:14" hidden="1">
      <c r="A3501" t="s">
        <v>2</v>
      </c>
      <c r="B3501">
        <v>2013</v>
      </c>
      <c r="C3501" t="s">
        <v>206</v>
      </c>
      <c r="D3501" t="s">
        <v>212</v>
      </c>
      <c r="E3501" t="s">
        <v>81</v>
      </c>
      <c r="F3501" t="s">
        <v>310</v>
      </c>
      <c r="G3501">
        <v>8</v>
      </c>
      <c r="H3501" t="s">
        <v>271</v>
      </c>
      <c r="I3501">
        <v>2013</v>
      </c>
      <c r="J3501" t="s">
        <v>92</v>
      </c>
      <c r="K3501" t="s">
        <v>1710</v>
      </c>
      <c r="L3501">
        <v>408993</v>
      </c>
      <c r="M3501" s="9" t="str">
        <f>Data[[#This Row],[schedule]]&amp;" | "&amp;Data[[#This Row],[section]]</f>
        <v>SCHEDULE 4: REPORT ON REGULATORY ASSET BASE ROLL FORWARD | 4.a</v>
      </c>
      <c r="N3501" s="9" t="str">
        <f t="shared" si="54"/>
        <v>SCHEDULE 4: REPORT ON REGULATORY ASSET BASE ROLL FORWARD | 4.a | RAB | RAB value—previous disclosure year</v>
      </c>
    </row>
    <row r="3502" spans="1:14" hidden="1">
      <c r="A3502" t="s">
        <v>2</v>
      </c>
      <c r="B3502">
        <v>2013</v>
      </c>
      <c r="C3502" t="s">
        <v>206</v>
      </c>
      <c r="D3502" t="s">
        <v>212</v>
      </c>
      <c r="E3502" t="s">
        <v>81</v>
      </c>
      <c r="F3502" t="s">
        <v>309</v>
      </c>
      <c r="G3502">
        <v>10</v>
      </c>
      <c r="H3502" t="s">
        <v>155</v>
      </c>
      <c r="I3502">
        <v>2013</v>
      </c>
      <c r="J3502" t="s">
        <v>92</v>
      </c>
      <c r="K3502" t="s">
        <v>1711</v>
      </c>
      <c r="L3502">
        <v>23550.24013801762</v>
      </c>
      <c r="M3502" s="9" t="str">
        <f>Data[[#This Row],[schedule]]&amp;" | "&amp;Data[[#This Row],[section]]</f>
        <v>SCHEDULE 4: REPORT ON REGULATORY ASSET BASE ROLL FORWARD | 4.a</v>
      </c>
      <c r="N3502" s="9" t="str">
        <f t="shared" si="54"/>
        <v>SCHEDULE 4: REPORT ON REGULATORY ASSET BASE ROLL FORWARD | 4.a | Unallocated RAB | Regulatory depreciation</v>
      </c>
    </row>
    <row r="3503" spans="1:14" hidden="1">
      <c r="A3503" t="s">
        <v>2</v>
      </c>
      <c r="B3503">
        <v>2013</v>
      </c>
      <c r="C3503" t="s">
        <v>206</v>
      </c>
      <c r="D3503" t="s">
        <v>212</v>
      </c>
      <c r="E3503" t="s">
        <v>81</v>
      </c>
      <c r="F3503" t="s">
        <v>310</v>
      </c>
      <c r="G3503">
        <v>10</v>
      </c>
      <c r="H3503" t="s">
        <v>155</v>
      </c>
      <c r="I3503">
        <v>2013</v>
      </c>
      <c r="J3503" t="s">
        <v>92</v>
      </c>
      <c r="K3503" t="s">
        <v>1582</v>
      </c>
      <c r="L3503">
        <v>19862.22687444658</v>
      </c>
      <c r="M3503" s="9" t="str">
        <f>Data[[#This Row],[schedule]]&amp;" | "&amp;Data[[#This Row],[section]]</f>
        <v>SCHEDULE 4: REPORT ON REGULATORY ASSET BASE ROLL FORWARD | 4.a</v>
      </c>
      <c r="N3503" s="9" t="str">
        <f t="shared" si="54"/>
        <v>SCHEDULE 4: REPORT ON REGULATORY ASSET BASE ROLL FORWARD | 4.a | RAB | Regulatory depreciation</v>
      </c>
    </row>
    <row r="3504" spans="1:14" hidden="1">
      <c r="A3504" t="s">
        <v>2</v>
      </c>
      <c r="B3504">
        <v>2013</v>
      </c>
      <c r="C3504" t="s">
        <v>206</v>
      </c>
      <c r="D3504" t="s">
        <v>212</v>
      </c>
      <c r="E3504" t="s">
        <v>81</v>
      </c>
      <c r="F3504" t="s">
        <v>309</v>
      </c>
      <c r="G3504">
        <v>12</v>
      </c>
      <c r="H3504" t="s">
        <v>272</v>
      </c>
      <c r="I3504">
        <v>2013</v>
      </c>
      <c r="J3504" t="s">
        <v>92</v>
      </c>
      <c r="K3504" t="s">
        <v>1712</v>
      </c>
      <c r="L3504">
        <v>2740.7945410466568</v>
      </c>
      <c r="M3504" s="9" t="str">
        <f>Data[[#This Row],[schedule]]&amp;" | "&amp;Data[[#This Row],[section]]</f>
        <v>SCHEDULE 4: REPORT ON REGULATORY ASSET BASE ROLL FORWARD | 4.a</v>
      </c>
      <c r="N3504" s="9" t="str">
        <f t="shared" si="54"/>
        <v>SCHEDULE 4: REPORT ON REGULATORY ASSET BASE ROLL FORWARD | 4.a | Unallocated RAB | Indexed revaluations</v>
      </c>
    </row>
    <row r="3505" spans="1:14" hidden="1">
      <c r="A3505" t="s">
        <v>2</v>
      </c>
      <c r="B3505">
        <v>2013</v>
      </c>
      <c r="C3505" t="s">
        <v>206</v>
      </c>
      <c r="D3505" t="s">
        <v>212</v>
      </c>
      <c r="E3505" t="s">
        <v>81</v>
      </c>
      <c r="F3505" t="s">
        <v>310</v>
      </c>
      <c r="G3505">
        <v>12</v>
      </c>
      <c r="H3505" t="s">
        <v>272</v>
      </c>
      <c r="I3505">
        <v>2013</v>
      </c>
      <c r="J3505" t="s">
        <v>92</v>
      </c>
      <c r="K3505" t="s">
        <v>1713</v>
      </c>
      <c r="L3505">
        <v>2203.1519407120959</v>
      </c>
      <c r="M3505" s="9" t="str">
        <f>Data[[#This Row],[schedule]]&amp;" | "&amp;Data[[#This Row],[section]]</f>
        <v>SCHEDULE 4: REPORT ON REGULATORY ASSET BASE ROLL FORWARD | 4.a</v>
      </c>
      <c r="N3505" s="9" t="str">
        <f t="shared" si="54"/>
        <v>SCHEDULE 4: REPORT ON REGULATORY ASSET BASE ROLL FORWARD | 4.a | RAB | Indexed revaluations</v>
      </c>
    </row>
    <row r="3506" spans="1:14" hidden="1">
      <c r="A3506" t="s">
        <v>2</v>
      </c>
      <c r="B3506">
        <v>2013</v>
      </c>
      <c r="C3506" t="s">
        <v>206</v>
      </c>
      <c r="D3506" t="s">
        <v>212</v>
      </c>
      <c r="E3506" t="s">
        <v>81</v>
      </c>
      <c r="F3506" t="s">
        <v>309</v>
      </c>
      <c r="G3506">
        <v>13</v>
      </c>
      <c r="H3506" t="s">
        <v>273</v>
      </c>
      <c r="I3506">
        <v>2013</v>
      </c>
      <c r="J3506" t="s">
        <v>92</v>
      </c>
      <c r="K3506" t="s">
        <v>1714</v>
      </c>
      <c r="L3506">
        <v>4411</v>
      </c>
      <c r="M3506" s="9" t="str">
        <f>Data[[#This Row],[schedule]]&amp;" | "&amp;Data[[#This Row],[section]]</f>
        <v>SCHEDULE 4: REPORT ON REGULATORY ASSET BASE ROLL FORWARD | 4.a</v>
      </c>
      <c r="N3506" s="9" t="str">
        <f t="shared" si="54"/>
        <v>SCHEDULE 4: REPORT ON REGULATORY ASSET BASE ROLL FORWARD | 4.a | Unallocated RAB | Non-indexed revaluations</v>
      </c>
    </row>
    <row r="3507" spans="1:14" hidden="1">
      <c r="A3507" t="s">
        <v>2</v>
      </c>
      <c r="B3507">
        <v>2013</v>
      </c>
      <c r="C3507" t="s">
        <v>206</v>
      </c>
      <c r="D3507" t="s">
        <v>212</v>
      </c>
      <c r="E3507" t="s">
        <v>81</v>
      </c>
      <c r="F3507" t="s">
        <v>310</v>
      </c>
      <c r="G3507">
        <v>13</v>
      </c>
      <c r="H3507" t="s">
        <v>273</v>
      </c>
      <c r="I3507">
        <v>2013</v>
      </c>
      <c r="J3507" t="s">
        <v>92</v>
      </c>
      <c r="K3507" t="s">
        <v>1715</v>
      </c>
      <c r="L3507">
        <v>4407</v>
      </c>
      <c r="M3507" s="9" t="str">
        <f>Data[[#This Row],[schedule]]&amp;" | "&amp;Data[[#This Row],[section]]</f>
        <v>SCHEDULE 4: REPORT ON REGULATORY ASSET BASE ROLL FORWARD | 4.a</v>
      </c>
      <c r="N3507" s="9" t="str">
        <f t="shared" si="54"/>
        <v>SCHEDULE 4: REPORT ON REGULATORY ASSET BASE ROLL FORWARD | 4.a | RAB | Non-indexed revaluations</v>
      </c>
    </row>
    <row r="3508" spans="1:14" hidden="1">
      <c r="A3508" t="s">
        <v>2</v>
      </c>
      <c r="B3508">
        <v>2013</v>
      </c>
      <c r="C3508" t="s">
        <v>206</v>
      </c>
      <c r="D3508" t="s">
        <v>212</v>
      </c>
      <c r="E3508" t="s">
        <v>81</v>
      </c>
      <c r="F3508" t="s">
        <v>309</v>
      </c>
      <c r="G3508">
        <v>14</v>
      </c>
      <c r="H3508" t="s">
        <v>158</v>
      </c>
      <c r="I3508">
        <v>2013</v>
      </c>
      <c r="J3508" t="s">
        <v>92</v>
      </c>
      <c r="K3508" t="s">
        <v>1716</v>
      </c>
      <c r="L3508">
        <v>7151.7945410466573</v>
      </c>
      <c r="M3508" s="9" t="str">
        <f>Data[[#This Row],[schedule]]&amp;" | "&amp;Data[[#This Row],[section]]</f>
        <v>SCHEDULE 4: REPORT ON REGULATORY ASSET BASE ROLL FORWARD | 4.a</v>
      </c>
      <c r="N3508" s="9" t="str">
        <f t="shared" si="54"/>
        <v>SCHEDULE 4: REPORT ON REGULATORY ASSET BASE ROLL FORWARD | 4.a | Unallocated RAB | Total revaluations</v>
      </c>
    </row>
    <row r="3509" spans="1:14" hidden="1">
      <c r="A3509" t="s">
        <v>2</v>
      </c>
      <c r="B3509">
        <v>2013</v>
      </c>
      <c r="C3509" t="s">
        <v>206</v>
      </c>
      <c r="D3509" t="s">
        <v>212</v>
      </c>
      <c r="E3509" t="s">
        <v>81</v>
      </c>
      <c r="F3509" t="s">
        <v>310</v>
      </c>
      <c r="G3509">
        <v>14</v>
      </c>
      <c r="H3509" t="s">
        <v>158</v>
      </c>
      <c r="I3509">
        <v>2013</v>
      </c>
      <c r="J3509" t="s">
        <v>92</v>
      </c>
      <c r="K3509" t="s">
        <v>1717</v>
      </c>
      <c r="L3509">
        <v>6610.1519407120959</v>
      </c>
      <c r="M3509" s="9" t="str">
        <f>Data[[#This Row],[schedule]]&amp;" | "&amp;Data[[#This Row],[section]]</f>
        <v>SCHEDULE 4: REPORT ON REGULATORY ASSET BASE ROLL FORWARD | 4.a</v>
      </c>
      <c r="N3509" s="9" t="str">
        <f t="shared" si="54"/>
        <v>SCHEDULE 4: REPORT ON REGULATORY ASSET BASE ROLL FORWARD | 4.a | RAB | Total revaluations</v>
      </c>
    </row>
    <row r="3510" spans="1:14" hidden="1">
      <c r="A3510" t="s">
        <v>2</v>
      </c>
      <c r="B3510">
        <v>2013</v>
      </c>
      <c r="C3510" t="s">
        <v>206</v>
      </c>
      <c r="D3510" t="s">
        <v>212</v>
      </c>
      <c r="E3510" t="s">
        <v>81</v>
      </c>
      <c r="F3510" t="s">
        <v>309</v>
      </c>
      <c r="G3510">
        <v>16</v>
      </c>
      <c r="H3510" t="s">
        <v>274</v>
      </c>
      <c r="I3510">
        <v>2013</v>
      </c>
      <c r="J3510" t="s">
        <v>92</v>
      </c>
      <c r="K3510" t="s">
        <v>1718</v>
      </c>
      <c r="L3510">
        <v>81351</v>
      </c>
      <c r="M3510" s="9" t="str">
        <f>Data[[#This Row],[schedule]]&amp;" | "&amp;Data[[#This Row],[section]]</f>
        <v>SCHEDULE 4: REPORT ON REGULATORY ASSET BASE ROLL FORWARD | 4.a</v>
      </c>
      <c r="N3510" s="9" t="str">
        <f t="shared" si="54"/>
        <v>SCHEDULE 4: REPORT ON REGULATORY ASSET BASE ROLL FORWARD | 4.a | Unallocated RAB | Assets commissioned (other than below)</v>
      </c>
    </row>
    <row r="3511" spans="1:14" hidden="1">
      <c r="A3511" t="s">
        <v>2</v>
      </c>
      <c r="B3511">
        <v>2013</v>
      </c>
      <c r="C3511" t="s">
        <v>206</v>
      </c>
      <c r="D3511" t="s">
        <v>212</v>
      </c>
      <c r="E3511" t="s">
        <v>81</v>
      </c>
      <c r="F3511" t="s">
        <v>310</v>
      </c>
      <c r="G3511">
        <v>16</v>
      </c>
      <c r="H3511" t="s">
        <v>274</v>
      </c>
      <c r="I3511">
        <v>2013</v>
      </c>
      <c r="J3511" t="s">
        <v>92</v>
      </c>
      <c r="K3511" t="s">
        <v>1719</v>
      </c>
      <c r="L3511">
        <v>69702</v>
      </c>
      <c r="M3511" s="9" t="str">
        <f>Data[[#This Row],[schedule]]&amp;" | "&amp;Data[[#This Row],[section]]</f>
        <v>SCHEDULE 4: REPORT ON REGULATORY ASSET BASE ROLL FORWARD | 4.a</v>
      </c>
      <c r="N3511" s="9" t="str">
        <f t="shared" si="54"/>
        <v>SCHEDULE 4: REPORT ON REGULATORY ASSET BASE ROLL FORWARD | 4.a | RAB | Assets commissioned (other than below)</v>
      </c>
    </row>
    <row r="3512" spans="1:14" hidden="1">
      <c r="A3512" t="s">
        <v>2</v>
      </c>
      <c r="B3512">
        <v>2013</v>
      </c>
      <c r="C3512" t="s">
        <v>206</v>
      </c>
      <c r="D3512" t="s">
        <v>212</v>
      </c>
      <c r="E3512" t="s">
        <v>81</v>
      </c>
      <c r="F3512" t="s">
        <v>309</v>
      </c>
      <c r="G3512">
        <v>17</v>
      </c>
      <c r="H3512" t="s">
        <v>275</v>
      </c>
      <c r="I3512">
        <v>2013</v>
      </c>
      <c r="J3512" t="s">
        <v>92</v>
      </c>
      <c r="K3512" t="s">
        <v>458</v>
      </c>
      <c r="L3512">
        <v>0</v>
      </c>
      <c r="M3512" s="9" t="str">
        <f>Data[[#This Row],[schedule]]&amp;" | "&amp;Data[[#This Row],[section]]</f>
        <v>SCHEDULE 4: REPORT ON REGULATORY ASSET BASE ROLL FORWARD | 4.a</v>
      </c>
      <c r="N3512" s="9" t="str">
        <f t="shared" si="54"/>
        <v>SCHEDULE 4: REPORT ON REGULATORY ASSET BASE ROLL FORWARD | 4.a | Unallocated RAB | Assets acquired from a regulated supplier</v>
      </c>
    </row>
    <row r="3513" spans="1:14" hidden="1">
      <c r="A3513" t="s">
        <v>2</v>
      </c>
      <c r="B3513">
        <v>2013</v>
      </c>
      <c r="C3513" t="s">
        <v>206</v>
      </c>
      <c r="D3513" t="s">
        <v>212</v>
      </c>
      <c r="E3513" t="s">
        <v>81</v>
      </c>
      <c r="F3513" t="s">
        <v>310</v>
      </c>
      <c r="G3513">
        <v>17</v>
      </c>
      <c r="H3513" t="s">
        <v>275</v>
      </c>
      <c r="I3513">
        <v>2013</v>
      </c>
      <c r="J3513" t="s">
        <v>92</v>
      </c>
      <c r="K3513" t="s">
        <v>458</v>
      </c>
      <c r="L3513">
        <v>0</v>
      </c>
      <c r="M3513" s="9" t="str">
        <f>Data[[#This Row],[schedule]]&amp;" | "&amp;Data[[#This Row],[section]]</f>
        <v>SCHEDULE 4: REPORT ON REGULATORY ASSET BASE ROLL FORWARD | 4.a</v>
      </c>
      <c r="N3513" s="9" t="str">
        <f t="shared" si="54"/>
        <v>SCHEDULE 4: REPORT ON REGULATORY ASSET BASE ROLL FORWARD | 4.a | RAB | Assets acquired from a regulated supplier</v>
      </c>
    </row>
    <row r="3514" spans="1:14" hidden="1">
      <c r="A3514" t="s">
        <v>2</v>
      </c>
      <c r="B3514">
        <v>2013</v>
      </c>
      <c r="C3514" t="s">
        <v>206</v>
      </c>
      <c r="D3514" t="s">
        <v>212</v>
      </c>
      <c r="E3514" t="s">
        <v>81</v>
      </c>
      <c r="F3514" t="s">
        <v>309</v>
      </c>
      <c r="G3514">
        <v>18</v>
      </c>
      <c r="H3514" t="s">
        <v>276</v>
      </c>
      <c r="I3514">
        <v>2013</v>
      </c>
      <c r="J3514" t="s">
        <v>92</v>
      </c>
      <c r="K3514" t="s">
        <v>1720</v>
      </c>
      <c r="L3514">
        <v>5703</v>
      </c>
      <c r="M3514" s="9" t="str">
        <f>Data[[#This Row],[schedule]]&amp;" | "&amp;Data[[#This Row],[section]]</f>
        <v>SCHEDULE 4: REPORT ON REGULATORY ASSET BASE ROLL FORWARD | 4.a</v>
      </c>
      <c r="N3514" s="9" t="str">
        <f t="shared" si="54"/>
        <v>SCHEDULE 4: REPORT ON REGULATORY ASSET BASE ROLL FORWARD | 4.a | Unallocated RAB | Assets acquired from a related party</v>
      </c>
    </row>
    <row r="3515" spans="1:14" hidden="1">
      <c r="A3515" t="s">
        <v>2</v>
      </c>
      <c r="B3515">
        <v>2013</v>
      </c>
      <c r="C3515" t="s">
        <v>206</v>
      </c>
      <c r="D3515" t="s">
        <v>212</v>
      </c>
      <c r="E3515" t="s">
        <v>81</v>
      </c>
      <c r="F3515" t="s">
        <v>310</v>
      </c>
      <c r="G3515">
        <v>18</v>
      </c>
      <c r="H3515" t="s">
        <v>276</v>
      </c>
      <c r="I3515">
        <v>2013</v>
      </c>
      <c r="J3515" t="s">
        <v>92</v>
      </c>
      <c r="K3515" t="s">
        <v>1721</v>
      </c>
      <c r="L3515">
        <v>5526.7893400658559</v>
      </c>
      <c r="M3515" s="9" t="str">
        <f>Data[[#This Row],[schedule]]&amp;" | "&amp;Data[[#This Row],[section]]</f>
        <v>SCHEDULE 4: REPORT ON REGULATORY ASSET BASE ROLL FORWARD | 4.a</v>
      </c>
      <c r="N3515" s="9" t="str">
        <f t="shared" si="54"/>
        <v>SCHEDULE 4: REPORT ON REGULATORY ASSET BASE ROLL FORWARD | 4.a | RAB | Assets acquired from a related party</v>
      </c>
    </row>
    <row r="3516" spans="1:14" hidden="1">
      <c r="A3516" t="s">
        <v>2</v>
      </c>
      <c r="B3516">
        <v>2013</v>
      </c>
      <c r="C3516" t="s">
        <v>206</v>
      </c>
      <c r="D3516" t="s">
        <v>212</v>
      </c>
      <c r="E3516" t="s">
        <v>81</v>
      </c>
      <c r="F3516" t="s">
        <v>309</v>
      </c>
      <c r="G3516">
        <v>19</v>
      </c>
      <c r="H3516" t="s">
        <v>277</v>
      </c>
      <c r="I3516">
        <v>2013</v>
      </c>
      <c r="J3516" t="s">
        <v>92</v>
      </c>
      <c r="K3516" t="s">
        <v>1722</v>
      </c>
      <c r="L3516">
        <v>87054</v>
      </c>
      <c r="M3516" s="9" t="str">
        <f>Data[[#This Row],[schedule]]&amp;" | "&amp;Data[[#This Row],[section]]</f>
        <v>SCHEDULE 4: REPORT ON REGULATORY ASSET BASE ROLL FORWARD | 4.a</v>
      </c>
      <c r="N3516" s="9" t="str">
        <f t="shared" si="54"/>
        <v xml:space="preserve">SCHEDULE 4: REPORT ON REGULATORY ASSET BASE ROLL FORWARD | 4.a | Unallocated RAB | Assets commissioned  </v>
      </c>
    </row>
    <row r="3517" spans="1:14" hidden="1">
      <c r="A3517" t="s">
        <v>2</v>
      </c>
      <c r="B3517">
        <v>2013</v>
      </c>
      <c r="C3517" t="s">
        <v>206</v>
      </c>
      <c r="D3517" t="s">
        <v>212</v>
      </c>
      <c r="E3517" t="s">
        <v>81</v>
      </c>
      <c r="F3517" t="s">
        <v>310</v>
      </c>
      <c r="G3517">
        <v>19</v>
      </c>
      <c r="H3517" t="s">
        <v>277</v>
      </c>
      <c r="I3517">
        <v>2013</v>
      </c>
      <c r="J3517" t="s">
        <v>92</v>
      </c>
      <c r="K3517" t="s">
        <v>1723</v>
      </c>
      <c r="L3517">
        <v>75228.305420628836</v>
      </c>
      <c r="M3517" s="9" t="str">
        <f>Data[[#This Row],[schedule]]&amp;" | "&amp;Data[[#This Row],[section]]</f>
        <v>SCHEDULE 4: REPORT ON REGULATORY ASSET BASE ROLL FORWARD | 4.a</v>
      </c>
      <c r="N3517" s="9" t="str">
        <f t="shared" si="54"/>
        <v xml:space="preserve">SCHEDULE 4: REPORT ON REGULATORY ASSET BASE ROLL FORWARD | 4.a | RAB | Assets commissioned  </v>
      </c>
    </row>
    <row r="3518" spans="1:14" hidden="1">
      <c r="A3518" t="s">
        <v>2</v>
      </c>
      <c r="B3518">
        <v>2013</v>
      </c>
      <c r="C3518" t="s">
        <v>206</v>
      </c>
      <c r="D3518" t="s">
        <v>212</v>
      </c>
      <c r="E3518" t="s">
        <v>81</v>
      </c>
      <c r="F3518" t="s">
        <v>309</v>
      </c>
      <c r="G3518">
        <v>21</v>
      </c>
      <c r="H3518" t="s">
        <v>278</v>
      </c>
      <c r="I3518">
        <v>2013</v>
      </c>
      <c r="J3518" t="s">
        <v>92</v>
      </c>
      <c r="K3518" t="s">
        <v>1724</v>
      </c>
      <c r="L3518">
        <v>110</v>
      </c>
      <c r="M3518" s="9" t="str">
        <f>Data[[#This Row],[schedule]]&amp;" | "&amp;Data[[#This Row],[section]]</f>
        <v>SCHEDULE 4: REPORT ON REGULATORY ASSET BASE ROLL FORWARD | 4.a</v>
      </c>
      <c r="N3518" s="9" t="str">
        <f t="shared" si="54"/>
        <v>SCHEDULE 4: REPORT ON REGULATORY ASSET BASE ROLL FORWARD | 4.a | Unallocated RAB | Asset disposals (other)</v>
      </c>
    </row>
    <row r="3519" spans="1:14" hidden="1">
      <c r="A3519" t="s">
        <v>2</v>
      </c>
      <c r="B3519">
        <v>2013</v>
      </c>
      <c r="C3519" t="s">
        <v>206</v>
      </c>
      <c r="D3519" t="s">
        <v>212</v>
      </c>
      <c r="E3519" t="s">
        <v>81</v>
      </c>
      <c r="F3519" t="s">
        <v>310</v>
      </c>
      <c r="G3519">
        <v>21</v>
      </c>
      <c r="H3519" t="s">
        <v>278</v>
      </c>
      <c r="I3519">
        <v>2013</v>
      </c>
      <c r="J3519" t="s">
        <v>92</v>
      </c>
      <c r="K3519" t="s">
        <v>1725</v>
      </c>
      <c r="L3519">
        <v>99</v>
      </c>
      <c r="M3519" s="9" t="str">
        <f>Data[[#This Row],[schedule]]&amp;" | "&amp;Data[[#This Row],[section]]</f>
        <v>SCHEDULE 4: REPORT ON REGULATORY ASSET BASE ROLL FORWARD | 4.a</v>
      </c>
      <c r="N3519" s="9" t="str">
        <f t="shared" si="54"/>
        <v>SCHEDULE 4: REPORT ON REGULATORY ASSET BASE ROLL FORWARD | 4.a | RAB | Asset disposals (other)</v>
      </c>
    </row>
    <row r="3520" spans="1:14" hidden="1">
      <c r="A3520" t="s">
        <v>2</v>
      </c>
      <c r="B3520">
        <v>2013</v>
      </c>
      <c r="C3520" t="s">
        <v>206</v>
      </c>
      <c r="D3520" t="s">
        <v>212</v>
      </c>
      <c r="E3520" t="s">
        <v>81</v>
      </c>
      <c r="F3520" t="s">
        <v>309</v>
      </c>
      <c r="G3520">
        <v>22</v>
      </c>
      <c r="H3520" t="s">
        <v>279</v>
      </c>
      <c r="I3520">
        <v>2013</v>
      </c>
      <c r="J3520" t="s">
        <v>92</v>
      </c>
      <c r="K3520" t="s">
        <v>458</v>
      </c>
      <c r="L3520">
        <v>0</v>
      </c>
      <c r="M3520" s="9" t="str">
        <f>Data[[#This Row],[schedule]]&amp;" | "&amp;Data[[#This Row],[section]]</f>
        <v>SCHEDULE 4: REPORT ON REGULATORY ASSET BASE ROLL FORWARD | 4.a</v>
      </c>
      <c r="N3520" s="9" t="str">
        <f t="shared" si="54"/>
        <v>SCHEDULE 4: REPORT ON REGULATORY ASSET BASE ROLL FORWARD | 4.a | Unallocated RAB | Asset disposals to a regulated supplier</v>
      </c>
    </row>
    <row r="3521" spans="1:14" hidden="1">
      <c r="A3521" t="s">
        <v>2</v>
      </c>
      <c r="B3521">
        <v>2013</v>
      </c>
      <c r="C3521" t="s">
        <v>206</v>
      </c>
      <c r="D3521" t="s">
        <v>212</v>
      </c>
      <c r="E3521" t="s">
        <v>81</v>
      </c>
      <c r="F3521" t="s">
        <v>310</v>
      </c>
      <c r="G3521">
        <v>22</v>
      </c>
      <c r="H3521" t="s">
        <v>279</v>
      </c>
      <c r="I3521">
        <v>2013</v>
      </c>
      <c r="J3521" t="s">
        <v>92</v>
      </c>
      <c r="K3521" t="s">
        <v>458</v>
      </c>
      <c r="L3521">
        <v>0</v>
      </c>
      <c r="M3521" s="9" t="str">
        <f>Data[[#This Row],[schedule]]&amp;" | "&amp;Data[[#This Row],[section]]</f>
        <v>SCHEDULE 4: REPORT ON REGULATORY ASSET BASE ROLL FORWARD | 4.a</v>
      </c>
      <c r="N3521" s="9" t="str">
        <f t="shared" si="54"/>
        <v>SCHEDULE 4: REPORT ON REGULATORY ASSET BASE ROLL FORWARD | 4.a | RAB | Asset disposals to a regulated supplier</v>
      </c>
    </row>
    <row r="3522" spans="1:14" hidden="1">
      <c r="A3522" t="s">
        <v>2</v>
      </c>
      <c r="B3522">
        <v>2013</v>
      </c>
      <c r="C3522" t="s">
        <v>206</v>
      </c>
      <c r="D3522" t="s">
        <v>212</v>
      </c>
      <c r="E3522" t="s">
        <v>81</v>
      </c>
      <c r="F3522" t="s">
        <v>309</v>
      </c>
      <c r="G3522">
        <v>23</v>
      </c>
      <c r="H3522" t="s">
        <v>280</v>
      </c>
      <c r="I3522">
        <v>2013</v>
      </c>
      <c r="J3522" t="s">
        <v>92</v>
      </c>
      <c r="K3522" t="s">
        <v>1726</v>
      </c>
      <c r="L3522">
        <v>4084</v>
      </c>
      <c r="M3522" s="9" t="str">
        <f>Data[[#This Row],[schedule]]&amp;" | "&amp;Data[[#This Row],[section]]</f>
        <v>SCHEDULE 4: REPORT ON REGULATORY ASSET BASE ROLL FORWARD | 4.a</v>
      </c>
      <c r="N3522" s="9" t="str">
        <f t="shared" ref="N3522:N3585" si="55">SUBSTITUTE(SUBSTITUTE(SUBSTITUTE(C3522&amp;" | "&amp;D3522&amp;" | "&amp;E3522&amp;" | "&amp;F3522&amp;" | "&amp;H3522," |  |  | "," | ")," |  |  | "," | ")," |  | "," | ")</f>
        <v>SCHEDULE 4: REPORT ON REGULATORY ASSET BASE ROLL FORWARD | 4.a | Unallocated RAB | Asset disposals to a related party</v>
      </c>
    </row>
    <row r="3523" spans="1:14" hidden="1">
      <c r="A3523" t="s">
        <v>2</v>
      </c>
      <c r="B3523">
        <v>2013</v>
      </c>
      <c r="C3523" t="s">
        <v>206</v>
      </c>
      <c r="D3523" t="s">
        <v>212</v>
      </c>
      <c r="E3523" t="s">
        <v>81</v>
      </c>
      <c r="F3523" t="s">
        <v>310</v>
      </c>
      <c r="G3523">
        <v>23</v>
      </c>
      <c r="H3523" t="s">
        <v>280</v>
      </c>
      <c r="I3523">
        <v>2013</v>
      </c>
      <c r="J3523" t="s">
        <v>92</v>
      </c>
      <c r="K3523" t="s">
        <v>1727</v>
      </c>
      <c r="L3523">
        <v>3250</v>
      </c>
      <c r="M3523" s="9" t="str">
        <f>Data[[#This Row],[schedule]]&amp;" | "&amp;Data[[#This Row],[section]]</f>
        <v>SCHEDULE 4: REPORT ON REGULATORY ASSET BASE ROLL FORWARD | 4.a</v>
      </c>
      <c r="N3523" s="9" t="str">
        <f t="shared" si="55"/>
        <v>SCHEDULE 4: REPORT ON REGULATORY ASSET BASE ROLL FORWARD | 4.a | RAB | Asset disposals to a related party</v>
      </c>
    </row>
    <row r="3524" spans="1:14" hidden="1">
      <c r="A3524" t="s">
        <v>2</v>
      </c>
      <c r="B3524">
        <v>2013</v>
      </c>
      <c r="C3524" t="s">
        <v>206</v>
      </c>
      <c r="D3524" t="s">
        <v>212</v>
      </c>
      <c r="E3524" t="s">
        <v>81</v>
      </c>
      <c r="F3524" t="s">
        <v>309</v>
      </c>
      <c r="G3524">
        <v>24</v>
      </c>
      <c r="H3524" t="s">
        <v>63</v>
      </c>
      <c r="I3524">
        <v>2013</v>
      </c>
      <c r="J3524" t="s">
        <v>92</v>
      </c>
      <c r="K3524" t="s">
        <v>1728</v>
      </c>
      <c r="L3524">
        <v>4194</v>
      </c>
      <c r="M3524" s="9" t="str">
        <f>Data[[#This Row],[schedule]]&amp;" | "&amp;Data[[#This Row],[section]]</f>
        <v>SCHEDULE 4: REPORT ON REGULATORY ASSET BASE ROLL FORWARD | 4.a</v>
      </c>
      <c r="N3524" s="9" t="str">
        <f t="shared" si="55"/>
        <v>SCHEDULE 4: REPORT ON REGULATORY ASSET BASE ROLL FORWARD | 4.a | Unallocated RAB | Asset disposals</v>
      </c>
    </row>
    <row r="3525" spans="1:14" hidden="1">
      <c r="A3525" t="s">
        <v>2</v>
      </c>
      <c r="B3525">
        <v>2013</v>
      </c>
      <c r="C3525" t="s">
        <v>206</v>
      </c>
      <c r="D3525" t="s">
        <v>212</v>
      </c>
      <c r="E3525" t="s">
        <v>81</v>
      </c>
      <c r="F3525" t="s">
        <v>310</v>
      </c>
      <c r="G3525">
        <v>24</v>
      </c>
      <c r="H3525" t="s">
        <v>63</v>
      </c>
      <c r="I3525">
        <v>2013</v>
      </c>
      <c r="J3525" t="s">
        <v>92</v>
      </c>
      <c r="K3525" t="s">
        <v>1729</v>
      </c>
      <c r="L3525">
        <v>3349</v>
      </c>
      <c r="M3525" s="9" t="str">
        <f>Data[[#This Row],[schedule]]&amp;" | "&amp;Data[[#This Row],[section]]</f>
        <v>SCHEDULE 4: REPORT ON REGULATORY ASSET BASE ROLL FORWARD | 4.a</v>
      </c>
      <c r="N3525" s="9" t="str">
        <f t="shared" si="55"/>
        <v>SCHEDULE 4: REPORT ON REGULATORY ASSET BASE ROLL FORWARD | 4.a | RAB | Asset disposals</v>
      </c>
    </row>
    <row r="3526" spans="1:14" hidden="1">
      <c r="A3526" t="s">
        <v>2</v>
      </c>
      <c r="B3526">
        <v>2013</v>
      </c>
      <c r="C3526" t="s">
        <v>206</v>
      </c>
      <c r="D3526" t="s">
        <v>212</v>
      </c>
      <c r="E3526" t="s">
        <v>81</v>
      </c>
      <c r="F3526" t="s">
        <v>309</v>
      </c>
      <c r="G3526">
        <v>26</v>
      </c>
      <c r="H3526" t="s">
        <v>281</v>
      </c>
      <c r="I3526">
        <v>2013</v>
      </c>
      <c r="J3526" t="s">
        <v>92</v>
      </c>
      <c r="K3526" t="s">
        <v>458</v>
      </c>
      <c r="L3526">
        <v>0</v>
      </c>
      <c r="M3526" s="9" t="str">
        <f>Data[[#This Row],[schedule]]&amp;" | "&amp;Data[[#This Row],[section]]</f>
        <v>SCHEDULE 4: REPORT ON REGULATORY ASSET BASE ROLL FORWARD | 4.a</v>
      </c>
      <c r="N3526" s="9" t="str">
        <f t="shared" si="55"/>
        <v>SCHEDULE 4: REPORT ON REGULATORY ASSET BASE ROLL FORWARD | 4.a | Unallocated RAB | Lost and found assets adjustment</v>
      </c>
    </row>
    <row r="3527" spans="1:14" hidden="1">
      <c r="A3527" t="s">
        <v>2</v>
      </c>
      <c r="B3527">
        <v>2013</v>
      </c>
      <c r="C3527" t="s">
        <v>206</v>
      </c>
      <c r="D3527" t="s">
        <v>212</v>
      </c>
      <c r="E3527" t="s">
        <v>81</v>
      </c>
      <c r="F3527" t="s">
        <v>310</v>
      </c>
      <c r="G3527">
        <v>26</v>
      </c>
      <c r="H3527" t="s">
        <v>281</v>
      </c>
      <c r="I3527">
        <v>2013</v>
      </c>
      <c r="J3527" t="s">
        <v>92</v>
      </c>
      <c r="K3527" t="s">
        <v>458</v>
      </c>
      <c r="L3527">
        <v>0</v>
      </c>
      <c r="M3527" s="9" t="str">
        <f>Data[[#This Row],[schedule]]&amp;" | "&amp;Data[[#This Row],[section]]</f>
        <v>SCHEDULE 4: REPORT ON REGULATORY ASSET BASE ROLL FORWARD | 4.a</v>
      </c>
      <c r="N3527" s="9" t="str">
        <f t="shared" si="55"/>
        <v>SCHEDULE 4: REPORT ON REGULATORY ASSET BASE ROLL FORWARD | 4.a | RAB | Lost and found assets adjustment</v>
      </c>
    </row>
    <row r="3528" spans="1:14" hidden="1">
      <c r="A3528" t="s">
        <v>2</v>
      </c>
      <c r="B3528">
        <v>2013</v>
      </c>
      <c r="C3528" t="s">
        <v>206</v>
      </c>
      <c r="D3528" t="s">
        <v>212</v>
      </c>
      <c r="E3528" t="s">
        <v>81</v>
      </c>
      <c r="F3528" t="s">
        <v>310</v>
      </c>
      <c r="G3528">
        <v>28</v>
      </c>
      <c r="H3528" t="s">
        <v>282</v>
      </c>
      <c r="I3528">
        <v>2013</v>
      </c>
      <c r="J3528" t="s">
        <v>92</v>
      </c>
      <c r="K3528" t="s">
        <v>1730</v>
      </c>
      <c r="L3528">
        <v>18265.926796922289</v>
      </c>
      <c r="M3528" s="9" t="str">
        <f>Data[[#This Row],[schedule]]&amp;" | "&amp;Data[[#This Row],[section]]</f>
        <v>SCHEDULE 4: REPORT ON REGULATORY ASSET BASE ROLL FORWARD | 4.a</v>
      </c>
      <c r="N3528" s="9" t="str">
        <f t="shared" si="55"/>
        <v>SCHEDULE 4: REPORT ON REGULATORY ASSET BASE ROLL FORWARD | 4.a | RAB | Adjustment resulting from cost allocation</v>
      </c>
    </row>
    <row r="3529" spans="1:14" hidden="1">
      <c r="A3529" t="s">
        <v>2</v>
      </c>
      <c r="B3529">
        <v>2013</v>
      </c>
      <c r="C3529" t="s">
        <v>206</v>
      </c>
      <c r="D3529" t="s">
        <v>212</v>
      </c>
      <c r="E3529" t="s">
        <v>81</v>
      </c>
      <c r="F3529" t="s">
        <v>309</v>
      </c>
      <c r="G3529">
        <v>30</v>
      </c>
      <c r="H3529" t="s">
        <v>283</v>
      </c>
      <c r="I3529">
        <v>2013</v>
      </c>
      <c r="J3529" t="s">
        <v>92</v>
      </c>
      <c r="K3529" t="s">
        <v>1731</v>
      </c>
      <c r="L3529">
        <v>555686.28757378052</v>
      </c>
      <c r="M3529" s="9" t="str">
        <f>Data[[#This Row],[schedule]]&amp;" | "&amp;Data[[#This Row],[section]]</f>
        <v>SCHEDULE 4: REPORT ON REGULATORY ASSET BASE ROLL FORWARD | 4.a</v>
      </c>
      <c r="N3529" s="9" t="str">
        <f t="shared" si="55"/>
        <v>SCHEDULE 4: REPORT ON REGULATORY ASSET BASE ROLL FORWARD | 4.a | Unallocated RAB | RAB value †</v>
      </c>
    </row>
    <row r="3530" spans="1:14" hidden="1">
      <c r="A3530" t="s">
        <v>2</v>
      </c>
      <c r="B3530">
        <v>2013</v>
      </c>
      <c r="C3530" t="s">
        <v>206</v>
      </c>
      <c r="D3530" t="s">
        <v>212</v>
      </c>
      <c r="E3530" t="s">
        <v>81</v>
      </c>
      <c r="F3530" t="s">
        <v>310</v>
      </c>
      <c r="G3530">
        <v>30</v>
      </c>
      <c r="H3530" t="s">
        <v>283</v>
      </c>
      <c r="I3530">
        <v>2013</v>
      </c>
      <c r="J3530" t="s">
        <v>92</v>
      </c>
      <c r="K3530" t="s">
        <v>1567</v>
      </c>
      <c r="L3530">
        <v>485887.24774237652</v>
      </c>
      <c r="M3530" s="9" t="str">
        <f>Data[[#This Row],[schedule]]&amp;" | "&amp;Data[[#This Row],[section]]</f>
        <v>SCHEDULE 4: REPORT ON REGULATORY ASSET BASE ROLL FORWARD | 4.a</v>
      </c>
      <c r="N3530" s="9" t="str">
        <f t="shared" si="55"/>
        <v>SCHEDULE 4: REPORT ON REGULATORY ASSET BASE ROLL FORWARD | 4.a | RAB | RAB value †</v>
      </c>
    </row>
    <row r="3531" spans="1:14" hidden="1">
      <c r="A3531" t="s">
        <v>2</v>
      </c>
      <c r="B3531">
        <v>2013</v>
      </c>
      <c r="C3531" t="s">
        <v>206</v>
      </c>
      <c r="D3531" t="s">
        <v>213</v>
      </c>
      <c r="E3531" t="s">
        <v>81</v>
      </c>
      <c r="F3531" t="s">
        <v>309</v>
      </c>
      <c r="G3531">
        <v>56</v>
      </c>
      <c r="H3531" t="s">
        <v>284</v>
      </c>
      <c r="I3531">
        <v>2013</v>
      </c>
      <c r="J3531" t="s">
        <v>92</v>
      </c>
      <c r="K3531" t="s">
        <v>1711</v>
      </c>
      <c r="L3531">
        <v>23550.24013801762</v>
      </c>
      <c r="M3531" s="9" t="str">
        <f>Data[[#This Row],[schedule]]&amp;" | "&amp;Data[[#This Row],[section]]</f>
        <v>SCHEDULE 4: REPORT ON REGULATORY ASSET BASE ROLL FORWARD | 4b(i): Regulatory Depreciation</v>
      </c>
      <c r="N3531" s="9" t="str">
        <f t="shared" si="55"/>
        <v>SCHEDULE 4: REPORT ON REGULATORY ASSET BASE ROLL FORWARD | 4b(i): Regulatory Depreciation | Unallocated RAB | Standard depreciation</v>
      </c>
    </row>
    <row r="3532" spans="1:14" hidden="1">
      <c r="A3532" t="s">
        <v>2</v>
      </c>
      <c r="B3532">
        <v>2013</v>
      </c>
      <c r="C3532" t="s">
        <v>206</v>
      </c>
      <c r="D3532" t="s">
        <v>213</v>
      </c>
      <c r="E3532" t="s">
        <v>81</v>
      </c>
      <c r="F3532" t="s">
        <v>310</v>
      </c>
      <c r="G3532">
        <v>56</v>
      </c>
      <c r="H3532" t="s">
        <v>284</v>
      </c>
      <c r="I3532">
        <v>2013</v>
      </c>
      <c r="J3532" t="s">
        <v>92</v>
      </c>
      <c r="K3532" t="s">
        <v>1582</v>
      </c>
      <c r="L3532">
        <v>19862.22687444658</v>
      </c>
      <c r="M3532" s="9" t="str">
        <f>Data[[#This Row],[schedule]]&amp;" | "&amp;Data[[#This Row],[section]]</f>
        <v>SCHEDULE 4: REPORT ON REGULATORY ASSET BASE ROLL FORWARD | 4b(i): Regulatory Depreciation</v>
      </c>
      <c r="N3532" s="9" t="str">
        <f t="shared" si="55"/>
        <v>SCHEDULE 4: REPORT ON REGULATORY ASSET BASE ROLL FORWARD | 4b(i): Regulatory Depreciation | RAB | Standard depreciation</v>
      </c>
    </row>
    <row r="3533" spans="1:14" hidden="1">
      <c r="A3533" t="s">
        <v>2</v>
      </c>
      <c r="B3533">
        <v>2013</v>
      </c>
      <c r="C3533" t="s">
        <v>206</v>
      </c>
      <c r="D3533" t="s">
        <v>213</v>
      </c>
      <c r="E3533" t="s">
        <v>81</v>
      </c>
      <c r="F3533" t="s">
        <v>309</v>
      </c>
      <c r="G3533">
        <v>57</v>
      </c>
      <c r="H3533" t="s">
        <v>285</v>
      </c>
      <c r="I3533">
        <v>2013</v>
      </c>
      <c r="J3533" t="s">
        <v>92</v>
      </c>
      <c r="K3533" t="s">
        <v>458</v>
      </c>
      <c r="L3533">
        <v>0</v>
      </c>
      <c r="M3533" s="9" t="str">
        <f>Data[[#This Row],[schedule]]&amp;" | "&amp;Data[[#This Row],[section]]</f>
        <v>SCHEDULE 4: REPORT ON REGULATORY ASSET BASE ROLL FORWARD | 4b(i): Regulatory Depreciation</v>
      </c>
      <c r="N3533" s="9" t="str">
        <f t="shared" si="55"/>
        <v>SCHEDULE 4: REPORT ON REGULATORY ASSET BASE ROLL FORWARD | 4b(i): Regulatory Depreciation | Unallocated RAB | Non-standard depreciation</v>
      </c>
    </row>
    <row r="3534" spans="1:14" hidden="1">
      <c r="A3534" t="s">
        <v>2</v>
      </c>
      <c r="B3534">
        <v>2013</v>
      </c>
      <c r="C3534" t="s">
        <v>206</v>
      </c>
      <c r="D3534" t="s">
        <v>213</v>
      </c>
      <c r="E3534" t="s">
        <v>81</v>
      </c>
      <c r="F3534" t="s">
        <v>310</v>
      </c>
      <c r="G3534">
        <v>57</v>
      </c>
      <c r="H3534" t="s">
        <v>285</v>
      </c>
      <c r="I3534">
        <v>2013</v>
      </c>
      <c r="J3534" t="s">
        <v>92</v>
      </c>
      <c r="K3534" t="s">
        <v>458</v>
      </c>
      <c r="L3534">
        <v>0</v>
      </c>
      <c r="M3534" s="9" t="str">
        <f>Data[[#This Row],[schedule]]&amp;" | "&amp;Data[[#This Row],[section]]</f>
        <v>SCHEDULE 4: REPORT ON REGULATORY ASSET BASE ROLL FORWARD | 4b(i): Regulatory Depreciation</v>
      </c>
      <c r="N3534" s="9" t="str">
        <f t="shared" si="55"/>
        <v>SCHEDULE 4: REPORT ON REGULATORY ASSET BASE ROLL FORWARD | 4b(i): Regulatory Depreciation | RAB | Non-standard depreciation</v>
      </c>
    </row>
    <row r="3535" spans="1:14" hidden="1">
      <c r="A3535" t="s">
        <v>2</v>
      </c>
      <c r="B3535">
        <v>2013</v>
      </c>
      <c r="C3535" t="s">
        <v>206</v>
      </c>
      <c r="D3535" t="s">
        <v>213</v>
      </c>
      <c r="E3535" t="s">
        <v>81</v>
      </c>
      <c r="F3535" t="s">
        <v>309</v>
      </c>
      <c r="G3535">
        <v>58</v>
      </c>
      <c r="H3535" t="s">
        <v>155</v>
      </c>
      <c r="I3535">
        <v>2013</v>
      </c>
      <c r="J3535" t="s">
        <v>92</v>
      </c>
      <c r="K3535" t="s">
        <v>1711</v>
      </c>
      <c r="L3535">
        <v>23550.24013801762</v>
      </c>
      <c r="M3535" s="9" t="str">
        <f>Data[[#This Row],[schedule]]&amp;" | "&amp;Data[[#This Row],[section]]</f>
        <v>SCHEDULE 4: REPORT ON REGULATORY ASSET BASE ROLL FORWARD | 4b(i): Regulatory Depreciation</v>
      </c>
      <c r="N3535" s="9" t="str">
        <f t="shared" si="55"/>
        <v>SCHEDULE 4: REPORT ON REGULATORY ASSET BASE ROLL FORWARD | 4b(i): Regulatory Depreciation | Unallocated RAB | Regulatory depreciation</v>
      </c>
    </row>
    <row r="3536" spans="1:14" hidden="1">
      <c r="A3536" t="s">
        <v>2</v>
      </c>
      <c r="B3536">
        <v>2013</v>
      </c>
      <c r="C3536" t="s">
        <v>206</v>
      </c>
      <c r="D3536" t="s">
        <v>213</v>
      </c>
      <c r="E3536" t="s">
        <v>81</v>
      </c>
      <c r="F3536" t="s">
        <v>310</v>
      </c>
      <c r="G3536">
        <v>58</v>
      </c>
      <c r="H3536" t="s">
        <v>155</v>
      </c>
      <c r="I3536">
        <v>2013</v>
      </c>
      <c r="J3536" t="s">
        <v>92</v>
      </c>
      <c r="K3536" t="s">
        <v>1582</v>
      </c>
      <c r="L3536">
        <v>19862.22687444658</v>
      </c>
      <c r="M3536" s="9" t="str">
        <f>Data[[#This Row],[schedule]]&amp;" | "&amp;Data[[#This Row],[section]]</f>
        <v>SCHEDULE 4: REPORT ON REGULATORY ASSET BASE ROLL FORWARD | 4b(i): Regulatory Depreciation</v>
      </c>
      <c r="N3536" s="9" t="str">
        <f t="shared" si="55"/>
        <v>SCHEDULE 4: REPORT ON REGULATORY ASSET BASE ROLL FORWARD | 4b(i): Regulatory Depreciation | RAB | Regulatory depreciation</v>
      </c>
    </row>
    <row r="3537" spans="1:14" hidden="1">
      <c r="A3537" t="s">
        <v>2</v>
      </c>
      <c r="B3537">
        <v>2013</v>
      </c>
      <c r="C3537" t="s">
        <v>206</v>
      </c>
      <c r="D3537" t="s">
        <v>214</v>
      </c>
      <c r="E3537" t="s">
        <v>81</v>
      </c>
      <c r="F3537" t="s">
        <v>81</v>
      </c>
      <c r="G3537">
        <v>79</v>
      </c>
      <c r="H3537" t="s">
        <v>286</v>
      </c>
      <c r="I3537">
        <v>2013</v>
      </c>
      <c r="J3537" t="s">
        <v>92</v>
      </c>
      <c r="K3537" t="s">
        <v>1732</v>
      </c>
      <c r="L3537">
        <v>1168</v>
      </c>
      <c r="M353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37" s="9" t="str">
        <f t="shared" si="55"/>
        <v>SCHEDULE 4: REPORT ON REGULATORY ASSET BASE ROLL FORWARD | 4b(iv): Calculation of Revaluation Rate and Indexed Revaluation of Fixed Assets | CPI at CPI reference date—previous year (index value)</v>
      </c>
    </row>
    <row r="3538" spans="1:14" hidden="1">
      <c r="A3538" t="s">
        <v>2</v>
      </c>
      <c r="B3538">
        <v>2013</v>
      </c>
      <c r="C3538" t="s">
        <v>206</v>
      </c>
      <c r="D3538" t="s">
        <v>214</v>
      </c>
      <c r="E3538" t="s">
        <v>81</v>
      </c>
      <c r="F3538" t="s">
        <v>81</v>
      </c>
      <c r="G3538">
        <v>80</v>
      </c>
      <c r="H3538" t="s">
        <v>287</v>
      </c>
      <c r="I3538">
        <v>2013</v>
      </c>
      <c r="J3538" t="s">
        <v>92</v>
      </c>
      <c r="K3538" t="s">
        <v>1733</v>
      </c>
      <c r="L3538">
        <v>1176</v>
      </c>
      <c r="M353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38" s="9" t="str">
        <f t="shared" si="55"/>
        <v>SCHEDULE 4: REPORT ON REGULATORY ASSET BASE ROLL FORWARD | 4b(iv): Calculation of Revaluation Rate and Indexed Revaluation of Fixed Assets | CPI at CPI reference date—current year (index value)</v>
      </c>
    </row>
    <row r="3539" spans="1:14" hidden="1">
      <c r="A3539" t="s">
        <v>2</v>
      </c>
      <c r="B3539">
        <v>2013</v>
      </c>
      <c r="C3539" t="s">
        <v>206</v>
      </c>
      <c r="D3539" t="s">
        <v>214</v>
      </c>
      <c r="E3539" t="s">
        <v>81</v>
      </c>
      <c r="F3539" t="s">
        <v>81</v>
      </c>
      <c r="G3539">
        <v>81</v>
      </c>
      <c r="H3539" t="s">
        <v>288</v>
      </c>
      <c r="I3539">
        <v>2013</v>
      </c>
      <c r="J3539" t="s">
        <v>93</v>
      </c>
      <c r="K3539" t="s">
        <v>1734</v>
      </c>
      <c r="L3539">
        <v>6.8493150684931997E-3</v>
      </c>
      <c r="M353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39" s="9" t="str">
        <f t="shared" si="55"/>
        <v>SCHEDULE 4: REPORT ON REGULATORY ASSET BASE ROLL FORWARD | 4b(iv): Calculation of Revaluation Rate and Indexed Revaluation of Fixed Assets | Revaluation rate (%)</v>
      </c>
    </row>
    <row r="3540" spans="1:14" hidden="1">
      <c r="A3540" t="s">
        <v>2</v>
      </c>
      <c r="B3540">
        <v>2013</v>
      </c>
      <c r="C3540" t="s">
        <v>206</v>
      </c>
      <c r="D3540" t="s">
        <v>214</v>
      </c>
      <c r="E3540" t="s">
        <v>81</v>
      </c>
      <c r="F3540" t="s">
        <v>309</v>
      </c>
      <c r="G3540">
        <v>83</v>
      </c>
      <c r="H3540" t="s">
        <v>271</v>
      </c>
      <c r="I3540">
        <v>2013</v>
      </c>
      <c r="J3540" t="s">
        <v>92</v>
      </c>
      <c r="K3540" t="s">
        <v>1709</v>
      </c>
      <c r="L3540">
        <v>489225</v>
      </c>
      <c r="M354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0" s="9" t="str">
        <f t="shared" si="55"/>
        <v>SCHEDULE 4: REPORT ON REGULATORY ASSET BASE ROLL FORWARD | 4b(iv): Calculation of Revaluation Rate and Indexed Revaluation of Fixed Assets | Unallocated RAB | RAB value—previous disclosure year</v>
      </c>
    </row>
    <row r="3541" spans="1:14" hidden="1">
      <c r="A3541" t="s">
        <v>2</v>
      </c>
      <c r="B3541">
        <v>2013</v>
      </c>
      <c r="C3541" t="s">
        <v>206</v>
      </c>
      <c r="D3541" t="s">
        <v>214</v>
      </c>
      <c r="E3541" t="s">
        <v>81</v>
      </c>
      <c r="F3541" t="s">
        <v>310</v>
      </c>
      <c r="G3541">
        <v>83</v>
      </c>
      <c r="H3541" t="s">
        <v>271</v>
      </c>
      <c r="I3541">
        <v>2013</v>
      </c>
      <c r="J3541" t="s">
        <v>92</v>
      </c>
      <c r="K3541" t="s">
        <v>1710</v>
      </c>
      <c r="L3541">
        <v>408993</v>
      </c>
      <c r="M354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1" s="9" t="str">
        <f t="shared" si="55"/>
        <v>SCHEDULE 4: REPORT ON REGULATORY ASSET BASE ROLL FORWARD | 4b(iv): Calculation of Revaluation Rate and Indexed Revaluation of Fixed Assets | RAB | RAB value—previous disclosure year</v>
      </c>
    </row>
    <row r="3542" spans="1:14" hidden="1">
      <c r="A3542" t="s">
        <v>2</v>
      </c>
      <c r="B3542">
        <v>2013</v>
      </c>
      <c r="C3542" t="s">
        <v>206</v>
      </c>
      <c r="D3542" t="s">
        <v>214</v>
      </c>
      <c r="E3542" t="s">
        <v>81</v>
      </c>
      <c r="F3542" t="s">
        <v>309</v>
      </c>
      <c r="G3542">
        <v>84</v>
      </c>
      <c r="H3542" t="s">
        <v>289</v>
      </c>
      <c r="I3542">
        <v>2013</v>
      </c>
      <c r="J3542" t="s">
        <v>92</v>
      </c>
      <c r="K3542" t="s">
        <v>1735</v>
      </c>
      <c r="L3542">
        <v>84704.929702710753</v>
      </c>
      <c r="M354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2" s="9" t="str">
        <f t="shared" si="55"/>
        <v>SCHEDULE 4: REPORT ON REGULATORY ASSET BASE ROLL FORWARD | 4b(iv): Calculation of Revaluation Rate and Indexed Revaluation of Fixed Assets | Unallocated RAB | Revalued land</v>
      </c>
    </row>
    <row r="3543" spans="1:14" hidden="1">
      <c r="A3543" t="s">
        <v>2</v>
      </c>
      <c r="B3543">
        <v>2013</v>
      </c>
      <c r="C3543" t="s">
        <v>206</v>
      </c>
      <c r="D3543" t="s">
        <v>214</v>
      </c>
      <c r="E3543" t="s">
        <v>81</v>
      </c>
      <c r="F3543" t="s">
        <v>310</v>
      </c>
      <c r="G3543">
        <v>84</v>
      </c>
      <c r="H3543" t="s">
        <v>289</v>
      </c>
      <c r="I3543">
        <v>2013</v>
      </c>
      <c r="J3543" t="s">
        <v>92</v>
      </c>
      <c r="K3543" t="s">
        <v>1736</v>
      </c>
      <c r="L3543">
        <v>83880.958705352648</v>
      </c>
      <c r="M354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3" s="9" t="str">
        <f t="shared" si="55"/>
        <v>SCHEDULE 4: REPORT ON REGULATORY ASSET BASE ROLL FORWARD | 4b(iv): Calculation of Revaluation Rate and Indexed Revaluation of Fixed Assets | RAB | Revalued land</v>
      </c>
    </row>
    <row r="3544" spans="1:14" hidden="1">
      <c r="A3544" t="s">
        <v>2</v>
      </c>
      <c r="B3544">
        <v>2013</v>
      </c>
      <c r="C3544" t="s">
        <v>206</v>
      </c>
      <c r="D3544" t="s">
        <v>214</v>
      </c>
      <c r="E3544" t="s">
        <v>81</v>
      </c>
      <c r="F3544" t="s">
        <v>309</v>
      </c>
      <c r="G3544">
        <v>85</v>
      </c>
      <c r="H3544" t="s">
        <v>290</v>
      </c>
      <c r="I3544">
        <v>2013</v>
      </c>
      <c r="J3544" t="s">
        <v>92</v>
      </c>
      <c r="K3544" t="s">
        <v>1737</v>
      </c>
      <c r="L3544">
        <v>170.0673044788368</v>
      </c>
      <c r="M354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4" s="9" t="str">
        <f t="shared" si="55"/>
        <v>SCHEDULE 4: REPORT ON REGULATORY ASSET BASE ROLL FORWARD | 4b(iv): Calculation of Revaluation Rate and Indexed Revaluation of Fixed Assets | Unallocated RAB | Assets with nil physical asset life</v>
      </c>
    </row>
    <row r="3545" spans="1:14" hidden="1">
      <c r="A3545" t="s">
        <v>2</v>
      </c>
      <c r="B3545">
        <v>2013</v>
      </c>
      <c r="C3545" t="s">
        <v>206</v>
      </c>
      <c r="D3545" t="s">
        <v>214</v>
      </c>
      <c r="E3545" t="s">
        <v>81</v>
      </c>
      <c r="F3545" t="s">
        <v>310</v>
      </c>
      <c r="G3545">
        <v>85</v>
      </c>
      <c r="H3545" t="s">
        <v>290</v>
      </c>
      <c r="I3545">
        <v>2013</v>
      </c>
      <c r="J3545" t="s">
        <v>92</v>
      </c>
      <c r="K3545" t="s">
        <v>1738</v>
      </c>
      <c r="L3545">
        <v>102.8579506826526</v>
      </c>
      <c r="M354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5" s="9" t="str">
        <f t="shared" si="55"/>
        <v>SCHEDULE 4: REPORT ON REGULATORY ASSET BASE ROLL FORWARD | 4b(iv): Calculation of Revaluation Rate and Indexed Revaluation of Fixed Assets | RAB | Assets with nil physical asset life</v>
      </c>
    </row>
    <row r="3546" spans="1:14" hidden="1">
      <c r="A3546" t="s">
        <v>2</v>
      </c>
      <c r="B3546">
        <v>2013</v>
      </c>
      <c r="C3546" t="s">
        <v>206</v>
      </c>
      <c r="D3546" t="s">
        <v>214</v>
      </c>
      <c r="E3546" t="s">
        <v>81</v>
      </c>
      <c r="F3546" t="s">
        <v>309</v>
      </c>
      <c r="G3546">
        <v>86</v>
      </c>
      <c r="H3546" t="s">
        <v>63</v>
      </c>
      <c r="I3546">
        <v>2013</v>
      </c>
      <c r="J3546" t="s">
        <v>92</v>
      </c>
      <c r="K3546" t="s">
        <v>1728</v>
      </c>
      <c r="L3546">
        <v>4194</v>
      </c>
      <c r="M354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6" s="9" t="str">
        <f t="shared" si="55"/>
        <v>SCHEDULE 4: REPORT ON REGULATORY ASSET BASE ROLL FORWARD | 4b(iv): Calculation of Revaluation Rate and Indexed Revaluation of Fixed Assets | Unallocated RAB | Asset disposals</v>
      </c>
    </row>
    <row r="3547" spans="1:14" hidden="1">
      <c r="A3547" t="s">
        <v>2</v>
      </c>
      <c r="B3547">
        <v>2013</v>
      </c>
      <c r="C3547" t="s">
        <v>206</v>
      </c>
      <c r="D3547" t="s">
        <v>214</v>
      </c>
      <c r="E3547" t="s">
        <v>81</v>
      </c>
      <c r="F3547" t="s">
        <v>310</v>
      </c>
      <c r="G3547">
        <v>86</v>
      </c>
      <c r="H3547" t="s">
        <v>63</v>
      </c>
      <c r="I3547">
        <v>2013</v>
      </c>
      <c r="J3547" t="s">
        <v>92</v>
      </c>
      <c r="K3547" t="s">
        <v>1729</v>
      </c>
      <c r="L3547">
        <v>3349</v>
      </c>
      <c r="M354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7" s="9" t="str">
        <f t="shared" si="55"/>
        <v>SCHEDULE 4: REPORT ON REGULATORY ASSET BASE ROLL FORWARD | 4b(iv): Calculation of Revaluation Rate and Indexed Revaluation of Fixed Assets | RAB | Asset disposals</v>
      </c>
    </row>
    <row r="3548" spans="1:14" hidden="1">
      <c r="A3548" t="s">
        <v>2</v>
      </c>
      <c r="B3548">
        <v>2013</v>
      </c>
      <c r="C3548" t="s">
        <v>206</v>
      </c>
      <c r="D3548" t="s">
        <v>214</v>
      </c>
      <c r="E3548" t="s">
        <v>81</v>
      </c>
      <c r="F3548" t="s">
        <v>309</v>
      </c>
      <c r="G3548">
        <v>87</v>
      </c>
      <c r="H3548" t="s">
        <v>291</v>
      </c>
      <c r="I3548">
        <v>2013</v>
      </c>
      <c r="J3548" t="s">
        <v>92</v>
      </c>
      <c r="K3548" t="s">
        <v>458</v>
      </c>
      <c r="L3548">
        <v>0</v>
      </c>
      <c r="M354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8" s="9" t="str">
        <f t="shared" si="55"/>
        <v>SCHEDULE 4: REPORT ON REGULATORY ASSET BASE ROLL FORWARD | 4b(iv): Calculation of Revaluation Rate and Indexed Revaluation of Fixed Assets | Unallocated RAB | Lost asset adjustment</v>
      </c>
    </row>
    <row r="3549" spans="1:14" hidden="1">
      <c r="A3549" t="s">
        <v>2</v>
      </c>
      <c r="B3549">
        <v>2013</v>
      </c>
      <c r="C3549" t="s">
        <v>206</v>
      </c>
      <c r="D3549" t="s">
        <v>214</v>
      </c>
      <c r="E3549" t="s">
        <v>81</v>
      </c>
      <c r="F3549" t="s">
        <v>310</v>
      </c>
      <c r="G3549">
        <v>87</v>
      </c>
      <c r="H3549" t="s">
        <v>291</v>
      </c>
      <c r="I3549">
        <v>2013</v>
      </c>
      <c r="J3549" t="s">
        <v>92</v>
      </c>
      <c r="K3549" t="s">
        <v>458</v>
      </c>
      <c r="L3549">
        <v>0</v>
      </c>
      <c r="M354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49" s="9" t="str">
        <f t="shared" si="55"/>
        <v>SCHEDULE 4: REPORT ON REGULATORY ASSET BASE ROLL FORWARD | 4b(iv): Calculation of Revaluation Rate and Indexed Revaluation of Fixed Assets | RAB | Lost asset adjustment</v>
      </c>
    </row>
    <row r="3550" spans="1:14" hidden="1">
      <c r="A3550" t="s">
        <v>2</v>
      </c>
      <c r="B3550">
        <v>2013</v>
      </c>
      <c r="C3550" t="s">
        <v>206</v>
      </c>
      <c r="D3550" t="s">
        <v>214</v>
      </c>
      <c r="E3550" t="s">
        <v>81</v>
      </c>
      <c r="F3550" t="s">
        <v>309</v>
      </c>
      <c r="G3550">
        <v>88</v>
      </c>
      <c r="H3550" t="s">
        <v>292</v>
      </c>
      <c r="I3550">
        <v>2013</v>
      </c>
      <c r="J3550" t="s">
        <v>92</v>
      </c>
      <c r="K3550" t="s">
        <v>1712</v>
      </c>
      <c r="L3550">
        <v>2740.7945410466568</v>
      </c>
      <c r="M355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50" s="9" t="str">
        <f t="shared" si="55"/>
        <v xml:space="preserve">SCHEDULE 4: REPORT ON REGULATORY ASSET BASE ROLL FORWARD | 4b(iv): Calculation of Revaluation Rate and Indexed Revaluation of Fixed Assets | Unallocated RAB | Indexed revaluation </v>
      </c>
    </row>
    <row r="3551" spans="1:14" hidden="1">
      <c r="A3551" t="s">
        <v>2</v>
      </c>
      <c r="B3551">
        <v>2013</v>
      </c>
      <c r="C3551" t="s">
        <v>206</v>
      </c>
      <c r="D3551" t="s">
        <v>214</v>
      </c>
      <c r="E3551" t="s">
        <v>81</v>
      </c>
      <c r="F3551" t="s">
        <v>310</v>
      </c>
      <c r="G3551">
        <v>88</v>
      </c>
      <c r="H3551" t="s">
        <v>292</v>
      </c>
      <c r="I3551">
        <v>2013</v>
      </c>
      <c r="J3551" t="s">
        <v>92</v>
      </c>
      <c r="K3551" t="s">
        <v>1713</v>
      </c>
      <c r="L3551">
        <v>2203.1519407120959</v>
      </c>
      <c r="M355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3551" s="9" t="str">
        <f t="shared" si="55"/>
        <v xml:space="preserve">SCHEDULE 4: REPORT ON REGULATORY ASSET BASE ROLL FORWARD | 4b(iv): Calculation of Revaluation Rate and Indexed Revaluation of Fixed Assets | RAB | Indexed revaluation </v>
      </c>
    </row>
    <row r="3552" spans="1:14" hidden="1">
      <c r="A3552" t="s">
        <v>2</v>
      </c>
      <c r="B3552">
        <v>2013</v>
      </c>
      <c r="C3552" t="s">
        <v>206</v>
      </c>
      <c r="D3552" t="s">
        <v>215</v>
      </c>
      <c r="E3552" t="s">
        <v>81</v>
      </c>
      <c r="F3552" t="s">
        <v>336</v>
      </c>
      <c r="G3552">
        <v>91</v>
      </c>
      <c r="H3552" t="s">
        <v>293</v>
      </c>
      <c r="I3552">
        <v>2013</v>
      </c>
      <c r="J3552" t="s">
        <v>92</v>
      </c>
      <c r="K3552" t="s">
        <v>1739</v>
      </c>
      <c r="L3552">
        <v>52830.493169598602</v>
      </c>
      <c r="M3552" s="9" t="str">
        <f>Data[[#This Row],[schedule]]&amp;" | "&amp;Data[[#This Row],[section]]</f>
        <v>SCHEDULE 4: REPORT ON REGULATORY ASSET BASE ROLL FORWARD | 4b(v): Works Under Construction</v>
      </c>
      <c r="N3552" s="9" t="str">
        <f t="shared" si="55"/>
        <v>SCHEDULE 4: REPORT ON REGULATORY ASSET BASE ROLL FORWARD | 4b(v): Works Under Construction | Unallocated works under construction | Works under construction—previous disclosure year</v>
      </c>
    </row>
    <row r="3553" spans="1:14" hidden="1">
      <c r="A3553" t="s">
        <v>2</v>
      </c>
      <c r="B3553">
        <v>2013</v>
      </c>
      <c r="C3553" t="s">
        <v>206</v>
      </c>
      <c r="D3553" t="s">
        <v>215</v>
      </c>
      <c r="E3553" t="s">
        <v>81</v>
      </c>
      <c r="F3553" t="s">
        <v>337</v>
      </c>
      <c r="G3553">
        <v>91</v>
      </c>
      <c r="H3553" t="s">
        <v>293</v>
      </c>
      <c r="I3553">
        <v>2013</v>
      </c>
      <c r="J3553" t="s">
        <v>92</v>
      </c>
      <c r="K3553" t="s">
        <v>1740</v>
      </c>
      <c r="L3553">
        <v>35627.063398581362</v>
      </c>
      <c r="M3553" s="9" t="str">
        <f>Data[[#This Row],[schedule]]&amp;" | "&amp;Data[[#This Row],[section]]</f>
        <v>SCHEDULE 4: REPORT ON REGULATORY ASSET BASE ROLL FORWARD | 4b(v): Works Under Construction</v>
      </c>
      <c r="N3553" s="9" t="str">
        <f t="shared" si="55"/>
        <v>SCHEDULE 4: REPORT ON REGULATORY ASSET BASE ROLL FORWARD | 4b(v): Works Under Construction | Allocated works under construction | Works under construction—previous disclosure year</v>
      </c>
    </row>
    <row r="3554" spans="1:14" hidden="1">
      <c r="A3554" t="s">
        <v>2</v>
      </c>
      <c r="B3554">
        <v>2013</v>
      </c>
      <c r="C3554" t="s">
        <v>206</v>
      </c>
      <c r="D3554" t="s">
        <v>215</v>
      </c>
      <c r="E3554" t="s">
        <v>81</v>
      </c>
      <c r="F3554" t="s">
        <v>336</v>
      </c>
      <c r="G3554">
        <v>92</v>
      </c>
      <c r="H3554" t="s">
        <v>67</v>
      </c>
      <c r="I3554">
        <v>2013</v>
      </c>
      <c r="J3554" t="s">
        <v>92</v>
      </c>
      <c r="K3554" t="s">
        <v>1741</v>
      </c>
      <c r="L3554">
        <v>36541.809482156568</v>
      </c>
      <c r="M3554" s="9" t="str">
        <f>Data[[#This Row],[schedule]]&amp;" | "&amp;Data[[#This Row],[section]]</f>
        <v>SCHEDULE 4: REPORT ON REGULATORY ASSET BASE ROLL FORWARD | 4b(v): Works Under Construction</v>
      </c>
      <c r="N3554" s="9" t="str">
        <f t="shared" si="55"/>
        <v>SCHEDULE 4: REPORT ON REGULATORY ASSET BASE ROLL FORWARD | 4b(v): Works Under Construction | Unallocated works under construction | Capital expenditure</v>
      </c>
    </row>
    <row r="3555" spans="1:14" hidden="1">
      <c r="A3555" t="s">
        <v>2</v>
      </c>
      <c r="B3555">
        <v>2013</v>
      </c>
      <c r="C3555" t="s">
        <v>206</v>
      </c>
      <c r="D3555" t="s">
        <v>215</v>
      </c>
      <c r="E3555" t="s">
        <v>81</v>
      </c>
      <c r="F3555" t="s">
        <v>337</v>
      </c>
      <c r="G3555">
        <v>92</v>
      </c>
      <c r="H3555" t="s">
        <v>67</v>
      </c>
      <c r="I3555">
        <v>2013</v>
      </c>
      <c r="J3555" t="s">
        <v>92</v>
      </c>
      <c r="K3555" t="s">
        <v>1664</v>
      </c>
      <c r="L3555">
        <v>35686.082183695893</v>
      </c>
      <c r="M3555" s="9" t="str">
        <f>Data[[#This Row],[schedule]]&amp;" | "&amp;Data[[#This Row],[section]]</f>
        <v>SCHEDULE 4: REPORT ON REGULATORY ASSET BASE ROLL FORWARD | 4b(v): Works Under Construction</v>
      </c>
      <c r="N3555" s="9" t="str">
        <f t="shared" si="55"/>
        <v>SCHEDULE 4: REPORT ON REGULATORY ASSET BASE ROLL FORWARD | 4b(v): Works Under Construction | Allocated works under construction | Capital expenditure</v>
      </c>
    </row>
    <row r="3556" spans="1:14" hidden="1">
      <c r="A3556" t="s">
        <v>2</v>
      </c>
      <c r="B3556">
        <v>2013</v>
      </c>
      <c r="C3556" t="s">
        <v>206</v>
      </c>
      <c r="D3556" t="s">
        <v>215</v>
      </c>
      <c r="E3556" t="s">
        <v>81</v>
      </c>
      <c r="F3556" t="s">
        <v>336</v>
      </c>
      <c r="G3556">
        <v>93</v>
      </c>
      <c r="H3556" t="s">
        <v>294</v>
      </c>
      <c r="I3556">
        <v>2013</v>
      </c>
      <c r="J3556" t="s">
        <v>92</v>
      </c>
      <c r="K3556" t="s">
        <v>1722</v>
      </c>
      <c r="L3556">
        <v>87054</v>
      </c>
      <c r="M3556" s="9" t="str">
        <f>Data[[#This Row],[schedule]]&amp;" | "&amp;Data[[#This Row],[section]]</f>
        <v>SCHEDULE 4: REPORT ON REGULATORY ASSET BASE ROLL FORWARD | 4b(v): Works Under Construction</v>
      </c>
      <c r="N3556" s="9" t="str">
        <f t="shared" si="55"/>
        <v>SCHEDULE 4: REPORT ON REGULATORY ASSET BASE ROLL FORWARD | 4b(v): Works Under Construction | Unallocated works under construction | Asset commissioned</v>
      </c>
    </row>
    <row r="3557" spans="1:14" hidden="1">
      <c r="A3557" t="s">
        <v>2</v>
      </c>
      <c r="B3557">
        <v>2013</v>
      </c>
      <c r="C3557" t="s">
        <v>206</v>
      </c>
      <c r="D3557" t="s">
        <v>215</v>
      </c>
      <c r="E3557" t="s">
        <v>81</v>
      </c>
      <c r="F3557" t="s">
        <v>337</v>
      </c>
      <c r="G3557">
        <v>93</v>
      </c>
      <c r="H3557" t="s">
        <v>294</v>
      </c>
      <c r="I3557">
        <v>2013</v>
      </c>
      <c r="J3557" t="s">
        <v>92</v>
      </c>
      <c r="K3557" t="s">
        <v>1723</v>
      </c>
      <c r="L3557">
        <v>75228.305420628836</v>
      </c>
      <c r="M3557" s="9" t="str">
        <f>Data[[#This Row],[schedule]]&amp;" | "&amp;Data[[#This Row],[section]]</f>
        <v>SCHEDULE 4: REPORT ON REGULATORY ASSET BASE ROLL FORWARD | 4b(v): Works Under Construction</v>
      </c>
      <c r="N3557" s="9" t="str">
        <f t="shared" si="55"/>
        <v>SCHEDULE 4: REPORT ON REGULATORY ASSET BASE ROLL FORWARD | 4b(v): Works Under Construction | Allocated works under construction | Asset commissioned</v>
      </c>
    </row>
    <row r="3558" spans="1:14" hidden="1">
      <c r="A3558" t="s">
        <v>2</v>
      </c>
      <c r="B3558">
        <v>2013</v>
      </c>
      <c r="C3558" t="s">
        <v>206</v>
      </c>
      <c r="D3558" t="s">
        <v>215</v>
      </c>
      <c r="E3558" t="s">
        <v>81</v>
      </c>
      <c r="F3558" t="s">
        <v>336</v>
      </c>
      <c r="G3558">
        <v>94</v>
      </c>
      <c r="H3558" t="s">
        <v>295</v>
      </c>
      <c r="I3558">
        <v>2013</v>
      </c>
      <c r="J3558" t="s">
        <v>92</v>
      </c>
      <c r="K3558" t="s">
        <v>458</v>
      </c>
      <c r="L3558">
        <v>0</v>
      </c>
      <c r="M3558" s="9" t="str">
        <f>Data[[#This Row],[schedule]]&amp;" | "&amp;Data[[#This Row],[section]]</f>
        <v>SCHEDULE 4: REPORT ON REGULATORY ASSET BASE ROLL FORWARD | 4b(v): Works Under Construction</v>
      </c>
      <c r="N3558" s="9" t="str">
        <f t="shared" si="55"/>
        <v>SCHEDULE 4: REPORT ON REGULATORY ASSET BASE ROLL FORWARD | 4b(v): Works Under Construction | Unallocated works under construction | Offsetting revenue</v>
      </c>
    </row>
    <row r="3559" spans="1:14" hidden="1">
      <c r="A3559" t="s">
        <v>2</v>
      </c>
      <c r="B3559">
        <v>2013</v>
      </c>
      <c r="C3559" t="s">
        <v>206</v>
      </c>
      <c r="D3559" t="s">
        <v>215</v>
      </c>
      <c r="E3559" t="s">
        <v>81</v>
      </c>
      <c r="F3559" t="s">
        <v>337</v>
      </c>
      <c r="G3559">
        <v>94</v>
      </c>
      <c r="H3559" t="s">
        <v>295</v>
      </c>
      <c r="I3559">
        <v>2013</v>
      </c>
      <c r="J3559" t="s">
        <v>92</v>
      </c>
      <c r="K3559" t="s">
        <v>458</v>
      </c>
      <c r="L3559">
        <v>0</v>
      </c>
      <c r="M3559" s="9" t="str">
        <f>Data[[#This Row],[schedule]]&amp;" | "&amp;Data[[#This Row],[section]]</f>
        <v>SCHEDULE 4: REPORT ON REGULATORY ASSET BASE ROLL FORWARD | 4b(v): Works Under Construction</v>
      </c>
      <c r="N3559" s="9" t="str">
        <f t="shared" si="55"/>
        <v>SCHEDULE 4: REPORT ON REGULATORY ASSET BASE ROLL FORWARD | 4b(v): Works Under Construction | Allocated works under construction | Offsetting revenue</v>
      </c>
    </row>
    <row r="3560" spans="1:14" hidden="1">
      <c r="A3560" t="s">
        <v>2</v>
      </c>
      <c r="B3560">
        <v>2013</v>
      </c>
      <c r="C3560" t="s">
        <v>206</v>
      </c>
      <c r="D3560" t="s">
        <v>215</v>
      </c>
      <c r="E3560" t="s">
        <v>81</v>
      </c>
      <c r="F3560" t="s">
        <v>337</v>
      </c>
      <c r="G3560">
        <v>95</v>
      </c>
      <c r="H3560" t="s">
        <v>282</v>
      </c>
      <c r="I3560">
        <v>2013</v>
      </c>
      <c r="J3560" t="s">
        <v>92</v>
      </c>
      <c r="K3560" t="s">
        <v>1742</v>
      </c>
      <c r="L3560">
        <v>5117.5012128685048</v>
      </c>
      <c r="M3560" s="9" t="str">
        <f>Data[[#This Row],[schedule]]&amp;" | "&amp;Data[[#This Row],[section]]</f>
        <v>SCHEDULE 4: REPORT ON REGULATORY ASSET BASE ROLL FORWARD | 4b(v): Works Under Construction</v>
      </c>
      <c r="N3560" s="9" t="str">
        <f t="shared" si="55"/>
        <v>SCHEDULE 4: REPORT ON REGULATORY ASSET BASE ROLL FORWARD | 4b(v): Works Under Construction | Allocated works under construction | Adjustment resulting from cost allocation</v>
      </c>
    </row>
    <row r="3561" spans="1:14" hidden="1">
      <c r="A3561" t="s">
        <v>2</v>
      </c>
      <c r="B3561">
        <v>2013</v>
      </c>
      <c r="C3561" t="s">
        <v>206</v>
      </c>
      <c r="D3561" t="s">
        <v>215</v>
      </c>
      <c r="E3561" t="s">
        <v>81</v>
      </c>
      <c r="F3561" t="s">
        <v>336</v>
      </c>
      <c r="G3561">
        <v>96</v>
      </c>
      <c r="H3561" t="s">
        <v>68</v>
      </c>
      <c r="I3561">
        <v>2013</v>
      </c>
      <c r="J3561" t="s">
        <v>92</v>
      </c>
      <c r="K3561" t="s">
        <v>1743</v>
      </c>
      <c r="L3561">
        <v>2318.302651755163</v>
      </c>
      <c r="M3561" s="9" t="str">
        <f>Data[[#This Row],[schedule]]&amp;" | "&amp;Data[[#This Row],[section]]</f>
        <v>SCHEDULE 4: REPORT ON REGULATORY ASSET BASE ROLL FORWARD | 4b(v): Works Under Construction</v>
      </c>
      <c r="N3561" s="9" t="str">
        <f t="shared" si="55"/>
        <v>SCHEDULE 4: REPORT ON REGULATORY ASSET BASE ROLL FORWARD | 4b(v): Works Under Construction | Unallocated works under construction | Works under construction</v>
      </c>
    </row>
    <row r="3562" spans="1:14" hidden="1">
      <c r="A3562" t="s">
        <v>2</v>
      </c>
      <c r="B3562">
        <v>2013</v>
      </c>
      <c r="C3562" t="s">
        <v>206</v>
      </c>
      <c r="D3562" t="s">
        <v>215</v>
      </c>
      <c r="E3562" t="s">
        <v>81</v>
      </c>
      <c r="F3562" t="s">
        <v>337</v>
      </c>
      <c r="G3562">
        <v>96</v>
      </c>
      <c r="H3562" t="s">
        <v>68</v>
      </c>
      <c r="I3562">
        <v>2013</v>
      </c>
      <c r="J3562" t="s">
        <v>92</v>
      </c>
      <c r="K3562" t="s">
        <v>1744</v>
      </c>
      <c r="L3562">
        <v>1202.3413745169171</v>
      </c>
      <c r="M3562" s="9" t="str">
        <f>Data[[#This Row],[schedule]]&amp;" | "&amp;Data[[#This Row],[section]]</f>
        <v>SCHEDULE 4: REPORT ON REGULATORY ASSET BASE ROLL FORWARD | 4b(v): Works Under Construction</v>
      </c>
      <c r="N3562" s="9" t="str">
        <f t="shared" si="55"/>
        <v>SCHEDULE 4: REPORT ON REGULATORY ASSET BASE ROLL FORWARD | 4b(v): Works Under Construction | Allocated works under construction | Works under construction</v>
      </c>
    </row>
    <row r="3563" spans="1:14" hidden="1">
      <c r="A3563" t="s">
        <v>2</v>
      </c>
      <c r="B3563">
        <v>2013</v>
      </c>
      <c r="C3563" t="s">
        <v>206</v>
      </c>
      <c r="D3563" t="s">
        <v>216</v>
      </c>
      <c r="E3563" t="s">
        <v>81</v>
      </c>
      <c r="F3563" t="s">
        <v>81</v>
      </c>
      <c r="G3563">
        <v>105</v>
      </c>
      <c r="H3563" t="s">
        <v>69</v>
      </c>
      <c r="I3563">
        <v>2013</v>
      </c>
      <c r="J3563" t="s">
        <v>92</v>
      </c>
      <c r="K3563" t="s">
        <v>1660</v>
      </c>
      <c r="L3563">
        <v>5959.8853638230876</v>
      </c>
      <c r="M3563" s="9" t="str">
        <f>Data[[#This Row],[schedule]]&amp;" | "&amp;Data[[#This Row],[section]]</f>
        <v>SCHEDULE 4: REPORT ON REGULATORY ASSET BASE ROLL FORWARD | 4b(vi): Capital Expenditure by Primary Purpose</v>
      </c>
      <c r="N3563" s="9" t="str">
        <f t="shared" si="55"/>
        <v>SCHEDULE 4: REPORT ON REGULATORY ASSET BASE ROLL FORWARD | 4b(vi): Capital Expenditure by Primary Purpose | Capacity growth</v>
      </c>
    </row>
    <row r="3564" spans="1:14" hidden="1">
      <c r="A3564" t="s">
        <v>2</v>
      </c>
      <c r="B3564">
        <v>2013</v>
      </c>
      <c r="C3564" t="s">
        <v>206</v>
      </c>
      <c r="D3564" t="s">
        <v>216</v>
      </c>
      <c r="E3564" t="s">
        <v>81</v>
      </c>
      <c r="F3564" t="s">
        <v>81</v>
      </c>
      <c r="G3564">
        <v>106</v>
      </c>
      <c r="H3564" t="s">
        <v>70</v>
      </c>
      <c r="I3564">
        <v>2013</v>
      </c>
      <c r="J3564" t="s">
        <v>92</v>
      </c>
      <c r="K3564" t="s">
        <v>1661</v>
      </c>
      <c r="L3564">
        <v>29726.196819872799</v>
      </c>
      <c r="M3564" s="9" t="str">
        <f>Data[[#This Row],[schedule]]&amp;" | "&amp;Data[[#This Row],[section]]</f>
        <v>SCHEDULE 4: REPORT ON REGULATORY ASSET BASE ROLL FORWARD | 4b(vi): Capital Expenditure by Primary Purpose</v>
      </c>
      <c r="N3564" s="9" t="str">
        <f t="shared" si="55"/>
        <v>SCHEDULE 4: REPORT ON REGULATORY ASSET BASE ROLL FORWARD | 4b(vi): Capital Expenditure by Primary Purpose | Asset replacement and renewal</v>
      </c>
    </row>
    <row r="3565" spans="1:14" hidden="1">
      <c r="A3565" t="s">
        <v>2</v>
      </c>
      <c r="B3565">
        <v>2013</v>
      </c>
      <c r="C3565" t="s">
        <v>206</v>
      </c>
      <c r="D3565" t="s">
        <v>216</v>
      </c>
      <c r="E3565" t="s">
        <v>81</v>
      </c>
      <c r="F3565" t="s">
        <v>81</v>
      </c>
      <c r="G3565">
        <v>107</v>
      </c>
      <c r="H3565" t="s">
        <v>71</v>
      </c>
      <c r="I3565">
        <v>2013</v>
      </c>
      <c r="J3565" t="s">
        <v>92</v>
      </c>
      <c r="K3565" t="s">
        <v>1664</v>
      </c>
      <c r="L3565">
        <v>35686.082183695893</v>
      </c>
      <c r="M3565" s="9" t="str">
        <f>Data[[#This Row],[schedule]]&amp;" | "&amp;Data[[#This Row],[section]]</f>
        <v>SCHEDULE 4: REPORT ON REGULATORY ASSET BASE ROLL FORWARD | 4b(vi): Capital Expenditure by Primary Purpose</v>
      </c>
      <c r="N3565" s="9" t="str">
        <f t="shared" si="55"/>
        <v>SCHEDULE 4: REPORT ON REGULATORY ASSET BASE ROLL FORWARD | 4b(vi): Capital Expenditure by Primary Purpose | Total capital expenditure</v>
      </c>
    </row>
    <row r="3566" spans="1:14" hidden="1">
      <c r="A3566" t="s">
        <v>2</v>
      </c>
      <c r="B3566">
        <v>2013</v>
      </c>
      <c r="C3566" t="s">
        <v>206</v>
      </c>
      <c r="D3566" t="s">
        <v>217</v>
      </c>
      <c r="E3566" t="s">
        <v>81</v>
      </c>
      <c r="F3566" t="s">
        <v>312</v>
      </c>
      <c r="G3566">
        <v>110</v>
      </c>
      <c r="H3566" t="s">
        <v>271</v>
      </c>
      <c r="I3566">
        <v>2013</v>
      </c>
      <c r="J3566" t="s">
        <v>92</v>
      </c>
      <c r="K3566" t="s">
        <v>1745</v>
      </c>
      <c r="L3566">
        <v>86921.99152078513</v>
      </c>
      <c r="M3566" s="9" t="str">
        <f>Data[[#This Row],[schedule]]&amp;" | "&amp;Data[[#This Row],[section]]</f>
        <v>SCHEDULE 4: REPORT ON REGULATORY ASSET BASE ROLL FORWARD | 4b(vii): Asset Classes</v>
      </c>
      <c r="N3566" s="9" t="str">
        <f t="shared" si="55"/>
        <v>SCHEDULE 4: REPORT ON REGULATORY ASSET BASE ROLL FORWARD | 4b(vii): Asset Classes | Land | RAB value—previous disclosure year</v>
      </c>
    </row>
    <row r="3567" spans="1:14" hidden="1">
      <c r="A3567" t="s">
        <v>2</v>
      </c>
      <c r="B3567">
        <v>2013</v>
      </c>
      <c r="C3567" t="s">
        <v>206</v>
      </c>
      <c r="D3567" t="s">
        <v>217</v>
      </c>
      <c r="E3567" t="s">
        <v>81</v>
      </c>
      <c r="F3567" t="s">
        <v>313</v>
      </c>
      <c r="G3567">
        <v>110</v>
      </c>
      <c r="H3567" t="s">
        <v>271</v>
      </c>
      <c r="I3567">
        <v>2013</v>
      </c>
      <c r="J3567" t="s">
        <v>92</v>
      </c>
      <c r="K3567" t="s">
        <v>1746</v>
      </c>
      <c r="L3567">
        <v>91970.763958812968</v>
      </c>
      <c r="M3567" s="9" t="str">
        <f>Data[[#This Row],[schedule]]&amp;" | "&amp;Data[[#This Row],[section]]</f>
        <v>SCHEDULE 4: REPORT ON REGULATORY ASSET BASE ROLL FORWARD | 4b(vii): Asset Classes</v>
      </c>
      <c r="N3567" s="9" t="str">
        <f t="shared" si="55"/>
        <v>SCHEDULE 4: REPORT ON REGULATORY ASSET BASE ROLL FORWARD | 4b(vii): Asset Classes | Sealed Surfaces | RAB value—previous disclosure year</v>
      </c>
    </row>
    <row r="3568" spans="1:14" hidden="1">
      <c r="A3568" t="s">
        <v>2</v>
      </c>
      <c r="B3568">
        <v>2013</v>
      </c>
      <c r="C3568" t="s">
        <v>206</v>
      </c>
      <c r="D3568" t="s">
        <v>217</v>
      </c>
      <c r="E3568" t="s">
        <v>81</v>
      </c>
      <c r="F3568" t="s">
        <v>314</v>
      </c>
      <c r="G3568">
        <v>110</v>
      </c>
      <c r="H3568" t="s">
        <v>271</v>
      </c>
      <c r="I3568">
        <v>2013</v>
      </c>
      <c r="J3568" t="s">
        <v>92</v>
      </c>
      <c r="K3568" t="s">
        <v>1747</v>
      </c>
      <c r="L3568">
        <v>223278.51021663079</v>
      </c>
      <c r="M3568" s="9" t="str">
        <f>Data[[#This Row],[schedule]]&amp;" | "&amp;Data[[#This Row],[section]]</f>
        <v>SCHEDULE 4: REPORT ON REGULATORY ASSET BASE ROLL FORWARD | 4b(vii): Asset Classes</v>
      </c>
      <c r="N3568" s="9" t="str">
        <f t="shared" si="55"/>
        <v>SCHEDULE 4: REPORT ON REGULATORY ASSET BASE ROLL FORWARD | 4b(vii): Asset Classes | Infrastructure &amp; Buildings | RAB value—previous disclosure year</v>
      </c>
    </row>
    <row r="3569" spans="1:14" hidden="1">
      <c r="A3569" t="s">
        <v>2</v>
      </c>
      <c r="B3569">
        <v>2013</v>
      </c>
      <c r="C3569" t="s">
        <v>206</v>
      </c>
      <c r="D3569" t="s">
        <v>217</v>
      </c>
      <c r="E3569" t="s">
        <v>81</v>
      </c>
      <c r="F3569" t="s">
        <v>315</v>
      </c>
      <c r="G3569">
        <v>110</v>
      </c>
      <c r="H3569" t="s">
        <v>271</v>
      </c>
      <c r="I3569">
        <v>2013</v>
      </c>
      <c r="J3569" t="s">
        <v>92</v>
      </c>
      <c r="K3569" t="s">
        <v>1748</v>
      </c>
      <c r="L3569">
        <v>6822.1829095641524</v>
      </c>
      <c r="M3569" s="9" t="str">
        <f>Data[[#This Row],[schedule]]&amp;" | "&amp;Data[[#This Row],[section]]</f>
        <v>SCHEDULE 4: REPORT ON REGULATORY ASSET BASE ROLL FORWARD | 4b(vii): Asset Classes</v>
      </c>
      <c r="N3569" s="9" t="str">
        <f t="shared" si="55"/>
        <v>SCHEDULE 4: REPORT ON REGULATORY ASSET BASE ROLL FORWARD | 4b(vii): Asset Classes | Vehicles, Plant &amp; Equipment | RAB value—previous disclosure year</v>
      </c>
    </row>
    <row r="3570" spans="1:14" hidden="1">
      <c r="A3570" t="s">
        <v>2</v>
      </c>
      <c r="B3570">
        <v>2013</v>
      </c>
      <c r="C3570" t="s">
        <v>206</v>
      </c>
      <c r="D3570" t="s">
        <v>217</v>
      </c>
      <c r="E3570" t="s">
        <v>81</v>
      </c>
      <c r="F3570" t="s">
        <v>60</v>
      </c>
      <c r="G3570">
        <v>110</v>
      </c>
      <c r="H3570" t="s">
        <v>271</v>
      </c>
      <c r="I3570">
        <v>2013</v>
      </c>
      <c r="J3570" t="s">
        <v>92</v>
      </c>
      <c r="K3570" t="s">
        <v>1749</v>
      </c>
      <c r="L3570">
        <v>408993.448605793</v>
      </c>
      <c r="M3570" s="9" t="str">
        <f>Data[[#This Row],[schedule]]&amp;" | "&amp;Data[[#This Row],[section]]</f>
        <v>SCHEDULE 4: REPORT ON REGULATORY ASSET BASE ROLL FORWARD | 4b(vii): Asset Classes</v>
      </c>
      <c r="N3570" s="9" t="str">
        <f t="shared" si="55"/>
        <v>SCHEDULE 4: REPORT ON REGULATORY ASSET BASE ROLL FORWARD | 4b(vii): Asset Classes | Total | RAB value—previous disclosure year</v>
      </c>
    </row>
    <row r="3571" spans="1:14" hidden="1">
      <c r="A3571" t="s">
        <v>2</v>
      </c>
      <c r="B3571">
        <v>2013</v>
      </c>
      <c r="C3571" t="s">
        <v>206</v>
      </c>
      <c r="D3571" t="s">
        <v>217</v>
      </c>
      <c r="E3571" t="s">
        <v>81</v>
      </c>
      <c r="F3571" t="s">
        <v>312</v>
      </c>
      <c r="G3571">
        <v>111</v>
      </c>
      <c r="H3571" t="s">
        <v>155</v>
      </c>
      <c r="I3571">
        <v>2013</v>
      </c>
      <c r="J3571" t="s">
        <v>92</v>
      </c>
      <c r="K3571" t="s">
        <v>458</v>
      </c>
      <c r="L3571">
        <v>0</v>
      </c>
      <c r="M3571" s="9" t="str">
        <f>Data[[#This Row],[schedule]]&amp;" | "&amp;Data[[#This Row],[section]]</f>
        <v>SCHEDULE 4: REPORT ON REGULATORY ASSET BASE ROLL FORWARD | 4b(vii): Asset Classes</v>
      </c>
      <c r="N3571" s="9" t="str">
        <f t="shared" si="55"/>
        <v>SCHEDULE 4: REPORT ON REGULATORY ASSET BASE ROLL FORWARD | 4b(vii): Asset Classes | Land | Regulatory depreciation</v>
      </c>
    </row>
    <row r="3572" spans="1:14" hidden="1">
      <c r="A3572" t="s">
        <v>2</v>
      </c>
      <c r="B3572">
        <v>2013</v>
      </c>
      <c r="C3572" t="s">
        <v>206</v>
      </c>
      <c r="D3572" t="s">
        <v>217</v>
      </c>
      <c r="E3572" t="s">
        <v>81</v>
      </c>
      <c r="F3572" t="s">
        <v>313</v>
      </c>
      <c r="G3572">
        <v>111</v>
      </c>
      <c r="H3572" t="s">
        <v>155</v>
      </c>
      <c r="I3572">
        <v>2013</v>
      </c>
      <c r="J3572" t="s">
        <v>92</v>
      </c>
      <c r="K3572" t="s">
        <v>1750</v>
      </c>
      <c r="L3572">
        <v>4889.489945569052</v>
      </c>
      <c r="M3572" s="9" t="str">
        <f>Data[[#This Row],[schedule]]&amp;" | "&amp;Data[[#This Row],[section]]</f>
        <v>SCHEDULE 4: REPORT ON REGULATORY ASSET BASE ROLL FORWARD | 4b(vii): Asset Classes</v>
      </c>
      <c r="N3572" s="9" t="str">
        <f t="shared" si="55"/>
        <v>SCHEDULE 4: REPORT ON REGULATORY ASSET BASE ROLL FORWARD | 4b(vii): Asset Classes | Sealed Surfaces | Regulatory depreciation</v>
      </c>
    </row>
    <row r="3573" spans="1:14" hidden="1">
      <c r="A3573" t="s">
        <v>2</v>
      </c>
      <c r="B3573">
        <v>2013</v>
      </c>
      <c r="C3573" t="s">
        <v>206</v>
      </c>
      <c r="D3573" t="s">
        <v>217</v>
      </c>
      <c r="E3573" t="s">
        <v>81</v>
      </c>
      <c r="F3573" t="s">
        <v>314</v>
      </c>
      <c r="G3573">
        <v>111</v>
      </c>
      <c r="H3573" t="s">
        <v>155</v>
      </c>
      <c r="I3573">
        <v>2013</v>
      </c>
      <c r="J3573" t="s">
        <v>92</v>
      </c>
      <c r="K3573" t="s">
        <v>1751</v>
      </c>
      <c r="L3573">
        <v>13970.220646564931</v>
      </c>
      <c r="M3573" s="9" t="str">
        <f>Data[[#This Row],[schedule]]&amp;" | "&amp;Data[[#This Row],[section]]</f>
        <v>SCHEDULE 4: REPORT ON REGULATORY ASSET BASE ROLL FORWARD | 4b(vii): Asset Classes</v>
      </c>
      <c r="N3573" s="9" t="str">
        <f t="shared" si="55"/>
        <v>SCHEDULE 4: REPORT ON REGULATORY ASSET BASE ROLL FORWARD | 4b(vii): Asset Classes | Infrastructure &amp; Buildings | Regulatory depreciation</v>
      </c>
    </row>
    <row r="3574" spans="1:14" hidden="1">
      <c r="A3574" t="s">
        <v>2</v>
      </c>
      <c r="B3574">
        <v>2013</v>
      </c>
      <c r="C3574" t="s">
        <v>206</v>
      </c>
      <c r="D3574" t="s">
        <v>217</v>
      </c>
      <c r="E3574" t="s">
        <v>81</v>
      </c>
      <c r="F3574" t="s">
        <v>315</v>
      </c>
      <c r="G3574">
        <v>111</v>
      </c>
      <c r="H3574" t="s">
        <v>155</v>
      </c>
      <c r="I3574">
        <v>2013</v>
      </c>
      <c r="J3574" t="s">
        <v>92</v>
      </c>
      <c r="K3574" t="s">
        <v>1752</v>
      </c>
      <c r="L3574">
        <v>1002.516282312635</v>
      </c>
      <c r="M3574" s="9" t="str">
        <f>Data[[#This Row],[schedule]]&amp;" | "&amp;Data[[#This Row],[section]]</f>
        <v>SCHEDULE 4: REPORT ON REGULATORY ASSET BASE ROLL FORWARD | 4b(vii): Asset Classes</v>
      </c>
      <c r="N3574" s="9" t="str">
        <f t="shared" si="55"/>
        <v>SCHEDULE 4: REPORT ON REGULATORY ASSET BASE ROLL FORWARD | 4b(vii): Asset Classes | Vehicles, Plant &amp; Equipment | Regulatory depreciation</v>
      </c>
    </row>
    <row r="3575" spans="1:14" hidden="1">
      <c r="A3575" t="s">
        <v>2</v>
      </c>
      <c r="B3575">
        <v>2013</v>
      </c>
      <c r="C3575" t="s">
        <v>206</v>
      </c>
      <c r="D3575" t="s">
        <v>217</v>
      </c>
      <c r="E3575" t="s">
        <v>81</v>
      </c>
      <c r="F3575" t="s">
        <v>60</v>
      </c>
      <c r="G3575">
        <v>111</v>
      </c>
      <c r="H3575" t="s">
        <v>155</v>
      </c>
      <c r="I3575">
        <v>2013</v>
      </c>
      <c r="J3575" t="s">
        <v>92</v>
      </c>
      <c r="K3575" t="s">
        <v>1753</v>
      </c>
      <c r="L3575">
        <v>19862.22687444662</v>
      </c>
      <c r="M3575" s="9" t="str">
        <f>Data[[#This Row],[schedule]]&amp;" | "&amp;Data[[#This Row],[section]]</f>
        <v>SCHEDULE 4: REPORT ON REGULATORY ASSET BASE ROLL FORWARD | 4b(vii): Asset Classes</v>
      </c>
      <c r="N3575" s="9" t="str">
        <f t="shared" si="55"/>
        <v>SCHEDULE 4: REPORT ON REGULATORY ASSET BASE ROLL FORWARD | 4b(vii): Asset Classes | Total | Regulatory depreciation</v>
      </c>
    </row>
    <row r="3576" spans="1:14" hidden="1">
      <c r="A3576" t="s">
        <v>2</v>
      </c>
      <c r="B3576">
        <v>2013</v>
      </c>
      <c r="C3576" t="s">
        <v>206</v>
      </c>
      <c r="D3576" t="s">
        <v>217</v>
      </c>
      <c r="E3576" t="s">
        <v>81</v>
      </c>
      <c r="F3576" t="s">
        <v>312</v>
      </c>
      <c r="G3576">
        <v>112</v>
      </c>
      <c r="H3576" t="s">
        <v>272</v>
      </c>
      <c r="I3576">
        <v>2013</v>
      </c>
      <c r="J3576" t="s">
        <v>92</v>
      </c>
      <c r="K3576" t="s">
        <v>458</v>
      </c>
      <c r="L3576">
        <v>0</v>
      </c>
      <c r="M3576" s="9" t="str">
        <f>Data[[#This Row],[schedule]]&amp;" | "&amp;Data[[#This Row],[section]]</f>
        <v>SCHEDULE 4: REPORT ON REGULATORY ASSET BASE ROLL FORWARD | 4b(vii): Asset Classes</v>
      </c>
      <c r="N3576" s="9" t="str">
        <f t="shared" si="55"/>
        <v>SCHEDULE 4: REPORT ON REGULATORY ASSET BASE ROLL FORWARD | 4b(vii): Asset Classes | Land | Indexed revaluations</v>
      </c>
    </row>
    <row r="3577" spans="1:14" hidden="1">
      <c r="A3577" t="s">
        <v>2</v>
      </c>
      <c r="B3577">
        <v>2013</v>
      </c>
      <c r="C3577" t="s">
        <v>206</v>
      </c>
      <c r="D3577" t="s">
        <v>217</v>
      </c>
      <c r="E3577" t="s">
        <v>81</v>
      </c>
      <c r="F3577" t="s">
        <v>313</v>
      </c>
      <c r="G3577">
        <v>112</v>
      </c>
      <c r="H3577" t="s">
        <v>272</v>
      </c>
      <c r="I3577">
        <v>2013</v>
      </c>
      <c r="J3577" t="s">
        <v>92</v>
      </c>
      <c r="K3577" t="s">
        <v>1754</v>
      </c>
      <c r="L3577">
        <v>629.93673944392697</v>
      </c>
      <c r="M3577" s="9" t="str">
        <f>Data[[#This Row],[schedule]]&amp;" | "&amp;Data[[#This Row],[section]]</f>
        <v>SCHEDULE 4: REPORT ON REGULATORY ASSET BASE ROLL FORWARD | 4b(vii): Asset Classes</v>
      </c>
      <c r="N3577" s="9" t="str">
        <f t="shared" si="55"/>
        <v>SCHEDULE 4: REPORT ON REGULATORY ASSET BASE ROLL FORWARD | 4b(vii): Asset Classes | Sealed Surfaces | Indexed revaluations</v>
      </c>
    </row>
    <row r="3578" spans="1:14" hidden="1">
      <c r="A3578" t="s">
        <v>2</v>
      </c>
      <c r="B3578">
        <v>2013</v>
      </c>
      <c r="C3578" t="s">
        <v>206</v>
      </c>
      <c r="D3578" t="s">
        <v>217</v>
      </c>
      <c r="E3578" t="s">
        <v>81</v>
      </c>
      <c r="F3578" t="s">
        <v>314</v>
      </c>
      <c r="G3578">
        <v>112</v>
      </c>
      <c r="H3578" t="s">
        <v>272</v>
      </c>
      <c r="I3578">
        <v>2013</v>
      </c>
      <c r="J3578" t="s">
        <v>92</v>
      </c>
      <c r="K3578" t="s">
        <v>1755</v>
      </c>
      <c r="L3578">
        <v>1527.1068658379149</v>
      </c>
      <c r="M3578" s="9" t="str">
        <f>Data[[#This Row],[schedule]]&amp;" | "&amp;Data[[#This Row],[section]]</f>
        <v>SCHEDULE 4: REPORT ON REGULATORY ASSET BASE ROLL FORWARD | 4b(vii): Asset Classes</v>
      </c>
      <c r="N3578" s="9" t="str">
        <f t="shared" si="55"/>
        <v>SCHEDULE 4: REPORT ON REGULATORY ASSET BASE ROLL FORWARD | 4b(vii): Asset Classes | Infrastructure &amp; Buildings | Indexed revaluations</v>
      </c>
    </row>
    <row r="3579" spans="1:14" hidden="1">
      <c r="A3579" t="s">
        <v>2</v>
      </c>
      <c r="B3579">
        <v>2013</v>
      </c>
      <c r="C3579" t="s">
        <v>206</v>
      </c>
      <c r="D3579" t="s">
        <v>217</v>
      </c>
      <c r="E3579" t="s">
        <v>81</v>
      </c>
      <c r="F3579" t="s">
        <v>315</v>
      </c>
      <c r="G3579">
        <v>112</v>
      </c>
      <c r="H3579" t="s">
        <v>272</v>
      </c>
      <c r="I3579">
        <v>2013</v>
      </c>
      <c r="J3579" t="s">
        <v>92</v>
      </c>
      <c r="K3579" t="s">
        <v>1756</v>
      </c>
      <c r="L3579">
        <v>46.164203182208617</v>
      </c>
      <c r="M3579" s="9" t="str">
        <f>Data[[#This Row],[schedule]]&amp;" | "&amp;Data[[#This Row],[section]]</f>
        <v>SCHEDULE 4: REPORT ON REGULATORY ASSET BASE ROLL FORWARD | 4b(vii): Asset Classes</v>
      </c>
      <c r="N3579" s="9" t="str">
        <f t="shared" si="55"/>
        <v>SCHEDULE 4: REPORT ON REGULATORY ASSET BASE ROLL FORWARD | 4b(vii): Asset Classes | Vehicles, Plant &amp; Equipment | Indexed revaluations</v>
      </c>
    </row>
    <row r="3580" spans="1:14" hidden="1">
      <c r="A3580" t="s">
        <v>2</v>
      </c>
      <c r="B3580">
        <v>2013</v>
      </c>
      <c r="C3580" t="s">
        <v>206</v>
      </c>
      <c r="D3580" t="s">
        <v>217</v>
      </c>
      <c r="E3580" t="s">
        <v>81</v>
      </c>
      <c r="F3580" t="s">
        <v>60</v>
      </c>
      <c r="G3580">
        <v>112</v>
      </c>
      <c r="H3580" t="s">
        <v>272</v>
      </c>
      <c r="I3580">
        <v>2013</v>
      </c>
      <c r="J3580" t="s">
        <v>92</v>
      </c>
      <c r="K3580" t="s">
        <v>1757</v>
      </c>
      <c r="L3580">
        <v>2203.2078084640511</v>
      </c>
      <c r="M3580" s="9" t="str">
        <f>Data[[#This Row],[schedule]]&amp;" | "&amp;Data[[#This Row],[section]]</f>
        <v>SCHEDULE 4: REPORT ON REGULATORY ASSET BASE ROLL FORWARD | 4b(vii): Asset Classes</v>
      </c>
      <c r="N3580" s="9" t="str">
        <f t="shared" si="55"/>
        <v>SCHEDULE 4: REPORT ON REGULATORY ASSET BASE ROLL FORWARD | 4b(vii): Asset Classes | Total | Indexed revaluations</v>
      </c>
    </row>
    <row r="3581" spans="1:14" hidden="1">
      <c r="A3581" t="s">
        <v>2</v>
      </c>
      <c r="B3581">
        <v>2013</v>
      </c>
      <c r="C3581" t="s">
        <v>206</v>
      </c>
      <c r="D3581" t="s">
        <v>217</v>
      </c>
      <c r="E3581" t="s">
        <v>81</v>
      </c>
      <c r="F3581" t="s">
        <v>312</v>
      </c>
      <c r="G3581">
        <v>113</v>
      </c>
      <c r="H3581" t="s">
        <v>273</v>
      </c>
      <c r="I3581">
        <v>2013</v>
      </c>
      <c r="J3581" t="s">
        <v>92</v>
      </c>
      <c r="K3581" t="s">
        <v>1758</v>
      </c>
      <c r="L3581">
        <v>4407.4827872205587</v>
      </c>
      <c r="M3581" s="9" t="str">
        <f>Data[[#This Row],[schedule]]&amp;" | "&amp;Data[[#This Row],[section]]</f>
        <v>SCHEDULE 4: REPORT ON REGULATORY ASSET BASE ROLL FORWARD | 4b(vii): Asset Classes</v>
      </c>
      <c r="N3581" s="9" t="str">
        <f t="shared" si="55"/>
        <v>SCHEDULE 4: REPORT ON REGULATORY ASSET BASE ROLL FORWARD | 4b(vii): Asset Classes | Land | Non-indexed revaluations</v>
      </c>
    </row>
    <row r="3582" spans="1:14" hidden="1">
      <c r="A3582" t="s">
        <v>2</v>
      </c>
      <c r="B3582">
        <v>2013</v>
      </c>
      <c r="C3582" t="s">
        <v>206</v>
      </c>
      <c r="D3582" t="s">
        <v>217</v>
      </c>
      <c r="E3582" t="s">
        <v>81</v>
      </c>
      <c r="F3582" t="s">
        <v>60</v>
      </c>
      <c r="G3582">
        <v>113</v>
      </c>
      <c r="H3582" t="s">
        <v>273</v>
      </c>
      <c r="I3582">
        <v>2013</v>
      </c>
      <c r="J3582" t="s">
        <v>92</v>
      </c>
      <c r="K3582" t="s">
        <v>1758</v>
      </c>
      <c r="L3582">
        <v>4407.4827872205587</v>
      </c>
      <c r="M3582" s="9" t="str">
        <f>Data[[#This Row],[schedule]]&amp;" | "&amp;Data[[#This Row],[section]]</f>
        <v>SCHEDULE 4: REPORT ON REGULATORY ASSET BASE ROLL FORWARD | 4b(vii): Asset Classes</v>
      </c>
      <c r="N3582" s="9" t="str">
        <f t="shared" si="55"/>
        <v>SCHEDULE 4: REPORT ON REGULATORY ASSET BASE ROLL FORWARD | 4b(vii): Asset Classes | Total | Non-indexed revaluations</v>
      </c>
    </row>
    <row r="3583" spans="1:14" hidden="1">
      <c r="A3583" t="s">
        <v>2</v>
      </c>
      <c r="B3583">
        <v>2013</v>
      </c>
      <c r="C3583" t="s">
        <v>206</v>
      </c>
      <c r="D3583" t="s">
        <v>217</v>
      </c>
      <c r="E3583" t="s">
        <v>81</v>
      </c>
      <c r="F3583" t="s">
        <v>312</v>
      </c>
      <c r="G3583">
        <v>114</v>
      </c>
      <c r="H3583" t="s">
        <v>62</v>
      </c>
      <c r="I3583">
        <v>2013</v>
      </c>
      <c r="J3583" t="s">
        <v>92</v>
      </c>
      <c r="K3583" t="s">
        <v>1759</v>
      </c>
      <c r="L3583">
        <v>5634.9393400658564</v>
      </c>
      <c r="M3583" s="9" t="str">
        <f>Data[[#This Row],[schedule]]&amp;" | "&amp;Data[[#This Row],[section]]</f>
        <v>SCHEDULE 4: REPORT ON REGULATORY ASSET BASE ROLL FORWARD | 4b(vii): Asset Classes</v>
      </c>
      <c r="N3583" s="9" t="str">
        <f t="shared" si="55"/>
        <v>SCHEDULE 4: REPORT ON REGULATORY ASSET BASE ROLL FORWARD | 4b(vii): Asset Classes | Land | Assets commissioned</v>
      </c>
    </row>
    <row r="3584" spans="1:14" hidden="1">
      <c r="A3584" t="s">
        <v>2</v>
      </c>
      <c r="B3584">
        <v>2013</v>
      </c>
      <c r="C3584" t="s">
        <v>206</v>
      </c>
      <c r="D3584" t="s">
        <v>217</v>
      </c>
      <c r="E3584" t="s">
        <v>81</v>
      </c>
      <c r="F3584" t="s">
        <v>313</v>
      </c>
      <c r="G3584">
        <v>114</v>
      </c>
      <c r="H3584" t="s">
        <v>62</v>
      </c>
      <c r="I3584">
        <v>2013</v>
      </c>
      <c r="J3584" t="s">
        <v>92</v>
      </c>
      <c r="K3584" t="s">
        <v>1760</v>
      </c>
      <c r="L3584">
        <v>25968.82068352533</v>
      </c>
      <c r="M3584" s="9" t="str">
        <f>Data[[#This Row],[schedule]]&amp;" | "&amp;Data[[#This Row],[section]]</f>
        <v>SCHEDULE 4: REPORT ON REGULATORY ASSET BASE ROLL FORWARD | 4b(vii): Asset Classes</v>
      </c>
      <c r="N3584" s="9" t="str">
        <f t="shared" si="55"/>
        <v>SCHEDULE 4: REPORT ON REGULATORY ASSET BASE ROLL FORWARD | 4b(vii): Asset Classes | Sealed Surfaces | Assets commissioned</v>
      </c>
    </row>
    <row r="3585" spans="1:14" hidden="1">
      <c r="A3585" t="s">
        <v>2</v>
      </c>
      <c r="B3585">
        <v>2013</v>
      </c>
      <c r="C3585" t="s">
        <v>206</v>
      </c>
      <c r="D3585" t="s">
        <v>217</v>
      </c>
      <c r="E3585" t="s">
        <v>81</v>
      </c>
      <c r="F3585" t="s">
        <v>314</v>
      </c>
      <c r="G3585">
        <v>114</v>
      </c>
      <c r="H3585" t="s">
        <v>62</v>
      </c>
      <c r="I3585">
        <v>2013</v>
      </c>
      <c r="J3585" t="s">
        <v>92</v>
      </c>
      <c r="K3585" t="s">
        <v>1761</v>
      </c>
      <c r="L3585">
        <v>41211.755729028453</v>
      </c>
      <c r="M3585" s="9" t="str">
        <f>Data[[#This Row],[schedule]]&amp;" | "&amp;Data[[#This Row],[section]]</f>
        <v>SCHEDULE 4: REPORT ON REGULATORY ASSET BASE ROLL FORWARD | 4b(vii): Asset Classes</v>
      </c>
      <c r="N3585" s="9" t="str">
        <f t="shared" si="55"/>
        <v>SCHEDULE 4: REPORT ON REGULATORY ASSET BASE ROLL FORWARD | 4b(vii): Asset Classes | Infrastructure &amp; Buildings | Assets commissioned</v>
      </c>
    </row>
    <row r="3586" spans="1:14" hidden="1">
      <c r="A3586" t="s">
        <v>2</v>
      </c>
      <c r="B3586">
        <v>2013</v>
      </c>
      <c r="C3586" t="s">
        <v>206</v>
      </c>
      <c r="D3586" t="s">
        <v>217</v>
      </c>
      <c r="E3586" t="s">
        <v>81</v>
      </c>
      <c r="F3586" t="s">
        <v>315</v>
      </c>
      <c r="G3586">
        <v>114</v>
      </c>
      <c r="H3586" t="s">
        <v>62</v>
      </c>
      <c r="I3586">
        <v>2013</v>
      </c>
      <c r="J3586" t="s">
        <v>92</v>
      </c>
      <c r="K3586" t="s">
        <v>1762</v>
      </c>
      <c r="L3586">
        <v>2412.789668009234</v>
      </c>
      <c r="M3586" s="9" t="str">
        <f>Data[[#This Row],[schedule]]&amp;" | "&amp;Data[[#This Row],[section]]</f>
        <v>SCHEDULE 4: REPORT ON REGULATORY ASSET BASE ROLL FORWARD | 4b(vii): Asset Classes</v>
      </c>
      <c r="N3586" s="9" t="str">
        <f t="shared" ref="N3586:N3649" si="56">SUBSTITUTE(SUBSTITUTE(SUBSTITUTE(C3586&amp;" | "&amp;D3586&amp;" | "&amp;E3586&amp;" | "&amp;F3586&amp;" | "&amp;H3586," |  |  | "," | ")," |  |  | "," | ")," |  | "," | ")</f>
        <v>SCHEDULE 4: REPORT ON REGULATORY ASSET BASE ROLL FORWARD | 4b(vii): Asset Classes | Vehicles, Plant &amp; Equipment | Assets commissioned</v>
      </c>
    </row>
    <row r="3587" spans="1:14" hidden="1">
      <c r="A3587" t="s">
        <v>2</v>
      </c>
      <c r="B3587">
        <v>2013</v>
      </c>
      <c r="C3587" t="s">
        <v>206</v>
      </c>
      <c r="D3587" t="s">
        <v>217</v>
      </c>
      <c r="E3587" t="s">
        <v>81</v>
      </c>
      <c r="F3587" t="s">
        <v>60</v>
      </c>
      <c r="G3587">
        <v>114</v>
      </c>
      <c r="H3587" t="s">
        <v>62</v>
      </c>
      <c r="I3587">
        <v>2013</v>
      </c>
      <c r="J3587" t="s">
        <v>92</v>
      </c>
      <c r="K3587" t="s">
        <v>1763</v>
      </c>
      <c r="L3587">
        <v>75228.305420628865</v>
      </c>
      <c r="M3587" s="9" t="str">
        <f>Data[[#This Row],[schedule]]&amp;" | "&amp;Data[[#This Row],[section]]</f>
        <v>SCHEDULE 4: REPORT ON REGULATORY ASSET BASE ROLL FORWARD | 4b(vii): Asset Classes</v>
      </c>
      <c r="N3587" s="9" t="str">
        <f t="shared" si="56"/>
        <v>SCHEDULE 4: REPORT ON REGULATORY ASSET BASE ROLL FORWARD | 4b(vii): Asset Classes | Total | Assets commissioned</v>
      </c>
    </row>
    <row r="3588" spans="1:14" hidden="1">
      <c r="A3588" t="s">
        <v>2</v>
      </c>
      <c r="B3588">
        <v>2013</v>
      </c>
      <c r="C3588" t="s">
        <v>206</v>
      </c>
      <c r="D3588" t="s">
        <v>217</v>
      </c>
      <c r="E3588" t="s">
        <v>81</v>
      </c>
      <c r="F3588" t="s">
        <v>312</v>
      </c>
      <c r="G3588">
        <v>115</v>
      </c>
      <c r="H3588" t="s">
        <v>63</v>
      </c>
      <c r="I3588">
        <v>2013</v>
      </c>
      <c r="J3588" t="s">
        <v>92</v>
      </c>
      <c r="K3588" t="s">
        <v>1764</v>
      </c>
      <c r="L3588">
        <v>3041.032615432488</v>
      </c>
      <c r="M3588" s="9" t="str">
        <f>Data[[#This Row],[schedule]]&amp;" | "&amp;Data[[#This Row],[section]]</f>
        <v>SCHEDULE 4: REPORT ON REGULATORY ASSET BASE ROLL FORWARD | 4b(vii): Asset Classes</v>
      </c>
      <c r="N3588" s="9" t="str">
        <f t="shared" si="56"/>
        <v>SCHEDULE 4: REPORT ON REGULATORY ASSET BASE ROLL FORWARD | 4b(vii): Asset Classes | Land | Asset disposals</v>
      </c>
    </row>
    <row r="3589" spans="1:14" hidden="1">
      <c r="A3589" t="s">
        <v>2</v>
      </c>
      <c r="B3589">
        <v>2013</v>
      </c>
      <c r="C3589" t="s">
        <v>206</v>
      </c>
      <c r="D3589" t="s">
        <v>217</v>
      </c>
      <c r="E3589" t="s">
        <v>81</v>
      </c>
      <c r="F3589" t="s">
        <v>313</v>
      </c>
      <c r="G3589">
        <v>115</v>
      </c>
      <c r="H3589" t="s">
        <v>63</v>
      </c>
      <c r="I3589">
        <v>2013</v>
      </c>
      <c r="J3589" t="s">
        <v>92</v>
      </c>
      <c r="K3589" t="s">
        <v>458</v>
      </c>
      <c r="L3589">
        <v>0</v>
      </c>
      <c r="M3589" s="9" t="str">
        <f>Data[[#This Row],[schedule]]&amp;" | "&amp;Data[[#This Row],[section]]</f>
        <v>SCHEDULE 4: REPORT ON REGULATORY ASSET BASE ROLL FORWARD | 4b(vii): Asset Classes</v>
      </c>
      <c r="N3589" s="9" t="str">
        <f t="shared" si="56"/>
        <v>SCHEDULE 4: REPORT ON REGULATORY ASSET BASE ROLL FORWARD | 4b(vii): Asset Classes | Sealed Surfaces | Asset disposals</v>
      </c>
    </row>
    <row r="3590" spans="1:14" hidden="1">
      <c r="A3590" t="s">
        <v>2</v>
      </c>
      <c r="B3590">
        <v>2013</v>
      </c>
      <c r="C3590" t="s">
        <v>206</v>
      </c>
      <c r="D3590" t="s">
        <v>217</v>
      </c>
      <c r="E3590" t="s">
        <v>81</v>
      </c>
      <c r="F3590" t="s">
        <v>314</v>
      </c>
      <c r="G3590">
        <v>115</v>
      </c>
      <c r="H3590" t="s">
        <v>63</v>
      </c>
      <c r="I3590">
        <v>2013</v>
      </c>
      <c r="J3590" t="s">
        <v>92</v>
      </c>
      <c r="K3590" t="s">
        <v>1765</v>
      </c>
      <c r="L3590">
        <v>277.3074528397683</v>
      </c>
      <c r="M3590" s="9" t="str">
        <f>Data[[#This Row],[schedule]]&amp;" | "&amp;Data[[#This Row],[section]]</f>
        <v>SCHEDULE 4: REPORT ON REGULATORY ASSET BASE ROLL FORWARD | 4b(vii): Asset Classes</v>
      </c>
      <c r="N3590" s="9" t="str">
        <f t="shared" si="56"/>
        <v>SCHEDULE 4: REPORT ON REGULATORY ASSET BASE ROLL FORWARD | 4b(vii): Asset Classes | Infrastructure &amp; Buildings | Asset disposals</v>
      </c>
    </row>
    <row r="3591" spans="1:14" hidden="1">
      <c r="A3591" t="s">
        <v>2</v>
      </c>
      <c r="B3591">
        <v>2013</v>
      </c>
      <c r="C3591" t="s">
        <v>206</v>
      </c>
      <c r="D3591" t="s">
        <v>217</v>
      </c>
      <c r="E3591" t="s">
        <v>81</v>
      </c>
      <c r="F3591" t="s">
        <v>315</v>
      </c>
      <c r="G3591">
        <v>115</v>
      </c>
      <c r="H3591" t="s">
        <v>63</v>
      </c>
      <c r="I3591">
        <v>2013</v>
      </c>
      <c r="J3591" t="s">
        <v>92</v>
      </c>
      <c r="K3591" t="s">
        <v>1766</v>
      </c>
      <c r="L3591">
        <v>30.504999999999999</v>
      </c>
      <c r="M3591" s="9" t="str">
        <f>Data[[#This Row],[schedule]]&amp;" | "&amp;Data[[#This Row],[section]]</f>
        <v>SCHEDULE 4: REPORT ON REGULATORY ASSET BASE ROLL FORWARD | 4b(vii): Asset Classes</v>
      </c>
      <c r="N3591" s="9" t="str">
        <f t="shared" si="56"/>
        <v>SCHEDULE 4: REPORT ON REGULATORY ASSET BASE ROLL FORWARD | 4b(vii): Asset Classes | Vehicles, Plant &amp; Equipment | Asset disposals</v>
      </c>
    </row>
    <row r="3592" spans="1:14" hidden="1">
      <c r="A3592" t="s">
        <v>2</v>
      </c>
      <c r="B3592">
        <v>2013</v>
      </c>
      <c r="C3592" t="s">
        <v>206</v>
      </c>
      <c r="D3592" t="s">
        <v>217</v>
      </c>
      <c r="E3592" t="s">
        <v>81</v>
      </c>
      <c r="F3592" t="s">
        <v>60</v>
      </c>
      <c r="G3592">
        <v>115</v>
      </c>
      <c r="H3592" t="s">
        <v>63</v>
      </c>
      <c r="I3592">
        <v>2013</v>
      </c>
      <c r="J3592" t="s">
        <v>92</v>
      </c>
      <c r="K3592" t="s">
        <v>1767</v>
      </c>
      <c r="L3592">
        <v>3348.845068272256</v>
      </c>
      <c r="M3592" s="9" t="str">
        <f>Data[[#This Row],[schedule]]&amp;" | "&amp;Data[[#This Row],[section]]</f>
        <v>SCHEDULE 4: REPORT ON REGULATORY ASSET BASE ROLL FORWARD | 4b(vii): Asset Classes</v>
      </c>
      <c r="N3592" s="9" t="str">
        <f t="shared" si="56"/>
        <v>SCHEDULE 4: REPORT ON REGULATORY ASSET BASE ROLL FORWARD | 4b(vii): Asset Classes | Total | Asset disposals</v>
      </c>
    </row>
    <row r="3593" spans="1:14" hidden="1">
      <c r="A3593" t="s">
        <v>2</v>
      </c>
      <c r="B3593">
        <v>2013</v>
      </c>
      <c r="C3593" t="s">
        <v>206</v>
      </c>
      <c r="D3593" t="s">
        <v>217</v>
      </c>
      <c r="E3593" t="s">
        <v>81</v>
      </c>
      <c r="F3593" t="s">
        <v>312</v>
      </c>
      <c r="G3593">
        <v>116</v>
      </c>
      <c r="H3593" t="s">
        <v>281</v>
      </c>
      <c r="I3593">
        <v>2013</v>
      </c>
      <c r="J3593" t="s">
        <v>92</v>
      </c>
      <c r="K3593" t="s">
        <v>458</v>
      </c>
      <c r="L3593">
        <v>0</v>
      </c>
      <c r="M3593" s="9" t="str">
        <f>Data[[#This Row],[schedule]]&amp;" | "&amp;Data[[#This Row],[section]]</f>
        <v>SCHEDULE 4: REPORT ON REGULATORY ASSET BASE ROLL FORWARD | 4b(vii): Asset Classes</v>
      </c>
      <c r="N3593" s="9" t="str">
        <f t="shared" si="56"/>
        <v>SCHEDULE 4: REPORT ON REGULATORY ASSET BASE ROLL FORWARD | 4b(vii): Asset Classes | Land | Lost and found assets adjustment</v>
      </c>
    </row>
    <row r="3594" spans="1:14" hidden="1">
      <c r="A3594" t="s">
        <v>2</v>
      </c>
      <c r="B3594">
        <v>2013</v>
      </c>
      <c r="C3594" t="s">
        <v>206</v>
      </c>
      <c r="D3594" t="s">
        <v>217</v>
      </c>
      <c r="E3594" t="s">
        <v>81</v>
      </c>
      <c r="F3594" t="s">
        <v>313</v>
      </c>
      <c r="G3594">
        <v>116</v>
      </c>
      <c r="H3594" t="s">
        <v>281</v>
      </c>
      <c r="I3594">
        <v>2013</v>
      </c>
      <c r="J3594" t="s">
        <v>92</v>
      </c>
      <c r="K3594" t="s">
        <v>458</v>
      </c>
      <c r="L3594">
        <v>0</v>
      </c>
      <c r="M3594" s="9" t="str">
        <f>Data[[#This Row],[schedule]]&amp;" | "&amp;Data[[#This Row],[section]]</f>
        <v>SCHEDULE 4: REPORT ON REGULATORY ASSET BASE ROLL FORWARD | 4b(vii): Asset Classes</v>
      </c>
      <c r="N3594" s="9" t="str">
        <f t="shared" si="56"/>
        <v>SCHEDULE 4: REPORT ON REGULATORY ASSET BASE ROLL FORWARD | 4b(vii): Asset Classes | Sealed Surfaces | Lost and found assets adjustment</v>
      </c>
    </row>
    <row r="3595" spans="1:14" hidden="1">
      <c r="A3595" t="s">
        <v>2</v>
      </c>
      <c r="B3595">
        <v>2013</v>
      </c>
      <c r="C3595" t="s">
        <v>206</v>
      </c>
      <c r="D3595" t="s">
        <v>217</v>
      </c>
      <c r="E3595" t="s">
        <v>81</v>
      </c>
      <c r="F3595" t="s">
        <v>314</v>
      </c>
      <c r="G3595">
        <v>116</v>
      </c>
      <c r="H3595" t="s">
        <v>281</v>
      </c>
      <c r="I3595">
        <v>2013</v>
      </c>
      <c r="J3595" t="s">
        <v>92</v>
      </c>
      <c r="K3595" t="s">
        <v>458</v>
      </c>
      <c r="L3595">
        <v>0</v>
      </c>
      <c r="M3595" s="9" t="str">
        <f>Data[[#This Row],[schedule]]&amp;" | "&amp;Data[[#This Row],[section]]</f>
        <v>SCHEDULE 4: REPORT ON REGULATORY ASSET BASE ROLL FORWARD | 4b(vii): Asset Classes</v>
      </c>
      <c r="N3595" s="9" t="str">
        <f t="shared" si="56"/>
        <v>SCHEDULE 4: REPORT ON REGULATORY ASSET BASE ROLL FORWARD | 4b(vii): Asset Classes | Infrastructure &amp; Buildings | Lost and found assets adjustment</v>
      </c>
    </row>
    <row r="3596" spans="1:14" hidden="1">
      <c r="A3596" t="s">
        <v>2</v>
      </c>
      <c r="B3596">
        <v>2013</v>
      </c>
      <c r="C3596" t="s">
        <v>206</v>
      </c>
      <c r="D3596" t="s">
        <v>217</v>
      </c>
      <c r="E3596" t="s">
        <v>81</v>
      </c>
      <c r="F3596" t="s">
        <v>315</v>
      </c>
      <c r="G3596">
        <v>116</v>
      </c>
      <c r="H3596" t="s">
        <v>281</v>
      </c>
      <c r="I3596">
        <v>2013</v>
      </c>
      <c r="J3596" t="s">
        <v>92</v>
      </c>
      <c r="K3596" t="s">
        <v>458</v>
      </c>
      <c r="L3596">
        <v>0</v>
      </c>
      <c r="M3596" s="9" t="str">
        <f>Data[[#This Row],[schedule]]&amp;" | "&amp;Data[[#This Row],[section]]</f>
        <v>SCHEDULE 4: REPORT ON REGULATORY ASSET BASE ROLL FORWARD | 4b(vii): Asset Classes</v>
      </c>
      <c r="N3596" s="9" t="str">
        <f t="shared" si="56"/>
        <v>SCHEDULE 4: REPORT ON REGULATORY ASSET BASE ROLL FORWARD | 4b(vii): Asset Classes | Vehicles, Plant &amp; Equipment | Lost and found assets adjustment</v>
      </c>
    </row>
    <row r="3597" spans="1:14" hidden="1">
      <c r="A3597" t="s">
        <v>2</v>
      </c>
      <c r="B3597">
        <v>2013</v>
      </c>
      <c r="C3597" t="s">
        <v>206</v>
      </c>
      <c r="D3597" t="s">
        <v>217</v>
      </c>
      <c r="E3597" t="s">
        <v>81</v>
      </c>
      <c r="F3597" t="s">
        <v>60</v>
      </c>
      <c r="G3597">
        <v>116</v>
      </c>
      <c r="H3597" t="s">
        <v>281</v>
      </c>
      <c r="I3597">
        <v>2013</v>
      </c>
      <c r="J3597" t="s">
        <v>92</v>
      </c>
      <c r="K3597" t="s">
        <v>458</v>
      </c>
      <c r="L3597">
        <v>0</v>
      </c>
      <c r="M3597" s="9" t="str">
        <f>Data[[#This Row],[schedule]]&amp;" | "&amp;Data[[#This Row],[section]]</f>
        <v>SCHEDULE 4: REPORT ON REGULATORY ASSET BASE ROLL FORWARD | 4b(vii): Asset Classes</v>
      </c>
      <c r="N3597" s="9" t="str">
        <f t="shared" si="56"/>
        <v>SCHEDULE 4: REPORT ON REGULATORY ASSET BASE ROLL FORWARD | 4b(vii): Asset Classes | Total | Lost and found assets adjustment</v>
      </c>
    </row>
    <row r="3598" spans="1:14" hidden="1">
      <c r="A3598" t="s">
        <v>2</v>
      </c>
      <c r="B3598">
        <v>2013</v>
      </c>
      <c r="C3598" t="s">
        <v>206</v>
      </c>
      <c r="D3598" t="s">
        <v>217</v>
      </c>
      <c r="E3598" t="s">
        <v>81</v>
      </c>
      <c r="F3598" t="s">
        <v>312</v>
      </c>
      <c r="G3598">
        <v>117</v>
      </c>
      <c r="H3598" t="s">
        <v>282</v>
      </c>
      <c r="I3598">
        <v>2013</v>
      </c>
      <c r="J3598" t="s">
        <v>92</v>
      </c>
      <c r="K3598" t="s">
        <v>1768</v>
      </c>
      <c r="L3598">
        <v>10.26624598682975</v>
      </c>
      <c r="M3598" s="9" t="str">
        <f>Data[[#This Row],[schedule]]&amp;" | "&amp;Data[[#This Row],[section]]</f>
        <v>SCHEDULE 4: REPORT ON REGULATORY ASSET BASE ROLL FORWARD | 4b(vii): Asset Classes</v>
      </c>
      <c r="N3598" s="9" t="str">
        <f t="shared" si="56"/>
        <v>SCHEDULE 4: REPORT ON REGULATORY ASSET BASE ROLL FORWARD | 4b(vii): Asset Classes | Land | Adjustment resulting from cost allocation</v>
      </c>
    </row>
    <row r="3599" spans="1:14" hidden="1">
      <c r="A3599" t="s">
        <v>2</v>
      </c>
      <c r="B3599">
        <v>2013</v>
      </c>
      <c r="C3599" t="s">
        <v>206</v>
      </c>
      <c r="D3599" t="s">
        <v>217</v>
      </c>
      <c r="E3599" t="s">
        <v>81</v>
      </c>
      <c r="F3599" t="s">
        <v>313</v>
      </c>
      <c r="G3599">
        <v>117</v>
      </c>
      <c r="H3599" t="s">
        <v>282</v>
      </c>
      <c r="I3599">
        <v>2013</v>
      </c>
      <c r="J3599" t="s">
        <v>92</v>
      </c>
      <c r="K3599" t="s">
        <v>458</v>
      </c>
      <c r="L3599">
        <v>0</v>
      </c>
      <c r="M3599" s="9" t="str">
        <f>Data[[#This Row],[schedule]]&amp;" | "&amp;Data[[#This Row],[section]]</f>
        <v>SCHEDULE 4: REPORT ON REGULATORY ASSET BASE ROLL FORWARD | 4b(vii): Asset Classes</v>
      </c>
      <c r="N3599" s="9" t="str">
        <f t="shared" si="56"/>
        <v>SCHEDULE 4: REPORT ON REGULATORY ASSET BASE ROLL FORWARD | 4b(vii): Asset Classes | Sealed Surfaces | Adjustment resulting from cost allocation</v>
      </c>
    </row>
    <row r="3600" spans="1:14" hidden="1">
      <c r="A3600" t="s">
        <v>2</v>
      </c>
      <c r="B3600">
        <v>2013</v>
      </c>
      <c r="C3600" t="s">
        <v>206</v>
      </c>
      <c r="D3600" t="s">
        <v>217</v>
      </c>
      <c r="E3600" t="s">
        <v>81</v>
      </c>
      <c r="F3600" t="s">
        <v>314</v>
      </c>
      <c r="G3600">
        <v>117</v>
      </c>
      <c r="H3600" t="s">
        <v>282</v>
      </c>
      <c r="I3600">
        <v>2013</v>
      </c>
      <c r="J3600" t="s">
        <v>92</v>
      </c>
      <c r="K3600" t="s">
        <v>1769</v>
      </c>
      <c r="L3600">
        <v>18386.334041839498</v>
      </c>
      <c r="M3600" s="9" t="str">
        <f>Data[[#This Row],[schedule]]&amp;" | "&amp;Data[[#This Row],[section]]</f>
        <v>SCHEDULE 4: REPORT ON REGULATORY ASSET BASE ROLL FORWARD | 4b(vii): Asset Classes</v>
      </c>
      <c r="N3600" s="9" t="str">
        <f t="shared" si="56"/>
        <v>SCHEDULE 4: REPORT ON REGULATORY ASSET BASE ROLL FORWARD | 4b(vii): Asset Classes | Infrastructure &amp; Buildings | Adjustment resulting from cost allocation</v>
      </c>
    </row>
    <row r="3601" spans="1:14" hidden="1">
      <c r="A3601" t="s">
        <v>2</v>
      </c>
      <c r="B3601">
        <v>2013</v>
      </c>
      <c r="C3601" t="s">
        <v>206</v>
      </c>
      <c r="D3601" t="s">
        <v>217</v>
      </c>
      <c r="E3601" t="s">
        <v>81</v>
      </c>
      <c r="F3601" t="s">
        <v>315</v>
      </c>
      <c r="G3601">
        <v>117</v>
      </c>
      <c r="H3601" t="s">
        <v>282</v>
      </c>
      <c r="I3601">
        <v>2013</v>
      </c>
      <c r="J3601" t="s">
        <v>92</v>
      </c>
      <c r="K3601" t="s">
        <v>1770</v>
      </c>
      <c r="L3601">
        <v>-130.72522483738339</v>
      </c>
      <c r="M3601" s="9" t="str">
        <f>Data[[#This Row],[schedule]]&amp;" | "&amp;Data[[#This Row],[section]]</f>
        <v>SCHEDULE 4: REPORT ON REGULATORY ASSET BASE ROLL FORWARD | 4b(vii): Asset Classes</v>
      </c>
      <c r="N3601" s="9" t="str">
        <f t="shared" si="56"/>
        <v>SCHEDULE 4: REPORT ON REGULATORY ASSET BASE ROLL FORWARD | 4b(vii): Asset Classes | Vehicles, Plant &amp; Equipment | Adjustment resulting from cost allocation</v>
      </c>
    </row>
    <row r="3602" spans="1:14" hidden="1">
      <c r="A3602" t="s">
        <v>2</v>
      </c>
      <c r="B3602">
        <v>2013</v>
      </c>
      <c r="C3602" t="s">
        <v>206</v>
      </c>
      <c r="D3602" t="s">
        <v>217</v>
      </c>
      <c r="E3602" t="s">
        <v>81</v>
      </c>
      <c r="F3602" t="s">
        <v>60</v>
      </c>
      <c r="G3602">
        <v>117</v>
      </c>
      <c r="H3602" t="s">
        <v>282</v>
      </c>
      <c r="I3602">
        <v>2013</v>
      </c>
      <c r="J3602" t="s">
        <v>92</v>
      </c>
      <c r="K3602" t="s">
        <v>1771</v>
      </c>
      <c r="L3602">
        <v>18265.87506298894</v>
      </c>
      <c r="M3602" s="9" t="str">
        <f>Data[[#This Row],[schedule]]&amp;" | "&amp;Data[[#This Row],[section]]</f>
        <v>SCHEDULE 4: REPORT ON REGULATORY ASSET BASE ROLL FORWARD | 4b(vii): Asset Classes</v>
      </c>
      <c r="N3602" s="9" t="str">
        <f t="shared" si="56"/>
        <v>SCHEDULE 4: REPORT ON REGULATORY ASSET BASE ROLL FORWARD | 4b(vii): Asset Classes | Total | Adjustment resulting from cost allocation</v>
      </c>
    </row>
    <row r="3603" spans="1:14" hidden="1">
      <c r="A3603" t="s">
        <v>2</v>
      </c>
      <c r="B3603">
        <v>2013</v>
      </c>
      <c r="C3603" t="s">
        <v>206</v>
      </c>
      <c r="D3603" t="s">
        <v>217</v>
      </c>
      <c r="E3603" t="s">
        <v>81</v>
      </c>
      <c r="F3603" t="s">
        <v>312</v>
      </c>
      <c r="G3603">
        <v>118</v>
      </c>
      <c r="H3603" t="s">
        <v>296</v>
      </c>
      <c r="I3603">
        <v>2013</v>
      </c>
      <c r="J3603" t="s">
        <v>92</v>
      </c>
      <c r="K3603" t="s">
        <v>1530</v>
      </c>
      <c r="L3603">
        <v>93933.647278625896</v>
      </c>
      <c r="M3603" s="9" t="str">
        <f>Data[[#This Row],[schedule]]&amp;" | "&amp;Data[[#This Row],[section]]</f>
        <v>SCHEDULE 4: REPORT ON REGULATORY ASSET BASE ROLL FORWARD | 4b(vii): Asset Classes</v>
      </c>
      <c r="N3603" s="9" t="str">
        <f t="shared" si="56"/>
        <v>SCHEDULE 4: REPORT ON REGULATORY ASSET BASE ROLL FORWARD | 4b(vii): Asset Classes | Land | RAB value</v>
      </c>
    </row>
    <row r="3604" spans="1:14" hidden="1">
      <c r="A3604" t="s">
        <v>2</v>
      </c>
      <c r="B3604">
        <v>2013</v>
      </c>
      <c r="C3604" t="s">
        <v>206</v>
      </c>
      <c r="D3604" t="s">
        <v>217</v>
      </c>
      <c r="E3604" t="s">
        <v>81</v>
      </c>
      <c r="F3604" t="s">
        <v>313</v>
      </c>
      <c r="G3604">
        <v>118</v>
      </c>
      <c r="H3604" t="s">
        <v>296</v>
      </c>
      <c r="I3604">
        <v>2013</v>
      </c>
      <c r="J3604" t="s">
        <v>92</v>
      </c>
      <c r="K3604" t="s">
        <v>1531</v>
      </c>
      <c r="L3604">
        <v>113680.0314362132</v>
      </c>
      <c r="M3604" s="9" t="str">
        <f>Data[[#This Row],[schedule]]&amp;" | "&amp;Data[[#This Row],[section]]</f>
        <v>SCHEDULE 4: REPORT ON REGULATORY ASSET BASE ROLL FORWARD | 4b(vii): Asset Classes</v>
      </c>
      <c r="N3604" s="9" t="str">
        <f t="shared" si="56"/>
        <v>SCHEDULE 4: REPORT ON REGULATORY ASSET BASE ROLL FORWARD | 4b(vii): Asset Classes | Sealed Surfaces | RAB value</v>
      </c>
    </row>
    <row r="3605" spans="1:14" hidden="1">
      <c r="A3605" t="s">
        <v>2</v>
      </c>
      <c r="B3605">
        <v>2013</v>
      </c>
      <c r="C3605" t="s">
        <v>206</v>
      </c>
      <c r="D3605" t="s">
        <v>217</v>
      </c>
      <c r="E3605" t="s">
        <v>81</v>
      </c>
      <c r="F3605" t="s">
        <v>314</v>
      </c>
      <c r="G3605">
        <v>118</v>
      </c>
      <c r="H3605" t="s">
        <v>296</v>
      </c>
      <c r="I3605">
        <v>2013</v>
      </c>
      <c r="J3605" t="s">
        <v>92</v>
      </c>
      <c r="K3605" t="s">
        <v>1772</v>
      </c>
      <c r="L3605">
        <v>270156.17875393189</v>
      </c>
      <c r="M3605" s="9" t="str">
        <f>Data[[#This Row],[schedule]]&amp;" | "&amp;Data[[#This Row],[section]]</f>
        <v>SCHEDULE 4: REPORT ON REGULATORY ASSET BASE ROLL FORWARD | 4b(vii): Asset Classes</v>
      </c>
      <c r="N3605" s="9" t="str">
        <f t="shared" si="56"/>
        <v>SCHEDULE 4: REPORT ON REGULATORY ASSET BASE ROLL FORWARD | 4b(vii): Asset Classes | Infrastructure &amp; Buildings | RAB value</v>
      </c>
    </row>
    <row r="3606" spans="1:14" hidden="1">
      <c r="A3606" t="s">
        <v>2</v>
      </c>
      <c r="B3606">
        <v>2013</v>
      </c>
      <c r="C3606" t="s">
        <v>206</v>
      </c>
      <c r="D3606" t="s">
        <v>217</v>
      </c>
      <c r="E3606" t="s">
        <v>81</v>
      </c>
      <c r="F3606" t="s">
        <v>315</v>
      </c>
      <c r="G3606">
        <v>118</v>
      </c>
      <c r="H3606" t="s">
        <v>296</v>
      </c>
      <c r="I3606">
        <v>2013</v>
      </c>
      <c r="J3606" t="s">
        <v>92</v>
      </c>
      <c r="K3606" t="s">
        <v>1773</v>
      </c>
      <c r="L3606">
        <v>8117.3902736055779</v>
      </c>
      <c r="M3606" s="9" t="str">
        <f>Data[[#This Row],[schedule]]&amp;" | "&amp;Data[[#This Row],[section]]</f>
        <v>SCHEDULE 4: REPORT ON REGULATORY ASSET BASE ROLL FORWARD | 4b(vii): Asset Classes</v>
      </c>
      <c r="N3606" s="9" t="str">
        <f t="shared" si="56"/>
        <v>SCHEDULE 4: REPORT ON REGULATORY ASSET BASE ROLL FORWARD | 4b(vii): Asset Classes | Vehicles, Plant &amp; Equipment | RAB value</v>
      </c>
    </row>
    <row r="3607" spans="1:14" hidden="1">
      <c r="A3607" t="s">
        <v>2</v>
      </c>
      <c r="B3607">
        <v>2013</v>
      </c>
      <c r="C3607" t="s">
        <v>206</v>
      </c>
      <c r="D3607" t="s">
        <v>217</v>
      </c>
      <c r="E3607" t="s">
        <v>81</v>
      </c>
      <c r="F3607" t="s">
        <v>60</v>
      </c>
      <c r="G3607">
        <v>118</v>
      </c>
      <c r="H3607" t="s">
        <v>296</v>
      </c>
      <c r="I3607">
        <v>2013</v>
      </c>
      <c r="J3607" t="s">
        <v>92</v>
      </c>
      <c r="K3607" t="s">
        <v>1774</v>
      </c>
      <c r="L3607">
        <v>485887.24774237658</v>
      </c>
      <c r="M3607" s="9" t="str">
        <f>Data[[#This Row],[schedule]]&amp;" | "&amp;Data[[#This Row],[section]]</f>
        <v>SCHEDULE 4: REPORT ON REGULATORY ASSET BASE ROLL FORWARD | 4b(vii): Asset Classes</v>
      </c>
      <c r="N3607" s="9" t="str">
        <f t="shared" si="56"/>
        <v>SCHEDULE 4: REPORT ON REGULATORY ASSET BASE ROLL FORWARD | 4b(vii): Asset Classes | Total | RAB value</v>
      </c>
    </row>
    <row r="3608" spans="1:14" hidden="1">
      <c r="A3608" t="s">
        <v>2</v>
      </c>
      <c r="B3608">
        <v>2013</v>
      </c>
      <c r="C3608" t="s">
        <v>206</v>
      </c>
      <c r="D3608" t="s">
        <v>218</v>
      </c>
      <c r="E3608" t="s">
        <v>81</v>
      </c>
      <c r="F3608" t="s">
        <v>316</v>
      </c>
      <c r="G3608">
        <v>121</v>
      </c>
      <c r="H3608" t="s">
        <v>297</v>
      </c>
      <c r="I3608">
        <v>2013</v>
      </c>
      <c r="J3608" t="s">
        <v>92</v>
      </c>
      <c r="K3608" t="s">
        <v>1775</v>
      </c>
      <c r="L3608">
        <v>42707</v>
      </c>
      <c r="M3608" s="9" t="str">
        <f>Data[[#This Row],[schedule]]&amp;" | "&amp;Data[[#This Row],[section]]</f>
        <v>SCHEDULE 4: REPORT ON REGULATORY ASSET BASE ROLL FORWARD | 4b(viii): Assets Held for Future Use</v>
      </c>
      <c r="N3608" s="9" t="str">
        <f t="shared" si="56"/>
        <v>SCHEDULE 4: REPORT ON REGULATORY ASSET BASE ROLL FORWARD | 4b(viii): Assets Held for Future Use | Base Value | Assets held for future use—previous disclosure year</v>
      </c>
    </row>
    <row r="3609" spans="1:14" hidden="1">
      <c r="A3609" t="s">
        <v>2</v>
      </c>
      <c r="B3609">
        <v>2013</v>
      </c>
      <c r="C3609" t="s">
        <v>206</v>
      </c>
      <c r="D3609" t="s">
        <v>218</v>
      </c>
      <c r="E3609" t="s">
        <v>81</v>
      </c>
      <c r="F3609" t="s">
        <v>317</v>
      </c>
      <c r="G3609">
        <v>121</v>
      </c>
      <c r="H3609" t="s">
        <v>297</v>
      </c>
      <c r="I3609">
        <v>2013</v>
      </c>
      <c r="J3609" t="s">
        <v>92</v>
      </c>
      <c r="K3609" t="s">
        <v>1776</v>
      </c>
      <c r="L3609">
        <v>12236</v>
      </c>
      <c r="M3609" s="9" t="str">
        <f>Data[[#This Row],[schedule]]&amp;" | "&amp;Data[[#This Row],[section]]</f>
        <v>SCHEDULE 4: REPORT ON REGULATORY ASSET BASE ROLL FORWARD | 4b(viii): Assets Held for Future Use</v>
      </c>
      <c r="N3609" s="9" t="str">
        <f t="shared" si="56"/>
        <v>SCHEDULE 4: REPORT ON REGULATORY ASSET BASE ROLL FORWARD | 4b(viii): Assets Held for Future Use | Holding Costs | Assets held for future use—previous disclosure year</v>
      </c>
    </row>
    <row r="3610" spans="1:14" hidden="1">
      <c r="A3610" t="s">
        <v>2</v>
      </c>
      <c r="B3610">
        <v>2013</v>
      </c>
      <c r="C3610" t="s">
        <v>206</v>
      </c>
      <c r="D3610" t="s">
        <v>218</v>
      </c>
      <c r="E3610" t="s">
        <v>81</v>
      </c>
      <c r="F3610" t="s">
        <v>318</v>
      </c>
      <c r="G3610">
        <v>121</v>
      </c>
      <c r="H3610" t="s">
        <v>297</v>
      </c>
      <c r="I3610">
        <v>2013</v>
      </c>
      <c r="J3610" t="s">
        <v>92</v>
      </c>
      <c r="K3610" t="s">
        <v>1777</v>
      </c>
      <c r="L3610">
        <v>28</v>
      </c>
      <c r="M3610" s="9" t="str">
        <f>Data[[#This Row],[schedule]]&amp;" | "&amp;Data[[#This Row],[section]]</f>
        <v>SCHEDULE 4: REPORT ON REGULATORY ASSET BASE ROLL FORWARD | 4b(viii): Assets Held for Future Use</v>
      </c>
      <c r="N3610" s="9" t="str">
        <f t="shared" si="56"/>
        <v>SCHEDULE 4: REPORT ON REGULATORY ASSET BASE ROLL FORWARD | 4b(viii): Assets Held for Future Use | Net Revenues | Assets held for future use—previous disclosure year</v>
      </c>
    </row>
    <row r="3611" spans="1:14" hidden="1">
      <c r="A3611" t="s">
        <v>2</v>
      </c>
      <c r="B3611">
        <v>2013</v>
      </c>
      <c r="C3611" t="s">
        <v>206</v>
      </c>
      <c r="D3611" t="s">
        <v>218</v>
      </c>
      <c r="E3611" t="s">
        <v>81</v>
      </c>
      <c r="F3611" t="s">
        <v>319</v>
      </c>
      <c r="G3611">
        <v>121</v>
      </c>
      <c r="H3611" t="s">
        <v>297</v>
      </c>
      <c r="I3611">
        <v>2013</v>
      </c>
      <c r="J3611" t="s">
        <v>92</v>
      </c>
      <c r="K3611" t="s">
        <v>1778</v>
      </c>
      <c r="L3611">
        <v>2517</v>
      </c>
      <c r="M3611" s="9" t="str">
        <f>Data[[#This Row],[schedule]]&amp;" | "&amp;Data[[#This Row],[section]]</f>
        <v>SCHEDULE 4: REPORT ON REGULATORY ASSET BASE ROLL FORWARD | 4b(viii): Assets Held for Future Use</v>
      </c>
      <c r="N3611" s="9" t="str">
        <f t="shared" si="56"/>
        <v>SCHEDULE 4: REPORT ON REGULATORY ASSET BASE ROLL FORWARD | 4b(viii): Assets Held for Future Use | Tracking Revaluations | Assets held for future use—previous disclosure year</v>
      </c>
    </row>
    <row r="3612" spans="1:14" hidden="1">
      <c r="A3612" t="s">
        <v>2</v>
      </c>
      <c r="B3612">
        <v>2013</v>
      </c>
      <c r="C3612" t="s">
        <v>206</v>
      </c>
      <c r="D3612" t="s">
        <v>218</v>
      </c>
      <c r="E3612" t="s">
        <v>81</v>
      </c>
      <c r="F3612" t="s">
        <v>60</v>
      </c>
      <c r="G3612">
        <v>121</v>
      </c>
      <c r="H3612" t="s">
        <v>297</v>
      </c>
      <c r="I3612">
        <v>2013</v>
      </c>
      <c r="J3612" t="s">
        <v>92</v>
      </c>
      <c r="K3612" t="s">
        <v>1779</v>
      </c>
      <c r="L3612">
        <v>57432</v>
      </c>
      <c r="M3612" s="9" t="str">
        <f>Data[[#This Row],[schedule]]&amp;" | "&amp;Data[[#This Row],[section]]</f>
        <v>SCHEDULE 4: REPORT ON REGULATORY ASSET BASE ROLL FORWARD | 4b(viii): Assets Held for Future Use</v>
      </c>
      <c r="N3612" s="9" t="str">
        <f t="shared" si="56"/>
        <v>SCHEDULE 4: REPORT ON REGULATORY ASSET BASE ROLL FORWARD | 4b(viii): Assets Held for Future Use | Total | Assets held for future use—previous disclosure year</v>
      </c>
    </row>
    <row r="3613" spans="1:14" hidden="1">
      <c r="A3613" t="s">
        <v>2</v>
      </c>
      <c r="B3613">
        <v>2013</v>
      </c>
      <c r="C3613" t="s">
        <v>206</v>
      </c>
      <c r="D3613" t="s">
        <v>218</v>
      </c>
      <c r="E3613" t="s">
        <v>81</v>
      </c>
      <c r="F3613" t="s">
        <v>316</v>
      </c>
      <c r="G3613">
        <v>122</v>
      </c>
      <c r="H3613" t="s">
        <v>298</v>
      </c>
      <c r="I3613">
        <v>2013</v>
      </c>
      <c r="J3613" t="s">
        <v>92</v>
      </c>
      <c r="K3613" t="s">
        <v>1780</v>
      </c>
      <c r="L3613">
        <v>1486.8725989</v>
      </c>
      <c r="M3613" s="9" t="str">
        <f>Data[[#This Row],[schedule]]&amp;" | "&amp;Data[[#This Row],[section]]</f>
        <v>SCHEDULE 4: REPORT ON REGULATORY ASSET BASE ROLL FORWARD | 4b(viii): Assets Held for Future Use</v>
      </c>
      <c r="N3613" s="9" t="str">
        <f t="shared" si="56"/>
        <v>SCHEDULE 4: REPORT ON REGULATORY ASSET BASE ROLL FORWARD | 4b(viii): Assets Held for Future Use | Base Value | Assets held for future use—additions¹</v>
      </c>
    </row>
    <row r="3614" spans="1:14" hidden="1">
      <c r="A3614" t="s">
        <v>2</v>
      </c>
      <c r="B3614">
        <v>2013</v>
      </c>
      <c r="C3614" t="s">
        <v>206</v>
      </c>
      <c r="D3614" t="s">
        <v>218</v>
      </c>
      <c r="E3614" t="s">
        <v>81</v>
      </c>
      <c r="F3614" t="s">
        <v>317</v>
      </c>
      <c r="G3614">
        <v>122</v>
      </c>
      <c r="H3614" t="s">
        <v>298</v>
      </c>
      <c r="I3614">
        <v>2013</v>
      </c>
      <c r="J3614" t="s">
        <v>92</v>
      </c>
      <c r="K3614" t="s">
        <v>1781</v>
      </c>
      <c r="L3614">
        <v>4168.2031999999999</v>
      </c>
      <c r="M3614" s="9" t="str">
        <f>Data[[#This Row],[schedule]]&amp;" | "&amp;Data[[#This Row],[section]]</f>
        <v>SCHEDULE 4: REPORT ON REGULATORY ASSET BASE ROLL FORWARD | 4b(viii): Assets Held for Future Use</v>
      </c>
      <c r="N3614" s="9" t="str">
        <f t="shared" si="56"/>
        <v>SCHEDULE 4: REPORT ON REGULATORY ASSET BASE ROLL FORWARD | 4b(viii): Assets Held for Future Use | Holding Costs | Assets held for future use—additions¹</v>
      </c>
    </row>
    <row r="3615" spans="1:14" hidden="1">
      <c r="A3615" t="s">
        <v>2</v>
      </c>
      <c r="B3615">
        <v>2013</v>
      </c>
      <c r="C3615" t="s">
        <v>206</v>
      </c>
      <c r="D3615" t="s">
        <v>218</v>
      </c>
      <c r="E3615" t="s">
        <v>81</v>
      </c>
      <c r="F3615" t="s">
        <v>318</v>
      </c>
      <c r="G3615">
        <v>122</v>
      </c>
      <c r="H3615" t="s">
        <v>298</v>
      </c>
      <c r="I3615">
        <v>2013</v>
      </c>
      <c r="J3615" t="s">
        <v>92</v>
      </c>
      <c r="K3615" t="s">
        <v>1777</v>
      </c>
      <c r="L3615">
        <v>28</v>
      </c>
      <c r="M3615" s="9" t="str">
        <f>Data[[#This Row],[schedule]]&amp;" | "&amp;Data[[#This Row],[section]]</f>
        <v>SCHEDULE 4: REPORT ON REGULATORY ASSET BASE ROLL FORWARD | 4b(viii): Assets Held for Future Use</v>
      </c>
      <c r="N3615" s="9" t="str">
        <f t="shared" si="56"/>
        <v>SCHEDULE 4: REPORT ON REGULATORY ASSET BASE ROLL FORWARD | 4b(viii): Assets Held for Future Use | Net Revenues | Assets held for future use—additions¹</v>
      </c>
    </row>
    <row r="3616" spans="1:14" hidden="1">
      <c r="A3616" t="s">
        <v>2</v>
      </c>
      <c r="B3616">
        <v>2013</v>
      </c>
      <c r="C3616" t="s">
        <v>206</v>
      </c>
      <c r="D3616" t="s">
        <v>218</v>
      </c>
      <c r="E3616" t="s">
        <v>81</v>
      </c>
      <c r="F3616" t="s">
        <v>319</v>
      </c>
      <c r="G3616">
        <v>122</v>
      </c>
      <c r="H3616" t="s">
        <v>298</v>
      </c>
      <c r="I3616">
        <v>2013</v>
      </c>
      <c r="J3616" t="s">
        <v>92</v>
      </c>
      <c r="K3616" t="s">
        <v>1782</v>
      </c>
      <c r="L3616">
        <v>2118.182867446576</v>
      </c>
      <c r="M3616" s="9" t="str">
        <f>Data[[#This Row],[schedule]]&amp;" | "&amp;Data[[#This Row],[section]]</f>
        <v>SCHEDULE 4: REPORT ON REGULATORY ASSET BASE ROLL FORWARD | 4b(viii): Assets Held for Future Use</v>
      </c>
      <c r="N3616" s="9" t="str">
        <f t="shared" si="56"/>
        <v>SCHEDULE 4: REPORT ON REGULATORY ASSET BASE ROLL FORWARD | 4b(viii): Assets Held for Future Use | Tracking Revaluations | Assets held for future use—additions¹</v>
      </c>
    </row>
    <row r="3617" spans="1:14" hidden="1">
      <c r="A3617" t="s">
        <v>2</v>
      </c>
      <c r="B3617">
        <v>2013</v>
      </c>
      <c r="C3617" t="s">
        <v>206</v>
      </c>
      <c r="D3617" t="s">
        <v>218</v>
      </c>
      <c r="E3617" t="s">
        <v>81</v>
      </c>
      <c r="F3617" t="s">
        <v>60</v>
      </c>
      <c r="G3617">
        <v>122</v>
      </c>
      <c r="H3617" t="s">
        <v>298</v>
      </c>
      <c r="I3617">
        <v>2013</v>
      </c>
      <c r="J3617" t="s">
        <v>92</v>
      </c>
      <c r="K3617" t="s">
        <v>1783</v>
      </c>
      <c r="L3617">
        <v>7745.2586663465772</v>
      </c>
      <c r="M3617" s="9" t="str">
        <f>Data[[#This Row],[schedule]]&amp;" | "&amp;Data[[#This Row],[section]]</f>
        <v>SCHEDULE 4: REPORT ON REGULATORY ASSET BASE ROLL FORWARD | 4b(viii): Assets Held for Future Use</v>
      </c>
      <c r="N3617" s="9" t="str">
        <f t="shared" si="56"/>
        <v>SCHEDULE 4: REPORT ON REGULATORY ASSET BASE ROLL FORWARD | 4b(viii): Assets Held for Future Use | Total | Assets held for future use—additions¹</v>
      </c>
    </row>
    <row r="3618" spans="1:14" hidden="1">
      <c r="A3618" t="s">
        <v>2</v>
      </c>
      <c r="B3618">
        <v>2013</v>
      </c>
      <c r="C3618" t="s">
        <v>206</v>
      </c>
      <c r="D3618" t="s">
        <v>218</v>
      </c>
      <c r="E3618" t="s">
        <v>81</v>
      </c>
      <c r="F3618" t="s">
        <v>316</v>
      </c>
      <c r="G3618">
        <v>123</v>
      </c>
      <c r="H3618" t="s">
        <v>299</v>
      </c>
      <c r="I3618">
        <v>2013</v>
      </c>
      <c r="J3618" t="s">
        <v>92</v>
      </c>
      <c r="K3618" t="s">
        <v>458</v>
      </c>
      <c r="L3618">
        <v>0</v>
      </c>
      <c r="M3618" s="9" t="str">
        <f>Data[[#This Row],[schedule]]&amp;" | "&amp;Data[[#This Row],[section]]</f>
        <v>SCHEDULE 4: REPORT ON REGULATORY ASSET BASE ROLL FORWARD | 4b(viii): Assets Held for Future Use</v>
      </c>
      <c r="N3618" s="9" t="str">
        <f t="shared" si="56"/>
        <v>SCHEDULE 4: REPORT ON REGULATORY ASSET BASE ROLL FORWARD | 4b(viii): Assets Held for Future Use | Base Value | Transfer to works under construction</v>
      </c>
    </row>
    <row r="3619" spans="1:14" hidden="1">
      <c r="A3619" t="s">
        <v>2</v>
      </c>
      <c r="B3619">
        <v>2013</v>
      </c>
      <c r="C3619" t="s">
        <v>206</v>
      </c>
      <c r="D3619" t="s">
        <v>218</v>
      </c>
      <c r="E3619" t="s">
        <v>81</v>
      </c>
      <c r="F3619" t="s">
        <v>317</v>
      </c>
      <c r="G3619">
        <v>123</v>
      </c>
      <c r="H3619" t="s">
        <v>299</v>
      </c>
      <c r="I3619">
        <v>2013</v>
      </c>
      <c r="J3619" t="s">
        <v>92</v>
      </c>
      <c r="K3619" t="s">
        <v>458</v>
      </c>
      <c r="L3619">
        <v>0</v>
      </c>
      <c r="M3619" s="9" t="str">
        <f>Data[[#This Row],[schedule]]&amp;" | "&amp;Data[[#This Row],[section]]</f>
        <v>SCHEDULE 4: REPORT ON REGULATORY ASSET BASE ROLL FORWARD | 4b(viii): Assets Held for Future Use</v>
      </c>
      <c r="N3619" s="9" t="str">
        <f t="shared" si="56"/>
        <v>SCHEDULE 4: REPORT ON REGULATORY ASSET BASE ROLL FORWARD | 4b(viii): Assets Held for Future Use | Holding Costs | Transfer to works under construction</v>
      </c>
    </row>
    <row r="3620" spans="1:14" hidden="1">
      <c r="A3620" t="s">
        <v>2</v>
      </c>
      <c r="B3620">
        <v>2013</v>
      </c>
      <c r="C3620" t="s">
        <v>206</v>
      </c>
      <c r="D3620" t="s">
        <v>218</v>
      </c>
      <c r="E3620" t="s">
        <v>81</v>
      </c>
      <c r="F3620" t="s">
        <v>318</v>
      </c>
      <c r="G3620">
        <v>123</v>
      </c>
      <c r="H3620" t="s">
        <v>299</v>
      </c>
      <c r="I3620">
        <v>2013</v>
      </c>
      <c r="J3620" t="s">
        <v>92</v>
      </c>
      <c r="K3620" t="s">
        <v>458</v>
      </c>
      <c r="L3620">
        <v>0</v>
      </c>
      <c r="M3620" s="9" t="str">
        <f>Data[[#This Row],[schedule]]&amp;" | "&amp;Data[[#This Row],[section]]</f>
        <v>SCHEDULE 4: REPORT ON REGULATORY ASSET BASE ROLL FORWARD | 4b(viii): Assets Held for Future Use</v>
      </c>
      <c r="N3620" s="9" t="str">
        <f t="shared" si="56"/>
        <v>SCHEDULE 4: REPORT ON REGULATORY ASSET BASE ROLL FORWARD | 4b(viii): Assets Held for Future Use | Net Revenues | Transfer to works under construction</v>
      </c>
    </row>
    <row r="3621" spans="1:14" hidden="1">
      <c r="A3621" t="s">
        <v>2</v>
      </c>
      <c r="B3621">
        <v>2013</v>
      </c>
      <c r="C3621" t="s">
        <v>206</v>
      </c>
      <c r="D3621" t="s">
        <v>218</v>
      </c>
      <c r="E3621" t="s">
        <v>81</v>
      </c>
      <c r="F3621" t="s">
        <v>319</v>
      </c>
      <c r="G3621">
        <v>123</v>
      </c>
      <c r="H3621" t="s">
        <v>299</v>
      </c>
      <c r="I3621">
        <v>2013</v>
      </c>
      <c r="J3621" t="s">
        <v>92</v>
      </c>
      <c r="K3621" t="s">
        <v>458</v>
      </c>
      <c r="L3621">
        <v>0</v>
      </c>
      <c r="M3621" s="9" t="str">
        <f>Data[[#This Row],[schedule]]&amp;" | "&amp;Data[[#This Row],[section]]</f>
        <v>SCHEDULE 4: REPORT ON REGULATORY ASSET BASE ROLL FORWARD | 4b(viii): Assets Held for Future Use</v>
      </c>
      <c r="N3621" s="9" t="str">
        <f t="shared" si="56"/>
        <v>SCHEDULE 4: REPORT ON REGULATORY ASSET BASE ROLL FORWARD | 4b(viii): Assets Held for Future Use | Tracking Revaluations | Transfer to works under construction</v>
      </c>
    </row>
    <row r="3622" spans="1:14" hidden="1">
      <c r="A3622" t="s">
        <v>2</v>
      </c>
      <c r="B3622">
        <v>2013</v>
      </c>
      <c r="C3622" t="s">
        <v>206</v>
      </c>
      <c r="D3622" t="s">
        <v>218</v>
      </c>
      <c r="E3622" t="s">
        <v>81</v>
      </c>
      <c r="F3622" t="s">
        <v>60</v>
      </c>
      <c r="G3622">
        <v>123</v>
      </c>
      <c r="H3622" t="s">
        <v>299</v>
      </c>
      <c r="I3622">
        <v>2013</v>
      </c>
      <c r="J3622" t="s">
        <v>92</v>
      </c>
      <c r="K3622" t="s">
        <v>458</v>
      </c>
      <c r="L3622">
        <v>0</v>
      </c>
      <c r="M3622" s="9" t="str">
        <f>Data[[#This Row],[schedule]]&amp;" | "&amp;Data[[#This Row],[section]]</f>
        <v>SCHEDULE 4: REPORT ON REGULATORY ASSET BASE ROLL FORWARD | 4b(viii): Assets Held for Future Use</v>
      </c>
      <c r="N3622" s="9" t="str">
        <f t="shared" si="56"/>
        <v>SCHEDULE 4: REPORT ON REGULATORY ASSET BASE ROLL FORWARD | 4b(viii): Assets Held for Future Use | Total | Transfer to works under construction</v>
      </c>
    </row>
    <row r="3623" spans="1:14" hidden="1">
      <c r="A3623" t="s">
        <v>2</v>
      </c>
      <c r="B3623">
        <v>2013</v>
      </c>
      <c r="C3623" t="s">
        <v>206</v>
      </c>
      <c r="D3623" t="s">
        <v>218</v>
      </c>
      <c r="E3623" t="s">
        <v>81</v>
      </c>
      <c r="F3623" t="s">
        <v>316</v>
      </c>
      <c r="G3623">
        <v>124</v>
      </c>
      <c r="H3623" t="s">
        <v>300</v>
      </c>
      <c r="I3623">
        <v>2013</v>
      </c>
      <c r="J3623" t="s">
        <v>92</v>
      </c>
      <c r="K3623" t="s">
        <v>1784</v>
      </c>
      <c r="L3623">
        <v>2615.9269019391209</v>
      </c>
      <c r="M3623" s="9" t="str">
        <f>Data[[#This Row],[schedule]]&amp;" | "&amp;Data[[#This Row],[section]]</f>
        <v>SCHEDULE 4: REPORT ON REGULATORY ASSET BASE ROLL FORWARD | 4b(viii): Assets Held for Future Use</v>
      </c>
      <c r="N3623" s="9" t="str">
        <f t="shared" si="56"/>
        <v>SCHEDULE 4: REPORT ON REGULATORY ASSET BASE ROLL FORWARD | 4b(viii): Assets Held for Future Use | Base Value | Assets held for future use—disposals</v>
      </c>
    </row>
    <row r="3624" spans="1:14" hidden="1">
      <c r="A3624" t="s">
        <v>2</v>
      </c>
      <c r="B3624">
        <v>2013</v>
      </c>
      <c r="C3624" t="s">
        <v>206</v>
      </c>
      <c r="D3624" t="s">
        <v>218</v>
      </c>
      <c r="E3624" t="s">
        <v>81</v>
      </c>
      <c r="F3624" t="s">
        <v>317</v>
      </c>
      <c r="G3624">
        <v>124</v>
      </c>
      <c r="H3624" t="s">
        <v>300</v>
      </c>
      <c r="I3624">
        <v>2013</v>
      </c>
      <c r="J3624" t="s">
        <v>92</v>
      </c>
      <c r="K3624" t="s">
        <v>1785</v>
      </c>
      <c r="L3624">
        <v>749.49028431233944</v>
      </c>
      <c r="M3624" s="9" t="str">
        <f>Data[[#This Row],[schedule]]&amp;" | "&amp;Data[[#This Row],[section]]</f>
        <v>SCHEDULE 4: REPORT ON REGULATORY ASSET BASE ROLL FORWARD | 4b(viii): Assets Held for Future Use</v>
      </c>
      <c r="N3624" s="9" t="str">
        <f t="shared" si="56"/>
        <v>SCHEDULE 4: REPORT ON REGULATORY ASSET BASE ROLL FORWARD | 4b(viii): Assets Held for Future Use | Holding Costs | Assets held for future use—disposals</v>
      </c>
    </row>
    <row r="3625" spans="1:14" hidden="1">
      <c r="A3625" t="s">
        <v>2</v>
      </c>
      <c r="B3625">
        <v>2013</v>
      </c>
      <c r="C3625" t="s">
        <v>206</v>
      </c>
      <c r="D3625" t="s">
        <v>218</v>
      </c>
      <c r="E3625" t="s">
        <v>81</v>
      </c>
      <c r="F3625" t="s">
        <v>318</v>
      </c>
      <c r="G3625">
        <v>124</v>
      </c>
      <c r="H3625" t="s">
        <v>300</v>
      </c>
      <c r="I3625">
        <v>2013</v>
      </c>
      <c r="J3625" t="s">
        <v>92</v>
      </c>
      <c r="K3625" t="s">
        <v>458</v>
      </c>
      <c r="L3625">
        <v>0</v>
      </c>
      <c r="M3625" s="9" t="str">
        <f>Data[[#This Row],[schedule]]&amp;" | "&amp;Data[[#This Row],[section]]</f>
        <v>SCHEDULE 4: REPORT ON REGULATORY ASSET BASE ROLL FORWARD | 4b(viii): Assets Held for Future Use</v>
      </c>
      <c r="N3625" s="9" t="str">
        <f t="shared" si="56"/>
        <v>SCHEDULE 4: REPORT ON REGULATORY ASSET BASE ROLL FORWARD | 4b(viii): Assets Held for Future Use | Net Revenues | Assets held for future use—disposals</v>
      </c>
    </row>
    <row r="3626" spans="1:14" hidden="1">
      <c r="A3626" t="s">
        <v>2</v>
      </c>
      <c r="B3626">
        <v>2013</v>
      </c>
      <c r="C3626" t="s">
        <v>206</v>
      </c>
      <c r="D3626" t="s">
        <v>218</v>
      </c>
      <c r="E3626" t="s">
        <v>81</v>
      </c>
      <c r="F3626" t="s">
        <v>319</v>
      </c>
      <c r="G3626">
        <v>124</v>
      </c>
      <c r="H3626" t="s">
        <v>300</v>
      </c>
      <c r="I3626">
        <v>2013</v>
      </c>
      <c r="J3626" t="s">
        <v>92</v>
      </c>
      <c r="K3626" t="s">
        <v>458</v>
      </c>
      <c r="L3626">
        <v>0</v>
      </c>
      <c r="M3626" s="9" t="str">
        <f>Data[[#This Row],[schedule]]&amp;" | "&amp;Data[[#This Row],[section]]</f>
        <v>SCHEDULE 4: REPORT ON REGULATORY ASSET BASE ROLL FORWARD | 4b(viii): Assets Held for Future Use</v>
      </c>
      <c r="N3626" s="9" t="str">
        <f t="shared" si="56"/>
        <v>SCHEDULE 4: REPORT ON REGULATORY ASSET BASE ROLL FORWARD | 4b(viii): Assets Held for Future Use | Tracking Revaluations | Assets held for future use—disposals</v>
      </c>
    </row>
    <row r="3627" spans="1:14" hidden="1">
      <c r="A3627" t="s">
        <v>2</v>
      </c>
      <c r="B3627">
        <v>2013</v>
      </c>
      <c r="C3627" t="s">
        <v>206</v>
      </c>
      <c r="D3627" t="s">
        <v>218</v>
      </c>
      <c r="E3627" t="s">
        <v>81</v>
      </c>
      <c r="F3627" t="s">
        <v>60</v>
      </c>
      <c r="G3627">
        <v>124</v>
      </c>
      <c r="H3627" t="s">
        <v>300</v>
      </c>
      <c r="I3627">
        <v>2013</v>
      </c>
      <c r="J3627" t="s">
        <v>92</v>
      </c>
      <c r="K3627" t="s">
        <v>1786</v>
      </c>
      <c r="L3627">
        <v>3365.41718625146</v>
      </c>
      <c r="M3627" s="9" t="str">
        <f>Data[[#This Row],[schedule]]&amp;" | "&amp;Data[[#This Row],[section]]</f>
        <v>SCHEDULE 4: REPORT ON REGULATORY ASSET BASE ROLL FORWARD | 4b(viii): Assets Held for Future Use</v>
      </c>
      <c r="N3627" s="9" t="str">
        <f t="shared" si="56"/>
        <v>SCHEDULE 4: REPORT ON REGULATORY ASSET BASE ROLL FORWARD | 4b(viii): Assets Held for Future Use | Total | Assets held for future use—disposals</v>
      </c>
    </row>
    <row r="3628" spans="1:14" hidden="1">
      <c r="A3628" t="s">
        <v>2</v>
      </c>
      <c r="B3628">
        <v>2013</v>
      </c>
      <c r="C3628" t="s">
        <v>206</v>
      </c>
      <c r="D3628" t="s">
        <v>218</v>
      </c>
      <c r="E3628" t="s">
        <v>81</v>
      </c>
      <c r="F3628" t="s">
        <v>316</v>
      </c>
      <c r="G3628">
        <v>125</v>
      </c>
      <c r="H3628" t="s">
        <v>301</v>
      </c>
      <c r="I3628">
        <v>2013</v>
      </c>
      <c r="J3628" t="s">
        <v>92</v>
      </c>
      <c r="K3628" t="s">
        <v>1787</v>
      </c>
      <c r="L3628">
        <v>41577.94569696088</v>
      </c>
      <c r="M3628" s="9" t="str">
        <f>Data[[#This Row],[schedule]]&amp;" | "&amp;Data[[#This Row],[section]]</f>
        <v>SCHEDULE 4: REPORT ON REGULATORY ASSET BASE ROLL FORWARD | 4b(viii): Assets Held for Future Use</v>
      </c>
      <c r="N3628" s="9" t="str">
        <f t="shared" si="56"/>
        <v>SCHEDULE 4: REPORT ON REGULATORY ASSET BASE ROLL FORWARD | 4b(viii): Assets Held for Future Use | Base Value | Assets held for future use²</v>
      </c>
    </row>
    <row r="3629" spans="1:14" hidden="1">
      <c r="A3629" t="s">
        <v>2</v>
      </c>
      <c r="B3629">
        <v>2013</v>
      </c>
      <c r="C3629" t="s">
        <v>206</v>
      </c>
      <c r="D3629" t="s">
        <v>218</v>
      </c>
      <c r="E3629" t="s">
        <v>81</v>
      </c>
      <c r="F3629" t="s">
        <v>317</v>
      </c>
      <c r="G3629">
        <v>125</v>
      </c>
      <c r="H3629" t="s">
        <v>301</v>
      </c>
      <c r="I3629">
        <v>2013</v>
      </c>
      <c r="J3629" t="s">
        <v>92</v>
      </c>
      <c r="K3629" t="s">
        <v>1788</v>
      </c>
      <c r="L3629">
        <v>15654.71291568766</v>
      </c>
      <c r="M3629" s="9" t="str">
        <f>Data[[#This Row],[schedule]]&amp;" | "&amp;Data[[#This Row],[section]]</f>
        <v>SCHEDULE 4: REPORT ON REGULATORY ASSET BASE ROLL FORWARD | 4b(viii): Assets Held for Future Use</v>
      </c>
      <c r="N3629" s="9" t="str">
        <f t="shared" si="56"/>
        <v>SCHEDULE 4: REPORT ON REGULATORY ASSET BASE ROLL FORWARD | 4b(viii): Assets Held for Future Use | Holding Costs | Assets held for future use²</v>
      </c>
    </row>
    <row r="3630" spans="1:14" hidden="1">
      <c r="A3630" t="s">
        <v>2</v>
      </c>
      <c r="B3630">
        <v>2013</v>
      </c>
      <c r="C3630" t="s">
        <v>206</v>
      </c>
      <c r="D3630" t="s">
        <v>218</v>
      </c>
      <c r="E3630" t="s">
        <v>81</v>
      </c>
      <c r="F3630" t="s">
        <v>318</v>
      </c>
      <c r="G3630">
        <v>125</v>
      </c>
      <c r="H3630" t="s">
        <v>301</v>
      </c>
      <c r="I3630">
        <v>2013</v>
      </c>
      <c r="J3630" t="s">
        <v>92</v>
      </c>
      <c r="K3630" t="s">
        <v>1789</v>
      </c>
      <c r="L3630">
        <v>56</v>
      </c>
      <c r="M3630" s="9" t="str">
        <f>Data[[#This Row],[schedule]]&amp;" | "&amp;Data[[#This Row],[section]]</f>
        <v>SCHEDULE 4: REPORT ON REGULATORY ASSET BASE ROLL FORWARD | 4b(viii): Assets Held for Future Use</v>
      </c>
      <c r="N3630" s="9" t="str">
        <f t="shared" si="56"/>
        <v>SCHEDULE 4: REPORT ON REGULATORY ASSET BASE ROLL FORWARD | 4b(viii): Assets Held for Future Use | Net Revenues | Assets held for future use²</v>
      </c>
    </row>
    <row r="3631" spans="1:14" hidden="1">
      <c r="A3631" t="s">
        <v>2</v>
      </c>
      <c r="B3631">
        <v>2013</v>
      </c>
      <c r="C3631" t="s">
        <v>206</v>
      </c>
      <c r="D3631" t="s">
        <v>218</v>
      </c>
      <c r="E3631" t="s">
        <v>81</v>
      </c>
      <c r="F3631" t="s">
        <v>319</v>
      </c>
      <c r="G3631">
        <v>125</v>
      </c>
      <c r="H3631" t="s">
        <v>301</v>
      </c>
      <c r="I3631">
        <v>2013</v>
      </c>
      <c r="J3631" t="s">
        <v>92</v>
      </c>
      <c r="K3631" t="s">
        <v>1790</v>
      </c>
      <c r="L3631">
        <v>4635.182867446576</v>
      </c>
      <c r="M3631" s="9" t="str">
        <f>Data[[#This Row],[schedule]]&amp;" | "&amp;Data[[#This Row],[section]]</f>
        <v>SCHEDULE 4: REPORT ON REGULATORY ASSET BASE ROLL FORWARD | 4b(viii): Assets Held for Future Use</v>
      </c>
      <c r="N3631" s="9" t="str">
        <f t="shared" si="56"/>
        <v>SCHEDULE 4: REPORT ON REGULATORY ASSET BASE ROLL FORWARD | 4b(viii): Assets Held for Future Use | Tracking Revaluations | Assets held for future use²</v>
      </c>
    </row>
    <row r="3632" spans="1:14" hidden="1">
      <c r="A3632" t="s">
        <v>2</v>
      </c>
      <c r="B3632">
        <v>2013</v>
      </c>
      <c r="C3632" t="s">
        <v>206</v>
      </c>
      <c r="D3632" t="s">
        <v>218</v>
      </c>
      <c r="E3632" t="s">
        <v>81</v>
      </c>
      <c r="F3632" t="s">
        <v>60</v>
      </c>
      <c r="G3632">
        <v>125</v>
      </c>
      <c r="H3632" t="s">
        <v>301</v>
      </c>
      <c r="I3632">
        <v>2013</v>
      </c>
      <c r="J3632" t="s">
        <v>92</v>
      </c>
      <c r="K3632" t="s">
        <v>1791</v>
      </c>
      <c r="L3632">
        <v>61811.841480095107</v>
      </c>
      <c r="M3632" s="9" t="str">
        <f>Data[[#This Row],[schedule]]&amp;" | "&amp;Data[[#This Row],[section]]</f>
        <v>SCHEDULE 4: REPORT ON REGULATORY ASSET BASE ROLL FORWARD | 4b(viii): Assets Held for Future Use</v>
      </c>
      <c r="N3632" s="9" t="str">
        <f t="shared" si="56"/>
        <v>SCHEDULE 4: REPORT ON REGULATORY ASSET BASE ROLL FORWARD | 4b(viii): Assets Held for Future Use | Total | Assets held for future use²</v>
      </c>
    </row>
    <row r="3633" spans="1:14" hidden="1">
      <c r="A3633" t="s">
        <v>2</v>
      </c>
      <c r="B3633">
        <v>2013</v>
      </c>
      <c r="C3633" t="s">
        <v>206</v>
      </c>
      <c r="D3633" t="s">
        <v>218</v>
      </c>
      <c r="E3633" t="s">
        <v>81</v>
      </c>
      <c r="F3633" t="s">
        <v>81</v>
      </c>
      <c r="G3633">
        <v>127</v>
      </c>
      <c r="H3633" t="s">
        <v>302</v>
      </c>
      <c r="I3633">
        <v>2013</v>
      </c>
      <c r="J3633" t="s">
        <v>93</v>
      </c>
      <c r="K3633" t="s">
        <v>1792</v>
      </c>
      <c r="L3633">
        <v>6.8900000000000003E-2</v>
      </c>
      <c r="M3633" s="9" t="str">
        <f>Data[[#This Row],[schedule]]&amp;" | "&amp;Data[[#This Row],[section]]</f>
        <v>SCHEDULE 4: REPORT ON REGULATORY ASSET BASE ROLL FORWARD | 4b(viii): Assets Held for Future Use</v>
      </c>
      <c r="N3633" s="9" t="str">
        <f t="shared" si="56"/>
        <v>SCHEDULE 4: REPORT ON REGULATORY ASSET BASE ROLL FORWARD | 4b(viii): Assets Held for Future Use | Highest rate of finance applied (%)</v>
      </c>
    </row>
    <row r="3634" spans="1:14" hidden="1">
      <c r="A3634" t="s">
        <v>2</v>
      </c>
      <c r="B3634">
        <v>2013</v>
      </c>
      <c r="C3634" t="s">
        <v>176</v>
      </c>
      <c r="D3634" t="s">
        <v>177</v>
      </c>
      <c r="E3634" t="s">
        <v>81</v>
      </c>
      <c r="F3634" t="s">
        <v>81</v>
      </c>
      <c r="G3634">
        <v>7</v>
      </c>
      <c r="H3634" t="s">
        <v>180</v>
      </c>
      <c r="I3634">
        <v>2013</v>
      </c>
      <c r="J3634" t="s">
        <v>92</v>
      </c>
      <c r="K3634" t="s">
        <v>1793</v>
      </c>
      <c r="L3634">
        <v>8544.0424310942017</v>
      </c>
      <c r="M3634" s="9" t="str">
        <f>Data[[#This Row],[schedule]]&amp;" | "&amp;Data[[#This Row],[section]]</f>
        <v>SCHEDULE 3: REPORT ON THE REGULATORY TAX ALLOWANCE | 3a: Regulatory Tax Allowance</v>
      </c>
      <c r="N3634" s="9" t="str">
        <f t="shared" si="56"/>
        <v>SCHEDULE 3: REPORT ON THE REGULATORY TAX ALLOWANCE | 3a: Regulatory Tax Allowance | Regulatory profit / (loss) before tax</v>
      </c>
    </row>
    <row r="3635" spans="1:14" hidden="1">
      <c r="A3635" t="s">
        <v>2</v>
      </c>
      <c r="B3635">
        <v>2013</v>
      </c>
      <c r="C3635" t="s">
        <v>176</v>
      </c>
      <c r="D3635" t="s">
        <v>177</v>
      </c>
      <c r="E3635" t="s">
        <v>81</v>
      </c>
      <c r="F3635" t="s">
        <v>81</v>
      </c>
      <c r="G3635">
        <v>9</v>
      </c>
      <c r="H3635" t="s">
        <v>155</v>
      </c>
      <c r="I3635">
        <v>2013</v>
      </c>
      <c r="J3635" t="s">
        <v>92</v>
      </c>
      <c r="K3635" t="s">
        <v>1582</v>
      </c>
      <c r="L3635">
        <v>19862.22687444658</v>
      </c>
      <c r="M3635" s="9" t="str">
        <f>Data[[#This Row],[schedule]]&amp;" | "&amp;Data[[#This Row],[section]]</f>
        <v>SCHEDULE 3: REPORT ON THE REGULATORY TAX ALLOWANCE | 3a: Regulatory Tax Allowance</v>
      </c>
      <c r="N3635" s="9" t="str">
        <f t="shared" si="56"/>
        <v>SCHEDULE 3: REPORT ON THE REGULATORY TAX ALLOWANCE | 3a: Regulatory Tax Allowance | Regulatory depreciation</v>
      </c>
    </row>
    <row r="3636" spans="1:14" hidden="1">
      <c r="A3636" t="s">
        <v>2</v>
      </c>
      <c r="B3636">
        <v>2013</v>
      </c>
      <c r="C3636" t="s">
        <v>176</v>
      </c>
      <c r="D3636" t="s">
        <v>177</v>
      </c>
      <c r="E3636" t="s">
        <v>81</v>
      </c>
      <c r="F3636" t="s">
        <v>81</v>
      </c>
      <c r="G3636">
        <v>10</v>
      </c>
      <c r="H3636" t="s">
        <v>181</v>
      </c>
      <c r="I3636">
        <v>2013</v>
      </c>
      <c r="J3636" t="s">
        <v>92</v>
      </c>
      <c r="K3636" t="s">
        <v>1794</v>
      </c>
      <c r="L3636">
        <v>33</v>
      </c>
      <c r="M3636" s="9" t="str">
        <f>Data[[#This Row],[schedule]]&amp;" | "&amp;Data[[#This Row],[section]]</f>
        <v>SCHEDULE 3: REPORT ON THE REGULATORY TAX ALLOWANCE | 3a: Regulatory Tax Allowance</v>
      </c>
      <c r="N3636" s="9" t="str">
        <f t="shared" si="56"/>
        <v>SCHEDULE 3: REPORT ON THE REGULATORY TAX ALLOWANCE | 3a: Regulatory Tax Allowance | Other permanent differences—not deductible</v>
      </c>
    </row>
    <row r="3637" spans="1:14" hidden="1">
      <c r="A3637" t="s">
        <v>2</v>
      </c>
      <c r="B3637">
        <v>2013</v>
      </c>
      <c r="C3637" t="s">
        <v>176</v>
      </c>
      <c r="D3637" t="s">
        <v>177</v>
      </c>
      <c r="E3637" t="s">
        <v>81</v>
      </c>
      <c r="F3637" t="s">
        <v>81</v>
      </c>
      <c r="G3637">
        <v>11</v>
      </c>
      <c r="H3637" t="s">
        <v>182</v>
      </c>
      <c r="I3637">
        <v>2013</v>
      </c>
      <c r="J3637" t="s">
        <v>92</v>
      </c>
      <c r="K3637" t="s">
        <v>1795</v>
      </c>
      <c r="L3637">
        <v>-320</v>
      </c>
      <c r="M3637" s="9" t="str">
        <f>Data[[#This Row],[schedule]]&amp;" | "&amp;Data[[#This Row],[section]]</f>
        <v>SCHEDULE 3: REPORT ON THE REGULATORY TAX ALLOWANCE | 3a: Regulatory Tax Allowance</v>
      </c>
      <c r="N3637" s="9" t="str">
        <f t="shared" si="56"/>
        <v>SCHEDULE 3: REPORT ON THE REGULATORY TAX ALLOWANCE | 3a: Regulatory Tax Allowance | Other temporary adjustments—current period</v>
      </c>
    </row>
    <row r="3638" spans="1:14" hidden="1">
      <c r="A3638" t="s">
        <v>2</v>
      </c>
      <c r="B3638">
        <v>2013</v>
      </c>
      <c r="C3638" t="s">
        <v>176</v>
      </c>
      <c r="D3638" t="s">
        <v>177</v>
      </c>
      <c r="E3638" t="s">
        <v>81</v>
      </c>
      <c r="F3638" t="s">
        <v>81</v>
      </c>
      <c r="G3638">
        <v>12</v>
      </c>
      <c r="H3638" t="s">
        <v>751</v>
      </c>
      <c r="I3638">
        <v>2013</v>
      </c>
      <c r="J3638" t="s">
        <v>92</v>
      </c>
      <c r="K3638" t="s">
        <v>1796</v>
      </c>
      <c r="L3638">
        <v>19575.22687444658</v>
      </c>
      <c r="M3638" s="9" t="str">
        <f>Data[[#This Row],[schedule]]&amp;" | "&amp;Data[[#This Row],[section]]</f>
        <v>SCHEDULE 3: REPORT ON THE REGULATORY TAX ALLOWANCE | 3a: Regulatory Tax Allowance</v>
      </c>
      <c r="N3638" s="9" t="str">
        <f t="shared" si="56"/>
        <v>SCHEDULE 3: REPORT ON THE REGULATORY TAX ALLOWANCE | 3a: Regulatory Tax Allowance | (tax additions)</v>
      </c>
    </row>
    <row r="3639" spans="1:14" hidden="1">
      <c r="A3639" t="s">
        <v>2</v>
      </c>
      <c r="B3639">
        <v>2013</v>
      </c>
      <c r="C3639" t="s">
        <v>176</v>
      </c>
      <c r="D3639" t="s">
        <v>177</v>
      </c>
      <c r="E3639" t="s">
        <v>81</v>
      </c>
      <c r="F3639" t="s">
        <v>81</v>
      </c>
      <c r="G3639">
        <v>14</v>
      </c>
      <c r="H3639" t="s">
        <v>158</v>
      </c>
      <c r="I3639">
        <v>2013</v>
      </c>
      <c r="J3639" t="s">
        <v>92</v>
      </c>
      <c r="K3639" t="s">
        <v>1587</v>
      </c>
      <c r="L3639">
        <v>6610.6388617512894</v>
      </c>
      <c r="M3639" s="9" t="str">
        <f>Data[[#This Row],[schedule]]&amp;" | "&amp;Data[[#This Row],[section]]</f>
        <v>SCHEDULE 3: REPORT ON THE REGULATORY TAX ALLOWANCE | 3a: Regulatory Tax Allowance</v>
      </c>
      <c r="N3639" s="9" t="str">
        <f t="shared" si="56"/>
        <v>SCHEDULE 3: REPORT ON THE REGULATORY TAX ALLOWANCE | 3a: Regulatory Tax Allowance | Total revaluations</v>
      </c>
    </row>
    <row r="3640" spans="1:14" hidden="1">
      <c r="A3640" t="s">
        <v>2</v>
      </c>
      <c r="B3640">
        <v>2013</v>
      </c>
      <c r="C3640" t="s">
        <v>176</v>
      </c>
      <c r="D3640" t="s">
        <v>177</v>
      </c>
      <c r="E3640" t="s">
        <v>81</v>
      </c>
      <c r="F3640" t="s">
        <v>81</v>
      </c>
      <c r="G3640">
        <v>15</v>
      </c>
      <c r="H3640" t="s">
        <v>183</v>
      </c>
      <c r="I3640">
        <v>2013</v>
      </c>
      <c r="J3640" t="s">
        <v>92</v>
      </c>
      <c r="K3640" t="s">
        <v>1797</v>
      </c>
      <c r="L3640">
        <v>17459</v>
      </c>
      <c r="M3640" s="9" t="str">
        <f>Data[[#This Row],[schedule]]&amp;" | "&amp;Data[[#This Row],[section]]</f>
        <v>SCHEDULE 3: REPORT ON THE REGULATORY TAX ALLOWANCE | 3a: Regulatory Tax Allowance</v>
      </c>
      <c r="N3640" s="9" t="str">
        <f t="shared" si="56"/>
        <v>SCHEDULE 3: REPORT ON THE REGULATORY TAX ALLOWANCE | 3a: Regulatory Tax Allowance | Tax depreciation</v>
      </c>
    </row>
    <row r="3641" spans="1:14" hidden="1">
      <c r="A3641" t="s">
        <v>2</v>
      </c>
      <c r="B3641">
        <v>2013</v>
      </c>
      <c r="C3641" t="s">
        <v>176</v>
      </c>
      <c r="D3641" t="s">
        <v>177</v>
      </c>
      <c r="E3641" t="s">
        <v>81</v>
      </c>
      <c r="F3641" t="s">
        <v>81</v>
      </c>
      <c r="G3641">
        <v>16</v>
      </c>
      <c r="H3641" t="s">
        <v>120</v>
      </c>
      <c r="I3641">
        <v>2013</v>
      </c>
      <c r="J3641" t="s">
        <v>92</v>
      </c>
      <c r="K3641" t="s">
        <v>1798</v>
      </c>
      <c r="L3641">
        <v>3448.628976</v>
      </c>
      <c r="M3641" s="9" t="str">
        <f>Data[[#This Row],[schedule]]&amp;" | "&amp;Data[[#This Row],[section]]</f>
        <v>SCHEDULE 3: REPORT ON THE REGULATORY TAX ALLOWANCE | 3a: Regulatory Tax Allowance</v>
      </c>
      <c r="N3641" s="9" t="str">
        <f t="shared" si="56"/>
        <v>SCHEDULE 3: REPORT ON THE REGULATORY TAX ALLOWANCE | 3a: Regulatory Tax Allowance | Notional deductible interest</v>
      </c>
    </row>
    <row r="3642" spans="1:14" hidden="1">
      <c r="A3642" t="s">
        <v>2</v>
      </c>
      <c r="B3642">
        <v>2013</v>
      </c>
      <c r="C3642" t="s">
        <v>176</v>
      </c>
      <c r="D3642" t="s">
        <v>177</v>
      </c>
      <c r="E3642" t="s">
        <v>81</v>
      </c>
      <c r="F3642" t="s">
        <v>81</v>
      </c>
      <c r="G3642">
        <v>17</v>
      </c>
      <c r="H3642" t="s">
        <v>184</v>
      </c>
      <c r="I3642">
        <v>2013</v>
      </c>
      <c r="J3642" t="s">
        <v>92</v>
      </c>
      <c r="K3642" t="s">
        <v>458</v>
      </c>
      <c r="L3642">
        <v>0</v>
      </c>
      <c r="M3642" s="9" t="str">
        <f>Data[[#This Row],[schedule]]&amp;" | "&amp;Data[[#This Row],[section]]</f>
        <v>SCHEDULE 3: REPORT ON THE REGULATORY TAX ALLOWANCE | 3a: Regulatory Tax Allowance</v>
      </c>
      <c r="N3642" s="9" t="str">
        <f t="shared" si="56"/>
        <v>SCHEDULE 3: REPORT ON THE REGULATORY TAX ALLOWANCE | 3a: Regulatory Tax Allowance | Other permanent differences—non taxable</v>
      </c>
    </row>
    <row r="3643" spans="1:14" hidden="1">
      <c r="A3643" t="s">
        <v>2</v>
      </c>
      <c r="B3643">
        <v>2013</v>
      </c>
      <c r="C3643" t="s">
        <v>176</v>
      </c>
      <c r="D3643" t="s">
        <v>177</v>
      </c>
      <c r="E3643" t="s">
        <v>81</v>
      </c>
      <c r="F3643" t="s">
        <v>81</v>
      </c>
      <c r="G3643">
        <v>18</v>
      </c>
      <c r="H3643" t="s">
        <v>185</v>
      </c>
      <c r="I3643">
        <v>2013</v>
      </c>
      <c r="J3643" t="s">
        <v>92</v>
      </c>
      <c r="K3643" t="s">
        <v>1799</v>
      </c>
      <c r="L3643">
        <v>401</v>
      </c>
      <c r="M3643" s="9" t="str">
        <f>Data[[#This Row],[schedule]]&amp;" | "&amp;Data[[#This Row],[section]]</f>
        <v>SCHEDULE 3: REPORT ON THE REGULATORY TAX ALLOWANCE | 3a: Regulatory Tax Allowance</v>
      </c>
      <c r="N3643" s="9" t="str">
        <f t="shared" si="56"/>
        <v>SCHEDULE 3: REPORT ON THE REGULATORY TAX ALLOWANCE | 3a: Regulatory Tax Allowance | Other temporary adjustments—prior period</v>
      </c>
    </row>
    <row r="3644" spans="1:14" hidden="1">
      <c r="A3644" t="s">
        <v>2</v>
      </c>
      <c r="B3644">
        <v>2013</v>
      </c>
      <c r="C3644" t="s">
        <v>176</v>
      </c>
      <c r="D3644" t="s">
        <v>177</v>
      </c>
      <c r="E3644" t="s">
        <v>81</v>
      </c>
      <c r="F3644" t="s">
        <v>81</v>
      </c>
      <c r="G3644">
        <v>19</v>
      </c>
      <c r="H3644" t="s">
        <v>756</v>
      </c>
      <c r="I3644">
        <v>2013</v>
      </c>
      <c r="J3644" t="s">
        <v>92</v>
      </c>
      <c r="K3644" t="s">
        <v>1800</v>
      </c>
      <c r="L3644">
        <v>27919.267837751289</v>
      </c>
      <c r="M3644" s="9" t="str">
        <f>Data[[#This Row],[schedule]]&amp;" | "&amp;Data[[#This Row],[section]]</f>
        <v>SCHEDULE 3: REPORT ON THE REGULATORY TAX ALLOWANCE | 3a: Regulatory Tax Allowance</v>
      </c>
      <c r="N3644" s="9" t="str">
        <f t="shared" si="56"/>
        <v>SCHEDULE 3: REPORT ON THE REGULATORY TAX ALLOWANCE | 3a: Regulatory Tax Allowance | (tax deductions)</v>
      </c>
    </row>
    <row r="3645" spans="1:14" hidden="1">
      <c r="A3645" t="s">
        <v>2</v>
      </c>
      <c r="B3645">
        <v>2013</v>
      </c>
      <c r="C3645" t="s">
        <v>176</v>
      </c>
      <c r="D3645" t="s">
        <v>177</v>
      </c>
      <c r="E3645" t="s">
        <v>81</v>
      </c>
      <c r="F3645" t="s">
        <v>81</v>
      </c>
      <c r="G3645">
        <v>21</v>
      </c>
      <c r="H3645" t="s">
        <v>186</v>
      </c>
      <c r="I3645">
        <v>2013</v>
      </c>
      <c r="J3645" t="s">
        <v>92</v>
      </c>
      <c r="K3645" t="s">
        <v>1801</v>
      </c>
      <c r="L3645">
        <v>200.00146778949059</v>
      </c>
      <c r="M3645" s="9" t="str">
        <f>Data[[#This Row],[schedule]]&amp;" | "&amp;Data[[#This Row],[section]]</f>
        <v>SCHEDULE 3: REPORT ON THE REGULATORY TAX ALLOWANCE | 3a: Regulatory Tax Allowance</v>
      </c>
      <c r="N3645" s="9" t="str">
        <f t="shared" si="56"/>
        <v xml:space="preserve">SCHEDULE 3: REPORT ON THE REGULATORY TAX ALLOWANCE | 3a: Regulatory Tax Allowance | Regulatory taxable income (loss) </v>
      </c>
    </row>
    <row r="3646" spans="1:14" hidden="1">
      <c r="A3646" t="s">
        <v>2</v>
      </c>
      <c r="B3646">
        <v>2013</v>
      </c>
      <c r="C3646" t="s">
        <v>176</v>
      </c>
      <c r="D3646" t="s">
        <v>177</v>
      </c>
      <c r="E3646" t="s">
        <v>81</v>
      </c>
      <c r="F3646" t="s">
        <v>81</v>
      </c>
      <c r="G3646">
        <v>23</v>
      </c>
      <c r="H3646" t="s">
        <v>187</v>
      </c>
      <c r="I3646">
        <v>2013</v>
      </c>
      <c r="J3646" t="s">
        <v>92</v>
      </c>
      <c r="K3646" t="s">
        <v>458</v>
      </c>
      <c r="L3646">
        <v>0</v>
      </c>
      <c r="M3646" s="9" t="str">
        <f>Data[[#This Row],[schedule]]&amp;" | "&amp;Data[[#This Row],[section]]</f>
        <v>SCHEDULE 3: REPORT ON THE REGULATORY TAX ALLOWANCE | 3a: Regulatory Tax Allowance</v>
      </c>
      <c r="N3646" s="9" t="str">
        <f t="shared" si="56"/>
        <v>SCHEDULE 3: REPORT ON THE REGULATORY TAX ALLOWANCE | 3a: Regulatory Tax Allowance | Tax losses used</v>
      </c>
    </row>
    <row r="3647" spans="1:14" hidden="1">
      <c r="A3647" t="s">
        <v>2</v>
      </c>
      <c r="B3647">
        <v>2013</v>
      </c>
      <c r="C3647" t="s">
        <v>176</v>
      </c>
      <c r="D3647" t="s">
        <v>177</v>
      </c>
      <c r="E3647" t="s">
        <v>81</v>
      </c>
      <c r="F3647" t="s">
        <v>81</v>
      </c>
      <c r="G3647">
        <v>24</v>
      </c>
      <c r="H3647" t="s">
        <v>188</v>
      </c>
      <c r="I3647">
        <v>2013</v>
      </c>
      <c r="J3647" t="s">
        <v>92</v>
      </c>
      <c r="K3647" t="s">
        <v>1801</v>
      </c>
      <c r="L3647">
        <v>200.00146778949059</v>
      </c>
      <c r="M3647" s="9" t="str">
        <f>Data[[#This Row],[schedule]]&amp;" | "&amp;Data[[#This Row],[section]]</f>
        <v>SCHEDULE 3: REPORT ON THE REGULATORY TAX ALLOWANCE | 3a: Regulatory Tax Allowance</v>
      </c>
      <c r="N3647" s="9" t="str">
        <f t="shared" si="56"/>
        <v>SCHEDULE 3: REPORT ON THE REGULATORY TAX ALLOWANCE | 3a: Regulatory Tax Allowance | Net taxable income</v>
      </c>
    </row>
    <row r="3648" spans="1:14" hidden="1">
      <c r="A3648" t="s">
        <v>2</v>
      </c>
      <c r="B3648">
        <v>2013</v>
      </c>
      <c r="C3648" t="s">
        <v>176</v>
      </c>
      <c r="D3648" t="s">
        <v>177</v>
      </c>
      <c r="E3648" t="s">
        <v>81</v>
      </c>
      <c r="F3648" t="s">
        <v>81</v>
      </c>
      <c r="G3648">
        <v>26</v>
      </c>
      <c r="H3648" t="s">
        <v>189</v>
      </c>
      <c r="I3648">
        <v>2013</v>
      </c>
      <c r="J3648" t="s">
        <v>93</v>
      </c>
      <c r="K3648" t="s">
        <v>759</v>
      </c>
      <c r="L3648">
        <v>0.28000000000000003</v>
      </c>
      <c r="M3648" s="9" t="str">
        <f>Data[[#This Row],[schedule]]&amp;" | "&amp;Data[[#This Row],[section]]</f>
        <v>SCHEDULE 3: REPORT ON THE REGULATORY TAX ALLOWANCE | 3a: Regulatory Tax Allowance</v>
      </c>
      <c r="N3648" s="9" t="str">
        <f t="shared" si="56"/>
        <v>SCHEDULE 3: REPORT ON THE REGULATORY TAX ALLOWANCE | 3a: Regulatory Tax Allowance | Statutory tax rate (%)</v>
      </c>
    </row>
    <row r="3649" spans="1:14" hidden="1">
      <c r="A3649" t="s">
        <v>2</v>
      </c>
      <c r="B3649">
        <v>2013</v>
      </c>
      <c r="C3649" t="s">
        <v>176</v>
      </c>
      <c r="D3649" t="s">
        <v>177</v>
      </c>
      <c r="E3649" t="s">
        <v>81</v>
      </c>
      <c r="F3649" t="s">
        <v>81</v>
      </c>
      <c r="G3649">
        <v>27</v>
      </c>
      <c r="H3649" t="s">
        <v>162</v>
      </c>
      <c r="I3649">
        <v>2013</v>
      </c>
      <c r="J3649" t="s">
        <v>92</v>
      </c>
      <c r="K3649" t="s">
        <v>1592</v>
      </c>
      <c r="L3649">
        <v>56.000410981057357</v>
      </c>
      <c r="M3649" s="9" t="str">
        <f>Data[[#This Row],[schedule]]&amp;" | "&amp;Data[[#This Row],[section]]</f>
        <v>SCHEDULE 3: REPORT ON THE REGULATORY TAX ALLOWANCE | 3a: Regulatory Tax Allowance</v>
      </c>
      <c r="N3649" s="9" t="str">
        <f t="shared" si="56"/>
        <v>SCHEDULE 3: REPORT ON THE REGULATORY TAX ALLOWANCE | 3a: Regulatory Tax Allowance | Regulatory tax allowance</v>
      </c>
    </row>
    <row r="3650" spans="1:14" hidden="1">
      <c r="A3650" t="s">
        <v>2</v>
      </c>
      <c r="B3650">
        <v>2013</v>
      </c>
      <c r="C3650" t="s">
        <v>176</v>
      </c>
      <c r="D3650" t="s">
        <v>178</v>
      </c>
      <c r="E3650" t="s">
        <v>81</v>
      </c>
      <c r="F3650" t="s">
        <v>81</v>
      </c>
      <c r="G3650">
        <v>45</v>
      </c>
      <c r="H3650" t="s">
        <v>190</v>
      </c>
      <c r="I3650">
        <v>2013</v>
      </c>
      <c r="J3650" t="s">
        <v>92</v>
      </c>
      <c r="K3650" t="s">
        <v>1802</v>
      </c>
      <c r="L3650">
        <v>164273</v>
      </c>
      <c r="M3650" s="9" t="str">
        <f>Data[[#This Row],[schedule]]&amp;" | "&amp;Data[[#This Row],[section]]</f>
        <v>SCHEDULE 3: REPORT ON THE REGULATORY TAX ALLOWANCE | 3b(ii): Tax Depreciation Roll-Forward</v>
      </c>
      <c r="N3650" s="9" t="str">
        <f t="shared" ref="N3650:N3713" si="57">SUBSTITUTE(SUBSTITUTE(SUBSTITUTE(C3650&amp;" | "&amp;D3650&amp;" | "&amp;E3650&amp;" | "&amp;F3650&amp;" | "&amp;H3650," |  |  | "," | ")," |  |  | "," | ")," |  | "," | ")</f>
        <v>SCHEDULE 3: REPORT ON THE REGULATORY TAX ALLOWANCE | 3b(ii): Tax Depreciation Roll-Forward | Opening RAB (Tax Value)</v>
      </c>
    </row>
    <row r="3651" spans="1:14" hidden="1">
      <c r="A3651" t="s">
        <v>2</v>
      </c>
      <c r="B3651">
        <v>2013</v>
      </c>
      <c r="C3651" t="s">
        <v>176</v>
      </c>
      <c r="D3651" t="s">
        <v>178</v>
      </c>
      <c r="E3651" t="s">
        <v>81</v>
      </c>
      <c r="F3651" t="s">
        <v>81</v>
      </c>
      <c r="G3651">
        <v>46</v>
      </c>
      <c r="H3651" t="s">
        <v>191</v>
      </c>
      <c r="I3651">
        <v>2013</v>
      </c>
      <c r="J3651" t="s">
        <v>92</v>
      </c>
      <c r="K3651" t="s">
        <v>1803</v>
      </c>
      <c r="L3651">
        <v>59331</v>
      </c>
      <c r="M3651" s="9" t="str">
        <f>Data[[#This Row],[schedule]]&amp;" | "&amp;Data[[#This Row],[section]]</f>
        <v>SCHEDULE 3: REPORT ON THE REGULATORY TAX ALLOWANCE | 3b(ii): Tax Depreciation Roll-Forward</v>
      </c>
      <c r="N3651" s="9" t="str">
        <f t="shared" si="57"/>
        <v>SCHEDULE 3: REPORT ON THE REGULATORY TAX ALLOWANCE | 3b(ii): Tax Depreciation Roll-Forward | Regulatory tax asset value of additions</v>
      </c>
    </row>
    <row r="3652" spans="1:14" hidden="1">
      <c r="A3652" t="s">
        <v>2</v>
      </c>
      <c r="B3652">
        <v>2013</v>
      </c>
      <c r="C3652" t="s">
        <v>176</v>
      </c>
      <c r="D3652" t="s">
        <v>178</v>
      </c>
      <c r="E3652" t="s">
        <v>81</v>
      </c>
      <c r="F3652" t="s">
        <v>81</v>
      </c>
      <c r="G3652">
        <v>47</v>
      </c>
      <c r="H3652" t="s">
        <v>192</v>
      </c>
      <c r="I3652">
        <v>2013</v>
      </c>
      <c r="J3652" t="s">
        <v>92</v>
      </c>
      <c r="K3652" t="s">
        <v>1804</v>
      </c>
      <c r="L3652">
        <v>5602</v>
      </c>
      <c r="M3652" s="9" t="str">
        <f>Data[[#This Row],[schedule]]&amp;" | "&amp;Data[[#This Row],[section]]</f>
        <v>SCHEDULE 3: REPORT ON THE REGULATORY TAX ALLOWANCE | 3b(ii): Tax Depreciation Roll-Forward</v>
      </c>
      <c r="N3652" s="9" t="str">
        <f t="shared" si="57"/>
        <v>SCHEDULE 3: REPORT ON THE REGULATORY TAX ALLOWANCE | 3b(ii): Tax Depreciation Roll-Forward | Regulatory tax asset value of disposals</v>
      </c>
    </row>
    <row r="3653" spans="1:14" hidden="1">
      <c r="A3653" t="s">
        <v>2</v>
      </c>
      <c r="B3653">
        <v>2013</v>
      </c>
      <c r="C3653" t="s">
        <v>176</v>
      </c>
      <c r="D3653" t="s">
        <v>178</v>
      </c>
      <c r="E3653" t="s">
        <v>81</v>
      </c>
      <c r="F3653" t="s">
        <v>81</v>
      </c>
      <c r="G3653">
        <v>48</v>
      </c>
      <c r="H3653" t="s">
        <v>193</v>
      </c>
      <c r="I3653">
        <v>2013</v>
      </c>
      <c r="J3653" t="s">
        <v>92</v>
      </c>
      <c r="K3653" t="s">
        <v>458</v>
      </c>
      <c r="L3653">
        <v>0</v>
      </c>
      <c r="M3653" s="9" t="str">
        <f>Data[[#This Row],[schedule]]&amp;" | "&amp;Data[[#This Row],[section]]</f>
        <v>SCHEDULE 3: REPORT ON THE REGULATORY TAX ALLOWANCE | 3b(ii): Tax Depreciation Roll-Forward</v>
      </c>
      <c r="N3653" s="9" t="str">
        <f t="shared" si="57"/>
        <v>SCHEDULE 3: REPORT ON THE REGULATORY TAX ALLOWANCE | 3b(ii): Tax Depreciation Roll-Forward | Regulatory tax asset value of assets transferred from/(to) unregulated asset base</v>
      </c>
    </row>
    <row r="3654" spans="1:14" hidden="1">
      <c r="A3654" t="s">
        <v>2</v>
      </c>
      <c r="B3654">
        <v>2013</v>
      </c>
      <c r="C3654" t="s">
        <v>176</v>
      </c>
      <c r="D3654" t="s">
        <v>178</v>
      </c>
      <c r="E3654" t="s">
        <v>81</v>
      </c>
      <c r="F3654" t="s">
        <v>81</v>
      </c>
      <c r="G3654">
        <v>49</v>
      </c>
      <c r="H3654" t="s">
        <v>183</v>
      </c>
      <c r="I3654">
        <v>2013</v>
      </c>
      <c r="J3654" t="s">
        <v>92</v>
      </c>
      <c r="K3654" t="s">
        <v>1797</v>
      </c>
      <c r="L3654">
        <v>17459</v>
      </c>
      <c r="M3654" s="9" t="str">
        <f>Data[[#This Row],[schedule]]&amp;" | "&amp;Data[[#This Row],[section]]</f>
        <v>SCHEDULE 3: REPORT ON THE REGULATORY TAX ALLOWANCE | 3b(ii): Tax Depreciation Roll-Forward</v>
      </c>
      <c r="N3654" s="9" t="str">
        <f t="shared" si="57"/>
        <v>SCHEDULE 3: REPORT ON THE REGULATORY TAX ALLOWANCE | 3b(ii): Tax Depreciation Roll-Forward | Tax depreciation</v>
      </c>
    </row>
    <row r="3655" spans="1:14" hidden="1">
      <c r="A3655" t="s">
        <v>2</v>
      </c>
      <c r="B3655">
        <v>2013</v>
      </c>
      <c r="C3655" t="s">
        <v>176</v>
      </c>
      <c r="D3655" t="s">
        <v>178</v>
      </c>
      <c r="E3655" t="s">
        <v>81</v>
      </c>
      <c r="F3655" t="s">
        <v>81</v>
      </c>
      <c r="G3655">
        <v>50</v>
      </c>
      <c r="H3655" t="s">
        <v>194</v>
      </c>
      <c r="I3655">
        <v>2013</v>
      </c>
      <c r="J3655" t="s">
        <v>92</v>
      </c>
      <c r="K3655" t="s">
        <v>1805</v>
      </c>
      <c r="L3655">
        <v>13709</v>
      </c>
      <c r="M3655" s="9" t="str">
        <f>Data[[#This Row],[schedule]]&amp;" | "&amp;Data[[#This Row],[section]]</f>
        <v>SCHEDULE 3: REPORT ON THE REGULATORY TAX ALLOWANCE | 3b(ii): Tax Depreciation Roll-Forward</v>
      </c>
      <c r="N3655" s="9" t="str">
        <f t="shared" si="57"/>
        <v>SCHEDULE 3: REPORT ON THE REGULATORY TAX ALLOWANCE | 3b(ii): Tax Depreciation Roll-Forward | Other adjustments to the RAB tax value</v>
      </c>
    </row>
    <row r="3656" spans="1:14" hidden="1">
      <c r="A3656" t="s">
        <v>2</v>
      </c>
      <c r="B3656">
        <v>2013</v>
      </c>
      <c r="C3656" t="s">
        <v>176</v>
      </c>
      <c r="D3656" t="s">
        <v>178</v>
      </c>
      <c r="E3656" t="s">
        <v>81</v>
      </c>
      <c r="F3656" t="s">
        <v>81</v>
      </c>
      <c r="G3656">
        <v>51</v>
      </c>
      <c r="H3656" t="s">
        <v>195</v>
      </c>
      <c r="I3656">
        <v>2013</v>
      </c>
      <c r="J3656" t="s">
        <v>92</v>
      </c>
      <c r="K3656" t="s">
        <v>81</v>
      </c>
      <c r="M3656" s="9" t="str">
        <f>Data[[#This Row],[schedule]]&amp;" | "&amp;Data[[#This Row],[section]]</f>
        <v>SCHEDULE 3: REPORT ON THE REGULATORY TAX ALLOWANCE | 3b(ii): Tax Depreciation Roll-Forward</v>
      </c>
      <c r="N3656" s="9" t="str">
        <f t="shared" si="57"/>
        <v xml:space="preserve">SCHEDULE 3: REPORT ON THE REGULATORY TAX ALLOWANCE | 3b(ii): Tax Depreciation Roll-Forward | Closing RAB (tax value) </v>
      </c>
    </row>
    <row r="3657" spans="1:14" hidden="1">
      <c r="A3657" t="s">
        <v>2</v>
      </c>
      <c r="B3657">
        <v>2013</v>
      </c>
      <c r="C3657" t="s">
        <v>176</v>
      </c>
      <c r="D3657" t="s">
        <v>179</v>
      </c>
      <c r="E3657" t="s">
        <v>81</v>
      </c>
      <c r="F3657" t="s">
        <v>81</v>
      </c>
      <c r="G3657">
        <v>54</v>
      </c>
      <c r="H3657" t="s">
        <v>196</v>
      </c>
      <c r="I3657">
        <v>2013</v>
      </c>
      <c r="J3657" t="s">
        <v>92</v>
      </c>
      <c r="K3657" t="s">
        <v>81</v>
      </c>
      <c r="M3657" s="9" t="str">
        <f>Data[[#This Row],[schedule]]&amp;" | "&amp;Data[[#This Row],[section]]</f>
        <v>SCHEDULE 3: REPORT ON THE REGULATORY TAX ALLOWANCE | 3b(iii): Reconciliation of Tax Losses (Airport Business)</v>
      </c>
      <c r="N3657" s="9" t="str">
        <f t="shared" si="57"/>
        <v>SCHEDULE 3: REPORT ON THE REGULATORY TAX ALLOWANCE | 3b(iii): Reconciliation of Tax Losses (Airport Business) | Tax losses (regulated business)—prior period</v>
      </c>
    </row>
    <row r="3658" spans="1:14" hidden="1">
      <c r="A3658" t="s">
        <v>2</v>
      </c>
      <c r="B3658">
        <v>2013</v>
      </c>
      <c r="C3658" t="s">
        <v>176</v>
      </c>
      <c r="D3658" t="s">
        <v>179</v>
      </c>
      <c r="E3658" t="s">
        <v>81</v>
      </c>
      <c r="F3658" t="s">
        <v>81</v>
      </c>
      <c r="G3658">
        <v>55</v>
      </c>
      <c r="H3658" t="s">
        <v>197</v>
      </c>
      <c r="I3658">
        <v>2013</v>
      </c>
      <c r="J3658" t="s">
        <v>92</v>
      </c>
      <c r="K3658" t="s">
        <v>458</v>
      </c>
      <c r="L3658">
        <v>0</v>
      </c>
      <c r="M3658" s="9" t="str">
        <f>Data[[#This Row],[schedule]]&amp;" | "&amp;Data[[#This Row],[section]]</f>
        <v>SCHEDULE 3: REPORT ON THE REGULATORY TAX ALLOWANCE | 3b(iii): Reconciliation of Tax Losses (Airport Business)</v>
      </c>
      <c r="N3658" s="9" t="str">
        <f t="shared" si="57"/>
        <v xml:space="preserve">SCHEDULE 3: REPORT ON THE REGULATORY TAX ALLOWANCE | 3b(iii): Reconciliation of Tax Losses (Airport Business) | Current year tax losses </v>
      </c>
    </row>
    <row r="3659" spans="1:14" hidden="1">
      <c r="A3659" t="s">
        <v>2</v>
      </c>
      <c r="B3659">
        <v>2013</v>
      </c>
      <c r="C3659" t="s">
        <v>176</v>
      </c>
      <c r="D3659" t="s">
        <v>179</v>
      </c>
      <c r="E3659" t="s">
        <v>81</v>
      </c>
      <c r="F3659" t="s">
        <v>81</v>
      </c>
      <c r="G3659">
        <v>56</v>
      </c>
      <c r="H3659" t="s">
        <v>198</v>
      </c>
      <c r="I3659">
        <v>2013</v>
      </c>
      <c r="J3659" t="s">
        <v>92</v>
      </c>
      <c r="K3659" t="s">
        <v>458</v>
      </c>
      <c r="L3659">
        <v>0</v>
      </c>
      <c r="M3659" s="9" t="str">
        <f>Data[[#This Row],[schedule]]&amp;" | "&amp;Data[[#This Row],[section]]</f>
        <v>SCHEDULE 3: REPORT ON THE REGULATORY TAX ALLOWANCE | 3b(iii): Reconciliation of Tax Losses (Airport Business)</v>
      </c>
      <c r="N3659" s="9" t="str">
        <f t="shared" si="57"/>
        <v xml:space="preserve">SCHEDULE 3: REPORT ON THE REGULATORY TAX ALLOWANCE | 3b(iii): Reconciliation of Tax Losses (Airport Business) | Tax losses used </v>
      </c>
    </row>
    <row r="3660" spans="1:14" hidden="1">
      <c r="A3660" t="s">
        <v>2</v>
      </c>
      <c r="B3660">
        <v>2013</v>
      </c>
      <c r="C3660" t="s">
        <v>176</v>
      </c>
      <c r="D3660" t="s">
        <v>179</v>
      </c>
      <c r="E3660" t="s">
        <v>81</v>
      </c>
      <c r="F3660" t="s">
        <v>81</v>
      </c>
      <c r="G3660">
        <v>58</v>
      </c>
      <c r="H3660" t="s">
        <v>199</v>
      </c>
      <c r="I3660">
        <v>2013</v>
      </c>
      <c r="J3660" t="s">
        <v>92</v>
      </c>
      <c r="K3660" t="s">
        <v>81</v>
      </c>
      <c r="M3660" s="9" t="str">
        <f>Data[[#This Row],[schedule]]&amp;" | "&amp;Data[[#This Row],[section]]</f>
        <v>SCHEDULE 3: REPORT ON THE REGULATORY TAX ALLOWANCE | 3b(iii): Reconciliation of Tax Losses (Airport Business)</v>
      </c>
      <c r="N3660" s="9" t="str">
        <f t="shared" si="57"/>
        <v>SCHEDULE 3: REPORT ON THE REGULATORY TAX ALLOWANCE | 3b(iii): Reconciliation of Tax Losses (Airport Business) | Tax losses (regulated business)</v>
      </c>
    </row>
    <row r="3661" spans="1:14" hidden="1">
      <c r="A3661" t="s">
        <v>2</v>
      </c>
      <c r="B3661">
        <v>2013</v>
      </c>
      <c r="C3661" t="s">
        <v>136</v>
      </c>
      <c r="D3661" t="s">
        <v>137</v>
      </c>
      <c r="E3661" t="s">
        <v>81</v>
      </c>
      <c r="F3661" t="s">
        <v>141</v>
      </c>
      <c r="G3661">
        <v>8</v>
      </c>
      <c r="H3661" t="s">
        <v>169</v>
      </c>
      <c r="I3661">
        <v>2013</v>
      </c>
      <c r="J3661" t="s">
        <v>92</v>
      </c>
      <c r="K3661" t="s">
        <v>1606</v>
      </c>
      <c r="L3661">
        <v>20924.56777356008</v>
      </c>
      <c r="M3661" s="9" t="str">
        <f>Data[[#This Row],[schedule]]&amp;" | "&amp;Data[[#This Row],[section]]</f>
        <v>SCHEDULE 2: REPORT ON THE REGULATORY PROFIT | 2a: Regulatory Profit</v>
      </c>
      <c r="N3661" s="9" t="str">
        <f t="shared" si="57"/>
        <v>SCHEDULE 2: REPORT ON THE REGULATORY PROFIT | 2a: Regulatory Profit | Income | Airfield Charges</v>
      </c>
    </row>
    <row r="3662" spans="1:14" hidden="1">
      <c r="A3662" t="s">
        <v>2</v>
      </c>
      <c r="B3662">
        <v>2013</v>
      </c>
      <c r="C3662" t="s">
        <v>136</v>
      </c>
      <c r="D3662" t="s">
        <v>137</v>
      </c>
      <c r="E3662" t="s">
        <v>81</v>
      </c>
      <c r="F3662" t="s">
        <v>141</v>
      </c>
      <c r="G3662">
        <v>9</v>
      </c>
      <c r="H3662" t="s">
        <v>170</v>
      </c>
      <c r="I3662">
        <v>2013</v>
      </c>
      <c r="J3662" t="s">
        <v>92</v>
      </c>
      <c r="K3662" t="s">
        <v>1806</v>
      </c>
      <c r="L3662">
        <v>7099.9922364399154</v>
      </c>
      <c r="M3662" s="9" t="str">
        <f>Data[[#This Row],[schedule]]&amp;" | "&amp;Data[[#This Row],[section]]</f>
        <v>SCHEDULE 2: REPORT ON THE REGULATORY PROFIT | 2a: Regulatory Profit</v>
      </c>
      <c r="N3662" s="9" t="str">
        <f t="shared" si="57"/>
        <v>SCHEDULE 2: REPORT ON THE REGULATORY PROFIT | 2a: Regulatory Profit | Income | Terminal Charges</v>
      </c>
    </row>
    <row r="3663" spans="1:14" hidden="1">
      <c r="A3663" t="s">
        <v>2</v>
      </c>
      <c r="B3663">
        <v>2013</v>
      </c>
      <c r="C3663" t="s">
        <v>136</v>
      </c>
      <c r="D3663" t="s">
        <v>137</v>
      </c>
      <c r="E3663" t="s">
        <v>81</v>
      </c>
      <c r="F3663" t="s">
        <v>141</v>
      </c>
      <c r="G3663">
        <v>10</v>
      </c>
      <c r="H3663" t="s">
        <v>171</v>
      </c>
      <c r="I3663">
        <v>2013</v>
      </c>
      <c r="J3663" t="s">
        <v>92</v>
      </c>
      <c r="K3663" t="s">
        <v>1608</v>
      </c>
      <c r="L3663">
        <v>2099.358400000001</v>
      </c>
      <c r="M3663" s="9" t="str">
        <f>Data[[#This Row],[schedule]]&amp;" | "&amp;Data[[#This Row],[section]]</f>
        <v>SCHEDULE 2: REPORT ON THE REGULATORY PROFIT | 2a: Regulatory Profit</v>
      </c>
      <c r="N3663" s="9" t="str">
        <f t="shared" si="57"/>
        <v>SCHEDULE 2: REPORT ON THE REGULATORY PROFIT | 2a: Regulatory Profit | Income | Counter Charges</v>
      </c>
    </row>
    <row r="3664" spans="1:14" hidden="1">
      <c r="A3664" t="s">
        <v>2</v>
      </c>
      <c r="B3664">
        <v>2013</v>
      </c>
      <c r="C3664" t="s">
        <v>136</v>
      </c>
      <c r="D3664" t="s">
        <v>137</v>
      </c>
      <c r="E3664" t="s">
        <v>81</v>
      </c>
      <c r="F3664" t="s">
        <v>141</v>
      </c>
      <c r="G3664">
        <v>11</v>
      </c>
      <c r="H3664" t="s">
        <v>172</v>
      </c>
      <c r="I3664">
        <v>2013</v>
      </c>
      <c r="J3664" t="s">
        <v>92</v>
      </c>
      <c r="K3664" t="s">
        <v>1609</v>
      </c>
      <c r="L3664">
        <v>13462.6536</v>
      </c>
      <c r="M3664" s="9" t="str">
        <f>Data[[#This Row],[schedule]]&amp;" | "&amp;Data[[#This Row],[section]]</f>
        <v>SCHEDULE 2: REPORT ON THE REGULATORY PROFIT | 2a: Regulatory Profit</v>
      </c>
      <c r="N3664" s="9" t="str">
        <f t="shared" si="57"/>
        <v>SCHEDULE 2: REPORT ON THE REGULATORY PROFIT | 2a: Regulatory Profit | Income | Passenger Service Charges</v>
      </c>
    </row>
    <row r="3665" spans="1:14" hidden="1">
      <c r="A3665" t="s">
        <v>2</v>
      </c>
      <c r="B3665">
        <v>2013</v>
      </c>
      <c r="C3665" t="s">
        <v>136</v>
      </c>
      <c r="D3665" t="s">
        <v>137</v>
      </c>
      <c r="E3665" t="s">
        <v>81</v>
      </c>
      <c r="F3665" t="s">
        <v>141</v>
      </c>
      <c r="G3665">
        <v>12</v>
      </c>
      <c r="H3665" t="s">
        <v>147</v>
      </c>
      <c r="I3665">
        <v>2013</v>
      </c>
      <c r="J3665" t="s">
        <v>92</v>
      </c>
      <c r="K3665" t="s">
        <v>1807</v>
      </c>
      <c r="L3665">
        <v>7088.6534001129994</v>
      </c>
      <c r="M3665" s="9" t="str">
        <f>Data[[#This Row],[schedule]]&amp;" | "&amp;Data[[#This Row],[section]]</f>
        <v>SCHEDULE 2: REPORT ON THE REGULATORY PROFIT | 2a: Regulatory Profit</v>
      </c>
      <c r="N3665" s="9" t="str">
        <f t="shared" si="57"/>
        <v>SCHEDULE 2: REPORT ON THE REGULATORY PROFIT | 2a: Regulatory Profit | Income | Lease, rental and concession income</v>
      </c>
    </row>
    <row r="3666" spans="1:14" hidden="1">
      <c r="A3666" t="s">
        <v>2</v>
      </c>
      <c r="B3666">
        <v>2013</v>
      </c>
      <c r="C3666" t="s">
        <v>136</v>
      </c>
      <c r="D3666" t="s">
        <v>137</v>
      </c>
      <c r="E3666" t="s">
        <v>81</v>
      </c>
      <c r="F3666" t="s">
        <v>141</v>
      </c>
      <c r="G3666">
        <v>13</v>
      </c>
      <c r="H3666" t="s">
        <v>148</v>
      </c>
      <c r="I3666">
        <v>2013</v>
      </c>
      <c r="J3666" t="s">
        <v>92</v>
      </c>
      <c r="K3666" t="s">
        <v>1808</v>
      </c>
      <c r="L3666">
        <v>1454.380410185365</v>
      </c>
      <c r="M3666" s="9" t="str">
        <f>Data[[#This Row],[schedule]]&amp;" | "&amp;Data[[#This Row],[section]]</f>
        <v>SCHEDULE 2: REPORT ON THE REGULATORY PROFIT | 2a: Regulatory Profit</v>
      </c>
      <c r="N3666" s="9" t="str">
        <f t="shared" si="57"/>
        <v>SCHEDULE 2: REPORT ON THE REGULATORY PROFIT | 2a: Regulatory Profit | Income | Other operating revenue</v>
      </c>
    </row>
    <row r="3667" spans="1:14" hidden="1">
      <c r="A3667" t="s">
        <v>2</v>
      </c>
      <c r="B3667">
        <v>2013</v>
      </c>
      <c r="C3667" t="s">
        <v>136</v>
      </c>
      <c r="D3667" t="s">
        <v>137</v>
      </c>
      <c r="E3667" t="s">
        <v>81</v>
      </c>
      <c r="F3667" t="s">
        <v>141</v>
      </c>
      <c r="G3667">
        <v>14</v>
      </c>
      <c r="H3667" t="s">
        <v>149</v>
      </c>
      <c r="I3667">
        <v>2013</v>
      </c>
      <c r="J3667" t="s">
        <v>92</v>
      </c>
      <c r="K3667" t="s">
        <v>1809</v>
      </c>
      <c r="L3667">
        <v>52129.60582029837</v>
      </c>
      <c r="M3667" s="9" t="str">
        <f>Data[[#This Row],[schedule]]&amp;" | "&amp;Data[[#This Row],[section]]</f>
        <v>SCHEDULE 2: REPORT ON THE REGULATORY PROFIT | 2a: Regulatory Profit</v>
      </c>
      <c r="N3667" s="9" t="str">
        <f t="shared" si="57"/>
        <v>SCHEDULE 2: REPORT ON THE REGULATORY PROFIT | 2a: Regulatory Profit | Income | Net operating revenue</v>
      </c>
    </row>
    <row r="3668" spans="1:14" hidden="1">
      <c r="A3668" t="s">
        <v>2</v>
      </c>
      <c r="B3668">
        <v>2013</v>
      </c>
      <c r="C3668" t="s">
        <v>136</v>
      </c>
      <c r="D3668" t="s">
        <v>137</v>
      </c>
      <c r="E3668" t="s">
        <v>81</v>
      </c>
      <c r="F3668" t="s">
        <v>141</v>
      </c>
      <c r="G3668">
        <v>16</v>
      </c>
      <c r="H3668" t="s">
        <v>150</v>
      </c>
      <c r="I3668">
        <v>2013</v>
      </c>
      <c r="J3668" t="s">
        <v>92</v>
      </c>
      <c r="K3668" t="s">
        <v>1810</v>
      </c>
      <c r="L3668">
        <v>-58</v>
      </c>
      <c r="M3668" s="9" t="str">
        <f>Data[[#This Row],[schedule]]&amp;" | "&amp;Data[[#This Row],[section]]</f>
        <v>SCHEDULE 2: REPORT ON THE REGULATORY PROFIT | 2a: Regulatory Profit</v>
      </c>
      <c r="N3668" s="9" t="str">
        <f t="shared" si="57"/>
        <v>SCHEDULE 2: REPORT ON THE REGULATORY PROFIT | 2a: Regulatory Profit | Income | Gains / (losses) on sale of assets</v>
      </c>
    </row>
    <row r="3669" spans="1:14" hidden="1">
      <c r="A3669" t="s">
        <v>2</v>
      </c>
      <c r="B3669">
        <v>2013</v>
      </c>
      <c r="C3669" t="s">
        <v>136</v>
      </c>
      <c r="D3669" t="s">
        <v>137</v>
      </c>
      <c r="E3669" t="s">
        <v>81</v>
      </c>
      <c r="F3669" t="s">
        <v>141</v>
      </c>
      <c r="G3669">
        <v>17</v>
      </c>
      <c r="H3669" t="s">
        <v>151</v>
      </c>
      <c r="I3669">
        <v>2013</v>
      </c>
      <c r="J3669" t="s">
        <v>92</v>
      </c>
      <c r="K3669" t="s">
        <v>1811</v>
      </c>
      <c r="L3669">
        <v>204</v>
      </c>
      <c r="M3669" s="9" t="str">
        <f>Data[[#This Row],[schedule]]&amp;" | "&amp;Data[[#This Row],[section]]</f>
        <v>SCHEDULE 2: REPORT ON THE REGULATORY PROFIT | 2a: Regulatory Profit</v>
      </c>
      <c r="N3669" s="9" t="str">
        <f t="shared" si="57"/>
        <v>SCHEDULE 2: REPORT ON THE REGULATORY PROFIT | 2a: Regulatory Profit | Income | Other income</v>
      </c>
    </row>
    <row r="3670" spans="1:14" hidden="1">
      <c r="A3670" t="s">
        <v>2</v>
      </c>
      <c r="B3670">
        <v>2013</v>
      </c>
      <c r="C3670" t="s">
        <v>136</v>
      </c>
      <c r="D3670" t="s">
        <v>137</v>
      </c>
      <c r="E3670" t="s">
        <v>81</v>
      </c>
      <c r="F3670" t="s">
        <v>141</v>
      </c>
      <c r="G3670">
        <v>18</v>
      </c>
      <c r="H3670" t="s">
        <v>152</v>
      </c>
      <c r="I3670">
        <v>2013</v>
      </c>
      <c r="J3670" t="s">
        <v>92</v>
      </c>
      <c r="K3670" t="s">
        <v>1569</v>
      </c>
      <c r="L3670">
        <v>52274.884266315094</v>
      </c>
      <c r="M3670" s="9" t="str">
        <f>Data[[#This Row],[schedule]]&amp;" | "&amp;Data[[#This Row],[section]]</f>
        <v>SCHEDULE 2: REPORT ON THE REGULATORY PROFIT | 2a: Regulatory Profit</v>
      </c>
      <c r="N3670" s="9" t="str">
        <f t="shared" si="57"/>
        <v>SCHEDULE 2: REPORT ON THE REGULATORY PROFIT | 2a: Regulatory Profit | Income | Total regulatory income</v>
      </c>
    </row>
    <row r="3671" spans="1:14" hidden="1">
      <c r="A3671" t="s">
        <v>2</v>
      </c>
      <c r="B3671">
        <v>2013</v>
      </c>
      <c r="C3671" t="s">
        <v>136</v>
      </c>
      <c r="D3671" t="s">
        <v>137</v>
      </c>
      <c r="E3671" t="s">
        <v>81</v>
      </c>
      <c r="F3671" t="s">
        <v>142</v>
      </c>
      <c r="G3671">
        <v>20</v>
      </c>
      <c r="H3671" t="s">
        <v>153</v>
      </c>
      <c r="I3671">
        <v>2013</v>
      </c>
      <c r="J3671" t="s">
        <v>92</v>
      </c>
      <c r="K3671" t="s">
        <v>81</v>
      </c>
      <c r="M3671" s="9" t="str">
        <f>Data[[#This Row],[schedule]]&amp;" | "&amp;Data[[#This Row],[section]]</f>
        <v>SCHEDULE 2: REPORT ON THE REGULATORY PROFIT | 2a: Regulatory Profit</v>
      </c>
      <c r="N3671" s="9" t="str">
        <f t="shared" si="57"/>
        <v>SCHEDULE 2: REPORT ON THE REGULATORY PROFIT | 2a: Regulatory Profit | Expenses | Operational expenditure:</v>
      </c>
    </row>
    <row r="3672" spans="1:14" hidden="1">
      <c r="A3672" t="s">
        <v>2</v>
      </c>
      <c r="B3672">
        <v>2013</v>
      </c>
      <c r="C3672" t="s">
        <v>136</v>
      </c>
      <c r="D3672" t="s">
        <v>137</v>
      </c>
      <c r="E3672" t="s">
        <v>81</v>
      </c>
      <c r="F3672" t="s">
        <v>142</v>
      </c>
      <c r="G3672">
        <v>21</v>
      </c>
      <c r="H3672" t="s">
        <v>76</v>
      </c>
      <c r="I3672">
        <v>2013</v>
      </c>
      <c r="J3672" t="s">
        <v>92</v>
      </c>
      <c r="K3672" t="s">
        <v>1666</v>
      </c>
      <c r="L3672">
        <v>9593</v>
      </c>
      <c r="M3672" s="9" t="str">
        <f>Data[[#This Row],[schedule]]&amp;" | "&amp;Data[[#This Row],[section]]</f>
        <v>SCHEDULE 2: REPORT ON THE REGULATORY PROFIT | 2a: Regulatory Profit</v>
      </c>
      <c r="N3672" s="9" t="str">
        <f t="shared" si="57"/>
        <v>SCHEDULE 2: REPORT ON THE REGULATORY PROFIT | 2a: Regulatory Profit | Expenses | Corporate overheads</v>
      </c>
    </row>
    <row r="3673" spans="1:14" hidden="1">
      <c r="A3673" t="s">
        <v>2</v>
      </c>
      <c r="B3673">
        <v>2013</v>
      </c>
      <c r="C3673" t="s">
        <v>136</v>
      </c>
      <c r="D3673" t="s">
        <v>137</v>
      </c>
      <c r="E3673" t="s">
        <v>81</v>
      </c>
      <c r="F3673" t="s">
        <v>142</v>
      </c>
      <c r="G3673">
        <v>22</v>
      </c>
      <c r="H3673" t="s">
        <v>77</v>
      </c>
      <c r="I3673">
        <v>2013</v>
      </c>
      <c r="J3673" t="s">
        <v>92</v>
      </c>
      <c r="K3673" t="s">
        <v>1671</v>
      </c>
      <c r="L3673">
        <v>18289</v>
      </c>
      <c r="M3673" s="9" t="str">
        <f>Data[[#This Row],[schedule]]&amp;" | "&amp;Data[[#This Row],[section]]</f>
        <v>SCHEDULE 2: REPORT ON THE REGULATORY PROFIT | 2a: Regulatory Profit</v>
      </c>
      <c r="N3673" s="9" t="str">
        <f t="shared" si="57"/>
        <v>SCHEDULE 2: REPORT ON THE REGULATORY PROFIT | 2a: Regulatory Profit | Expenses | Asset management and airport operations</v>
      </c>
    </row>
    <row r="3674" spans="1:14" hidden="1">
      <c r="A3674" t="s">
        <v>2</v>
      </c>
      <c r="B3674">
        <v>2013</v>
      </c>
      <c r="C3674" t="s">
        <v>136</v>
      </c>
      <c r="D3674" t="s">
        <v>137</v>
      </c>
      <c r="E3674" t="s">
        <v>81</v>
      </c>
      <c r="F3674" t="s">
        <v>142</v>
      </c>
      <c r="G3674">
        <v>23</v>
      </c>
      <c r="H3674" t="s">
        <v>78</v>
      </c>
      <c r="I3674">
        <v>2013</v>
      </c>
      <c r="J3674" t="s">
        <v>92</v>
      </c>
      <c r="K3674" t="s">
        <v>1676</v>
      </c>
      <c r="L3674">
        <v>2579</v>
      </c>
      <c r="M3674" s="9" t="str">
        <f>Data[[#This Row],[schedule]]&amp;" | "&amp;Data[[#This Row],[section]]</f>
        <v>SCHEDULE 2: REPORT ON THE REGULATORY PROFIT | 2a: Regulatory Profit</v>
      </c>
      <c r="N3674" s="9" t="str">
        <f t="shared" si="57"/>
        <v>SCHEDULE 2: REPORT ON THE REGULATORY PROFIT | 2a: Regulatory Profit | Expenses | Asset maintenance</v>
      </c>
    </row>
    <row r="3675" spans="1:14" hidden="1">
      <c r="A3675" t="s">
        <v>2</v>
      </c>
      <c r="B3675">
        <v>2013</v>
      </c>
      <c r="C3675" t="s">
        <v>136</v>
      </c>
      <c r="D3675" t="s">
        <v>137</v>
      </c>
      <c r="E3675" t="s">
        <v>81</v>
      </c>
      <c r="F3675" t="s">
        <v>142</v>
      </c>
      <c r="G3675">
        <v>24</v>
      </c>
      <c r="H3675" t="s">
        <v>79</v>
      </c>
      <c r="I3675">
        <v>2013</v>
      </c>
      <c r="J3675" t="s">
        <v>92</v>
      </c>
      <c r="K3675" t="s">
        <v>1574</v>
      </c>
      <c r="L3675">
        <v>30461</v>
      </c>
      <c r="M3675" s="9" t="str">
        <f>Data[[#This Row],[schedule]]&amp;" | "&amp;Data[[#This Row],[section]]</f>
        <v>SCHEDULE 2: REPORT ON THE REGULATORY PROFIT | 2a: Regulatory Profit</v>
      </c>
      <c r="N3675" s="9" t="str">
        <f t="shared" si="57"/>
        <v>SCHEDULE 2: REPORT ON THE REGULATORY PROFIT | 2a: Regulatory Profit | Expenses | Total operational expenditure</v>
      </c>
    </row>
    <row r="3676" spans="1:14" hidden="1">
      <c r="A3676" t="s">
        <v>2</v>
      </c>
      <c r="B3676">
        <v>2013</v>
      </c>
      <c r="C3676" t="s">
        <v>136</v>
      </c>
      <c r="D3676" t="s">
        <v>137</v>
      </c>
      <c r="E3676" t="s">
        <v>81</v>
      </c>
      <c r="F3676" t="s">
        <v>81</v>
      </c>
      <c r="G3676">
        <v>26</v>
      </c>
      <c r="H3676" t="s">
        <v>154</v>
      </c>
      <c r="I3676">
        <v>2013</v>
      </c>
      <c r="J3676" t="s">
        <v>92</v>
      </c>
      <c r="K3676" t="s">
        <v>1578</v>
      </c>
      <c r="L3676">
        <v>21813.88426631509</v>
      </c>
      <c r="M3676" s="9" t="str">
        <f>Data[[#This Row],[schedule]]&amp;" | "&amp;Data[[#This Row],[section]]</f>
        <v>SCHEDULE 2: REPORT ON THE REGULATORY PROFIT | 2a: Regulatory Profit</v>
      </c>
      <c r="N3676" s="9" t="str">
        <f t="shared" si="57"/>
        <v>SCHEDULE 2: REPORT ON THE REGULATORY PROFIT | 2a: Regulatory Profit | Operating surplus / (deficit)</v>
      </c>
    </row>
    <row r="3677" spans="1:14" hidden="1">
      <c r="A3677" t="s">
        <v>2</v>
      </c>
      <c r="B3677">
        <v>2013</v>
      </c>
      <c r="C3677" t="s">
        <v>136</v>
      </c>
      <c r="D3677" t="s">
        <v>137</v>
      </c>
      <c r="E3677" t="s">
        <v>81</v>
      </c>
      <c r="F3677" t="s">
        <v>81</v>
      </c>
      <c r="G3677">
        <v>28</v>
      </c>
      <c r="H3677" t="s">
        <v>155</v>
      </c>
      <c r="I3677">
        <v>2013</v>
      </c>
      <c r="J3677" t="s">
        <v>92</v>
      </c>
      <c r="K3677" t="s">
        <v>1582</v>
      </c>
      <c r="L3677">
        <v>19862.22687444658</v>
      </c>
      <c r="M3677" s="9" t="str">
        <f>Data[[#This Row],[schedule]]&amp;" | "&amp;Data[[#This Row],[section]]</f>
        <v>SCHEDULE 2: REPORT ON THE REGULATORY PROFIT | 2a: Regulatory Profit</v>
      </c>
      <c r="N3677" s="9" t="str">
        <f t="shared" si="57"/>
        <v>SCHEDULE 2: REPORT ON THE REGULATORY PROFIT | 2a: Regulatory Profit | Regulatory depreciation</v>
      </c>
    </row>
    <row r="3678" spans="1:14" hidden="1">
      <c r="A3678" t="s">
        <v>2</v>
      </c>
      <c r="B3678">
        <v>2013</v>
      </c>
      <c r="C3678" t="s">
        <v>136</v>
      </c>
      <c r="D3678" t="s">
        <v>137</v>
      </c>
      <c r="E3678" t="s">
        <v>81</v>
      </c>
      <c r="F3678" t="s">
        <v>81</v>
      </c>
      <c r="G3678">
        <v>30</v>
      </c>
      <c r="H3678" t="s">
        <v>156</v>
      </c>
      <c r="I3678">
        <v>2013</v>
      </c>
      <c r="J3678" t="s">
        <v>92</v>
      </c>
      <c r="K3678" t="s">
        <v>1713</v>
      </c>
      <c r="L3678">
        <v>2203.1519407120959</v>
      </c>
      <c r="M3678" s="9" t="str">
        <f>Data[[#This Row],[schedule]]&amp;" | "&amp;Data[[#This Row],[section]]</f>
        <v>SCHEDULE 2: REPORT ON THE REGULATORY PROFIT | 2a: Regulatory Profit</v>
      </c>
      <c r="N3678" s="9" t="str">
        <f t="shared" si="57"/>
        <v>SCHEDULE 2: REPORT ON THE REGULATORY PROFIT | 2a: Regulatory Profit | Indexed revaluation</v>
      </c>
    </row>
    <row r="3679" spans="1:14" hidden="1">
      <c r="A3679" t="s">
        <v>2</v>
      </c>
      <c r="B3679">
        <v>2013</v>
      </c>
      <c r="C3679" t="s">
        <v>136</v>
      </c>
      <c r="D3679" t="s">
        <v>137</v>
      </c>
      <c r="E3679" t="s">
        <v>81</v>
      </c>
      <c r="F3679" t="s">
        <v>81</v>
      </c>
      <c r="G3679">
        <v>31</v>
      </c>
      <c r="H3679" t="s">
        <v>157</v>
      </c>
      <c r="I3679">
        <v>2013</v>
      </c>
      <c r="J3679" t="s">
        <v>92</v>
      </c>
      <c r="K3679" t="s">
        <v>1715</v>
      </c>
      <c r="L3679">
        <v>4407</v>
      </c>
      <c r="M3679" s="9" t="str">
        <f>Data[[#This Row],[schedule]]&amp;" | "&amp;Data[[#This Row],[section]]</f>
        <v>SCHEDULE 2: REPORT ON THE REGULATORY PROFIT | 2a: Regulatory Profit</v>
      </c>
      <c r="N3679" s="9" t="str">
        <f t="shared" si="57"/>
        <v>SCHEDULE 2: REPORT ON THE REGULATORY PROFIT | 2a: Regulatory Profit | Non-indexed revaluation</v>
      </c>
    </row>
    <row r="3680" spans="1:14" hidden="1">
      <c r="A3680" t="s">
        <v>2</v>
      </c>
      <c r="B3680">
        <v>2013</v>
      </c>
      <c r="C3680" t="s">
        <v>136</v>
      </c>
      <c r="D3680" t="s">
        <v>137</v>
      </c>
      <c r="E3680" t="s">
        <v>81</v>
      </c>
      <c r="F3680" t="s">
        <v>81</v>
      </c>
      <c r="G3680">
        <v>32</v>
      </c>
      <c r="H3680" t="s">
        <v>158</v>
      </c>
      <c r="I3680">
        <v>2013</v>
      </c>
      <c r="J3680" t="s">
        <v>92</v>
      </c>
      <c r="K3680" t="s">
        <v>1587</v>
      </c>
      <c r="L3680">
        <v>6610.6388617512894</v>
      </c>
      <c r="M3680" s="9" t="str">
        <f>Data[[#This Row],[schedule]]&amp;" | "&amp;Data[[#This Row],[section]]</f>
        <v>SCHEDULE 2: REPORT ON THE REGULATORY PROFIT | 2a: Regulatory Profit</v>
      </c>
      <c r="N3680" s="9" t="str">
        <f t="shared" si="57"/>
        <v>SCHEDULE 2: REPORT ON THE REGULATORY PROFIT | 2a: Regulatory Profit | Total revaluations</v>
      </c>
    </row>
    <row r="3681" spans="1:14" hidden="1">
      <c r="A3681" t="s">
        <v>2</v>
      </c>
      <c r="B3681">
        <v>2013</v>
      </c>
      <c r="C3681" t="s">
        <v>136</v>
      </c>
      <c r="D3681" t="s">
        <v>137</v>
      </c>
      <c r="E3681" t="s">
        <v>81</v>
      </c>
      <c r="F3681" t="s">
        <v>81</v>
      </c>
      <c r="G3681">
        <v>34</v>
      </c>
      <c r="H3681" t="s">
        <v>159</v>
      </c>
      <c r="I3681">
        <v>2013</v>
      </c>
      <c r="J3681" t="s">
        <v>92</v>
      </c>
      <c r="K3681" t="s">
        <v>1812</v>
      </c>
      <c r="L3681">
        <v>8562.2962536197992</v>
      </c>
      <c r="M3681" s="9" t="str">
        <f>Data[[#This Row],[schedule]]&amp;" | "&amp;Data[[#This Row],[section]]</f>
        <v>SCHEDULE 2: REPORT ON THE REGULATORY PROFIT | 2a: Regulatory Profit</v>
      </c>
      <c r="N3681" s="9" t="str">
        <f t="shared" si="57"/>
        <v>SCHEDULE 2: REPORT ON THE REGULATORY PROFIT | 2a: Regulatory Profit | Regulatory Profit / (Loss) before tax &amp; allowance for long term credit spread</v>
      </c>
    </row>
    <row r="3682" spans="1:14" hidden="1">
      <c r="A3682" t="s">
        <v>2</v>
      </c>
      <c r="B3682">
        <v>2013</v>
      </c>
      <c r="C3682" t="s">
        <v>136</v>
      </c>
      <c r="D3682" t="s">
        <v>137</v>
      </c>
      <c r="E3682" t="s">
        <v>81</v>
      </c>
      <c r="F3682" t="s">
        <v>81</v>
      </c>
      <c r="G3682">
        <v>36</v>
      </c>
      <c r="H3682" t="s">
        <v>160</v>
      </c>
      <c r="I3682">
        <v>2013</v>
      </c>
      <c r="J3682" t="s">
        <v>92</v>
      </c>
      <c r="K3682" t="s">
        <v>1647</v>
      </c>
      <c r="L3682">
        <v>18.25382252559729</v>
      </c>
      <c r="M3682" s="9" t="str">
        <f>Data[[#This Row],[schedule]]&amp;" | "&amp;Data[[#This Row],[section]]</f>
        <v>SCHEDULE 2: REPORT ON THE REGULATORY PROFIT | 2a: Regulatory Profit</v>
      </c>
      <c r="N3682" s="9" t="str">
        <f t="shared" si="57"/>
        <v>SCHEDULE 2: REPORT ON THE REGULATORY PROFIT | 2a: Regulatory Profit | Allowance for long term credit spread</v>
      </c>
    </row>
    <row r="3683" spans="1:14" hidden="1">
      <c r="A3683" t="s">
        <v>2</v>
      </c>
      <c r="B3683">
        <v>2013</v>
      </c>
      <c r="C3683" t="s">
        <v>136</v>
      </c>
      <c r="D3683" t="s">
        <v>137</v>
      </c>
      <c r="E3683" t="s">
        <v>81</v>
      </c>
      <c r="F3683" t="s">
        <v>81</v>
      </c>
      <c r="G3683">
        <v>38</v>
      </c>
      <c r="H3683" t="s">
        <v>161</v>
      </c>
      <c r="I3683">
        <v>2013</v>
      </c>
      <c r="J3683" t="s">
        <v>92</v>
      </c>
      <c r="K3683" t="s">
        <v>1793</v>
      </c>
      <c r="L3683">
        <v>8544.0424310942017</v>
      </c>
      <c r="M3683" s="9" t="str">
        <f>Data[[#This Row],[schedule]]&amp;" | "&amp;Data[[#This Row],[section]]</f>
        <v>SCHEDULE 2: REPORT ON THE REGULATORY PROFIT | 2a: Regulatory Profit</v>
      </c>
      <c r="N3683" s="9" t="str">
        <f t="shared" si="57"/>
        <v>SCHEDULE 2: REPORT ON THE REGULATORY PROFIT | 2a: Regulatory Profit | Regulatory Profit / (Loss) before tax</v>
      </c>
    </row>
    <row r="3684" spans="1:14" hidden="1">
      <c r="A3684" t="s">
        <v>2</v>
      </c>
      <c r="B3684">
        <v>2013</v>
      </c>
      <c r="C3684" t="s">
        <v>136</v>
      </c>
      <c r="D3684" t="s">
        <v>137</v>
      </c>
      <c r="E3684" t="s">
        <v>81</v>
      </c>
      <c r="F3684" t="s">
        <v>81</v>
      </c>
      <c r="G3684">
        <v>40</v>
      </c>
      <c r="H3684" t="s">
        <v>162</v>
      </c>
      <c r="I3684">
        <v>2013</v>
      </c>
      <c r="J3684" t="s">
        <v>92</v>
      </c>
      <c r="K3684" t="s">
        <v>1592</v>
      </c>
      <c r="L3684">
        <v>56.000410981057357</v>
      </c>
      <c r="M3684" s="9" t="str">
        <f>Data[[#This Row],[schedule]]&amp;" | "&amp;Data[[#This Row],[section]]</f>
        <v>SCHEDULE 2: REPORT ON THE REGULATORY PROFIT | 2a: Regulatory Profit</v>
      </c>
      <c r="N3684" s="9" t="str">
        <f t="shared" si="57"/>
        <v>SCHEDULE 2: REPORT ON THE REGULATORY PROFIT | 2a: Regulatory Profit | Regulatory tax allowance</v>
      </c>
    </row>
    <row r="3685" spans="1:14" hidden="1">
      <c r="A3685" t="s">
        <v>2</v>
      </c>
      <c r="B3685">
        <v>2013</v>
      </c>
      <c r="C3685" t="s">
        <v>136</v>
      </c>
      <c r="D3685" t="s">
        <v>137</v>
      </c>
      <c r="E3685" t="s">
        <v>81</v>
      </c>
      <c r="F3685" t="s">
        <v>81</v>
      </c>
      <c r="G3685">
        <v>42</v>
      </c>
      <c r="H3685" t="s">
        <v>163</v>
      </c>
      <c r="I3685">
        <v>2013</v>
      </c>
      <c r="J3685" t="s">
        <v>92</v>
      </c>
      <c r="K3685" t="s">
        <v>1813</v>
      </c>
      <c r="L3685">
        <v>8488.0420201131437</v>
      </c>
      <c r="M3685" s="9" t="str">
        <f>Data[[#This Row],[schedule]]&amp;" | "&amp;Data[[#This Row],[section]]</f>
        <v>SCHEDULE 2: REPORT ON THE REGULATORY PROFIT | 2a: Regulatory Profit</v>
      </c>
      <c r="N3685" s="9" t="str">
        <f t="shared" si="57"/>
        <v xml:space="preserve">SCHEDULE 2: REPORT ON THE REGULATORY PROFIT | 2a: Regulatory Profit | Regulatory Profit / (Loss) </v>
      </c>
    </row>
    <row r="3686" spans="1:14" hidden="1">
      <c r="A3686" t="s">
        <v>2</v>
      </c>
      <c r="B3686">
        <v>2013</v>
      </c>
      <c r="C3686" t="s">
        <v>136</v>
      </c>
      <c r="D3686" t="s">
        <v>138</v>
      </c>
      <c r="E3686" t="s">
        <v>81</v>
      </c>
      <c r="F3686" t="s">
        <v>81</v>
      </c>
      <c r="G3686">
        <v>88</v>
      </c>
      <c r="H3686" t="s">
        <v>164</v>
      </c>
      <c r="I3686">
        <v>2013</v>
      </c>
      <c r="J3686" t="s">
        <v>92</v>
      </c>
      <c r="K3686" t="s">
        <v>1814</v>
      </c>
      <c r="L3686">
        <v>5808.2041613600277</v>
      </c>
      <c r="M3686" s="9" t="str">
        <f>Data[[#This Row],[schedule]]&amp;" | "&amp;Data[[#This Row],[section]]</f>
        <v>SCHEDULE 2: REPORT ON THE REGULATORY PROFIT | 2b(ii): Financial Incentives</v>
      </c>
      <c r="N3686" s="9" t="str">
        <f t="shared" si="57"/>
        <v>SCHEDULE 2: REPORT ON THE REGULATORY PROFIT | 2b(ii): Financial Incentives | Pricing incentives</v>
      </c>
    </row>
    <row r="3687" spans="1:14" hidden="1">
      <c r="A3687" t="s">
        <v>2</v>
      </c>
      <c r="B3687">
        <v>2013</v>
      </c>
      <c r="C3687" t="s">
        <v>136</v>
      </c>
      <c r="D3687" t="s">
        <v>138</v>
      </c>
      <c r="E3687" t="s">
        <v>81</v>
      </c>
      <c r="F3687" t="s">
        <v>81</v>
      </c>
      <c r="G3687">
        <v>89</v>
      </c>
      <c r="H3687" t="s">
        <v>165</v>
      </c>
      <c r="I3687">
        <v>2013</v>
      </c>
      <c r="J3687" t="s">
        <v>92</v>
      </c>
      <c r="K3687" t="s">
        <v>1815</v>
      </c>
      <c r="L3687">
        <v>143</v>
      </c>
      <c r="M3687" s="9" t="str">
        <f>Data[[#This Row],[schedule]]&amp;" | "&amp;Data[[#This Row],[section]]</f>
        <v>SCHEDULE 2: REPORT ON THE REGULATORY PROFIT | 2b(ii): Financial Incentives</v>
      </c>
      <c r="N3687" s="9" t="str">
        <f t="shared" si="57"/>
        <v>SCHEDULE 2: REPORT ON THE REGULATORY PROFIT | 2b(ii): Financial Incentives | Other incentives</v>
      </c>
    </row>
    <row r="3688" spans="1:14" hidden="1">
      <c r="A3688" t="s">
        <v>2</v>
      </c>
      <c r="B3688">
        <v>2013</v>
      </c>
      <c r="C3688" t="s">
        <v>136</v>
      </c>
      <c r="D3688" t="s">
        <v>138</v>
      </c>
      <c r="E3688" t="s">
        <v>81</v>
      </c>
      <c r="F3688" t="s">
        <v>81</v>
      </c>
      <c r="G3688">
        <v>90</v>
      </c>
      <c r="H3688" t="s">
        <v>166</v>
      </c>
      <c r="I3688">
        <v>2013</v>
      </c>
      <c r="J3688" t="s">
        <v>92</v>
      </c>
      <c r="K3688" t="s">
        <v>1816</v>
      </c>
      <c r="L3688">
        <v>5951.2041613600277</v>
      </c>
      <c r="M3688" s="9" t="str">
        <f>Data[[#This Row],[schedule]]&amp;" | "&amp;Data[[#This Row],[section]]</f>
        <v>SCHEDULE 2: REPORT ON THE REGULATORY PROFIT | 2b(ii): Financial Incentives</v>
      </c>
      <c r="N3688" s="9" t="str">
        <f t="shared" si="57"/>
        <v>SCHEDULE 2: REPORT ON THE REGULATORY PROFIT | 2b(ii): Financial Incentives | Total financial incentives</v>
      </c>
    </row>
    <row r="3689" spans="1:14" hidden="1">
      <c r="A3689" t="s">
        <v>2</v>
      </c>
      <c r="B3689">
        <v>2013</v>
      </c>
      <c r="C3689" t="s">
        <v>136</v>
      </c>
      <c r="D3689" t="s">
        <v>139</v>
      </c>
      <c r="E3689" t="s">
        <v>81</v>
      </c>
      <c r="F3689" t="s">
        <v>81</v>
      </c>
      <c r="G3689">
        <v>93</v>
      </c>
      <c r="H3689" t="s">
        <v>167</v>
      </c>
      <c r="I3689">
        <v>2013</v>
      </c>
      <c r="J3689" t="s">
        <v>92</v>
      </c>
      <c r="K3689" t="s">
        <v>1817</v>
      </c>
      <c r="L3689">
        <v>884.74696761061614</v>
      </c>
      <c r="M3689" s="9" t="str">
        <f>Data[[#This Row],[schedule]]&amp;" | "&amp;Data[[#This Row],[section]]</f>
        <v>SCHEDULE 2: REPORT ON THE REGULATORY PROFIT | 2b(iii): Rates and Levy Costs</v>
      </c>
      <c r="N3689" s="9" t="str">
        <f t="shared" si="57"/>
        <v>SCHEDULE 2: REPORT ON THE REGULATORY PROFIT | 2b(iii): Rates and Levy Costs | Rates and levy costs</v>
      </c>
    </row>
    <row r="3690" spans="1:14" hidden="1">
      <c r="A3690" t="s">
        <v>2</v>
      </c>
      <c r="B3690">
        <v>2013</v>
      </c>
      <c r="C3690" t="s">
        <v>136</v>
      </c>
      <c r="D3690" t="s">
        <v>140</v>
      </c>
      <c r="E3690" t="s">
        <v>81</v>
      </c>
      <c r="F3690" t="s">
        <v>81</v>
      </c>
      <c r="G3690">
        <v>96</v>
      </c>
      <c r="H3690" t="s">
        <v>168</v>
      </c>
      <c r="I3690">
        <v>2013</v>
      </c>
      <c r="J3690" t="s">
        <v>92</v>
      </c>
      <c r="K3690" t="s">
        <v>458</v>
      </c>
      <c r="L3690">
        <v>0</v>
      </c>
      <c r="M3690" s="9" t="str">
        <f>Data[[#This Row],[schedule]]&amp;" | "&amp;Data[[#This Row],[section]]</f>
        <v>SCHEDULE 2: REPORT ON THE REGULATORY PROFIT | 2b(iv): Merger and Acquisition Expenses</v>
      </c>
      <c r="N3690" s="9" t="str">
        <f t="shared" si="57"/>
        <v>SCHEDULE 2: REPORT ON THE REGULATORY PROFIT | 2b(iv): Merger and Acquisition Expenses | Merger and acquisition expenses</v>
      </c>
    </row>
    <row r="3691" spans="1:14" hidden="1">
      <c r="A3691" t="s">
        <v>2</v>
      </c>
      <c r="B3691">
        <v>2013</v>
      </c>
      <c r="C3691" t="s">
        <v>104</v>
      </c>
      <c r="D3691" t="s">
        <v>105</v>
      </c>
      <c r="E3691" t="s">
        <v>101</v>
      </c>
      <c r="F3691" t="s">
        <v>81</v>
      </c>
      <c r="G3691">
        <v>9</v>
      </c>
      <c r="H3691" t="s">
        <v>109</v>
      </c>
      <c r="I3691">
        <v>2011</v>
      </c>
      <c r="J3691" t="s">
        <v>92</v>
      </c>
      <c r="K3691" t="s">
        <v>4891</v>
      </c>
      <c r="L3691">
        <v>18884.13379560805</v>
      </c>
      <c r="M3691" s="9" t="str">
        <f>Data[[#This Row],[schedule]]&amp;" | "&amp;Data[[#This Row],[section]]</f>
        <v>SCHEDULE 1: REPORT ON RETURN ON INVESTMENT | 1a: Return on Investment</v>
      </c>
      <c r="N3691" s="9" t="str">
        <f t="shared" si="57"/>
        <v>SCHEDULE 1: REPORT ON RETURN ON INVESTMENT | 1a: Return on Investment | By category | Regulatory profit / (loss)</v>
      </c>
    </row>
    <row r="3692" spans="1:14" hidden="1">
      <c r="A3692" t="s">
        <v>2</v>
      </c>
      <c r="B3692">
        <v>2013</v>
      </c>
      <c r="C3692" t="s">
        <v>104</v>
      </c>
      <c r="D3692" t="s">
        <v>105</v>
      </c>
      <c r="E3692" t="s">
        <v>101</v>
      </c>
      <c r="F3692" t="s">
        <v>81</v>
      </c>
      <c r="G3692">
        <v>9</v>
      </c>
      <c r="H3692" t="s">
        <v>109</v>
      </c>
      <c r="I3692">
        <v>2012</v>
      </c>
      <c r="J3692" t="s">
        <v>92</v>
      </c>
      <c r="K3692" t="s">
        <v>1960</v>
      </c>
      <c r="L3692">
        <v>7517.4443355689918</v>
      </c>
      <c r="M3692" s="9" t="str">
        <f>Data[[#This Row],[schedule]]&amp;" | "&amp;Data[[#This Row],[section]]</f>
        <v>SCHEDULE 1: REPORT ON RETURN ON INVESTMENT | 1a: Return on Investment</v>
      </c>
      <c r="N3692" s="9" t="str">
        <f t="shared" si="57"/>
        <v>SCHEDULE 1: REPORT ON RETURN ON INVESTMENT | 1a: Return on Investment | By category | Regulatory profit / (loss)</v>
      </c>
    </row>
    <row r="3693" spans="1:14" hidden="1">
      <c r="A3693" t="s">
        <v>2</v>
      </c>
      <c r="B3693">
        <v>2013</v>
      </c>
      <c r="C3693" t="s">
        <v>104</v>
      </c>
      <c r="D3693" t="s">
        <v>105</v>
      </c>
      <c r="E3693" t="s">
        <v>101</v>
      </c>
      <c r="F3693" t="s">
        <v>81</v>
      </c>
      <c r="G3693">
        <v>9</v>
      </c>
      <c r="H3693" t="s">
        <v>109</v>
      </c>
      <c r="I3693">
        <v>2013</v>
      </c>
      <c r="J3693" t="s">
        <v>92</v>
      </c>
      <c r="K3693" t="s">
        <v>1813</v>
      </c>
      <c r="L3693">
        <v>8488.0420201131437</v>
      </c>
      <c r="M3693" s="9" t="str">
        <f>Data[[#This Row],[schedule]]&amp;" | "&amp;Data[[#This Row],[section]]</f>
        <v>SCHEDULE 1: REPORT ON RETURN ON INVESTMENT | 1a: Return on Investment</v>
      </c>
      <c r="N3693" s="9" t="str">
        <f t="shared" si="57"/>
        <v>SCHEDULE 1: REPORT ON RETURN ON INVESTMENT | 1a: Return on Investment | By category | Regulatory profit / (loss)</v>
      </c>
    </row>
    <row r="3694" spans="1:14" hidden="1">
      <c r="A3694" t="s">
        <v>2</v>
      </c>
      <c r="B3694">
        <v>2013</v>
      </c>
      <c r="C3694" t="s">
        <v>104</v>
      </c>
      <c r="D3694" t="s">
        <v>105</v>
      </c>
      <c r="E3694" t="s">
        <v>101</v>
      </c>
      <c r="F3694" t="s">
        <v>81</v>
      </c>
      <c r="G3694">
        <v>10</v>
      </c>
      <c r="H3694" t="s">
        <v>110</v>
      </c>
      <c r="I3694">
        <v>2011</v>
      </c>
      <c r="J3694" t="s">
        <v>92</v>
      </c>
      <c r="K3694" t="s">
        <v>4892</v>
      </c>
      <c r="L3694">
        <v>1009.7740614000001</v>
      </c>
      <c r="M3694" s="9" t="str">
        <f>Data[[#This Row],[schedule]]&amp;" | "&amp;Data[[#This Row],[section]]</f>
        <v>SCHEDULE 1: REPORT ON RETURN ON INVESTMENT | 1a: Return on Investment</v>
      </c>
      <c r="N3694" s="9" t="str">
        <f t="shared" si="57"/>
        <v>SCHEDULE 1: REPORT ON RETURN ON INVESTMENT | 1a: Return on Investment | By category | Notional interest tax shield</v>
      </c>
    </row>
    <row r="3695" spans="1:14" hidden="1">
      <c r="A3695" t="s">
        <v>2</v>
      </c>
      <c r="B3695">
        <v>2013</v>
      </c>
      <c r="C3695" t="s">
        <v>104</v>
      </c>
      <c r="D3695" t="s">
        <v>105</v>
      </c>
      <c r="E3695" t="s">
        <v>101</v>
      </c>
      <c r="F3695" t="s">
        <v>81</v>
      </c>
      <c r="G3695">
        <v>10</v>
      </c>
      <c r="H3695" t="s">
        <v>110</v>
      </c>
      <c r="I3695">
        <v>2012</v>
      </c>
      <c r="J3695" t="s">
        <v>92</v>
      </c>
      <c r="K3695" t="s">
        <v>4893</v>
      </c>
      <c r="L3695">
        <v>1131.0583956</v>
      </c>
      <c r="M3695" s="9" t="str">
        <f>Data[[#This Row],[schedule]]&amp;" | "&amp;Data[[#This Row],[section]]</f>
        <v>SCHEDULE 1: REPORT ON RETURN ON INVESTMENT | 1a: Return on Investment</v>
      </c>
      <c r="N3695" s="9" t="str">
        <f t="shared" si="57"/>
        <v>SCHEDULE 1: REPORT ON RETURN ON INVESTMENT | 1a: Return on Investment | By category | Notional interest tax shield</v>
      </c>
    </row>
    <row r="3696" spans="1:14" hidden="1">
      <c r="A3696" t="s">
        <v>2</v>
      </c>
      <c r="B3696">
        <v>2013</v>
      </c>
      <c r="C3696" t="s">
        <v>104</v>
      </c>
      <c r="D3696" t="s">
        <v>105</v>
      </c>
      <c r="E3696" t="s">
        <v>101</v>
      </c>
      <c r="F3696" t="s">
        <v>81</v>
      </c>
      <c r="G3696">
        <v>10</v>
      </c>
      <c r="H3696" t="s">
        <v>110</v>
      </c>
      <c r="I3696">
        <v>2013</v>
      </c>
      <c r="J3696" t="s">
        <v>92</v>
      </c>
      <c r="K3696" t="s">
        <v>4894</v>
      </c>
      <c r="L3696">
        <v>965.61611328000026</v>
      </c>
      <c r="M3696" s="9" t="str">
        <f>Data[[#This Row],[schedule]]&amp;" | "&amp;Data[[#This Row],[section]]</f>
        <v>SCHEDULE 1: REPORT ON RETURN ON INVESTMENT | 1a: Return on Investment</v>
      </c>
      <c r="N3696" s="9" t="str">
        <f t="shared" si="57"/>
        <v>SCHEDULE 1: REPORT ON RETURN ON INVESTMENT | 1a: Return on Investment | By category | Notional interest tax shield</v>
      </c>
    </row>
    <row r="3697" spans="1:14" hidden="1">
      <c r="A3697" t="s">
        <v>2</v>
      </c>
      <c r="B3697">
        <v>2013</v>
      </c>
      <c r="C3697" t="s">
        <v>104</v>
      </c>
      <c r="D3697" t="s">
        <v>105</v>
      </c>
      <c r="E3697" t="s">
        <v>101</v>
      </c>
      <c r="F3697" t="s">
        <v>81</v>
      </c>
      <c r="G3697">
        <v>11</v>
      </c>
      <c r="H3697" t="s">
        <v>111</v>
      </c>
      <c r="I3697">
        <v>2011</v>
      </c>
      <c r="J3697" t="s">
        <v>92</v>
      </c>
      <c r="K3697" t="s">
        <v>4895</v>
      </c>
      <c r="L3697">
        <v>17873.35973420805</v>
      </c>
      <c r="M3697" s="9" t="str">
        <f>Data[[#This Row],[schedule]]&amp;" | "&amp;Data[[#This Row],[section]]</f>
        <v>SCHEDULE 1: REPORT ON RETURN ON INVESTMENT | 1a: Return on Investment</v>
      </c>
      <c r="N3697" s="9" t="str">
        <f t="shared" si="57"/>
        <v>SCHEDULE 1: REPORT ON RETURN ON INVESTMENT | 1a: Return on Investment | By category | Adjusted regulatory profit</v>
      </c>
    </row>
    <row r="3698" spans="1:14" hidden="1">
      <c r="A3698" t="s">
        <v>2</v>
      </c>
      <c r="B3698">
        <v>2013</v>
      </c>
      <c r="C3698" t="s">
        <v>104</v>
      </c>
      <c r="D3698" t="s">
        <v>105</v>
      </c>
      <c r="E3698" t="s">
        <v>101</v>
      </c>
      <c r="F3698" t="s">
        <v>81</v>
      </c>
      <c r="G3698">
        <v>11</v>
      </c>
      <c r="H3698" t="s">
        <v>111</v>
      </c>
      <c r="I3698">
        <v>2012</v>
      </c>
      <c r="J3698" t="s">
        <v>92</v>
      </c>
      <c r="K3698" t="s">
        <v>4896</v>
      </c>
      <c r="L3698">
        <v>6385.3859399689918</v>
      </c>
      <c r="M3698" s="9" t="str">
        <f>Data[[#This Row],[schedule]]&amp;" | "&amp;Data[[#This Row],[section]]</f>
        <v>SCHEDULE 1: REPORT ON RETURN ON INVESTMENT | 1a: Return on Investment</v>
      </c>
      <c r="N3698" s="9" t="str">
        <f t="shared" si="57"/>
        <v>SCHEDULE 1: REPORT ON RETURN ON INVESTMENT | 1a: Return on Investment | By category | Adjusted regulatory profit</v>
      </c>
    </row>
    <row r="3699" spans="1:14" hidden="1">
      <c r="A3699" t="s">
        <v>2</v>
      </c>
      <c r="B3699">
        <v>2013</v>
      </c>
      <c r="C3699" t="s">
        <v>104</v>
      </c>
      <c r="D3699" t="s">
        <v>105</v>
      </c>
      <c r="E3699" t="s">
        <v>101</v>
      </c>
      <c r="F3699" t="s">
        <v>81</v>
      </c>
      <c r="G3699">
        <v>11</v>
      </c>
      <c r="H3699" t="s">
        <v>111</v>
      </c>
      <c r="I3699">
        <v>2013</v>
      </c>
      <c r="J3699" t="s">
        <v>92</v>
      </c>
      <c r="K3699" t="s">
        <v>4897</v>
      </c>
      <c r="L3699">
        <v>7522.425906833143</v>
      </c>
      <c r="M3699" s="9" t="str">
        <f>Data[[#This Row],[schedule]]&amp;" | "&amp;Data[[#This Row],[section]]</f>
        <v>SCHEDULE 1: REPORT ON RETURN ON INVESTMENT | 1a: Return on Investment</v>
      </c>
      <c r="N3699" s="9" t="str">
        <f t="shared" si="57"/>
        <v>SCHEDULE 1: REPORT ON RETURN ON INVESTMENT | 1a: Return on Investment | By category | Adjusted regulatory profit</v>
      </c>
    </row>
    <row r="3700" spans="1:14" hidden="1">
      <c r="A3700" t="s">
        <v>2</v>
      </c>
      <c r="B3700">
        <v>2013</v>
      </c>
      <c r="C3700" t="s">
        <v>104</v>
      </c>
      <c r="D3700" t="s">
        <v>105</v>
      </c>
      <c r="E3700" t="s">
        <v>101</v>
      </c>
      <c r="F3700" t="s">
        <v>81</v>
      </c>
      <c r="G3700">
        <v>12</v>
      </c>
      <c r="H3700" t="s">
        <v>112</v>
      </c>
      <c r="I3700">
        <v>2011</v>
      </c>
      <c r="J3700" t="s">
        <v>92</v>
      </c>
      <c r="K3700" t="s">
        <v>4898</v>
      </c>
      <c r="L3700">
        <v>315237.84049999999</v>
      </c>
      <c r="M3700" s="9" t="str">
        <f>Data[[#This Row],[schedule]]&amp;" | "&amp;Data[[#This Row],[section]]</f>
        <v>SCHEDULE 1: REPORT ON RETURN ON INVESTMENT | 1a: Return on Investment</v>
      </c>
      <c r="N3700" s="9" t="str">
        <f t="shared" si="57"/>
        <v xml:space="preserve">SCHEDULE 1: REPORT ON RETURN ON INVESTMENT | 1a: Return on Investment | By category | Regulatory investment value </v>
      </c>
    </row>
    <row r="3701" spans="1:14" hidden="1">
      <c r="A3701" t="s">
        <v>2</v>
      </c>
      <c r="B3701">
        <v>2013</v>
      </c>
      <c r="C3701" t="s">
        <v>104</v>
      </c>
      <c r="D3701" t="s">
        <v>105</v>
      </c>
      <c r="E3701" t="s">
        <v>101</v>
      </c>
      <c r="F3701" t="s">
        <v>81</v>
      </c>
      <c r="G3701">
        <v>12</v>
      </c>
      <c r="H3701" t="s">
        <v>112</v>
      </c>
      <c r="I3701">
        <v>2012</v>
      </c>
      <c r="J3701" t="s">
        <v>92</v>
      </c>
      <c r="K3701" t="s">
        <v>4899</v>
      </c>
      <c r="L3701">
        <v>404057.5</v>
      </c>
      <c r="M3701" s="9" t="str">
        <f>Data[[#This Row],[schedule]]&amp;" | "&amp;Data[[#This Row],[section]]</f>
        <v>SCHEDULE 1: REPORT ON RETURN ON INVESTMENT | 1a: Return on Investment</v>
      </c>
      <c r="N3701" s="9" t="str">
        <f t="shared" si="57"/>
        <v xml:space="preserve">SCHEDULE 1: REPORT ON RETURN ON INVESTMENT | 1a: Return on Investment | By category | Regulatory investment value </v>
      </c>
    </row>
    <row r="3702" spans="1:14" hidden="1">
      <c r="A3702" t="s">
        <v>2</v>
      </c>
      <c r="B3702">
        <v>2013</v>
      </c>
      <c r="C3702" t="s">
        <v>104</v>
      </c>
      <c r="D3702" t="s">
        <v>105</v>
      </c>
      <c r="E3702" t="s">
        <v>101</v>
      </c>
      <c r="F3702" t="s">
        <v>81</v>
      </c>
      <c r="G3702">
        <v>12</v>
      </c>
      <c r="H3702" t="s">
        <v>112</v>
      </c>
      <c r="I3702">
        <v>2013</v>
      </c>
      <c r="J3702" t="s">
        <v>92</v>
      </c>
      <c r="K3702" t="s">
        <v>4900</v>
      </c>
      <c r="L3702">
        <v>428960</v>
      </c>
      <c r="M3702" s="9" t="str">
        <f>Data[[#This Row],[schedule]]&amp;" | "&amp;Data[[#This Row],[section]]</f>
        <v>SCHEDULE 1: REPORT ON RETURN ON INVESTMENT | 1a: Return on Investment</v>
      </c>
      <c r="N3702" s="9" t="str">
        <f t="shared" si="57"/>
        <v xml:space="preserve">SCHEDULE 1: REPORT ON RETURN ON INVESTMENT | 1a: Return on Investment | By category | Regulatory investment value </v>
      </c>
    </row>
    <row r="3703" spans="1:14" hidden="1">
      <c r="A3703" t="s">
        <v>2</v>
      </c>
      <c r="B3703">
        <v>2013</v>
      </c>
      <c r="C3703" t="s">
        <v>104</v>
      </c>
      <c r="D3703" t="s">
        <v>105</v>
      </c>
      <c r="E3703" t="s">
        <v>101</v>
      </c>
      <c r="F3703" t="s">
        <v>81</v>
      </c>
      <c r="G3703">
        <v>14</v>
      </c>
      <c r="H3703" t="s">
        <v>113</v>
      </c>
      <c r="I3703">
        <v>2011</v>
      </c>
      <c r="J3703" t="s">
        <v>93</v>
      </c>
      <c r="K3703" t="s">
        <v>4901</v>
      </c>
      <c r="L3703">
        <v>5.6698014761993799E-2</v>
      </c>
      <c r="M3703" s="9" t="str">
        <f>Data[[#This Row],[schedule]]&amp;" | "&amp;Data[[#This Row],[section]]</f>
        <v>SCHEDULE 1: REPORT ON RETURN ON INVESTMENT | 1a: Return on Investment</v>
      </c>
      <c r="N3703" s="9" t="str">
        <f t="shared" si="57"/>
        <v>SCHEDULE 1: REPORT ON RETURN ON INVESTMENT | 1a: Return on Investment | By category | ROI—comparable to a post tax WACC (%)</v>
      </c>
    </row>
    <row r="3704" spans="1:14" hidden="1">
      <c r="A3704" t="s">
        <v>2</v>
      </c>
      <c r="B3704">
        <v>2013</v>
      </c>
      <c r="C3704" t="s">
        <v>104</v>
      </c>
      <c r="D3704" t="s">
        <v>105</v>
      </c>
      <c r="E3704" t="s">
        <v>101</v>
      </c>
      <c r="F3704" t="s">
        <v>81</v>
      </c>
      <c r="G3704">
        <v>14</v>
      </c>
      <c r="H3704" t="s">
        <v>113</v>
      </c>
      <c r="I3704">
        <v>2012</v>
      </c>
      <c r="J3704" t="s">
        <v>93</v>
      </c>
      <c r="K3704" t="s">
        <v>4902</v>
      </c>
      <c r="L3704">
        <v>1.5803161530150999E-2</v>
      </c>
      <c r="M3704" s="9" t="str">
        <f>Data[[#This Row],[schedule]]&amp;" | "&amp;Data[[#This Row],[section]]</f>
        <v>SCHEDULE 1: REPORT ON RETURN ON INVESTMENT | 1a: Return on Investment</v>
      </c>
      <c r="N3704" s="9" t="str">
        <f t="shared" si="57"/>
        <v>SCHEDULE 1: REPORT ON RETURN ON INVESTMENT | 1a: Return on Investment | By category | ROI—comparable to a post tax WACC (%)</v>
      </c>
    </row>
    <row r="3705" spans="1:14" hidden="1">
      <c r="A3705" t="s">
        <v>2</v>
      </c>
      <c r="B3705">
        <v>2013</v>
      </c>
      <c r="C3705" t="s">
        <v>104</v>
      </c>
      <c r="D3705" t="s">
        <v>105</v>
      </c>
      <c r="E3705" t="s">
        <v>101</v>
      </c>
      <c r="F3705" t="s">
        <v>81</v>
      </c>
      <c r="G3705">
        <v>14</v>
      </c>
      <c r="H3705" t="s">
        <v>113</v>
      </c>
      <c r="I3705">
        <v>2013</v>
      </c>
      <c r="J3705" t="s">
        <v>93</v>
      </c>
      <c r="K3705" t="s">
        <v>4903</v>
      </c>
      <c r="L3705">
        <v>1.75364274217483E-2</v>
      </c>
      <c r="M3705" s="9" t="str">
        <f>Data[[#This Row],[schedule]]&amp;" | "&amp;Data[[#This Row],[section]]</f>
        <v>SCHEDULE 1: REPORT ON RETURN ON INVESTMENT | 1a: Return on Investment</v>
      </c>
      <c r="N3705" s="9" t="str">
        <f t="shared" si="57"/>
        <v>SCHEDULE 1: REPORT ON RETURN ON INVESTMENT | 1a: Return on Investment | By category | ROI—comparable to a post tax WACC (%)</v>
      </c>
    </row>
    <row r="3706" spans="1:14" hidden="1">
      <c r="A3706" t="s">
        <v>2</v>
      </c>
      <c r="B3706">
        <v>2013</v>
      </c>
      <c r="C3706" t="s">
        <v>104</v>
      </c>
      <c r="D3706" t="s">
        <v>105</v>
      </c>
      <c r="E3706" t="s">
        <v>101</v>
      </c>
      <c r="F3706" t="s">
        <v>81</v>
      </c>
      <c r="G3706">
        <v>15</v>
      </c>
      <c r="H3706" t="s">
        <v>114</v>
      </c>
      <c r="I3706">
        <v>2011</v>
      </c>
      <c r="J3706" t="s">
        <v>93</v>
      </c>
      <c r="K3706" t="s">
        <v>788</v>
      </c>
      <c r="L3706">
        <v>8.0600000000000005E-2</v>
      </c>
      <c r="M3706" s="9" t="str">
        <f>Data[[#This Row],[schedule]]&amp;" | "&amp;Data[[#This Row],[section]]</f>
        <v>SCHEDULE 1: REPORT ON RETURN ON INVESTMENT | 1a: Return on Investment</v>
      </c>
      <c r="N3706" s="9" t="str">
        <f t="shared" si="57"/>
        <v>SCHEDULE 1: REPORT ON RETURN ON INVESTMENT | 1a: Return on Investment | By category | Post tax WACC (%)</v>
      </c>
    </row>
    <row r="3707" spans="1:14" hidden="1">
      <c r="A3707" t="s">
        <v>2</v>
      </c>
      <c r="B3707">
        <v>2013</v>
      </c>
      <c r="C3707" t="s">
        <v>104</v>
      </c>
      <c r="D3707" t="s">
        <v>105</v>
      </c>
      <c r="E3707" t="s">
        <v>101</v>
      </c>
      <c r="F3707" t="s">
        <v>81</v>
      </c>
      <c r="G3707">
        <v>15</v>
      </c>
      <c r="H3707" t="s">
        <v>114</v>
      </c>
      <c r="I3707">
        <v>2012</v>
      </c>
      <c r="J3707" t="s">
        <v>93</v>
      </c>
      <c r="K3707" t="s">
        <v>789</v>
      </c>
      <c r="L3707">
        <v>7.5600000000000001E-2</v>
      </c>
      <c r="M3707" s="9" t="str">
        <f>Data[[#This Row],[schedule]]&amp;" | "&amp;Data[[#This Row],[section]]</f>
        <v>SCHEDULE 1: REPORT ON RETURN ON INVESTMENT | 1a: Return on Investment</v>
      </c>
      <c r="N3707" s="9" t="str">
        <f t="shared" si="57"/>
        <v>SCHEDULE 1: REPORT ON RETURN ON INVESTMENT | 1a: Return on Investment | By category | Post tax WACC (%)</v>
      </c>
    </row>
    <row r="3708" spans="1:14" hidden="1">
      <c r="A3708" t="s">
        <v>2</v>
      </c>
      <c r="B3708">
        <v>2013</v>
      </c>
      <c r="C3708" t="s">
        <v>104</v>
      </c>
      <c r="D3708" t="s">
        <v>105</v>
      </c>
      <c r="E3708" t="s">
        <v>101</v>
      </c>
      <c r="F3708" t="s">
        <v>81</v>
      </c>
      <c r="G3708">
        <v>15</v>
      </c>
      <c r="H3708" t="s">
        <v>114</v>
      </c>
      <c r="I3708">
        <v>2013</v>
      </c>
      <c r="J3708" t="s">
        <v>93</v>
      </c>
      <c r="K3708" t="s">
        <v>790</v>
      </c>
      <c r="L3708">
        <v>6.4899999999999999E-2</v>
      </c>
      <c r="M3708" s="9" t="str">
        <f>Data[[#This Row],[schedule]]&amp;" | "&amp;Data[[#This Row],[section]]</f>
        <v>SCHEDULE 1: REPORT ON RETURN ON INVESTMENT | 1a: Return on Investment</v>
      </c>
      <c r="N3708" s="9" t="str">
        <f t="shared" si="57"/>
        <v>SCHEDULE 1: REPORT ON RETURN ON INVESTMENT | 1a: Return on Investment | By category | Post tax WACC (%)</v>
      </c>
    </row>
    <row r="3709" spans="1:14" hidden="1">
      <c r="A3709" t="s">
        <v>2</v>
      </c>
      <c r="B3709">
        <v>2013</v>
      </c>
      <c r="C3709" t="s">
        <v>104</v>
      </c>
      <c r="D3709" t="s">
        <v>105</v>
      </c>
      <c r="E3709" t="s">
        <v>101</v>
      </c>
      <c r="F3709" t="s">
        <v>81</v>
      </c>
      <c r="G3709">
        <v>17</v>
      </c>
      <c r="H3709" t="s">
        <v>115</v>
      </c>
      <c r="I3709">
        <v>2011</v>
      </c>
      <c r="J3709" t="s">
        <v>93</v>
      </c>
      <c r="K3709" t="s">
        <v>4904</v>
      </c>
      <c r="L3709">
        <v>5.9904400327244499E-2</v>
      </c>
      <c r="M3709" s="9" t="str">
        <f>Data[[#This Row],[schedule]]&amp;" | "&amp;Data[[#This Row],[section]]</f>
        <v>SCHEDULE 1: REPORT ON RETURN ON INVESTMENT | 1a: Return on Investment</v>
      </c>
      <c r="N3709" s="9" t="str">
        <f t="shared" si="57"/>
        <v>SCHEDULE 1: REPORT ON RETURN ON INVESTMENT | 1a: Return on Investment | By category | ROI—comparable to a vanilla WACC (%)</v>
      </c>
    </row>
    <row r="3710" spans="1:14" hidden="1">
      <c r="A3710" t="s">
        <v>2</v>
      </c>
      <c r="B3710">
        <v>2013</v>
      </c>
      <c r="C3710" t="s">
        <v>104</v>
      </c>
      <c r="D3710" t="s">
        <v>105</v>
      </c>
      <c r="E3710" t="s">
        <v>101</v>
      </c>
      <c r="F3710" t="s">
        <v>81</v>
      </c>
      <c r="G3710">
        <v>17</v>
      </c>
      <c r="H3710" t="s">
        <v>115</v>
      </c>
      <c r="I3710">
        <v>2012</v>
      </c>
      <c r="J3710" t="s">
        <v>93</v>
      </c>
      <c r="K3710" t="s">
        <v>4905</v>
      </c>
      <c r="L3710">
        <v>1.8604887511230399E-2</v>
      </c>
      <c r="M3710" s="9" t="str">
        <f>Data[[#This Row],[schedule]]&amp;" | "&amp;Data[[#This Row],[section]]</f>
        <v>SCHEDULE 1: REPORT ON RETURN ON INVESTMENT | 1a: Return on Investment</v>
      </c>
      <c r="N3710" s="9" t="str">
        <f t="shared" si="57"/>
        <v>SCHEDULE 1: REPORT ON RETURN ON INVESTMENT | 1a: Return on Investment | By category | ROI—comparable to a vanilla WACC (%)</v>
      </c>
    </row>
    <row r="3711" spans="1:14" hidden="1">
      <c r="A3711" t="s">
        <v>2</v>
      </c>
      <c r="B3711">
        <v>2013</v>
      </c>
      <c r="C3711" t="s">
        <v>104</v>
      </c>
      <c r="D3711" t="s">
        <v>105</v>
      </c>
      <c r="E3711" t="s">
        <v>101</v>
      </c>
      <c r="F3711" t="s">
        <v>81</v>
      </c>
      <c r="G3711">
        <v>17</v>
      </c>
      <c r="H3711" t="s">
        <v>115</v>
      </c>
      <c r="I3711">
        <v>2013</v>
      </c>
      <c r="J3711" t="s">
        <v>93</v>
      </c>
      <c r="K3711" t="s">
        <v>4906</v>
      </c>
      <c r="L3711">
        <v>1.9787490722009402E-2</v>
      </c>
      <c r="M3711" s="9" t="str">
        <f>Data[[#This Row],[schedule]]&amp;" | "&amp;Data[[#This Row],[section]]</f>
        <v>SCHEDULE 1: REPORT ON RETURN ON INVESTMENT | 1a: Return on Investment</v>
      </c>
      <c r="N3711" s="9" t="str">
        <f t="shared" si="57"/>
        <v>SCHEDULE 1: REPORT ON RETURN ON INVESTMENT | 1a: Return on Investment | By category | ROI—comparable to a vanilla WACC (%)</v>
      </c>
    </row>
    <row r="3712" spans="1:14" hidden="1">
      <c r="A3712" t="s">
        <v>2</v>
      </c>
      <c r="B3712">
        <v>2013</v>
      </c>
      <c r="C3712" t="s">
        <v>104</v>
      </c>
      <c r="D3712" t="s">
        <v>105</v>
      </c>
      <c r="E3712" t="s">
        <v>101</v>
      </c>
      <c r="F3712" t="s">
        <v>81</v>
      </c>
      <c r="G3712">
        <v>18</v>
      </c>
      <c r="H3712" t="s">
        <v>116</v>
      </c>
      <c r="I3712">
        <v>2011</v>
      </c>
      <c r="J3712" t="s">
        <v>93</v>
      </c>
      <c r="K3712" t="s">
        <v>794</v>
      </c>
      <c r="L3712">
        <v>8.4000000000000005E-2</v>
      </c>
      <c r="M3712" s="9" t="str">
        <f>Data[[#This Row],[schedule]]&amp;" | "&amp;Data[[#This Row],[section]]</f>
        <v>SCHEDULE 1: REPORT ON RETURN ON INVESTMENT | 1a: Return on Investment</v>
      </c>
      <c r="N3712" s="9" t="str">
        <f t="shared" si="57"/>
        <v>SCHEDULE 1: REPORT ON RETURN ON INVESTMENT | 1a: Return on Investment | By category | Vanilla WACC (%)</v>
      </c>
    </row>
    <row r="3713" spans="1:14" hidden="1">
      <c r="A3713" t="s">
        <v>2</v>
      </c>
      <c r="B3713">
        <v>2013</v>
      </c>
      <c r="C3713" t="s">
        <v>104</v>
      </c>
      <c r="D3713" t="s">
        <v>105</v>
      </c>
      <c r="E3713" t="s">
        <v>101</v>
      </c>
      <c r="F3713" t="s">
        <v>81</v>
      </c>
      <c r="G3713">
        <v>18</v>
      </c>
      <c r="H3713" t="s">
        <v>116</v>
      </c>
      <c r="I3713">
        <v>2012</v>
      </c>
      <c r="J3713" t="s">
        <v>93</v>
      </c>
      <c r="K3713" t="s">
        <v>795</v>
      </c>
      <c r="L3713">
        <v>7.8600000000000003E-2</v>
      </c>
      <c r="M3713" s="9" t="str">
        <f>Data[[#This Row],[schedule]]&amp;" | "&amp;Data[[#This Row],[section]]</f>
        <v>SCHEDULE 1: REPORT ON RETURN ON INVESTMENT | 1a: Return on Investment</v>
      </c>
      <c r="N3713" s="9" t="str">
        <f t="shared" si="57"/>
        <v>SCHEDULE 1: REPORT ON RETURN ON INVESTMENT | 1a: Return on Investment | By category | Vanilla WACC (%)</v>
      </c>
    </row>
    <row r="3714" spans="1:14" hidden="1">
      <c r="A3714" t="s">
        <v>2</v>
      </c>
      <c r="B3714">
        <v>2013</v>
      </c>
      <c r="C3714" t="s">
        <v>104</v>
      </c>
      <c r="D3714" t="s">
        <v>105</v>
      </c>
      <c r="E3714" t="s">
        <v>101</v>
      </c>
      <c r="F3714" t="s">
        <v>81</v>
      </c>
      <c r="G3714">
        <v>18</v>
      </c>
      <c r="H3714" t="s">
        <v>116</v>
      </c>
      <c r="I3714">
        <v>2013</v>
      </c>
      <c r="J3714" t="s">
        <v>93</v>
      </c>
      <c r="K3714" t="s">
        <v>796</v>
      </c>
      <c r="L3714">
        <v>6.7500000000000004E-2</v>
      </c>
      <c r="M3714" s="9" t="str">
        <f>Data[[#This Row],[schedule]]&amp;" | "&amp;Data[[#This Row],[section]]</f>
        <v>SCHEDULE 1: REPORT ON RETURN ON INVESTMENT | 1a: Return on Investment</v>
      </c>
      <c r="N3714" s="9" t="str">
        <f t="shared" ref="N3714:N3777" si="58">SUBSTITUTE(SUBSTITUTE(SUBSTITUTE(C3714&amp;" | "&amp;D3714&amp;" | "&amp;E3714&amp;" | "&amp;F3714&amp;" | "&amp;H3714," |  |  | "," | ")," |  |  | "," | ")," |  | "," | ")</f>
        <v>SCHEDULE 1: REPORT ON RETURN ON INVESTMENT | 1a: Return on Investment | By category | Vanilla WACC (%)</v>
      </c>
    </row>
    <row r="3715" spans="1:14" hidden="1">
      <c r="A3715" t="s">
        <v>2</v>
      </c>
      <c r="B3715">
        <v>2013</v>
      </c>
      <c r="C3715" t="s">
        <v>104</v>
      </c>
      <c r="D3715" t="s">
        <v>106</v>
      </c>
      <c r="E3715" t="s">
        <v>101</v>
      </c>
      <c r="F3715" t="s">
        <v>81</v>
      </c>
      <c r="G3715">
        <v>57</v>
      </c>
      <c r="H3715" t="s">
        <v>117</v>
      </c>
      <c r="I3715">
        <v>2013</v>
      </c>
      <c r="J3715" t="s">
        <v>92</v>
      </c>
      <c r="K3715" t="s">
        <v>81</v>
      </c>
      <c r="M3715" s="9" t="str">
        <f>Data[[#This Row],[schedule]]&amp;" | "&amp;Data[[#This Row],[section]]</f>
        <v>SCHEDULE 1: REPORT ON RETURN ON INVESTMENT | 1b(i): Deductible Interest and Interest Tax Shield</v>
      </c>
      <c r="N3715" s="9" t="str">
        <f t="shared" si="58"/>
        <v>SCHEDULE 1: REPORT ON RETURN ON INVESTMENT | 1b(i): Deductible Interest and Interest Tax Shield | By category | RAB value - previous year</v>
      </c>
    </row>
    <row r="3716" spans="1:14" hidden="1">
      <c r="A3716" t="s">
        <v>2</v>
      </c>
      <c r="B3716">
        <v>2013</v>
      </c>
      <c r="C3716" t="s">
        <v>104</v>
      </c>
      <c r="D3716" t="s">
        <v>106</v>
      </c>
      <c r="E3716" t="s">
        <v>101</v>
      </c>
      <c r="F3716" t="s">
        <v>81</v>
      </c>
      <c r="G3716">
        <v>57</v>
      </c>
      <c r="H3716" t="s">
        <v>117</v>
      </c>
      <c r="I3716">
        <v>2013</v>
      </c>
      <c r="J3716" t="s">
        <v>92</v>
      </c>
      <c r="K3716" t="s">
        <v>81</v>
      </c>
      <c r="M3716" s="9" t="str">
        <f>Data[[#This Row],[schedule]]&amp;" | "&amp;Data[[#This Row],[section]]</f>
        <v>SCHEDULE 1: REPORT ON RETURN ON INVESTMENT | 1b(i): Deductible Interest and Interest Tax Shield</v>
      </c>
      <c r="N3716" s="9" t="str">
        <f t="shared" si="58"/>
        <v>SCHEDULE 1: REPORT ON RETURN ON INVESTMENT | 1b(i): Deductible Interest and Interest Tax Shield | By category | RAB value - previous year</v>
      </c>
    </row>
    <row r="3717" spans="1:14" hidden="1">
      <c r="A3717" t="s">
        <v>2</v>
      </c>
      <c r="B3717">
        <v>2013</v>
      </c>
      <c r="C3717" t="s">
        <v>104</v>
      </c>
      <c r="D3717" t="s">
        <v>106</v>
      </c>
      <c r="E3717" t="s">
        <v>101</v>
      </c>
      <c r="F3717" t="s">
        <v>81</v>
      </c>
      <c r="G3717">
        <v>57</v>
      </c>
      <c r="H3717" t="s">
        <v>117</v>
      </c>
      <c r="I3717">
        <v>2013</v>
      </c>
      <c r="J3717" t="s">
        <v>92</v>
      </c>
      <c r="K3717" t="s">
        <v>1710</v>
      </c>
      <c r="L3717">
        <v>408993</v>
      </c>
      <c r="M3717" s="9" t="str">
        <f>Data[[#This Row],[schedule]]&amp;" | "&amp;Data[[#This Row],[section]]</f>
        <v>SCHEDULE 1: REPORT ON RETURN ON INVESTMENT | 1b(i): Deductible Interest and Interest Tax Shield</v>
      </c>
      <c r="N3717" s="9" t="str">
        <f t="shared" si="58"/>
        <v>SCHEDULE 1: REPORT ON RETURN ON INVESTMENT | 1b(i): Deductible Interest and Interest Tax Shield | By category | RAB value - previous year</v>
      </c>
    </row>
    <row r="3718" spans="1:14" hidden="1">
      <c r="A3718" t="s">
        <v>2</v>
      </c>
      <c r="B3718">
        <v>2013</v>
      </c>
      <c r="C3718" t="s">
        <v>104</v>
      </c>
      <c r="D3718" t="s">
        <v>106</v>
      </c>
      <c r="E3718" t="s">
        <v>101</v>
      </c>
      <c r="F3718" t="s">
        <v>81</v>
      </c>
      <c r="G3718">
        <v>58</v>
      </c>
      <c r="H3718" t="s">
        <v>118</v>
      </c>
      <c r="I3718">
        <v>2013</v>
      </c>
      <c r="J3718" t="s">
        <v>93</v>
      </c>
      <c r="K3718" t="s">
        <v>81</v>
      </c>
      <c r="M3718" s="9" t="str">
        <f>Data[[#This Row],[schedule]]&amp;" | "&amp;Data[[#This Row],[section]]</f>
        <v>SCHEDULE 1: REPORT ON RETURN ON INVESTMENT | 1b(i): Deductible Interest and Interest Tax Shield</v>
      </c>
      <c r="N3718" s="9" t="str">
        <f t="shared" si="58"/>
        <v>SCHEDULE 1: REPORT ON RETURN ON INVESTMENT | 1b(i): Deductible Interest and Interest Tax Shield | By category | Debt leverage assumption (%)</v>
      </c>
    </row>
    <row r="3719" spans="1:14" hidden="1">
      <c r="A3719" t="s">
        <v>2</v>
      </c>
      <c r="B3719">
        <v>2013</v>
      </c>
      <c r="C3719" t="s">
        <v>104</v>
      </c>
      <c r="D3719" t="s">
        <v>106</v>
      </c>
      <c r="E3719" t="s">
        <v>101</v>
      </c>
      <c r="F3719" t="s">
        <v>81</v>
      </c>
      <c r="G3719">
        <v>58</v>
      </c>
      <c r="H3719" t="s">
        <v>118</v>
      </c>
      <c r="I3719">
        <v>2013</v>
      </c>
      <c r="J3719" t="s">
        <v>93</v>
      </c>
      <c r="K3719" t="s">
        <v>81</v>
      </c>
      <c r="M3719" s="9" t="str">
        <f>Data[[#This Row],[schedule]]&amp;" | "&amp;Data[[#This Row],[section]]</f>
        <v>SCHEDULE 1: REPORT ON RETURN ON INVESTMENT | 1b(i): Deductible Interest and Interest Tax Shield</v>
      </c>
      <c r="N3719" s="9" t="str">
        <f t="shared" si="58"/>
        <v>SCHEDULE 1: REPORT ON RETURN ON INVESTMENT | 1b(i): Deductible Interest and Interest Tax Shield | By category | Debt leverage assumption (%)</v>
      </c>
    </row>
    <row r="3720" spans="1:14" hidden="1">
      <c r="A3720" t="s">
        <v>2</v>
      </c>
      <c r="B3720">
        <v>2013</v>
      </c>
      <c r="C3720" t="s">
        <v>104</v>
      </c>
      <c r="D3720" t="s">
        <v>106</v>
      </c>
      <c r="E3720" t="s">
        <v>101</v>
      </c>
      <c r="F3720" t="s">
        <v>81</v>
      </c>
      <c r="G3720">
        <v>58</v>
      </c>
      <c r="H3720" t="s">
        <v>118</v>
      </c>
      <c r="I3720">
        <v>2013</v>
      </c>
      <c r="J3720" t="s">
        <v>93</v>
      </c>
      <c r="K3720" t="s">
        <v>798</v>
      </c>
      <c r="L3720">
        <v>0.17</v>
      </c>
      <c r="M3720" s="9" t="str">
        <f>Data[[#This Row],[schedule]]&amp;" | "&amp;Data[[#This Row],[section]]</f>
        <v>SCHEDULE 1: REPORT ON RETURN ON INVESTMENT | 1b(i): Deductible Interest and Interest Tax Shield</v>
      </c>
      <c r="N3720" s="9" t="str">
        <f t="shared" si="58"/>
        <v>SCHEDULE 1: REPORT ON RETURN ON INVESTMENT | 1b(i): Deductible Interest and Interest Tax Shield | By category | Debt leverage assumption (%)</v>
      </c>
    </row>
    <row r="3721" spans="1:14" hidden="1">
      <c r="A3721" t="s">
        <v>2</v>
      </c>
      <c r="B3721">
        <v>2013</v>
      </c>
      <c r="C3721" t="s">
        <v>104</v>
      </c>
      <c r="D3721" t="s">
        <v>106</v>
      </c>
      <c r="E3721" t="s">
        <v>101</v>
      </c>
      <c r="F3721" t="s">
        <v>81</v>
      </c>
      <c r="G3721">
        <v>59</v>
      </c>
      <c r="H3721" t="s">
        <v>119</v>
      </c>
      <c r="I3721">
        <v>2013</v>
      </c>
      <c r="J3721" t="s">
        <v>93</v>
      </c>
      <c r="K3721" t="s">
        <v>81</v>
      </c>
      <c r="M3721" s="9" t="str">
        <f>Data[[#This Row],[schedule]]&amp;" | "&amp;Data[[#This Row],[section]]</f>
        <v>SCHEDULE 1: REPORT ON RETURN ON INVESTMENT | 1b(i): Deductible Interest and Interest Tax Shield</v>
      </c>
      <c r="N3721" s="9" t="str">
        <f t="shared" si="58"/>
        <v>SCHEDULE 1: REPORT ON RETURN ON INVESTMENT | 1b(i): Deductible Interest and Interest Tax Shield | By category | Cost of debt assumption (%)</v>
      </c>
    </row>
    <row r="3722" spans="1:14" hidden="1">
      <c r="A3722" t="s">
        <v>2</v>
      </c>
      <c r="B3722">
        <v>2013</v>
      </c>
      <c r="C3722" t="s">
        <v>104</v>
      </c>
      <c r="D3722" t="s">
        <v>106</v>
      </c>
      <c r="E3722" t="s">
        <v>101</v>
      </c>
      <c r="F3722" t="s">
        <v>81</v>
      </c>
      <c r="G3722">
        <v>59</v>
      </c>
      <c r="H3722" t="s">
        <v>119</v>
      </c>
      <c r="I3722">
        <v>2013</v>
      </c>
      <c r="J3722" t="s">
        <v>93</v>
      </c>
      <c r="K3722" t="s">
        <v>81</v>
      </c>
      <c r="M3722" s="9" t="str">
        <f>Data[[#This Row],[schedule]]&amp;" | "&amp;Data[[#This Row],[section]]</f>
        <v>SCHEDULE 1: REPORT ON RETURN ON INVESTMENT | 1b(i): Deductible Interest and Interest Tax Shield</v>
      </c>
      <c r="N3722" s="9" t="str">
        <f t="shared" si="58"/>
        <v>SCHEDULE 1: REPORT ON RETURN ON INVESTMENT | 1b(i): Deductible Interest and Interest Tax Shield | By category | Cost of debt assumption (%)</v>
      </c>
    </row>
    <row r="3723" spans="1:14" hidden="1">
      <c r="A3723" t="s">
        <v>2</v>
      </c>
      <c r="B3723">
        <v>2013</v>
      </c>
      <c r="C3723" t="s">
        <v>104</v>
      </c>
      <c r="D3723" t="s">
        <v>106</v>
      </c>
      <c r="E3723" t="s">
        <v>101</v>
      </c>
      <c r="F3723" t="s">
        <v>81</v>
      </c>
      <c r="G3723">
        <v>59</v>
      </c>
      <c r="H3723" t="s">
        <v>119</v>
      </c>
      <c r="I3723">
        <v>2013</v>
      </c>
      <c r="J3723" t="s">
        <v>93</v>
      </c>
      <c r="K3723" t="s">
        <v>4907</v>
      </c>
      <c r="L3723">
        <v>4.9599999999999998E-2</v>
      </c>
      <c r="M3723" s="9" t="str">
        <f>Data[[#This Row],[schedule]]&amp;" | "&amp;Data[[#This Row],[section]]</f>
        <v>SCHEDULE 1: REPORT ON RETURN ON INVESTMENT | 1b(i): Deductible Interest and Interest Tax Shield</v>
      </c>
      <c r="N3723" s="9" t="str">
        <f t="shared" si="58"/>
        <v>SCHEDULE 1: REPORT ON RETURN ON INVESTMENT | 1b(i): Deductible Interest and Interest Tax Shield | By category | Cost of debt assumption (%)</v>
      </c>
    </row>
    <row r="3724" spans="1:14" hidden="1">
      <c r="A3724" t="s">
        <v>2</v>
      </c>
      <c r="B3724">
        <v>2013</v>
      </c>
      <c r="C3724" t="s">
        <v>104</v>
      </c>
      <c r="D3724" t="s">
        <v>106</v>
      </c>
      <c r="E3724" t="s">
        <v>101</v>
      </c>
      <c r="F3724" t="s">
        <v>81</v>
      </c>
      <c r="G3724">
        <v>60</v>
      </c>
      <c r="H3724" t="s">
        <v>120</v>
      </c>
      <c r="I3724">
        <v>2013</v>
      </c>
      <c r="J3724" t="s">
        <v>92</v>
      </c>
      <c r="K3724" t="s">
        <v>81</v>
      </c>
      <c r="M3724" s="9" t="str">
        <f>Data[[#This Row],[schedule]]&amp;" | "&amp;Data[[#This Row],[section]]</f>
        <v>SCHEDULE 1: REPORT ON RETURN ON INVESTMENT | 1b(i): Deductible Interest and Interest Tax Shield</v>
      </c>
      <c r="N3724" s="9" t="str">
        <f t="shared" si="58"/>
        <v>SCHEDULE 1: REPORT ON RETURN ON INVESTMENT | 1b(i): Deductible Interest and Interest Tax Shield | By category | Notional deductible interest</v>
      </c>
    </row>
    <row r="3725" spans="1:14" hidden="1">
      <c r="A3725" t="s">
        <v>2</v>
      </c>
      <c r="B3725">
        <v>2013</v>
      </c>
      <c r="C3725" t="s">
        <v>104</v>
      </c>
      <c r="D3725" t="s">
        <v>106</v>
      </c>
      <c r="E3725" t="s">
        <v>101</v>
      </c>
      <c r="F3725" t="s">
        <v>81</v>
      </c>
      <c r="G3725">
        <v>60</v>
      </c>
      <c r="H3725" t="s">
        <v>120</v>
      </c>
      <c r="I3725">
        <v>2013</v>
      </c>
      <c r="J3725" t="s">
        <v>92</v>
      </c>
      <c r="K3725" t="s">
        <v>81</v>
      </c>
      <c r="M3725" s="9" t="str">
        <f>Data[[#This Row],[schedule]]&amp;" | "&amp;Data[[#This Row],[section]]</f>
        <v>SCHEDULE 1: REPORT ON RETURN ON INVESTMENT | 1b(i): Deductible Interest and Interest Tax Shield</v>
      </c>
      <c r="N3725" s="9" t="str">
        <f t="shared" si="58"/>
        <v>SCHEDULE 1: REPORT ON RETURN ON INVESTMENT | 1b(i): Deductible Interest and Interest Tax Shield | By category | Notional deductible interest</v>
      </c>
    </row>
    <row r="3726" spans="1:14" hidden="1">
      <c r="A3726" t="s">
        <v>2</v>
      </c>
      <c r="B3726">
        <v>2013</v>
      </c>
      <c r="C3726" t="s">
        <v>104</v>
      </c>
      <c r="D3726" t="s">
        <v>106</v>
      </c>
      <c r="E3726" t="s">
        <v>101</v>
      </c>
      <c r="F3726" t="s">
        <v>81</v>
      </c>
      <c r="G3726">
        <v>60</v>
      </c>
      <c r="H3726" t="s">
        <v>120</v>
      </c>
      <c r="I3726">
        <v>2013</v>
      </c>
      <c r="J3726" t="s">
        <v>92</v>
      </c>
      <c r="K3726" t="s">
        <v>1798</v>
      </c>
      <c r="L3726">
        <v>3448.628976</v>
      </c>
      <c r="M3726" s="9" t="str">
        <f>Data[[#This Row],[schedule]]&amp;" | "&amp;Data[[#This Row],[section]]</f>
        <v>SCHEDULE 1: REPORT ON RETURN ON INVESTMENT | 1b(i): Deductible Interest and Interest Tax Shield</v>
      </c>
      <c r="N3726" s="9" t="str">
        <f t="shared" si="58"/>
        <v>SCHEDULE 1: REPORT ON RETURN ON INVESTMENT | 1b(i): Deductible Interest and Interest Tax Shield | By category | Notional deductible interest</v>
      </c>
    </row>
    <row r="3727" spans="1:14" hidden="1">
      <c r="A3727" t="s">
        <v>2</v>
      </c>
      <c r="B3727">
        <v>2013</v>
      </c>
      <c r="C3727" t="s">
        <v>104</v>
      </c>
      <c r="D3727" t="s">
        <v>106</v>
      </c>
      <c r="E3727" t="s">
        <v>101</v>
      </c>
      <c r="F3727" t="s">
        <v>81</v>
      </c>
      <c r="G3727">
        <v>61</v>
      </c>
      <c r="H3727" t="s">
        <v>121</v>
      </c>
      <c r="I3727">
        <v>2013</v>
      </c>
      <c r="J3727" t="s">
        <v>93</v>
      </c>
      <c r="K3727" t="s">
        <v>81</v>
      </c>
      <c r="M3727" s="9" t="str">
        <f>Data[[#This Row],[schedule]]&amp;" | "&amp;Data[[#This Row],[section]]</f>
        <v>SCHEDULE 1: REPORT ON RETURN ON INVESTMENT | 1b(i): Deductible Interest and Interest Tax Shield</v>
      </c>
      <c r="N3727" s="9" t="str">
        <f t="shared" si="58"/>
        <v>SCHEDULE 1: REPORT ON RETURN ON INVESTMENT | 1b(i): Deductible Interest and Interest Tax Shield | By category | Tax rate (%)</v>
      </c>
    </row>
    <row r="3728" spans="1:14" hidden="1">
      <c r="A3728" t="s">
        <v>2</v>
      </c>
      <c r="B3728">
        <v>2013</v>
      </c>
      <c r="C3728" t="s">
        <v>104</v>
      </c>
      <c r="D3728" t="s">
        <v>106</v>
      </c>
      <c r="E3728" t="s">
        <v>101</v>
      </c>
      <c r="F3728" t="s">
        <v>81</v>
      </c>
      <c r="G3728">
        <v>61</v>
      </c>
      <c r="H3728" t="s">
        <v>121</v>
      </c>
      <c r="I3728">
        <v>2013</v>
      </c>
      <c r="J3728" t="s">
        <v>93</v>
      </c>
      <c r="K3728" t="s">
        <v>81</v>
      </c>
      <c r="M3728" s="9" t="str">
        <f>Data[[#This Row],[schedule]]&amp;" | "&amp;Data[[#This Row],[section]]</f>
        <v>SCHEDULE 1: REPORT ON RETURN ON INVESTMENT | 1b(i): Deductible Interest and Interest Tax Shield</v>
      </c>
      <c r="N3728" s="9" t="str">
        <f t="shared" si="58"/>
        <v>SCHEDULE 1: REPORT ON RETURN ON INVESTMENT | 1b(i): Deductible Interest and Interest Tax Shield | By category | Tax rate (%)</v>
      </c>
    </row>
    <row r="3729" spans="1:14" hidden="1">
      <c r="A3729" t="s">
        <v>2</v>
      </c>
      <c r="B3729">
        <v>2013</v>
      </c>
      <c r="C3729" t="s">
        <v>104</v>
      </c>
      <c r="D3729" t="s">
        <v>106</v>
      </c>
      <c r="E3729" t="s">
        <v>101</v>
      </c>
      <c r="F3729" t="s">
        <v>81</v>
      </c>
      <c r="G3729">
        <v>61</v>
      </c>
      <c r="H3729" t="s">
        <v>121</v>
      </c>
      <c r="I3729">
        <v>2013</v>
      </c>
      <c r="J3729" t="s">
        <v>93</v>
      </c>
      <c r="K3729" t="s">
        <v>759</v>
      </c>
      <c r="L3729">
        <v>0.28000000000000003</v>
      </c>
      <c r="M3729" s="9" t="str">
        <f>Data[[#This Row],[schedule]]&amp;" | "&amp;Data[[#This Row],[section]]</f>
        <v>SCHEDULE 1: REPORT ON RETURN ON INVESTMENT | 1b(i): Deductible Interest and Interest Tax Shield</v>
      </c>
      <c r="N3729" s="9" t="str">
        <f t="shared" si="58"/>
        <v>SCHEDULE 1: REPORT ON RETURN ON INVESTMENT | 1b(i): Deductible Interest and Interest Tax Shield | By category | Tax rate (%)</v>
      </c>
    </row>
    <row r="3730" spans="1:14" hidden="1">
      <c r="A3730" t="s">
        <v>2</v>
      </c>
      <c r="B3730">
        <v>2013</v>
      </c>
      <c r="C3730" t="s">
        <v>104</v>
      </c>
      <c r="D3730" t="s">
        <v>106</v>
      </c>
      <c r="E3730" t="s">
        <v>101</v>
      </c>
      <c r="F3730" t="s">
        <v>81</v>
      </c>
      <c r="G3730">
        <v>62</v>
      </c>
      <c r="H3730" t="s">
        <v>110</v>
      </c>
      <c r="I3730">
        <v>2013</v>
      </c>
      <c r="J3730" t="s">
        <v>92</v>
      </c>
      <c r="K3730" t="s">
        <v>81</v>
      </c>
      <c r="M3730" s="9" t="str">
        <f>Data[[#This Row],[schedule]]&amp;" | "&amp;Data[[#This Row],[section]]</f>
        <v>SCHEDULE 1: REPORT ON RETURN ON INVESTMENT | 1b(i): Deductible Interest and Interest Tax Shield</v>
      </c>
      <c r="N3730" s="9" t="str">
        <f t="shared" si="58"/>
        <v>SCHEDULE 1: REPORT ON RETURN ON INVESTMENT | 1b(i): Deductible Interest and Interest Tax Shield | By category | Notional interest tax shield</v>
      </c>
    </row>
    <row r="3731" spans="1:14" hidden="1">
      <c r="A3731" t="s">
        <v>2</v>
      </c>
      <c r="B3731">
        <v>2013</v>
      </c>
      <c r="C3731" t="s">
        <v>104</v>
      </c>
      <c r="D3731" t="s">
        <v>106</v>
      </c>
      <c r="E3731" t="s">
        <v>101</v>
      </c>
      <c r="F3731" t="s">
        <v>81</v>
      </c>
      <c r="G3731">
        <v>62</v>
      </c>
      <c r="H3731" t="s">
        <v>110</v>
      </c>
      <c r="I3731">
        <v>2013</v>
      </c>
      <c r="J3731" t="s">
        <v>92</v>
      </c>
      <c r="K3731" t="s">
        <v>81</v>
      </c>
      <c r="M3731" s="9" t="str">
        <f>Data[[#This Row],[schedule]]&amp;" | "&amp;Data[[#This Row],[section]]</f>
        <v>SCHEDULE 1: REPORT ON RETURN ON INVESTMENT | 1b(i): Deductible Interest and Interest Tax Shield</v>
      </c>
      <c r="N3731" s="9" t="str">
        <f t="shared" si="58"/>
        <v>SCHEDULE 1: REPORT ON RETURN ON INVESTMENT | 1b(i): Deductible Interest and Interest Tax Shield | By category | Notional interest tax shield</v>
      </c>
    </row>
    <row r="3732" spans="1:14" hidden="1">
      <c r="A3732" t="s">
        <v>2</v>
      </c>
      <c r="B3732">
        <v>2013</v>
      </c>
      <c r="C3732" t="s">
        <v>104</v>
      </c>
      <c r="D3732" t="s">
        <v>106</v>
      </c>
      <c r="E3732" t="s">
        <v>101</v>
      </c>
      <c r="F3732" t="s">
        <v>81</v>
      </c>
      <c r="G3732">
        <v>62</v>
      </c>
      <c r="H3732" t="s">
        <v>110</v>
      </c>
      <c r="I3732">
        <v>2013</v>
      </c>
      <c r="J3732" t="s">
        <v>92</v>
      </c>
      <c r="K3732" t="s">
        <v>4894</v>
      </c>
      <c r="L3732">
        <v>965.61611328000026</v>
      </c>
      <c r="M3732" s="9" t="str">
        <f>Data[[#This Row],[schedule]]&amp;" | "&amp;Data[[#This Row],[section]]</f>
        <v>SCHEDULE 1: REPORT ON RETURN ON INVESTMENT | 1b(i): Deductible Interest and Interest Tax Shield</v>
      </c>
      <c r="N3732" s="9" t="str">
        <f t="shared" si="58"/>
        <v>SCHEDULE 1: REPORT ON RETURN ON INVESTMENT | 1b(i): Deductible Interest and Interest Tax Shield | By category | Notional interest tax shield</v>
      </c>
    </row>
    <row r="3733" spans="1:14" hidden="1">
      <c r="A3733" t="s">
        <v>2</v>
      </c>
      <c r="B3733">
        <v>2013</v>
      </c>
      <c r="C3733" t="s">
        <v>104</v>
      </c>
      <c r="D3733" t="s">
        <v>107</v>
      </c>
      <c r="E3733" t="s">
        <v>101</v>
      </c>
      <c r="F3733" t="s">
        <v>81</v>
      </c>
      <c r="G3733">
        <v>64</v>
      </c>
      <c r="H3733" t="s">
        <v>351</v>
      </c>
      <c r="I3733">
        <v>2013</v>
      </c>
      <c r="J3733" t="s">
        <v>92</v>
      </c>
      <c r="K3733" t="s">
        <v>1710</v>
      </c>
      <c r="L3733">
        <v>408993</v>
      </c>
      <c r="M3733" s="9" t="str">
        <f>Data[[#This Row],[schedule]]&amp;" | "&amp;Data[[#This Row],[section]]</f>
        <v>SCHEDULE 1: REPORT ON RETURN ON INVESTMENT | 1b(ii): Regulatory Investment Value</v>
      </c>
      <c r="N3733" s="9" t="str">
        <f t="shared" si="58"/>
        <v>SCHEDULE 1: REPORT ON RETURN ON INVESTMENT | 1b(ii): Regulatory Investment Value | By category | Regulatory asset base value - previous year</v>
      </c>
    </row>
    <row r="3734" spans="1:14" hidden="1">
      <c r="A3734" t="s">
        <v>2</v>
      </c>
      <c r="B3734">
        <v>2013</v>
      </c>
      <c r="C3734" t="s">
        <v>104</v>
      </c>
      <c r="D3734" t="s">
        <v>107</v>
      </c>
      <c r="E3734" t="s">
        <v>108</v>
      </c>
      <c r="F3734" t="s">
        <v>133</v>
      </c>
      <c r="G3734">
        <v>66</v>
      </c>
      <c r="H3734" t="s">
        <v>128</v>
      </c>
      <c r="I3734">
        <v>2013</v>
      </c>
      <c r="J3734" t="s">
        <v>92</v>
      </c>
      <c r="K3734" t="s">
        <v>4908</v>
      </c>
      <c r="L3734">
        <v>41436</v>
      </c>
      <c r="M3734" s="9" t="str">
        <f>Data[[#This Row],[schedule]]&amp;" | "&amp;Data[[#This Row],[section]]</f>
        <v>SCHEDULE 1: REPORT ON RETURN ON INVESTMENT | 1b(ii): Regulatory Investment Value</v>
      </c>
      <c r="N3734" s="9" t="str">
        <f t="shared" si="58"/>
        <v>SCHEDULE 1: REPORT ON RETURN ON INVESTMENT | 1b(ii): Regulatory Investment Value | By Commissioned Project | Assets Commissioned—RAB Value | Terminal project</v>
      </c>
    </row>
    <row r="3735" spans="1:14" hidden="1">
      <c r="A3735" t="s">
        <v>2</v>
      </c>
      <c r="B3735">
        <v>2013</v>
      </c>
      <c r="C3735" t="s">
        <v>104</v>
      </c>
      <c r="D3735" t="s">
        <v>107</v>
      </c>
      <c r="E3735" t="s">
        <v>108</v>
      </c>
      <c r="F3735" t="s">
        <v>134</v>
      </c>
      <c r="G3735">
        <v>66</v>
      </c>
      <c r="H3735" t="s">
        <v>128</v>
      </c>
      <c r="I3735">
        <v>2013</v>
      </c>
      <c r="J3735" t="s">
        <v>93</v>
      </c>
      <c r="K3735" t="s">
        <v>4909</v>
      </c>
      <c r="L3735">
        <v>0.25</v>
      </c>
      <c r="M3735" s="9" t="str">
        <f>Data[[#This Row],[schedule]]&amp;" | "&amp;Data[[#This Row],[section]]</f>
        <v>SCHEDULE 1: REPORT ON RETURN ON INVESTMENT | 1b(ii): Regulatory Investment Value</v>
      </c>
      <c r="N3735" s="9" t="str">
        <f t="shared" si="58"/>
        <v>SCHEDULE 1: REPORT ON RETURN ON INVESTMENT | 1b(ii): Regulatory Investment Value | By Commissioned Project | Proportion of Year Available | Terminal project</v>
      </c>
    </row>
    <row r="3736" spans="1:14" hidden="1">
      <c r="A3736" t="s">
        <v>2</v>
      </c>
      <c r="B3736">
        <v>2013</v>
      </c>
      <c r="C3736" t="s">
        <v>104</v>
      </c>
      <c r="D3736" t="s">
        <v>107</v>
      </c>
      <c r="E3736" t="s">
        <v>108</v>
      </c>
      <c r="F3736" t="s">
        <v>135</v>
      </c>
      <c r="G3736">
        <v>66</v>
      </c>
      <c r="H3736" t="s">
        <v>128</v>
      </c>
      <c r="I3736">
        <v>2013</v>
      </c>
      <c r="J3736" t="s">
        <v>92</v>
      </c>
      <c r="K3736" t="s">
        <v>4910</v>
      </c>
      <c r="L3736">
        <v>10359</v>
      </c>
      <c r="M3736" s="9" t="str">
        <f>Data[[#This Row],[schedule]]&amp;" | "&amp;Data[[#This Row],[section]]</f>
        <v>SCHEDULE 1: REPORT ON RETURN ON INVESTMENT | 1b(ii): Regulatory Investment Value</v>
      </c>
      <c r="N3736" s="9" t="str">
        <f t="shared" si="58"/>
        <v>SCHEDULE 1: REPORT ON RETURN ON INVESTMENT | 1b(ii): Regulatory Investment Value | By Commissioned Project | Proportionate Regulatory Value | Terminal project</v>
      </c>
    </row>
    <row r="3737" spans="1:14" hidden="1">
      <c r="A3737" t="s">
        <v>2</v>
      </c>
      <c r="B3737">
        <v>2013</v>
      </c>
      <c r="C3737" t="s">
        <v>104</v>
      </c>
      <c r="D3737" t="s">
        <v>107</v>
      </c>
      <c r="E3737" t="s">
        <v>108</v>
      </c>
      <c r="F3737" t="s">
        <v>133</v>
      </c>
      <c r="G3737">
        <v>67</v>
      </c>
      <c r="H3737" t="s">
        <v>129</v>
      </c>
      <c r="I3737">
        <v>2013</v>
      </c>
      <c r="J3737" t="s">
        <v>92</v>
      </c>
      <c r="K3737" t="s">
        <v>4911</v>
      </c>
      <c r="L3737">
        <v>4394</v>
      </c>
      <c r="M3737" s="9" t="str">
        <f>Data[[#This Row],[schedule]]&amp;" | "&amp;Data[[#This Row],[section]]</f>
        <v>SCHEDULE 1: REPORT ON RETURN ON INVESTMENT | 1b(ii): Regulatory Investment Value</v>
      </c>
      <c r="N3737" s="9" t="str">
        <f t="shared" si="58"/>
        <v>SCHEDULE 1: REPORT ON RETURN ON INVESTMENT | 1b(ii): Regulatory Investment Value | By Commissioned Project | Assets Commissioned—RAB Value | Runway Maintenance</v>
      </c>
    </row>
    <row r="3738" spans="1:14" hidden="1">
      <c r="A3738" t="s">
        <v>2</v>
      </c>
      <c r="B3738">
        <v>2013</v>
      </c>
      <c r="C3738" t="s">
        <v>104</v>
      </c>
      <c r="D3738" t="s">
        <v>107</v>
      </c>
      <c r="E3738" t="s">
        <v>108</v>
      </c>
      <c r="F3738" t="s">
        <v>134</v>
      </c>
      <c r="G3738">
        <v>67</v>
      </c>
      <c r="H3738" t="s">
        <v>129</v>
      </c>
      <c r="I3738">
        <v>2013</v>
      </c>
      <c r="J3738" t="s">
        <v>93</v>
      </c>
      <c r="K3738" t="s">
        <v>4909</v>
      </c>
      <c r="L3738">
        <v>0.25</v>
      </c>
      <c r="M3738" s="9" t="str">
        <f>Data[[#This Row],[schedule]]&amp;" | "&amp;Data[[#This Row],[section]]</f>
        <v>SCHEDULE 1: REPORT ON RETURN ON INVESTMENT | 1b(ii): Regulatory Investment Value</v>
      </c>
      <c r="N3738" s="9" t="str">
        <f t="shared" si="58"/>
        <v>SCHEDULE 1: REPORT ON RETURN ON INVESTMENT | 1b(ii): Regulatory Investment Value | By Commissioned Project | Proportion of Year Available | Runway Maintenance</v>
      </c>
    </row>
    <row r="3739" spans="1:14" hidden="1">
      <c r="A3739" t="s">
        <v>2</v>
      </c>
      <c r="B3739">
        <v>2013</v>
      </c>
      <c r="C3739" t="s">
        <v>104</v>
      </c>
      <c r="D3739" t="s">
        <v>107</v>
      </c>
      <c r="E3739" t="s">
        <v>108</v>
      </c>
      <c r="F3739" t="s">
        <v>135</v>
      </c>
      <c r="G3739">
        <v>67</v>
      </c>
      <c r="H3739" t="s">
        <v>129</v>
      </c>
      <c r="I3739">
        <v>2013</v>
      </c>
      <c r="J3739" t="s">
        <v>92</v>
      </c>
      <c r="K3739" t="s">
        <v>4912</v>
      </c>
      <c r="L3739">
        <v>1098.5</v>
      </c>
      <c r="M3739" s="9" t="str">
        <f>Data[[#This Row],[schedule]]&amp;" | "&amp;Data[[#This Row],[section]]</f>
        <v>SCHEDULE 1: REPORT ON RETURN ON INVESTMENT | 1b(ii): Regulatory Investment Value</v>
      </c>
      <c r="N3739" s="9" t="str">
        <f t="shared" si="58"/>
        <v>SCHEDULE 1: REPORT ON RETURN ON INVESTMENT | 1b(ii): Regulatory Investment Value | By Commissioned Project | Proportionate Regulatory Value | Runway Maintenance</v>
      </c>
    </row>
    <row r="3740" spans="1:14" hidden="1">
      <c r="A3740" t="s">
        <v>2</v>
      </c>
      <c r="B3740">
        <v>2013</v>
      </c>
      <c r="C3740" t="s">
        <v>104</v>
      </c>
      <c r="D3740" t="s">
        <v>107</v>
      </c>
      <c r="E3740" t="s">
        <v>108</v>
      </c>
      <c r="F3740" t="s">
        <v>133</v>
      </c>
      <c r="G3740">
        <v>68</v>
      </c>
      <c r="H3740" t="s">
        <v>130</v>
      </c>
      <c r="I3740">
        <v>2013</v>
      </c>
      <c r="J3740" t="s">
        <v>92</v>
      </c>
      <c r="K3740" t="s">
        <v>4913</v>
      </c>
      <c r="L3740">
        <v>18060</v>
      </c>
      <c r="M3740" s="9" t="str">
        <f>Data[[#This Row],[schedule]]&amp;" | "&amp;Data[[#This Row],[section]]</f>
        <v>SCHEDULE 1: REPORT ON RETURN ON INVESTMENT | 1b(ii): Regulatory Investment Value</v>
      </c>
      <c r="N3740" s="9" t="str">
        <f t="shared" si="58"/>
        <v>SCHEDULE 1: REPORT ON RETURN ON INVESTMENT | 1b(ii): Regulatory Investment Value | By Commissioned Project | Assets Commissioned—RAB Value | Apron Taxiway remediation</v>
      </c>
    </row>
    <row r="3741" spans="1:14" hidden="1">
      <c r="A3741" t="s">
        <v>2</v>
      </c>
      <c r="B3741">
        <v>2013</v>
      </c>
      <c r="C3741" t="s">
        <v>104</v>
      </c>
      <c r="D3741" t="s">
        <v>107</v>
      </c>
      <c r="E3741" t="s">
        <v>108</v>
      </c>
      <c r="F3741" t="s">
        <v>134</v>
      </c>
      <c r="G3741">
        <v>68</v>
      </c>
      <c r="H3741" t="s">
        <v>130</v>
      </c>
      <c r="I3741">
        <v>2013</v>
      </c>
      <c r="J3741" t="s">
        <v>93</v>
      </c>
      <c r="K3741" t="s">
        <v>4909</v>
      </c>
      <c r="L3741">
        <v>0.25</v>
      </c>
      <c r="M3741" s="9" t="str">
        <f>Data[[#This Row],[schedule]]&amp;" | "&amp;Data[[#This Row],[section]]</f>
        <v>SCHEDULE 1: REPORT ON RETURN ON INVESTMENT | 1b(ii): Regulatory Investment Value</v>
      </c>
      <c r="N3741" s="9" t="str">
        <f t="shared" si="58"/>
        <v>SCHEDULE 1: REPORT ON RETURN ON INVESTMENT | 1b(ii): Regulatory Investment Value | By Commissioned Project | Proportion of Year Available | Apron Taxiway remediation</v>
      </c>
    </row>
    <row r="3742" spans="1:14" hidden="1">
      <c r="A3742" t="s">
        <v>2</v>
      </c>
      <c r="B3742">
        <v>2013</v>
      </c>
      <c r="C3742" t="s">
        <v>104</v>
      </c>
      <c r="D3742" t="s">
        <v>107</v>
      </c>
      <c r="E3742" t="s">
        <v>108</v>
      </c>
      <c r="F3742" t="s">
        <v>135</v>
      </c>
      <c r="G3742">
        <v>68</v>
      </c>
      <c r="H3742" t="s">
        <v>130</v>
      </c>
      <c r="I3742">
        <v>2013</v>
      </c>
      <c r="J3742" t="s">
        <v>92</v>
      </c>
      <c r="K3742" t="s">
        <v>4914</v>
      </c>
      <c r="L3742">
        <v>4515</v>
      </c>
      <c r="M3742" s="9" t="str">
        <f>Data[[#This Row],[schedule]]&amp;" | "&amp;Data[[#This Row],[section]]</f>
        <v>SCHEDULE 1: REPORT ON RETURN ON INVESTMENT | 1b(ii): Regulatory Investment Value</v>
      </c>
      <c r="N3742" s="9" t="str">
        <f t="shared" si="58"/>
        <v>SCHEDULE 1: REPORT ON RETURN ON INVESTMENT | 1b(ii): Regulatory Investment Value | By Commissioned Project | Proportionate Regulatory Value | Apron Taxiway remediation</v>
      </c>
    </row>
    <row r="3743" spans="1:14" hidden="1">
      <c r="A3743" t="s">
        <v>2</v>
      </c>
      <c r="B3743">
        <v>2013</v>
      </c>
      <c r="C3743" t="s">
        <v>104</v>
      </c>
      <c r="D3743" t="s">
        <v>107</v>
      </c>
      <c r="E3743" t="s">
        <v>101</v>
      </c>
      <c r="F3743" t="s">
        <v>133</v>
      </c>
      <c r="G3743">
        <v>75</v>
      </c>
      <c r="H3743" t="s">
        <v>123</v>
      </c>
      <c r="I3743">
        <v>2013</v>
      </c>
      <c r="J3743" t="s">
        <v>92</v>
      </c>
      <c r="K3743" t="s">
        <v>4915</v>
      </c>
      <c r="L3743">
        <v>11338</v>
      </c>
      <c r="M3743" s="9" t="str">
        <f>Data[[#This Row],[schedule]]&amp;" | "&amp;Data[[#This Row],[section]]</f>
        <v>SCHEDULE 1: REPORT ON RETURN ON INVESTMENT | 1b(ii): Regulatory Investment Value</v>
      </c>
      <c r="N3743" s="9" t="str">
        <f t="shared" si="58"/>
        <v>SCHEDULE 1: REPORT ON RETURN ON INVESTMENT | 1b(ii): Regulatory Investment Value | By category | Assets Commissioned—RAB Value | Other assets commissioned</v>
      </c>
    </row>
    <row r="3744" spans="1:14" hidden="1">
      <c r="A3744" t="s">
        <v>2</v>
      </c>
      <c r="B3744">
        <v>2013</v>
      </c>
      <c r="C3744" t="s">
        <v>104</v>
      </c>
      <c r="D3744" t="s">
        <v>107</v>
      </c>
      <c r="E3744" t="s">
        <v>101</v>
      </c>
      <c r="F3744" t="s">
        <v>134</v>
      </c>
      <c r="G3744">
        <v>75</v>
      </c>
      <c r="H3744" t="s">
        <v>123</v>
      </c>
      <c r="I3744">
        <v>2013</v>
      </c>
      <c r="J3744" t="s">
        <v>93</v>
      </c>
      <c r="K3744" t="s">
        <v>808</v>
      </c>
      <c r="L3744">
        <v>0.5</v>
      </c>
      <c r="M3744" s="9" t="str">
        <f>Data[[#This Row],[schedule]]&amp;" | "&amp;Data[[#This Row],[section]]</f>
        <v>SCHEDULE 1: REPORT ON RETURN ON INVESTMENT | 1b(ii): Regulatory Investment Value</v>
      </c>
      <c r="N3744" s="9" t="str">
        <f t="shared" si="58"/>
        <v>SCHEDULE 1: REPORT ON RETURN ON INVESTMENT | 1b(ii): Regulatory Investment Value | By category | Proportion of Year Available | Other assets commissioned</v>
      </c>
    </row>
    <row r="3745" spans="1:14" hidden="1">
      <c r="A3745" t="s">
        <v>2</v>
      </c>
      <c r="B3745">
        <v>2013</v>
      </c>
      <c r="C3745" t="s">
        <v>104</v>
      </c>
      <c r="D3745" t="s">
        <v>107</v>
      </c>
      <c r="E3745" t="s">
        <v>101</v>
      </c>
      <c r="F3745" t="s">
        <v>135</v>
      </c>
      <c r="G3745">
        <v>75</v>
      </c>
      <c r="H3745" t="s">
        <v>123</v>
      </c>
      <c r="I3745">
        <v>2013</v>
      </c>
      <c r="J3745" t="s">
        <v>92</v>
      </c>
      <c r="K3745" t="s">
        <v>4916</v>
      </c>
      <c r="L3745">
        <v>5669</v>
      </c>
      <c r="M3745" s="9" t="str">
        <f>Data[[#This Row],[schedule]]&amp;" | "&amp;Data[[#This Row],[section]]</f>
        <v>SCHEDULE 1: REPORT ON RETURN ON INVESTMENT | 1b(ii): Regulatory Investment Value</v>
      </c>
      <c r="N3745" s="9" t="str">
        <f t="shared" si="58"/>
        <v>SCHEDULE 1: REPORT ON RETURN ON INVESTMENT | 1b(ii): Regulatory Investment Value | By category | Proportionate Regulatory Value | Other assets commissioned</v>
      </c>
    </row>
    <row r="3746" spans="1:14" hidden="1">
      <c r="A3746" t="s">
        <v>2</v>
      </c>
      <c r="B3746">
        <v>2013</v>
      </c>
      <c r="C3746" t="s">
        <v>104</v>
      </c>
      <c r="D3746" t="s">
        <v>107</v>
      </c>
      <c r="E3746" t="s">
        <v>101</v>
      </c>
      <c r="F3746" t="s">
        <v>133</v>
      </c>
      <c r="G3746">
        <v>76</v>
      </c>
      <c r="H3746" t="s">
        <v>124</v>
      </c>
      <c r="I3746">
        <v>2013</v>
      </c>
      <c r="J3746" t="s">
        <v>92</v>
      </c>
      <c r="K3746" t="s">
        <v>81</v>
      </c>
      <c r="M3746" s="9" t="str">
        <f>Data[[#This Row],[schedule]]&amp;" | "&amp;Data[[#This Row],[section]]</f>
        <v>SCHEDULE 1: REPORT ON RETURN ON INVESTMENT | 1b(ii): Regulatory Investment Value</v>
      </c>
      <c r="N3746" s="9" t="str">
        <f t="shared" si="58"/>
        <v>SCHEDULE 1: REPORT ON RETURN ON INVESTMENT | 1b(ii): Regulatory Investment Value | By category | Assets Commissioned—RAB Value | Adjustment for merger, acquisition or sale activity</v>
      </c>
    </row>
    <row r="3747" spans="1:14" hidden="1">
      <c r="A3747" t="s">
        <v>2</v>
      </c>
      <c r="B3747">
        <v>2013</v>
      </c>
      <c r="C3747" t="s">
        <v>104</v>
      </c>
      <c r="D3747" t="s">
        <v>107</v>
      </c>
      <c r="E3747" t="s">
        <v>101</v>
      </c>
      <c r="F3747" t="s">
        <v>134</v>
      </c>
      <c r="G3747">
        <v>76</v>
      </c>
      <c r="H3747" t="s">
        <v>124</v>
      </c>
      <c r="I3747">
        <v>2013</v>
      </c>
      <c r="J3747" t="s">
        <v>93</v>
      </c>
      <c r="K3747" t="s">
        <v>81</v>
      </c>
      <c r="M3747" s="9" t="str">
        <f>Data[[#This Row],[schedule]]&amp;" | "&amp;Data[[#This Row],[section]]</f>
        <v>SCHEDULE 1: REPORT ON RETURN ON INVESTMENT | 1b(ii): Regulatory Investment Value</v>
      </c>
      <c r="N3747" s="9" t="str">
        <f t="shared" si="58"/>
        <v>SCHEDULE 1: REPORT ON RETURN ON INVESTMENT | 1b(ii): Regulatory Investment Value | By category | Proportion of Year Available | Adjustment for merger, acquisition or sale activity</v>
      </c>
    </row>
    <row r="3748" spans="1:14" hidden="1">
      <c r="A3748" t="s">
        <v>2</v>
      </c>
      <c r="B3748">
        <v>2013</v>
      </c>
      <c r="C3748" t="s">
        <v>104</v>
      </c>
      <c r="D3748" t="s">
        <v>107</v>
      </c>
      <c r="E3748" t="s">
        <v>101</v>
      </c>
      <c r="F3748" t="s">
        <v>135</v>
      </c>
      <c r="G3748">
        <v>76</v>
      </c>
      <c r="H3748" t="s">
        <v>124</v>
      </c>
      <c r="I3748">
        <v>2013</v>
      </c>
      <c r="J3748" t="s">
        <v>92</v>
      </c>
      <c r="K3748" t="s">
        <v>458</v>
      </c>
      <c r="L3748">
        <v>0</v>
      </c>
      <c r="M3748" s="9" t="str">
        <f>Data[[#This Row],[schedule]]&amp;" | "&amp;Data[[#This Row],[section]]</f>
        <v>SCHEDULE 1: REPORT ON RETURN ON INVESTMENT | 1b(ii): Regulatory Investment Value</v>
      </c>
      <c r="N3748" s="9" t="str">
        <f t="shared" si="58"/>
        <v>SCHEDULE 1: REPORT ON RETURN ON INVESTMENT | 1b(ii): Regulatory Investment Value | By category | Proportionate Regulatory Value | Adjustment for merger, acquisition or sale activity</v>
      </c>
    </row>
    <row r="3749" spans="1:14" hidden="1">
      <c r="A3749" t="s">
        <v>2</v>
      </c>
      <c r="B3749">
        <v>2013</v>
      </c>
      <c r="C3749" t="s">
        <v>104</v>
      </c>
      <c r="D3749" t="s">
        <v>107</v>
      </c>
      <c r="E3749" t="s">
        <v>101</v>
      </c>
      <c r="F3749" t="s">
        <v>133</v>
      </c>
      <c r="G3749">
        <v>77</v>
      </c>
      <c r="H3749" t="s">
        <v>63</v>
      </c>
      <c r="I3749">
        <v>2013</v>
      </c>
      <c r="J3749" t="s">
        <v>92</v>
      </c>
      <c r="K3749" t="s">
        <v>1729</v>
      </c>
      <c r="L3749">
        <v>3349</v>
      </c>
      <c r="M3749" s="9" t="str">
        <f>Data[[#This Row],[schedule]]&amp;" | "&amp;Data[[#This Row],[section]]</f>
        <v>SCHEDULE 1: REPORT ON RETURN ON INVESTMENT | 1b(ii): Regulatory Investment Value</v>
      </c>
      <c r="N3749" s="9" t="str">
        <f t="shared" si="58"/>
        <v>SCHEDULE 1: REPORT ON RETURN ON INVESTMENT | 1b(ii): Regulatory Investment Value | By category | Assets Commissioned—RAB Value | Asset disposals</v>
      </c>
    </row>
    <row r="3750" spans="1:14" hidden="1">
      <c r="A3750" t="s">
        <v>2</v>
      </c>
      <c r="B3750">
        <v>2013</v>
      </c>
      <c r="C3750" t="s">
        <v>104</v>
      </c>
      <c r="D3750" t="s">
        <v>107</v>
      </c>
      <c r="E3750" t="s">
        <v>101</v>
      </c>
      <c r="F3750" t="s">
        <v>134</v>
      </c>
      <c r="G3750">
        <v>77</v>
      </c>
      <c r="H3750" t="s">
        <v>63</v>
      </c>
      <c r="I3750">
        <v>2013</v>
      </c>
      <c r="J3750" t="s">
        <v>93</v>
      </c>
      <c r="K3750" t="s">
        <v>808</v>
      </c>
      <c r="L3750">
        <v>0.5</v>
      </c>
      <c r="M3750" s="9" t="str">
        <f>Data[[#This Row],[schedule]]&amp;" | "&amp;Data[[#This Row],[section]]</f>
        <v>SCHEDULE 1: REPORT ON RETURN ON INVESTMENT | 1b(ii): Regulatory Investment Value</v>
      </c>
      <c r="N3750" s="9" t="str">
        <f t="shared" si="58"/>
        <v>SCHEDULE 1: REPORT ON RETURN ON INVESTMENT | 1b(ii): Regulatory Investment Value | By category | Proportion of Year Available | Asset disposals</v>
      </c>
    </row>
    <row r="3751" spans="1:14" hidden="1">
      <c r="A3751" t="s">
        <v>2</v>
      </c>
      <c r="B3751">
        <v>2013</v>
      </c>
      <c r="C3751" t="s">
        <v>104</v>
      </c>
      <c r="D3751" t="s">
        <v>107</v>
      </c>
      <c r="E3751" t="s">
        <v>101</v>
      </c>
      <c r="F3751" t="s">
        <v>135</v>
      </c>
      <c r="G3751">
        <v>77</v>
      </c>
      <c r="H3751" t="s">
        <v>63</v>
      </c>
      <c r="I3751">
        <v>2013</v>
      </c>
      <c r="J3751" t="s">
        <v>92</v>
      </c>
      <c r="K3751" t="s">
        <v>4917</v>
      </c>
      <c r="L3751">
        <v>1674.5</v>
      </c>
      <c r="M3751" s="9" t="str">
        <f>Data[[#This Row],[schedule]]&amp;" | "&amp;Data[[#This Row],[section]]</f>
        <v>SCHEDULE 1: REPORT ON RETURN ON INVESTMENT | 1b(ii): Regulatory Investment Value</v>
      </c>
      <c r="N3751" s="9" t="str">
        <f t="shared" si="58"/>
        <v>SCHEDULE 1: REPORT ON RETURN ON INVESTMENT | 1b(ii): Regulatory Investment Value | By category | Proportionate Regulatory Value | Asset disposals</v>
      </c>
    </row>
    <row r="3752" spans="1:14" hidden="1">
      <c r="A3752" t="s">
        <v>2</v>
      </c>
      <c r="B3752">
        <v>2013</v>
      </c>
      <c r="C3752" t="s">
        <v>104</v>
      </c>
      <c r="D3752" t="s">
        <v>107</v>
      </c>
      <c r="E3752" t="s">
        <v>101</v>
      </c>
      <c r="F3752" t="s">
        <v>133</v>
      </c>
      <c r="G3752">
        <v>78</v>
      </c>
      <c r="H3752" t="s">
        <v>125</v>
      </c>
      <c r="I3752">
        <v>2013</v>
      </c>
      <c r="J3752" t="s">
        <v>92</v>
      </c>
      <c r="K3752" t="s">
        <v>4918</v>
      </c>
      <c r="L3752">
        <v>71879</v>
      </c>
      <c r="M3752" s="9" t="str">
        <f>Data[[#This Row],[schedule]]&amp;" | "&amp;Data[[#This Row],[section]]</f>
        <v>SCHEDULE 1: REPORT ON RETURN ON INVESTMENT | 1b(ii): Regulatory Investment Value</v>
      </c>
      <c r="N3752" s="9" t="str">
        <f t="shared" si="58"/>
        <v>SCHEDULE 1: REPORT ON RETURN ON INVESTMENT | 1b(ii): Regulatory Investment Value | By category | Assets Commissioned—RAB Value | RAB investment</v>
      </c>
    </row>
    <row r="3753" spans="1:14" hidden="1">
      <c r="A3753" t="s">
        <v>2</v>
      </c>
      <c r="B3753">
        <v>2013</v>
      </c>
      <c r="C3753" t="s">
        <v>104</v>
      </c>
      <c r="D3753" t="s">
        <v>107</v>
      </c>
      <c r="E3753" t="s">
        <v>101</v>
      </c>
      <c r="F3753" t="s">
        <v>135</v>
      </c>
      <c r="G3753">
        <v>79</v>
      </c>
      <c r="H3753" t="s">
        <v>126</v>
      </c>
      <c r="I3753">
        <v>2013</v>
      </c>
      <c r="J3753" t="s">
        <v>92</v>
      </c>
      <c r="K3753" t="s">
        <v>4919</v>
      </c>
      <c r="L3753">
        <v>19967</v>
      </c>
      <c r="M3753" s="9" t="str">
        <f>Data[[#This Row],[schedule]]&amp;" | "&amp;Data[[#This Row],[section]]</f>
        <v>SCHEDULE 1: REPORT ON RETURN ON INVESTMENT | 1b(ii): Regulatory Investment Value</v>
      </c>
      <c r="N3753" s="9" t="str">
        <f t="shared" si="58"/>
        <v>SCHEDULE 1: REPORT ON RETURN ON INVESTMENT | 1b(ii): Regulatory Investment Value | By category | Proportionate Regulatory Value | RAB proportionate investment</v>
      </c>
    </row>
    <row r="3754" spans="1:14" hidden="1">
      <c r="A3754" t="s">
        <v>2</v>
      </c>
      <c r="B3754">
        <v>2013</v>
      </c>
      <c r="C3754" t="s">
        <v>104</v>
      </c>
      <c r="D3754" t="s">
        <v>107</v>
      </c>
      <c r="E3754" t="s">
        <v>101</v>
      </c>
      <c r="F3754" t="s">
        <v>135</v>
      </c>
      <c r="G3754">
        <v>81</v>
      </c>
      <c r="H3754" t="s">
        <v>127</v>
      </c>
      <c r="I3754">
        <v>2013</v>
      </c>
      <c r="J3754" t="s">
        <v>92</v>
      </c>
      <c r="K3754" t="s">
        <v>4900</v>
      </c>
      <c r="L3754">
        <v>428960</v>
      </c>
      <c r="M3754" s="9" t="str">
        <f>Data[[#This Row],[schedule]]&amp;" | "&amp;Data[[#This Row],[section]]</f>
        <v>SCHEDULE 1: REPORT ON RETURN ON INVESTMENT | 1b(ii): Regulatory Investment Value</v>
      </c>
      <c r="N3754" s="9" t="str">
        <f t="shared" si="58"/>
        <v>SCHEDULE 1: REPORT ON RETURN ON INVESTMENT | 1b(ii): Regulatory Investment Value | By category | Proportionate Regulatory Value | Regulatory investment value</v>
      </c>
    </row>
    <row r="3755" spans="1:14" hidden="1">
      <c r="A3755" t="s">
        <v>2</v>
      </c>
      <c r="B3755">
        <v>2012</v>
      </c>
      <c r="C3755" t="s">
        <v>200</v>
      </c>
      <c r="D3755" t="s">
        <v>81</v>
      </c>
      <c r="E3755" t="s">
        <v>81</v>
      </c>
      <c r="F3755" t="s">
        <v>81</v>
      </c>
      <c r="G3755">
        <v>8</v>
      </c>
      <c r="H3755" t="s">
        <v>220</v>
      </c>
      <c r="I3755">
        <v>2012</v>
      </c>
      <c r="J3755" t="s">
        <v>92</v>
      </c>
      <c r="K3755" t="s">
        <v>1818</v>
      </c>
      <c r="L3755">
        <v>2717.89</v>
      </c>
      <c r="M3755" s="9" t="str">
        <f>Data[[#This Row],[schedule]]&amp;" | "&amp;Data[[#This Row],[section]]</f>
        <v xml:space="preserve">SCHEDULE 17: REPORT ON PRICING STATISTICS | </v>
      </c>
      <c r="N3755" s="9" t="str">
        <f t="shared" si="58"/>
        <v>SCHEDULE 17: REPORT ON PRICING STATISTICS | Net operating charges from airfield activities relating to domestic flights of 3 tonnes or more but less than 30 tonnes MCTOW</v>
      </c>
    </row>
    <row r="3756" spans="1:14" hidden="1">
      <c r="A3756" t="s">
        <v>2</v>
      </c>
      <c r="B3756">
        <v>2012</v>
      </c>
      <c r="C3756" t="s">
        <v>200</v>
      </c>
      <c r="D3756" t="s">
        <v>81</v>
      </c>
      <c r="E3756" t="s">
        <v>81</v>
      </c>
      <c r="F3756" t="s">
        <v>81</v>
      </c>
      <c r="G3756">
        <v>9</v>
      </c>
      <c r="H3756" t="s">
        <v>221</v>
      </c>
      <c r="I3756">
        <v>2012</v>
      </c>
      <c r="J3756" t="s">
        <v>92</v>
      </c>
      <c r="K3756" t="s">
        <v>1819</v>
      </c>
      <c r="L3756">
        <v>9642.4959999999992</v>
      </c>
      <c r="M3756" s="9" t="str">
        <f>Data[[#This Row],[schedule]]&amp;" | "&amp;Data[[#This Row],[section]]</f>
        <v xml:space="preserve">SCHEDULE 17: REPORT ON PRICING STATISTICS | </v>
      </c>
      <c r="N3756" s="9" t="str">
        <f t="shared" si="58"/>
        <v>SCHEDULE 17: REPORT ON PRICING STATISTICS | Net operating charges from airfield activities relating to domestic flights of 30 tonnes MCTOW or more</v>
      </c>
    </row>
    <row r="3757" spans="1:14" hidden="1">
      <c r="A3757" t="s">
        <v>2</v>
      </c>
      <c r="B3757">
        <v>2012</v>
      </c>
      <c r="C3757" t="s">
        <v>200</v>
      </c>
      <c r="D3757" t="s">
        <v>81</v>
      </c>
      <c r="E3757" t="s">
        <v>81</v>
      </c>
      <c r="F3757" t="s">
        <v>81</v>
      </c>
      <c r="G3757">
        <v>10</v>
      </c>
      <c r="H3757" t="s">
        <v>222</v>
      </c>
      <c r="I3757">
        <v>2012</v>
      </c>
      <c r="J3757" t="s">
        <v>92</v>
      </c>
      <c r="K3757" t="s">
        <v>1820</v>
      </c>
      <c r="L3757">
        <v>6365.9629999999997</v>
      </c>
      <c r="M3757" s="9" t="str">
        <f>Data[[#This Row],[schedule]]&amp;" | "&amp;Data[[#This Row],[section]]</f>
        <v xml:space="preserve">SCHEDULE 17: REPORT ON PRICING STATISTICS | </v>
      </c>
      <c r="N3757" s="9" t="str">
        <f t="shared" si="58"/>
        <v>SCHEDULE 17: REPORT ON PRICING STATISTICS | Net operating charges from airfield activities relating to international flights</v>
      </c>
    </row>
    <row r="3758" spans="1:14" hidden="1">
      <c r="A3758" t="s">
        <v>2</v>
      </c>
      <c r="B3758">
        <v>2012</v>
      </c>
      <c r="C3758" t="s">
        <v>200</v>
      </c>
      <c r="D3758" t="s">
        <v>81</v>
      </c>
      <c r="E3758" t="s">
        <v>81</v>
      </c>
      <c r="F3758" t="s">
        <v>81</v>
      </c>
      <c r="G3758">
        <v>11</v>
      </c>
      <c r="H3758" t="s">
        <v>223</v>
      </c>
      <c r="I3758">
        <v>2012</v>
      </c>
      <c r="J3758" t="s">
        <v>92</v>
      </c>
      <c r="K3758" t="s">
        <v>1821</v>
      </c>
      <c r="L3758">
        <v>3966.7080000000001</v>
      </c>
      <c r="M3758" s="9" t="str">
        <f>Data[[#This Row],[schedule]]&amp;" | "&amp;Data[[#This Row],[section]]</f>
        <v xml:space="preserve">SCHEDULE 17: REPORT ON PRICING STATISTICS | </v>
      </c>
      <c r="N3758" s="9" t="str">
        <f t="shared" si="58"/>
        <v>SCHEDULE 17: REPORT ON PRICING STATISTICS | Net operating charges from specified passenger terminal activities relating to domestic passengers</v>
      </c>
    </row>
    <row r="3759" spans="1:14" hidden="1">
      <c r="A3759" t="s">
        <v>2</v>
      </c>
      <c r="B3759">
        <v>2012</v>
      </c>
      <c r="C3759" t="s">
        <v>200</v>
      </c>
      <c r="D3759" t="s">
        <v>81</v>
      </c>
      <c r="E3759" t="s">
        <v>81</v>
      </c>
      <c r="F3759" t="s">
        <v>81</v>
      </c>
      <c r="G3759">
        <v>12</v>
      </c>
      <c r="H3759" t="s">
        <v>224</v>
      </c>
      <c r="I3759">
        <v>2012</v>
      </c>
      <c r="J3759" t="s">
        <v>92</v>
      </c>
      <c r="K3759" t="s">
        <v>1822</v>
      </c>
      <c r="L3759">
        <v>17708.993999999999</v>
      </c>
      <c r="M3759" s="9" t="str">
        <f>Data[[#This Row],[schedule]]&amp;" | "&amp;Data[[#This Row],[section]]</f>
        <v xml:space="preserve">SCHEDULE 17: REPORT ON PRICING STATISTICS | </v>
      </c>
      <c r="N3759" s="9" t="str">
        <f t="shared" si="58"/>
        <v>SCHEDULE 17: REPORT ON PRICING STATISTICS | Net operating charges from specified passenger terminal activities relating to international passengers</v>
      </c>
    </row>
    <row r="3760" spans="1:14" hidden="1">
      <c r="A3760" t="s">
        <v>2</v>
      </c>
      <c r="B3760">
        <v>2012</v>
      </c>
      <c r="C3760" t="s">
        <v>200</v>
      </c>
      <c r="D3760" t="s">
        <v>81</v>
      </c>
      <c r="E3760" t="s">
        <v>81</v>
      </c>
      <c r="F3760" t="s">
        <v>81</v>
      </c>
      <c r="G3760">
        <v>15</v>
      </c>
      <c r="H3760" t="s">
        <v>225</v>
      </c>
      <c r="I3760">
        <v>2012</v>
      </c>
      <c r="J3760" t="s">
        <v>303</v>
      </c>
      <c r="K3760" t="s">
        <v>1823</v>
      </c>
      <c r="L3760">
        <v>1436260</v>
      </c>
      <c r="M3760" s="9" t="str">
        <f>Data[[#This Row],[schedule]]&amp;" | "&amp;Data[[#This Row],[section]]</f>
        <v xml:space="preserve">SCHEDULE 17: REPORT ON PRICING STATISTICS | </v>
      </c>
      <c r="N3760" s="9" t="str">
        <f t="shared" si="58"/>
        <v>SCHEDULE 17: REPORT ON PRICING STATISTICS | Number of domestic passengers on flights of 3 tonnes or more but less than 30 tonnes MCTOW</v>
      </c>
    </row>
    <row r="3761" spans="1:14" hidden="1">
      <c r="A3761" t="s">
        <v>2</v>
      </c>
      <c r="B3761">
        <v>2012</v>
      </c>
      <c r="C3761" t="s">
        <v>200</v>
      </c>
      <c r="D3761" t="s">
        <v>81</v>
      </c>
      <c r="E3761" t="s">
        <v>81</v>
      </c>
      <c r="F3761" t="s">
        <v>81</v>
      </c>
      <c r="G3761">
        <v>16</v>
      </c>
      <c r="H3761" t="s">
        <v>226</v>
      </c>
      <c r="I3761">
        <v>2012</v>
      </c>
      <c r="J3761" t="s">
        <v>303</v>
      </c>
      <c r="K3761" t="s">
        <v>1824</v>
      </c>
      <c r="L3761">
        <v>2695481</v>
      </c>
      <c r="M3761" s="9" t="str">
        <f>Data[[#This Row],[schedule]]&amp;" | "&amp;Data[[#This Row],[section]]</f>
        <v xml:space="preserve">SCHEDULE 17: REPORT ON PRICING STATISTICS | </v>
      </c>
      <c r="N3761" s="9" t="str">
        <f t="shared" si="58"/>
        <v>SCHEDULE 17: REPORT ON PRICING STATISTICS | Number of domestic passengers on flights of 30 tonnes MCTOW or more</v>
      </c>
    </row>
    <row r="3762" spans="1:14" hidden="1">
      <c r="A3762" t="s">
        <v>2</v>
      </c>
      <c r="B3762">
        <v>2012</v>
      </c>
      <c r="C3762" t="s">
        <v>200</v>
      </c>
      <c r="D3762" t="s">
        <v>81</v>
      </c>
      <c r="E3762" t="s">
        <v>81</v>
      </c>
      <c r="F3762" t="s">
        <v>81</v>
      </c>
      <c r="G3762">
        <v>17</v>
      </c>
      <c r="H3762" t="s">
        <v>227</v>
      </c>
      <c r="I3762">
        <v>2012</v>
      </c>
      <c r="J3762" t="s">
        <v>303</v>
      </c>
      <c r="K3762" t="s">
        <v>1825</v>
      </c>
      <c r="L3762">
        <v>1419859</v>
      </c>
      <c r="M3762" s="9" t="str">
        <f>Data[[#This Row],[schedule]]&amp;" | "&amp;Data[[#This Row],[section]]</f>
        <v xml:space="preserve">SCHEDULE 17: REPORT ON PRICING STATISTICS | </v>
      </c>
      <c r="N3762" s="9" t="str">
        <f t="shared" si="58"/>
        <v xml:space="preserve">SCHEDULE 17: REPORT ON PRICING STATISTICS | Number of international passengers </v>
      </c>
    </row>
    <row r="3763" spans="1:14" hidden="1">
      <c r="A3763" t="s">
        <v>2</v>
      </c>
      <c r="B3763">
        <v>2012</v>
      </c>
      <c r="C3763" t="s">
        <v>200</v>
      </c>
      <c r="D3763" t="s">
        <v>81</v>
      </c>
      <c r="E3763" t="s">
        <v>81</v>
      </c>
      <c r="F3763" t="s">
        <v>81</v>
      </c>
      <c r="G3763">
        <v>20</v>
      </c>
      <c r="H3763" t="s">
        <v>228</v>
      </c>
      <c r="I3763">
        <v>2012</v>
      </c>
      <c r="J3763" t="s">
        <v>304</v>
      </c>
      <c r="K3763" t="s">
        <v>1826</v>
      </c>
      <c r="L3763">
        <v>333003</v>
      </c>
      <c r="M3763" s="9" t="str">
        <f>Data[[#This Row],[schedule]]&amp;" | "&amp;Data[[#This Row],[section]]</f>
        <v xml:space="preserve">SCHEDULE 17: REPORT ON PRICING STATISTICS | </v>
      </c>
      <c r="N3763" s="9" t="str">
        <f t="shared" si="58"/>
        <v>SCHEDULE 17: REPORT ON PRICING STATISTICS | Total MCTOW of domestic flights of 3 tonnes or more but less than 30 tonnes MCTOW</v>
      </c>
    </row>
    <row r="3764" spans="1:14" hidden="1">
      <c r="A3764" t="s">
        <v>2</v>
      </c>
      <c r="B3764">
        <v>2012</v>
      </c>
      <c r="C3764" t="s">
        <v>200</v>
      </c>
      <c r="D3764" t="s">
        <v>81</v>
      </c>
      <c r="E3764" t="s">
        <v>81</v>
      </c>
      <c r="F3764" t="s">
        <v>81</v>
      </c>
      <c r="G3764">
        <v>21</v>
      </c>
      <c r="H3764" t="s">
        <v>229</v>
      </c>
      <c r="I3764">
        <v>2012</v>
      </c>
      <c r="J3764" t="s">
        <v>304</v>
      </c>
      <c r="K3764" t="s">
        <v>1827</v>
      </c>
      <c r="L3764">
        <v>802131</v>
      </c>
      <c r="M3764" s="9" t="str">
        <f>Data[[#This Row],[schedule]]&amp;" | "&amp;Data[[#This Row],[section]]</f>
        <v xml:space="preserve">SCHEDULE 17: REPORT ON PRICING STATISTICS | </v>
      </c>
      <c r="N3764" s="9" t="str">
        <f t="shared" si="58"/>
        <v>SCHEDULE 17: REPORT ON PRICING STATISTICS | Total MCTOW of domestic flights of 30 tonnes MCTOW or more</v>
      </c>
    </row>
    <row r="3765" spans="1:14" hidden="1">
      <c r="A3765" t="s">
        <v>2</v>
      </c>
      <c r="B3765">
        <v>2012</v>
      </c>
      <c r="C3765" t="s">
        <v>200</v>
      </c>
      <c r="D3765" t="s">
        <v>81</v>
      </c>
      <c r="E3765" t="s">
        <v>81</v>
      </c>
      <c r="F3765" t="s">
        <v>81</v>
      </c>
      <c r="G3765">
        <v>22</v>
      </c>
      <c r="H3765" t="s">
        <v>230</v>
      </c>
      <c r="I3765">
        <v>2012</v>
      </c>
      <c r="J3765" t="s">
        <v>304</v>
      </c>
      <c r="K3765" t="s">
        <v>1828</v>
      </c>
      <c r="L3765">
        <v>530748</v>
      </c>
      <c r="M3765" s="9" t="str">
        <f>Data[[#This Row],[schedule]]&amp;" | "&amp;Data[[#This Row],[section]]</f>
        <v xml:space="preserve">SCHEDULE 17: REPORT ON PRICING STATISTICS | </v>
      </c>
      <c r="N3765" s="9" t="str">
        <f t="shared" si="58"/>
        <v xml:space="preserve">SCHEDULE 17: REPORT ON PRICING STATISTICS | Total MCTOW of international flights </v>
      </c>
    </row>
    <row r="3766" spans="1:14" hidden="1">
      <c r="A3766" t="s">
        <v>2</v>
      </c>
      <c r="B3766">
        <v>2012</v>
      </c>
      <c r="C3766" t="s">
        <v>200</v>
      </c>
      <c r="D3766" t="s">
        <v>81</v>
      </c>
      <c r="E3766" t="s">
        <v>81</v>
      </c>
      <c r="F3766" t="s">
        <v>81</v>
      </c>
      <c r="G3766">
        <v>25</v>
      </c>
      <c r="H3766" t="s">
        <v>231</v>
      </c>
      <c r="I3766">
        <v>2012</v>
      </c>
      <c r="J3766" t="s">
        <v>305</v>
      </c>
      <c r="K3766" t="s">
        <v>1829</v>
      </c>
      <c r="L3766">
        <v>1.8923384345452769</v>
      </c>
      <c r="M3766" s="9" t="str">
        <f>Data[[#This Row],[schedule]]&amp;" | "&amp;Data[[#This Row],[section]]</f>
        <v xml:space="preserve">SCHEDULE 17: REPORT ON PRICING STATISTICS | </v>
      </c>
      <c r="N3766" s="9" t="str">
        <f t="shared" si="58"/>
        <v>SCHEDULE 17: REPORT ON PRICING STATISTICS | Average charge from airfield activities relating to domestic flights of 3 tonnes or more but less than 30 tonnes MCTOW</v>
      </c>
    </row>
    <row r="3767" spans="1:14" hidden="1">
      <c r="A3767" t="s">
        <v>2</v>
      </c>
      <c r="B3767">
        <v>2012</v>
      </c>
      <c r="C3767" t="s">
        <v>200</v>
      </c>
      <c r="D3767" t="s">
        <v>81</v>
      </c>
      <c r="E3767" t="s">
        <v>81</v>
      </c>
      <c r="F3767" t="s">
        <v>81</v>
      </c>
      <c r="G3767">
        <v>25</v>
      </c>
      <c r="H3767" t="s">
        <v>231</v>
      </c>
      <c r="I3767">
        <v>2012</v>
      </c>
      <c r="J3767" t="s">
        <v>306</v>
      </c>
      <c r="K3767" t="s">
        <v>1830</v>
      </c>
      <c r="L3767">
        <v>8.1617583024777556</v>
      </c>
      <c r="M3767" s="9" t="str">
        <f>Data[[#This Row],[schedule]]&amp;" | "&amp;Data[[#This Row],[section]]</f>
        <v xml:space="preserve">SCHEDULE 17: REPORT ON PRICING STATISTICS | </v>
      </c>
      <c r="N3767" s="9" t="str">
        <f t="shared" si="58"/>
        <v>SCHEDULE 17: REPORT ON PRICING STATISTICS | Average charge from airfield activities relating to domestic flights of 3 tonnes or more but less than 30 tonnes MCTOW</v>
      </c>
    </row>
    <row r="3768" spans="1:14" hidden="1">
      <c r="A3768" t="s">
        <v>2</v>
      </c>
      <c r="B3768">
        <v>2012</v>
      </c>
      <c r="C3768" t="s">
        <v>200</v>
      </c>
      <c r="D3768" t="s">
        <v>81</v>
      </c>
      <c r="E3768" t="s">
        <v>81</v>
      </c>
      <c r="F3768" t="s">
        <v>81</v>
      </c>
      <c r="G3768">
        <v>26</v>
      </c>
      <c r="H3768" t="s">
        <v>232</v>
      </c>
      <c r="I3768">
        <v>2012</v>
      </c>
      <c r="J3768" t="s">
        <v>305</v>
      </c>
      <c r="K3768" t="s">
        <v>1831</v>
      </c>
      <c r="L3768">
        <v>3.5772821251568829</v>
      </c>
      <c r="M3768" s="9" t="str">
        <f>Data[[#This Row],[schedule]]&amp;" | "&amp;Data[[#This Row],[section]]</f>
        <v xml:space="preserve">SCHEDULE 17: REPORT ON PRICING STATISTICS | </v>
      </c>
      <c r="N3768" s="9" t="str">
        <f t="shared" si="58"/>
        <v>SCHEDULE 17: REPORT ON PRICING STATISTICS | Average charge from airfield activities relating to domestic flights of 30 tonnes MCTOW or more</v>
      </c>
    </row>
    <row r="3769" spans="1:14" hidden="1">
      <c r="A3769" t="s">
        <v>2</v>
      </c>
      <c r="B3769">
        <v>2012</v>
      </c>
      <c r="C3769" t="s">
        <v>200</v>
      </c>
      <c r="D3769" t="s">
        <v>81</v>
      </c>
      <c r="E3769" t="s">
        <v>81</v>
      </c>
      <c r="F3769" t="s">
        <v>81</v>
      </c>
      <c r="G3769">
        <v>26</v>
      </c>
      <c r="H3769" t="s">
        <v>232</v>
      </c>
      <c r="I3769">
        <v>2012</v>
      </c>
      <c r="J3769" t="s">
        <v>306</v>
      </c>
      <c r="K3769" t="s">
        <v>1832</v>
      </c>
      <c r="L3769">
        <v>12.02109879807662</v>
      </c>
      <c r="M3769" s="9" t="str">
        <f>Data[[#This Row],[schedule]]&amp;" | "&amp;Data[[#This Row],[section]]</f>
        <v xml:space="preserve">SCHEDULE 17: REPORT ON PRICING STATISTICS | </v>
      </c>
      <c r="N3769" s="9" t="str">
        <f t="shared" si="58"/>
        <v>SCHEDULE 17: REPORT ON PRICING STATISTICS | Average charge from airfield activities relating to domestic flights of 30 tonnes MCTOW or more</v>
      </c>
    </row>
    <row r="3770" spans="1:14" hidden="1">
      <c r="A3770" t="s">
        <v>2</v>
      </c>
      <c r="B3770">
        <v>2012</v>
      </c>
      <c r="C3770" t="s">
        <v>200</v>
      </c>
      <c r="D3770" t="s">
        <v>81</v>
      </c>
      <c r="E3770" t="s">
        <v>81</v>
      </c>
      <c r="F3770" t="s">
        <v>81</v>
      </c>
      <c r="G3770">
        <v>27</v>
      </c>
      <c r="H3770" t="s">
        <v>233</v>
      </c>
      <c r="I3770">
        <v>2012</v>
      </c>
      <c r="J3770" t="s">
        <v>305</v>
      </c>
      <c r="K3770" t="s">
        <v>1833</v>
      </c>
      <c r="L3770">
        <v>4.4835177295773736</v>
      </c>
      <c r="M3770" s="9" t="str">
        <f>Data[[#This Row],[schedule]]&amp;" | "&amp;Data[[#This Row],[section]]</f>
        <v xml:space="preserve">SCHEDULE 17: REPORT ON PRICING STATISTICS | </v>
      </c>
      <c r="N3770" s="9" t="str">
        <f t="shared" si="58"/>
        <v>SCHEDULE 17: REPORT ON PRICING STATISTICS | Average charge from airfield activities relating to international flights</v>
      </c>
    </row>
    <row r="3771" spans="1:14" hidden="1">
      <c r="A3771" t="s">
        <v>2</v>
      </c>
      <c r="B3771">
        <v>2012</v>
      </c>
      <c r="C3771" t="s">
        <v>200</v>
      </c>
      <c r="D3771" t="s">
        <v>81</v>
      </c>
      <c r="E3771" t="s">
        <v>81</v>
      </c>
      <c r="F3771" t="s">
        <v>81</v>
      </c>
      <c r="G3771">
        <v>27</v>
      </c>
      <c r="H3771" t="s">
        <v>233</v>
      </c>
      <c r="I3771">
        <v>2012</v>
      </c>
      <c r="J3771" t="s">
        <v>306</v>
      </c>
      <c r="K3771" t="s">
        <v>1834</v>
      </c>
      <c r="L3771">
        <v>11.99432310625758</v>
      </c>
      <c r="M3771" s="9" t="str">
        <f>Data[[#This Row],[schedule]]&amp;" | "&amp;Data[[#This Row],[section]]</f>
        <v xml:space="preserve">SCHEDULE 17: REPORT ON PRICING STATISTICS | </v>
      </c>
      <c r="N3771" s="9" t="str">
        <f t="shared" si="58"/>
        <v>SCHEDULE 17: REPORT ON PRICING STATISTICS | Average charge from airfield activities relating to international flights</v>
      </c>
    </row>
    <row r="3772" spans="1:14" hidden="1">
      <c r="A3772" t="s">
        <v>2</v>
      </c>
      <c r="B3772">
        <v>2012</v>
      </c>
      <c r="C3772" t="s">
        <v>200</v>
      </c>
      <c r="D3772" t="s">
        <v>81</v>
      </c>
      <c r="E3772" t="s">
        <v>81</v>
      </c>
      <c r="F3772" t="s">
        <v>81</v>
      </c>
      <c r="G3772">
        <v>29</v>
      </c>
      <c r="H3772" t="s">
        <v>234</v>
      </c>
      <c r="I3772">
        <v>2012</v>
      </c>
      <c r="J3772" t="s">
        <v>307</v>
      </c>
      <c r="K3772" t="s">
        <v>1835</v>
      </c>
      <c r="L3772">
        <v>0.96005727367712546</v>
      </c>
      <c r="M3772" s="9" t="str">
        <f>Data[[#This Row],[schedule]]&amp;" | "&amp;Data[[#This Row],[section]]</f>
        <v xml:space="preserve">SCHEDULE 17: REPORT ON PRICING STATISTICS | </v>
      </c>
      <c r="N3772" s="9" t="str">
        <f t="shared" si="58"/>
        <v>SCHEDULE 17: REPORT ON PRICING STATISTICS | Average charge from specified passenger terminal activities</v>
      </c>
    </row>
    <row r="3773" spans="1:14" hidden="1">
      <c r="A3773" t="s">
        <v>2</v>
      </c>
      <c r="B3773">
        <v>2012</v>
      </c>
      <c r="C3773" t="s">
        <v>200</v>
      </c>
      <c r="D3773" t="s">
        <v>81</v>
      </c>
      <c r="E3773" t="s">
        <v>81</v>
      </c>
      <c r="F3773" t="s">
        <v>81</v>
      </c>
      <c r="G3773">
        <v>29</v>
      </c>
      <c r="H3773" t="s">
        <v>234</v>
      </c>
      <c r="I3773">
        <v>2012</v>
      </c>
      <c r="J3773" t="s">
        <v>308</v>
      </c>
      <c r="K3773" t="s">
        <v>1836</v>
      </c>
      <c r="L3773">
        <v>12.472360987957259</v>
      </c>
      <c r="M3773" s="9" t="str">
        <f>Data[[#This Row],[schedule]]&amp;" | "&amp;Data[[#This Row],[section]]</f>
        <v xml:space="preserve">SCHEDULE 17: REPORT ON PRICING STATISTICS | </v>
      </c>
      <c r="N3773" s="9" t="str">
        <f t="shared" si="58"/>
        <v>SCHEDULE 17: REPORT ON PRICING STATISTICS | Average charge from specified passenger terminal activities</v>
      </c>
    </row>
    <row r="3774" spans="1:14" hidden="1">
      <c r="A3774" t="s">
        <v>2</v>
      </c>
      <c r="B3774">
        <v>2012</v>
      </c>
      <c r="C3774" t="s">
        <v>200</v>
      </c>
      <c r="D3774" t="s">
        <v>81</v>
      </c>
      <c r="E3774" t="s">
        <v>81</v>
      </c>
      <c r="F3774" t="s">
        <v>81</v>
      </c>
      <c r="G3774">
        <v>31</v>
      </c>
      <c r="H3774" t="s">
        <v>235</v>
      </c>
      <c r="I3774">
        <v>2012</v>
      </c>
      <c r="J3774" t="s">
        <v>307</v>
      </c>
      <c r="K3774" t="s">
        <v>1837</v>
      </c>
      <c r="L3774">
        <v>3.951625719037084</v>
      </c>
      <c r="M3774" s="9" t="str">
        <f>Data[[#This Row],[schedule]]&amp;" | "&amp;Data[[#This Row],[section]]</f>
        <v xml:space="preserve">SCHEDULE 17: REPORT ON PRICING STATISTICS | </v>
      </c>
      <c r="N3774" s="9" t="str">
        <f t="shared" si="58"/>
        <v>SCHEDULE 17: REPORT ON PRICING STATISTICS | Average charge from airfield activities and specified passenger terminal activities</v>
      </c>
    </row>
    <row r="3775" spans="1:14" hidden="1">
      <c r="A3775" t="s">
        <v>2</v>
      </c>
      <c r="B3775">
        <v>2012</v>
      </c>
      <c r="C3775" t="s">
        <v>200</v>
      </c>
      <c r="D3775" t="s">
        <v>81</v>
      </c>
      <c r="E3775" t="s">
        <v>81</v>
      </c>
      <c r="F3775" t="s">
        <v>81</v>
      </c>
      <c r="G3775">
        <v>31</v>
      </c>
      <c r="H3775" t="s">
        <v>235</v>
      </c>
      <c r="I3775">
        <v>2012</v>
      </c>
      <c r="J3775" t="s">
        <v>308</v>
      </c>
      <c r="K3775" t="s">
        <v>1838</v>
      </c>
      <c r="L3775">
        <v>16.955878717534631</v>
      </c>
      <c r="M3775" s="9" t="str">
        <f>Data[[#This Row],[schedule]]&amp;" | "&amp;Data[[#This Row],[section]]</f>
        <v xml:space="preserve">SCHEDULE 17: REPORT ON PRICING STATISTICS | </v>
      </c>
      <c r="N3775" s="9" t="str">
        <f t="shared" si="58"/>
        <v>SCHEDULE 17: REPORT ON PRICING STATISTICS | Average charge from airfield activities and specified passenger terminal activities</v>
      </c>
    </row>
    <row r="3776" spans="1:14">
      <c r="A3776" t="s">
        <v>2</v>
      </c>
      <c r="B3776">
        <v>2012</v>
      </c>
      <c r="C3776" t="s">
        <v>4984</v>
      </c>
      <c r="D3776" t="s">
        <v>4985</v>
      </c>
      <c r="E3776" t="s">
        <v>81</v>
      </c>
      <c r="F3776" t="s">
        <v>4986</v>
      </c>
      <c r="G3776">
        <v>10</v>
      </c>
      <c r="H3776" t="s">
        <v>5602</v>
      </c>
      <c r="I3776">
        <v>2012</v>
      </c>
      <c r="J3776" t="s">
        <v>4988</v>
      </c>
      <c r="K3776" t="s">
        <v>4453</v>
      </c>
      <c r="L3776">
        <v>3</v>
      </c>
      <c r="M3776" s="9" t="str">
        <f>Data[[#This Row],[schedule]]&amp;" | "&amp;Data[[#This Row],[section]]</f>
        <v>SCHEDULE 16: REPORT ON ASSOCIATED STATISTICS | 16a: Aircraft statistics: (i) International air passenger services</v>
      </c>
      <c r="N3776" s="9" t="str">
        <f t="shared" si="58"/>
        <v>SCHEDULE 16: REPORT ON ASSOCIATED STATISTICS | 16a: Aircraft statistics: (i) International air passenger services | Total number of landings | Aircraft type: Boeing 747-400</v>
      </c>
    </row>
    <row r="3777" spans="1:14">
      <c r="A3777" t="s">
        <v>2</v>
      </c>
      <c r="B3777">
        <v>2012</v>
      </c>
      <c r="C3777" t="s">
        <v>4984</v>
      </c>
      <c r="D3777" t="s">
        <v>4985</v>
      </c>
      <c r="E3777" t="s">
        <v>81</v>
      </c>
      <c r="F3777" t="s">
        <v>4990</v>
      </c>
      <c r="G3777">
        <v>10</v>
      </c>
      <c r="H3777" t="s">
        <v>5602</v>
      </c>
      <c r="I3777">
        <v>2012</v>
      </c>
      <c r="J3777" t="s">
        <v>304</v>
      </c>
      <c r="K3777" t="s">
        <v>5808</v>
      </c>
      <c r="L3777">
        <v>1191</v>
      </c>
      <c r="M3777" s="9" t="str">
        <f>Data[[#This Row],[schedule]]&amp;" | "&amp;Data[[#This Row],[section]]</f>
        <v>SCHEDULE 16: REPORT ON ASSOCIATED STATISTICS | 16a: Aircraft statistics: (i) International air passenger services</v>
      </c>
      <c r="N3777" s="9" t="str">
        <f t="shared" si="58"/>
        <v>SCHEDULE 16: REPORT ON ASSOCIATED STATISTICS | 16a: Aircraft statistics: (i) International air passenger services | Total MCTOW | Aircraft type: Boeing 747-400</v>
      </c>
    </row>
    <row r="3778" spans="1:14">
      <c r="A3778" t="s">
        <v>2</v>
      </c>
      <c r="B3778">
        <v>2012</v>
      </c>
      <c r="C3778" t="s">
        <v>4984</v>
      </c>
      <c r="D3778" t="s">
        <v>4985</v>
      </c>
      <c r="E3778" t="s">
        <v>81</v>
      </c>
      <c r="F3778" t="s">
        <v>4986</v>
      </c>
      <c r="G3778">
        <v>11</v>
      </c>
      <c r="H3778" t="s">
        <v>5604</v>
      </c>
      <c r="I3778">
        <v>2012</v>
      </c>
      <c r="J3778" t="s">
        <v>4988</v>
      </c>
      <c r="K3778" t="s">
        <v>5809</v>
      </c>
      <c r="L3778">
        <v>364</v>
      </c>
      <c r="M3778" s="9" t="str">
        <f>Data[[#This Row],[schedule]]&amp;" | "&amp;Data[[#This Row],[section]]</f>
        <v>SCHEDULE 16: REPORT ON ASSOCIATED STATISTICS | 16a: Aircraft statistics: (i) International air passenger services</v>
      </c>
      <c r="N3778" s="9" t="str">
        <f t="shared" ref="N3778:N3841" si="59">SUBSTITUTE(SUBSTITUTE(SUBSTITUTE(C3778&amp;" | "&amp;D3778&amp;" | "&amp;E3778&amp;" | "&amp;F3778&amp;" | "&amp;H3778," |  |  | "," | ")," |  |  | "," | ")," |  | "," | ")</f>
        <v>SCHEDULE 16: REPORT ON ASSOCIATED STATISTICS | 16a: Aircraft statistics: (i) International air passenger services | Total number of landings | Aircraft type: Boeing 777-300ER</v>
      </c>
    </row>
    <row r="3779" spans="1:14">
      <c r="A3779" t="s">
        <v>2</v>
      </c>
      <c r="B3779">
        <v>2012</v>
      </c>
      <c r="C3779" t="s">
        <v>4984</v>
      </c>
      <c r="D3779" t="s">
        <v>4985</v>
      </c>
      <c r="E3779" t="s">
        <v>81</v>
      </c>
      <c r="F3779" t="s">
        <v>4990</v>
      </c>
      <c r="G3779">
        <v>11</v>
      </c>
      <c r="H3779" t="s">
        <v>5604</v>
      </c>
      <c r="I3779">
        <v>2012</v>
      </c>
      <c r="J3779" t="s">
        <v>304</v>
      </c>
      <c r="K3779" t="s">
        <v>5810</v>
      </c>
      <c r="L3779">
        <v>127946</v>
      </c>
      <c r="M3779" s="9" t="str">
        <f>Data[[#This Row],[schedule]]&amp;" | "&amp;Data[[#This Row],[section]]</f>
        <v>SCHEDULE 16: REPORT ON ASSOCIATED STATISTICS | 16a: Aircraft statistics: (i) International air passenger services</v>
      </c>
      <c r="N3779" s="9" t="str">
        <f t="shared" si="59"/>
        <v>SCHEDULE 16: REPORT ON ASSOCIATED STATISTICS | 16a: Aircraft statistics: (i) International air passenger services | Total MCTOW | Aircraft type: Boeing 777-300ER</v>
      </c>
    </row>
    <row r="3780" spans="1:14">
      <c r="A3780" t="s">
        <v>2</v>
      </c>
      <c r="B3780">
        <v>2012</v>
      </c>
      <c r="C3780" t="s">
        <v>4984</v>
      </c>
      <c r="D3780" t="s">
        <v>4985</v>
      </c>
      <c r="E3780" t="s">
        <v>81</v>
      </c>
      <c r="F3780" t="s">
        <v>4986</v>
      </c>
      <c r="G3780">
        <v>12</v>
      </c>
      <c r="H3780" t="s">
        <v>5004</v>
      </c>
      <c r="I3780">
        <v>2012</v>
      </c>
      <c r="J3780" t="s">
        <v>4988</v>
      </c>
      <c r="K3780" t="s">
        <v>5347</v>
      </c>
      <c r="L3780">
        <v>6</v>
      </c>
      <c r="M3780" s="9" t="str">
        <f>Data[[#This Row],[schedule]]&amp;" | "&amp;Data[[#This Row],[section]]</f>
        <v>SCHEDULE 16: REPORT ON ASSOCIATED STATISTICS | 16a: Aircraft statistics: (i) International air passenger services</v>
      </c>
      <c r="N3780" s="9" t="str">
        <f t="shared" si="59"/>
        <v>SCHEDULE 16: REPORT ON ASSOCIATED STATISTICS | 16a: Aircraft statistics: (i) International air passenger services | Total number of landings | Aircraft type: Boeing 777-300</v>
      </c>
    </row>
    <row r="3781" spans="1:14">
      <c r="A3781" t="s">
        <v>2</v>
      </c>
      <c r="B3781">
        <v>2012</v>
      </c>
      <c r="C3781" t="s">
        <v>4984</v>
      </c>
      <c r="D3781" t="s">
        <v>4985</v>
      </c>
      <c r="E3781" t="s">
        <v>81</v>
      </c>
      <c r="F3781" t="s">
        <v>4990</v>
      </c>
      <c r="G3781">
        <v>12</v>
      </c>
      <c r="H3781" t="s">
        <v>5004</v>
      </c>
      <c r="I3781">
        <v>2012</v>
      </c>
      <c r="J3781" t="s">
        <v>304</v>
      </c>
      <c r="K3781" t="s">
        <v>5811</v>
      </c>
      <c r="L3781">
        <v>1796</v>
      </c>
      <c r="M3781" s="9" t="str">
        <f>Data[[#This Row],[schedule]]&amp;" | "&amp;Data[[#This Row],[section]]</f>
        <v>SCHEDULE 16: REPORT ON ASSOCIATED STATISTICS | 16a: Aircraft statistics: (i) International air passenger services</v>
      </c>
      <c r="N3781" s="9" t="str">
        <f t="shared" si="59"/>
        <v>SCHEDULE 16: REPORT ON ASSOCIATED STATISTICS | 16a: Aircraft statistics: (i) International air passenger services | Total MCTOW | Aircraft type: Boeing 777-300</v>
      </c>
    </row>
    <row r="3782" spans="1:14">
      <c r="A3782" t="s">
        <v>2</v>
      </c>
      <c r="B3782">
        <v>2012</v>
      </c>
      <c r="C3782" t="s">
        <v>4984</v>
      </c>
      <c r="D3782" t="s">
        <v>4985</v>
      </c>
      <c r="E3782" t="s">
        <v>81</v>
      </c>
      <c r="F3782" t="s">
        <v>4986</v>
      </c>
      <c r="G3782">
        <v>13</v>
      </c>
      <c r="H3782" t="s">
        <v>5512</v>
      </c>
      <c r="I3782">
        <v>2012</v>
      </c>
      <c r="J3782" t="s">
        <v>4988</v>
      </c>
      <c r="K3782" t="s">
        <v>5812</v>
      </c>
      <c r="L3782">
        <v>383</v>
      </c>
      <c r="M3782" s="9" t="str">
        <f>Data[[#This Row],[schedule]]&amp;" | "&amp;Data[[#This Row],[section]]</f>
        <v>SCHEDULE 16: REPORT ON ASSOCIATED STATISTICS | 16a: Aircraft statistics: (i) International air passenger services</v>
      </c>
      <c r="N3782" s="9" t="str">
        <f t="shared" si="59"/>
        <v>SCHEDULE 16: REPORT ON ASSOCIATED STATISTICS | 16a: Aircraft statistics: (i) International air passenger services | Total number of landings | Aircraft type: Boeing 777-200</v>
      </c>
    </row>
    <row r="3783" spans="1:14">
      <c r="A3783" t="s">
        <v>2</v>
      </c>
      <c r="B3783">
        <v>2012</v>
      </c>
      <c r="C3783" t="s">
        <v>4984</v>
      </c>
      <c r="D3783" t="s">
        <v>4985</v>
      </c>
      <c r="E3783" t="s">
        <v>81</v>
      </c>
      <c r="F3783" t="s">
        <v>4990</v>
      </c>
      <c r="G3783">
        <v>13</v>
      </c>
      <c r="H3783" t="s">
        <v>5512</v>
      </c>
      <c r="I3783">
        <v>2012</v>
      </c>
      <c r="J3783" t="s">
        <v>304</v>
      </c>
      <c r="K3783" t="s">
        <v>5813</v>
      </c>
      <c r="L3783">
        <v>91055</v>
      </c>
      <c r="M3783" s="9" t="str">
        <f>Data[[#This Row],[schedule]]&amp;" | "&amp;Data[[#This Row],[section]]</f>
        <v>SCHEDULE 16: REPORT ON ASSOCIATED STATISTICS | 16a: Aircraft statistics: (i) International air passenger services</v>
      </c>
      <c r="N3783" s="9" t="str">
        <f t="shared" si="59"/>
        <v>SCHEDULE 16: REPORT ON ASSOCIATED STATISTICS | 16a: Aircraft statistics: (i) International air passenger services | Total MCTOW | Aircraft type: Boeing 777-200</v>
      </c>
    </row>
    <row r="3784" spans="1:14">
      <c r="A3784" t="s">
        <v>2</v>
      </c>
      <c r="B3784">
        <v>2012</v>
      </c>
      <c r="C3784" t="s">
        <v>4984</v>
      </c>
      <c r="D3784" t="s">
        <v>4985</v>
      </c>
      <c r="E3784" t="s">
        <v>81</v>
      </c>
      <c r="F3784" t="s">
        <v>4986</v>
      </c>
      <c r="G3784">
        <v>14</v>
      </c>
      <c r="H3784" t="s">
        <v>5814</v>
      </c>
      <c r="I3784">
        <v>2012</v>
      </c>
      <c r="J3784" t="s">
        <v>4988</v>
      </c>
      <c r="K3784" t="s">
        <v>5815</v>
      </c>
      <c r="L3784">
        <v>192</v>
      </c>
      <c r="M3784" s="9" t="str">
        <f>Data[[#This Row],[schedule]]&amp;" | "&amp;Data[[#This Row],[section]]</f>
        <v>SCHEDULE 16: REPORT ON ASSOCIATED STATISTICS | 16a: Aircraft statistics: (i) International air passenger services</v>
      </c>
      <c r="N3784" s="9" t="str">
        <f t="shared" si="59"/>
        <v>SCHEDULE 16: REPORT ON ASSOCIATED STATISTICS | 16a: Aircraft statistics: (i) International air passenger services | Total number of landings | Aircraft type: Airbus A330-300</v>
      </c>
    </row>
    <row r="3785" spans="1:14">
      <c r="A3785" t="s">
        <v>2</v>
      </c>
      <c r="B3785">
        <v>2012</v>
      </c>
      <c r="C3785" t="s">
        <v>4984</v>
      </c>
      <c r="D3785" t="s">
        <v>4985</v>
      </c>
      <c r="E3785" t="s">
        <v>81</v>
      </c>
      <c r="F3785" t="s">
        <v>4990</v>
      </c>
      <c r="G3785">
        <v>14</v>
      </c>
      <c r="H3785" t="s">
        <v>5814</v>
      </c>
      <c r="I3785">
        <v>2012</v>
      </c>
      <c r="J3785" t="s">
        <v>304</v>
      </c>
      <c r="K3785" t="s">
        <v>5816</v>
      </c>
      <c r="L3785">
        <v>44736</v>
      </c>
      <c r="M3785" s="9" t="str">
        <f>Data[[#This Row],[schedule]]&amp;" | "&amp;Data[[#This Row],[section]]</f>
        <v>SCHEDULE 16: REPORT ON ASSOCIATED STATISTICS | 16a: Aircraft statistics: (i) International air passenger services</v>
      </c>
      <c r="N3785" s="9" t="str">
        <f t="shared" si="59"/>
        <v>SCHEDULE 16: REPORT ON ASSOCIATED STATISTICS | 16a: Aircraft statistics: (i) International air passenger services | Total MCTOW | Aircraft type: Airbus A330-300</v>
      </c>
    </row>
    <row r="3786" spans="1:14">
      <c r="A3786" t="s">
        <v>2</v>
      </c>
      <c r="B3786">
        <v>2012</v>
      </c>
      <c r="C3786" t="s">
        <v>4984</v>
      </c>
      <c r="D3786" t="s">
        <v>4985</v>
      </c>
      <c r="E3786" t="s">
        <v>81</v>
      </c>
      <c r="F3786" t="s">
        <v>4986</v>
      </c>
      <c r="G3786">
        <v>15</v>
      </c>
      <c r="H3786" t="s">
        <v>5817</v>
      </c>
      <c r="I3786">
        <v>2012</v>
      </c>
      <c r="J3786" t="s">
        <v>4988</v>
      </c>
      <c r="K3786" t="s">
        <v>1308</v>
      </c>
      <c r="L3786">
        <v>2</v>
      </c>
      <c r="M3786" s="9" t="str">
        <f>Data[[#This Row],[schedule]]&amp;" | "&amp;Data[[#This Row],[section]]</f>
        <v>SCHEDULE 16: REPORT ON ASSOCIATED STATISTICS | 16a: Aircraft statistics: (i) International air passenger services</v>
      </c>
      <c r="N3786" s="9" t="str">
        <f t="shared" si="59"/>
        <v>SCHEDULE 16: REPORT ON ASSOCIATED STATISTICS | 16a: Aircraft statistics: (i) International air passenger services | Total number of landings | Aircraft type: Airbus A330-200</v>
      </c>
    </row>
    <row r="3787" spans="1:14">
      <c r="A3787" t="s">
        <v>2</v>
      </c>
      <c r="B3787">
        <v>2012</v>
      </c>
      <c r="C3787" t="s">
        <v>4984</v>
      </c>
      <c r="D3787" t="s">
        <v>4985</v>
      </c>
      <c r="E3787" t="s">
        <v>81</v>
      </c>
      <c r="F3787" t="s">
        <v>4990</v>
      </c>
      <c r="G3787">
        <v>15</v>
      </c>
      <c r="H3787" t="s">
        <v>5817</v>
      </c>
      <c r="I3787">
        <v>2012</v>
      </c>
      <c r="J3787" t="s">
        <v>304</v>
      </c>
      <c r="K3787" t="s">
        <v>5818</v>
      </c>
      <c r="L3787">
        <v>230</v>
      </c>
      <c r="M3787" s="9" t="str">
        <f>Data[[#This Row],[schedule]]&amp;" | "&amp;Data[[#This Row],[section]]</f>
        <v>SCHEDULE 16: REPORT ON ASSOCIATED STATISTICS | 16a: Aircraft statistics: (i) International air passenger services</v>
      </c>
      <c r="N3787" s="9" t="str">
        <f t="shared" si="59"/>
        <v>SCHEDULE 16: REPORT ON ASSOCIATED STATISTICS | 16a: Aircraft statistics: (i) International air passenger services | Total MCTOW | Aircraft type: Airbus A330-200</v>
      </c>
    </row>
    <row r="3788" spans="1:14">
      <c r="A3788" t="s">
        <v>2</v>
      </c>
      <c r="B3788">
        <v>2012</v>
      </c>
      <c r="C3788" t="s">
        <v>4984</v>
      </c>
      <c r="D3788" t="s">
        <v>4985</v>
      </c>
      <c r="E3788" t="s">
        <v>81</v>
      </c>
      <c r="F3788" t="s">
        <v>4986</v>
      </c>
      <c r="G3788">
        <v>16</v>
      </c>
      <c r="H3788" t="s">
        <v>5253</v>
      </c>
      <c r="I3788">
        <v>2012</v>
      </c>
      <c r="J3788" t="s">
        <v>4988</v>
      </c>
      <c r="K3788" t="s">
        <v>5656</v>
      </c>
      <c r="L3788">
        <v>9</v>
      </c>
      <c r="M3788" s="9" t="str">
        <f>Data[[#This Row],[schedule]]&amp;" | "&amp;Data[[#This Row],[section]]</f>
        <v>SCHEDULE 16: REPORT ON ASSOCIATED STATISTICS | 16a: Aircraft statistics: (i) International air passenger services</v>
      </c>
      <c r="N3788" s="9" t="str">
        <f t="shared" si="59"/>
        <v>SCHEDULE 16: REPORT ON ASSOCIATED STATISTICS | 16a: Aircraft statistics: (i) International air passenger services | Total number of landings | Aircraft type: Boeing 767-300</v>
      </c>
    </row>
    <row r="3789" spans="1:14">
      <c r="A3789" t="s">
        <v>2</v>
      </c>
      <c r="B3789">
        <v>2012</v>
      </c>
      <c r="C3789" t="s">
        <v>4984</v>
      </c>
      <c r="D3789" t="s">
        <v>4985</v>
      </c>
      <c r="E3789" t="s">
        <v>81</v>
      </c>
      <c r="F3789" t="s">
        <v>4990</v>
      </c>
      <c r="G3789">
        <v>16</v>
      </c>
      <c r="H3789" t="s">
        <v>5253</v>
      </c>
      <c r="I3789">
        <v>2012</v>
      </c>
      <c r="J3789" t="s">
        <v>304</v>
      </c>
      <c r="K3789" t="s">
        <v>5819</v>
      </c>
      <c r="L3789">
        <v>1682</v>
      </c>
      <c r="M3789" s="9" t="str">
        <f>Data[[#This Row],[schedule]]&amp;" | "&amp;Data[[#This Row],[section]]</f>
        <v>SCHEDULE 16: REPORT ON ASSOCIATED STATISTICS | 16a: Aircraft statistics: (i) International air passenger services</v>
      </c>
      <c r="N3789" s="9" t="str">
        <f t="shared" si="59"/>
        <v>SCHEDULE 16: REPORT ON ASSOCIATED STATISTICS | 16a: Aircraft statistics: (i) International air passenger services | Total MCTOW | Aircraft type: Boeing 767-300</v>
      </c>
    </row>
    <row r="3790" spans="1:14">
      <c r="A3790" t="s">
        <v>2</v>
      </c>
      <c r="B3790">
        <v>2012</v>
      </c>
      <c r="C3790" t="s">
        <v>4984</v>
      </c>
      <c r="D3790" t="s">
        <v>4985</v>
      </c>
      <c r="E3790" t="s">
        <v>81</v>
      </c>
      <c r="F3790" t="s">
        <v>4986</v>
      </c>
      <c r="G3790">
        <v>17</v>
      </c>
      <c r="H3790" t="s">
        <v>4992</v>
      </c>
      <c r="I3790">
        <v>2012</v>
      </c>
      <c r="J3790" t="s">
        <v>4988</v>
      </c>
      <c r="K3790" t="s">
        <v>5820</v>
      </c>
      <c r="L3790">
        <v>1054</v>
      </c>
      <c r="M3790" s="9" t="str">
        <f>Data[[#This Row],[schedule]]&amp;" | "&amp;Data[[#This Row],[section]]</f>
        <v>SCHEDULE 16: REPORT ON ASSOCIATED STATISTICS | 16a: Aircraft statistics: (i) International air passenger services</v>
      </c>
      <c r="N3790" s="9" t="str">
        <f t="shared" si="59"/>
        <v>SCHEDULE 16: REPORT ON ASSOCIATED STATISTICS | 16a: Aircraft statistics: (i) International air passenger services | Total number of landings | Aircraft type: Boeing 737-800</v>
      </c>
    </row>
    <row r="3791" spans="1:14">
      <c r="A3791" t="s">
        <v>2</v>
      </c>
      <c r="B3791">
        <v>2012</v>
      </c>
      <c r="C3791" t="s">
        <v>4984</v>
      </c>
      <c r="D3791" t="s">
        <v>4985</v>
      </c>
      <c r="E3791" t="s">
        <v>81</v>
      </c>
      <c r="F3791" t="s">
        <v>4990</v>
      </c>
      <c r="G3791">
        <v>17</v>
      </c>
      <c r="H3791" t="s">
        <v>4992</v>
      </c>
      <c r="I3791">
        <v>2012</v>
      </c>
      <c r="J3791" t="s">
        <v>304</v>
      </c>
      <c r="K3791" t="s">
        <v>5821</v>
      </c>
      <c r="L3791">
        <v>83284</v>
      </c>
      <c r="M3791" s="9" t="str">
        <f>Data[[#This Row],[schedule]]&amp;" | "&amp;Data[[#This Row],[section]]</f>
        <v>SCHEDULE 16: REPORT ON ASSOCIATED STATISTICS | 16a: Aircraft statistics: (i) International air passenger services</v>
      </c>
      <c r="N3791" s="9" t="str">
        <f t="shared" si="59"/>
        <v>SCHEDULE 16: REPORT ON ASSOCIATED STATISTICS | 16a: Aircraft statistics: (i) International air passenger services | Total MCTOW | Aircraft type: Boeing 737-800</v>
      </c>
    </row>
    <row r="3792" spans="1:14">
      <c r="A3792" t="s">
        <v>2</v>
      </c>
      <c r="B3792">
        <v>2012</v>
      </c>
      <c r="C3792" t="s">
        <v>4984</v>
      </c>
      <c r="D3792" t="s">
        <v>4985</v>
      </c>
      <c r="E3792" t="s">
        <v>81</v>
      </c>
      <c r="F3792" t="s">
        <v>4986</v>
      </c>
      <c r="G3792">
        <v>18</v>
      </c>
      <c r="H3792" t="s">
        <v>4987</v>
      </c>
      <c r="I3792">
        <v>2012</v>
      </c>
      <c r="J3792" t="s">
        <v>4988</v>
      </c>
      <c r="K3792" t="s">
        <v>5822</v>
      </c>
      <c r="L3792">
        <v>2311</v>
      </c>
      <c r="M3792" s="9" t="str">
        <f>Data[[#This Row],[schedule]]&amp;" | "&amp;Data[[#This Row],[section]]</f>
        <v>SCHEDULE 16: REPORT ON ASSOCIATED STATISTICS | 16a: Aircraft statistics: (i) International air passenger services</v>
      </c>
      <c r="N3792" s="9" t="str">
        <f t="shared" si="59"/>
        <v>SCHEDULE 16: REPORT ON ASSOCIATED STATISTICS | 16a: Aircraft statistics: (i) International air passenger services | Total number of landings | Aircraft type: Airbus A320</v>
      </c>
    </row>
    <row r="3793" spans="1:14">
      <c r="A3793" t="s">
        <v>2</v>
      </c>
      <c r="B3793">
        <v>2012</v>
      </c>
      <c r="C3793" t="s">
        <v>4984</v>
      </c>
      <c r="D3793" t="s">
        <v>4985</v>
      </c>
      <c r="E3793" t="s">
        <v>81</v>
      </c>
      <c r="F3793" t="s">
        <v>4990</v>
      </c>
      <c r="G3793">
        <v>18</v>
      </c>
      <c r="H3793" t="s">
        <v>4987</v>
      </c>
      <c r="I3793">
        <v>2012</v>
      </c>
      <c r="J3793" t="s">
        <v>304</v>
      </c>
      <c r="K3793" t="s">
        <v>5823</v>
      </c>
      <c r="L3793">
        <v>166392</v>
      </c>
      <c r="M3793" s="9" t="str">
        <f>Data[[#This Row],[schedule]]&amp;" | "&amp;Data[[#This Row],[section]]</f>
        <v>SCHEDULE 16: REPORT ON ASSOCIATED STATISTICS | 16a: Aircraft statistics: (i) International air passenger services</v>
      </c>
      <c r="N3793" s="9" t="str">
        <f t="shared" si="59"/>
        <v>SCHEDULE 16: REPORT ON ASSOCIATED STATISTICS | 16a: Aircraft statistics: (i) International air passenger services | Total MCTOW | Aircraft type: Airbus A320</v>
      </c>
    </row>
    <row r="3794" spans="1:14">
      <c r="A3794" t="s">
        <v>2</v>
      </c>
      <c r="B3794">
        <v>2012</v>
      </c>
      <c r="C3794" t="s">
        <v>4984</v>
      </c>
      <c r="D3794" t="s">
        <v>4985</v>
      </c>
      <c r="E3794" t="s">
        <v>81</v>
      </c>
      <c r="F3794" t="s">
        <v>4986</v>
      </c>
      <c r="G3794">
        <v>19</v>
      </c>
      <c r="H3794" t="s">
        <v>5617</v>
      </c>
      <c r="I3794">
        <v>2012</v>
      </c>
      <c r="J3794" t="s">
        <v>4988</v>
      </c>
      <c r="K3794" t="s">
        <v>5611</v>
      </c>
      <c r="L3794">
        <v>38</v>
      </c>
      <c r="M3794" s="9" t="str">
        <f>Data[[#This Row],[schedule]]&amp;" | "&amp;Data[[#This Row],[section]]</f>
        <v>SCHEDULE 16: REPORT ON ASSOCIATED STATISTICS | 16a: Aircraft statistics: (i) International air passenger services</v>
      </c>
      <c r="N3794" s="9" t="str">
        <f t="shared" si="59"/>
        <v>SCHEDULE 16: REPORT ON ASSOCIATED STATISTICS | 16a: Aircraft statistics: (i) International air passenger services | Total number of landings | Aircraft type: Boeing 737-700</v>
      </c>
    </row>
    <row r="3795" spans="1:14">
      <c r="A3795" t="s">
        <v>2</v>
      </c>
      <c r="B3795">
        <v>2012</v>
      </c>
      <c r="C3795" t="s">
        <v>4984</v>
      </c>
      <c r="D3795" t="s">
        <v>4985</v>
      </c>
      <c r="E3795" t="s">
        <v>81</v>
      </c>
      <c r="F3795" t="s">
        <v>4990</v>
      </c>
      <c r="G3795">
        <v>19</v>
      </c>
      <c r="H3795" t="s">
        <v>5617</v>
      </c>
      <c r="I3795">
        <v>2012</v>
      </c>
      <c r="J3795" t="s">
        <v>304</v>
      </c>
      <c r="K3795" t="s">
        <v>5824</v>
      </c>
      <c r="L3795">
        <v>2638</v>
      </c>
      <c r="M3795" s="9" t="str">
        <f>Data[[#This Row],[schedule]]&amp;" | "&amp;Data[[#This Row],[section]]</f>
        <v>SCHEDULE 16: REPORT ON ASSOCIATED STATISTICS | 16a: Aircraft statistics: (i) International air passenger services</v>
      </c>
      <c r="N3795" s="9" t="str">
        <f t="shared" si="59"/>
        <v>SCHEDULE 16: REPORT ON ASSOCIATED STATISTICS | 16a: Aircraft statistics: (i) International air passenger services | Total MCTOW | Aircraft type: Boeing 737-700</v>
      </c>
    </row>
    <row r="3796" spans="1:14">
      <c r="A3796" t="s">
        <v>2</v>
      </c>
      <c r="B3796">
        <v>2012</v>
      </c>
      <c r="C3796" t="s">
        <v>4984</v>
      </c>
      <c r="D3796" t="s">
        <v>4985</v>
      </c>
      <c r="E3796" t="s">
        <v>81</v>
      </c>
      <c r="F3796" t="s">
        <v>4986</v>
      </c>
      <c r="G3796">
        <v>20</v>
      </c>
      <c r="H3796" t="s">
        <v>5248</v>
      </c>
      <c r="I3796">
        <v>2012</v>
      </c>
      <c r="J3796" t="s">
        <v>4988</v>
      </c>
      <c r="K3796" t="s">
        <v>1308</v>
      </c>
      <c r="L3796">
        <v>2</v>
      </c>
      <c r="M3796" s="9" t="str">
        <f>Data[[#This Row],[schedule]]&amp;" | "&amp;Data[[#This Row],[section]]</f>
        <v>SCHEDULE 16: REPORT ON ASSOCIATED STATISTICS | 16a: Aircraft statistics: (i) International air passenger services</v>
      </c>
      <c r="N3796" s="9" t="str">
        <f t="shared" si="59"/>
        <v>SCHEDULE 16: REPORT ON ASSOCIATED STATISTICS | 16a: Aircraft statistics: (i) International air passenger services | Total number of landings | Aircraft type: Boeing 737-400</v>
      </c>
    </row>
    <row r="3797" spans="1:14">
      <c r="A3797" t="s">
        <v>2</v>
      </c>
      <c r="B3797">
        <v>2012</v>
      </c>
      <c r="C3797" t="s">
        <v>4984</v>
      </c>
      <c r="D3797" t="s">
        <v>4985</v>
      </c>
      <c r="E3797" t="s">
        <v>81</v>
      </c>
      <c r="F3797" t="s">
        <v>4990</v>
      </c>
      <c r="G3797">
        <v>20</v>
      </c>
      <c r="H3797" t="s">
        <v>5248</v>
      </c>
      <c r="I3797">
        <v>2012</v>
      </c>
      <c r="J3797" t="s">
        <v>304</v>
      </c>
      <c r="K3797" t="s">
        <v>5825</v>
      </c>
      <c r="L3797">
        <v>136</v>
      </c>
      <c r="M3797" s="9" t="str">
        <f>Data[[#This Row],[schedule]]&amp;" | "&amp;Data[[#This Row],[section]]</f>
        <v>SCHEDULE 16: REPORT ON ASSOCIATED STATISTICS | 16a: Aircraft statistics: (i) International air passenger services</v>
      </c>
      <c r="N3797" s="9" t="str">
        <f t="shared" si="59"/>
        <v>SCHEDULE 16: REPORT ON ASSOCIATED STATISTICS | 16a: Aircraft statistics: (i) International air passenger services | Total MCTOW | Aircraft type: Boeing 737-400</v>
      </c>
    </row>
    <row r="3798" spans="1:14">
      <c r="A3798" t="s">
        <v>2</v>
      </c>
      <c r="B3798">
        <v>2012</v>
      </c>
      <c r="C3798" t="s">
        <v>4984</v>
      </c>
      <c r="D3798" t="s">
        <v>4985</v>
      </c>
      <c r="E3798" t="s">
        <v>81</v>
      </c>
      <c r="F3798" t="s">
        <v>4986</v>
      </c>
      <c r="G3798">
        <v>21</v>
      </c>
      <c r="H3798" t="s">
        <v>4999</v>
      </c>
      <c r="I3798">
        <v>2012</v>
      </c>
      <c r="J3798" t="s">
        <v>4988</v>
      </c>
      <c r="K3798" t="s">
        <v>5826</v>
      </c>
      <c r="L3798">
        <v>142</v>
      </c>
      <c r="M3798" s="9" t="str">
        <f>Data[[#This Row],[schedule]]&amp;" | "&amp;Data[[#This Row],[section]]</f>
        <v>SCHEDULE 16: REPORT ON ASSOCIATED STATISTICS | 16a: Aircraft statistics: (i) International air passenger services</v>
      </c>
      <c r="N3798" s="9" t="str">
        <f t="shared" si="59"/>
        <v>SCHEDULE 16: REPORT ON ASSOCIATED STATISTICS | 16a: Aircraft statistics: (i) International air passenger services | Total number of landings | Aircraft type: Boeing 737-300</v>
      </c>
    </row>
    <row r="3799" spans="1:14">
      <c r="A3799" t="s">
        <v>2</v>
      </c>
      <c r="B3799">
        <v>2012</v>
      </c>
      <c r="C3799" t="s">
        <v>4984</v>
      </c>
      <c r="D3799" t="s">
        <v>4985</v>
      </c>
      <c r="E3799" t="s">
        <v>81</v>
      </c>
      <c r="F3799" t="s">
        <v>4990</v>
      </c>
      <c r="G3799">
        <v>21</v>
      </c>
      <c r="H3799" t="s">
        <v>4999</v>
      </c>
      <c r="I3799">
        <v>2012</v>
      </c>
      <c r="J3799" t="s">
        <v>304</v>
      </c>
      <c r="K3799" t="s">
        <v>5827</v>
      </c>
      <c r="L3799">
        <v>9661</v>
      </c>
      <c r="M3799" s="9" t="str">
        <f>Data[[#This Row],[schedule]]&amp;" | "&amp;Data[[#This Row],[section]]</f>
        <v>SCHEDULE 16: REPORT ON ASSOCIATED STATISTICS | 16a: Aircraft statistics: (i) International air passenger services</v>
      </c>
      <c r="N3799" s="9" t="str">
        <f t="shared" si="59"/>
        <v>SCHEDULE 16: REPORT ON ASSOCIATED STATISTICS | 16a: Aircraft statistics: (i) International air passenger services | Total MCTOW | Aircraft type: Boeing 737-300</v>
      </c>
    </row>
    <row r="3800" spans="1:14">
      <c r="A3800" t="s">
        <v>2</v>
      </c>
      <c r="B3800">
        <v>2012</v>
      </c>
      <c r="C3800" t="s">
        <v>4984</v>
      </c>
      <c r="D3800" t="s">
        <v>4985</v>
      </c>
      <c r="E3800" t="s">
        <v>81</v>
      </c>
      <c r="F3800" t="s">
        <v>4986</v>
      </c>
      <c r="G3800">
        <v>53</v>
      </c>
      <c r="H3800" t="s">
        <v>60</v>
      </c>
      <c r="I3800">
        <v>2012</v>
      </c>
      <c r="J3800" t="s">
        <v>4988</v>
      </c>
      <c r="K3800" t="s">
        <v>5828</v>
      </c>
      <c r="L3800">
        <v>4506</v>
      </c>
      <c r="M3800" s="9" t="str">
        <f>Data[[#This Row],[schedule]]&amp;" | "&amp;Data[[#This Row],[section]]</f>
        <v>SCHEDULE 16: REPORT ON ASSOCIATED STATISTICS | 16a: Aircraft statistics: (i) International air passenger services</v>
      </c>
      <c r="N3800" s="9" t="str">
        <f t="shared" si="59"/>
        <v>SCHEDULE 16: REPORT ON ASSOCIATED STATISTICS | 16a: Aircraft statistics: (i) International air passenger services | Total number of landings | Total</v>
      </c>
    </row>
    <row r="3801" spans="1:14">
      <c r="A3801" t="s">
        <v>2</v>
      </c>
      <c r="B3801">
        <v>2012</v>
      </c>
      <c r="C3801" t="s">
        <v>4984</v>
      </c>
      <c r="D3801" t="s">
        <v>4985</v>
      </c>
      <c r="E3801" t="s">
        <v>81</v>
      </c>
      <c r="F3801" t="s">
        <v>4990</v>
      </c>
      <c r="G3801">
        <v>53</v>
      </c>
      <c r="H3801" t="s">
        <v>60</v>
      </c>
      <c r="I3801">
        <v>2012</v>
      </c>
      <c r="J3801" t="s">
        <v>304</v>
      </c>
      <c r="K3801" t="s">
        <v>5829</v>
      </c>
      <c r="L3801">
        <v>530747</v>
      </c>
      <c r="M3801" s="9" t="str">
        <f>Data[[#This Row],[schedule]]&amp;" | "&amp;Data[[#This Row],[section]]</f>
        <v>SCHEDULE 16: REPORT ON ASSOCIATED STATISTICS | 16a: Aircraft statistics: (i) International air passenger services</v>
      </c>
      <c r="N3801" s="9" t="str">
        <f t="shared" si="59"/>
        <v>SCHEDULE 16: REPORT ON ASSOCIATED STATISTICS | 16a: Aircraft statistics: (i) International air passenger services | Total MCTOW | Total</v>
      </c>
    </row>
    <row r="3802" spans="1:14">
      <c r="A3802" t="s">
        <v>2</v>
      </c>
      <c r="B3802">
        <v>2012</v>
      </c>
      <c r="C3802" t="s">
        <v>4984</v>
      </c>
      <c r="D3802" t="s">
        <v>4996</v>
      </c>
      <c r="E3802" t="s">
        <v>81</v>
      </c>
      <c r="F3802" t="s">
        <v>4986</v>
      </c>
      <c r="G3802">
        <v>64</v>
      </c>
      <c r="H3802" t="s">
        <v>4987</v>
      </c>
      <c r="I3802">
        <v>2012</v>
      </c>
      <c r="J3802" t="s">
        <v>4988</v>
      </c>
      <c r="K3802" t="s">
        <v>5830</v>
      </c>
      <c r="L3802">
        <v>4006</v>
      </c>
      <c r="M380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2" s="9" t="str">
        <f t="shared" si="59"/>
        <v>SCHEDULE 16: REPORT ON ASSOCIATED STATISTICS | 16a: Aircraft statistics: (ii) Domestic air passenger services: (1) Aircraft 30 tonnes MCTOW or more | Total number of landings | Aircraft type: Airbus A320</v>
      </c>
    </row>
    <row r="3803" spans="1:14">
      <c r="A3803" t="s">
        <v>2</v>
      </c>
      <c r="B3803">
        <v>2012</v>
      </c>
      <c r="C3803" t="s">
        <v>4984</v>
      </c>
      <c r="D3803" t="s">
        <v>4996</v>
      </c>
      <c r="E3803" t="s">
        <v>81</v>
      </c>
      <c r="F3803" t="s">
        <v>4990</v>
      </c>
      <c r="G3803">
        <v>64</v>
      </c>
      <c r="H3803" t="s">
        <v>4987</v>
      </c>
      <c r="I3803">
        <v>2012</v>
      </c>
      <c r="J3803" t="s">
        <v>304</v>
      </c>
      <c r="K3803" t="s">
        <v>5831</v>
      </c>
      <c r="L3803">
        <v>288432</v>
      </c>
      <c r="M380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3" s="9" t="str">
        <f t="shared" si="59"/>
        <v>SCHEDULE 16: REPORT ON ASSOCIATED STATISTICS | 16a: Aircraft statistics: (ii) Domestic air passenger services: (1) Aircraft 30 tonnes MCTOW or more | Total MCTOW | Aircraft type: Airbus A320</v>
      </c>
    </row>
    <row r="3804" spans="1:14">
      <c r="A3804" t="s">
        <v>2</v>
      </c>
      <c r="B3804">
        <v>2012</v>
      </c>
      <c r="C3804" t="s">
        <v>4984</v>
      </c>
      <c r="D3804" t="s">
        <v>4996</v>
      </c>
      <c r="E3804" t="s">
        <v>81</v>
      </c>
      <c r="F3804" t="s">
        <v>4986</v>
      </c>
      <c r="G3804">
        <v>65</v>
      </c>
      <c r="H3804" t="s">
        <v>5817</v>
      </c>
      <c r="I3804">
        <v>2012</v>
      </c>
      <c r="J3804" t="s">
        <v>4988</v>
      </c>
      <c r="K3804" t="s">
        <v>1624</v>
      </c>
      <c r="L3804">
        <v>1</v>
      </c>
      <c r="M380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4" s="9" t="str">
        <f t="shared" si="59"/>
        <v>SCHEDULE 16: REPORT ON ASSOCIATED STATISTICS | 16a: Aircraft statistics: (ii) Domestic air passenger services: (1) Aircraft 30 tonnes MCTOW or more | Total number of landings | Aircraft type: Airbus A330-200</v>
      </c>
    </row>
    <row r="3805" spans="1:14">
      <c r="A3805" t="s">
        <v>2</v>
      </c>
      <c r="B3805">
        <v>2012</v>
      </c>
      <c r="C3805" t="s">
        <v>4984</v>
      </c>
      <c r="D3805" t="s">
        <v>4996</v>
      </c>
      <c r="E3805" t="s">
        <v>81</v>
      </c>
      <c r="F3805" t="s">
        <v>4990</v>
      </c>
      <c r="G3805">
        <v>65</v>
      </c>
      <c r="H3805" t="s">
        <v>5817</v>
      </c>
      <c r="I3805">
        <v>2012</v>
      </c>
      <c r="J3805" t="s">
        <v>304</v>
      </c>
      <c r="K3805" t="s">
        <v>5818</v>
      </c>
      <c r="L3805">
        <v>230</v>
      </c>
      <c r="M380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5" s="9" t="str">
        <f t="shared" si="59"/>
        <v>SCHEDULE 16: REPORT ON ASSOCIATED STATISTICS | 16a: Aircraft statistics: (ii) Domestic air passenger services: (1) Aircraft 30 tonnes MCTOW or more | Total MCTOW | Aircraft type: Airbus A330-200</v>
      </c>
    </row>
    <row r="3806" spans="1:14">
      <c r="A3806" t="s">
        <v>2</v>
      </c>
      <c r="B3806">
        <v>2012</v>
      </c>
      <c r="C3806" t="s">
        <v>4984</v>
      </c>
      <c r="D3806" t="s">
        <v>4996</v>
      </c>
      <c r="E3806" t="s">
        <v>81</v>
      </c>
      <c r="F3806" t="s">
        <v>4986</v>
      </c>
      <c r="G3806">
        <v>66</v>
      </c>
      <c r="H3806" t="s">
        <v>5602</v>
      </c>
      <c r="I3806">
        <v>2012</v>
      </c>
      <c r="J3806" t="s">
        <v>4988</v>
      </c>
      <c r="K3806" t="s">
        <v>1624</v>
      </c>
      <c r="L3806">
        <v>1</v>
      </c>
      <c r="M380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6" s="9" t="str">
        <f t="shared" si="59"/>
        <v>SCHEDULE 16: REPORT ON ASSOCIATED STATISTICS | 16a: Aircraft statistics: (ii) Domestic air passenger services: (1) Aircraft 30 tonnes MCTOW or more | Total number of landings | Aircraft type: Boeing 747-400</v>
      </c>
    </row>
    <row r="3807" spans="1:14">
      <c r="A3807" t="s">
        <v>2</v>
      </c>
      <c r="B3807">
        <v>2012</v>
      </c>
      <c r="C3807" t="s">
        <v>4984</v>
      </c>
      <c r="D3807" t="s">
        <v>4996</v>
      </c>
      <c r="E3807" t="s">
        <v>81</v>
      </c>
      <c r="F3807" t="s">
        <v>4990</v>
      </c>
      <c r="G3807">
        <v>66</v>
      </c>
      <c r="H3807" t="s">
        <v>5602</v>
      </c>
      <c r="I3807">
        <v>2012</v>
      </c>
      <c r="J3807" t="s">
        <v>304</v>
      </c>
      <c r="K3807" t="s">
        <v>5832</v>
      </c>
      <c r="L3807">
        <v>397</v>
      </c>
      <c r="M380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7" s="9" t="str">
        <f t="shared" si="59"/>
        <v>SCHEDULE 16: REPORT ON ASSOCIATED STATISTICS | 16a: Aircraft statistics: (ii) Domestic air passenger services: (1) Aircraft 30 tonnes MCTOW or more | Total MCTOW | Aircraft type: Boeing 747-400</v>
      </c>
    </row>
    <row r="3808" spans="1:14">
      <c r="A3808" t="s">
        <v>2</v>
      </c>
      <c r="B3808">
        <v>2012</v>
      </c>
      <c r="C3808" t="s">
        <v>4984</v>
      </c>
      <c r="D3808" t="s">
        <v>4996</v>
      </c>
      <c r="E3808" t="s">
        <v>81</v>
      </c>
      <c r="F3808" t="s">
        <v>4986</v>
      </c>
      <c r="G3808">
        <v>67</v>
      </c>
      <c r="H3808" t="s">
        <v>4999</v>
      </c>
      <c r="I3808">
        <v>2012</v>
      </c>
      <c r="J3808" t="s">
        <v>4988</v>
      </c>
      <c r="K3808" t="s">
        <v>5833</v>
      </c>
      <c r="L3808">
        <v>7299</v>
      </c>
      <c r="M380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8" s="9" t="str">
        <f t="shared" si="59"/>
        <v>SCHEDULE 16: REPORT ON ASSOCIATED STATISTICS | 16a: Aircraft statistics: (ii) Domestic air passenger services: (1) Aircraft 30 tonnes MCTOW or more | Total number of landings | Aircraft type: Boeing 737-300</v>
      </c>
    </row>
    <row r="3809" spans="1:14">
      <c r="A3809" t="s">
        <v>2</v>
      </c>
      <c r="B3809">
        <v>2012</v>
      </c>
      <c r="C3809" t="s">
        <v>4984</v>
      </c>
      <c r="D3809" t="s">
        <v>4996</v>
      </c>
      <c r="E3809" t="s">
        <v>81</v>
      </c>
      <c r="F3809" t="s">
        <v>4990</v>
      </c>
      <c r="G3809">
        <v>67</v>
      </c>
      <c r="H3809" t="s">
        <v>4999</v>
      </c>
      <c r="I3809">
        <v>2012</v>
      </c>
      <c r="J3809" t="s">
        <v>304</v>
      </c>
      <c r="K3809" t="s">
        <v>5834</v>
      </c>
      <c r="L3809">
        <v>496609</v>
      </c>
      <c r="M380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09" s="9" t="str">
        <f t="shared" si="59"/>
        <v>SCHEDULE 16: REPORT ON ASSOCIATED STATISTICS | 16a: Aircraft statistics: (ii) Domestic air passenger services: (1) Aircraft 30 tonnes MCTOW or more | Total MCTOW | Aircraft type: Boeing 737-300</v>
      </c>
    </row>
    <row r="3810" spans="1:14">
      <c r="A3810" t="s">
        <v>2</v>
      </c>
      <c r="B3810">
        <v>2012</v>
      </c>
      <c r="C3810" t="s">
        <v>4984</v>
      </c>
      <c r="D3810" t="s">
        <v>4996</v>
      </c>
      <c r="E3810" t="s">
        <v>81</v>
      </c>
      <c r="F3810" t="s">
        <v>4986</v>
      </c>
      <c r="G3810">
        <v>88</v>
      </c>
      <c r="H3810" t="s">
        <v>60</v>
      </c>
      <c r="I3810">
        <v>2012</v>
      </c>
      <c r="J3810" t="s">
        <v>4988</v>
      </c>
      <c r="K3810" t="s">
        <v>5835</v>
      </c>
      <c r="L3810">
        <v>11307</v>
      </c>
      <c r="M381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10" s="9" t="str">
        <f t="shared" si="59"/>
        <v>SCHEDULE 16: REPORT ON ASSOCIATED STATISTICS | 16a: Aircraft statistics: (ii) Domestic air passenger services: (1) Aircraft 30 tonnes MCTOW or more | Total number of landings | Total</v>
      </c>
    </row>
    <row r="3811" spans="1:14">
      <c r="A3811" t="s">
        <v>2</v>
      </c>
      <c r="B3811">
        <v>2012</v>
      </c>
      <c r="C3811" t="s">
        <v>4984</v>
      </c>
      <c r="D3811" t="s">
        <v>4996</v>
      </c>
      <c r="E3811" t="s">
        <v>81</v>
      </c>
      <c r="F3811" t="s">
        <v>4990</v>
      </c>
      <c r="G3811">
        <v>88</v>
      </c>
      <c r="H3811" t="s">
        <v>60</v>
      </c>
      <c r="I3811">
        <v>2012</v>
      </c>
      <c r="J3811" t="s">
        <v>304</v>
      </c>
      <c r="K3811" t="s">
        <v>5836</v>
      </c>
      <c r="L3811">
        <v>785668</v>
      </c>
      <c r="M381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3811" s="9" t="str">
        <f t="shared" si="59"/>
        <v>SCHEDULE 16: REPORT ON ASSOCIATED STATISTICS | 16a: Aircraft statistics: (ii) Domestic air passenger services: (1) Aircraft 30 tonnes MCTOW or more | Total MCTOW | Total</v>
      </c>
    </row>
    <row r="3812" spans="1:14">
      <c r="A3812" t="s">
        <v>2</v>
      </c>
      <c r="B3812">
        <v>2012</v>
      </c>
      <c r="C3812" t="s">
        <v>4984</v>
      </c>
      <c r="D3812" t="s">
        <v>5007</v>
      </c>
      <c r="E3812" t="s">
        <v>81</v>
      </c>
      <c r="F3812" t="s">
        <v>4986</v>
      </c>
      <c r="G3812">
        <v>91</v>
      </c>
      <c r="H3812" t="s">
        <v>5627</v>
      </c>
      <c r="I3812">
        <v>2012</v>
      </c>
      <c r="J3812" t="s">
        <v>4988</v>
      </c>
      <c r="K3812" t="s">
        <v>5837</v>
      </c>
      <c r="L3812">
        <v>61</v>
      </c>
      <c r="M381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2" s="9" t="str">
        <f t="shared" si="59"/>
        <v>SCHEDULE 16: REPORT ON ASSOCIATED STATISTICS | 16a: Aircraft statistics: (ii) Domestic air passenger services: (2) Aircraft 3 tonnes or more but less than 30 tonnes MCTOW | Total number of landings | Aircraft type: CVLT</v>
      </c>
    </row>
    <row r="3813" spans="1:14">
      <c r="A3813" t="s">
        <v>2</v>
      </c>
      <c r="B3813">
        <v>2012</v>
      </c>
      <c r="C3813" t="s">
        <v>4984</v>
      </c>
      <c r="D3813" t="s">
        <v>5007</v>
      </c>
      <c r="E3813" t="s">
        <v>81</v>
      </c>
      <c r="F3813" t="s">
        <v>4990</v>
      </c>
      <c r="G3813">
        <v>91</v>
      </c>
      <c r="H3813" t="s">
        <v>5627</v>
      </c>
      <c r="I3813">
        <v>2012</v>
      </c>
      <c r="J3813" t="s">
        <v>304</v>
      </c>
      <c r="K3813" t="s">
        <v>5838</v>
      </c>
      <c r="L3813">
        <v>1604</v>
      </c>
      <c r="M381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3" s="9" t="str">
        <f t="shared" si="59"/>
        <v>SCHEDULE 16: REPORT ON ASSOCIATED STATISTICS | 16a: Aircraft statistics: (ii) Domestic air passenger services: (2) Aircraft 3 tonnes or more but less than 30 tonnes MCTOW | Total MCTOW | Aircraft type: CVLT</v>
      </c>
    </row>
    <row r="3814" spans="1:14">
      <c r="A3814" t="s">
        <v>2</v>
      </c>
      <c r="B3814">
        <v>2012</v>
      </c>
      <c r="C3814" t="s">
        <v>4984</v>
      </c>
      <c r="D3814" t="s">
        <v>5007</v>
      </c>
      <c r="E3814" t="s">
        <v>81</v>
      </c>
      <c r="F3814" t="s">
        <v>4986</v>
      </c>
      <c r="G3814">
        <v>92</v>
      </c>
      <c r="H3814" t="s">
        <v>5632</v>
      </c>
      <c r="I3814">
        <v>2012</v>
      </c>
      <c r="J3814" t="s">
        <v>4988</v>
      </c>
      <c r="K3814" t="s">
        <v>5839</v>
      </c>
      <c r="L3814">
        <v>7846</v>
      </c>
      <c r="M381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4" s="9" t="str">
        <f t="shared" si="59"/>
        <v>SCHEDULE 16: REPORT ON ASSOCIATED STATISTICS | 16a: Aircraft statistics: (ii) Domestic air passenger services: (2) Aircraft 3 tonnes or more but less than 30 tonnes MCTOW | Total number of landings | Aircraft type: ATR 72-500</v>
      </c>
    </row>
    <row r="3815" spans="1:14">
      <c r="A3815" t="s">
        <v>2</v>
      </c>
      <c r="B3815">
        <v>2012</v>
      </c>
      <c r="C3815" t="s">
        <v>4984</v>
      </c>
      <c r="D3815" t="s">
        <v>5007</v>
      </c>
      <c r="E3815" t="s">
        <v>81</v>
      </c>
      <c r="F3815" t="s">
        <v>4990</v>
      </c>
      <c r="G3815">
        <v>92</v>
      </c>
      <c r="H3815" t="s">
        <v>5632</v>
      </c>
      <c r="I3815">
        <v>2012</v>
      </c>
      <c r="J3815" t="s">
        <v>304</v>
      </c>
      <c r="K3815" t="s">
        <v>5840</v>
      </c>
      <c r="L3815">
        <v>172590</v>
      </c>
      <c r="M381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5" s="9" t="str">
        <f t="shared" si="59"/>
        <v>SCHEDULE 16: REPORT ON ASSOCIATED STATISTICS | 16a: Aircraft statistics: (ii) Domestic air passenger services: (2) Aircraft 3 tonnes or more but less than 30 tonnes MCTOW | Total MCTOW | Aircraft type: ATR 72-500</v>
      </c>
    </row>
    <row r="3816" spans="1:14">
      <c r="A3816" t="s">
        <v>2</v>
      </c>
      <c r="B3816">
        <v>2012</v>
      </c>
      <c r="C3816" t="s">
        <v>4984</v>
      </c>
      <c r="D3816" t="s">
        <v>5007</v>
      </c>
      <c r="E3816" t="s">
        <v>81</v>
      </c>
      <c r="F3816" t="s">
        <v>4986</v>
      </c>
      <c r="G3816">
        <v>93</v>
      </c>
      <c r="H3816" t="s">
        <v>5635</v>
      </c>
      <c r="I3816">
        <v>2012</v>
      </c>
      <c r="J3816" t="s">
        <v>4988</v>
      </c>
      <c r="K3816" t="s">
        <v>5841</v>
      </c>
      <c r="L3816">
        <v>7192</v>
      </c>
      <c r="M381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6" s="9" t="str">
        <f t="shared" si="59"/>
        <v>SCHEDULE 16: REPORT ON ASSOCIATED STATISTICS | 16a: Aircraft statistics: (ii) Domestic air passenger services: (2) Aircraft 3 tonnes or more but less than 30 tonnes MCTOW | Total number of landings | Aircraft type: De Havilland Dash 8 (300)</v>
      </c>
    </row>
    <row r="3817" spans="1:14">
      <c r="A3817" t="s">
        <v>2</v>
      </c>
      <c r="B3817">
        <v>2012</v>
      </c>
      <c r="C3817" t="s">
        <v>4984</v>
      </c>
      <c r="D3817" t="s">
        <v>5007</v>
      </c>
      <c r="E3817" t="s">
        <v>81</v>
      </c>
      <c r="F3817" t="s">
        <v>4990</v>
      </c>
      <c r="G3817">
        <v>93</v>
      </c>
      <c r="H3817" t="s">
        <v>5635</v>
      </c>
      <c r="I3817">
        <v>2012</v>
      </c>
      <c r="J3817" t="s">
        <v>304</v>
      </c>
      <c r="K3817" t="s">
        <v>5842</v>
      </c>
      <c r="L3817">
        <v>140280</v>
      </c>
      <c r="M381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7" s="9" t="str">
        <f t="shared" si="59"/>
        <v>SCHEDULE 16: REPORT ON ASSOCIATED STATISTICS | 16a: Aircraft statistics: (ii) Domestic air passenger services: (2) Aircraft 3 tonnes or more but less than 30 tonnes MCTOW | Total MCTOW | Aircraft type: De Havilland Dash 8 (300)</v>
      </c>
    </row>
    <row r="3818" spans="1:14">
      <c r="A3818" t="s">
        <v>2</v>
      </c>
      <c r="B3818">
        <v>2012</v>
      </c>
      <c r="C3818" t="s">
        <v>4984</v>
      </c>
      <c r="D3818" t="s">
        <v>5007</v>
      </c>
      <c r="E3818" t="s">
        <v>81</v>
      </c>
      <c r="F3818" t="s">
        <v>4986</v>
      </c>
      <c r="G3818">
        <v>94</v>
      </c>
      <c r="H3818" t="s">
        <v>5638</v>
      </c>
      <c r="I3818">
        <v>2012</v>
      </c>
      <c r="J3818" t="s">
        <v>4988</v>
      </c>
      <c r="K3818" t="s">
        <v>5843</v>
      </c>
      <c r="L3818">
        <v>2385</v>
      </c>
      <c r="M381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8" s="9" t="str">
        <f t="shared" si="59"/>
        <v>SCHEDULE 16: REPORT ON ASSOCIATED STATISTICS | 16a: Aircraft statistics: (ii) Domestic air passenger services: (2) Aircraft 3 tonnes or more but less than 30 tonnes MCTOW | Total number of landings | Aircraft type: Beech B190</v>
      </c>
    </row>
    <row r="3819" spans="1:14">
      <c r="A3819" t="s">
        <v>2</v>
      </c>
      <c r="B3819">
        <v>2012</v>
      </c>
      <c r="C3819" t="s">
        <v>4984</v>
      </c>
      <c r="D3819" t="s">
        <v>5007</v>
      </c>
      <c r="E3819" t="s">
        <v>81</v>
      </c>
      <c r="F3819" t="s">
        <v>4990</v>
      </c>
      <c r="G3819">
        <v>94</v>
      </c>
      <c r="H3819" t="s">
        <v>5638</v>
      </c>
      <c r="I3819">
        <v>2012</v>
      </c>
      <c r="J3819" t="s">
        <v>304</v>
      </c>
      <c r="K3819" t="s">
        <v>5844</v>
      </c>
      <c r="L3819">
        <v>18520</v>
      </c>
      <c r="M381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19" s="9" t="str">
        <f t="shared" si="59"/>
        <v>SCHEDULE 16: REPORT ON ASSOCIATED STATISTICS | 16a: Aircraft statistics: (ii) Domestic air passenger services: (2) Aircraft 3 tonnes or more but less than 30 tonnes MCTOW | Total MCTOW | Aircraft type: Beech B190</v>
      </c>
    </row>
    <row r="3820" spans="1:14">
      <c r="A3820" t="s">
        <v>2</v>
      </c>
      <c r="B3820">
        <v>2012</v>
      </c>
      <c r="C3820" t="s">
        <v>4984</v>
      </c>
      <c r="D3820" t="s">
        <v>5007</v>
      </c>
      <c r="E3820" t="s">
        <v>81</v>
      </c>
      <c r="F3820" t="s">
        <v>4986</v>
      </c>
      <c r="G3820">
        <v>95</v>
      </c>
      <c r="H3820" t="s">
        <v>5845</v>
      </c>
      <c r="I3820">
        <v>2012</v>
      </c>
      <c r="J3820" t="s">
        <v>4988</v>
      </c>
      <c r="K3820" t="s">
        <v>1308</v>
      </c>
      <c r="L3820">
        <v>2</v>
      </c>
      <c r="M382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20" s="9" t="str">
        <f t="shared" si="59"/>
        <v>SCHEDULE 16: REPORT ON ASSOCIATED STATISTICS | 16a: Aircraft statistics: (ii) Domestic air passenger services: (2) Aircraft 3 tonnes or more but less than 30 tonnes MCTOW | Total number of landings | Aircraft type: Beech 1300 commuter</v>
      </c>
    </row>
    <row r="3821" spans="1:14">
      <c r="A3821" t="s">
        <v>2</v>
      </c>
      <c r="B3821">
        <v>2012</v>
      </c>
      <c r="C3821" t="s">
        <v>4984</v>
      </c>
      <c r="D3821" t="s">
        <v>5007</v>
      </c>
      <c r="E3821" t="s">
        <v>81</v>
      </c>
      <c r="F3821" t="s">
        <v>4990</v>
      </c>
      <c r="G3821">
        <v>95</v>
      </c>
      <c r="H3821" t="s">
        <v>5845</v>
      </c>
      <c r="I3821">
        <v>2012</v>
      </c>
      <c r="J3821" t="s">
        <v>304</v>
      </c>
      <c r="K3821" t="s">
        <v>5347</v>
      </c>
      <c r="L3821">
        <v>6</v>
      </c>
      <c r="M382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21" s="9" t="str">
        <f t="shared" si="59"/>
        <v>SCHEDULE 16: REPORT ON ASSOCIATED STATISTICS | 16a: Aircraft statistics: (ii) Domestic air passenger services: (2) Aircraft 3 tonnes or more but less than 30 tonnes MCTOW | Total MCTOW | Aircraft type: Beech 1300 commuter</v>
      </c>
    </row>
    <row r="3822" spans="1:14">
      <c r="A3822" t="s">
        <v>2</v>
      </c>
      <c r="B3822">
        <v>2012</v>
      </c>
      <c r="C3822" t="s">
        <v>4984</v>
      </c>
      <c r="D3822" t="s">
        <v>5007</v>
      </c>
      <c r="E3822" t="s">
        <v>81</v>
      </c>
      <c r="F3822" t="s">
        <v>4986</v>
      </c>
      <c r="G3822">
        <v>96</v>
      </c>
      <c r="H3822" t="s">
        <v>5846</v>
      </c>
      <c r="I3822">
        <v>2012</v>
      </c>
      <c r="J3822" t="s">
        <v>4988</v>
      </c>
      <c r="K3822" t="s">
        <v>1308</v>
      </c>
      <c r="L3822">
        <v>2</v>
      </c>
      <c r="M382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22" s="9" t="str">
        <f t="shared" si="59"/>
        <v>SCHEDULE 16: REPORT ON ASSOCIATED STATISTICS | 16a: Aircraft statistics: (ii) Domestic air passenger services: (2) Aircraft 3 tonnes or more but less than 30 tonnes MCTOW | Total number of landings | Aircraft type: Cessna 421</v>
      </c>
    </row>
    <row r="3823" spans="1:14">
      <c r="A3823" t="s">
        <v>2</v>
      </c>
      <c r="B3823">
        <v>2012</v>
      </c>
      <c r="C3823" t="s">
        <v>4984</v>
      </c>
      <c r="D3823" t="s">
        <v>5007</v>
      </c>
      <c r="E3823" t="s">
        <v>81</v>
      </c>
      <c r="F3823" t="s">
        <v>4990</v>
      </c>
      <c r="G3823">
        <v>96</v>
      </c>
      <c r="H3823" t="s">
        <v>5846</v>
      </c>
      <c r="I3823">
        <v>2012</v>
      </c>
      <c r="J3823" t="s">
        <v>304</v>
      </c>
      <c r="K3823" t="s">
        <v>4453</v>
      </c>
      <c r="L3823">
        <v>3</v>
      </c>
      <c r="M382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23" s="9" t="str">
        <f t="shared" si="59"/>
        <v>SCHEDULE 16: REPORT ON ASSOCIATED STATISTICS | 16a: Aircraft statistics: (ii) Domestic air passenger services: (2) Aircraft 3 tonnes or more but less than 30 tonnes MCTOW | Total MCTOW | Aircraft type: Cessna 421</v>
      </c>
    </row>
    <row r="3824" spans="1:14">
      <c r="A3824" t="s">
        <v>2</v>
      </c>
      <c r="B3824">
        <v>2012</v>
      </c>
      <c r="C3824" t="s">
        <v>4984</v>
      </c>
      <c r="D3824" t="s">
        <v>5007</v>
      </c>
      <c r="E3824" t="s">
        <v>81</v>
      </c>
      <c r="F3824" t="s">
        <v>4986</v>
      </c>
      <c r="G3824">
        <v>115</v>
      </c>
      <c r="H3824" t="s">
        <v>60</v>
      </c>
      <c r="I3824">
        <v>2012</v>
      </c>
      <c r="J3824" t="s">
        <v>4988</v>
      </c>
      <c r="K3824" t="s">
        <v>5847</v>
      </c>
      <c r="L3824">
        <v>17488</v>
      </c>
      <c r="M382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24" s="9" t="str">
        <f t="shared" si="59"/>
        <v>SCHEDULE 16: REPORT ON ASSOCIATED STATISTICS | 16a: Aircraft statistics: (ii) Domestic air passenger services: (2) Aircraft 3 tonnes or more but less than 30 tonnes MCTOW | Total number of landings | Total</v>
      </c>
    </row>
    <row r="3825" spans="1:14">
      <c r="A3825" t="s">
        <v>2</v>
      </c>
      <c r="B3825">
        <v>2012</v>
      </c>
      <c r="C3825" t="s">
        <v>4984</v>
      </c>
      <c r="D3825" t="s">
        <v>5007</v>
      </c>
      <c r="E3825" t="s">
        <v>81</v>
      </c>
      <c r="F3825" t="s">
        <v>4990</v>
      </c>
      <c r="G3825">
        <v>115</v>
      </c>
      <c r="H3825" t="s">
        <v>60</v>
      </c>
      <c r="I3825">
        <v>2012</v>
      </c>
      <c r="J3825" t="s">
        <v>304</v>
      </c>
      <c r="K3825" t="s">
        <v>1826</v>
      </c>
      <c r="L3825">
        <v>333003</v>
      </c>
      <c r="M382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3825" s="9" t="str">
        <f t="shared" si="59"/>
        <v>SCHEDULE 16: REPORT ON ASSOCIATED STATISTICS | 16a: Aircraft statistics: (ii) Domestic air passenger services: (2) Aircraft 3 tonnes or more but less than 30 tonnes MCTOW | Total MCTOW | Total</v>
      </c>
    </row>
    <row r="3826" spans="1:14">
      <c r="A3826" t="s">
        <v>2</v>
      </c>
      <c r="B3826">
        <v>2012</v>
      </c>
      <c r="C3826" t="s">
        <v>4984</v>
      </c>
      <c r="D3826" t="s">
        <v>5038</v>
      </c>
      <c r="E3826" t="s">
        <v>81</v>
      </c>
      <c r="F3826" t="s">
        <v>4986</v>
      </c>
      <c r="G3826">
        <v>125</v>
      </c>
      <c r="H3826" t="s">
        <v>5039</v>
      </c>
      <c r="I3826">
        <v>2012</v>
      </c>
      <c r="J3826" t="s">
        <v>4988</v>
      </c>
      <c r="K3826" t="s">
        <v>458</v>
      </c>
      <c r="L3826">
        <v>0</v>
      </c>
      <c r="M382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26" s="9" t="str">
        <f t="shared" si="59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3827" spans="1:14">
      <c r="A3827" t="s">
        <v>2</v>
      </c>
      <c r="B3827">
        <v>2012</v>
      </c>
      <c r="C3827" t="s">
        <v>4984</v>
      </c>
      <c r="D3827" t="s">
        <v>5038</v>
      </c>
      <c r="E3827" t="s">
        <v>81</v>
      </c>
      <c r="F3827" t="s">
        <v>4990</v>
      </c>
      <c r="G3827">
        <v>125</v>
      </c>
      <c r="H3827" t="s">
        <v>5039</v>
      </c>
      <c r="I3827">
        <v>2012</v>
      </c>
      <c r="J3827" t="s">
        <v>304</v>
      </c>
      <c r="K3827" t="s">
        <v>458</v>
      </c>
      <c r="L3827">
        <v>0</v>
      </c>
      <c r="M382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27" s="9" t="str">
        <f t="shared" si="59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3828" spans="1:14">
      <c r="A3828" t="s">
        <v>2</v>
      </c>
      <c r="B3828">
        <v>2012</v>
      </c>
      <c r="C3828" t="s">
        <v>4984</v>
      </c>
      <c r="D3828" t="s">
        <v>5038</v>
      </c>
      <c r="E3828" t="s">
        <v>81</v>
      </c>
      <c r="F3828" t="s">
        <v>4986</v>
      </c>
      <c r="G3828">
        <v>126</v>
      </c>
      <c r="H3828" t="s">
        <v>5042</v>
      </c>
      <c r="I3828">
        <v>2012</v>
      </c>
      <c r="J3828" t="s">
        <v>4988</v>
      </c>
      <c r="K3828" t="s">
        <v>5848</v>
      </c>
      <c r="L3828">
        <v>2569</v>
      </c>
      <c r="M3828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28" s="9" t="str">
        <f t="shared" si="59"/>
        <v>SCHEDULE 16: REPORT ON ASSOCIATED STATISTICS | 16a: Aircraft statistics: (iii) Total number and MCTOW of landings of aircraft not included in (i) and (ii) | Total number of landings | Freight aircraft</v>
      </c>
    </row>
    <row r="3829" spans="1:14">
      <c r="A3829" t="s">
        <v>2</v>
      </c>
      <c r="B3829">
        <v>2012</v>
      </c>
      <c r="C3829" t="s">
        <v>4984</v>
      </c>
      <c r="D3829" t="s">
        <v>5038</v>
      </c>
      <c r="E3829" t="s">
        <v>81</v>
      </c>
      <c r="F3829" t="s">
        <v>4990</v>
      </c>
      <c r="G3829">
        <v>126</v>
      </c>
      <c r="H3829" t="s">
        <v>5042</v>
      </c>
      <c r="I3829">
        <v>2012</v>
      </c>
      <c r="J3829" t="s">
        <v>304</v>
      </c>
      <c r="K3829" t="s">
        <v>5849</v>
      </c>
      <c r="L3829">
        <v>118671</v>
      </c>
      <c r="M3829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29" s="9" t="str">
        <f t="shared" si="59"/>
        <v>SCHEDULE 16: REPORT ON ASSOCIATED STATISTICS | 16a: Aircraft statistics: (iii) Total number and MCTOW of landings of aircraft not included in (i) and (ii) | Total MCTOW | Freight aircraft</v>
      </c>
    </row>
    <row r="3830" spans="1:14">
      <c r="A3830" t="s">
        <v>2</v>
      </c>
      <c r="B3830">
        <v>2012</v>
      </c>
      <c r="C3830" t="s">
        <v>4984</v>
      </c>
      <c r="D3830" t="s">
        <v>5038</v>
      </c>
      <c r="E3830" t="s">
        <v>81</v>
      </c>
      <c r="F3830" t="s">
        <v>4986</v>
      </c>
      <c r="G3830">
        <v>127</v>
      </c>
      <c r="H3830" t="s">
        <v>5045</v>
      </c>
      <c r="I3830">
        <v>2012</v>
      </c>
      <c r="J3830" t="s">
        <v>4988</v>
      </c>
      <c r="K3830" t="s">
        <v>5850</v>
      </c>
      <c r="L3830">
        <v>268</v>
      </c>
      <c r="M3830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30" s="9" t="str">
        <f t="shared" si="59"/>
        <v>SCHEDULE 16: REPORT ON ASSOCIATED STATISTICS | 16a: Aircraft statistics: (iii) Total number and MCTOW of landings of aircraft not included in (i) and (ii) | Total number of landings | Military and diplomatic aircraft</v>
      </c>
    </row>
    <row r="3831" spans="1:14">
      <c r="A3831" t="s">
        <v>2</v>
      </c>
      <c r="B3831">
        <v>2012</v>
      </c>
      <c r="C3831" t="s">
        <v>4984</v>
      </c>
      <c r="D3831" t="s">
        <v>5038</v>
      </c>
      <c r="E3831" t="s">
        <v>81</v>
      </c>
      <c r="F3831" t="s">
        <v>4990</v>
      </c>
      <c r="G3831">
        <v>127</v>
      </c>
      <c r="H3831" t="s">
        <v>5045</v>
      </c>
      <c r="I3831">
        <v>2012</v>
      </c>
      <c r="J3831" t="s">
        <v>304</v>
      </c>
      <c r="K3831" t="s">
        <v>5851</v>
      </c>
      <c r="L3831">
        <v>36652</v>
      </c>
      <c r="M3831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31" s="9" t="str">
        <f t="shared" si="59"/>
        <v>SCHEDULE 16: REPORT ON ASSOCIATED STATISTICS | 16a: Aircraft statistics: (iii) Total number and MCTOW of landings of aircraft not included in (i) and (ii) | Total MCTOW | Military and diplomatic aircraft</v>
      </c>
    </row>
    <row r="3832" spans="1:14">
      <c r="A3832" t="s">
        <v>2</v>
      </c>
      <c r="B3832">
        <v>2012</v>
      </c>
      <c r="C3832" t="s">
        <v>4984</v>
      </c>
      <c r="D3832" t="s">
        <v>5038</v>
      </c>
      <c r="E3832" t="s">
        <v>81</v>
      </c>
      <c r="F3832" t="s">
        <v>4986</v>
      </c>
      <c r="G3832">
        <v>128</v>
      </c>
      <c r="H3832" t="s">
        <v>5048</v>
      </c>
      <c r="I3832">
        <v>2012</v>
      </c>
      <c r="J3832" t="s">
        <v>4988</v>
      </c>
      <c r="K3832" t="s">
        <v>5852</v>
      </c>
      <c r="L3832">
        <v>8736</v>
      </c>
      <c r="M3832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32" s="9" t="str">
        <f t="shared" si="59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3833" spans="1:14">
      <c r="A3833" t="s">
        <v>2</v>
      </c>
      <c r="B3833">
        <v>2012</v>
      </c>
      <c r="C3833" t="s">
        <v>4984</v>
      </c>
      <c r="D3833" t="s">
        <v>5038</v>
      </c>
      <c r="E3833" t="s">
        <v>81</v>
      </c>
      <c r="F3833" t="s">
        <v>4990</v>
      </c>
      <c r="G3833">
        <v>128</v>
      </c>
      <c r="H3833" t="s">
        <v>5048</v>
      </c>
      <c r="I3833">
        <v>2012</v>
      </c>
      <c r="J3833" t="s">
        <v>304</v>
      </c>
      <c r="K3833" t="s">
        <v>5853</v>
      </c>
      <c r="L3833">
        <v>27601.1</v>
      </c>
      <c r="M3833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3833" s="9" t="str">
        <f t="shared" si="59"/>
        <v>SCHEDULE 16: REPORT ON ASSOCIATED STATISTICS | 16a: Aircraft statistics: (iii) Total number and MCTOW of landings of aircraft not included in (i) and (ii) | Total MCTOW | Other aircraft (including General Aviation)</v>
      </c>
    </row>
    <row r="3834" spans="1:14">
      <c r="A3834" t="s">
        <v>2</v>
      </c>
      <c r="B3834">
        <v>2012</v>
      </c>
      <c r="C3834" t="s">
        <v>4984</v>
      </c>
      <c r="D3834" t="s">
        <v>5051</v>
      </c>
      <c r="E3834" t="s">
        <v>81</v>
      </c>
      <c r="F3834" t="s">
        <v>81</v>
      </c>
      <c r="G3834">
        <v>131</v>
      </c>
      <c r="H3834" t="s">
        <v>60</v>
      </c>
      <c r="I3834">
        <v>2012</v>
      </c>
      <c r="J3834" t="s">
        <v>4988</v>
      </c>
      <c r="K3834" t="s">
        <v>81</v>
      </c>
      <c r="M3834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3834" s="9" t="str">
        <f t="shared" si="59"/>
        <v>SCHEDULE 16: REPORT ON ASSOCIATED STATISTICS | 16a: Aircraft statistics: (iv)  The total number and MCTOW of landings during the disclosure year | Total</v>
      </c>
    </row>
    <row r="3835" spans="1:14">
      <c r="A3835" t="s">
        <v>2</v>
      </c>
      <c r="B3835">
        <v>2012</v>
      </c>
      <c r="C3835" t="s">
        <v>4984</v>
      </c>
      <c r="D3835" t="s">
        <v>5051</v>
      </c>
      <c r="E3835" t="s">
        <v>81</v>
      </c>
      <c r="F3835" t="s">
        <v>81</v>
      </c>
      <c r="G3835">
        <v>131</v>
      </c>
      <c r="H3835" t="s">
        <v>60</v>
      </c>
      <c r="I3835">
        <v>2012</v>
      </c>
      <c r="J3835" t="s">
        <v>4988</v>
      </c>
      <c r="K3835" t="s">
        <v>81</v>
      </c>
      <c r="M3835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3835" s="9" t="str">
        <f t="shared" si="59"/>
        <v>SCHEDULE 16: REPORT ON ASSOCIATED STATISTICS | 16a: Aircraft statistics: (iv)  The total number and MCTOW of landings during the disclosure year | Total</v>
      </c>
    </row>
    <row r="3836" spans="1:14">
      <c r="A3836" t="s">
        <v>2</v>
      </c>
      <c r="B3836">
        <v>2012</v>
      </c>
      <c r="C3836" t="s">
        <v>4984</v>
      </c>
      <c r="D3836" t="s">
        <v>5051</v>
      </c>
      <c r="E3836" t="s">
        <v>81</v>
      </c>
      <c r="F3836" t="s">
        <v>4986</v>
      </c>
      <c r="G3836">
        <v>131</v>
      </c>
      <c r="H3836" t="s">
        <v>60</v>
      </c>
      <c r="I3836">
        <v>2012</v>
      </c>
      <c r="J3836" t="s">
        <v>4988</v>
      </c>
      <c r="K3836" t="s">
        <v>5854</v>
      </c>
      <c r="L3836">
        <v>44874</v>
      </c>
      <c r="M3836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3836" s="9" t="str">
        <f t="shared" si="59"/>
        <v>SCHEDULE 16: REPORT ON ASSOCIATED STATISTICS | 16a: Aircraft statistics: (iv)  The total number and MCTOW of landings during the disclosure year | Total number of landings | Total</v>
      </c>
    </row>
    <row r="3837" spans="1:14">
      <c r="A3837" t="s">
        <v>2</v>
      </c>
      <c r="B3837">
        <v>2012</v>
      </c>
      <c r="C3837" t="s">
        <v>4984</v>
      </c>
      <c r="D3837" t="s">
        <v>5051</v>
      </c>
      <c r="E3837" t="s">
        <v>81</v>
      </c>
      <c r="F3837" t="s">
        <v>4990</v>
      </c>
      <c r="G3837">
        <v>131</v>
      </c>
      <c r="H3837" t="s">
        <v>60</v>
      </c>
      <c r="I3837">
        <v>2012</v>
      </c>
      <c r="J3837" t="s">
        <v>304</v>
      </c>
      <c r="K3837" t="s">
        <v>5855</v>
      </c>
      <c r="L3837">
        <v>1832342.1</v>
      </c>
      <c r="M3837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3837" s="9" t="str">
        <f t="shared" si="59"/>
        <v>SCHEDULE 16: REPORT ON ASSOCIATED STATISTICS | 16a: Aircraft statistics: (iv)  The total number and MCTOW of landings during the disclosure year | Total MCTOW | Total</v>
      </c>
    </row>
    <row r="3838" spans="1:14">
      <c r="A3838" t="s">
        <v>2</v>
      </c>
      <c r="B3838">
        <v>2012</v>
      </c>
      <c r="C3838" t="s">
        <v>4984</v>
      </c>
      <c r="D3838" t="s">
        <v>5054</v>
      </c>
      <c r="E3838" t="s">
        <v>81</v>
      </c>
      <c r="F3838" t="s">
        <v>5055</v>
      </c>
      <c r="G3838">
        <v>135</v>
      </c>
      <c r="H3838" t="s">
        <v>5056</v>
      </c>
      <c r="I3838">
        <v>2012</v>
      </c>
      <c r="J3838" t="s">
        <v>4988</v>
      </c>
      <c r="K3838" t="s">
        <v>5856</v>
      </c>
      <c r="L3838">
        <v>9360</v>
      </c>
      <c r="M3838" s="9" t="str">
        <f>Data[[#This Row],[schedule]]&amp;" | "&amp;Data[[#This Row],[section]]</f>
        <v>SCHEDULE 16: REPORT ON ASSOCIATED STATISTICS | 16b: Terminal access</v>
      </c>
      <c r="N3838" s="9" t="str">
        <f t="shared" si="59"/>
        <v>SCHEDULE 16: REPORT ON ASSOCIATED STATISTICS | 16b: Terminal access | Contact stand–airbridge | International air passenger service movements</v>
      </c>
    </row>
    <row r="3839" spans="1:14">
      <c r="A3839" t="s">
        <v>2</v>
      </c>
      <c r="B3839">
        <v>2012</v>
      </c>
      <c r="C3839" t="s">
        <v>4984</v>
      </c>
      <c r="D3839" t="s">
        <v>5054</v>
      </c>
      <c r="E3839" t="s">
        <v>81</v>
      </c>
      <c r="F3839" t="s">
        <v>5058</v>
      </c>
      <c r="G3839">
        <v>135</v>
      </c>
      <c r="H3839" t="s">
        <v>5056</v>
      </c>
      <c r="I3839">
        <v>2012</v>
      </c>
      <c r="J3839" t="s">
        <v>4988</v>
      </c>
      <c r="K3839" t="s">
        <v>458</v>
      </c>
      <c r="L3839">
        <v>0</v>
      </c>
      <c r="M3839" s="9" t="str">
        <f>Data[[#This Row],[schedule]]&amp;" | "&amp;Data[[#This Row],[section]]</f>
        <v>SCHEDULE 16: REPORT ON ASSOCIATED STATISTICS | 16b: Terminal access</v>
      </c>
      <c r="N3839" s="9" t="str">
        <f t="shared" si="59"/>
        <v>SCHEDULE 16: REPORT ON ASSOCIATED STATISTICS | 16b: Terminal access | Contact stand–walking | International air passenger service movements</v>
      </c>
    </row>
    <row r="3840" spans="1:14">
      <c r="A3840" t="s">
        <v>2</v>
      </c>
      <c r="B3840">
        <v>2012</v>
      </c>
      <c r="C3840" t="s">
        <v>4984</v>
      </c>
      <c r="D3840" t="s">
        <v>5054</v>
      </c>
      <c r="E3840" t="s">
        <v>81</v>
      </c>
      <c r="F3840" t="s">
        <v>5059</v>
      </c>
      <c r="G3840">
        <v>135</v>
      </c>
      <c r="H3840" t="s">
        <v>5056</v>
      </c>
      <c r="I3840">
        <v>2012</v>
      </c>
      <c r="J3840" t="s">
        <v>4988</v>
      </c>
      <c r="K3840" t="s">
        <v>458</v>
      </c>
      <c r="L3840">
        <v>0</v>
      </c>
      <c r="M3840" s="9" t="str">
        <f>Data[[#This Row],[schedule]]&amp;" | "&amp;Data[[#This Row],[section]]</f>
        <v>SCHEDULE 16: REPORT ON ASSOCIATED STATISTICS | 16b: Terminal access</v>
      </c>
      <c r="N3840" s="9" t="str">
        <f t="shared" si="59"/>
        <v>SCHEDULE 16: REPORT ON ASSOCIATED STATISTICS | 16b: Terminal access | Remote stand—bus | International air passenger service movements</v>
      </c>
    </row>
    <row r="3841" spans="1:14">
      <c r="A3841" t="s">
        <v>2</v>
      </c>
      <c r="B3841">
        <v>2012</v>
      </c>
      <c r="C3841" t="s">
        <v>4984</v>
      </c>
      <c r="D3841" t="s">
        <v>5054</v>
      </c>
      <c r="E3841" t="s">
        <v>81</v>
      </c>
      <c r="F3841" t="s">
        <v>60</v>
      </c>
      <c r="G3841">
        <v>135</v>
      </c>
      <c r="H3841" t="s">
        <v>5056</v>
      </c>
      <c r="I3841">
        <v>2012</v>
      </c>
      <c r="J3841" t="s">
        <v>4988</v>
      </c>
      <c r="K3841" t="s">
        <v>5856</v>
      </c>
      <c r="L3841">
        <v>9360</v>
      </c>
      <c r="M3841" s="9" t="str">
        <f>Data[[#This Row],[schedule]]&amp;" | "&amp;Data[[#This Row],[section]]</f>
        <v>SCHEDULE 16: REPORT ON ASSOCIATED STATISTICS | 16b: Terminal access</v>
      </c>
      <c r="N3841" s="9" t="str">
        <f t="shared" si="59"/>
        <v>SCHEDULE 16: REPORT ON ASSOCIATED STATISTICS | 16b: Terminal access | Total | International air passenger service movements</v>
      </c>
    </row>
    <row r="3842" spans="1:14">
      <c r="A3842" t="s">
        <v>2</v>
      </c>
      <c r="B3842">
        <v>2012</v>
      </c>
      <c r="C3842" t="s">
        <v>4984</v>
      </c>
      <c r="D3842" t="s">
        <v>5054</v>
      </c>
      <c r="E3842" t="s">
        <v>81</v>
      </c>
      <c r="F3842" t="s">
        <v>5055</v>
      </c>
      <c r="G3842">
        <v>136</v>
      </c>
      <c r="H3842" t="s">
        <v>5060</v>
      </c>
      <c r="I3842">
        <v>2012</v>
      </c>
      <c r="J3842" t="s">
        <v>4988</v>
      </c>
      <c r="K3842" t="s">
        <v>5857</v>
      </c>
      <c r="L3842">
        <v>21972</v>
      </c>
      <c r="M3842" s="9" t="str">
        <f>Data[[#This Row],[schedule]]&amp;" | "&amp;Data[[#This Row],[section]]</f>
        <v>SCHEDULE 16: REPORT ON ASSOCIATED STATISTICS | 16b: Terminal access</v>
      </c>
      <c r="N3842" s="9" t="str">
        <f t="shared" ref="N3842:N3905" si="60">SUBSTITUTE(SUBSTITUTE(SUBSTITUTE(C3842&amp;" | "&amp;D3842&amp;" | "&amp;E3842&amp;" | "&amp;F3842&amp;" | "&amp;H3842," |  |  | "," | ")," |  |  | "," | ")," |  | "," | ")</f>
        <v>SCHEDULE 16: REPORT ON ASSOCIATED STATISTICS | 16b: Terminal access | Contact stand–airbridge | Domestic jet air passenger service movements</v>
      </c>
    </row>
    <row r="3843" spans="1:14">
      <c r="A3843" t="s">
        <v>2</v>
      </c>
      <c r="B3843">
        <v>2012</v>
      </c>
      <c r="C3843" t="s">
        <v>4984</v>
      </c>
      <c r="D3843" t="s">
        <v>5054</v>
      </c>
      <c r="E3843" t="s">
        <v>81</v>
      </c>
      <c r="F3843" t="s">
        <v>5058</v>
      </c>
      <c r="G3843">
        <v>136</v>
      </c>
      <c r="H3843" t="s">
        <v>5060</v>
      </c>
      <c r="I3843">
        <v>2012</v>
      </c>
      <c r="J3843" t="s">
        <v>4988</v>
      </c>
      <c r="K3843" t="s">
        <v>5858</v>
      </c>
      <c r="L3843">
        <v>319</v>
      </c>
      <c r="M3843" s="9" t="str">
        <f>Data[[#This Row],[schedule]]&amp;" | "&amp;Data[[#This Row],[section]]</f>
        <v>SCHEDULE 16: REPORT ON ASSOCIATED STATISTICS | 16b: Terminal access</v>
      </c>
      <c r="N3843" s="9" t="str">
        <f t="shared" si="60"/>
        <v>SCHEDULE 16: REPORT ON ASSOCIATED STATISTICS | 16b: Terminal access | Contact stand–walking | Domestic jet air passenger service movements</v>
      </c>
    </row>
    <row r="3844" spans="1:14">
      <c r="A3844" t="s">
        <v>2</v>
      </c>
      <c r="B3844">
        <v>2012</v>
      </c>
      <c r="C3844" t="s">
        <v>4984</v>
      </c>
      <c r="D3844" t="s">
        <v>5054</v>
      </c>
      <c r="E3844" t="s">
        <v>81</v>
      </c>
      <c r="F3844" t="s">
        <v>5059</v>
      </c>
      <c r="G3844">
        <v>136</v>
      </c>
      <c r="H3844" t="s">
        <v>5060</v>
      </c>
      <c r="I3844">
        <v>2012</v>
      </c>
      <c r="J3844" t="s">
        <v>4988</v>
      </c>
      <c r="K3844" t="s">
        <v>458</v>
      </c>
      <c r="L3844">
        <v>0</v>
      </c>
      <c r="M3844" s="9" t="str">
        <f>Data[[#This Row],[schedule]]&amp;" | "&amp;Data[[#This Row],[section]]</f>
        <v>SCHEDULE 16: REPORT ON ASSOCIATED STATISTICS | 16b: Terminal access</v>
      </c>
      <c r="N3844" s="9" t="str">
        <f t="shared" si="60"/>
        <v>SCHEDULE 16: REPORT ON ASSOCIATED STATISTICS | 16b: Terminal access | Remote stand—bus | Domestic jet air passenger service movements</v>
      </c>
    </row>
    <row r="3845" spans="1:14">
      <c r="A3845" t="s">
        <v>2</v>
      </c>
      <c r="B3845">
        <v>2012</v>
      </c>
      <c r="C3845" t="s">
        <v>4984</v>
      </c>
      <c r="D3845" t="s">
        <v>5054</v>
      </c>
      <c r="E3845" t="s">
        <v>81</v>
      </c>
      <c r="F3845" t="s">
        <v>60</v>
      </c>
      <c r="G3845">
        <v>136</v>
      </c>
      <c r="H3845" t="s">
        <v>5060</v>
      </c>
      <c r="I3845">
        <v>2012</v>
      </c>
      <c r="J3845" t="s">
        <v>4988</v>
      </c>
      <c r="K3845" t="s">
        <v>5859</v>
      </c>
      <c r="L3845">
        <v>22291</v>
      </c>
      <c r="M3845" s="9" t="str">
        <f>Data[[#This Row],[schedule]]&amp;" | "&amp;Data[[#This Row],[section]]</f>
        <v>SCHEDULE 16: REPORT ON ASSOCIATED STATISTICS | 16b: Terminal access</v>
      </c>
      <c r="N3845" s="9" t="str">
        <f t="shared" si="60"/>
        <v>SCHEDULE 16: REPORT ON ASSOCIATED STATISTICS | 16b: Terminal access | Total | Domestic jet air passenger service movements</v>
      </c>
    </row>
    <row r="3846" spans="1:14">
      <c r="A3846" t="s">
        <v>2</v>
      </c>
      <c r="B3846">
        <v>2012</v>
      </c>
      <c r="C3846" t="s">
        <v>4984</v>
      </c>
      <c r="D3846" t="s">
        <v>5062</v>
      </c>
      <c r="E3846" t="s">
        <v>81</v>
      </c>
      <c r="F3846" t="s">
        <v>5063</v>
      </c>
      <c r="G3846">
        <v>141</v>
      </c>
      <c r="H3846" t="s">
        <v>5064</v>
      </c>
      <c r="I3846">
        <v>2012</v>
      </c>
      <c r="J3846" t="s">
        <v>4988</v>
      </c>
      <c r="K3846" t="s">
        <v>5860</v>
      </c>
      <c r="L3846">
        <v>2053376</v>
      </c>
      <c r="M3846" s="9" t="str">
        <f>Data[[#This Row],[schedule]]&amp;" | "&amp;Data[[#This Row],[section]]</f>
        <v>SCHEDULE 16: REPORT ON ASSOCIATED STATISTICS | 16c: Passenger statistics</v>
      </c>
      <c r="N3846" s="9" t="str">
        <f t="shared" si="60"/>
        <v>SCHEDULE 16: REPORT ON ASSOCIATED STATISTICS | 16c: Passenger statistics | Domestic | Inbound passengers†</v>
      </c>
    </row>
    <row r="3847" spans="1:14">
      <c r="A3847" t="s">
        <v>2</v>
      </c>
      <c r="B3847">
        <v>2012</v>
      </c>
      <c r="C3847" t="s">
        <v>4984</v>
      </c>
      <c r="D3847" t="s">
        <v>5062</v>
      </c>
      <c r="E3847" t="s">
        <v>81</v>
      </c>
      <c r="F3847" t="s">
        <v>5066</v>
      </c>
      <c r="G3847">
        <v>141</v>
      </c>
      <c r="H3847" t="s">
        <v>5064</v>
      </c>
      <c r="I3847">
        <v>2012</v>
      </c>
      <c r="J3847" t="s">
        <v>4988</v>
      </c>
      <c r="K3847" t="s">
        <v>5861</v>
      </c>
      <c r="L3847">
        <v>707311</v>
      </c>
      <c r="M3847" s="9" t="str">
        <f>Data[[#This Row],[schedule]]&amp;" | "&amp;Data[[#This Row],[section]]</f>
        <v>SCHEDULE 16: REPORT ON ASSOCIATED STATISTICS | 16c: Passenger statistics</v>
      </c>
      <c r="N3847" s="9" t="str">
        <f t="shared" si="60"/>
        <v>SCHEDULE 16: REPORT ON ASSOCIATED STATISTICS | 16c: Passenger statistics | International | Inbound passengers†</v>
      </c>
    </row>
    <row r="3848" spans="1:14">
      <c r="A3848" t="s">
        <v>2</v>
      </c>
      <c r="B3848">
        <v>2012</v>
      </c>
      <c r="C3848" t="s">
        <v>4984</v>
      </c>
      <c r="D3848" t="s">
        <v>5062</v>
      </c>
      <c r="E3848" t="s">
        <v>81</v>
      </c>
      <c r="F3848" t="s">
        <v>60</v>
      </c>
      <c r="G3848">
        <v>141</v>
      </c>
      <c r="H3848" t="s">
        <v>5064</v>
      </c>
      <c r="I3848">
        <v>2012</v>
      </c>
      <c r="J3848" t="s">
        <v>4988</v>
      </c>
      <c r="K3848" t="s">
        <v>5862</v>
      </c>
      <c r="L3848">
        <v>2760687</v>
      </c>
      <c r="M3848" s="9" t="str">
        <f>Data[[#This Row],[schedule]]&amp;" | "&amp;Data[[#This Row],[section]]</f>
        <v>SCHEDULE 16: REPORT ON ASSOCIATED STATISTICS | 16c: Passenger statistics</v>
      </c>
      <c r="N3848" s="9" t="str">
        <f t="shared" si="60"/>
        <v>SCHEDULE 16: REPORT ON ASSOCIATED STATISTICS | 16c: Passenger statistics | Total | Inbound passengers†</v>
      </c>
    </row>
    <row r="3849" spans="1:14">
      <c r="A3849" t="s">
        <v>2</v>
      </c>
      <c r="B3849">
        <v>2012</v>
      </c>
      <c r="C3849" t="s">
        <v>4984</v>
      </c>
      <c r="D3849" t="s">
        <v>5062</v>
      </c>
      <c r="E3849" t="s">
        <v>81</v>
      </c>
      <c r="F3849" t="s">
        <v>5063</v>
      </c>
      <c r="G3849">
        <v>142</v>
      </c>
      <c r="H3849" t="s">
        <v>5069</v>
      </c>
      <c r="I3849">
        <v>2012</v>
      </c>
      <c r="J3849" t="s">
        <v>4988</v>
      </c>
      <c r="K3849" t="s">
        <v>5863</v>
      </c>
      <c r="L3849">
        <v>2078365</v>
      </c>
      <c r="M3849" s="9" t="str">
        <f>Data[[#This Row],[schedule]]&amp;" | "&amp;Data[[#This Row],[section]]</f>
        <v>SCHEDULE 16: REPORT ON ASSOCIATED STATISTICS | 16c: Passenger statistics</v>
      </c>
      <c r="N3849" s="9" t="str">
        <f t="shared" si="60"/>
        <v>SCHEDULE 16: REPORT ON ASSOCIATED STATISTICS | 16c: Passenger statistics | Domestic | Outbound passengers†</v>
      </c>
    </row>
    <row r="3850" spans="1:14">
      <c r="A3850" t="s">
        <v>2</v>
      </c>
      <c r="B3850">
        <v>2012</v>
      </c>
      <c r="C3850" t="s">
        <v>4984</v>
      </c>
      <c r="D3850" t="s">
        <v>5062</v>
      </c>
      <c r="E3850" t="s">
        <v>81</v>
      </c>
      <c r="F3850" t="s">
        <v>5066</v>
      </c>
      <c r="G3850">
        <v>142</v>
      </c>
      <c r="H3850" t="s">
        <v>5069</v>
      </c>
      <c r="I3850">
        <v>2012</v>
      </c>
      <c r="J3850" t="s">
        <v>4988</v>
      </c>
      <c r="K3850" t="s">
        <v>5864</v>
      </c>
      <c r="L3850">
        <v>712548</v>
      </c>
      <c r="M3850" s="9" t="str">
        <f>Data[[#This Row],[schedule]]&amp;" | "&amp;Data[[#This Row],[section]]</f>
        <v>SCHEDULE 16: REPORT ON ASSOCIATED STATISTICS | 16c: Passenger statistics</v>
      </c>
      <c r="N3850" s="9" t="str">
        <f t="shared" si="60"/>
        <v>SCHEDULE 16: REPORT ON ASSOCIATED STATISTICS | 16c: Passenger statistics | International | Outbound passengers†</v>
      </c>
    </row>
    <row r="3851" spans="1:14">
      <c r="A3851" t="s">
        <v>2</v>
      </c>
      <c r="B3851">
        <v>2012</v>
      </c>
      <c r="C3851" t="s">
        <v>4984</v>
      </c>
      <c r="D3851" t="s">
        <v>5062</v>
      </c>
      <c r="E3851" t="s">
        <v>81</v>
      </c>
      <c r="F3851" t="s">
        <v>60</v>
      </c>
      <c r="G3851">
        <v>142</v>
      </c>
      <c r="H3851" t="s">
        <v>5069</v>
      </c>
      <c r="I3851">
        <v>2012</v>
      </c>
      <c r="J3851" t="s">
        <v>4988</v>
      </c>
      <c r="K3851" t="s">
        <v>5865</v>
      </c>
      <c r="L3851">
        <v>2790913</v>
      </c>
      <c r="M3851" s="9" t="str">
        <f>Data[[#This Row],[schedule]]&amp;" | "&amp;Data[[#This Row],[section]]</f>
        <v>SCHEDULE 16: REPORT ON ASSOCIATED STATISTICS | 16c: Passenger statistics</v>
      </c>
      <c r="N3851" s="9" t="str">
        <f t="shared" si="60"/>
        <v>SCHEDULE 16: REPORT ON ASSOCIATED STATISTICS | 16c: Passenger statistics | Total | Outbound passengers†</v>
      </c>
    </row>
    <row r="3852" spans="1:14">
      <c r="A3852" t="s">
        <v>2</v>
      </c>
      <c r="B3852">
        <v>2012</v>
      </c>
      <c r="C3852" t="s">
        <v>4984</v>
      </c>
      <c r="D3852" t="s">
        <v>5062</v>
      </c>
      <c r="E3852" t="s">
        <v>81</v>
      </c>
      <c r="F3852" t="s">
        <v>5063</v>
      </c>
      <c r="G3852">
        <v>143</v>
      </c>
      <c r="H3852" t="s">
        <v>5073</v>
      </c>
      <c r="I3852">
        <v>2012</v>
      </c>
      <c r="J3852" t="s">
        <v>4988</v>
      </c>
      <c r="K3852" t="s">
        <v>5866</v>
      </c>
      <c r="L3852">
        <v>4131741</v>
      </c>
      <c r="M3852" s="9" t="str">
        <f>Data[[#This Row],[schedule]]&amp;" | "&amp;Data[[#This Row],[section]]</f>
        <v>SCHEDULE 16: REPORT ON ASSOCIATED STATISTICS | 16c: Passenger statistics</v>
      </c>
      <c r="N3852" s="9" t="str">
        <f t="shared" si="60"/>
        <v>SCHEDULE 16: REPORT ON ASSOCIATED STATISTICS | 16c: Passenger statistics | Domestic | Total (gross figure)</v>
      </c>
    </row>
    <row r="3853" spans="1:14">
      <c r="A3853" t="s">
        <v>2</v>
      </c>
      <c r="B3853">
        <v>2012</v>
      </c>
      <c r="C3853" t="s">
        <v>4984</v>
      </c>
      <c r="D3853" t="s">
        <v>5062</v>
      </c>
      <c r="E3853" t="s">
        <v>81</v>
      </c>
      <c r="F3853" t="s">
        <v>5066</v>
      </c>
      <c r="G3853">
        <v>143</v>
      </c>
      <c r="H3853" t="s">
        <v>5073</v>
      </c>
      <c r="I3853">
        <v>2012</v>
      </c>
      <c r="J3853" t="s">
        <v>4988</v>
      </c>
      <c r="K3853" t="s">
        <v>1825</v>
      </c>
      <c r="L3853">
        <v>1419859</v>
      </c>
      <c r="M3853" s="9" t="str">
        <f>Data[[#This Row],[schedule]]&amp;" | "&amp;Data[[#This Row],[section]]</f>
        <v>SCHEDULE 16: REPORT ON ASSOCIATED STATISTICS | 16c: Passenger statistics</v>
      </c>
      <c r="N3853" s="9" t="str">
        <f t="shared" si="60"/>
        <v>SCHEDULE 16: REPORT ON ASSOCIATED STATISTICS | 16c: Passenger statistics | International | Total (gross figure)</v>
      </c>
    </row>
    <row r="3854" spans="1:14">
      <c r="A3854" t="s">
        <v>2</v>
      </c>
      <c r="B3854">
        <v>2012</v>
      </c>
      <c r="C3854" t="s">
        <v>4984</v>
      </c>
      <c r="D3854" t="s">
        <v>5062</v>
      </c>
      <c r="E3854" t="s">
        <v>81</v>
      </c>
      <c r="F3854" t="s">
        <v>60</v>
      </c>
      <c r="G3854">
        <v>143</v>
      </c>
      <c r="H3854" t="s">
        <v>5073</v>
      </c>
      <c r="I3854">
        <v>2012</v>
      </c>
      <c r="J3854" t="s">
        <v>4988</v>
      </c>
      <c r="K3854" t="s">
        <v>5867</v>
      </c>
      <c r="L3854">
        <v>5551600</v>
      </c>
      <c r="M3854" s="9" t="str">
        <f>Data[[#This Row],[schedule]]&amp;" | "&amp;Data[[#This Row],[section]]</f>
        <v>SCHEDULE 16: REPORT ON ASSOCIATED STATISTICS | 16c: Passenger statistics</v>
      </c>
      <c r="N3854" s="9" t="str">
        <f t="shared" si="60"/>
        <v>SCHEDULE 16: REPORT ON ASSOCIATED STATISTICS | 16c: Passenger statistics | Total | Total (gross figure)</v>
      </c>
    </row>
    <row r="3855" spans="1:14">
      <c r="A3855" t="s">
        <v>2</v>
      </c>
      <c r="B3855">
        <v>2012</v>
      </c>
      <c r="C3855" t="s">
        <v>4984</v>
      </c>
      <c r="D3855" t="s">
        <v>5062</v>
      </c>
      <c r="E3855" t="s">
        <v>81</v>
      </c>
      <c r="F3855" t="s">
        <v>5063</v>
      </c>
      <c r="G3855">
        <v>145</v>
      </c>
      <c r="H3855" t="s">
        <v>5076</v>
      </c>
      <c r="I3855">
        <v>2012</v>
      </c>
      <c r="J3855" t="s">
        <v>4988</v>
      </c>
      <c r="K3855" t="s">
        <v>81</v>
      </c>
      <c r="M3855" s="9" t="str">
        <f>Data[[#This Row],[schedule]]&amp;" | "&amp;Data[[#This Row],[section]]</f>
        <v>SCHEDULE 16: REPORT ON ASSOCIATED STATISTICS | 16c: Passenger statistics</v>
      </c>
      <c r="N3855" s="9" t="str">
        <f t="shared" si="60"/>
        <v>SCHEDULE 16: REPORT ON ASSOCIATED STATISTICS | 16c: Passenger statistics | Domestic | less estimated number of transfer and transit passengers</v>
      </c>
    </row>
    <row r="3856" spans="1:14">
      <c r="A3856" t="s">
        <v>2</v>
      </c>
      <c r="B3856">
        <v>2012</v>
      </c>
      <c r="C3856" t="s">
        <v>4984</v>
      </c>
      <c r="D3856" t="s">
        <v>5062</v>
      </c>
      <c r="E3856" t="s">
        <v>81</v>
      </c>
      <c r="F3856" t="s">
        <v>5066</v>
      </c>
      <c r="G3856">
        <v>145</v>
      </c>
      <c r="H3856" t="s">
        <v>5076</v>
      </c>
      <c r="I3856">
        <v>2012</v>
      </c>
      <c r="J3856" t="s">
        <v>4988</v>
      </c>
      <c r="K3856" t="s">
        <v>458</v>
      </c>
      <c r="L3856">
        <v>0</v>
      </c>
      <c r="M3856" s="9" t="str">
        <f>Data[[#This Row],[schedule]]&amp;" | "&amp;Data[[#This Row],[section]]</f>
        <v>SCHEDULE 16: REPORT ON ASSOCIATED STATISTICS | 16c: Passenger statistics</v>
      </c>
      <c r="N3856" s="9" t="str">
        <f t="shared" si="60"/>
        <v>SCHEDULE 16: REPORT ON ASSOCIATED STATISTICS | 16c: Passenger statistics | International | less estimated number of transfer and transit passengers</v>
      </c>
    </row>
    <row r="3857" spans="1:14">
      <c r="A3857" t="s">
        <v>2</v>
      </c>
      <c r="B3857">
        <v>2012</v>
      </c>
      <c r="C3857" t="s">
        <v>4984</v>
      </c>
      <c r="D3857" t="s">
        <v>5062</v>
      </c>
      <c r="E3857" t="s">
        <v>81</v>
      </c>
      <c r="F3857" t="s">
        <v>60</v>
      </c>
      <c r="G3857">
        <v>145</v>
      </c>
      <c r="H3857" t="s">
        <v>5076</v>
      </c>
      <c r="I3857">
        <v>2012</v>
      </c>
      <c r="J3857" t="s">
        <v>4988</v>
      </c>
      <c r="K3857" t="s">
        <v>458</v>
      </c>
      <c r="L3857">
        <v>0</v>
      </c>
      <c r="M3857" s="9" t="str">
        <f>Data[[#This Row],[schedule]]&amp;" | "&amp;Data[[#This Row],[section]]</f>
        <v>SCHEDULE 16: REPORT ON ASSOCIATED STATISTICS | 16c: Passenger statistics</v>
      </c>
      <c r="N3857" s="9" t="str">
        <f t="shared" si="60"/>
        <v>SCHEDULE 16: REPORT ON ASSOCIATED STATISTICS | 16c: Passenger statistics | Total | less estimated number of transfer and transit passengers</v>
      </c>
    </row>
    <row r="3858" spans="1:14">
      <c r="A3858" t="s">
        <v>2</v>
      </c>
      <c r="B3858">
        <v>2012</v>
      </c>
      <c r="C3858" t="s">
        <v>4984</v>
      </c>
      <c r="D3858" t="s">
        <v>5062</v>
      </c>
      <c r="E3858" t="s">
        <v>81</v>
      </c>
      <c r="F3858" t="s">
        <v>5063</v>
      </c>
      <c r="G3858">
        <v>147</v>
      </c>
      <c r="H3858" t="s">
        <v>5077</v>
      </c>
      <c r="I3858">
        <v>2012</v>
      </c>
      <c r="J3858" t="s">
        <v>4988</v>
      </c>
      <c r="K3858" t="s">
        <v>81</v>
      </c>
      <c r="M3858" s="9" t="str">
        <f>Data[[#This Row],[schedule]]&amp;" | "&amp;Data[[#This Row],[section]]</f>
        <v>SCHEDULE 16: REPORT ON ASSOCIATED STATISTICS | 16c: Passenger statistics</v>
      </c>
      <c r="N3858" s="9" t="str">
        <f t="shared" si="60"/>
        <v>SCHEDULE 16: REPORT ON ASSOCIATED STATISTICS | 16c: Passenger statistics | Domestic | Total (net figure)</v>
      </c>
    </row>
    <row r="3859" spans="1:14">
      <c r="A3859" t="s">
        <v>2</v>
      </c>
      <c r="B3859">
        <v>2012</v>
      </c>
      <c r="C3859" t="s">
        <v>4984</v>
      </c>
      <c r="D3859" t="s">
        <v>5062</v>
      </c>
      <c r="E3859" t="s">
        <v>81</v>
      </c>
      <c r="F3859" t="s">
        <v>5066</v>
      </c>
      <c r="G3859">
        <v>147</v>
      </c>
      <c r="H3859" t="s">
        <v>5077</v>
      </c>
      <c r="I3859">
        <v>2012</v>
      </c>
      <c r="J3859" t="s">
        <v>4988</v>
      </c>
      <c r="K3859" t="s">
        <v>81</v>
      </c>
      <c r="M3859" s="9" t="str">
        <f>Data[[#This Row],[schedule]]&amp;" | "&amp;Data[[#This Row],[section]]</f>
        <v>SCHEDULE 16: REPORT ON ASSOCIATED STATISTICS | 16c: Passenger statistics</v>
      </c>
      <c r="N3859" s="9" t="str">
        <f t="shared" si="60"/>
        <v>SCHEDULE 16: REPORT ON ASSOCIATED STATISTICS | 16c: Passenger statistics | International | Total (net figure)</v>
      </c>
    </row>
    <row r="3860" spans="1:14">
      <c r="A3860" t="s">
        <v>2</v>
      </c>
      <c r="B3860">
        <v>2012</v>
      </c>
      <c r="C3860" t="s">
        <v>4984</v>
      </c>
      <c r="D3860" t="s">
        <v>5062</v>
      </c>
      <c r="E3860" t="s">
        <v>81</v>
      </c>
      <c r="F3860" t="s">
        <v>60</v>
      </c>
      <c r="G3860">
        <v>147</v>
      </c>
      <c r="H3860" t="s">
        <v>5077</v>
      </c>
      <c r="I3860">
        <v>2012</v>
      </c>
      <c r="J3860" t="s">
        <v>4988</v>
      </c>
      <c r="K3860" t="s">
        <v>5867</v>
      </c>
      <c r="L3860">
        <v>5551600</v>
      </c>
      <c r="M3860" s="9" t="str">
        <f>Data[[#This Row],[schedule]]&amp;" | "&amp;Data[[#This Row],[section]]</f>
        <v>SCHEDULE 16: REPORT ON ASSOCIATED STATISTICS | 16c: Passenger statistics</v>
      </c>
      <c r="N3860" s="9" t="str">
        <f t="shared" si="60"/>
        <v>SCHEDULE 16: REPORT ON ASSOCIATED STATISTICS | 16c: Passenger statistics | Total | Total (net figure)</v>
      </c>
    </row>
    <row r="3861" spans="1:14">
      <c r="A3861" t="s">
        <v>2</v>
      </c>
      <c r="B3861">
        <v>2012</v>
      </c>
      <c r="C3861" t="s">
        <v>4984</v>
      </c>
      <c r="D3861" t="s">
        <v>5078</v>
      </c>
      <c r="E3861" t="s">
        <v>81</v>
      </c>
      <c r="F3861" t="s">
        <v>320</v>
      </c>
      <c r="G3861">
        <v>193</v>
      </c>
      <c r="H3861" t="s">
        <v>5079</v>
      </c>
      <c r="I3861">
        <v>2012</v>
      </c>
      <c r="J3861" t="s">
        <v>5080</v>
      </c>
      <c r="K3861" t="s">
        <v>5868</v>
      </c>
      <c r="L3861">
        <v>66</v>
      </c>
      <c r="M3861" s="9" t="str">
        <f>Data[[#This Row],[schedule]]&amp;" | "&amp;Data[[#This Row],[section]]</f>
        <v>SCHEDULE 16: REPORT ON ASSOCIATED STATISTICS | 16e: Human Resource Statistics</v>
      </c>
      <c r="N3861" s="9" t="str">
        <f t="shared" si="60"/>
        <v>SCHEDULE 16: REPORT ON ASSOCIATED STATISTICS | 16e: Human Resource Statistics | Specified Terminal Activities | Number of full-time equivalent employees</v>
      </c>
    </row>
    <row r="3862" spans="1:14">
      <c r="A3862" t="s">
        <v>2</v>
      </c>
      <c r="B3862">
        <v>2012</v>
      </c>
      <c r="C3862" t="s">
        <v>4984</v>
      </c>
      <c r="D3862" t="s">
        <v>5078</v>
      </c>
      <c r="E3862" t="s">
        <v>81</v>
      </c>
      <c r="F3862" t="s">
        <v>321</v>
      </c>
      <c r="G3862">
        <v>193</v>
      </c>
      <c r="H3862" t="s">
        <v>5079</v>
      </c>
      <c r="I3862">
        <v>2012</v>
      </c>
      <c r="J3862" t="s">
        <v>5080</v>
      </c>
      <c r="K3862" t="s">
        <v>5666</v>
      </c>
      <c r="L3862">
        <v>68</v>
      </c>
      <c r="M3862" s="9" t="str">
        <f>Data[[#This Row],[schedule]]&amp;" | "&amp;Data[[#This Row],[section]]</f>
        <v>SCHEDULE 16: REPORT ON ASSOCIATED STATISTICS | 16e: Human Resource Statistics</v>
      </c>
      <c r="N3862" s="9" t="str">
        <f t="shared" si="60"/>
        <v>SCHEDULE 16: REPORT ON ASSOCIATED STATISTICS | 16e: Human Resource Statistics | Airfield Activities | Number of full-time equivalent employees</v>
      </c>
    </row>
    <row r="3863" spans="1:14">
      <c r="A3863" t="s">
        <v>2</v>
      </c>
      <c r="B3863">
        <v>2012</v>
      </c>
      <c r="C3863" t="s">
        <v>4984</v>
      </c>
      <c r="D3863" t="s">
        <v>5078</v>
      </c>
      <c r="E3863" t="s">
        <v>81</v>
      </c>
      <c r="F3863" t="s">
        <v>322</v>
      </c>
      <c r="G3863">
        <v>193</v>
      </c>
      <c r="H3863" t="s">
        <v>5079</v>
      </c>
      <c r="I3863">
        <v>2012</v>
      </c>
      <c r="J3863" t="s">
        <v>5080</v>
      </c>
      <c r="K3863" t="s">
        <v>5607</v>
      </c>
      <c r="L3863">
        <v>5</v>
      </c>
      <c r="M3863" s="9" t="str">
        <f>Data[[#This Row],[schedule]]&amp;" | "&amp;Data[[#This Row],[section]]</f>
        <v>SCHEDULE 16: REPORT ON ASSOCIATED STATISTICS | 16e: Human Resource Statistics</v>
      </c>
      <c r="N3863" s="9" t="str">
        <f t="shared" si="60"/>
        <v>SCHEDULE 16: REPORT ON ASSOCIATED STATISTICS | 16e: Human Resource Statistics | Aircraft and Freight Activities | Number of full-time equivalent employees</v>
      </c>
    </row>
    <row r="3864" spans="1:14">
      <c r="A3864" t="s">
        <v>2</v>
      </c>
      <c r="B3864">
        <v>2012</v>
      </c>
      <c r="C3864" t="s">
        <v>4984</v>
      </c>
      <c r="D3864" t="s">
        <v>5078</v>
      </c>
      <c r="E3864" t="s">
        <v>81</v>
      </c>
      <c r="F3864" t="s">
        <v>60</v>
      </c>
      <c r="G3864">
        <v>193</v>
      </c>
      <c r="H3864" t="s">
        <v>5079</v>
      </c>
      <c r="I3864">
        <v>2012</v>
      </c>
      <c r="J3864" t="s">
        <v>5080</v>
      </c>
      <c r="K3864" t="s">
        <v>5869</v>
      </c>
      <c r="L3864">
        <v>139</v>
      </c>
      <c r="M3864" s="9" t="str">
        <f>Data[[#This Row],[schedule]]&amp;" | "&amp;Data[[#This Row],[section]]</f>
        <v>SCHEDULE 16: REPORT ON ASSOCIATED STATISTICS | 16e: Human Resource Statistics</v>
      </c>
      <c r="N3864" s="9" t="str">
        <f t="shared" si="60"/>
        <v>SCHEDULE 16: REPORT ON ASSOCIATED STATISTICS | 16e: Human Resource Statistics | Total | Number of full-time equivalent employees</v>
      </c>
    </row>
    <row r="3865" spans="1:14">
      <c r="A3865" t="s">
        <v>2</v>
      </c>
      <c r="B3865">
        <v>2012</v>
      </c>
      <c r="C3865" t="s">
        <v>4984</v>
      </c>
      <c r="D3865" t="s">
        <v>5078</v>
      </c>
      <c r="E3865" t="s">
        <v>81</v>
      </c>
      <c r="F3865" t="s">
        <v>60</v>
      </c>
      <c r="G3865">
        <v>194</v>
      </c>
      <c r="H3865" t="s">
        <v>5085</v>
      </c>
      <c r="I3865">
        <v>2012</v>
      </c>
      <c r="J3865" t="s">
        <v>5086</v>
      </c>
      <c r="K3865" t="s">
        <v>5870</v>
      </c>
      <c r="L3865">
        <v>10313.725</v>
      </c>
      <c r="M3865" s="9" t="str">
        <f>Data[[#This Row],[schedule]]&amp;" | "&amp;Data[[#This Row],[section]]</f>
        <v>SCHEDULE 16: REPORT ON ASSOCIATED STATISTICS | 16e: Human Resource Statistics</v>
      </c>
      <c r="N3865" s="9" t="str">
        <f t="shared" si="60"/>
        <v>SCHEDULE 16: REPORT ON ASSOCIATED STATISTICS | 16e: Human Resource Statistics | Total | Human resource costs ($000)</v>
      </c>
    </row>
    <row r="3866" spans="1:14">
      <c r="A3866" t="s">
        <v>2</v>
      </c>
      <c r="B3866">
        <v>2012</v>
      </c>
      <c r="C3866" t="s">
        <v>5088</v>
      </c>
      <c r="D3866" t="s">
        <v>81</v>
      </c>
      <c r="E3866" t="s">
        <v>81</v>
      </c>
      <c r="F3866" t="s">
        <v>5089</v>
      </c>
      <c r="G3866">
        <v>14</v>
      </c>
      <c r="H3866" t="s">
        <v>5090</v>
      </c>
      <c r="I3866">
        <v>2012</v>
      </c>
      <c r="J3866" t="s">
        <v>5091</v>
      </c>
      <c r="K3866" t="s">
        <v>5871</v>
      </c>
      <c r="L3866">
        <v>3.6850000000000001</v>
      </c>
      <c r="M3866" s="9" t="str">
        <f>Data[[#This Row],[schedule]]&amp;" | "&amp;Data[[#This Row],[section]]</f>
        <v xml:space="preserve">SCHEDULE 14: REPORT ON PASSENGER SATISFACTION INDICATORS | </v>
      </c>
      <c r="N3866" s="9" t="str">
        <f t="shared" si="60"/>
        <v>SCHEDULE 14: REPORT ON PASSENGER SATISFACTION INDICATORS | FY Q1 | Domestic terminal: Ease of finding your way through an airport</v>
      </c>
    </row>
    <row r="3867" spans="1:14">
      <c r="A3867" t="s">
        <v>2</v>
      </c>
      <c r="B3867">
        <v>2012</v>
      </c>
      <c r="C3867" t="s">
        <v>5088</v>
      </c>
      <c r="D3867" t="s">
        <v>81</v>
      </c>
      <c r="E3867" t="s">
        <v>81</v>
      </c>
      <c r="F3867" t="s">
        <v>5093</v>
      </c>
      <c r="G3867">
        <v>14</v>
      </c>
      <c r="H3867" t="s">
        <v>5090</v>
      </c>
      <c r="I3867">
        <v>2012</v>
      </c>
      <c r="J3867" t="s">
        <v>5091</v>
      </c>
      <c r="K3867" t="s">
        <v>5872</v>
      </c>
      <c r="L3867">
        <v>3.8340000000000001</v>
      </c>
      <c r="M3867" s="9" t="str">
        <f>Data[[#This Row],[schedule]]&amp;" | "&amp;Data[[#This Row],[section]]</f>
        <v xml:space="preserve">SCHEDULE 14: REPORT ON PASSENGER SATISFACTION INDICATORS | </v>
      </c>
      <c r="N3867" s="9" t="str">
        <f t="shared" si="60"/>
        <v>SCHEDULE 14: REPORT ON PASSENGER SATISFACTION INDICATORS | FY Q2 | Domestic terminal: Ease of finding your way through an airport</v>
      </c>
    </row>
    <row r="3868" spans="1:14">
      <c r="A3868" t="s">
        <v>2</v>
      </c>
      <c r="B3868">
        <v>2012</v>
      </c>
      <c r="C3868" t="s">
        <v>5088</v>
      </c>
      <c r="D3868" t="s">
        <v>81</v>
      </c>
      <c r="E3868" t="s">
        <v>81</v>
      </c>
      <c r="F3868" t="s">
        <v>5095</v>
      </c>
      <c r="G3868">
        <v>14</v>
      </c>
      <c r="H3868" t="s">
        <v>5090</v>
      </c>
      <c r="I3868">
        <v>2012</v>
      </c>
      <c r="J3868" t="s">
        <v>5091</v>
      </c>
      <c r="K3868" t="s">
        <v>5873</v>
      </c>
      <c r="L3868">
        <v>3.9140000000000001</v>
      </c>
      <c r="M3868" s="9" t="str">
        <f>Data[[#This Row],[schedule]]&amp;" | "&amp;Data[[#This Row],[section]]</f>
        <v xml:space="preserve">SCHEDULE 14: REPORT ON PASSENGER SATISFACTION INDICATORS | </v>
      </c>
      <c r="N3868" s="9" t="str">
        <f t="shared" si="60"/>
        <v>SCHEDULE 14: REPORT ON PASSENGER SATISFACTION INDICATORS | FY Q3 | Domestic terminal: Ease of finding your way through an airport</v>
      </c>
    </row>
    <row r="3869" spans="1:14">
      <c r="A3869" t="s">
        <v>2</v>
      </c>
      <c r="B3869">
        <v>2012</v>
      </c>
      <c r="C3869" t="s">
        <v>5088</v>
      </c>
      <c r="D3869" t="s">
        <v>81</v>
      </c>
      <c r="E3869" t="s">
        <v>81</v>
      </c>
      <c r="F3869" t="s">
        <v>5097</v>
      </c>
      <c r="G3869">
        <v>14</v>
      </c>
      <c r="H3869" t="s">
        <v>5090</v>
      </c>
      <c r="I3869">
        <v>2012</v>
      </c>
      <c r="J3869" t="s">
        <v>5091</v>
      </c>
      <c r="K3869" t="s">
        <v>5874</v>
      </c>
      <c r="L3869">
        <v>3.8370000000000002</v>
      </c>
      <c r="M3869" s="9" t="str">
        <f>Data[[#This Row],[schedule]]&amp;" | "&amp;Data[[#This Row],[section]]</f>
        <v xml:space="preserve">SCHEDULE 14: REPORT ON PASSENGER SATISFACTION INDICATORS | </v>
      </c>
      <c r="N3869" s="9" t="str">
        <f t="shared" si="60"/>
        <v>SCHEDULE 14: REPORT ON PASSENGER SATISFACTION INDICATORS | FY Q4 | Domestic terminal: Ease of finding your way through an airport</v>
      </c>
    </row>
    <row r="3870" spans="1:14">
      <c r="A3870" t="s">
        <v>2</v>
      </c>
      <c r="B3870">
        <v>2012</v>
      </c>
      <c r="C3870" t="s">
        <v>5088</v>
      </c>
      <c r="D3870" t="s">
        <v>81</v>
      </c>
      <c r="E3870" t="s">
        <v>81</v>
      </c>
      <c r="F3870" t="s">
        <v>5099</v>
      </c>
      <c r="G3870">
        <v>14</v>
      </c>
      <c r="H3870" t="s">
        <v>5090</v>
      </c>
      <c r="I3870">
        <v>2012</v>
      </c>
      <c r="J3870" t="s">
        <v>5091</v>
      </c>
      <c r="K3870" t="s">
        <v>5875</v>
      </c>
      <c r="L3870">
        <v>3.8174999999999999</v>
      </c>
      <c r="M3870" s="9" t="str">
        <f>Data[[#This Row],[schedule]]&amp;" | "&amp;Data[[#This Row],[section]]</f>
        <v xml:space="preserve">SCHEDULE 14: REPORT ON PASSENGER SATISFACTION INDICATORS | </v>
      </c>
      <c r="N3870" s="9" t="str">
        <f t="shared" si="60"/>
        <v>SCHEDULE 14: REPORT ON PASSENGER SATISFACTION INDICATORS | Annual average | Domestic terminal: Ease of finding your way through an airport</v>
      </c>
    </row>
    <row r="3871" spans="1:14">
      <c r="A3871" t="s">
        <v>2</v>
      </c>
      <c r="B3871">
        <v>2012</v>
      </c>
      <c r="C3871" t="s">
        <v>5088</v>
      </c>
      <c r="D3871" t="s">
        <v>81</v>
      </c>
      <c r="E3871" t="s">
        <v>81</v>
      </c>
      <c r="F3871" t="s">
        <v>5089</v>
      </c>
      <c r="G3871">
        <v>15</v>
      </c>
      <c r="H3871" t="s">
        <v>5101</v>
      </c>
      <c r="I3871">
        <v>2012</v>
      </c>
      <c r="J3871" t="s">
        <v>5091</v>
      </c>
      <c r="K3871" t="s">
        <v>5876</v>
      </c>
      <c r="L3871">
        <v>3.7440000000000002</v>
      </c>
      <c r="M3871" s="9" t="str">
        <f>Data[[#This Row],[schedule]]&amp;" | "&amp;Data[[#This Row],[section]]</f>
        <v xml:space="preserve">SCHEDULE 14: REPORT ON PASSENGER SATISFACTION INDICATORS | </v>
      </c>
      <c r="N3871" s="9" t="str">
        <f t="shared" si="60"/>
        <v>SCHEDULE 14: REPORT ON PASSENGER SATISFACTION INDICATORS | FY Q1 | Domestic terminal: Ease of making connections with other flights</v>
      </c>
    </row>
    <row r="3872" spans="1:14">
      <c r="A3872" t="s">
        <v>2</v>
      </c>
      <c r="B3872">
        <v>2012</v>
      </c>
      <c r="C3872" t="s">
        <v>5088</v>
      </c>
      <c r="D3872" t="s">
        <v>81</v>
      </c>
      <c r="E3872" t="s">
        <v>81</v>
      </c>
      <c r="F3872" t="s">
        <v>5093</v>
      </c>
      <c r="G3872">
        <v>15</v>
      </c>
      <c r="H3872" t="s">
        <v>5101</v>
      </c>
      <c r="I3872">
        <v>2012</v>
      </c>
      <c r="J3872" t="s">
        <v>5091</v>
      </c>
      <c r="K3872" t="s">
        <v>5877</v>
      </c>
      <c r="L3872">
        <v>3.9710000000000001</v>
      </c>
      <c r="M3872" s="9" t="str">
        <f>Data[[#This Row],[schedule]]&amp;" | "&amp;Data[[#This Row],[section]]</f>
        <v xml:space="preserve">SCHEDULE 14: REPORT ON PASSENGER SATISFACTION INDICATORS | </v>
      </c>
      <c r="N3872" s="9" t="str">
        <f t="shared" si="60"/>
        <v>SCHEDULE 14: REPORT ON PASSENGER SATISFACTION INDICATORS | FY Q2 | Domestic terminal: Ease of making connections with other flights</v>
      </c>
    </row>
    <row r="3873" spans="1:14">
      <c r="A3873" t="s">
        <v>2</v>
      </c>
      <c r="B3873">
        <v>2012</v>
      </c>
      <c r="C3873" t="s">
        <v>5088</v>
      </c>
      <c r="D3873" t="s">
        <v>81</v>
      </c>
      <c r="E3873" t="s">
        <v>81</v>
      </c>
      <c r="F3873" t="s">
        <v>5095</v>
      </c>
      <c r="G3873">
        <v>15</v>
      </c>
      <c r="H3873" t="s">
        <v>5101</v>
      </c>
      <c r="I3873">
        <v>2012</v>
      </c>
      <c r="J3873" t="s">
        <v>5091</v>
      </c>
      <c r="K3873" t="s">
        <v>5878</v>
      </c>
      <c r="L3873">
        <v>3.9860000000000002</v>
      </c>
      <c r="M3873" s="9" t="str">
        <f>Data[[#This Row],[schedule]]&amp;" | "&amp;Data[[#This Row],[section]]</f>
        <v xml:space="preserve">SCHEDULE 14: REPORT ON PASSENGER SATISFACTION INDICATORS | </v>
      </c>
      <c r="N3873" s="9" t="str">
        <f t="shared" si="60"/>
        <v>SCHEDULE 14: REPORT ON PASSENGER SATISFACTION INDICATORS | FY Q3 | Domestic terminal: Ease of making connections with other flights</v>
      </c>
    </row>
    <row r="3874" spans="1:14">
      <c r="A3874" t="s">
        <v>2</v>
      </c>
      <c r="B3874">
        <v>2012</v>
      </c>
      <c r="C3874" t="s">
        <v>5088</v>
      </c>
      <c r="D3874" t="s">
        <v>81</v>
      </c>
      <c r="E3874" t="s">
        <v>81</v>
      </c>
      <c r="F3874" t="s">
        <v>5097</v>
      </c>
      <c r="G3874">
        <v>15</v>
      </c>
      <c r="H3874" t="s">
        <v>5101</v>
      </c>
      <c r="I3874">
        <v>2012</v>
      </c>
      <c r="J3874" t="s">
        <v>5091</v>
      </c>
      <c r="K3874" t="s">
        <v>5879</v>
      </c>
      <c r="L3874">
        <v>3.8860000000000001</v>
      </c>
      <c r="M3874" s="9" t="str">
        <f>Data[[#This Row],[schedule]]&amp;" | "&amp;Data[[#This Row],[section]]</f>
        <v xml:space="preserve">SCHEDULE 14: REPORT ON PASSENGER SATISFACTION INDICATORS | </v>
      </c>
      <c r="N3874" s="9" t="str">
        <f t="shared" si="60"/>
        <v>SCHEDULE 14: REPORT ON PASSENGER SATISFACTION INDICATORS | FY Q4 | Domestic terminal: Ease of making connections with other flights</v>
      </c>
    </row>
    <row r="3875" spans="1:14">
      <c r="A3875" t="s">
        <v>2</v>
      </c>
      <c r="B3875">
        <v>2012</v>
      </c>
      <c r="C3875" t="s">
        <v>5088</v>
      </c>
      <c r="D3875" t="s">
        <v>81</v>
      </c>
      <c r="E3875" t="s">
        <v>81</v>
      </c>
      <c r="F3875" t="s">
        <v>5099</v>
      </c>
      <c r="G3875">
        <v>15</v>
      </c>
      <c r="H3875" t="s">
        <v>5101</v>
      </c>
      <c r="I3875">
        <v>2012</v>
      </c>
      <c r="J3875" t="s">
        <v>5091</v>
      </c>
      <c r="K3875" t="s">
        <v>5880</v>
      </c>
      <c r="L3875">
        <v>3.8967499999999999</v>
      </c>
      <c r="M3875" s="9" t="str">
        <f>Data[[#This Row],[schedule]]&amp;" | "&amp;Data[[#This Row],[section]]</f>
        <v xml:space="preserve">SCHEDULE 14: REPORT ON PASSENGER SATISFACTION INDICATORS | </v>
      </c>
      <c r="N3875" s="9" t="str">
        <f t="shared" si="60"/>
        <v>SCHEDULE 14: REPORT ON PASSENGER SATISFACTION INDICATORS | Annual average | Domestic terminal: Ease of making connections with other flights</v>
      </c>
    </row>
    <row r="3876" spans="1:14">
      <c r="A3876" t="s">
        <v>2</v>
      </c>
      <c r="B3876">
        <v>2012</v>
      </c>
      <c r="C3876" t="s">
        <v>5088</v>
      </c>
      <c r="D3876" t="s">
        <v>81</v>
      </c>
      <c r="E3876" t="s">
        <v>81</v>
      </c>
      <c r="F3876" t="s">
        <v>5089</v>
      </c>
      <c r="G3876">
        <v>16</v>
      </c>
      <c r="H3876" t="s">
        <v>5107</v>
      </c>
      <c r="I3876">
        <v>2012</v>
      </c>
      <c r="J3876" t="s">
        <v>5091</v>
      </c>
      <c r="K3876" t="s">
        <v>5881</v>
      </c>
      <c r="L3876">
        <v>3.952</v>
      </c>
      <c r="M3876" s="9" t="str">
        <f>Data[[#This Row],[schedule]]&amp;" | "&amp;Data[[#This Row],[section]]</f>
        <v xml:space="preserve">SCHEDULE 14: REPORT ON PASSENGER SATISFACTION INDICATORS | </v>
      </c>
      <c r="N3876" s="9" t="str">
        <f t="shared" si="60"/>
        <v>SCHEDULE 14: REPORT ON PASSENGER SATISFACTION INDICATORS | FY Q1 | Domestic terminal: Flight information display screens</v>
      </c>
    </row>
    <row r="3877" spans="1:14">
      <c r="A3877" t="s">
        <v>2</v>
      </c>
      <c r="B3877">
        <v>2012</v>
      </c>
      <c r="C3877" t="s">
        <v>5088</v>
      </c>
      <c r="D3877" t="s">
        <v>81</v>
      </c>
      <c r="E3877" t="s">
        <v>81</v>
      </c>
      <c r="F3877" t="s">
        <v>5093</v>
      </c>
      <c r="G3877">
        <v>16</v>
      </c>
      <c r="H3877" t="s">
        <v>5107</v>
      </c>
      <c r="I3877">
        <v>2012</v>
      </c>
      <c r="J3877" t="s">
        <v>5091</v>
      </c>
      <c r="K3877" t="s">
        <v>5882</v>
      </c>
      <c r="L3877">
        <v>4.0629999999999997</v>
      </c>
      <c r="M3877" s="9" t="str">
        <f>Data[[#This Row],[schedule]]&amp;" | "&amp;Data[[#This Row],[section]]</f>
        <v xml:space="preserve">SCHEDULE 14: REPORT ON PASSENGER SATISFACTION INDICATORS | </v>
      </c>
      <c r="N3877" s="9" t="str">
        <f t="shared" si="60"/>
        <v>SCHEDULE 14: REPORT ON PASSENGER SATISFACTION INDICATORS | FY Q2 | Domestic terminal: Flight information display screens</v>
      </c>
    </row>
    <row r="3878" spans="1:14">
      <c r="A3878" t="s">
        <v>2</v>
      </c>
      <c r="B3878">
        <v>2012</v>
      </c>
      <c r="C3878" t="s">
        <v>5088</v>
      </c>
      <c r="D3878" t="s">
        <v>81</v>
      </c>
      <c r="E3878" t="s">
        <v>81</v>
      </c>
      <c r="F3878" t="s">
        <v>5095</v>
      </c>
      <c r="G3878">
        <v>16</v>
      </c>
      <c r="H3878" t="s">
        <v>5107</v>
      </c>
      <c r="I3878">
        <v>2012</v>
      </c>
      <c r="J3878" t="s">
        <v>5091</v>
      </c>
      <c r="K3878" t="s">
        <v>5883</v>
      </c>
      <c r="L3878">
        <v>3.9790000000000001</v>
      </c>
      <c r="M3878" s="9" t="str">
        <f>Data[[#This Row],[schedule]]&amp;" | "&amp;Data[[#This Row],[section]]</f>
        <v xml:space="preserve">SCHEDULE 14: REPORT ON PASSENGER SATISFACTION INDICATORS | </v>
      </c>
      <c r="N3878" s="9" t="str">
        <f t="shared" si="60"/>
        <v>SCHEDULE 14: REPORT ON PASSENGER SATISFACTION INDICATORS | FY Q3 | Domestic terminal: Flight information display screens</v>
      </c>
    </row>
    <row r="3879" spans="1:14">
      <c r="A3879" t="s">
        <v>2</v>
      </c>
      <c r="B3879">
        <v>2012</v>
      </c>
      <c r="C3879" t="s">
        <v>5088</v>
      </c>
      <c r="D3879" t="s">
        <v>81</v>
      </c>
      <c r="E3879" t="s">
        <v>81</v>
      </c>
      <c r="F3879" t="s">
        <v>5097</v>
      </c>
      <c r="G3879">
        <v>16</v>
      </c>
      <c r="H3879" t="s">
        <v>5107</v>
      </c>
      <c r="I3879">
        <v>2012</v>
      </c>
      <c r="J3879" t="s">
        <v>5091</v>
      </c>
      <c r="K3879" t="s">
        <v>5884</v>
      </c>
      <c r="L3879">
        <v>3.8769999999999998</v>
      </c>
      <c r="M3879" s="9" t="str">
        <f>Data[[#This Row],[schedule]]&amp;" | "&amp;Data[[#This Row],[section]]</f>
        <v xml:space="preserve">SCHEDULE 14: REPORT ON PASSENGER SATISFACTION INDICATORS | </v>
      </c>
      <c r="N3879" s="9" t="str">
        <f t="shared" si="60"/>
        <v>SCHEDULE 14: REPORT ON PASSENGER SATISFACTION INDICATORS | FY Q4 | Domestic terminal: Flight information display screens</v>
      </c>
    </row>
    <row r="3880" spans="1:14">
      <c r="A3880" t="s">
        <v>2</v>
      </c>
      <c r="B3880">
        <v>2012</v>
      </c>
      <c r="C3880" t="s">
        <v>5088</v>
      </c>
      <c r="D3880" t="s">
        <v>81</v>
      </c>
      <c r="E3880" t="s">
        <v>81</v>
      </c>
      <c r="F3880" t="s">
        <v>5099</v>
      </c>
      <c r="G3880">
        <v>16</v>
      </c>
      <c r="H3880" t="s">
        <v>5107</v>
      </c>
      <c r="I3880">
        <v>2012</v>
      </c>
      <c r="J3880" t="s">
        <v>5091</v>
      </c>
      <c r="K3880" t="s">
        <v>5885</v>
      </c>
      <c r="L3880">
        <v>3.9677500000000001</v>
      </c>
      <c r="M3880" s="9" t="str">
        <f>Data[[#This Row],[schedule]]&amp;" | "&amp;Data[[#This Row],[section]]</f>
        <v xml:space="preserve">SCHEDULE 14: REPORT ON PASSENGER SATISFACTION INDICATORS | </v>
      </c>
      <c r="N3880" s="9" t="str">
        <f t="shared" si="60"/>
        <v>SCHEDULE 14: REPORT ON PASSENGER SATISFACTION INDICATORS | Annual average | Domestic terminal: Flight information display screens</v>
      </c>
    </row>
    <row r="3881" spans="1:14">
      <c r="A3881" t="s">
        <v>2</v>
      </c>
      <c r="B3881">
        <v>2012</v>
      </c>
      <c r="C3881" t="s">
        <v>5088</v>
      </c>
      <c r="D3881" t="s">
        <v>81</v>
      </c>
      <c r="E3881" t="s">
        <v>81</v>
      </c>
      <c r="F3881" t="s">
        <v>5089</v>
      </c>
      <c r="G3881">
        <v>17</v>
      </c>
      <c r="H3881" t="s">
        <v>5111</v>
      </c>
      <c r="I3881">
        <v>2012</v>
      </c>
      <c r="J3881" t="s">
        <v>5091</v>
      </c>
      <c r="K3881" t="s">
        <v>5886</v>
      </c>
      <c r="L3881">
        <v>3.6240000000000001</v>
      </c>
      <c r="M3881" s="9" t="str">
        <f>Data[[#This Row],[schedule]]&amp;" | "&amp;Data[[#This Row],[section]]</f>
        <v xml:space="preserve">SCHEDULE 14: REPORT ON PASSENGER SATISFACTION INDICATORS | </v>
      </c>
      <c r="N3881" s="9" t="str">
        <f t="shared" si="60"/>
        <v>SCHEDULE 14: REPORT ON PASSENGER SATISFACTION INDICATORS | FY Q1 | Domestic terminal: Walking distance within and/or between terminals</v>
      </c>
    </row>
    <row r="3882" spans="1:14">
      <c r="A3882" t="s">
        <v>2</v>
      </c>
      <c r="B3882">
        <v>2012</v>
      </c>
      <c r="C3882" t="s">
        <v>5088</v>
      </c>
      <c r="D3882" t="s">
        <v>81</v>
      </c>
      <c r="E3882" t="s">
        <v>81</v>
      </c>
      <c r="F3882" t="s">
        <v>5093</v>
      </c>
      <c r="G3882">
        <v>17</v>
      </c>
      <c r="H3882" t="s">
        <v>5111</v>
      </c>
      <c r="I3882">
        <v>2012</v>
      </c>
      <c r="J3882" t="s">
        <v>5091</v>
      </c>
      <c r="K3882" t="s">
        <v>5887</v>
      </c>
      <c r="L3882">
        <v>3.7639999999999998</v>
      </c>
      <c r="M3882" s="9" t="str">
        <f>Data[[#This Row],[schedule]]&amp;" | "&amp;Data[[#This Row],[section]]</f>
        <v xml:space="preserve">SCHEDULE 14: REPORT ON PASSENGER SATISFACTION INDICATORS | </v>
      </c>
      <c r="N3882" s="9" t="str">
        <f t="shared" si="60"/>
        <v>SCHEDULE 14: REPORT ON PASSENGER SATISFACTION INDICATORS | FY Q2 | Domestic terminal: Walking distance within and/or between terminals</v>
      </c>
    </row>
    <row r="3883" spans="1:14">
      <c r="A3883" t="s">
        <v>2</v>
      </c>
      <c r="B3883">
        <v>2012</v>
      </c>
      <c r="C3883" t="s">
        <v>5088</v>
      </c>
      <c r="D3883" t="s">
        <v>81</v>
      </c>
      <c r="E3883" t="s">
        <v>81</v>
      </c>
      <c r="F3883" t="s">
        <v>5095</v>
      </c>
      <c r="G3883">
        <v>17</v>
      </c>
      <c r="H3883" t="s">
        <v>5111</v>
      </c>
      <c r="I3883">
        <v>2012</v>
      </c>
      <c r="J3883" t="s">
        <v>5091</v>
      </c>
      <c r="K3883" t="s">
        <v>5888</v>
      </c>
      <c r="L3883">
        <v>3.835</v>
      </c>
      <c r="M3883" s="9" t="str">
        <f>Data[[#This Row],[schedule]]&amp;" | "&amp;Data[[#This Row],[section]]</f>
        <v xml:space="preserve">SCHEDULE 14: REPORT ON PASSENGER SATISFACTION INDICATORS | </v>
      </c>
      <c r="N3883" s="9" t="str">
        <f t="shared" si="60"/>
        <v>SCHEDULE 14: REPORT ON PASSENGER SATISFACTION INDICATORS | FY Q3 | Domestic terminal: Walking distance within and/or between terminals</v>
      </c>
    </row>
    <row r="3884" spans="1:14">
      <c r="A3884" t="s">
        <v>2</v>
      </c>
      <c r="B3884">
        <v>2012</v>
      </c>
      <c r="C3884" t="s">
        <v>5088</v>
      </c>
      <c r="D3884" t="s">
        <v>81</v>
      </c>
      <c r="E3884" t="s">
        <v>81</v>
      </c>
      <c r="F3884" t="s">
        <v>5097</v>
      </c>
      <c r="G3884">
        <v>17</v>
      </c>
      <c r="H3884" t="s">
        <v>5111</v>
      </c>
      <c r="I3884">
        <v>2012</v>
      </c>
      <c r="J3884" t="s">
        <v>5091</v>
      </c>
      <c r="K3884" t="s">
        <v>5112</v>
      </c>
      <c r="L3884">
        <v>3.69</v>
      </c>
      <c r="M3884" s="9" t="str">
        <f>Data[[#This Row],[schedule]]&amp;" | "&amp;Data[[#This Row],[section]]</f>
        <v xml:space="preserve">SCHEDULE 14: REPORT ON PASSENGER SATISFACTION INDICATORS | </v>
      </c>
      <c r="N3884" s="9" t="str">
        <f t="shared" si="60"/>
        <v>SCHEDULE 14: REPORT ON PASSENGER SATISFACTION INDICATORS | FY Q4 | Domestic terminal: Walking distance within and/or between terminals</v>
      </c>
    </row>
    <row r="3885" spans="1:14">
      <c r="A3885" t="s">
        <v>2</v>
      </c>
      <c r="B3885">
        <v>2012</v>
      </c>
      <c r="C3885" t="s">
        <v>5088</v>
      </c>
      <c r="D3885" t="s">
        <v>81</v>
      </c>
      <c r="E3885" t="s">
        <v>81</v>
      </c>
      <c r="F3885" t="s">
        <v>5099</v>
      </c>
      <c r="G3885">
        <v>17</v>
      </c>
      <c r="H3885" t="s">
        <v>5111</v>
      </c>
      <c r="I3885">
        <v>2012</v>
      </c>
      <c r="J3885" t="s">
        <v>5091</v>
      </c>
      <c r="K3885" t="s">
        <v>5889</v>
      </c>
      <c r="L3885">
        <v>3.7282500000000001</v>
      </c>
      <c r="M3885" s="9" t="str">
        <f>Data[[#This Row],[schedule]]&amp;" | "&amp;Data[[#This Row],[section]]</f>
        <v xml:space="preserve">SCHEDULE 14: REPORT ON PASSENGER SATISFACTION INDICATORS | </v>
      </c>
      <c r="N3885" s="9" t="str">
        <f t="shared" si="60"/>
        <v>SCHEDULE 14: REPORT ON PASSENGER SATISFACTION INDICATORS | Annual average | Domestic terminal: Walking distance within and/or between terminals</v>
      </c>
    </row>
    <row r="3886" spans="1:14">
      <c r="A3886" t="s">
        <v>2</v>
      </c>
      <c r="B3886">
        <v>2012</v>
      </c>
      <c r="C3886" t="s">
        <v>5088</v>
      </c>
      <c r="D3886" t="s">
        <v>81</v>
      </c>
      <c r="E3886" t="s">
        <v>81</v>
      </c>
      <c r="F3886" t="s">
        <v>5089</v>
      </c>
      <c r="G3886">
        <v>18</v>
      </c>
      <c r="H3886" t="s">
        <v>5116</v>
      </c>
      <c r="I3886">
        <v>2012</v>
      </c>
      <c r="J3886" t="s">
        <v>5091</v>
      </c>
      <c r="K3886" t="s">
        <v>5890</v>
      </c>
      <c r="L3886">
        <v>4.0709999999999997</v>
      </c>
      <c r="M3886" s="9" t="str">
        <f>Data[[#This Row],[schedule]]&amp;" | "&amp;Data[[#This Row],[section]]</f>
        <v xml:space="preserve">SCHEDULE 14: REPORT ON PASSENGER SATISFACTION INDICATORS | </v>
      </c>
      <c r="N3886" s="9" t="str">
        <f t="shared" si="60"/>
        <v>SCHEDULE 14: REPORT ON PASSENGER SATISFACTION INDICATORS | FY Q1 | Domestic terminal: Availability of baggage carts/trolleys</v>
      </c>
    </row>
    <row r="3887" spans="1:14">
      <c r="A3887" t="s">
        <v>2</v>
      </c>
      <c r="B3887">
        <v>2012</v>
      </c>
      <c r="C3887" t="s">
        <v>5088</v>
      </c>
      <c r="D3887" t="s">
        <v>81</v>
      </c>
      <c r="E3887" t="s">
        <v>81</v>
      </c>
      <c r="F3887" t="s">
        <v>5093</v>
      </c>
      <c r="G3887">
        <v>18</v>
      </c>
      <c r="H3887" t="s">
        <v>5116</v>
      </c>
      <c r="I3887">
        <v>2012</v>
      </c>
      <c r="J3887" t="s">
        <v>5091</v>
      </c>
      <c r="K3887" t="s">
        <v>5891</v>
      </c>
      <c r="L3887">
        <v>4.1719999999999997</v>
      </c>
      <c r="M3887" s="9" t="str">
        <f>Data[[#This Row],[schedule]]&amp;" | "&amp;Data[[#This Row],[section]]</f>
        <v xml:space="preserve">SCHEDULE 14: REPORT ON PASSENGER SATISFACTION INDICATORS | </v>
      </c>
      <c r="N3887" s="9" t="str">
        <f t="shared" si="60"/>
        <v>SCHEDULE 14: REPORT ON PASSENGER SATISFACTION INDICATORS | FY Q2 | Domestic terminal: Availability of baggage carts/trolleys</v>
      </c>
    </row>
    <row r="3888" spans="1:14">
      <c r="A3888" t="s">
        <v>2</v>
      </c>
      <c r="B3888">
        <v>2012</v>
      </c>
      <c r="C3888" t="s">
        <v>5088</v>
      </c>
      <c r="D3888" t="s">
        <v>81</v>
      </c>
      <c r="E3888" t="s">
        <v>81</v>
      </c>
      <c r="F3888" t="s">
        <v>5095</v>
      </c>
      <c r="G3888">
        <v>18</v>
      </c>
      <c r="H3888" t="s">
        <v>5116</v>
      </c>
      <c r="I3888">
        <v>2012</v>
      </c>
      <c r="J3888" t="s">
        <v>5091</v>
      </c>
      <c r="K3888" t="s">
        <v>5892</v>
      </c>
      <c r="L3888">
        <v>4.0190000000000001</v>
      </c>
      <c r="M3888" s="9" t="str">
        <f>Data[[#This Row],[schedule]]&amp;" | "&amp;Data[[#This Row],[section]]</f>
        <v xml:space="preserve">SCHEDULE 14: REPORT ON PASSENGER SATISFACTION INDICATORS | </v>
      </c>
      <c r="N3888" s="9" t="str">
        <f t="shared" si="60"/>
        <v>SCHEDULE 14: REPORT ON PASSENGER SATISFACTION INDICATORS | FY Q3 | Domestic terminal: Availability of baggage carts/trolleys</v>
      </c>
    </row>
    <row r="3889" spans="1:14">
      <c r="A3889" t="s">
        <v>2</v>
      </c>
      <c r="B3889">
        <v>2012</v>
      </c>
      <c r="C3889" t="s">
        <v>5088</v>
      </c>
      <c r="D3889" t="s">
        <v>81</v>
      </c>
      <c r="E3889" t="s">
        <v>81</v>
      </c>
      <c r="F3889" t="s">
        <v>5097</v>
      </c>
      <c r="G3889">
        <v>18</v>
      </c>
      <c r="H3889" t="s">
        <v>5116</v>
      </c>
      <c r="I3889">
        <v>2012</v>
      </c>
      <c r="J3889" t="s">
        <v>5091</v>
      </c>
      <c r="K3889" t="s">
        <v>5893</v>
      </c>
      <c r="L3889">
        <v>3.9849999999999999</v>
      </c>
      <c r="M3889" s="9" t="str">
        <f>Data[[#This Row],[schedule]]&amp;" | "&amp;Data[[#This Row],[section]]</f>
        <v xml:space="preserve">SCHEDULE 14: REPORT ON PASSENGER SATISFACTION INDICATORS | </v>
      </c>
      <c r="N3889" s="9" t="str">
        <f t="shared" si="60"/>
        <v>SCHEDULE 14: REPORT ON PASSENGER SATISFACTION INDICATORS | FY Q4 | Domestic terminal: Availability of baggage carts/trolleys</v>
      </c>
    </row>
    <row r="3890" spans="1:14">
      <c r="A3890" t="s">
        <v>2</v>
      </c>
      <c r="B3890">
        <v>2012</v>
      </c>
      <c r="C3890" t="s">
        <v>5088</v>
      </c>
      <c r="D3890" t="s">
        <v>81</v>
      </c>
      <c r="E3890" t="s">
        <v>81</v>
      </c>
      <c r="F3890" t="s">
        <v>5099</v>
      </c>
      <c r="G3890">
        <v>18</v>
      </c>
      <c r="H3890" t="s">
        <v>5116</v>
      </c>
      <c r="I3890">
        <v>2012</v>
      </c>
      <c r="J3890" t="s">
        <v>5091</v>
      </c>
      <c r="K3890" t="s">
        <v>5894</v>
      </c>
      <c r="L3890">
        <v>4.06175</v>
      </c>
      <c r="M3890" s="9" t="str">
        <f>Data[[#This Row],[schedule]]&amp;" | "&amp;Data[[#This Row],[section]]</f>
        <v xml:space="preserve">SCHEDULE 14: REPORT ON PASSENGER SATISFACTION INDICATORS | </v>
      </c>
      <c r="N3890" s="9" t="str">
        <f t="shared" si="60"/>
        <v>SCHEDULE 14: REPORT ON PASSENGER SATISFACTION INDICATORS | Annual average | Domestic terminal: Availability of baggage carts/trolleys</v>
      </c>
    </row>
    <row r="3891" spans="1:14">
      <c r="A3891" t="s">
        <v>2</v>
      </c>
      <c r="B3891">
        <v>2012</v>
      </c>
      <c r="C3891" t="s">
        <v>5088</v>
      </c>
      <c r="D3891" t="s">
        <v>81</v>
      </c>
      <c r="E3891" t="s">
        <v>81</v>
      </c>
      <c r="F3891" t="s">
        <v>5089</v>
      </c>
      <c r="G3891">
        <v>19</v>
      </c>
      <c r="H3891" t="s">
        <v>5122</v>
      </c>
      <c r="I3891">
        <v>2012</v>
      </c>
      <c r="J3891" t="s">
        <v>5091</v>
      </c>
      <c r="K3891" t="s">
        <v>5895</v>
      </c>
      <c r="L3891">
        <v>4.3550000000000004</v>
      </c>
      <c r="M3891" s="9" t="str">
        <f>Data[[#This Row],[schedule]]&amp;" | "&amp;Data[[#This Row],[section]]</f>
        <v xml:space="preserve">SCHEDULE 14: REPORT ON PASSENGER SATISFACTION INDICATORS | </v>
      </c>
      <c r="N3891" s="9" t="str">
        <f t="shared" si="60"/>
        <v>SCHEDULE 14: REPORT ON PASSENGER SATISFACTION INDICATORS | FY Q1 | Domestic terminal: Courtesy, helpfulness of airport staff (excluding check-in and security)</v>
      </c>
    </row>
    <row r="3892" spans="1:14">
      <c r="A3892" t="s">
        <v>2</v>
      </c>
      <c r="B3892">
        <v>2012</v>
      </c>
      <c r="C3892" t="s">
        <v>5088</v>
      </c>
      <c r="D3892" t="s">
        <v>81</v>
      </c>
      <c r="E3892" t="s">
        <v>81</v>
      </c>
      <c r="F3892" t="s">
        <v>5093</v>
      </c>
      <c r="G3892">
        <v>19</v>
      </c>
      <c r="H3892" t="s">
        <v>5122</v>
      </c>
      <c r="I3892">
        <v>2012</v>
      </c>
      <c r="J3892" t="s">
        <v>5091</v>
      </c>
      <c r="K3892" t="s">
        <v>5896</v>
      </c>
      <c r="L3892">
        <v>4.3470000000000004</v>
      </c>
      <c r="M3892" s="9" t="str">
        <f>Data[[#This Row],[schedule]]&amp;" | "&amp;Data[[#This Row],[section]]</f>
        <v xml:space="preserve">SCHEDULE 14: REPORT ON PASSENGER SATISFACTION INDICATORS | </v>
      </c>
      <c r="N3892" s="9" t="str">
        <f t="shared" si="60"/>
        <v>SCHEDULE 14: REPORT ON PASSENGER SATISFACTION INDICATORS | FY Q2 | Domestic terminal: Courtesy, helpfulness of airport staff (excluding check-in and security)</v>
      </c>
    </row>
    <row r="3893" spans="1:14">
      <c r="A3893" t="s">
        <v>2</v>
      </c>
      <c r="B3893">
        <v>2012</v>
      </c>
      <c r="C3893" t="s">
        <v>5088</v>
      </c>
      <c r="D3893" t="s">
        <v>81</v>
      </c>
      <c r="E3893" t="s">
        <v>81</v>
      </c>
      <c r="F3893" t="s">
        <v>5095</v>
      </c>
      <c r="G3893">
        <v>19</v>
      </c>
      <c r="H3893" t="s">
        <v>5122</v>
      </c>
      <c r="I3893">
        <v>2012</v>
      </c>
      <c r="J3893" t="s">
        <v>5091</v>
      </c>
      <c r="K3893" t="s">
        <v>5589</v>
      </c>
      <c r="L3893">
        <v>4.3849999999999998</v>
      </c>
      <c r="M3893" s="9" t="str">
        <f>Data[[#This Row],[schedule]]&amp;" | "&amp;Data[[#This Row],[section]]</f>
        <v xml:space="preserve">SCHEDULE 14: REPORT ON PASSENGER SATISFACTION INDICATORS | </v>
      </c>
      <c r="N3893" s="9" t="str">
        <f t="shared" si="60"/>
        <v>SCHEDULE 14: REPORT ON PASSENGER SATISFACTION INDICATORS | FY Q3 | Domestic terminal: Courtesy, helpfulness of airport staff (excluding check-in and security)</v>
      </c>
    </row>
    <row r="3894" spans="1:14">
      <c r="A3894" t="s">
        <v>2</v>
      </c>
      <c r="B3894">
        <v>2012</v>
      </c>
      <c r="C3894" t="s">
        <v>5088</v>
      </c>
      <c r="D3894" t="s">
        <v>81</v>
      </c>
      <c r="E3894" t="s">
        <v>81</v>
      </c>
      <c r="F3894" t="s">
        <v>5097</v>
      </c>
      <c r="G3894">
        <v>19</v>
      </c>
      <c r="H3894" t="s">
        <v>5122</v>
      </c>
      <c r="I3894">
        <v>2012</v>
      </c>
      <c r="J3894" t="s">
        <v>5091</v>
      </c>
      <c r="K3894" t="s">
        <v>5897</v>
      </c>
      <c r="L3894">
        <v>4.1289999999999996</v>
      </c>
      <c r="M3894" s="9" t="str">
        <f>Data[[#This Row],[schedule]]&amp;" | "&amp;Data[[#This Row],[section]]</f>
        <v xml:space="preserve">SCHEDULE 14: REPORT ON PASSENGER SATISFACTION INDICATORS | </v>
      </c>
      <c r="N3894" s="9" t="str">
        <f t="shared" si="60"/>
        <v>SCHEDULE 14: REPORT ON PASSENGER SATISFACTION INDICATORS | FY Q4 | Domestic terminal: Courtesy, helpfulness of airport staff (excluding check-in and security)</v>
      </c>
    </row>
    <row r="3895" spans="1:14">
      <c r="A3895" t="s">
        <v>2</v>
      </c>
      <c r="B3895">
        <v>2012</v>
      </c>
      <c r="C3895" t="s">
        <v>5088</v>
      </c>
      <c r="D3895" t="s">
        <v>81</v>
      </c>
      <c r="E3895" t="s">
        <v>81</v>
      </c>
      <c r="F3895" t="s">
        <v>5099</v>
      </c>
      <c r="G3895">
        <v>19</v>
      </c>
      <c r="H3895" t="s">
        <v>5122</v>
      </c>
      <c r="I3895">
        <v>2012</v>
      </c>
      <c r="J3895" t="s">
        <v>5091</v>
      </c>
      <c r="K3895" t="s">
        <v>5898</v>
      </c>
      <c r="L3895">
        <v>4.3040000000000003</v>
      </c>
      <c r="M3895" s="9" t="str">
        <f>Data[[#This Row],[schedule]]&amp;" | "&amp;Data[[#This Row],[section]]</f>
        <v xml:space="preserve">SCHEDULE 14: REPORT ON PASSENGER SATISFACTION INDICATORS | </v>
      </c>
      <c r="N3895" s="9" t="str">
        <f t="shared" si="60"/>
        <v>SCHEDULE 14: REPORT ON PASSENGER SATISFACTION INDICATORS | Annual average | Domestic terminal: Courtesy, helpfulness of airport staff (excluding check-in and security)</v>
      </c>
    </row>
    <row r="3896" spans="1:14">
      <c r="A3896" t="s">
        <v>2</v>
      </c>
      <c r="B3896">
        <v>2012</v>
      </c>
      <c r="C3896" t="s">
        <v>5088</v>
      </c>
      <c r="D3896" t="s">
        <v>81</v>
      </c>
      <c r="E3896" t="s">
        <v>81</v>
      </c>
      <c r="F3896" t="s">
        <v>5089</v>
      </c>
      <c r="G3896">
        <v>20</v>
      </c>
      <c r="H3896" t="s">
        <v>5125</v>
      </c>
      <c r="I3896">
        <v>2012</v>
      </c>
      <c r="J3896" t="s">
        <v>5091</v>
      </c>
      <c r="K3896" t="s">
        <v>5563</v>
      </c>
      <c r="L3896">
        <v>4.125</v>
      </c>
      <c r="M3896" s="9" t="str">
        <f>Data[[#This Row],[schedule]]&amp;" | "&amp;Data[[#This Row],[section]]</f>
        <v xml:space="preserve">SCHEDULE 14: REPORT ON PASSENGER SATISFACTION INDICATORS | </v>
      </c>
      <c r="N3896" s="9" t="str">
        <f t="shared" si="60"/>
        <v>SCHEDULE 14: REPORT ON PASSENGER SATISFACTION INDICATORS | FY Q1 | Domestic terminal: Availability of washrooms/toilets</v>
      </c>
    </row>
    <row r="3897" spans="1:14">
      <c r="A3897" t="s">
        <v>2</v>
      </c>
      <c r="B3897">
        <v>2012</v>
      </c>
      <c r="C3897" t="s">
        <v>5088</v>
      </c>
      <c r="D3897" t="s">
        <v>81</v>
      </c>
      <c r="E3897" t="s">
        <v>81</v>
      </c>
      <c r="F3897" t="s">
        <v>5093</v>
      </c>
      <c r="G3897">
        <v>20</v>
      </c>
      <c r="H3897" t="s">
        <v>5125</v>
      </c>
      <c r="I3897">
        <v>2012</v>
      </c>
      <c r="J3897" t="s">
        <v>5091</v>
      </c>
      <c r="K3897" t="s">
        <v>5899</v>
      </c>
      <c r="L3897">
        <v>4.1120000000000001</v>
      </c>
      <c r="M3897" s="9" t="str">
        <f>Data[[#This Row],[schedule]]&amp;" | "&amp;Data[[#This Row],[section]]</f>
        <v xml:space="preserve">SCHEDULE 14: REPORT ON PASSENGER SATISFACTION INDICATORS | </v>
      </c>
      <c r="N3897" s="9" t="str">
        <f t="shared" si="60"/>
        <v>SCHEDULE 14: REPORT ON PASSENGER SATISFACTION INDICATORS | FY Q2 | Domestic terminal: Availability of washrooms/toilets</v>
      </c>
    </row>
    <row r="3898" spans="1:14">
      <c r="A3898" t="s">
        <v>2</v>
      </c>
      <c r="B3898">
        <v>2012</v>
      </c>
      <c r="C3898" t="s">
        <v>5088</v>
      </c>
      <c r="D3898" t="s">
        <v>81</v>
      </c>
      <c r="E3898" t="s">
        <v>81</v>
      </c>
      <c r="F3898" t="s">
        <v>5095</v>
      </c>
      <c r="G3898">
        <v>20</v>
      </c>
      <c r="H3898" t="s">
        <v>5125</v>
      </c>
      <c r="I3898">
        <v>2012</v>
      </c>
      <c r="J3898" t="s">
        <v>5091</v>
      </c>
      <c r="K3898" t="s">
        <v>5900</v>
      </c>
      <c r="L3898">
        <v>4.0789999999999997</v>
      </c>
      <c r="M3898" s="9" t="str">
        <f>Data[[#This Row],[schedule]]&amp;" | "&amp;Data[[#This Row],[section]]</f>
        <v xml:space="preserve">SCHEDULE 14: REPORT ON PASSENGER SATISFACTION INDICATORS | </v>
      </c>
      <c r="N3898" s="9" t="str">
        <f t="shared" si="60"/>
        <v>SCHEDULE 14: REPORT ON PASSENGER SATISFACTION INDICATORS | FY Q3 | Domestic terminal: Availability of washrooms/toilets</v>
      </c>
    </row>
    <row r="3899" spans="1:14">
      <c r="A3899" t="s">
        <v>2</v>
      </c>
      <c r="B3899">
        <v>2012</v>
      </c>
      <c r="C3899" t="s">
        <v>5088</v>
      </c>
      <c r="D3899" t="s">
        <v>81</v>
      </c>
      <c r="E3899" t="s">
        <v>81</v>
      </c>
      <c r="F3899" t="s">
        <v>5097</v>
      </c>
      <c r="G3899">
        <v>20</v>
      </c>
      <c r="H3899" t="s">
        <v>5125</v>
      </c>
      <c r="I3899">
        <v>2012</v>
      </c>
      <c r="J3899" t="s">
        <v>5091</v>
      </c>
      <c r="K3899" t="s">
        <v>5901</v>
      </c>
      <c r="L3899">
        <v>4.0780000000000003</v>
      </c>
      <c r="M3899" s="9" t="str">
        <f>Data[[#This Row],[schedule]]&amp;" | "&amp;Data[[#This Row],[section]]</f>
        <v xml:space="preserve">SCHEDULE 14: REPORT ON PASSENGER SATISFACTION INDICATORS | </v>
      </c>
      <c r="N3899" s="9" t="str">
        <f t="shared" si="60"/>
        <v>SCHEDULE 14: REPORT ON PASSENGER SATISFACTION INDICATORS | FY Q4 | Domestic terminal: Availability of washrooms/toilets</v>
      </c>
    </row>
    <row r="3900" spans="1:14">
      <c r="A3900" t="s">
        <v>2</v>
      </c>
      <c r="B3900">
        <v>2012</v>
      </c>
      <c r="C3900" t="s">
        <v>5088</v>
      </c>
      <c r="D3900" t="s">
        <v>81</v>
      </c>
      <c r="E3900" t="s">
        <v>81</v>
      </c>
      <c r="F3900" t="s">
        <v>5099</v>
      </c>
      <c r="G3900">
        <v>20</v>
      </c>
      <c r="H3900" t="s">
        <v>5125</v>
      </c>
      <c r="I3900">
        <v>2012</v>
      </c>
      <c r="J3900" t="s">
        <v>5091</v>
      </c>
      <c r="K3900" t="s">
        <v>5902</v>
      </c>
      <c r="L3900">
        <v>4.0984999999999996</v>
      </c>
      <c r="M3900" s="9" t="str">
        <f>Data[[#This Row],[schedule]]&amp;" | "&amp;Data[[#This Row],[section]]</f>
        <v xml:space="preserve">SCHEDULE 14: REPORT ON PASSENGER SATISFACTION INDICATORS | </v>
      </c>
      <c r="N3900" s="9" t="str">
        <f t="shared" si="60"/>
        <v>SCHEDULE 14: REPORT ON PASSENGER SATISFACTION INDICATORS | Annual average | Domestic terminal: Availability of washrooms/toilets</v>
      </c>
    </row>
    <row r="3901" spans="1:14">
      <c r="A3901" t="s">
        <v>2</v>
      </c>
      <c r="B3901">
        <v>2012</v>
      </c>
      <c r="C3901" t="s">
        <v>5088</v>
      </c>
      <c r="D3901" t="s">
        <v>81</v>
      </c>
      <c r="E3901" t="s">
        <v>81</v>
      </c>
      <c r="F3901" t="s">
        <v>5089</v>
      </c>
      <c r="G3901">
        <v>21</v>
      </c>
      <c r="H3901" t="s">
        <v>5129</v>
      </c>
      <c r="I3901">
        <v>2012</v>
      </c>
      <c r="J3901" t="s">
        <v>5091</v>
      </c>
      <c r="K3901" t="s">
        <v>5903</v>
      </c>
      <c r="L3901">
        <v>4.1740000000000004</v>
      </c>
      <c r="M3901" s="9" t="str">
        <f>Data[[#This Row],[schedule]]&amp;" | "&amp;Data[[#This Row],[section]]</f>
        <v xml:space="preserve">SCHEDULE 14: REPORT ON PASSENGER SATISFACTION INDICATORS | </v>
      </c>
      <c r="N3901" s="9" t="str">
        <f t="shared" si="60"/>
        <v>SCHEDULE 14: REPORT ON PASSENGER SATISFACTION INDICATORS | FY Q1 | Domestic terminal: Cleanliness of washrooms/toilets</v>
      </c>
    </row>
    <row r="3902" spans="1:14">
      <c r="A3902" t="s">
        <v>2</v>
      </c>
      <c r="B3902">
        <v>2012</v>
      </c>
      <c r="C3902" t="s">
        <v>5088</v>
      </c>
      <c r="D3902" t="s">
        <v>81</v>
      </c>
      <c r="E3902" t="s">
        <v>81</v>
      </c>
      <c r="F3902" t="s">
        <v>5093</v>
      </c>
      <c r="G3902">
        <v>21</v>
      </c>
      <c r="H3902" t="s">
        <v>5129</v>
      </c>
      <c r="I3902">
        <v>2012</v>
      </c>
      <c r="J3902" t="s">
        <v>5091</v>
      </c>
      <c r="K3902" t="s">
        <v>5900</v>
      </c>
      <c r="L3902">
        <v>4.0789999999999997</v>
      </c>
      <c r="M3902" s="9" t="str">
        <f>Data[[#This Row],[schedule]]&amp;" | "&amp;Data[[#This Row],[section]]</f>
        <v xml:space="preserve">SCHEDULE 14: REPORT ON PASSENGER SATISFACTION INDICATORS | </v>
      </c>
      <c r="N3902" s="9" t="str">
        <f t="shared" si="60"/>
        <v>SCHEDULE 14: REPORT ON PASSENGER SATISFACTION INDICATORS | FY Q2 | Domestic terminal: Cleanliness of washrooms/toilets</v>
      </c>
    </row>
    <row r="3903" spans="1:14">
      <c r="A3903" t="s">
        <v>2</v>
      </c>
      <c r="B3903">
        <v>2012</v>
      </c>
      <c r="C3903" t="s">
        <v>5088</v>
      </c>
      <c r="D3903" t="s">
        <v>81</v>
      </c>
      <c r="E3903" t="s">
        <v>81</v>
      </c>
      <c r="F3903" t="s">
        <v>5095</v>
      </c>
      <c r="G3903">
        <v>21</v>
      </c>
      <c r="H3903" t="s">
        <v>5129</v>
      </c>
      <c r="I3903">
        <v>2012</v>
      </c>
      <c r="J3903" t="s">
        <v>5091</v>
      </c>
      <c r="K3903" t="s">
        <v>5904</v>
      </c>
      <c r="L3903">
        <v>4.0140000000000002</v>
      </c>
      <c r="M3903" s="9" t="str">
        <f>Data[[#This Row],[schedule]]&amp;" | "&amp;Data[[#This Row],[section]]</f>
        <v xml:space="preserve">SCHEDULE 14: REPORT ON PASSENGER SATISFACTION INDICATORS | </v>
      </c>
      <c r="N3903" s="9" t="str">
        <f t="shared" si="60"/>
        <v>SCHEDULE 14: REPORT ON PASSENGER SATISFACTION INDICATORS | FY Q3 | Domestic terminal: Cleanliness of washrooms/toilets</v>
      </c>
    </row>
    <row r="3904" spans="1:14">
      <c r="A3904" t="s">
        <v>2</v>
      </c>
      <c r="B3904">
        <v>2012</v>
      </c>
      <c r="C3904" t="s">
        <v>5088</v>
      </c>
      <c r="D3904" t="s">
        <v>81</v>
      </c>
      <c r="E3904" t="s">
        <v>81</v>
      </c>
      <c r="F3904" t="s">
        <v>5097</v>
      </c>
      <c r="G3904">
        <v>21</v>
      </c>
      <c r="H3904" t="s">
        <v>5129</v>
      </c>
      <c r="I3904">
        <v>2012</v>
      </c>
      <c r="J3904" t="s">
        <v>5091</v>
      </c>
      <c r="K3904" t="s">
        <v>5905</v>
      </c>
      <c r="L3904">
        <v>4.0270000000000001</v>
      </c>
      <c r="M3904" s="9" t="str">
        <f>Data[[#This Row],[schedule]]&amp;" | "&amp;Data[[#This Row],[section]]</f>
        <v xml:space="preserve">SCHEDULE 14: REPORT ON PASSENGER SATISFACTION INDICATORS | </v>
      </c>
      <c r="N3904" s="9" t="str">
        <f t="shared" si="60"/>
        <v>SCHEDULE 14: REPORT ON PASSENGER SATISFACTION INDICATORS | FY Q4 | Domestic terminal: Cleanliness of washrooms/toilets</v>
      </c>
    </row>
    <row r="3905" spans="1:14">
      <c r="A3905" t="s">
        <v>2</v>
      </c>
      <c r="B3905">
        <v>2012</v>
      </c>
      <c r="C3905" t="s">
        <v>5088</v>
      </c>
      <c r="D3905" t="s">
        <v>81</v>
      </c>
      <c r="E3905" t="s">
        <v>81</v>
      </c>
      <c r="F3905" t="s">
        <v>5099</v>
      </c>
      <c r="G3905">
        <v>21</v>
      </c>
      <c r="H3905" t="s">
        <v>5129</v>
      </c>
      <c r="I3905">
        <v>2012</v>
      </c>
      <c r="J3905" t="s">
        <v>5091</v>
      </c>
      <c r="K3905" t="s">
        <v>5906</v>
      </c>
      <c r="L3905">
        <v>4.0735000000000001</v>
      </c>
      <c r="M3905" s="9" t="str">
        <f>Data[[#This Row],[schedule]]&amp;" | "&amp;Data[[#This Row],[section]]</f>
        <v xml:space="preserve">SCHEDULE 14: REPORT ON PASSENGER SATISFACTION INDICATORS | </v>
      </c>
      <c r="N3905" s="9" t="str">
        <f t="shared" si="60"/>
        <v>SCHEDULE 14: REPORT ON PASSENGER SATISFACTION INDICATORS | Annual average | Domestic terminal: Cleanliness of washrooms/toilets</v>
      </c>
    </row>
    <row r="3906" spans="1:14">
      <c r="A3906" t="s">
        <v>2</v>
      </c>
      <c r="B3906">
        <v>2012</v>
      </c>
      <c r="C3906" t="s">
        <v>5088</v>
      </c>
      <c r="D3906" t="s">
        <v>81</v>
      </c>
      <c r="E3906" t="s">
        <v>81</v>
      </c>
      <c r="F3906" t="s">
        <v>5089</v>
      </c>
      <c r="G3906">
        <v>22</v>
      </c>
      <c r="H3906" t="s">
        <v>5133</v>
      </c>
      <c r="I3906">
        <v>2012</v>
      </c>
      <c r="J3906" t="s">
        <v>5091</v>
      </c>
      <c r="K3906" t="s">
        <v>5334</v>
      </c>
      <c r="L3906">
        <v>3.84</v>
      </c>
      <c r="M3906" s="9" t="str">
        <f>Data[[#This Row],[schedule]]&amp;" | "&amp;Data[[#This Row],[section]]</f>
        <v xml:space="preserve">SCHEDULE 14: REPORT ON PASSENGER SATISFACTION INDICATORS | </v>
      </c>
      <c r="N3906" s="9" t="str">
        <f t="shared" ref="N3906:N3969" si="61">SUBSTITUTE(SUBSTITUTE(SUBSTITUTE(C3906&amp;" | "&amp;D3906&amp;" | "&amp;E3906&amp;" | "&amp;F3906&amp;" | "&amp;H3906," |  |  | "," | ")," |  |  | "," | ")," |  | "," | ")</f>
        <v>SCHEDULE 14: REPORT ON PASSENGER SATISFACTION INDICATORS | FY Q1 | Domestic terminal: Comfort of waiting/gate areas</v>
      </c>
    </row>
    <row r="3907" spans="1:14">
      <c r="A3907" t="s">
        <v>2</v>
      </c>
      <c r="B3907">
        <v>2012</v>
      </c>
      <c r="C3907" t="s">
        <v>5088</v>
      </c>
      <c r="D3907" t="s">
        <v>81</v>
      </c>
      <c r="E3907" t="s">
        <v>81</v>
      </c>
      <c r="F3907" t="s">
        <v>5093</v>
      </c>
      <c r="G3907">
        <v>22</v>
      </c>
      <c r="H3907" t="s">
        <v>5133</v>
      </c>
      <c r="I3907">
        <v>2012</v>
      </c>
      <c r="J3907" t="s">
        <v>5091</v>
      </c>
      <c r="K3907" t="s">
        <v>5907</v>
      </c>
      <c r="L3907">
        <v>3.7709999999999999</v>
      </c>
      <c r="M3907" s="9" t="str">
        <f>Data[[#This Row],[schedule]]&amp;" | "&amp;Data[[#This Row],[section]]</f>
        <v xml:space="preserve">SCHEDULE 14: REPORT ON PASSENGER SATISFACTION INDICATORS | </v>
      </c>
      <c r="N3907" s="9" t="str">
        <f t="shared" si="61"/>
        <v>SCHEDULE 14: REPORT ON PASSENGER SATISFACTION INDICATORS | FY Q2 | Domestic terminal: Comfort of waiting/gate areas</v>
      </c>
    </row>
    <row r="3908" spans="1:14">
      <c r="A3908" t="s">
        <v>2</v>
      </c>
      <c r="B3908">
        <v>2012</v>
      </c>
      <c r="C3908" t="s">
        <v>5088</v>
      </c>
      <c r="D3908" t="s">
        <v>81</v>
      </c>
      <c r="E3908" t="s">
        <v>81</v>
      </c>
      <c r="F3908" t="s">
        <v>5095</v>
      </c>
      <c r="G3908">
        <v>22</v>
      </c>
      <c r="H3908" t="s">
        <v>5133</v>
      </c>
      <c r="I3908">
        <v>2012</v>
      </c>
      <c r="J3908" t="s">
        <v>5091</v>
      </c>
      <c r="K3908" t="s">
        <v>5908</v>
      </c>
      <c r="L3908">
        <v>3.738</v>
      </c>
      <c r="M3908" s="9" t="str">
        <f>Data[[#This Row],[schedule]]&amp;" | "&amp;Data[[#This Row],[section]]</f>
        <v xml:space="preserve">SCHEDULE 14: REPORT ON PASSENGER SATISFACTION INDICATORS | </v>
      </c>
      <c r="N3908" s="9" t="str">
        <f t="shared" si="61"/>
        <v>SCHEDULE 14: REPORT ON PASSENGER SATISFACTION INDICATORS | FY Q3 | Domestic terminal: Comfort of waiting/gate areas</v>
      </c>
    </row>
    <row r="3909" spans="1:14">
      <c r="A3909" t="s">
        <v>2</v>
      </c>
      <c r="B3909">
        <v>2012</v>
      </c>
      <c r="C3909" t="s">
        <v>5088</v>
      </c>
      <c r="D3909" t="s">
        <v>81</v>
      </c>
      <c r="E3909" t="s">
        <v>81</v>
      </c>
      <c r="F3909" t="s">
        <v>5097</v>
      </c>
      <c r="G3909">
        <v>22</v>
      </c>
      <c r="H3909" t="s">
        <v>5133</v>
      </c>
      <c r="I3909">
        <v>2012</v>
      </c>
      <c r="J3909" t="s">
        <v>5091</v>
      </c>
      <c r="K3909" t="s">
        <v>5909</v>
      </c>
      <c r="L3909">
        <v>3.7170000000000001</v>
      </c>
      <c r="M3909" s="9" t="str">
        <f>Data[[#This Row],[schedule]]&amp;" | "&amp;Data[[#This Row],[section]]</f>
        <v xml:space="preserve">SCHEDULE 14: REPORT ON PASSENGER SATISFACTION INDICATORS | </v>
      </c>
      <c r="N3909" s="9" t="str">
        <f t="shared" si="61"/>
        <v>SCHEDULE 14: REPORT ON PASSENGER SATISFACTION INDICATORS | FY Q4 | Domestic terminal: Comfort of waiting/gate areas</v>
      </c>
    </row>
    <row r="3910" spans="1:14">
      <c r="A3910" t="s">
        <v>2</v>
      </c>
      <c r="B3910">
        <v>2012</v>
      </c>
      <c r="C3910" t="s">
        <v>5088</v>
      </c>
      <c r="D3910" t="s">
        <v>81</v>
      </c>
      <c r="E3910" t="s">
        <v>81</v>
      </c>
      <c r="F3910" t="s">
        <v>5099</v>
      </c>
      <c r="G3910">
        <v>22</v>
      </c>
      <c r="H3910" t="s">
        <v>5133</v>
      </c>
      <c r="I3910">
        <v>2012</v>
      </c>
      <c r="J3910" t="s">
        <v>5091</v>
      </c>
      <c r="K3910" t="s">
        <v>5910</v>
      </c>
      <c r="L3910">
        <v>3.7665000000000002</v>
      </c>
      <c r="M3910" s="9" t="str">
        <f>Data[[#This Row],[schedule]]&amp;" | "&amp;Data[[#This Row],[section]]</f>
        <v xml:space="preserve">SCHEDULE 14: REPORT ON PASSENGER SATISFACTION INDICATORS | </v>
      </c>
      <c r="N3910" s="9" t="str">
        <f t="shared" si="61"/>
        <v>SCHEDULE 14: REPORT ON PASSENGER SATISFACTION INDICATORS | Annual average | Domestic terminal: Comfort of waiting/gate areas</v>
      </c>
    </row>
    <row r="3911" spans="1:14">
      <c r="A3911" t="s">
        <v>2</v>
      </c>
      <c r="B3911">
        <v>2012</v>
      </c>
      <c r="C3911" t="s">
        <v>5088</v>
      </c>
      <c r="D3911" t="s">
        <v>81</v>
      </c>
      <c r="E3911" t="s">
        <v>81</v>
      </c>
      <c r="F3911" t="s">
        <v>5089</v>
      </c>
      <c r="G3911">
        <v>23</v>
      </c>
      <c r="H3911" t="s">
        <v>5138</v>
      </c>
      <c r="I3911">
        <v>2012</v>
      </c>
      <c r="J3911" t="s">
        <v>5091</v>
      </c>
      <c r="K3911" t="s">
        <v>5911</v>
      </c>
      <c r="L3911">
        <v>4.3570000000000002</v>
      </c>
      <c r="M3911" s="9" t="str">
        <f>Data[[#This Row],[schedule]]&amp;" | "&amp;Data[[#This Row],[section]]</f>
        <v xml:space="preserve">SCHEDULE 14: REPORT ON PASSENGER SATISFACTION INDICATORS | </v>
      </c>
      <c r="N3911" s="9" t="str">
        <f t="shared" si="61"/>
        <v>SCHEDULE 14: REPORT ON PASSENGER SATISFACTION INDICATORS | FY Q1 | Domestic terminal: Cleanliness of airport terminal</v>
      </c>
    </row>
    <row r="3912" spans="1:14">
      <c r="A3912" t="s">
        <v>2</v>
      </c>
      <c r="B3912">
        <v>2012</v>
      </c>
      <c r="C3912" t="s">
        <v>5088</v>
      </c>
      <c r="D3912" t="s">
        <v>81</v>
      </c>
      <c r="E3912" t="s">
        <v>81</v>
      </c>
      <c r="F3912" t="s">
        <v>5093</v>
      </c>
      <c r="G3912">
        <v>23</v>
      </c>
      <c r="H3912" t="s">
        <v>5138</v>
      </c>
      <c r="I3912">
        <v>2012</v>
      </c>
      <c r="J3912" t="s">
        <v>5091</v>
      </c>
      <c r="K3912" t="s">
        <v>5912</v>
      </c>
      <c r="L3912">
        <v>4.226</v>
      </c>
      <c r="M3912" s="9" t="str">
        <f>Data[[#This Row],[schedule]]&amp;" | "&amp;Data[[#This Row],[section]]</f>
        <v xml:space="preserve">SCHEDULE 14: REPORT ON PASSENGER SATISFACTION INDICATORS | </v>
      </c>
      <c r="N3912" s="9" t="str">
        <f t="shared" si="61"/>
        <v>SCHEDULE 14: REPORT ON PASSENGER SATISFACTION INDICATORS | FY Q2 | Domestic terminal: Cleanliness of airport terminal</v>
      </c>
    </row>
    <row r="3913" spans="1:14">
      <c r="A3913" t="s">
        <v>2</v>
      </c>
      <c r="B3913">
        <v>2012</v>
      </c>
      <c r="C3913" t="s">
        <v>5088</v>
      </c>
      <c r="D3913" t="s">
        <v>81</v>
      </c>
      <c r="E3913" t="s">
        <v>81</v>
      </c>
      <c r="F3913" t="s">
        <v>5095</v>
      </c>
      <c r="G3913">
        <v>23</v>
      </c>
      <c r="H3913" t="s">
        <v>5138</v>
      </c>
      <c r="I3913">
        <v>2012</v>
      </c>
      <c r="J3913" t="s">
        <v>5091</v>
      </c>
      <c r="K3913" t="s">
        <v>5913</v>
      </c>
      <c r="L3913">
        <v>4.2249999999999996</v>
      </c>
      <c r="M3913" s="9" t="str">
        <f>Data[[#This Row],[schedule]]&amp;" | "&amp;Data[[#This Row],[section]]</f>
        <v xml:space="preserve">SCHEDULE 14: REPORT ON PASSENGER SATISFACTION INDICATORS | </v>
      </c>
      <c r="N3913" s="9" t="str">
        <f t="shared" si="61"/>
        <v>SCHEDULE 14: REPORT ON PASSENGER SATISFACTION INDICATORS | FY Q3 | Domestic terminal: Cleanliness of airport terminal</v>
      </c>
    </row>
    <row r="3914" spans="1:14">
      <c r="A3914" t="s">
        <v>2</v>
      </c>
      <c r="B3914">
        <v>2012</v>
      </c>
      <c r="C3914" t="s">
        <v>5088</v>
      </c>
      <c r="D3914" t="s">
        <v>81</v>
      </c>
      <c r="E3914" t="s">
        <v>81</v>
      </c>
      <c r="F3914" t="s">
        <v>5097</v>
      </c>
      <c r="G3914">
        <v>23</v>
      </c>
      <c r="H3914" t="s">
        <v>5138</v>
      </c>
      <c r="I3914">
        <v>2012</v>
      </c>
      <c r="J3914" t="s">
        <v>5091</v>
      </c>
      <c r="K3914" t="s">
        <v>5914</v>
      </c>
      <c r="L3914">
        <v>4.2469999999999999</v>
      </c>
      <c r="M3914" s="9" t="str">
        <f>Data[[#This Row],[schedule]]&amp;" | "&amp;Data[[#This Row],[section]]</f>
        <v xml:space="preserve">SCHEDULE 14: REPORT ON PASSENGER SATISFACTION INDICATORS | </v>
      </c>
      <c r="N3914" s="9" t="str">
        <f t="shared" si="61"/>
        <v>SCHEDULE 14: REPORT ON PASSENGER SATISFACTION INDICATORS | FY Q4 | Domestic terminal: Cleanliness of airport terminal</v>
      </c>
    </row>
    <row r="3915" spans="1:14">
      <c r="A3915" t="s">
        <v>2</v>
      </c>
      <c r="B3915">
        <v>2012</v>
      </c>
      <c r="C3915" t="s">
        <v>5088</v>
      </c>
      <c r="D3915" t="s">
        <v>81</v>
      </c>
      <c r="E3915" t="s">
        <v>81</v>
      </c>
      <c r="F3915" t="s">
        <v>5099</v>
      </c>
      <c r="G3915">
        <v>23</v>
      </c>
      <c r="H3915" t="s">
        <v>5138</v>
      </c>
      <c r="I3915">
        <v>2012</v>
      </c>
      <c r="J3915" t="s">
        <v>5091</v>
      </c>
      <c r="K3915" t="s">
        <v>5915</v>
      </c>
      <c r="L3915">
        <v>4.2637499999999999</v>
      </c>
      <c r="M3915" s="9" t="str">
        <f>Data[[#This Row],[schedule]]&amp;" | "&amp;Data[[#This Row],[section]]</f>
        <v xml:space="preserve">SCHEDULE 14: REPORT ON PASSENGER SATISFACTION INDICATORS | </v>
      </c>
      <c r="N3915" s="9" t="str">
        <f t="shared" si="61"/>
        <v>SCHEDULE 14: REPORT ON PASSENGER SATISFACTION INDICATORS | Annual average | Domestic terminal: Cleanliness of airport terminal</v>
      </c>
    </row>
    <row r="3916" spans="1:14">
      <c r="A3916" t="s">
        <v>2</v>
      </c>
      <c r="B3916">
        <v>2012</v>
      </c>
      <c r="C3916" t="s">
        <v>5088</v>
      </c>
      <c r="D3916" t="s">
        <v>81</v>
      </c>
      <c r="E3916" t="s">
        <v>81</v>
      </c>
      <c r="F3916" t="s">
        <v>5089</v>
      </c>
      <c r="G3916">
        <v>24</v>
      </c>
      <c r="H3916" t="s">
        <v>5143</v>
      </c>
      <c r="I3916">
        <v>2012</v>
      </c>
      <c r="J3916" t="s">
        <v>5091</v>
      </c>
      <c r="K3916" t="s">
        <v>5916</v>
      </c>
      <c r="L3916">
        <v>4.0620000000000003</v>
      </c>
      <c r="M3916" s="9" t="str">
        <f>Data[[#This Row],[schedule]]&amp;" | "&amp;Data[[#This Row],[section]]</f>
        <v xml:space="preserve">SCHEDULE 14: REPORT ON PASSENGER SATISFACTION INDICATORS | </v>
      </c>
      <c r="N3916" s="9" t="str">
        <f t="shared" si="61"/>
        <v>SCHEDULE 14: REPORT ON PASSENGER SATISFACTION INDICATORS | FY Q1 | Domestic terminal: Ambience of the airport</v>
      </c>
    </row>
    <row r="3917" spans="1:14">
      <c r="A3917" t="s">
        <v>2</v>
      </c>
      <c r="B3917">
        <v>2012</v>
      </c>
      <c r="C3917" t="s">
        <v>5088</v>
      </c>
      <c r="D3917" t="s">
        <v>81</v>
      </c>
      <c r="E3917" t="s">
        <v>81</v>
      </c>
      <c r="F3917" t="s">
        <v>5093</v>
      </c>
      <c r="G3917">
        <v>24</v>
      </c>
      <c r="H3917" t="s">
        <v>5143</v>
      </c>
      <c r="I3917">
        <v>2012</v>
      </c>
      <c r="J3917" t="s">
        <v>5091</v>
      </c>
      <c r="K3917" t="s">
        <v>5917</v>
      </c>
      <c r="L3917">
        <v>4.008</v>
      </c>
      <c r="M3917" s="9" t="str">
        <f>Data[[#This Row],[schedule]]&amp;" | "&amp;Data[[#This Row],[section]]</f>
        <v xml:space="preserve">SCHEDULE 14: REPORT ON PASSENGER SATISFACTION INDICATORS | </v>
      </c>
      <c r="N3917" s="9" t="str">
        <f t="shared" si="61"/>
        <v>SCHEDULE 14: REPORT ON PASSENGER SATISFACTION INDICATORS | FY Q2 | Domestic terminal: Ambience of the airport</v>
      </c>
    </row>
    <row r="3918" spans="1:14">
      <c r="A3918" t="s">
        <v>2</v>
      </c>
      <c r="B3918">
        <v>2012</v>
      </c>
      <c r="C3918" t="s">
        <v>5088</v>
      </c>
      <c r="D3918" t="s">
        <v>81</v>
      </c>
      <c r="E3918" t="s">
        <v>81</v>
      </c>
      <c r="F3918" t="s">
        <v>5095</v>
      </c>
      <c r="G3918">
        <v>24</v>
      </c>
      <c r="H3918" t="s">
        <v>5143</v>
      </c>
      <c r="I3918">
        <v>2012</v>
      </c>
      <c r="J3918" t="s">
        <v>5091</v>
      </c>
      <c r="K3918" t="s">
        <v>5918</v>
      </c>
      <c r="L3918">
        <v>3.996</v>
      </c>
      <c r="M3918" s="9" t="str">
        <f>Data[[#This Row],[schedule]]&amp;" | "&amp;Data[[#This Row],[section]]</f>
        <v xml:space="preserve">SCHEDULE 14: REPORT ON PASSENGER SATISFACTION INDICATORS | </v>
      </c>
      <c r="N3918" s="9" t="str">
        <f t="shared" si="61"/>
        <v>SCHEDULE 14: REPORT ON PASSENGER SATISFACTION INDICATORS | FY Q3 | Domestic terminal: Ambience of the airport</v>
      </c>
    </row>
    <row r="3919" spans="1:14">
      <c r="A3919" t="s">
        <v>2</v>
      </c>
      <c r="B3919">
        <v>2012</v>
      </c>
      <c r="C3919" t="s">
        <v>5088</v>
      </c>
      <c r="D3919" t="s">
        <v>81</v>
      </c>
      <c r="E3919" t="s">
        <v>81</v>
      </c>
      <c r="F3919" t="s">
        <v>5097</v>
      </c>
      <c r="G3919">
        <v>24</v>
      </c>
      <c r="H3919" t="s">
        <v>5143</v>
      </c>
      <c r="I3919">
        <v>2012</v>
      </c>
      <c r="J3919" t="s">
        <v>5091</v>
      </c>
      <c r="K3919" t="s">
        <v>5919</v>
      </c>
      <c r="L3919">
        <v>3.968</v>
      </c>
      <c r="M3919" s="9" t="str">
        <f>Data[[#This Row],[schedule]]&amp;" | "&amp;Data[[#This Row],[section]]</f>
        <v xml:space="preserve">SCHEDULE 14: REPORT ON PASSENGER SATISFACTION INDICATORS | </v>
      </c>
      <c r="N3919" s="9" t="str">
        <f t="shared" si="61"/>
        <v>SCHEDULE 14: REPORT ON PASSENGER SATISFACTION INDICATORS | FY Q4 | Domestic terminal: Ambience of the airport</v>
      </c>
    </row>
    <row r="3920" spans="1:14">
      <c r="A3920" t="s">
        <v>2</v>
      </c>
      <c r="B3920">
        <v>2012</v>
      </c>
      <c r="C3920" t="s">
        <v>5088</v>
      </c>
      <c r="D3920" t="s">
        <v>81</v>
      </c>
      <c r="E3920" t="s">
        <v>81</v>
      </c>
      <c r="F3920" t="s">
        <v>5099</v>
      </c>
      <c r="G3920">
        <v>24</v>
      </c>
      <c r="H3920" t="s">
        <v>5143</v>
      </c>
      <c r="I3920">
        <v>2012</v>
      </c>
      <c r="J3920" t="s">
        <v>5091</v>
      </c>
      <c r="K3920" t="s">
        <v>5920</v>
      </c>
      <c r="L3920">
        <v>4.0084999999999997</v>
      </c>
      <c r="M3920" s="9" t="str">
        <f>Data[[#This Row],[schedule]]&amp;" | "&amp;Data[[#This Row],[section]]</f>
        <v xml:space="preserve">SCHEDULE 14: REPORT ON PASSENGER SATISFACTION INDICATORS | </v>
      </c>
      <c r="N3920" s="9" t="str">
        <f t="shared" si="61"/>
        <v>SCHEDULE 14: REPORT ON PASSENGER SATISFACTION INDICATORS | Annual average | Domestic terminal: Ambience of the airport</v>
      </c>
    </row>
    <row r="3921" spans="1:14">
      <c r="A3921" t="s">
        <v>2</v>
      </c>
      <c r="B3921">
        <v>2012</v>
      </c>
      <c r="C3921" t="s">
        <v>5088</v>
      </c>
      <c r="D3921" t="s">
        <v>81</v>
      </c>
      <c r="E3921" t="s">
        <v>81</v>
      </c>
      <c r="F3921" t="s">
        <v>5089</v>
      </c>
      <c r="G3921">
        <v>25</v>
      </c>
      <c r="H3921" t="s">
        <v>5149</v>
      </c>
      <c r="I3921">
        <v>2012</v>
      </c>
      <c r="J3921" t="s">
        <v>5091</v>
      </c>
      <c r="K3921" t="s">
        <v>5921</v>
      </c>
      <c r="L3921">
        <v>4.4020000000000001</v>
      </c>
      <c r="M3921" s="9" t="str">
        <f>Data[[#This Row],[schedule]]&amp;" | "&amp;Data[[#This Row],[section]]</f>
        <v xml:space="preserve">SCHEDULE 14: REPORT ON PASSENGER SATISFACTION INDICATORS | </v>
      </c>
      <c r="N3921" s="9" t="str">
        <f t="shared" si="61"/>
        <v>SCHEDULE 14: REPORT ON PASSENGER SATISFACTION INDICATORS | FY Q1 | Domestic terminal: Security inspection waiting time</v>
      </c>
    </row>
    <row r="3922" spans="1:14">
      <c r="A3922" t="s">
        <v>2</v>
      </c>
      <c r="B3922">
        <v>2012</v>
      </c>
      <c r="C3922" t="s">
        <v>5088</v>
      </c>
      <c r="D3922" t="s">
        <v>81</v>
      </c>
      <c r="E3922" t="s">
        <v>81</v>
      </c>
      <c r="F3922" t="s">
        <v>5093</v>
      </c>
      <c r="G3922">
        <v>25</v>
      </c>
      <c r="H3922" t="s">
        <v>5149</v>
      </c>
      <c r="I3922">
        <v>2012</v>
      </c>
      <c r="J3922" t="s">
        <v>5091</v>
      </c>
      <c r="K3922" t="s">
        <v>5922</v>
      </c>
      <c r="L3922">
        <v>4.4080000000000004</v>
      </c>
      <c r="M3922" s="9" t="str">
        <f>Data[[#This Row],[schedule]]&amp;" | "&amp;Data[[#This Row],[section]]</f>
        <v xml:space="preserve">SCHEDULE 14: REPORT ON PASSENGER SATISFACTION INDICATORS | </v>
      </c>
      <c r="N3922" s="9" t="str">
        <f t="shared" si="61"/>
        <v>SCHEDULE 14: REPORT ON PASSENGER SATISFACTION INDICATORS | FY Q2 | Domestic terminal: Security inspection waiting time</v>
      </c>
    </row>
    <row r="3923" spans="1:14">
      <c r="A3923" t="s">
        <v>2</v>
      </c>
      <c r="B3923">
        <v>2012</v>
      </c>
      <c r="C3923" t="s">
        <v>5088</v>
      </c>
      <c r="D3923" t="s">
        <v>81</v>
      </c>
      <c r="E3923" t="s">
        <v>81</v>
      </c>
      <c r="F3923" t="s">
        <v>5095</v>
      </c>
      <c r="G3923">
        <v>25</v>
      </c>
      <c r="H3923" t="s">
        <v>5149</v>
      </c>
      <c r="I3923">
        <v>2012</v>
      </c>
      <c r="J3923" t="s">
        <v>5091</v>
      </c>
      <c r="K3923" t="s">
        <v>5923</v>
      </c>
      <c r="L3923">
        <v>4.3819999999999997</v>
      </c>
      <c r="M3923" s="9" t="str">
        <f>Data[[#This Row],[schedule]]&amp;" | "&amp;Data[[#This Row],[section]]</f>
        <v xml:space="preserve">SCHEDULE 14: REPORT ON PASSENGER SATISFACTION INDICATORS | </v>
      </c>
      <c r="N3923" s="9" t="str">
        <f t="shared" si="61"/>
        <v>SCHEDULE 14: REPORT ON PASSENGER SATISFACTION INDICATORS | FY Q3 | Domestic terminal: Security inspection waiting time</v>
      </c>
    </row>
    <row r="3924" spans="1:14">
      <c r="A3924" t="s">
        <v>2</v>
      </c>
      <c r="B3924">
        <v>2012</v>
      </c>
      <c r="C3924" t="s">
        <v>5088</v>
      </c>
      <c r="D3924" t="s">
        <v>81</v>
      </c>
      <c r="E3924" t="s">
        <v>81</v>
      </c>
      <c r="F3924" t="s">
        <v>5097</v>
      </c>
      <c r="G3924">
        <v>25</v>
      </c>
      <c r="H3924" t="s">
        <v>5149</v>
      </c>
      <c r="I3924">
        <v>2012</v>
      </c>
      <c r="J3924" t="s">
        <v>5091</v>
      </c>
      <c r="K3924" t="s">
        <v>5924</v>
      </c>
      <c r="L3924">
        <v>4.2309999999999999</v>
      </c>
      <c r="M3924" s="9" t="str">
        <f>Data[[#This Row],[schedule]]&amp;" | "&amp;Data[[#This Row],[section]]</f>
        <v xml:space="preserve">SCHEDULE 14: REPORT ON PASSENGER SATISFACTION INDICATORS | </v>
      </c>
      <c r="N3924" s="9" t="str">
        <f t="shared" si="61"/>
        <v>SCHEDULE 14: REPORT ON PASSENGER SATISFACTION INDICATORS | FY Q4 | Domestic terminal: Security inspection waiting time</v>
      </c>
    </row>
    <row r="3925" spans="1:14">
      <c r="A3925" t="s">
        <v>2</v>
      </c>
      <c r="B3925">
        <v>2012</v>
      </c>
      <c r="C3925" t="s">
        <v>5088</v>
      </c>
      <c r="D3925" t="s">
        <v>81</v>
      </c>
      <c r="E3925" t="s">
        <v>81</v>
      </c>
      <c r="F3925" t="s">
        <v>5099</v>
      </c>
      <c r="G3925">
        <v>25</v>
      </c>
      <c r="H3925" t="s">
        <v>5149</v>
      </c>
      <c r="I3925">
        <v>2012</v>
      </c>
      <c r="J3925" t="s">
        <v>5091</v>
      </c>
      <c r="K3925" t="s">
        <v>5925</v>
      </c>
      <c r="L3925">
        <v>4.3557500000000013</v>
      </c>
      <c r="M3925" s="9" t="str">
        <f>Data[[#This Row],[schedule]]&amp;" | "&amp;Data[[#This Row],[section]]</f>
        <v xml:space="preserve">SCHEDULE 14: REPORT ON PASSENGER SATISFACTION INDICATORS | </v>
      </c>
      <c r="N3925" s="9" t="str">
        <f t="shared" si="61"/>
        <v>SCHEDULE 14: REPORT ON PASSENGER SATISFACTION INDICATORS | Annual average | Domestic terminal: Security inspection waiting time</v>
      </c>
    </row>
    <row r="3926" spans="1:14">
      <c r="A3926" t="s">
        <v>2</v>
      </c>
      <c r="B3926">
        <v>2012</v>
      </c>
      <c r="C3926" t="s">
        <v>5088</v>
      </c>
      <c r="D3926" t="s">
        <v>81</v>
      </c>
      <c r="E3926" t="s">
        <v>81</v>
      </c>
      <c r="F3926" t="s">
        <v>5089</v>
      </c>
      <c r="G3926">
        <v>26</v>
      </c>
      <c r="H3926" t="s">
        <v>5152</v>
      </c>
      <c r="I3926">
        <v>2012</v>
      </c>
      <c r="J3926" t="s">
        <v>5091</v>
      </c>
      <c r="K3926" t="s">
        <v>5926</v>
      </c>
      <c r="L3926">
        <v>4.5839999999999996</v>
      </c>
      <c r="M3926" s="9" t="str">
        <f>Data[[#This Row],[schedule]]&amp;" | "&amp;Data[[#This Row],[section]]</f>
        <v xml:space="preserve">SCHEDULE 14: REPORT ON PASSENGER SATISFACTION INDICATORS | </v>
      </c>
      <c r="N3926" s="9" t="str">
        <f t="shared" si="61"/>
        <v>SCHEDULE 14: REPORT ON PASSENGER SATISFACTION INDICATORS | FY Q1 | Domestic terminal: Check-in waiting time</v>
      </c>
    </row>
    <row r="3927" spans="1:14">
      <c r="A3927" t="s">
        <v>2</v>
      </c>
      <c r="B3927">
        <v>2012</v>
      </c>
      <c r="C3927" t="s">
        <v>5088</v>
      </c>
      <c r="D3927" t="s">
        <v>81</v>
      </c>
      <c r="E3927" t="s">
        <v>81</v>
      </c>
      <c r="F3927" t="s">
        <v>5093</v>
      </c>
      <c r="G3927">
        <v>26</v>
      </c>
      <c r="H3927" t="s">
        <v>5152</v>
      </c>
      <c r="I3927">
        <v>2012</v>
      </c>
      <c r="J3927" t="s">
        <v>5091</v>
      </c>
      <c r="K3927" t="s">
        <v>5927</v>
      </c>
      <c r="L3927">
        <v>4.4379999999999997</v>
      </c>
      <c r="M3927" s="9" t="str">
        <f>Data[[#This Row],[schedule]]&amp;" | "&amp;Data[[#This Row],[section]]</f>
        <v xml:space="preserve">SCHEDULE 14: REPORT ON PASSENGER SATISFACTION INDICATORS | </v>
      </c>
      <c r="N3927" s="9" t="str">
        <f t="shared" si="61"/>
        <v>SCHEDULE 14: REPORT ON PASSENGER SATISFACTION INDICATORS | FY Q2 | Domestic terminal: Check-in waiting time</v>
      </c>
    </row>
    <row r="3928" spans="1:14">
      <c r="A3928" t="s">
        <v>2</v>
      </c>
      <c r="B3928">
        <v>2012</v>
      </c>
      <c r="C3928" t="s">
        <v>5088</v>
      </c>
      <c r="D3928" t="s">
        <v>81</v>
      </c>
      <c r="E3928" t="s">
        <v>81</v>
      </c>
      <c r="F3928" t="s">
        <v>5095</v>
      </c>
      <c r="G3928">
        <v>26</v>
      </c>
      <c r="H3928" t="s">
        <v>5152</v>
      </c>
      <c r="I3928">
        <v>2012</v>
      </c>
      <c r="J3928" t="s">
        <v>5091</v>
      </c>
      <c r="K3928" t="s">
        <v>5928</v>
      </c>
      <c r="L3928">
        <v>4.3019999999999996</v>
      </c>
      <c r="M3928" s="9" t="str">
        <f>Data[[#This Row],[schedule]]&amp;" | "&amp;Data[[#This Row],[section]]</f>
        <v xml:space="preserve">SCHEDULE 14: REPORT ON PASSENGER SATISFACTION INDICATORS | </v>
      </c>
      <c r="N3928" s="9" t="str">
        <f t="shared" si="61"/>
        <v>SCHEDULE 14: REPORT ON PASSENGER SATISFACTION INDICATORS | FY Q3 | Domestic terminal: Check-in waiting time</v>
      </c>
    </row>
    <row r="3929" spans="1:14">
      <c r="A3929" t="s">
        <v>2</v>
      </c>
      <c r="B3929">
        <v>2012</v>
      </c>
      <c r="C3929" t="s">
        <v>5088</v>
      </c>
      <c r="D3929" t="s">
        <v>81</v>
      </c>
      <c r="E3929" t="s">
        <v>81</v>
      </c>
      <c r="F3929" t="s">
        <v>5097</v>
      </c>
      <c r="G3929">
        <v>26</v>
      </c>
      <c r="H3929" t="s">
        <v>5152</v>
      </c>
      <c r="I3929">
        <v>2012</v>
      </c>
      <c r="J3929" t="s">
        <v>5091</v>
      </c>
      <c r="K3929" t="s">
        <v>5929</v>
      </c>
      <c r="L3929">
        <v>4.3620000000000001</v>
      </c>
      <c r="M3929" s="9" t="str">
        <f>Data[[#This Row],[schedule]]&amp;" | "&amp;Data[[#This Row],[section]]</f>
        <v xml:space="preserve">SCHEDULE 14: REPORT ON PASSENGER SATISFACTION INDICATORS | </v>
      </c>
      <c r="N3929" s="9" t="str">
        <f t="shared" si="61"/>
        <v>SCHEDULE 14: REPORT ON PASSENGER SATISFACTION INDICATORS | FY Q4 | Domestic terminal: Check-in waiting time</v>
      </c>
    </row>
    <row r="3930" spans="1:14">
      <c r="A3930" t="s">
        <v>2</v>
      </c>
      <c r="B3930">
        <v>2012</v>
      </c>
      <c r="C3930" t="s">
        <v>5088</v>
      </c>
      <c r="D3930" t="s">
        <v>81</v>
      </c>
      <c r="E3930" t="s">
        <v>81</v>
      </c>
      <c r="F3930" t="s">
        <v>5099</v>
      </c>
      <c r="G3930">
        <v>26</v>
      </c>
      <c r="H3930" t="s">
        <v>5152</v>
      </c>
      <c r="I3930">
        <v>2012</v>
      </c>
      <c r="J3930" t="s">
        <v>5091</v>
      </c>
      <c r="K3930" t="s">
        <v>5930</v>
      </c>
      <c r="L3930">
        <v>4.4215</v>
      </c>
      <c r="M3930" s="9" t="str">
        <f>Data[[#This Row],[schedule]]&amp;" | "&amp;Data[[#This Row],[section]]</f>
        <v xml:space="preserve">SCHEDULE 14: REPORT ON PASSENGER SATISFACTION INDICATORS | </v>
      </c>
      <c r="N3930" s="9" t="str">
        <f t="shared" si="61"/>
        <v>SCHEDULE 14: REPORT ON PASSENGER SATISFACTION INDICATORS | Annual average | Domestic terminal: Check-in waiting time</v>
      </c>
    </row>
    <row r="3931" spans="1:14">
      <c r="A3931" t="s">
        <v>2</v>
      </c>
      <c r="B3931">
        <v>2012</v>
      </c>
      <c r="C3931" t="s">
        <v>5088</v>
      </c>
      <c r="D3931" t="s">
        <v>81</v>
      </c>
      <c r="E3931" t="s">
        <v>81</v>
      </c>
      <c r="F3931" t="s">
        <v>5089</v>
      </c>
      <c r="G3931">
        <v>27</v>
      </c>
      <c r="H3931" t="s">
        <v>5158</v>
      </c>
      <c r="I3931">
        <v>2012</v>
      </c>
      <c r="J3931" t="s">
        <v>5091</v>
      </c>
      <c r="K3931" t="s">
        <v>5931</v>
      </c>
      <c r="L3931">
        <v>4.3479999999999999</v>
      </c>
      <c r="M3931" s="9" t="str">
        <f>Data[[#This Row],[schedule]]&amp;" | "&amp;Data[[#This Row],[section]]</f>
        <v xml:space="preserve">SCHEDULE 14: REPORT ON PASSENGER SATISFACTION INDICATORS | </v>
      </c>
      <c r="N3931" s="9" t="str">
        <f t="shared" si="61"/>
        <v>SCHEDULE 14: REPORT ON PASSENGER SATISFACTION INDICATORS | FY Q1 | Domestic terminal: Feeling of being safe and secure</v>
      </c>
    </row>
    <row r="3932" spans="1:14">
      <c r="A3932" t="s">
        <v>2</v>
      </c>
      <c r="B3932">
        <v>2012</v>
      </c>
      <c r="C3932" t="s">
        <v>5088</v>
      </c>
      <c r="D3932" t="s">
        <v>81</v>
      </c>
      <c r="E3932" t="s">
        <v>81</v>
      </c>
      <c r="F3932" t="s">
        <v>5093</v>
      </c>
      <c r="G3932">
        <v>27</v>
      </c>
      <c r="H3932" t="s">
        <v>5158</v>
      </c>
      <c r="I3932">
        <v>2012</v>
      </c>
      <c r="J3932" t="s">
        <v>5091</v>
      </c>
      <c r="K3932" t="s">
        <v>5932</v>
      </c>
      <c r="L3932">
        <v>4.3419999999999996</v>
      </c>
      <c r="M3932" s="9" t="str">
        <f>Data[[#This Row],[schedule]]&amp;" | "&amp;Data[[#This Row],[section]]</f>
        <v xml:space="preserve">SCHEDULE 14: REPORT ON PASSENGER SATISFACTION INDICATORS | </v>
      </c>
      <c r="N3932" s="9" t="str">
        <f t="shared" si="61"/>
        <v>SCHEDULE 14: REPORT ON PASSENGER SATISFACTION INDICATORS | FY Q2 | Domestic terminal: Feeling of being safe and secure</v>
      </c>
    </row>
    <row r="3933" spans="1:14">
      <c r="A3933" t="s">
        <v>2</v>
      </c>
      <c r="B3933">
        <v>2012</v>
      </c>
      <c r="C3933" t="s">
        <v>5088</v>
      </c>
      <c r="D3933" t="s">
        <v>81</v>
      </c>
      <c r="E3933" t="s">
        <v>81</v>
      </c>
      <c r="F3933" t="s">
        <v>5095</v>
      </c>
      <c r="G3933">
        <v>27</v>
      </c>
      <c r="H3933" t="s">
        <v>5158</v>
      </c>
      <c r="I3933">
        <v>2012</v>
      </c>
      <c r="J3933" t="s">
        <v>5091</v>
      </c>
      <c r="K3933" t="s">
        <v>5933</v>
      </c>
      <c r="L3933">
        <v>4.3840000000000003</v>
      </c>
      <c r="M3933" s="9" t="str">
        <f>Data[[#This Row],[schedule]]&amp;" | "&amp;Data[[#This Row],[section]]</f>
        <v xml:space="preserve">SCHEDULE 14: REPORT ON PASSENGER SATISFACTION INDICATORS | </v>
      </c>
      <c r="N3933" s="9" t="str">
        <f t="shared" si="61"/>
        <v>SCHEDULE 14: REPORT ON PASSENGER SATISFACTION INDICATORS | FY Q3 | Domestic terminal: Feeling of being safe and secure</v>
      </c>
    </row>
    <row r="3934" spans="1:14">
      <c r="A3934" t="s">
        <v>2</v>
      </c>
      <c r="B3934">
        <v>2012</v>
      </c>
      <c r="C3934" t="s">
        <v>5088</v>
      </c>
      <c r="D3934" t="s">
        <v>81</v>
      </c>
      <c r="E3934" t="s">
        <v>81</v>
      </c>
      <c r="F3934" t="s">
        <v>5097</v>
      </c>
      <c r="G3934">
        <v>27</v>
      </c>
      <c r="H3934" t="s">
        <v>5158</v>
      </c>
      <c r="I3934">
        <v>2012</v>
      </c>
      <c r="J3934" t="s">
        <v>5091</v>
      </c>
      <c r="K3934" t="s">
        <v>5934</v>
      </c>
      <c r="L3934">
        <v>4.3449999999999998</v>
      </c>
      <c r="M3934" s="9" t="str">
        <f>Data[[#This Row],[schedule]]&amp;" | "&amp;Data[[#This Row],[section]]</f>
        <v xml:space="preserve">SCHEDULE 14: REPORT ON PASSENGER SATISFACTION INDICATORS | </v>
      </c>
      <c r="N3934" s="9" t="str">
        <f t="shared" si="61"/>
        <v>SCHEDULE 14: REPORT ON PASSENGER SATISFACTION INDICATORS | FY Q4 | Domestic terminal: Feeling of being safe and secure</v>
      </c>
    </row>
    <row r="3935" spans="1:14">
      <c r="A3935" t="s">
        <v>2</v>
      </c>
      <c r="B3935">
        <v>2012</v>
      </c>
      <c r="C3935" t="s">
        <v>5088</v>
      </c>
      <c r="D3935" t="s">
        <v>81</v>
      </c>
      <c r="E3935" t="s">
        <v>81</v>
      </c>
      <c r="F3935" t="s">
        <v>5099</v>
      </c>
      <c r="G3935">
        <v>27</v>
      </c>
      <c r="H3935" t="s">
        <v>5158</v>
      </c>
      <c r="I3935">
        <v>2012</v>
      </c>
      <c r="J3935" t="s">
        <v>5091</v>
      </c>
      <c r="K3935" t="s">
        <v>5935</v>
      </c>
      <c r="L3935">
        <v>4.3547500000000001</v>
      </c>
      <c r="M3935" s="9" t="str">
        <f>Data[[#This Row],[schedule]]&amp;" | "&amp;Data[[#This Row],[section]]</f>
        <v xml:space="preserve">SCHEDULE 14: REPORT ON PASSENGER SATISFACTION INDICATORS | </v>
      </c>
      <c r="N3935" s="9" t="str">
        <f t="shared" si="61"/>
        <v>SCHEDULE 14: REPORT ON PASSENGER SATISFACTION INDICATORS | Annual average | Domestic terminal: Feeling of being safe and secure</v>
      </c>
    </row>
    <row r="3936" spans="1:14">
      <c r="A3936" t="s">
        <v>2</v>
      </c>
      <c r="B3936">
        <v>2012</v>
      </c>
      <c r="C3936" t="s">
        <v>5088</v>
      </c>
      <c r="D3936" t="s">
        <v>81</v>
      </c>
      <c r="E3936" t="s">
        <v>81</v>
      </c>
      <c r="F3936" t="s">
        <v>5089</v>
      </c>
      <c r="G3936">
        <v>28</v>
      </c>
      <c r="H3936" t="s">
        <v>5160</v>
      </c>
      <c r="I3936">
        <v>2012</v>
      </c>
      <c r="J3936" t="s">
        <v>5091</v>
      </c>
      <c r="K3936" t="s">
        <v>5936</v>
      </c>
      <c r="L3936">
        <v>4.0944999999999991</v>
      </c>
      <c r="M3936" s="9" t="str">
        <f>Data[[#This Row],[schedule]]&amp;" | "&amp;Data[[#This Row],[section]]</f>
        <v xml:space="preserve">SCHEDULE 14: REPORT ON PASSENGER SATISFACTION INDICATORS | </v>
      </c>
      <c r="N3936" s="9" t="str">
        <f t="shared" si="61"/>
        <v>SCHEDULE 14: REPORT ON PASSENGER SATISFACTION INDICATORS | FY Q1 | Domestic terminal: Average survey score</v>
      </c>
    </row>
    <row r="3937" spans="1:14">
      <c r="A3937" t="s">
        <v>2</v>
      </c>
      <c r="B3937">
        <v>2012</v>
      </c>
      <c r="C3937" t="s">
        <v>5088</v>
      </c>
      <c r="D3937" t="s">
        <v>81</v>
      </c>
      <c r="E3937" t="s">
        <v>81</v>
      </c>
      <c r="F3937" t="s">
        <v>5093</v>
      </c>
      <c r="G3937">
        <v>28</v>
      </c>
      <c r="H3937" t="s">
        <v>5160</v>
      </c>
      <c r="I3937">
        <v>2012</v>
      </c>
      <c r="J3937" t="s">
        <v>5091</v>
      </c>
      <c r="K3937" t="s">
        <v>5937</v>
      </c>
      <c r="L3937">
        <v>4.1096428571428572</v>
      </c>
      <c r="M3937" s="9" t="str">
        <f>Data[[#This Row],[schedule]]&amp;" | "&amp;Data[[#This Row],[section]]</f>
        <v xml:space="preserve">SCHEDULE 14: REPORT ON PASSENGER SATISFACTION INDICATORS | </v>
      </c>
      <c r="N3937" s="9" t="str">
        <f t="shared" si="61"/>
        <v>SCHEDULE 14: REPORT ON PASSENGER SATISFACTION INDICATORS | FY Q2 | Domestic terminal: Average survey score</v>
      </c>
    </row>
    <row r="3938" spans="1:14">
      <c r="A3938" t="s">
        <v>2</v>
      </c>
      <c r="B3938">
        <v>2012</v>
      </c>
      <c r="C3938" t="s">
        <v>5088</v>
      </c>
      <c r="D3938" t="s">
        <v>81</v>
      </c>
      <c r="E3938" t="s">
        <v>81</v>
      </c>
      <c r="F3938" t="s">
        <v>5095</v>
      </c>
      <c r="G3938">
        <v>28</v>
      </c>
      <c r="H3938" t="s">
        <v>5160</v>
      </c>
      <c r="I3938">
        <v>2012</v>
      </c>
      <c r="J3938" t="s">
        <v>5091</v>
      </c>
      <c r="K3938" t="s">
        <v>5938</v>
      </c>
      <c r="L3938">
        <v>4.0884285709999997</v>
      </c>
      <c r="M3938" s="9" t="str">
        <f>Data[[#This Row],[schedule]]&amp;" | "&amp;Data[[#This Row],[section]]</f>
        <v xml:space="preserve">SCHEDULE 14: REPORT ON PASSENGER SATISFACTION INDICATORS | </v>
      </c>
      <c r="N3938" s="9" t="str">
        <f t="shared" si="61"/>
        <v>SCHEDULE 14: REPORT ON PASSENGER SATISFACTION INDICATORS | FY Q3 | Domestic terminal: Average survey score</v>
      </c>
    </row>
    <row r="3939" spans="1:14">
      <c r="A3939" t="s">
        <v>2</v>
      </c>
      <c r="B3939">
        <v>2012</v>
      </c>
      <c r="C3939" t="s">
        <v>5088</v>
      </c>
      <c r="D3939" t="s">
        <v>81</v>
      </c>
      <c r="E3939" t="s">
        <v>81</v>
      </c>
      <c r="F3939" t="s">
        <v>5097</v>
      </c>
      <c r="G3939">
        <v>28</v>
      </c>
      <c r="H3939" t="s">
        <v>5160</v>
      </c>
      <c r="I3939">
        <v>2012</v>
      </c>
      <c r="J3939" t="s">
        <v>5091</v>
      </c>
      <c r="K3939" t="s">
        <v>5939</v>
      </c>
      <c r="L3939">
        <v>4.0270714290000003</v>
      </c>
      <c r="M3939" s="9" t="str">
        <f>Data[[#This Row],[schedule]]&amp;" | "&amp;Data[[#This Row],[section]]</f>
        <v xml:space="preserve">SCHEDULE 14: REPORT ON PASSENGER SATISFACTION INDICATORS | </v>
      </c>
      <c r="N3939" s="9" t="str">
        <f t="shared" si="61"/>
        <v>SCHEDULE 14: REPORT ON PASSENGER SATISFACTION INDICATORS | FY Q4 | Domestic terminal: Average survey score</v>
      </c>
    </row>
    <row r="3940" spans="1:14">
      <c r="A3940" t="s">
        <v>2</v>
      </c>
      <c r="B3940">
        <v>2012</v>
      </c>
      <c r="C3940" t="s">
        <v>5088</v>
      </c>
      <c r="D3940" t="s">
        <v>81</v>
      </c>
      <c r="E3940" t="s">
        <v>81</v>
      </c>
      <c r="F3940" t="s">
        <v>5099</v>
      </c>
      <c r="G3940">
        <v>28</v>
      </c>
      <c r="H3940" t="s">
        <v>5160</v>
      </c>
      <c r="I3940">
        <v>2012</v>
      </c>
      <c r="J3940" t="s">
        <v>5091</v>
      </c>
      <c r="K3940" t="s">
        <v>5940</v>
      </c>
      <c r="L3940">
        <v>4.0799107142857141</v>
      </c>
      <c r="M3940" s="9" t="str">
        <f>Data[[#This Row],[schedule]]&amp;" | "&amp;Data[[#This Row],[section]]</f>
        <v xml:space="preserve">SCHEDULE 14: REPORT ON PASSENGER SATISFACTION INDICATORS | </v>
      </c>
      <c r="N3940" s="9" t="str">
        <f t="shared" si="61"/>
        <v>SCHEDULE 14: REPORT ON PASSENGER SATISFACTION INDICATORS | Annual average | Domestic terminal: Average survey score</v>
      </c>
    </row>
    <row r="3941" spans="1:14">
      <c r="A3941" t="s">
        <v>2</v>
      </c>
      <c r="B3941">
        <v>2012</v>
      </c>
      <c r="C3941" t="s">
        <v>5088</v>
      </c>
      <c r="D3941" t="s">
        <v>81</v>
      </c>
      <c r="E3941" t="s">
        <v>81</v>
      </c>
      <c r="F3941" t="s">
        <v>5089</v>
      </c>
      <c r="G3941">
        <v>31</v>
      </c>
      <c r="H3941" t="s">
        <v>5166</v>
      </c>
      <c r="I3941">
        <v>2012</v>
      </c>
      <c r="J3941" t="s">
        <v>5091</v>
      </c>
      <c r="K3941" t="s">
        <v>5941</v>
      </c>
      <c r="L3941">
        <v>4.1360000000000001</v>
      </c>
      <c r="M3941" s="9" t="str">
        <f>Data[[#This Row],[schedule]]&amp;" | "&amp;Data[[#This Row],[section]]</f>
        <v xml:space="preserve">SCHEDULE 14: REPORT ON PASSENGER SATISFACTION INDICATORS | </v>
      </c>
      <c r="N3941" s="9" t="str">
        <f t="shared" si="61"/>
        <v>SCHEDULE 14: REPORT ON PASSENGER SATISFACTION INDICATORS | FY Q1 | International terminal: Ease of finding your way through an airport</v>
      </c>
    </row>
    <row r="3942" spans="1:14">
      <c r="A3942" t="s">
        <v>2</v>
      </c>
      <c r="B3942">
        <v>2012</v>
      </c>
      <c r="C3942" t="s">
        <v>5088</v>
      </c>
      <c r="D3942" t="s">
        <v>81</v>
      </c>
      <c r="E3942" t="s">
        <v>81</v>
      </c>
      <c r="F3942" t="s">
        <v>5093</v>
      </c>
      <c r="G3942">
        <v>31</v>
      </c>
      <c r="H3942" t="s">
        <v>5166</v>
      </c>
      <c r="I3942">
        <v>2012</v>
      </c>
      <c r="J3942" t="s">
        <v>5091</v>
      </c>
      <c r="K3942" t="s">
        <v>5942</v>
      </c>
      <c r="L3942">
        <v>4.0570000000000004</v>
      </c>
      <c r="M3942" s="9" t="str">
        <f>Data[[#This Row],[schedule]]&amp;" | "&amp;Data[[#This Row],[section]]</f>
        <v xml:space="preserve">SCHEDULE 14: REPORT ON PASSENGER SATISFACTION INDICATORS | </v>
      </c>
      <c r="N3942" s="9" t="str">
        <f t="shared" si="61"/>
        <v>SCHEDULE 14: REPORT ON PASSENGER SATISFACTION INDICATORS | FY Q2 | International terminal: Ease of finding your way through an airport</v>
      </c>
    </row>
    <row r="3943" spans="1:14">
      <c r="A3943" t="s">
        <v>2</v>
      </c>
      <c r="B3943">
        <v>2012</v>
      </c>
      <c r="C3943" t="s">
        <v>5088</v>
      </c>
      <c r="D3943" t="s">
        <v>81</v>
      </c>
      <c r="E3943" t="s">
        <v>81</v>
      </c>
      <c r="F3943" t="s">
        <v>5095</v>
      </c>
      <c r="G3943">
        <v>31</v>
      </c>
      <c r="H3943" t="s">
        <v>5166</v>
      </c>
      <c r="I3943">
        <v>2012</v>
      </c>
      <c r="J3943" t="s">
        <v>5091</v>
      </c>
      <c r="K3943" t="s">
        <v>5943</v>
      </c>
      <c r="L3943">
        <v>4.2629999999999999</v>
      </c>
      <c r="M3943" s="9" t="str">
        <f>Data[[#This Row],[schedule]]&amp;" | "&amp;Data[[#This Row],[section]]</f>
        <v xml:space="preserve">SCHEDULE 14: REPORT ON PASSENGER SATISFACTION INDICATORS | </v>
      </c>
      <c r="N3943" s="9" t="str">
        <f t="shared" si="61"/>
        <v>SCHEDULE 14: REPORT ON PASSENGER SATISFACTION INDICATORS | FY Q3 | International terminal: Ease of finding your way through an airport</v>
      </c>
    </row>
    <row r="3944" spans="1:14">
      <c r="A3944" t="s">
        <v>2</v>
      </c>
      <c r="B3944">
        <v>2012</v>
      </c>
      <c r="C3944" t="s">
        <v>5088</v>
      </c>
      <c r="D3944" t="s">
        <v>81</v>
      </c>
      <c r="E3944" t="s">
        <v>81</v>
      </c>
      <c r="F3944" t="s">
        <v>5097</v>
      </c>
      <c r="G3944">
        <v>31</v>
      </c>
      <c r="H3944" t="s">
        <v>5166</v>
      </c>
      <c r="I3944">
        <v>2012</v>
      </c>
      <c r="J3944" t="s">
        <v>5091</v>
      </c>
      <c r="K3944" t="s">
        <v>5897</v>
      </c>
      <c r="L3944">
        <v>4.1289999999999996</v>
      </c>
      <c r="M3944" s="9" t="str">
        <f>Data[[#This Row],[schedule]]&amp;" | "&amp;Data[[#This Row],[section]]</f>
        <v xml:space="preserve">SCHEDULE 14: REPORT ON PASSENGER SATISFACTION INDICATORS | </v>
      </c>
      <c r="N3944" s="9" t="str">
        <f t="shared" si="61"/>
        <v>SCHEDULE 14: REPORT ON PASSENGER SATISFACTION INDICATORS | FY Q4 | International terminal: Ease of finding your way through an airport</v>
      </c>
    </row>
    <row r="3945" spans="1:14">
      <c r="A3945" t="s">
        <v>2</v>
      </c>
      <c r="B3945">
        <v>2012</v>
      </c>
      <c r="C3945" t="s">
        <v>5088</v>
      </c>
      <c r="D3945" t="s">
        <v>81</v>
      </c>
      <c r="E3945" t="s">
        <v>81</v>
      </c>
      <c r="F3945" t="s">
        <v>5099</v>
      </c>
      <c r="G3945">
        <v>31</v>
      </c>
      <c r="H3945" t="s">
        <v>5166</v>
      </c>
      <c r="I3945">
        <v>2012</v>
      </c>
      <c r="J3945" t="s">
        <v>5091</v>
      </c>
      <c r="K3945" t="s">
        <v>5944</v>
      </c>
      <c r="L3945">
        <v>4.1462500000000002</v>
      </c>
      <c r="M3945" s="9" t="str">
        <f>Data[[#This Row],[schedule]]&amp;" | "&amp;Data[[#This Row],[section]]</f>
        <v xml:space="preserve">SCHEDULE 14: REPORT ON PASSENGER SATISFACTION INDICATORS | </v>
      </c>
      <c r="N3945" s="9" t="str">
        <f t="shared" si="61"/>
        <v>SCHEDULE 14: REPORT ON PASSENGER SATISFACTION INDICATORS | Annual average | International terminal: Ease of finding your way through an airport</v>
      </c>
    </row>
    <row r="3946" spans="1:14">
      <c r="A3946" t="s">
        <v>2</v>
      </c>
      <c r="B3946">
        <v>2012</v>
      </c>
      <c r="C3946" t="s">
        <v>5088</v>
      </c>
      <c r="D3946" t="s">
        <v>81</v>
      </c>
      <c r="E3946" t="s">
        <v>81</v>
      </c>
      <c r="F3946" t="s">
        <v>5089</v>
      </c>
      <c r="G3946">
        <v>32</v>
      </c>
      <c r="H3946" t="s">
        <v>5171</v>
      </c>
      <c r="I3946">
        <v>2012</v>
      </c>
      <c r="J3946" t="s">
        <v>5091</v>
      </c>
      <c r="K3946" t="s">
        <v>5945</v>
      </c>
      <c r="L3946">
        <v>4.0910000000000002</v>
      </c>
      <c r="M3946" s="9" t="str">
        <f>Data[[#This Row],[schedule]]&amp;" | "&amp;Data[[#This Row],[section]]</f>
        <v xml:space="preserve">SCHEDULE 14: REPORT ON PASSENGER SATISFACTION INDICATORS | </v>
      </c>
      <c r="N3946" s="9" t="str">
        <f t="shared" si="61"/>
        <v>SCHEDULE 14: REPORT ON PASSENGER SATISFACTION INDICATORS | FY Q1 | International terminal: Ease of making connections with other flights</v>
      </c>
    </row>
    <row r="3947" spans="1:14">
      <c r="A3947" t="s">
        <v>2</v>
      </c>
      <c r="B3947">
        <v>2012</v>
      </c>
      <c r="C3947" t="s">
        <v>5088</v>
      </c>
      <c r="D3947" t="s">
        <v>81</v>
      </c>
      <c r="E3947" t="s">
        <v>81</v>
      </c>
      <c r="F3947" t="s">
        <v>5093</v>
      </c>
      <c r="G3947">
        <v>32</v>
      </c>
      <c r="H3947" t="s">
        <v>5171</v>
      </c>
      <c r="I3947">
        <v>2012</v>
      </c>
      <c r="J3947" t="s">
        <v>5091</v>
      </c>
      <c r="K3947" t="s">
        <v>5946</v>
      </c>
      <c r="L3947">
        <v>3.9409999999999998</v>
      </c>
      <c r="M3947" s="9" t="str">
        <f>Data[[#This Row],[schedule]]&amp;" | "&amp;Data[[#This Row],[section]]</f>
        <v xml:space="preserve">SCHEDULE 14: REPORT ON PASSENGER SATISFACTION INDICATORS | </v>
      </c>
      <c r="N3947" s="9" t="str">
        <f t="shared" si="61"/>
        <v>SCHEDULE 14: REPORT ON PASSENGER SATISFACTION INDICATORS | FY Q2 | International terminal: Ease of making connections with other flights</v>
      </c>
    </row>
    <row r="3948" spans="1:14">
      <c r="A3948" t="s">
        <v>2</v>
      </c>
      <c r="B3948">
        <v>2012</v>
      </c>
      <c r="C3948" t="s">
        <v>5088</v>
      </c>
      <c r="D3948" t="s">
        <v>81</v>
      </c>
      <c r="E3948" t="s">
        <v>81</v>
      </c>
      <c r="F3948" t="s">
        <v>5095</v>
      </c>
      <c r="G3948">
        <v>32</v>
      </c>
      <c r="H3948" t="s">
        <v>5171</v>
      </c>
      <c r="I3948">
        <v>2012</v>
      </c>
      <c r="J3948" t="s">
        <v>5091</v>
      </c>
      <c r="K3948" t="s">
        <v>5947</v>
      </c>
      <c r="L3948">
        <v>4.5380000000000003</v>
      </c>
      <c r="M3948" s="9" t="str">
        <f>Data[[#This Row],[schedule]]&amp;" | "&amp;Data[[#This Row],[section]]</f>
        <v xml:space="preserve">SCHEDULE 14: REPORT ON PASSENGER SATISFACTION INDICATORS | </v>
      </c>
      <c r="N3948" s="9" t="str">
        <f t="shared" si="61"/>
        <v>SCHEDULE 14: REPORT ON PASSENGER SATISFACTION INDICATORS | FY Q3 | International terminal: Ease of making connections with other flights</v>
      </c>
    </row>
    <row r="3949" spans="1:14">
      <c r="A3949" t="s">
        <v>2</v>
      </c>
      <c r="B3949">
        <v>2012</v>
      </c>
      <c r="C3949" t="s">
        <v>5088</v>
      </c>
      <c r="D3949" t="s">
        <v>81</v>
      </c>
      <c r="E3949" t="s">
        <v>81</v>
      </c>
      <c r="F3949" t="s">
        <v>5097</v>
      </c>
      <c r="G3949">
        <v>32</v>
      </c>
      <c r="H3949" t="s">
        <v>5171</v>
      </c>
      <c r="I3949">
        <v>2012</v>
      </c>
      <c r="J3949" t="s">
        <v>5091</v>
      </c>
      <c r="K3949" t="s">
        <v>5948</v>
      </c>
      <c r="L3949">
        <v>4.2610000000000001</v>
      </c>
      <c r="M3949" s="9" t="str">
        <f>Data[[#This Row],[schedule]]&amp;" | "&amp;Data[[#This Row],[section]]</f>
        <v xml:space="preserve">SCHEDULE 14: REPORT ON PASSENGER SATISFACTION INDICATORS | </v>
      </c>
      <c r="N3949" s="9" t="str">
        <f t="shared" si="61"/>
        <v>SCHEDULE 14: REPORT ON PASSENGER SATISFACTION INDICATORS | FY Q4 | International terminal: Ease of making connections with other flights</v>
      </c>
    </row>
    <row r="3950" spans="1:14">
      <c r="A3950" t="s">
        <v>2</v>
      </c>
      <c r="B3950">
        <v>2012</v>
      </c>
      <c r="C3950" t="s">
        <v>5088</v>
      </c>
      <c r="D3950" t="s">
        <v>81</v>
      </c>
      <c r="E3950" t="s">
        <v>81</v>
      </c>
      <c r="F3950" t="s">
        <v>5099</v>
      </c>
      <c r="G3950">
        <v>32</v>
      </c>
      <c r="H3950" t="s">
        <v>5171</v>
      </c>
      <c r="I3950">
        <v>2012</v>
      </c>
      <c r="J3950" t="s">
        <v>5091</v>
      </c>
      <c r="K3950" t="s">
        <v>5949</v>
      </c>
      <c r="L3950">
        <v>4.2077499999999999</v>
      </c>
      <c r="M3950" s="9" t="str">
        <f>Data[[#This Row],[schedule]]&amp;" | "&amp;Data[[#This Row],[section]]</f>
        <v xml:space="preserve">SCHEDULE 14: REPORT ON PASSENGER SATISFACTION INDICATORS | </v>
      </c>
      <c r="N3950" s="9" t="str">
        <f t="shared" si="61"/>
        <v>SCHEDULE 14: REPORT ON PASSENGER SATISFACTION INDICATORS | Annual average | International terminal: Ease of making connections with other flights</v>
      </c>
    </row>
    <row r="3951" spans="1:14">
      <c r="A3951" t="s">
        <v>2</v>
      </c>
      <c r="B3951">
        <v>2012</v>
      </c>
      <c r="C3951" t="s">
        <v>5088</v>
      </c>
      <c r="D3951" t="s">
        <v>81</v>
      </c>
      <c r="E3951" t="s">
        <v>81</v>
      </c>
      <c r="F3951" t="s">
        <v>5089</v>
      </c>
      <c r="G3951">
        <v>33</v>
      </c>
      <c r="H3951" t="s">
        <v>5173</v>
      </c>
      <c r="I3951">
        <v>2012</v>
      </c>
      <c r="J3951" t="s">
        <v>5091</v>
      </c>
      <c r="K3951" t="s">
        <v>5950</v>
      </c>
      <c r="L3951">
        <v>4.0819999999999999</v>
      </c>
      <c r="M3951" s="9" t="str">
        <f>Data[[#This Row],[schedule]]&amp;" | "&amp;Data[[#This Row],[section]]</f>
        <v xml:space="preserve">SCHEDULE 14: REPORT ON PASSENGER SATISFACTION INDICATORS | </v>
      </c>
      <c r="N3951" s="9" t="str">
        <f t="shared" si="61"/>
        <v>SCHEDULE 14: REPORT ON PASSENGER SATISFACTION INDICATORS | FY Q1 | International terminal: Flight information display screens</v>
      </c>
    </row>
    <row r="3952" spans="1:14">
      <c r="A3952" t="s">
        <v>2</v>
      </c>
      <c r="B3952">
        <v>2012</v>
      </c>
      <c r="C3952" t="s">
        <v>5088</v>
      </c>
      <c r="D3952" t="s">
        <v>81</v>
      </c>
      <c r="E3952" t="s">
        <v>81</v>
      </c>
      <c r="F3952" t="s">
        <v>5093</v>
      </c>
      <c r="G3952">
        <v>33</v>
      </c>
      <c r="H3952" t="s">
        <v>5173</v>
      </c>
      <c r="I3952">
        <v>2012</v>
      </c>
      <c r="J3952" t="s">
        <v>5091</v>
      </c>
      <c r="K3952" t="s">
        <v>2301</v>
      </c>
      <c r="L3952">
        <v>4</v>
      </c>
      <c r="M3952" s="9" t="str">
        <f>Data[[#This Row],[schedule]]&amp;" | "&amp;Data[[#This Row],[section]]</f>
        <v xml:space="preserve">SCHEDULE 14: REPORT ON PASSENGER SATISFACTION INDICATORS | </v>
      </c>
      <c r="N3952" s="9" t="str">
        <f t="shared" si="61"/>
        <v>SCHEDULE 14: REPORT ON PASSENGER SATISFACTION INDICATORS | FY Q2 | International terminal: Flight information display screens</v>
      </c>
    </row>
    <row r="3953" spans="1:14">
      <c r="A3953" t="s">
        <v>2</v>
      </c>
      <c r="B3953">
        <v>2012</v>
      </c>
      <c r="C3953" t="s">
        <v>5088</v>
      </c>
      <c r="D3953" t="s">
        <v>81</v>
      </c>
      <c r="E3953" t="s">
        <v>81</v>
      </c>
      <c r="F3953" t="s">
        <v>5095</v>
      </c>
      <c r="G3953">
        <v>33</v>
      </c>
      <c r="H3953" t="s">
        <v>5173</v>
      </c>
      <c r="I3953">
        <v>2012</v>
      </c>
      <c r="J3953" t="s">
        <v>5091</v>
      </c>
      <c r="K3953" t="s">
        <v>5951</v>
      </c>
      <c r="L3953">
        <v>4.1760000000000002</v>
      </c>
      <c r="M3953" s="9" t="str">
        <f>Data[[#This Row],[schedule]]&amp;" | "&amp;Data[[#This Row],[section]]</f>
        <v xml:space="preserve">SCHEDULE 14: REPORT ON PASSENGER SATISFACTION INDICATORS | </v>
      </c>
      <c r="N3953" s="9" t="str">
        <f t="shared" si="61"/>
        <v>SCHEDULE 14: REPORT ON PASSENGER SATISFACTION INDICATORS | FY Q3 | International terminal: Flight information display screens</v>
      </c>
    </row>
    <row r="3954" spans="1:14">
      <c r="A3954" t="s">
        <v>2</v>
      </c>
      <c r="B3954">
        <v>2012</v>
      </c>
      <c r="C3954" t="s">
        <v>5088</v>
      </c>
      <c r="D3954" t="s">
        <v>81</v>
      </c>
      <c r="E3954" t="s">
        <v>81</v>
      </c>
      <c r="F3954" t="s">
        <v>5097</v>
      </c>
      <c r="G3954">
        <v>33</v>
      </c>
      <c r="H3954" t="s">
        <v>5173</v>
      </c>
      <c r="I3954">
        <v>2012</v>
      </c>
      <c r="J3954" t="s">
        <v>5091</v>
      </c>
      <c r="K3954" t="s">
        <v>5952</v>
      </c>
      <c r="L3954">
        <v>4.2939999999999996</v>
      </c>
      <c r="M3954" s="9" t="str">
        <f>Data[[#This Row],[schedule]]&amp;" | "&amp;Data[[#This Row],[section]]</f>
        <v xml:space="preserve">SCHEDULE 14: REPORT ON PASSENGER SATISFACTION INDICATORS | </v>
      </c>
      <c r="N3954" s="9" t="str">
        <f t="shared" si="61"/>
        <v>SCHEDULE 14: REPORT ON PASSENGER SATISFACTION INDICATORS | FY Q4 | International terminal: Flight information display screens</v>
      </c>
    </row>
    <row r="3955" spans="1:14">
      <c r="A3955" t="s">
        <v>2</v>
      </c>
      <c r="B3955">
        <v>2012</v>
      </c>
      <c r="C3955" t="s">
        <v>5088</v>
      </c>
      <c r="D3955" t="s">
        <v>81</v>
      </c>
      <c r="E3955" t="s">
        <v>81</v>
      </c>
      <c r="F3955" t="s">
        <v>5099</v>
      </c>
      <c r="G3955">
        <v>33</v>
      </c>
      <c r="H3955" t="s">
        <v>5173</v>
      </c>
      <c r="I3955">
        <v>2012</v>
      </c>
      <c r="J3955" t="s">
        <v>5091</v>
      </c>
      <c r="K3955" t="s">
        <v>5953</v>
      </c>
      <c r="L3955">
        <v>4.1379999999999999</v>
      </c>
      <c r="M3955" s="9" t="str">
        <f>Data[[#This Row],[schedule]]&amp;" | "&amp;Data[[#This Row],[section]]</f>
        <v xml:space="preserve">SCHEDULE 14: REPORT ON PASSENGER SATISFACTION INDICATORS | </v>
      </c>
      <c r="N3955" s="9" t="str">
        <f t="shared" si="61"/>
        <v>SCHEDULE 14: REPORT ON PASSENGER SATISFACTION INDICATORS | Annual average | International terminal: Flight information display screens</v>
      </c>
    </row>
    <row r="3956" spans="1:14">
      <c r="A3956" t="s">
        <v>2</v>
      </c>
      <c r="B3956">
        <v>2012</v>
      </c>
      <c r="C3956" t="s">
        <v>5088</v>
      </c>
      <c r="D3956" t="s">
        <v>81</v>
      </c>
      <c r="E3956" t="s">
        <v>81</v>
      </c>
      <c r="F3956" t="s">
        <v>5089</v>
      </c>
      <c r="G3956">
        <v>34</v>
      </c>
      <c r="H3956" t="s">
        <v>5175</v>
      </c>
      <c r="I3956">
        <v>2012</v>
      </c>
      <c r="J3956" t="s">
        <v>5091</v>
      </c>
      <c r="K3956" t="s">
        <v>5954</v>
      </c>
      <c r="L3956">
        <v>4.0919999999999996</v>
      </c>
      <c r="M3956" s="9" t="str">
        <f>Data[[#This Row],[schedule]]&amp;" | "&amp;Data[[#This Row],[section]]</f>
        <v xml:space="preserve">SCHEDULE 14: REPORT ON PASSENGER SATISFACTION INDICATORS | </v>
      </c>
      <c r="N3956" s="9" t="str">
        <f t="shared" si="61"/>
        <v>SCHEDULE 14: REPORT ON PASSENGER SATISFACTION INDICATORS | FY Q1 | International terminal: Walking distance within and/or between terminals</v>
      </c>
    </row>
    <row r="3957" spans="1:14">
      <c r="A3957" t="s">
        <v>2</v>
      </c>
      <c r="B3957">
        <v>2012</v>
      </c>
      <c r="C3957" t="s">
        <v>5088</v>
      </c>
      <c r="D3957" t="s">
        <v>81</v>
      </c>
      <c r="E3957" t="s">
        <v>81</v>
      </c>
      <c r="F3957" t="s">
        <v>5093</v>
      </c>
      <c r="G3957">
        <v>34</v>
      </c>
      <c r="H3957" t="s">
        <v>5175</v>
      </c>
      <c r="I3957">
        <v>2012</v>
      </c>
      <c r="J3957" t="s">
        <v>5091</v>
      </c>
      <c r="K3957" t="s">
        <v>5955</v>
      </c>
      <c r="L3957">
        <v>3.9420000000000002</v>
      </c>
      <c r="M3957" s="9" t="str">
        <f>Data[[#This Row],[schedule]]&amp;" | "&amp;Data[[#This Row],[section]]</f>
        <v xml:space="preserve">SCHEDULE 14: REPORT ON PASSENGER SATISFACTION INDICATORS | </v>
      </c>
      <c r="N3957" s="9" t="str">
        <f t="shared" si="61"/>
        <v>SCHEDULE 14: REPORT ON PASSENGER SATISFACTION INDICATORS | FY Q2 | International terminal: Walking distance within and/or between terminals</v>
      </c>
    </row>
    <row r="3958" spans="1:14">
      <c r="A3958" t="s">
        <v>2</v>
      </c>
      <c r="B3958">
        <v>2012</v>
      </c>
      <c r="C3958" t="s">
        <v>5088</v>
      </c>
      <c r="D3958" t="s">
        <v>81</v>
      </c>
      <c r="E3958" t="s">
        <v>81</v>
      </c>
      <c r="F3958" t="s">
        <v>5095</v>
      </c>
      <c r="G3958">
        <v>34</v>
      </c>
      <c r="H3958" t="s">
        <v>5175</v>
      </c>
      <c r="I3958">
        <v>2012</v>
      </c>
      <c r="J3958" t="s">
        <v>5091</v>
      </c>
      <c r="K3958" t="s">
        <v>5956</v>
      </c>
      <c r="L3958">
        <v>4.2290000000000001</v>
      </c>
      <c r="M3958" s="9" t="str">
        <f>Data[[#This Row],[schedule]]&amp;" | "&amp;Data[[#This Row],[section]]</f>
        <v xml:space="preserve">SCHEDULE 14: REPORT ON PASSENGER SATISFACTION INDICATORS | </v>
      </c>
      <c r="N3958" s="9" t="str">
        <f t="shared" si="61"/>
        <v>SCHEDULE 14: REPORT ON PASSENGER SATISFACTION INDICATORS | FY Q3 | International terminal: Walking distance within and/or between terminals</v>
      </c>
    </row>
    <row r="3959" spans="1:14">
      <c r="A3959" t="s">
        <v>2</v>
      </c>
      <c r="B3959">
        <v>2012</v>
      </c>
      <c r="C3959" t="s">
        <v>5088</v>
      </c>
      <c r="D3959" t="s">
        <v>81</v>
      </c>
      <c r="E3959" t="s">
        <v>81</v>
      </c>
      <c r="F3959" t="s">
        <v>5097</v>
      </c>
      <c r="G3959">
        <v>34</v>
      </c>
      <c r="H3959" t="s">
        <v>5175</v>
      </c>
      <c r="I3959">
        <v>2012</v>
      </c>
      <c r="J3959" t="s">
        <v>5091</v>
      </c>
      <c r="K3959" t="s">
        <v>5957</v>
      </c>
      <c r="L3959">
        <v>4.1310000000000002</v>
      </c>
      <c r="M3959" s="9" t="str">
        <f>Data[[#This Row],[schedule]]&amp;" | "&amp;Data[[#This Row],[section]]</f>
        <v xml:space="preserve">SCHEDULE 14: REPORT ON PASSENGER SATISFACTION INDICATORS | </v>
      </c>
      <c r="N3959" s="9" t="str">
        <f t="shared" si="61"/>
        <v>SCHEDULE 14: REPORT ON PASSENGER SATISFACTION INDICATORS | FY Q4 | International terminal: Walking distance within and/or between terminals</v>
      </c>
    </row>
    <row r="3960" spans="1:14">
      <c r="A3960" t="s">
        <v>2</v>
      </c>
      <c r="B3960">
        <v>2012</v>
      </c>
      <c r="C3960" t="s">
        <v>5088</v>
      </c>
      <c r="D3960" t="s">
        <v>81</v>
      </c>
      <c r="E3960" t="s">
        <v>81</v>
      </c>
      <c r="F3960" t="s">
        <v>5099</v>
      </c>
      <c r="G3960">
        <v>34</v>
      </c>
      <c r="H3960" t="s">
        <v>5175</v>
      </c>
      <c r="I3960">
        <v>2012</v>
      </c>
      <c r="J3960" t="s">
        <v>5091</v>
      </c>
      <c r="K3960" t="s">
        <v>5902</v>
      </c>
      <c r="L3960">
        <v>4.0984999999999996</v>
      </c>
      <c r="M3960" s="9" t="str">
        <f>Data[[#This Row],[schedule]]&amp;" | "&amp;Data[[#This Row],[section]]</f>
        <v xml:space="preserve">SCHEDULE 14: REPORT ON PASSENGER SATISFACTION INDICATORS | </v>
      </c>
      <c r="N3960" s="9" t="str">
        <f t="shared" si="61"/>
        <v>SCHEDULE 14: REPORT ON PASSENGER SATISFACTION INDICATORS | Annual average | International terminal: Walking distance within and/or between terminals</v>
      </c>
    </row>
    <row r="3961" spans="1:14">
      <c r="A3961" t="s">
        <v>2</v>
      </c>
      <c r="B3961">
        <v>2012</v>
      </c>
      <c r="C3961" t="s">
        <v>5088</v>
      </c>
      <c r="D3961" t="s">
        <v>81</v>
      </c>
      <c r="E3961" t="s">
        <v>81</v>
      </c>
      <c r="F3961" t="s">
        <v>5089</v>
      </c>
      <c r="G3961">
        <v>35</v>
      </c>
      <c r="H3961" t="s">
        <v>5178</v>
      </c>
      <c r="I3961">
        <v>2012</v>
      </c>
      <c r="J3961" t="s">
        <v>5091</v>
      </c>
      <c r="K3961" t="s">
        <v>5958</v>
      </c>
      <c r="L3961">
        <v>4.2240000000000002</v>
      </c>
      <c r="M3961" s="9" t="str">
        <f>Data[[#This Row],[schedule]]&amp;" | "&amp;Data[[#This Row],[section]]</f>
        <v xml:space="preserve">SCHEDULE 14: REPORT ON PASSENGER SATISFACTION INDICATORS | </v>
      </c>
      <c r="N3961" s="9" t="str">
        <f t="shared" si="61"/>
        <v>SCHEDULE 14: REPORT ON PASSENGER SATISFACTION INDICATORS | FY Q1 | International terminal: Availability of baggage carts/trolleys</v>
      </c>
    </row>
    <row r="3962" spans="1:14">
      <c r="A3962" t="s">
        <v>2</v>
      </c>
      <c r="B3962">
        <v>2012</v>
      </c>
      <c r="C3962" t="s">
        <v>5088</v>
      </c>
      <c r="D3962" t="s">
        <v>81</v>
      </c>
      <c r="E3962" t="s">
        <v>81</v>
      </c>
      <c r="F3962" t="s">
        <v>5093</v>
      </c>
      <c r="G3962">
        <v>35</v>
      </c>
      <c r="H3962" t="s">
        <v>5178</v>
      </c>
      <c r="I3962">
        <v>2012</v>
      </c>
      <c r="J3962" t="s">
        <v>5091</v>
      </c>
      <c r="K3962" t="s">
        <v>5959</v>
      </c>
      <c r="L3962">
        <v>4.2880000000000003</v>
      </c>
      <c r="M3962" s="9" t="str">
        <f>Data[[#This Row],[schedule]]&amp;" | "&amp;Data[[#This Row],[section]]</f>
        <v xml:space="preserve">SCHEDULE 14: REPORT ON PASSENGER SATISFACTION INDICATORS | </v>
      </c>
      <c r="N3962" s="9" t="str">
        <f t="shared" si="61"/>
        <v>SCHEDULE 14: REPORT ON PASSENGER SATISFACTION INDICATORS | FY Q2 | International terminal: Availability of baggage carts/trolleys</v>
      </c>
    </row>
    <row r="3963" spans="1:14">
      <c r="A3963" t="s">
        <v>2</v>
      </c>
      <c r="B3963">
        <v>2012</v>
      </c>
      <c r="C3963" t="s">
        <v>5088</v>
      </c>
      <c r="D3963" t="s">
        <v>81</v>
      </c>
      <c r="E3963" t="s">
        <v>81</v>
      </c>
      <c r="F3963" t="s">
        <v>5095</v>
      </c>
      <c r="G3963">
        <v>35</v>
      </c>
      <c r="H3963" t="s">
        <v>5178</v>
      </c>
      <c r="I3963">
        <v>2012</v>
      </c>
      <c r="J3963" t="s">
        <v>5091</v>
      </c>
      <c r="K3963" t="s">
        <v>5941</v>
      </c>
      <c r="L3963">
        <v>4.1360000000000001</v>
      </c>
      <c r="M3963" s="9" t="str">
        <f>Data[[#This Row],[schedule]]&amp;" | "&amp;Data[[#This Row],[section]]</f>
        <v xml:space="preserve">SCHEDULE 14: REPORT ON PASSENGER SATISFACTION INDICATORS | </v>
      </c>
      <c r="N3963" s="9" t="str">
        <f t="shared" si="61"/>
        <v>SCHEDULE 14: REPORT ON PASSENGER SATISFACTION INDICATORS | FY Q3 | International terminal: Availability of baggage carts/trolleys</v>
      </c>
    </row>
    <row r="3964" spans="1:14">
      <c r="A3964" t="s">
        <v>2</v>
      </c>
      <c r="B3964">
        <v>2012</v>
      </c>
      <c r="C3964" t="s">
        <v>5088</v>
      </c>
      <c r="D3964" t="s">
        <v>81</v>
      </c>
      <c r="E3964" t="s">
        <v>81</v>
      </c>
      <c r="F3964" t="s">
        <v>5097</v>
      </c>
      <c r="G3964">
        <v>35</v>
      </c>
      <c r="H3964" t="s">
        <v>5178</v>
      </c>
      <c r="I3964">
        <v>2012</v>
      </c>
      <c r="J3964" t="s">
        <v>5091</v>
      </c>
      <c r="K3964" t="s">
        <v>5960</v>
      </c>
      <c r="L3964">
        <v>4.1029999999999998</v>
      </c>
      <c r="M3964" s="9" t="str">
        <f>Data[[#This Row],[schedule]]&amp;" | "&amp;Data[[#This Row],[section]]</f>
        <v xml:space="preserve">SCHEDULE 14: REPORT ON PASSENGER SATISFACTION INDICATORS | </v>
      </c>
      <c r="N3964" s="9" t="str">
        <f t="shared" si="61"/>
        <v>SCHEDULE 14: REPORT ON PASSENGER SATISFACTION INDICATORS | FY Q4 | International terminal: Availability of baggage carts/trolleys</v>
      </c>
    </row>
    <row r="3965" spans="1:14">
      <c r="A3965" t="s">
        <v>2</v>
      </c>
      <c r="B3965">
        <v>2012</v>
      </c>
      <c r="C3965" t="s">
        <v>5088</v>
      </c>
      <c r="D3965" t="s">
        <v>81</v>
      </c>
      <c r="E3965" t="s">
        <v>81</v>
      </c>
      <c r="F3965" t="s">
        <v>5099</v>
      </c>
      <c r="G3965">
        <v>35</v>
      </c>
      <c r="H3965" t="s">
        <v>5178</v>
      </c>
      <c r="I3965">
        <v>2012</v>
      </c>
      <c r="J3965" t="s">
        <v>5091</v>
      </c>
      <c r="K3965" t="s">
        <v>5961</v>
      </c>
      <c r="L3965">
        <v>4.1877499999999994</v>
      </c>
      <c r="M3965" s="9" t="str">
        <f>Data[[#This Row],[schedule]]&amp;" | "&amp;Data[[#This Row],[section]]</f>
        <v xml:space="preserve">SCHEDULE 14: REPORT ON PASSENGER SATISFACTION INDICATORS | </v>
      </c>
      <c r="N3965" s="9" t="str">
        <f t="shared" si="61"/>
        <v>SCHEDULE 14: REPORT ON PASSENGER SATISFACTION INDICATORS | Annual average | International terminal: Availability of baggage carts/trolleys</v>
      </c>
    </row>
    <row r="3966" spans="1:14">
      <c r="A3966" t="s">
        <v>2</v>
      </c>
      <c r="B3966">
        <v>2012</v>
      </c>
      <c r="C3966" t="s">
        <v>5088</v>
      </c>
      <c r="D3966" t="s">
        <v>81</v>
      </c>
      <c r="E3966" t="s">
        <v>81</v>
      </c>
      <c r="F3966" t="s">
        <v>5089</v>
      </c>
      <c r="G3966">
        <v>36</v>
      </c>
      <c r="H3966" t="s">
        <v>5182</v>
      </c>
      <c r="I3966">
        <v>2012</v>
      </c>
      <c r="J3966" t="s">
        <v>5091</v>
      </c>
      <c r="K3966" t="s">
        <v>5962</v>
      </c>
      <c r="L3966">
        <v>4.2729999999999997</v>
      </c>
      <c r="M3966" s="9" t="str">
        <f>Data[[#This Row],[schedule]]&amp;" | "&amp;Data[[#This Row],[section]]</f>
        <v xml:space="preserve">SCHEDULE 14: REPORT ON PASSENGER SATISFACTION INDICATORS | </v>
      </c>
      <c r="N3966" s="9" t="str">
        <f t="shared" si="61"/>
        <v>SCHEDULE 14: REPORT ON PASSENGER SATISFACTION INDICATORS | FY Q1 | International terminal: Courtesy, helpfulness of airport staff (excluding check-in and security)</v>
      </c>
    </row>
    <row r="3967" spans="1:14">
      <c r="A3967" t="s">
        <v>2</v>
      </c>
      <c r="B3967">
        <v>2012</v>
      </c>
      <c r="C3967" t="s">
        <v>5088</v>
      </c>
      <c r="D3967" t="s">
        <v>81</v>
      </c>
      <c r="E3967" t="s">
        <v>81</v>
      </c>
      <c r="F3967" t="s">
        <v>5093</v>
      </c>
      <c r="G3967">
        <v>36</v>
      </c>
      <c r="H3967" t="s">
        <v>5182</v>
      </c>
      <c r="I3967">
        <v>2012</v>
      </c>
      <c r="J3967" t="s">
        <v>5091</v>
      </c>
      <c r="K3967" t="s">
        <v>5963</v>
      </c>
      <c r="L3967">
        <v>4.2990000000000004</v>
      </c>
      <c r="M3967" s="9" t="str">
        <f>Data[[#This Row],[schedule]]&amp;" | "&amp;Data[[#This Row],[section]]</f>
        <v xml:space="preserve">SCHEDULE 14: REPORT ON PASSENGER SATISFACTION INDICATORS | </v>
      </c>
      <c r="N3967" s="9" t="str">
        <f t="shared" si="61"/>
        <v>SCHEDULE 14: REPORT ON PASSENGER SATISFACTION INDICATORS | FY Q2 | International terminal: Courtesy, helpfulness of airport staff (excluding check-in and security)</v>
      </c>
    </row>
    <row r="3968" spans="1:14">
      <c r="A3968" t="s">
        <v>2</v>
      </c>
      <c r="B3968">
        <v>2012</v>
      </c>
      <c r="C3968" t="s">
        <v>5088</v>
      </c>
      <c r="D3968" t="s">
        <v>81</v>
      </c>
      <c r="E3968" t="s">
        <v>81</v>
      </c>
      <c r="F3968" t="s">
        <v>5095</v>
      </c>
      <c r="G3968">
        <v>36</v>
      </c>
      <c r="H3968" t="s">
        <v>5182</v>
      </c>
      <c r="I3968">
        <v>2012</v>
      </c>
      <c r="J3968" t="s">
        <v>5091</v>
      </c>
      <c r="K3968" t="s">
        <v>5964</v>
      </c>
      <c r="L3968">
        <v>4.2530000000000001</v>
      </c>
      <c r="M3968" s="9" t="str">
        <f>Data[[#This Row],[schedule]]&amp;" | "&amp;Data[[#This Row],[section]]</f>
        <v xml:space="preserve">SCHEDULE 14: REPORT ON PASSENGER SATISFACTION INDICATORS | </v>
      </c>
      <c r="N3968" s="9" t="str">
        <f t="shared" si="61"/>
        <v>SCHEDULE 14: REPORT ON PASSENGER SATISFACTION INDICATORS | FY Q3 | International terminal: Courtesy, helpfulness of airport staff (excluding check-in and security)</v>
      </c>
    </row>
    <row r="3969" spans="1:14">
      <c r="A3969" t="s">
        <v>2</v>
      </c>
      <c r="B3969">
        <v>2012</v>
      </c>
      <c r="C3969" t="s">
        <v>5088</v>
      </c>
      <c r="D3969" t="s">
        <v>81</v>
      </c>
      <c r="E3969" t="s">
        <v>81</v>
      </c>
      <c r="F3969" t="s">
        <v>5097</v>
      </c>
      <c r="G3969">
        <v>36</v>
      </c>
      <c r="H3969" t="s">
        <v>5182</v>
      </c>
      <c r="I3969">
        <v>2012</v>
      </c>
      <c r="J3969" t="s">
        <v>5091</v>
      </c>
      <c r="K3969" t="s">
        <v>5214</v>
      </c>
      <c r="L3969">
        <v>4.3600000000000003</v>
      </c>
      <c r="M3969" s="9" t="str">
        <f>Data[[#This Row],[schedule]]&amp;" | "&amp;Data[[#This Row],[section]]</f>
        <v xml:space="preserve">SCHEDULE 14: REPORT ON PASSENGER SATISFACTION INDICATORS | </v>
      </c>
      <c r="N3969" s="9" t="str">
        <f t="shared" si="61"/>
        <v>SCHEDULE 14: REPORT ON PASSENGER SATISFACTION INDICATORS | FY Q4 | International terminal: Courtesy, helpfulness of airport staff (excluding check-in and security)</v>
      </c>
    </row>
    <row r="3970" spans="1:14">
      <c r="A3970" t="s">
        <v>2</v>
      </c>
      <c r="B3970">
        <v>2012</v>
      </c>
      <c r="C3970" t="s">
        <v>5088</v>
      </c>
      <c r="D3970" t="s">
        <v>81</v>
      </c>
      <c r="E3970" t="s">
        <v>81</v>
      </c>
      <c r="F3970" t="s">
        <v>5099</v>
      </c>
      <c r="G3970">
        <v>36</v>
      </c>
      <c r="H3970" t="s">
        <v>5182</v>
      </c>
      <c r="I3970">
        <v>2012</v>
      </c>
      <c r="J3970" t="s">
        <v>5091</v>
      </c>
      <c r="K3970" t="s">
        <v>5965</v>
      </c>
      <c r="L3970">
        <v>4.2962499999999997</v>
      </c>
      <c r="M3970" s="9" t="str">
        <f>Data[[#This Row],[schedule]]&amp;" | "&amp;Data[[#This Row],[section]]</f>
        <v xml:space="preserve">SCHEDULE 14: REPORT ON PASSENGER SATISFACTION INDICATORS | </v>
      </c>
      <c r="N3970" s="9" t="str">
        <f t="shared" ref="N3970:N4033" si="62">SUBSTITUTE(SUBSTITUTE(SUBSTITUTE(C3970&amp;" | "&amp;D3970&amp;" | "&amp;E3970&amp;" | "&amp;F3970&amp;" | "&amp;H3970," |  |  | "," | ")," |  |  | "," | ")," |  | "," | ")</f>
        <v>SCHEDULE 14: REPORT ON PASSENGER SATISFACTION INDICATORS | Annual average | International terminal: Courtesy, helpfulness of airport staff (excluding check-in and security)</v>
      </c>
    </row>
    <row r="3971" spans="1:14">
      <c r="A3971" t="s">
        <v>2</v>
      </c>
      <c r="B3971">
        <v>2012</v>
      </c>
      <c r="C3971" t="s">
        <v>5088</v>
      </c>
      <c r="D3971" t="s">
        <v>81</v>
      </c>
      <c r="E3971" t="s">
        <v>81</v>
      </c>
      <c r="F3971" t="s">
        <v>5089</v>
      </c>
      <c r="G3971">
        <v>37</v>
      </c>
      <c r="H3971" t="s">
        <v>5186</v>
      </c>
      <c r="I3971">
        <v>2012</v>
      </c>
      <c r="J3971" t="s">
        <v>5091</v>
      </c>
      <c r="K3971" t="s">
        <v>5966</v>
      </c>
      <c r="L3971">
        <v>4.1219999999999999</v>
      </c>
      <c r="M3971" s="9" t="str">
        <f>Data[[#This Row],[schedule]]&amp;" | "&amp;Data[[#This Row],[section]]</f>
        <v xml:space="preserve">SCHEDULE 14: REPORT ON PASSENGER SATISFACTION INDICATORS | </v>
      </c>
      <c r="N3971" s="9" t="str">
        <f t="shared" si="62"/>
        <v>SCHEDULE 14: REPORT ON PASSENGER SATISFACTION INDICATORS | FY Q1 | International terminal: Availability of washrooms/toilets</v>
      </c>
    </row>
    <row r="3972" spans="1:14">
      <c r="A3972" t="s">
        <v>2</v>
      </c>
      <c r="B3972">
        <v>2012</v>
      </c>
      <c r="C3972" t="s">
        <v>5088</v>
      </c>
      <c r="D3972" t="s">
        <v>81</v>
      </c>
      <c r="E3972" t="s">
        <v>81</v>
      </c>
      <c r="F3972" t="s">
        <v>5093</v>
      </c>
      <c r="G3972">
        <v>37</v>
      </c>
      <c r="H3972" t="s">
        <v>5186</v>
      </c>
      <c r="I3972">
        <v>2012</v>
      </c>
      <c r="J3972" t="s">
        <v>5091</v>
      </c>
      <c r="K3972" t="s">
        <v>5967</v>
      </c>
      <c r="L3972">
        <v>4.1589999999999998</v>
      </c>
      <c r="M3972" s="9" t="str">
        <f>Data[[#This Row],[schedule]]&amp;" | "&amp;Data[[#This Row],[section]]</f>
        <v xml:space="preserve">SCHEDULE 14: REPORT ON PASSENGER SATISFACTION INDICATORS | </v>
      </c>
      <c r="N3972" s="9" t="str">
        <f t="shared" si="62"/>
        <v>SCHEDULE 14: REPORT ON PASSENGER SATISFACTION INDICATORS | FY Q2 | International terminal: Availability of washrooms/toilets</v>
      </c>
    </row>
    <row r="3973" spans="1:14">
      <c r="A3973" t="s">
        <v>2</v>
      </c>
      <c r="B3973">
        <v>2012</v>
      </c>
      <c r="C3973" t="s">
        <v>5088</v>
      </c>
      <c r="D3973" t="s">
        <v>81</v>
      </c>
      <c r="E3973" t="s">
        <v>81</v>
      </c>
      <c r="F3973" t="s">
        <v>5095</v>
      </c>
      <c r="G3973">
        <v>37</v>
      </c>
      <c r="H3973" t="s">
        <v>5186</v>
      </c>
      <c r="I3973">
        <v>2012</v>
      </c>
      <c r="J3973" t="s">
        <v>5091</v>
      </c>
      <c r="K3973" t="s">
        <v>5968</v>
      </c>
      <c r="L3973">
        <v>4.1820000000000004</v>
      </c>
      <c r="M3973" s="9" t="str">
        <f>Data[[#This Row],[schedule]]&amp;" | "&amp;Data[[#This Row],[section]]</f>
        <v xml:space="preserve">SCHEDULE 14: REPORT ON PASSENGER SATISFACTION INDICATORS | </v>
      </c>
      <c r="N3973" s="9" t="str">
        <f t="shared" si="62"/>
        <v>SCHEDULE 14: REPORT ON PASSENGER SATISFACTION INDICATORS | FY Q3 | International terminal: Availability of washrooms/toilets</v>
      </c>
    </row>
    <row r="3974" spans="1:14">
      <c r="A3974" t="s">
        <v>2</v>
      </c>
      <c r="B3974">
        <v>2012</v>
      </c>
      <c r="C3974" t="s">
        <v>5088</v>
      </c>
      <c r="D3974" t="s">
        <v>81</v>
      </c>
      <c r="E3974" t="s">
        <v>81</v>
      </c>
      <c r="F3974" t="s">
        <v>5097</v>
      </c>
      <c r="G3974">
        <v>37</v>
      </c>
      <c r="H3974" t="s">
        <v>5186</v>
      </c>
      <c r="I3974">
        <v>2012</v>
      </c>
      <c r="J3974" t="s">
        <v>5091</v>
      </c>
      <c r="K3974" t="s">
        <v>5210</v>
      </c>
      <c r="L3974">
        <v>4.16</v>
      </c>
      <c r="M3974" s="9" t="str">
        <f>Data[[#This Row],[schedule]]&amp;" | "&amp;Data[[#This Row],[section]]</f>
        <v xml:space="preserve">SCHEDULE 14: REPORT ON PASSENGER SATISFACTION INDICATORS | </v>
      </c>
      <c r="N3974" s="9" t="str">
        <f t="shared" si="62"/>
        <v>SCHEDULE 14: REPORT ON PASSENGER SATISFACTION INDICATORS | FY Q4 | International terminal: Availability of washrooms/toilets</v>
      </c>
    </row>
    <row r="3975" spans="1:14">
      <c r="A3975" t="s">
        <v>2</v>
      </c>
      <c r="B3975">
        <v>2012</v>
      </c>
      <c r="C3975" t="s">
        <v>5088</v>
      </c>
      <c r="D3975" t="s">
        <v>81</v>
      </c>
      <c r="E3975" t="s">
        <v>81</v>
      </c>
      <c r="F3975" t="s">
        <v>5099</v>
      </c>
      <c r="G3975">
        <v>37</v>
      </c>
      <c r="H3975" t="s">
        <v>5186</v>
      </c>
      <c r="I3975">
        <v>2012</v>
      </c>
      <c r="J3975" t="s">
        <v>5091</v>
      </c>
      <c r="K3975" t="s">
        <v>5969</v>
      </c>
      <c r="L3975">
        <v>4.1557499999999994</v>
      </c>
      <c r="M3975" s="9" t="str">
        <f>Data[[#This Row],[schedule]]&amp;" | "&amp;Data[[#This Row],[section]]</f>
        <v xml:space="preserve">SCHEDULE 14: REPORT ON PASSENGER SATISFACTION INDICATORS | </v>
      </c>
      <c r="N3975" s="9" t="str">
        <f t="shared" si="62"/>
        <v>SCHEDULE 14: REPORT ON PASSENGER SATISFACTION INDICATORS | Annual average | International terminal: Availability of washrooms/toilets</v>
      </c>
    </row>
    <row r="3976" spans="1:14">
      <c r="A3976" t="s">
        <v>2</v>
      </c>
      <c r="B3976">
        <v>2012</v>
      </c>
      <c r="C3976" t="s">
        <v>5088</v>
      </c>
      <c r="D3976" t="s">
        <v>81</v>
      </c>
      <c r="E3976" t="s">
        <v>81</v>
      </c>
      <c r="F3976" t="s">
        <v>5089</v>
      </c>
      <c r="G3976">
        <v>38</v>
      </c>
      <c r="H3976" t="s">
        <v>5189</v>
      </c>
      <c r="I3976">
        <v>2012</v>
      </c>
      <c r="J3976" t="s">
        <v>5091</v>
      </c>
      <c r="K3976" t="s">
        <v>5970</v>
      </c>
      <c r="L3976">
        <v>4.1710000000000003</v>
      </c>
      <c r="M3976" s="9" t="str">
        <f>Data[[#This Row],[schedule]]&amp;" | "&amp;Data[[#This Row],[section]]</f>
        <v xml:space="preserve">SCHEDULE 14: REPORT ON PASSENGER SATISFACTION INDICATORS | </v>
      </c>
      <c r="N3976" s="9" t="str">
        <f t="shared" si="62"/>
        <v>SCHEDULE 14: REPORT ON PASSENGER SATISFACTION INDICATORS | FY Q1 | International terminal: Cleanliness of washrooms/toilets</v>
      </c>
    </row>
    <row r="3977" spans="1:14">
      <c r="A3977" t="s">
        <v>2</v>
      </c>
      <c r="B3977">
        <v>2012</v>
      </c>
      <c r="C3977" t="s">
        <v>5088</v>
      </c>
      <c r="D3977" t="s">
        <v>81</v>
      </c>
      <c r="E3977" t="s">
        <v>81</v>
      </c>
      <c r="F3977" t="s">
        <v>5093</v>
      </c>
      <c r="G3977">
        <v>38</v>
      </c>
      <c r="H3977" t="s">
        <v>5189</v>
      </c>
      <c r="I3977">
        <v>2012</v>
      </c>
      <c r="J3977" t="s">
        <v>5091</v>
      </c>
      <c r="K3977" t="s">
        <v>5201</v>
      </c>
      <c r="L3977">
        <v>4.1500000000000004</v>
      </c>
      <c r="M3977" s="9" t="str">
        <f>Data[[#This Row],[schedule]]&amp;" | "&amp;Data[[#This Row],[section]]</f>
        <v xml:space="preserve">SCHEDULE 14: REPORT ON PASSENGER SATISFACTION INDICATORS | </v>
      </c>
      <c r="N3977" s="9" t="str">
        <f t="shared" si="62"/>
        <v>SCHEDULE 14: REPORT ON PASSENGER SATISFACTION INDICATORS | FY Q2 | International terminal: Cleanliness of washrooms/toilets</v>
      </c>
    </row>
    <row r="3978" spans="1:14">
      <c r="A3978" t="s">
        <v>2</v>
      </c>
      <c r="B3978">
        <v>2012</v>
      </c>
      <c r="C3978" t="s">
        <v>5088</v>
      </c>
      <c r="D3978" t="s">
        <v>81</v>
      </c>
      <c r="E3978" t="s">
        <v>81</v>
      </c>
      <c r="F3978" t="s">
        <v>5095</v>
      </c>
      <c r="G3978">
        <v>38</v>
      </c>
      <c r="H3978" t="s">
        <v>5189</v>
      </c>
      <c r="I3978">
        <v>2012</v>
      </c>
      <c r="J3978" t="s">
        <v>5091</v>
      </c>
      <c r="K3978" t="s">
        <v>5971</v>
      </c>
      <c r="L3978">
        <v>4.0890000000000004</v>
      </c>
      <c r="M3978" s="9" t="str">
        <f>Data[[#This Row],[schedule]]&amp;" | "&amp;Data[[#This Row],[section]]</f>
        <v xml:space="preserve">SCHEDULE 14: REPORT ON PASSENGER SATISFACTION INDICATORS | </v>
      </c>
      <c r="N3978" s="9" t="str">
        <f t="shared" si="62"/>
        <v>SCHEDULE 14: REPORT ON PASSENGER SATISFACTION INDICATORS | FY Q3 | International terminal: Cleanliness of washrooms/toilets</v>
      </c>
    </row>
    <row r="3979" spans="1:14">
      <c r="A3979" t="s">
        <v>2</v>
      </c>
      <c r="B3979">
        <v>2012</v>
      </c>
      <c r="C3979" t="s">
        <v>5088</v>
      </c>
      <c r="D3979" t="s">
        <v>81</v>
      </c>
      <c r="E3979" t="s">
        <v>81</v>
      </c>
      <c r="F3979" t="s">
        <v>5097</v>
      </c>
      <c r="G3979">
        <v>38</v>
      </c>
      <c r="H3979" t="s">
        <v>5189</v>
      </c>
      <c r="I3979">
        <v>2012</v>
      </c>
      <c r="J3979" t="s">
        <v>5091</v>
      </c>
      <c r="K3979" t="s">
        <v>5972</v>
      </c>
      <c r="L3979">
        <v>4.2050000000000001</v>
      </c>
      <c r="M3979" s="9" t="str">
        <f>Data[[#This Row],[schedule]]&amp;" | "&amp;Data[[#This Row],[section]]</f>
        <v xml:space="preserve">SCHEDULE 14: REPORT ON PASSENGER SATISFACTION INDICATORS | </v>
      </c>
      <c r="N3979" s="9" t="str">
        <f t="shared" si="62"/>
        <v>SCHEDULE 14: REPORT ON PASSENGER SATISFACTION INDICATORS | FY Q4 | International terminal: Cleanliness of washrooms/toilets</v>
      </c>
    </row>
    <row r="3980" spans="1:14">
      <c r="A3980" t="s">
        <v>2</v>
      </c>
      <c r="B3980">
        <v>2012</v>
      </c>
      <c r="C3980" t="s">
        <v>5088</v>
      </c>
      <c r="D3980" t="s">
        <v>81</v>
      </c>
      <c r="E3980" t="s">
        <v>81</v>
      </c>
      <c r="F3980" t="s">
        <v>5099</v>
      </c>
      <c r="G3980">
        <v>38</v>
      </c>
      <c r="H3980" t="s">
        <v>5189</v>
      </c>
      <c r="I3980">
        <v>2012</v>
      </c>
      <c r="J3980" t="s">
        <v>5091</v>
      </c>
      <c r="K3980" t="s">
        <v>5973</v>
      </c>
      <c r="L3980">
        <v>4.1537500000000014</v>
      </c>
      <c r="M3980" s="9" t="str">
        <f>Data[[#This Row],[schedule]]&amp;" | "&amp;Data[[#This Row],[section]]</f>
        <v xml:space="preserve">SCHEDULE 14: REPORT ON PASSENGER SATISFACTION INDICATORS | </v>
      </c>
      <c r="N3980" s="9" t="str">
        <f t="shared" si="62"/>
        <v>SCHEDULE 14: REPORT ON PASSENGER SATISFACTION INDICATORS | Annual average | International terminal: Cleanliness of washrooms/toilets</v>
      </c>
    </row>
    <row r="3981" spans="1:14">
      <c r="A3981" t="s">
        <v>2</v>
      </c>
      <c r="B3981">
        <v>2012</v>
      </c>
      <c r="C3981" t="s">
        <v>5088</v>
      </c>
      <c r="D3981" t="s">
        <v>81</v>
      </c>
      <c r="E3981" t="s">
        <v>81</v>
      </c>
      <c r="F3981" t="s">
        <v>5089</v>
      </c>
      <c r="G3981">
        <v>39</v>
      </c>
      <c r="H3981" t="s">
        <v>5190</v>
      </c>
      <c r="I3981">
        <v>2012</v>
      </c>
      <c r="J3981" t="s">
        <v>5091</v>
      </c>
      <c r="K3981" t="s">
        <v>5974</v>
      </c>
      <c r="L3981">
        <v>4.1150000000000002</v>
      </c>
      <c r="M3981" s="9" t="str">
        <f>Data[[#This Row],[schedule]]&amp;" | "&amp;Data[[#This Row],[section]]</f>
        <v xml:space="preserve">SCHEDULE 14: REPORT ON PASSENGER SATISFACTION INDICATORS | </v>
      </c>
      <c r="N3981" s="9" t="str">
        <f t="shared" si="62"/>
        <v>SCHEDULE 14: REPORT ON PASSENGER SATISFACTION INDICATORS | FY Q1 | International terminal: Comfort of waiting/gate areas</v>
      </c>
    </row>
    <row r="3982" spans="1:14">
      <c r="A3982" t="s">
        <v>2</v>
      </c>
      <c r="B3982">
        <v>2012</v>
      </c>
      <c r="C3982" t="s">
        <v>5088</v>
      </c>
      <c r="D3982" t="s">
        <v>81</v>
      </c>
      <c r="E3982" t="s">
        <v>81</v>
      </c>
      <c r="F3982" t="s">
        <v>5093</v>
      </c>
      <c r="G3982">
        <v>39</v>
      </c>
      <c r="H3982" t="s">
        <v>5190</v>
      </c>
      <c r="I3982">
        <v>2012</v>
      </c>
      <c r="J3982" t="s">
        <v>5091</v>
      </c>
      <c r="K3982" t="s">
        <v>5975</v>
      </c>
      <c r="L3982">
        <v>3.9769999999999999</v>
      </c>
      <c r="M3982" s="9" t="str">
        <f>Data[[#This Row],[schedule]]&amp;" | "&amp;Data[[#This Row],[section]]</f>
        <v xml:space="preserve">SCHEDULE 14: REPORT ON PASSENGER SATISFACTION INDICATORS | </v>
      </c>
      <c r="N3982" s="9" t="str">
        <f t="shared" si="62"/>
        <v>SCHEDULE 14: REPORT ON PASSENGER SATISFACTION INDICATORS | FY Q2 | International terminal: Comfort of waiting/gate areas</v>
      </c>
    </row>
    <row r="3983" spans="1:14">
      <c r="A3983" t="s">
        <v>2</v>
      </c>
      <c r="B3983">
        <v>2012</v>
      </c>
      <c r="C3983" t="s">
        <v>5088</v>
      </c>
      <c r="D3983" t="s">
        <v>81</v>
      </c>
      <c r="E3983" t="s">
        <v>81</v>
      </c>
      <c r="F3983" t="s">
        <v>5095</v>
      </c>
      <c r="G3983">
        <v>39</v>
      </c>
      <c r="H3983" t="s">
        <v>5190</v>
      </c>
      <c r="I3983">
        <v>2012</v>
      </c>
      <c r="J3983" t="s">
        <v>5091</v>
      </c>
      <c r="K3983" t="s">
        <v>5976</v>
      </c>
      <c r="L3983">
        <v>4.0540000000000003</v>
      </c>
      <c r="M3983" s="9" t="str">
        <f>Data[[#This Row],[schedule]]&amp;" | "&amp;Data[[#This Row],[section]]</f>
        <v xml:space="preserve">SCHEDULE 14: REPORT ON PASSENGER SATISFACTION INDICATORS | </v>
      </c>
      <c r="N3983" s="9" t="str">
        <f t="shared" si="62"/>
        <v>SCHEDULE 14: REPORT ON PASSENGER SATISFACTION INDICATORS | FY Q3 | International terminal: Comfort of waiting/gate areas</v>
      </c>
    </row>
    <row r="3984" spans="1:14">
      <c r="A3984" t="s">
        <v>2</v>
      </c>
      <c r="B3984">
        <v>2012</v>
      </c>
      <c r="C3984" t="s">
        <v>5088</v>
      </c>
      <c r="D3984" t="s">
        <v>81</v>
      </c>
      <c r="E3984" t="s">
        <v>81</v>
      </c>
      <c r="F3984" t="s">
        <v>5097</v>
      </c>
      <c r="G3984">
        <v>39</v>
      </c>
      <c r="H3984" t="s">
        <v>5190</v>
      </c>
      <c r="I3984">
        <v>2012</v>
      </c>
      <c r="J3984" t="s">
        <v>5091</v>
      </c>
      <c r="K3984" t="s">
        <v>5977</v>
      </c>
      <c r="L3984">
        <v>4.0250000000000004</v>
      </c>
      <c r="M3984" s="9" t="str">
        <f>Data[[#This Row],[schedule]]&amp;" | "&amp;Data[[#This Row],[section]]</f>
        <v xml:space="preserve">SCHEDULE 14: REPORT ON PASSENGER SATISFACTION INDICATORS | </v>
      </c>
      <c r="N3984" s="9" t="str">
        <f t="shared" si="62"/>
        <v>SCHEDULE 14: REPORT ON PASSENGER SATISFACTION INDICATORS | FY Q4 | International terminal: Comfort of waiting/gate areas</v>
      </c>
    </row>
    <row r="3985" spans="1:14">
      <c r="A3985" t="s">
        <v>2</v>
      </c>
      <c r="B3985">
        <v>2012</v>
      </c>
      <c r="C3985" t="s">
        <v>5088</v>
      </c>
      <c r="D3985" t="s">
        <v>81</v>
      </c>
      <c r="E3985" t="s">
        <v>81</v>
      </c>
      <c r="F3985" t="s">
        <v>5099</v>
      </c>
      <c r="G3985">
        <v>39</v>
      </c>
      <c r="H3985" t="s">
        <v>5190</v>
      </c>
      <c r="I3985">
        <v>2012</v>
      </c>
      <c r="J3985" t="s">
        <v>5091</v>
      </c>
      <c r="K3985" t="s">
        <v>5978</v>
      </c>
      <c r="L3985">
        <v>4.0427499999999998</v>
      </c>
      <c r="M3985" s="9" t="str">
        <f>Data[[#This Row],[schedule]]&amp;" | "&amp;Data[[#This Row],[section]]</f>
        <v xml:space="preserve">SCHEDULE 14: REPORT ON PASSENGER SATISFACTION INDICATORS | </v>
      </c>
      <c r="N3985" s="9" t="str">
        <f t="shared" si="62"/>
        <v>SCHEDULE 14: REPORT ON PASSENGER SATISFACTION INDICATORS | Annual average | International terminal: Comfort of waiting/gate areas</v>
      </c>
    </row>
    <row r="3986" spans="1:14">
      <c r="A3986" t="s">
        <v>2</v>
      </c>
      <c r="B3986">
        <v>2012</v>
      </c>
      <c r="C3986" t="s">
        <v>5088</v>
      </c>
      <c r="D3986" t="s">
        <v>81</v>
      </c>
      <c r="E3986" t="s">
        <v>81</v>
      </c>
      <c r="F3986" t="s">
        <v>5089</v>
      </c>
      <c r="G3986">
        <v>40</v>
      </c>
      <c r="H3986" t="s">
        <v>5193</v>
      </c>
      <c r="I3986">
        <v>2012</v>
      </c>
      <c r="J3986" t="s">
        <v>5091</v>
      </c>
      <c r="K3986" t="s">
        <v>5324</v>
      </c>
      <c r="L3986">
        <v>4.5</v>
      </c>
      <c r="M3986" s="9" t="str">
        <f>Data[[#This Row],[schedule]]&amp;" | "&amp;Data[[#This Row],[section]]</f>
        <v xml:space="preserve">SCHEDULE 14: REPORT ON PASSENGER SATISFACTION INDICATORS | </v>
      </c>
      <c r="N3986" s="9" t="str">
        <f t="shared" si="62"/>
        <v>SCHEDULE 14: REPORT ON PASSENGER SATISFACTION INDICATORS | FY Q1 | International terminal: Cleanliness of airport terminal</v>
      </c>
    </row>
    <row r="3987" spans="1:14">
      <c r="A3987" t="s">
        <v>2</v>
      </c>
      <c r="B3987">
        <v>2012</v>
      </c>
      <c r="C3987" t="s">
        <v>5088</v>
      </c>
      <c r="D3987" t="s">
        <v>81</v>
      </c>
      <c r="E3987" t="s">
        <v>81</v>
      </c>
      <c r="F3987" t="s">
        <v>5093</v>
      </c>
      <c r="G3987">
        <v>40</v>
      </c>
      <c r="H3987" t="s">
        <v>5193</v>
      </c>
      <c r="I3987">
        <v>2012</v>
      </c>
      <c r="J3987" t="s">
        <v>5091</v>
      </c>
      <c r="K3987" t="s">
        <v>5979</v>
      </c>
      <c r="L3987">
        <v>4.4089999999999998</v>
      </c>
      <c r="M3987" s="9" t="str">
        <f>Data[[#This Row],[schedule]]&amp;" | "&amp;Data[[#This Row],[section]]</f>
        <v xml:space="preserve">SCHEDULE 14: REPORT ON PASSENGER SATISFACTION INDICATORS | </v>
      </c>
      <c r="N3987" s="9" t="str">
        <f t="shared" si="62"/>
        <v>SCHEDULE 14: REPORT ON PASSENGER SATISFACTION INDICATORS | FY Q2 | International terminal: Cleanliness of airport terminal</v>
      </c>
    </row>
    <row r="3988" spans="1:14">
      <c r="A3988" t="s">
        <v>2</v>
      </c>
      <c r="B3988">
        <v>2012</v>
      </c>
      <c r="C3988" t="s">
        <v>5088</v>
      </c>
      <c r="D3988" t="s">
        <v>81</v>
      </c>
      <c r="E3988" t="s">
        <v>81</v>
      </c>
      <c r="F3988" t="s">
        <v>5095</v>
      </c>
      <c r="G3988">
        <v>40</v>
      </c>
      <c r="H3988" t="s">
        <v>5193</v>
      </c>
      <c r="I3988">
        <v>2012</v>
      </c>
      <c r="J3988" t="s">
        <v>5091</v>
      </c>
      <c r="K3988" t="s">
        <v>5980</v>
      </c>
      <c r="L3988">
        <v>4.3579999999999997</v>
      </c>
      <c r="M3988" s="9" t="str">
        <f>Data[[#This Row],[schedule]]&amp;" | "&amp;Data[[#This Row],[section]]</f>
        <v xml:space="preserve">SCHEDULE 14: REPORT ON PASSENGER SATISFACTION INDICATORS | </v>
      </c>
      <c r="N3988" s="9" t="str">
        <f t="shared" si="62"/>
        <v>SCHEDULE 14: REPORT ON PASSENGER SATISFACTION INDICATORS | FY Q3 | International terminal: Cleanliness of airport terminal</v>
      </c>
    </row>
    <row r="3989" spans="1:14">
      <c r="A3989" t="s">
        <v>2</v>
      </c>
      <c r="B3989">
        <v>2012</v>
      </c>
      <c r="C3989" t="s">
        <v>5088</v>
      </c>
      <c r="D3989" t="s">
        <v>81</v>
      </c>
      <c r="E3989" t="s">
        <v>81</v>
      </c>
      <c r="F3989" t="s">
        <v>5097</v>
      </c>
      <c r="G3989">
        <v>40</v>
      </c>
      <c r="H3989" t="s">
        <v>5193</v>
      </c>
      <c r="I3989">
        <v>2012</v>
      </c>
      <c r="J3989" t="s">
        <v>5091</v>
      </c>
      <c r="K3989" t="s">
        <v>5911</v>
      </c>
      <c r="L3989">
        <v>4.3570000000000002</v>
      </c>
      <c r="M3989" s="9" t="str">
        <f>Data[[#This Row],[schedule]]&amp;" | "&amp;Data[[#This Row],[section]]</f>
        <v xml:space="preserve">SCHEDULE 14: REPORT ON PASSENGER SATISFACTION INDICATORS | </v>
      </c>
      <c r="N3989" s="9" t="str">
        <f t="shared" si="62"/>
        <v>SCHEDULE 14: REPORT ON PASSENGER SATISFACTION INDICATORS | FY Q4 | International terminal: Cleanliness of airport terminal</v>
      </c>
    </row>
    <row r="3990" spans="1:14">
      <c r="A3990" t="s">
        <v>2</v>
      </c>
      <c r="B3990">
        <v>2012</v>
      </c>
      <c r="C3990" t="s">
        <v>5088</v>
      </c>
      <c r="D3990" t="s">
        <v>81</v>
      </c>
      <c r="E3990" t="s">
        <v>81</v>
      </c>
      <c r="F3990" t="s">
        <v>5099</v>
      </c>
      <c r="G3990">
        <v>40</v>
      </c>
      <c r="H3990" t="s">
        <v>5193</v>
      </c>
      <c r="I3990">
        <v>2012</v>
      </c>
      <c r="J3990" t="s">
        <v>5091</v>
      </c>
      <c r="K3990" t="s">
        <v>5981</v>
      </c>
      <c r="L3990">
        <v>4.4059999999999997</v>
      </c>
      <c r="M3990" s="9" t="str">
        <f>Data[[#This Row],[schedule]]&amp;" | "&amp;Data[[#This Row],[section]]</f>
        <v xml:space="preserve">SCHEDULE 14: REPORT ON PASSENGER SATISFACTION INDICATORS | </v>
      </c>
      <c r="N3990" s="9" t="str">
        <f t="shared" si="62"/>
        <v>SCHEDULE 14: REPORT ON PASSENGER SATISFACTION INDICATORS | Annual average | International terminal: Cleanliness of airport terminal</v>
      </c>
    </row>
    <row r="3991" spans="1:14">
      <c r="A3991" t="s">
        <v>2</v>
      </c>
      <c r="B3991">
        <v>2012</v>
      </c>
      <c r="C3991" t="s">
        <v>5088</v>
      </c>
      <c r="D3991" t="s">
        <v>81</v>
      </c>
      <c r="E3991" t="s">
        <v>81</v>
      </c>
      <c r="F3991" t="s">
        <v>5089</v>
      </c>
      <c r="G3991">
        <v>41</v>
      </c>
      <c r="H3991" t="s">
        <v>5196</v>
      </c>
      <c r="I3991">
        <v>2012</v>
      </c>
      <c r="J3991" t="s">
        <v>5091</v>
      </c>
      <c r="K3991" t="s">
        <v>5982</v>
      </c>
      <c r="L3991">
        <v>4.3410000000000002</v>
      </c>
      <c r="M3991" s="9" t="str">
        <f>Data[[#This Row],[schedule]]&amp;" | "&amp;Data[[#This Row],[section]]</f>
        <v xml:space="preserve">SCHEDULE 14: REPORT ON PASSENGER SATISFACTION INDICATORS | </v>
      </c>
      <c r="N3991" s="9" t="str">
        <f t="shared" si="62"/>
        <v>SCHEDULE 14: REPORT ON PASSENGER SATISFACTION INDICATORS | FY Q1 | International terminal: Ambience of the airport</v>
      </c>
    </row>
    <row r="3992" spans="1:14">
      <c r="A3992" t="s">
        <v>2</v>
      </c>
      <c r="B3992">
        <v>2012</v>
      </c>
      <c r="C3992" t="s">
        <v>5088</v>
      </c>
      <c r="D3992" t="s">
        <v>81</v>
      </c>
      <c r="E3992" t="s">
        <v>81</v>
      </c>
      <c r="F3992" t="s">
        <v>5093</v>
      </c>
      <c r="G3992">
        <v>41</v>
      </c>
      <c r="H3992" t="s">
        <v>5196</v>
      </c>
      <c r="I3992">
        <v>2012</v>
      </c>
      <c r="J3992" t="s">
        <v>5091</v>
      </c>
      <c r="K3992" t="s">
        <v>5983</v>
      </c>
      <c r="L3992">
        <v>4.149</v>
      </c>
      <c r="M3992" s="9" t="str">
        <f>Data[[#This Row],[schedule]]&amp;" | "&amp;Data[[#This Row],[section]]</f>
        <v xml:space="preserve">SCHEDULE 14: REPORT ON PASSENGER SATISFACTION INDICATORS | </v>
      </c>
      <c r="N3992" s="9" t="str">
        <f t="shared" si="62"/>
        <v>SCHEDULE 14: REPORT ON PASSENGER SATISFACTION INDICATORS | FY Q2 | International terminal: Ambience of the airport</v>
      </c>
    </row>
    <row r="3993" spans="1:14">
      <c r="A3993" t="s">
        <v>2</v>
      </c>
      <c r="B3993">
        <v>2012</v>
      </c>
      <c r="C3993" t="s">
        <v>5088</v>
      </c>
      <c r="D3993" t="s">
        <v>81</v>
      </c>
      <c r="E3993" t="s">
        <v>81</v>
      </c>
      <c r="F3993" t="s">
        <v>5095</v>
      </c>
      <c r="G3993">
        <v>41</v>
      </c>
      <c r="H3993" t="s">
        <v>5196</v>
      </c>
      <c r="I3993">
        <v>2012</v>
      </c>
      <c r="J3993" t="s">
        <v>5091</v>
      </c>
      <c r="K3993" t="s">
        <v>5984</v>
      </c>
      <c r="L3993">
        <v>4.0970000000000004</v>
      </c>
      <c r="M3993" s="9" t="str">
        <f>Data[[#This Row],[schedule]]&amp;" | "&amp;Data[[#This Row],[section]]</f>
        <v xml:space="preserve">SCHEDULE 14: REPORT ON PASSENGER SATISFACTION INDICATORS | </v>
      </c>
      <c r="N3993" s="9" t="str">
        <f t="shared" si="62"/>
        <v>SCHEDULE 14: REPORT ON PASSENGER SATISFACTION INDICATORS | FY Q3 | International terminal: Ambience of the airport</v>
      </c>
    </row>
    <row r="3994" spans="1:14">
      <c r="A3994" t="s">
        <v>2</v>
      </c>
      <c r="B3994">
        <v>2012</v>
      </c>
      <c r="C3994" t="s">
        <v>5088</v>
      </c>
      <c r="D3994" t="s">
        <v>81</v>
      </c>
      <c r="E3994" t="s">
        <v>81</v>
      </c>
      <c r="F3994" t="s">
        <v>5097</v>
      </c>
      <c r="G3994">
        <v>41</v>
      </c>
      <c r="H3994" t="s">
        <v>5196</v>
      </c>
      <c r="I3994">
        <v>2012</v>
      </c>
      <c r="J3994" t="s">
        <v>5091</v>
      </c>
      <c r="K3994" t="s">
        <v>5972</v>
      </c>
      <c r="L3994">
        <v>4.2050000000000001</v>
      </c>
      <c r="M3994" s="9" t="str">
        <f>Data[[#This Row],[schedule]]&amp;" | "&amp;Data[[#This Row],[section]]</f>
        <v xml:space="preserve">SCHEDULE 14: REPORT ON PASSENGER SATISFACTION INDICATORS | </v>
      </c>
      <c r="N3994" s="9" t="str">
        <f t="shared" si="62"/>
        <v>SCHEDULE 14: REPORT ON PASSENGER SATISFACTION INDICATORS | FY Q4 | International terminal: Ambience of the airport</v>
      </c>
    </row>
    <row r="3995" spans="1:14">
      <c r="A3995" t="s">
        <v>2</v>
      </c>
      <c r="B3995">
        <v>2012</v>
      </c>
      <c r="C3995" t="s">
        <v>5088</v>
      </c>
      <c r="D3995" t="s">
        <v>81</v>
      </c>
      <c r="E3995" t="s">
        <v>81</v>
      </c>
      <c r="F3995" t="s">
        <v>5099</v>
      </c>
      <c r="G3995">
        <v>41</v>
      </c>
      <c r="H3995" t="s">
        <v>5196</v>
      </c>
      <c r="I3995">
        <v>2012</v>
      </c>
      <c r="J3995" t="s">
        <v>5091</v>
      </c>
      <c r="K3995" t="s">
        <v>5985</v>
      </c>
      <c r="L3995">
        <v>4.1980000000000004</v>
      </c>
      <c r="M3995" s="9" t="str">
        <f>Data[[#This Row],[schedule]]&amp;" | "&amp;Data[[#This Row],[section]]</f>
        <v xml:space="preserve">SCHEDULE 14: REPORT ON PASSENGER SATISFACTION INDICATORS | </v>
      </c>
      <c r="N3995" s="9" t="str">
        <f t="shared" si="62"/>
        <v>SCHEDULE 14: REPORT ON PASSENGER SATISFACTION INDICATORS | Annual average | International terminal: Ambience of the airport</v>
      </c>
    </row>
    <row r="3996" spans="1:14">
      <c r="A3996" t="s">
        <v>2</v>
      </c>
      <c r="B3996">
        <v>2012</v>
      </c>
      <c r="C3996" t="s">
        <v>5088</v>
      </c>
      <c r="D3996" t="s">
        <v>81</v>
      </c>
      <c r="E3996" t="s">
        <v>81</v>
      </c>
      <c r="F3996" t="s">
        <v>5089</v>
      </c>
      <c r="G3996">
        <v>42</v>
      </c>
      <c r="H3996" t="s">
        <v>5198</v>
      </c>
      <c r="I3996">
        <v>2012</v>
      </c>
      <c r="J3996" t="s">
        <v>5091</v>
      </c>
      <c r="K3996" t="s">
        <v>5113</v>
      </c>
      <c r="L3996">
        <v>4.05</v>
      </c>
      <c r="M3996" s="9" t="str">
        <f>Data[[#This Row],[schedule]]&amp;" | "&amp;Data[[#This Row],[section]]</f>
        <v xml:space="preserve">SCHEDULE 14: REPORT ON PASSENGER SATISFACTION INDICATORS | </v>
      </c>
      <c r="N3996" s="9" t="str">
        <f t="shared" si="62"/>
        <v>SCHEDULE 14: REPORT ON PASSENGER SATISFACTION INDICATORS | FY Q1 | International terminal: Passport and visa inspection waiting time</v>
      </c>
    </row>
    <row r="3997" spans="1:14">
      <c r="A3997" t="s">
        <v>2</v>
      </c>
      <c r="B3997">
        <v>2012</v>
      </c>
      <c r="C3997" t="s">
        <v>5088</v>
      </c>
      <c r="D3997" t="s">
        <v>81</v>
      </c>
      <c r="E3997" t="s">
        <v>81</v>
      </c>
      <c r="F3997" t="s">
        <v>5093</v>
      </c>
      <c r="G3997">
        <v>42</v>
      </c>
      <c r="H3997" t="s">
        <v>5198</v>
      </c>
      <c r="I3997">
        <v>2012</v>
      </c>
      <c r="J3997" t="s">
        <v>5091</v>
      </c>
      <c r="K3997" t="s">
        <v>5176</v>
      </c>
      <c r="L3997">
        <v>4.25</v>
      </c>
      <c r="M3997" s="9" t="str">
        <f>Data[[#This Row],[schedule]]&amp;" | "&amp;Data[[#This Row],[section]]</f>
        <v xml:space="preserve">SCHEDULE 14: REPORT ON PASSENGER SATISFACTION INDICATORS | </v>
      </c>
      <c r="N3997" s="9" t="str">
        <f t="shared" si="62"/>
        <v>SCHEDULE 14: REPORT ON PASSENGER SATISFACTION INDICATORS | FY Q2 | International terminal: Passport and visa inspection waiting time</v>
      </c>
    </row>
    <row r="3998" spans="1:14">
      <c r="A3998" t="s">
        <v>2</v>
      </c>
      <c r="B3998">
        <v>2012</v>
      </c>
      <c r="C3998" t="s">
        <v>5088</v>
      </c>
      <c r="D3998" t="s">
        <v>81</v>
      </c>
      <c r="E3998" t="s">
        <v>81</v>
      </c>
      <c r="F3998" t="s">
        <v>5095</v>
      </c>
      <c r="G3998">
        <v>42</v>
      </c>
      <c r="H3998" t="s">
        <v>5198</v>
      </c>
      <c r="I3998">
        <v>2012</v>
      </c>
      <c r="J3998" t="s">
        <v>5091</v>
      </c>
      <c r="K3998" t="s">
        <v>5986</v>
      </c>
      <c r="L3998">
        <v>4.1520000000000001</v>
      </c>
      <c r="M3998" s="9" t="str">
        <f>Data[[#This Row],[schedule]]&amp;" | "&amp;Data[[#This Row],[section]]</f>
        <v xml:space="preserve">SCHEDULE 14: REPORT ON PASSENGER SATISFACTION INDICATORS | </v>
      </c>
      <c r="N3998" s="9" t="str">
        <f t="shared" si="62"/>
        <v>SCHEDULE 14: REPORT ON PASSENGER SATISFACTION INDICATORS | FY Q3 | International terminal: Passport and visa inspection waiting time</v>
      </c>
    </row>
    <row r="3999" spans="1:14">
      <c r="A3999" t="s">
        <v>2</v>
      </c>
      <c r="B3999">
        <v>2012</v>
      </c>
      <c r="C3999" t="s">
        <v>5088</v>
      </c>
      <c r="D3999" t="s">
        <v>81</v>
      </c>
      <c r="E3999" t="s">
        <v>81</v>
      </c>
      <c r="F3999" t="s">
        <v>5097</v>
      </c>
      <c r="G3999">
        <v>42</v>
      </c>
      <c r="H3999" t="s">
        <v>5198</v>
      </c>
      <c r="I3999">
        <v>2012</v>
      </c>
      <c r="J3999" t="s">
        <v>5091</v>
      </c>
      <c r="K3999" t="s">
        <v>5980</v>
      </c>
      <c r="L3999">
        <v>4.3579999999999997</v>
      </c>
      <c r="M3999" s="9" t="str">
        <f>Data[[#This Row],[schedule]]&amp;" | "&amp;Data[[#This Row],[section]]</f>
        <v xml:space="preserve">SCHEDULE 14: REPORT ON PASSENGER SATISFACTION INDICATORS | </v>
      </c>
      <c r="N3999" s="9" t="str">
        <f t="shared" si="62"/>
        <v>SCHEDULE 14: REPORT ON PASSENGER SATISFACTION INDICATORS | FY Q4 | International terminal: Passport and visa inspection waiting time</v>
      </c>
    </row>
    <row r="4000" spans="1:14">
      <c r="A4000" t="s">
        <v>2</v>
      </c>
      <c r="B4000">
        <v>2012</v>
      </c>
      <c r="C4000" t="s">
        <v>5088</v>
      </c>
      <c r="D4000" t="s">
        <v>81</v>
      </c>
      <c r="E4000" t="s">
        <v>81</v>
      </c>
      <c r="F4000" t="s">
        <v>5099</v>
      </c>
      <c r="G4000">
        <v>42</v>
      </c>
      <c r="H4000" t="s">
        <v>5198</v>
      </c>
      <c r="I4000">
        <v>2012</v>
      </c>
      <c r="J4000" t="s">
        <v>5091</v>
      </c>
      <c r="K4000" t="s">
        <v>5987</v>
      </c>
      <c r="L4000">
        <v>4.2025000000000006</v>
      </c>
      <c r="M4000" s="9" t="str">
        <f>Data[[#This Row],[schedule]]&amp;" | "&amp;Data[[#This Row],[section]]</f>
        <v xml:space="preserve">SCHEDULE 14: REPORT ON PASSENGER SATISFACTION INDICATORS | </v>
      </c>
      <c r="N4000" s="9" t="str">
        <f t="shared" si="62"/>
        <v>SCHEDULE 14: REPORT ON PASSENGER SATISFACTION INDICATORS | Annual average | International terminal: Passport and visa inspection waiting time</v>
      </c>
    </row>
    <row r="4001" spans="1:14">
      <c r="A4001" t="s">
        <v>2</v>
      </c>
      <c r="B4001">
        <v>2012</v>
      </c>
      <c r="C4001" t="s">
        <v>5088</v>
      </c>
      <c r="D4001" t="s">
        <v>81</v>
      </c>
      <c r="E4001" t="s">
        <v>81</v>
      </c>
      <c r="F4001" t="s">
        <v>5089</v>
      </c>
      <c r="G4001">
        <v>43</v>
      </c>
      <c r="H4001" t="s">
        <v>5203</v>
      </c>
      <c r="I4001">
        <v>2012</v>
      </c>
      <c r="J4001" t="s">
        <v>5091</v>
      </c>
      <c r="K4001" t="s">
        <v>5988</v>
      </c>
      <c r="L4001">
        <v>4.4429999999999996</v>
      </c>
      <c r="M4001" s="9" t="str">
        <f>Data[[#This Row],[schedule]]&amp;" | "&amp;Data[[#This Row],[section]]</f>
        <v xml:space="preserve">SCHEDULE 14: REPORT ON PASSENGER SATISFACTION INDICATORS | </v>
      </c>
      <c r="N4001" s="9" t="str">
        <f t="shared" si="62"/>
        <v>SCHEDULE 14: REPORT ON PASSENGER SATISFACTION INDICATORS | FY Q1 | International terminal: Security inspection waiting time</v>
      </c>
    </row>
    <row r="4002" spans="1:14">
      <c r="A4002" t="s">
        <v>2</v>
      </c>
      <c r="B4002">
        <v>2012</v>
      </c>
      <c r="C4002" t="s">
        <v>5088</v>
      </c>
      <c r="D4002" t="s">
        <v>81</v>
      </c>
      <c r="E4002" t="s">
        <v>81</v>
      </c>
      <c r="F4002" t="s">
        <v>5093</v>
      </c>
      <c r="G4002">
        <v>43</v>
      </c>
      <c r="H4002" t="s">
        <v>5203</v>
      </c>
      <c r="I4002">
        <v>2012</v>
      </c>
      <c r="J4002" t="s">
        <v>5091</v>
      </c>
      <c r="K4002" t="s">
        <v>5989</v>
      </c>
      <c r="L4002">
        <v>4.3179999999999996</v>
      </c>
      <c r="M4002" s="9" t="str">
        <f>Data[[#This Row],[schedule]]&amp;" | "&amp;Data[[#This Row],[section]]</f>
        <v xml:space="preserve">SCHEDULE 14: REPORT ON PASSENGER SATISFACTION INDICATORS | </v>
      </c>
      <c r="N4002" s="9" t="str">
        <f t="shared" si="62"/>
        <v>SCHEDULE 14: REPORT ON PASSENGER SATISFACTION INDICATORS | FY Q2 | International terminal: Security inspection waiting time</v>
      </c>
    </row>
    <row r="4003" spans="1:14">
      <c r="A4003" t="s">
        <v>2</v>
      </c>
      <c r="B4003">
        <v>2012</v>
      </c>
      <c r="C4003" t="s">
        <v>5088</v>
      </c>
      <c r="D4003" t="s">
        <v>81</v>
      </c>
      <c r="E4003" t="s">
        <v>81</v>
      </c>
      <c r="F4003" t="s">
        <v>5095</v>
      </c>
      <c r="G4003">
        <v>43</v>
      </c>
      <c r="H4003" t="s">
        <v>5203</v>
      </c>
      <c r="I4003">
        <v>2012</v>
      </c>
      <c r="J4003" t="s">
        <v>5091</v>
      </c>
      <c r="K4003" t="s">
        <v>5990</v>
      </c>
      <c r="L4003">
        <v>4.2930000000000001</v>
      </c>
      <c r="M4003" s="9" t="str">
        <f>Data[[#This Row],[schedule]]&amp;" | "&amp;Data[[#This Row],[section]]</f>
        <v xml:space="preserve">SCHEDULE 14: REPORT ON PASSENGER SATISFACTION INDICATORS | </v>
      </c>
      <c r="N4003" s="9" t="str">
        <f t="shared" si="62"/>
        <v>SCHEDULE 14: REPORT ON PASSENGER SATISFACTION INDICATORS | FY Q3 | International terminal: Security inspection waiting time</v>
      </c>
    </row>
    <row r="4004" spans="1:14">
      <c r="A4004" t="s">
        <v>2</v>
      </c>
      <c r="B4004">
        <v>2012</v>
      </c>
      <c r="C4004" t="s">
        <v>5088</v>
      </c>
      <c r="D4004" t="s">
        <v>81</v>
      </c>
      <c r="E4004" t="s">
        <v>81</v>
      </c>
      <c r="F4004" t="s">
        <v>5097</v>
      </c>
      <c r="G4004">
        <v>43</v>
      </c>
      <c r="H4004" t="s">
        <v>5203</v>
      </c>
      <c r="I4004">
        <v>2012</v>
      </c>
      <c r="J4004" t="s">
        <v>5091</v>
      </c>
      <c r="K4004" t="s">
        <v>5204</v>
      </c>
      <c r="L4004">
        <v>4.5999999999999996</v>
      </c>
      <c r="M4004" s="9" t="str">
        <f>Data[[#This Row],[schedule]]&amp;" | "&amp;Data[[#This Row],[section]]</f>
        <v xml:space="preserve">SCHEDULE 14: REPORT ON PASSENGER SATISFACTION INDICATORS | </v>
      </c>
      <c r="N4004" s="9" t="str">
        <f t="shared" si="62"/>
        <v>SCHEDULE 14: REPORT ON PASSENGER SATISFACTION INDICATORS | FY Q4 | International terminal: Security inspection waiting time</v>
      </c>
    </row>
    <row r="4005" spans="1:14">
      <c r="A4005" t="s">
        <v>2</v>
      </c>
      <c r="B4005">
        <v>2012</v>
      </c>
      <c r="C4005" t="s">
        <v>5088</v>
      </c>
      <c r="D4005" t="s">
        <v>81</v>
      </c>
      <c r="E4005" t="s">
        <v>81</v>
      </c>
      <c r="F4005" t="s">
        <v>5099</v>
      </c>
      <c r="G4005">
        <v>43</v>
      </c>
      <c r="H4005" t="s">
        <v>5203</v>
      </c>
      <c r="I4005">
        <v>2012</v>
      </c>
      <c r="J4005" t="s">
        <v>5091</v>
      </c>
      <c r="K4005" t="s">
        <v>5991</v>
      </c>
      <c r="L4005">
        <v>4.4134999999999991</v>
      </c>
      <c r="M4005" s="9" t="str">
        <f>Data[[#This Row],[schedule]]&amp;" | "&amp;Data[[#This Row],[section]]</f>
        <v xml:space="preserve">SCHEDULE 14: REPORT ON PASSENGER SATISFACTION INDICATORS | </v>
      </c>
      <c r="N4005" s="9" t="str">
        <f t="shared" si="62"/>
        <v>SCHEDULE 14: REPORT ON PASSENGER SATISFACTION INDICATORS | Annual average | International terminal: Security inspection waiting time</v>
      </c>
    </row>
    <row r="4006" spans="1:14">
      <c r="A4006" t="s">
        <v>2</v>
      </c>
      <c r="B4006">
        <v>2012</v>
      </c>
      <c r="C4006" t="s">
        <v>5088</v>
      </c>
      <c r="D4006" t="s">
        <v>81</v>
      </c>
      <c r="E4006" t="s">
        <v>81</v>
      </c>
      <c r="F4006" t="s">
        <v>5089</v>
      </c>
      <c r="G4006">
        <v>44</v>
      </c>
      <c r="H4006" t="s">
        <v>5207</v>
      </c>
      <c r="I4006">
        <v>2012</v>
      </c>
      <c r="J4006" t="s">
        <v>5091</v>
      </c>
      <c r="K4006" t="s">
        <v>5176</v>
      </c>
      <c r="L4006">
        <v>4.25</v>
      </c>
      <c r="M4006" s="9" t="str">
        <f>Data[[#This Row],[schedule]]&amp;" | "&amp;Data[[#This Row],[section]]</f>
        <v xml:space="preserve">SCHEDULE 14: REPORT ON PASSENGER SATISFACTION INDICATORS | </v>
      </c>
      <c r="N4006" s="9" t="str">
        <f t="shared" si="62"/>
        <v>SCHEDULE 14: REPORT ON PASSENGER SATISFACTION INDICATORS | FY Q1 | International terminal: Check-in waiting time</v>
      </c>
    </row>
    <row r="4007" spans="1:14">
      <c r="A4007" t="s">
        <v>2</v>
      </c>
      <c r="B4007">
        <v>2012</v>
      </c>
      <c r="C4007" t="s">
        <v>5088</v>
      </c>
      <c r="D4007" t="s">
        <v>81</v>
      </c>
      <c r="E4007" t="s">
        <v>81</v>
      </c>
      <c r="F4007" t="s">
        <v>5093</v>
      </c>
      <c r="G4007">
        <v>44</v>
      </c>
      <c r="H4007" t="s">
        <v>5207</v>
      </c>
      <c r="I4007">
        <v>2012</v>
      </c>
      <c r="J4007" t="s">
        <v>5091</v>
      </c>
      <c r="K4007" t="s">
        <v>5992</v>
      </c>
      <c r="L4007">
        <v>4.1470000000000002</v>
      </c>
      <c r="M4007" s="9" t="str">
        <f>Data[[#This Row],[schedule]]&amp;" | "&amp;Data[[#This Row],[section]]</f>
        <v xml:space="preserve">SCHEDULE 14: REPORT ON PASSENGER SATISFACTION INDICATORS | </v>
      </c>
      <c r="N4007" s="9" t="str">
        <f t="shared" si="62"/>
        <v>SCHEDULE 14: REPORT ON PASSENGER SATISFACTION INDICATORS | FY Q2 | International terminal: Check-in waiting time</v>
      </c>
    </row>
    <row r="4008" spans="1:14">
      <c r="A4008" t="s">
        <v>2</v>
      </c>
      <c r="B4008">
        <v>2012</v>
      </c>
      <c r="C4008" t="s">
        <v>5088</v>
      </c>
      <c r="D4008" t="s">
        <v>81</v>
      </c>
      <c r="E4008" t="s">
        <v>81</v>
      </c>
      <c r="F4008" t="s">
        <v>5095</v>
      </c>
      <c r="G4008">
        <v>44</v>
      </c>
      <c r="H4008" t="s">
        <v>5207</v>
      </c>
      <c r="I4008">
        <v>2012</v>
      </c>
      <c r="J4008" t="s">
        <v>5091</v>
      </c>
      <c r="K4008" t="s">
        <v>5993</v>
      </c>
      <c r="L4008">
        <v>4.1130000000000004</v>
      </c>
      <c r="M4008" s="9" t="str">
        <f>Data[[#This Row],[schedule]]&amp;" | "&amp;Data[[#This Row],[section]]</f>
        <v xml:space="preserve">SCHEDULE 14: REPORT ON PASSENGER SATISFACTION INDICATORS | </v>
      </c>
      <c r="N4008" s="9" t="str">
        <f t="shared" si="62"/>
        <v>SCHEDULE 14: REPORT ON PASSENGER SATISFACTION INDICATORS | FY Q3 | International terminal: Check-in waiting time</v>
      </c>
    </row>
    <row r="4009" spans="1:14">
      <c r="A4009" t="s">
        <v>2</v>
      </c>
      <c r="B4009">
        <v>2012</v>
      </c>
      <c r="C4009" t="s">
        <v>5088</v>
      </c>
      <c r="D4009" t="s">
        <v>81</v>
      </c>
      <c r="E4009" t="s">
        <v>81</v>
      </c>
      <c r="F4009" t="s">
        <v>5097</v>
      </c>
      <c r="G4009">
        <v>44</v>
      </c>
      <c r="H4009" t="s">
        <v>5207</v>
      </c>
      <c r="I4009">
        <v>2012</v>
      </c>
      <c r="J4009" t="s">
        <v>5091</v>
      </c>
      <c r="K4009" t="s">
        <v>5994</v>
      </c>
      <c r="L4009">
        <v>4.2619999999999996</v>
      </c>
      <c r="M4009" s="9" t="str">
        <f>Data[[#This Row],[schedule]]&amp;" | "&amp;Data[[#This Row],[section]]</f>
        <v xml:space="preserve">SCHEDULE 14: REPORT ON PASSENGER SATISFACTION INDICATORS | </v>
      </c>
      <c r="N4009" s="9" t="str">
        <f t="shared" si="62"/>
        <v>SCHEDULE 14: REPORT ON PASSENGER SATISFACTION INDICATORS | FY Q4 | International terminal: Check-in waiting time</v>
      </c>
    </row>
    <row r="4010" spans="1:14">
      <c r="A4010" t="s">
        <v>2</v>
      </c>
      <c r="B4010">
        <v>2012</v>
      </c>
      <c r="C4010" t="s">
        <v>5088</v>
      </c>
      <c r="D4010" t="s">
        <v>81</v>
      </c>
      <c r="E4010" t="s">
        <v>81</v>
      </c>
      <c r="F4010" t="s">
        <v>5099</v>
      </c>
      <c r="G4010">
        <v>44</v>
      </c>
      <c r="H4010" t="s">
        <v>5207</v>
      </c>
      <c r="I4010">
        <v>2012</v>
      </c>
      <c r="J4010" t="s">
        <v>5091</v>
      </c>
      <c r="K4010" t="s">
        <v>5995</v>
      </c>
      <c r="L4010">
        <v>4.1930000000000014</v>
      </c>
      <c r="M4010" s="9" t="str">
        <f>Data[[#This Row],[schedule]]&amp;" | "&amp;Data[[#This Row],[section]]</f>
        <v xml:space="preserve">SCHEDULE 14: REPORT ON PASSENGER SATISFACTION INDICATORS | </v>
      </c>
      <c r="N4010" s="9" t="str">
        <f t="shared" si="62"/>
        <v>SCHEDULE 14: REPORT ON PASSENGER SATISFACTION INDICATORS | Annual average | International terminal: Check-in waiting time</v>
      </c>
    </row>
    <row r="4011" spans="1:14">
      <c r="A4011" t="s">
        <v>2</v>
      </c>
      <c r="B4011">
        <v>2012</v>
      </c>
      <c r="C4011" t="s">
        <v>5088</v>
      </c>
      <c r="D4011" t="s">
        <v>81</v>
      </c>
      <c r="E4011" t="s">
        <v>81</v>
      </c>
      <c r="F4011" t="s">
        <v>5089</v>
      </c>
      <c r="G4011">
        <v>45</v>
      </c>
      <c r="H4011" t="s">
        <v>5212</v>
      </c>
      <c r="I4011">
        <v>2012</v>
      </c>
      <c r="J4011" t="s">
        <v>5091</v>
      </c>
      <c r="K4011" t="s">
        <v>5996</v>
      </c>
      <c r="L4011">
        <v>4.5339999999999998</v>
      </c>
      <c r="M4011" s="9" t="str">
        <f>Data[[#This Row],[schedule]]&amp;" | "&amp;Data[[#This Row],[section]]</f>
        <v xml:space="preserve">SCHEDULE 14: REPORT ON PASSENGER SATISFACTION INDICATORS | </v>
      </c>
      <c r="N4011" s="9" t="str">
        <f t="shared" si="62"/>
        <v>SCHEDULE 14: REPORT ON PASSENGER SATISFACTION INDICATORS | FY Q1 | International terminal: Feeling of being safe and secure</v>
      </c>
    </row>
    <row r="4012" spans="1:14">
      <c r="A4012" t="s">
        <v>2</v>
      </c>
      <c r="B4012">
        <v>2012</v>
      </c>
      <c r="C4012" t="s">
        <v>5088</v>
      </c>
      <c r="D4012" t="s">
        <v>81</v>
      </c>
      <c r="E4012" t="s">
        <v>81</v>
      </c>
      <c r="F4012" t="s">
        <v>5093</v>
      </c>
      <c r="G4012">
        <v>45</v>
      </c>
      <c r="H4012" t="s">
        <v>5212</v>
      </c>
      <c r="I4012">
        <v>2012</v>
      </c>
      <c r="J4012" t="s">
        <v>5091</v>
      </c>
      <c r="K4012" t="s">
        <v>5997</v>
      </c>
      <c r="L4012">
        <v>4.4770000000000003</v>
      </c>
      <c r="M4012" s="9" t="str">
        <f>Data[[#This Row],[schedule]]&amp;" | "&amp;Data[[#This Row],[section]]</f>
        <v xml:space="preserve">SCHEDULE 14: REPORT ON PASSENGER SATISFACTION INDICATORS | </v>
      </c>
      <c r="N4012" s="9" t="str">
        <f t="shared" si="62"/>
        <v>SCHEDULE 14: REPORT ON PASSENGER SATISFACTION INDICATORS | FY Q2 | International terminal: Feeling of being safe and secure</v>
      </c>
    </row>
    <row r="4013" spans="1:14">
      <c r="A4013" t="s">
        <v>2</v>
      </c>
      <c r="B4013">
        <v>2012</v>
      </c>
      <c r="C4013" t="s">
        <v>5088</v>
      </c>
      <c r="D4013" t="s">
        <v>81</v>
      </c>
      <c r="E4013" t="s">
        <v>81</v>
      </c>
      <c r="F4013" t="s">
        <v>5095</v>
      </c>
      <c r="G4013">
        <v>45</v>
      </c>
      <c r="H4013" t="s">
        <v>5212</v>
      </c>
      <c r="I4013">
        <v>2012</v>
      </c>
      <c r="J4013" t="s">
        <v>5091</v>
      </c>
      <c r="K4013" t="s">
        <v>5998</v>
      </c>
      <c r="L4013">
        <v>4.4779999999999998</v>
      </c>
      <c r="M4013" s="9" t="str">
        <f>Data[[#This Row],[schedule]]&amp;" | "&amp;Data[[#This Row],[section]]</f>
        <v xml:space="preserve">SCHEDULE 14: REPORT ON PASSENGER SATISFACTION INDICATORS | </v>
      </c>
      <c r="N4013" s="9" t="str">
        <f t="shared" si="62"/>
        <v>SCHEDULE 14: REPORT ON PASSENGER SATISFACTION INDICATORS | FY Q3 | International terminal: Feeling of being safe and secure</v>
      </c>
    </row>
    <row r="4014" spans="1:14">
      <c r="A4014" t="s">
        <v>2</v>
      </c>
      <c r="B4014">
        <v>2012</v>
      </c>
      <c r="C4014" t="s">
        <v>5088</v>
      </c>
      <c r="D4014" t="s">
        <v>81</v>
      </c>
      <c r="E4014" t="s">
        <v>81</v>
      </c>
      <c r="F4014" t="s">
        <v>5097</v>
      </c>
      <c r="G4014">
        <v>45</v>
      </c>
      <c r="H4014" t="s">
        <v>5212</v>
      </c>
      <c r="I4014">
        <v>2012</v>
      </c>
      <c r="J4014" t="s">
        <v>5091</v>
      </c>
      <c r="K4014" t="s">
        <v>5999</v>
      </c>
      <c r="L4014">
        <v>4.556</v>
      </c>
      <c r="M4014" s="9" t="str">
        <f>Data[[#This Row],[schedule]]&amp;" | "&amp;Data[[#This Row],[section]]</f>
        <v xml:space="preserve">SCHEDULE 14: REPORT ON PASSENGER SATISFACTION INDICATORS | </v>
      </c>
      <c r="N4014" s="9" t="str">
        <f t="shared" si="62"/>
        <v>SCHEDULE 14: REPORT ON PASSENGER SATISFACTION INDICATORS | FY Q4 | International terminal: Feeling of being safe and secure</v>
      </c>
    </row>
    <row r="4015" spans="1:14">
      <c r="A4015" t="s">
        <v>2</v>
      </c>
      <c r="B4015">
        <v>2012</v>
      </c>
      <c r="C4015" t="s">
        <v>5088</v>
      </c>
      <c r="D4015" t="s">
        <v>81</v>
      </c>
      <c r="E4015" t="s">
        <v>81</v>
      </c>
      <c r="F4015" t="s">
        <v>5099</v>
      </c>
      <c r="G4015">
        <v>45</v>
      </c>
      <c r="H4015" t="s">
        <v>5212</v>
      </c>
      <c r="I4015">
        <v>2012</v>
      </c>
      <c r="J4015" t="s">
        <v>5091</v>
      </c>
      <c r="K4015" t="s">
        <v>6000</v>
      </c>
      <c r="L4015">
        <v>4.5112500000000004</v>
      </c>
      <c r="M4015" s="9" t="str">
        <f>Data[[#This Row],[schedule]]&amp;" | "&amp;Data[[#This Row],[section]]</f>
        <v xml:space="preserve">SCHEDULE 14: REPORT ON PASSENGER SATISFACTION INDICATORS | </v>
      </c>
      <c r="N4015" s="9" t="str">
        <f t="shared" si="62"/>
        <v>SCHEDULE 14: REPORT ON PASSENGER SATISFACTION INDICATORS | Annual average | International terminal: Feeling of being safe and secure</v>
      </c>
    </row>
    <row r="4016" spans="1:14">
      <c r="A4016" t="s">
        <v>2</v>
      </c>
      <c r="B4016">
        <v>2012</v>
      </c>
      <c r="C4016" t="s">
        <v>5088</v>
      </c>
      <c r="D4016" t="s">
        <v>81</v>
      </c>
      <c r="E4016" t="s">
        <v>81</v>
      </c>
      <c r="F4016" t="s">
        <v>5089</v>
      </c>
      <c r="G4016">
        <v>46</v>
      </c>
      <c r="H4016" t="s">
        <v>5218</v>
      </c>
      <c r="I4016">
        <v>2012</v>
      </c>
      <c r="J4016" t="s">
        <v>5091</v>
      </c>
      <c r="K4016" t="s">
        <v>6001</v>
      </c>
      <c r="L4016">
        <v>4.2348571428571429</v>
      </c>
      <c r="M4016" s="9" t="str">
        <f>Data[[#This Row],[schedule]]&amp;" | "&amp;Data[[#This Row],[section]]</f>
        <v xml:space="preserve">SCHEDULE 14: REPORT ON PASSENGER SATISFACTION INDICATORS | </v>
      </c>
      <c r="N4016" s="9" t="str">
        <f t="shared" si="62"/>
        <v>SCHEDULE 14: REPORT ON PASSENGER SATISFACTION INDICATORS | FY Q1 | International terminal: Average survey score</v>
      </c>
    </row>
    <row r="4017" spans="1:14">
      <c r="A4017" t="s">
        <v>2</v>
      </c>
      <c r="B4017">
        <v>2012</v>
      </c>
      <c r="C4017" t="s">
        <v>5088</v>
      </c>
      <c r="D4017" t="s">
        <v>81</v>
      </c>
      <c r="E4017" t="s">
        <v>81</v>
      </c>
      <c r="F4017" t="s">
        <v>5093</v>
      </c>
      <c r="G4017">
        <v>46</v>
      </c>
      <c r="H4017" t="s">
        <v>5218</v>
      </c>
      <c r="I4017">
        <v>2012</v>
      </c>
      <c r="J4017" t="s">
        <v>5091</v>
      </c>
      <c r="K4017" t="s">
        <v>6002</v>
      </c>
      <c r="L4017">
        <v>4.1789999999999994</v>
      </c>
      <c r="M4017" s="9" t="str">
        <f>Data[[#This Row],[schedule]]&amp;" | "&amp;Data[[#This Row],[section]]</f>
        <v xml:space="preserve">SCHEDULE 14: REPORT ON PASSENGER SATISFACTION INDICATORS | </v>
      </c>
      <c r="N4017" s="9" t="str">
        <f t="shared" si="62"/>
        <v>SCHEDULE 14: REPORT ON PASSENGER SATISFACTION INDICATORS | FY Q2 | International terminal: Average survey score</v>
      </c>
    </row>
    <row r="4018" spans="1:14">
      <c r="A4018" t="s">
        <v>2</v>
      </c>
      <c r="B4018">
        <v>2012</v>
      </c>
      <c r="C4018" t="s">
        <v>5088</v>
      </c>
      <c r="D4018" t="s">
        <v>81</v>
      </c>
      <c r="E4018" t="s">
        <v>81</v>
      </c>
      <c r="F4018" t="s">
        <v>5095</v>
      </c>
      <c r="G4018">
        <v>46</v>
      </c>
      <c r="H4018" t="s">
        <v>5218</v>
      </c>
      <c r="I4018">
        <v>2012</v>
      </c>
      <c r="J4018" t="s">
        <v>5091</v>
      </c>
      <c r="K4018" t="s">
        <v>6003</v>
      </c>
      <c r="L4018">
        <v>4.2248571430000004</v>
      </c>
      <c r="M4018" s="9" t="str">
        <f>Data[[#This Row],[schedule]]&amp;" | "&amp;Data[[#This Row],[section]]</f>
        <v xml:space="preserve">SCHEDULE 14: REPORT ON PASSENGER SATISFACTION INDICATORS | </v>
      </c>
      <c r="N4018" s="9" t="str">
        <f t="shared" si="62"/>
        <v>SCHEDULE 14: REPORT ON PASSENGER SATISFACTION INDICATORS | FY Q3 | International terminal: Average survey score</v>
      </c>
    </row>
    <row r="4019" spans="1:14">
      <c r="A4019" t="s">
        <v>2</v>
      </c>
      <c r="B4019">
        <v>2012</v>
      </c>
      <c r="C4019" t="s">
        <v>5088</v>
      </c>
      <c r="D4019" t="s">
        <v>81</v>
      </c>
      <c r="E4019" t="s">
        <v>81</v>
      </c>
      <c r="F4019" t="s">
        <v>5097</v>
      </c>
      <c r="G4019">
        <v>46</v>
      </c>
      <c r="H4019" t="s">
        <v>5218</v>
      </c>
      <c r="I4019">
        <v>2012</v>
      </c>
      <c r="J4019" t="s">
        <v>5091</v>
      </c>
      <c r="K4019" t="s">
        <v>6004</v>
      </c>
      <c r="L4019">
        <v>4.276928571</v>
      </c>
      <c r="M4019" s="9" t="str">
        <f>Data[[#This Row],[schedule]]&amp;" | "&amp;Data[[#This Row],[section]]</f>
        <v xml:space="preserve">SCHEDULE 14: REPORT ON PASSENGER SATISFACTION INDICATORS | </v>
      </c>
      <c r="N4019" s="9" t="str">
        <f t="shared" si="62"/>
        <v>SCHEDULE 14: REPORT ON PASSENGER SATISFACTION INDICATORS | FY Q4 | International terminal: Average survey score</v>
      </c>
    </row>
    <row r="4020" spans="1:14">
      <c r="A4020" t="s">
        <v>2</v>
      </c>
      <c r="B4020">
        <v>2012</v>
      </c>
      <c r="C4020" t="s">
        <v>5088</v>
      </c>
      <c r="D4020" t="s">
        <v>81</v>
      </c>
      <c r="E4020" t="s">
        <v>81</v>
      </c>
      <c r="F4020" t="s">
        <v>5099</v>
      </c>
      <c r="G4020">
        <v>46</v>
      </c>
      <c r="H4020" t="s">
        <v>5218</v>
      </c>
      <c r="I4020">
        <v>2012</v>
      </c>
      <c r="J4020" t="s">
        <v>5091</v>
      </c>
      <c r="K4020" t="s">
        <v>6005</v>
      </c>
      <c r="L4020">
        <v>4.2289107142857132</v>
      </c>
      <c r="M4020" s="9" t="str">
        <f>Data[[#This Row],[schedule]]&amp;" | "&amp;Data[[#This Row],[section]]</f>
        <v xml:space="preserve">SCHEDULE 14: REPORT ON PASSENGER SATISFACTION INDICATORS | </v>
      </c>
      <c r="N4020" s="9" t="str">
        <f t="shared" si="62"/>
        <v>SCHEDULE 14: REPORT ON PASSENGER SATISFACTION INDICATORS | Annual average | International terminal: Average survey score</v>
      </c>
    </row>
    <row r="4021" spans="1:14">
      <c r="A4021" t="s">
        <v>2</v>
      </c>
      <c r="B4021">
        <v>2012</v>
      </c>
      <c r="C4021" t="s">
        <v>5223</v>
      </c>
      <c r="D4021" t="s">
        <v>81</v>
      </c>
      <c r="E4021" t="s">
        <v>81</v>
      </c>
      <c r="F4021" t="s">
        <v>5224</v>
      </c>
      <c r="G4021">
        <v>8</v>
      </c>
      <c r="H4021" t="s">
        <v>5225</v>
      </c>
      <c r="I4021">
        <v>2012</v>
      </c>
      <c r="J4021" t="s">
        <v>4988</v>
      </c>
      <c r="K4021" t="s">
        <v>1624</v>
      </c>
      <c r="L4021">
        <v>1</v>
      </c>
      <c r="M4021" s="9" t="str">
        <f>Data[[#This Row],[schedule]]&amp;" | "&amp;Data[[#This Row],[section]]</f>
        <v xml:space="preserve">SCHEDULE 11: REPORT ON RELIABILITY MEASURES | </v>
      </c>
      <c r="N4021" s="9" t="str">
        <f t="shared" si="62"/>
        <v>SCHEDULE 11: REPORT ON RELIABILITY MEASURES | Interruptions to: Runway | Caused by: Airports</v>
      </c>
    </row>
    <row r="4022" spans="1:14">
      <c r="A4022" t="s">
        <v>2</v>
      </c>
      <c r="B4022">
        <v>2012</v>
      </c>
      <c r="C4022" t="s">
        <v>5223</v>
      </c>
      <c r="D4022" t="s">
        <v>81</v>
      </c>
      <c r="E4022" t="s">
        <v>81</v>
      </c>
      <c r="F4022" t="s">
        <v>5224</v>
      </c>
      <c r="G4022">
        <v>8</v>
      </c>
      <c r="H4022" t="s">
        <v>5225</v>
      </c>
      <c r="I4022">
        <v>2012</v>
      </c>
      <c r="J4022" t="s">
        <v>5226</v>
      </c>
      <c r="K4022" t="s">
        <v>1308</v>
      </c>
      <c r="L4022">
        <v>2</v>
      </c>
      <c r="M4022" s="9" t="str">
        <f>Data[[#This Row],[schedule]]&amp;" | "&amp;Data[[#This Row],[section]]</f>
        <v xml:space="preserve">SCHEDULE 11: REPORT ON RELIABILITY MEASURES | </v>
      </c>
      <c r="N4022" s="9" t="str">
        <f t="shared" si="62"/>
        <v>SCHEDULE 11: REPORT ON RELIABILITY MEASURES | Interruptions to: Runway | Caused by: Airports</v>
      </c>
    </row>
    <row r="4023" spans="1:14">
      <c r="A4023" t="s">
        <v>2</v>
      </c>
      <c r="B4023">
        <v>2012</v>
      </c>
      <c r="C4023" t="s">
        <v>5223</v>
      </c>
      <c r="D4023" t="s">
        <v>81</v>
      </c>
      <c r="E4023" t="s">
        <v>81</v>
      </c>
      <c r="F4023" t="s">
        <v>5224</v>
      </c>
      <c r="G4023">
        <v>8</v>
      </c>
      <c r="H4023" t="s">
        <v>5225</v>
      </c>
      <c r="I4023">
        <v>2012</v>
      </c>
      <c r="J4023" t="s">
        <v>5227</v>
      </c>
      <c r="K4023" t="s">
        <v>4677</v>
      </c>
      <c r="L4023">
        <v>45</v>
      </c>
      <c r="M4023" s="9" t="str">
        <f>Data[[#This Row],[schedule]]&amp;" | "&amp;Data[[#This Row],[section]]</f>
        <v xml:space="preserve">SCHEDULE 11: REPORT ON RELIABILITY MEASURES | </v>
      </c>
      <c r="N4023" s="9" t="str">
        <f t="shared" si="62"/>
        <v>SCHEDULE 11: REPORT ON RELIABILITY MEASURES | Interruptions to: Runway | Caused by: Airports</v>
      </c>
    </row>
    <row r="4024" spans="1:14">
      <c r="A4024" t="s">
        <v>2</v>
      </c>
      <c r="B4024">
        <v>2012</v>
      </c>
      <c r="C4024" t="s">
        <v>5223</v>
      </c>
      <c r="D4024" t="s">
        <v>81</v>
      </c>
      <c r="E4024" t="s">
        <v>81</v>
      </c>
      <c r="F4024" t="s">
        <v>5224</v>
      </c>
      <c r="G4024">
        <v>9</v>
      </c>
      <c r="H4024" t="s">
        <v>5228</v>
      </c>
      <c r="I4024">
        <v>2012</v>
      </c>
      <c r="J4024" t="s">
        <v>4988</v>
      </c>
      <c r="K4024" t="s">
        <v>458</v>
      </c>
      <c r="L4024">
        <v>0</v>
      </c>
      <c r="M4024" s="9" t="str">
        <f>Data[[#This Row],[schedule]]&amp;" | "&amp;Data[[#This Row],[section]]</f>
        <v xml:space="preserve">SCHEDULE 11: REPORT ON RELIABILITY MEASURES | </v>
      </c>
      <c r="N4024" s="9" t="str">
        <f t="shared" si="62"/>
        <v>SCHEDULE 11: REPORT ON RELIABILITY MEASURES | Interruptions to: Runway | Caused by: Airlines/Other</v>
      </c>
    </row>
    <row r="4025" spans="1:14">
      <c r="A4025" t="s">
        <v>2</v>
      </c>
      <c r="B4025">
        <v>2012</v>
      </c>
      <c r="C4025" t="s">
        <v>5223</v>
      </c>
      <c r="D4025" t="s">
        <v>81</v>
      </c>
      <c r="E4025" t="s">
        <v>81</v>
      </c>
      <c r="F4025" t="s">
        <v>5224</v>
      </c>
      <c r="G4025">
        <v>9</v>
      </c>
      <c r="H4025" t="s">
        <v>5228</v>
      </c>
      <c r="I4025">
        <v>2012</v>
      </c>
      <c r="J4025" t="s">
        <v>5226</v>
      </c>
      <c r="K4025" t="s">
        <v>458</v>
      </c>
      <c r="L4025">
        <v>0</v>
      </c>
      <c r="M4025" s="9" t="str">
        <f>Data[[#This Row],[schedule]]&amp;" | "&amp;Data[[#This Row],[section]]</f>
        <v xml:space="preserve">SCHEDULE 11: REPORT ON RELIABILITY MEASURES | </v>
      </c>
      <c r="N4025" s="9" t="str">
        <f t="shared" si="62"/>
        <v>SCHEDULE 11: REPORT ON RELIABILITY MEASURES | Interruptions to: Runway | Caused by: Airlines/Other</v>
      </c>
    </row>
    <row r="4026" spans="1:14">
      <c r="A4026" t="s">
        <v>2</v>
      </c>
      <c r="B4026">
        <v>2012</v>
      </c>
      <c r="C4026" t="s">
        <v>5223</v>
      </c>
      <c r="D4026" t="s">
        <v>81</v>
      </c>
      <c r="E4026" t="s">
        <v>81</v>
      </c>
      <c r="F4026" t="s">
        <v>5224</v>
      </c>
      <c r="G4026">
        <v>9</v>
      </c>
      <c r="H4026" t="s">
        <v>5228</v>
      </c>
      <c r="I4026">
        <v>2012</v>
      </c>
      <c r="J4026" t="s">
        <v>5227</v>
      </c>
      <c r="K4026" t="s">
        <v>458</v>
      </c>
      <c r="L4026">
        <v>0</v>
      </c>
      <c r="M4026" s="9" t="str">
        <f>Data[[#This Row],[schedule]]&amp;" | "&amp;Data[[#This Row],[section]]</f>
        <v xml:space="preserve">SCHEDULE 11: REPORT ON RELIABILITY MEASURES | </v>
      </c>
      <c r="N4026" s="9" t="str">
        <f t="shared" si="62"/>
        <v>SCHEDULE 11: REPORT ON RELIABILITY MEASURES | Interruptions to: Runway | Caused by: Airlines/Other</v>
      </c>
    </row>
    <row r="4027" spans="1:14">
      <c r="A4027" t="s">
        <v>2</v>
      </c>
      <c r="B4027">
        <v>2012</v>
      </c>
      <c r="C4027" t="s">
        <v>5223</v>
      </c>
      <c r="D4027" t="s">
        <v>81</v>
      </c>
      <c r="E4027" t="s">
        <v>81</v>
      </c>
      <c r="F4027" t="s">
        <v>5224</v>
      </c>
      <c r="G4027">
        <v>10</v>
      </c>
      <c r="H4027" t="s">
        <v>5229</v>
      </c>
      <c r="I4027">
        <v>2012</v>
      </c>
      <c r="J4027" t="s">
        <v>4988</v>
      </c>
      <c r="K4027" t="s">
        <v>458</v>
      </c>
      <c r="L4027">
        <v>0</v>
      </c>
      <c r="M4027" s="9" t="str">
        <f>Data[[#This Row],[schedule]]&amp;" | "&amp;Data[[#This Row],[section]]</f>
        <v xml:space="preserve">SCHEDULE 11: REPORT ON RELIABILITY MEASURES | </v>
      </c>
      <c r="N4027" s="9" t="str">
        <f t="shared" si="62"/>
        <v>SCHEDULE 11: REPORT ON RELIABILITY MEASURES | Interruptions to: Runway | Caused by: Undetermined reasons</v>
      </c>
    </row>
    <row r="4028" spans="1:14">
      <c r="A4028" t="s">
        <v>2</v>
      </c>
      <c r="B4028">
        <v>2012</v>
      </c>
      <c r="C4028" t="s">
        <v>5223</v>
      </c>
      <c r="D4028" t="s">
        <v>81</v>
      </c>
      <c r="E4028" t="s">
        <v>81</v>
      </c>
      <c r="F4028" t="s">
        <v>5224</v>
      </c>
      <c r="G4028">
        <v>10</v>
      </c>
      <c r="H4028" t="s">
        <v>5229</v>
      </c>
      <c r="I4028">
        <v>2012</v>
      </c>
      <c r="J4028" t="s">
        <v>5226</v>
      </c>
      <c r="K4028" t="s">
        <v>458</v>
      </c>
      <c r="L4028">
        <v>0</v>
      </c>
      <c r="M4028" s="9" t="str">
        <f>Data[[#This Row],[schedule]]&amp;" | "&amp;Data[[#This Row],[section]]</f>
        <v xml:space="preserve">SCHEDULE 11: REPORT ON RELIABILITY MEASURES | </v>
      </c>
      <c r="N4028" s="9" t="str">
        <f t="shared" si="62"/>
        <v>SCHEDULE 11: REPORT ON RELIABILITY MEASURES | Interruptions to: Runway | Caused by: Undetermined reasons</v>
      </c>
    </row>
    <row r="4029" spans="1:14">
      <c r="A4029" t="s">
        <v>2</v>
      </c>
      <c r="B4029">
        <v>2012</v>
      </c>
      <c r="C4029" t="s">
        <v>5223</v>
      </c>
      <c r="D4029" t="s">
        <v>81</v>
      </c>
      <c r="E4029" t="s">
        <v>81</v>
      </c>
      <c r="F4029" t="s">
        <v>5224</v>
      </c>
      <c r="G4029">
        <v>10</v>
      </c>
      <c r="H4029" t="s">
        <v>5229</v>
      </c>
      <c r="I4029">
        <v>2012</v>
      </c>
      <c r="J4029" t="s">
        <v>5227</v>
      </c>
      <c r="K4029" t="s">
        <v>458</v>
      </c>
      <c r="L4029">
        <v>0</v>
      </c>
      <c r="M4029" s="9" t="str">
        <f>Data[[#This Row],[schedule]]&amp;" | "&amp;Data[[#This Row],[section]]</f>
        <v xml:space="preserve">SCHEDULE 11: REPORT ON RELIABILITY MEASURES | </v>
      </c>
      <c r="N4029" s="9" t="str">
        <f t="shared" si="62"/>
        <v>SCHEDULE 11: REPORT ON RELIABILITY MEASURES | Interruptions to: Runway | Caused by: Undetermined reasons</v>
      </c>
    </row>
    <row r="4030" spans="1:14">
      <c r="A4030" t="s">
        <v>2</v>
      </c>
      <c r="B4030">
        <v>2012</v>
      </c>
      <c r="C4030" t="s">
        <v>5223</v>
      </c>
      <c r="D4030" t="s">
        <v>81</v>
      </c>
      <c r="E4030" t="s">
        <v>81</v>
      </c>
      <c r="F4030" t="s">
        <v>5224</v>
      </c>
      <c r="G4030">
        <v>11</v>
      </c>
      <c r="H4030" t="s">
        <v>60</v>
      </c>
      <c r="I4030">
        <v>2012</v>
      </c>
      <c r="J4030" t="s">
        <v>4988</v>
      </c>
      <c r="K4030" t="s">
        <v>1624</v>
      </c>
      <c r="L4030">
        <v>1</v>
      </c>
      <c r="M4030" s="9" t="str">
        <f>Data[[#This Row],[schedule]]&amp;" | "&amp;Data[[#This Row],[section]]</f>
        <v xml:space="preserve">SCHEDULE 11: REPORT ON RELIABILITY MEASURES | </v>
      </c>
      <c r="N4030" s="9" t="str">
        <f t="shared" si="62"/>
        <v>SCHEDULE 11: REPORT ON RELIABILITY MEASURES | Interruptions to: Runway | Total</v>
      </c>
    </row>
    <row r="4031" spans="1:14">
      <c r="A4031" t="s">
        <v>2</v>
      </c>
      <c r="B4031">
        <v>2012</v>
      </c>
      <c r="C4031" t="s">
        <v>5223</v>
      </c>
      <c r="D4031" t="s">
        <v>81</v>
      </c>
      <c r="E4031" t="s">
        <v>81</v>
      </c>
      <c r="F4031" t="s">
        <v>5224</v>
      </c>
      <c r="G4031">
        <v>11</v>
      </c>
      <c r="H4031" t="s">
        <v>60</v>
      </c>
      <c r="I4031">
        <v>2012</v>
      </c>
      <c r="J4031" t="s">
        <v>5226</v>
      </c>
      <c r="K4031" t="s">
        <v>1308</v>
      </c>
      <c r="L4031">
        <v>2</v>
      </c>
      <c r="M4031" s="9" t="str">
        <f>Data[[#This Row],[schedule]]&amp;" | "&amp;Data[[#This Row],[section]]</f>
        <v xml:space="preserve">SCHEDULE 11: REPORT ON RELIABILITY MEASURES | </v>
      </c>
      <c r="N4031" s="9" t="str">
        <f t="shared" si="62"/>
        <v>SCHEDULE 11: REPORT ON RELIABILITY MEASURES | Interruptions to: Runway | Total</v>
      </c>
    </row>
    <row r="4032" spans="1:14">
      <c r="A4032" t="s">
        <v>2</v>
      </c>
      <c r="B4032">
        <v>2012</v>
      </c>
      <c r="C4032" t="s">
        <v>5223</v>
      </c>
      <c r="D4032" t="s">
        <v>81</v>
      </c>
      <c r="E4032" t="s">
        <v>81</v>
      </c>
      <c r="F4032" t="s">
        <v>5224</v>
      </c>
      <c r="G4032">
        <v>11</v>
      </c>
      <c r="H4032" t="s">
        <v>60</v>
      </c>
      <c r="I4032">
        <v>2012</v>
      </c>
      <c r="J4032" t="s">
        <v>5227</v>
      </c>
      <c r="K4032" t="s">
        <v>4677</v>
      </c>
      <c r="L4032">
        <v>45</v>
      </c>
      <c r="M4032" s="9" t="str">
        <f>Data[[#This Row],[schedule]]&amp;" | "&amp;Data[[#This Row],[section]]</f>
        <v xml:space="preserve">SCHEDULE 11: REPORT ON RELIABILITY MEASURES | </v>
      </c>
      <c r="N4032" s="9" t="str">
        <f t="shared" si="62"/>
        <v>SCHEDULE 11: REPORT ON RELIABILITY MEASURES | Interruptions to: Runway | Total</v>
      </c>
    </row>
    <row r="4033" spans="1:14">
      <c r="A4033" t="s">
        <v>2</v>
      </c>
      <c r="B4033">
        <v>2012</v>
      </c>
      <c r="C4033" t="s">
        <v>5223</v>
      </c>
      <c r="D4033" t="s">
        <v>81</v>
      </c>
      <c r="E4033" t="s">
        <v>81</v>
      </c>
      <c r="F4033" t="s">
        <v>5231</v>
      </c>
      <c r="G4033">
        <v>14</v>
      </c>
      <c r="H4033" t="s">
        <v>5225</v>
      </c>
      <c r="I4033">
        <v>2012</v>
      </c>
      <c r="J4033" t="s">
        <v>4988</v>
      </c>
      <c r="K4033" t="s">
        <v>458</v>
      </c>
      <c r="L4033">
        <v>0</v>
      </c>
      <c r="M4033" s="9" t="str">
        <f>Data[[#This Row],[schedule]]&amp;" | "&amp;Data[[#This Row],[section]]</f>
        <v xml:space="preserve">SCHEDULE 11: REPORT ON RELIABILITY MEASURES | </v>
      </c>
      <c r="N4033" s="9" t="str">
        <f t="shared" si="62"/>
        <v>SCHEDULE 11: REPORT ON RELIABILITY MEASURES | Interruptions to: Taxiway | Caused by: Airports</v>
      </c>
    </row>
    <row r="4034" spans="1:14">
      <c r="A4034" t="s">
        <v>2</v>
      </c>
      <c r="B4034">
        <v>2012</v>
      </c>
      <c r="C4034" t="s">
        <v>5223</v>
      </c>
      <c r="D4034" t="s">
        <v>81</v>
      </c>
      <c r="E4034" t="s">
        <v>81</v>
      </c>
      <c r="F4034" t="s">
        <v>5231</v>
      </c>
      <c r="G4034">
        <v>14</v>
      </c>
      <c r="H4034" t="s">
        <v>5225</v>
      </c>
      <c r="I4034">
        <v>2012</v>
      </c>
      <c r="J4034" t="s">
        <v>5226</v>
      </c>
      <c r="K4034" t="s">
        <v>458</v>
      </c>
      <c r="L4034">
        <v>0</v>
      </c>
      <c r="M4034" s="9" t="str">
        <f>Data[[#This Row],[schedule]]&amp;" | "&amp;Data[[#This Row],[section]]</f>
        <v xml:space="preserve">SCHEDULE 11: REPORT ON RELIABILITY MEASURES | </v>
      </c>
      <c r="N4034" s="9" t="str">
        <f t="shared" ref="N4034:N4097" si="63">SUBSTITUTE(SUBSTITUTE(SUBSTITUTE(C4034&amp;" | "&amp;D4034&amp;" | "&amp;E4034&amp;" | "&amp;F4034&amp;" | "&amp;H4034," |  |  | "," | ")," |  |  | "," | ")," |  | "," | ")</f>
        <v>SCHEDULE 11: REPORT ON RELIABILITY MEASURES | Interruptions to: Taxiway | Caused by: Airports</v>
      </c>
    </row>
    <row r="4035" spans="1:14">
      <c r="A4035" t="s">
        <v>2</v>
      </c>
      <c r="B4035">
        <v>2012</v>
      </c>
      <c r="C4035" t="s">
        <v>5223</v>
      </c>
      <c r="D4035" t="s">
        <v>81</v>
      </c>
      <c r="E4035" t="s">
        <v>81</v>
      </c>
      <c r="F4035" t="s">
        <v>5231</v>
      </c>
      <c r="G4035">
        <v>14</v>
      </c>
      <c r="H4035" t="s">
        <v>5225</v>
      </c>
      <c r="I4035">
        <v>2012</v>
      </c>
      <c r="J4035" t="s">
        <v>5227</v>
      </c>
      <c r="K4035" t="s">
        <v>458</v>
      </c>
      <c r="L4035">
        <v>0</v>
      </c>
      <c r="M4035" s="9" t="str">
        <f>Data[[#This Row],[schedule]]&amp;" | "&amp;Data[[#This Row],[section]]</f>
        <v xml:space="preserve">SCHEDULE 11: REPORT ON RELIABILITY MEASURES | </v>
      </c>
      <c r="N4035" s="9" t="str">
        <f t="shared" si="63"/>
        <v>SCHEDULE 11: REPORT ON RELIABILITY MEASURES | Interruptions to: Taxiway | Caused by: Airports</v>
      </c>
    </row>
    <row r="4036" spans="1:14">
      <c r="A4036" t="s">
        <v>2</v>
      </c>
      <c r="B4036">
        <v>2012</v>
      </c>
      <c r="C4036" t="s">
        <v>5223</v>
      </c>
      <c r="D4036" t="s">
        <v>81</v>
      </c>
      <c r="E4036" t="s">
        <v>81</v>
      </c>
      <c r="F4036" t="s">
        <v>5231</v>
      </c>
      <c r="G4036">
        <v>15</v>
      </c>
      <c r="H4036" t="s">
        <v>5228</v>
      </c>
      <c r="I4036">
        <v>2012</v>
      </c>
      <c r="J4036" t="s">
        <v>4988</v>
      </c>
      <c r="K4036" t="s">
        <v>458</v>
      </c>
      <c r="L4036">
        <v>0</v>
      </c>
      <c r="M4036" s="9" t="str">
        <f>Data[[#This Row],[schedule]]&amp;" | "&amp;Data[[#This Row],[section]]</f>
        <v xml:space="preserve">SCHEDULE 11: REPORT ON RELIABILITY MEASURES | </v>
      </c>
      <c r="N4036" s="9" t="str">
        <f t="shared" si="63"/>
        <v>SCHEDULE 11: REPORT ON RELIABILITY MEASURES | Interruptions to: Taxiway | Caused by: Airlines/Other</v>
      </c>
    </row>
    <row r="4037" spans="1:14">
      <c r="A4037" t="s">
        <v>2</v>
      </c>
      <c r="B4037">
        <v>2012</v>
      </c>
      <c r="C4037" t="s">
        <v>5223</v>
      </c>
      <c r="D4037" t="s">
        <v>81</v>
      </c>
      <c r="E4037" t="s">
        <v>81</v>
      </c>
      <c r="F4037" t="s">
        <v>5231</v>
      </c>
      <c r="G4037">
        <v>15</v>
      </c>
      <c r="H4037" t="s">
        <v>5228</v>
      </c>
      <c r="I4037">
        <v>2012</v>
      </c>
      <c r="J4037" t="s">
        <v>5226</v>
      </c>
      <c r="K4037" t="s">
        <v>458</v>
      </c>
      <c r="L4037">
        <v>0</v>
      </c>
      <c r="M4037" s="9" t="str">
        <f>Data[[#This Row],[schedule]]&amp;" | "&amp;Data[[#This Row],[section]]</f>
        <v xml:space="preserve">SCHEDULE 11: REPORT ON RELIABILITY MEASURES | </v>
      </c>
      <c r="N4037" s="9" t="str">
        <f t="shared" si="63"/>
        <v>SCHEDULE 11: REPORT ON RELIABILITY MEASURES | Interruptions to: Taxiway | Caused by: Airlines/Other</v>
      </c>
    </row>
    <row r="4038" spans="1:14">
      <c r="A4038" t="s">
        <v>2</v>
      </c>
      <c r="B4038">
        <v>2012</v>
      </c>
      <c r="C4038" t="s">
        <v>5223</v>
      </c>
      <c r="D4038" t="s">
        <v>81</v>
      </c>
      <c r="E4038" t="s">
        <v>81</v>
      </c>
      <c r="F4038" t="s">
        <v>5231</v>
      </c>
      <c r="G4038">
        <v>15</v>
      </c>
      <c r="H4038" t="s">
        <v>5228</v>
      </c>
      <c r="I4038">
        <v>2012</v>
      </c>
      <c r="J4038" t="s">
        <v>5227</v>
      </c>
      <c r="K4038" t="s">
        <v>458</v>
      </c>
      <c r="L4038">
        <v>0</v>
      </c>
      <c r="M4038" s="9" t="str">
        <f>Data[[#This Row],[schedule]]&amp;" | "&amp;Data[[#This Row],[section]]</f>
        <v xml:space="preserve">SCHEDULE 11: REPORT ON RELIABILITY MEASURES | </v>
      </c>
      <c r="N4038" s="9" t="str">
        <f t="shared" si="63"/>
        <v>SCHEDULE 11: REPORT ON RELIABILITY MEASURES | Interruptions to: Taxiway | Caused by: Airlines/Other</v>
      </c>
    </row>
    <row r="4039" spans="1:14">
      <c r="A4039" t="s">
        <v>2</v>
      </c>
      <c r="B4039">
        <v>2012</v>
      </c>
      <c r="C4039" t="s">
        <v>5223</v>
      </c>
      <c r="D4039" t="s">
        <v>81</v>
      </c>
      <c r="E4039" t="s">
        <v>81</v>
      </c>
      <c r="F4039" t="s">
        <v>5231</v>
      </c>
      <c r="G4039">
        <v>16</v>
      </c>
      <c r="H4039" t="s">
        <v>5229</v>
      </c>
      <c r="I4039">
        <v>2012</v>
      </c>
      <c r="J4039" t="s">
        <v>4988</v>
      </c>
      <c r="K4039" t="s">
        <v>458</v>
      </c>
      <c r="L4039">
        <v>0</v>
      </c>
      <c r="M4039" s="9" t="str">
        <f>Data[[#This Row],[schedule]]&amp;" | "&amp;Data[[#This Row],[section]]</f>
        <v xml:space="preserve">SCHEDULE 11: REPORT ON RELIABILITY MEASURES | </v>
      </c>
      <c r="N4039" s="9" t="str">
        <f t="shared" si="63"/>
        <v>SCHEDULE 11: REPORT ON RELIABILITY MEASURES | Interruptions to: Taxiway | Caused by: Undetermined reasons</v>
      </c>
    </row>
    <row r="4040" spans="1:14">
      <c r="A4040" t="s">
        <v>2</v>
      </c>
      <c r="B4040">
        <v>2012</v>
      </c>
      <c r="C4040" t="s">
        <v>5223</v>
      </c>
      <c r="D4040" t="s">
        <v>81</v>
      </c>
      <c r="E4040" t="s">
        <v>81</v>
      </c>
      <c r="F4040" t="s">
        <v>5231</v>
      </c>
      <c r="G4040">
        <v>16</v>
      </c>
      <c r="H4040" t="s">
        <v>5229</v>
      </c>
      <c r="I4040">
        <v>2012</v>
      </c>
      <c r="J4040" t="s">
        <v>5226</v>
      </c>
      <c r="K4040" t="s">
        <v>458</v>
      </c>
      <c r="L4040">
        <v>0</v>
      </c>
      <c r="M4040" s="9" t="str">
        <f>Data[[#This Row],[schedule]]&amp;" | "&amp;Data[[#This Row],[section]]</f>
        <v xml:space="preserve">SCHEDULE 11: REPORT ON RELIABILITY MEASURES | </v>
      </c>
      <c r="N4040" s="9" t="str">
        <f t="shared" si="63"/>
        <v>SCHEDULE 11: REPORT ON RELIABILITY MEASURES | Interruptions to: Taxiway | Caused by: Undetermined reasons</v>
      </c>
    </row>
    <row r="4041" spans="1:14">
      <c r="A4041" t="s">
        <v>2</v>
      </c>
      <c r="B4041">
        <v>2012</v>
      </c>
      <c r="C4041" t="s">
        <v>5223</v>
      </c>
      <c r="D4041" t="s">
        <v>81</v>
      </c>
      <c r="E4041" t="s">
        <v>81</v>
      </c>
      <c r="F4041" t="s">
        <v>5231</v>
      </c>
      <c r="G4041">
        <v>16</v>
      </c>
      <c r="H4041" t="s">
        <v>5229</v>
      </c>
      <c r="I4041">
        <v>2012</v>
      </c>
      <c r="J4041" t="s">
        <v>5227</v>
      </c>
      <c r="K4041" t="s">
        <v>458</v>
      </c>
      <c r="L4041">
        <v>0</v>
      </c>
      <c r="M4041" s="9" t="str">
        <f>Data[[#This Row],[schedule]]&amp;" | "&amp;Data[[#This Row],[section]]</f>
        <v xml:space="preserve">SCHEDULE 11: REPORT ON RELIABILITY MEASURES | </v>
      </c>
      <c r="N4041" s="9" t="str">
        <f t="shared" si="63"/>
        <v>SCHEDULE 11: REPORT ON RELIABILITY MEASURES | Interruptions to: Taxiway | Caused by: Undetermined reasons</v>
      </c>
    </row>
    <row r="4042" spans="1:14">
      <c r="A4042" t="s">
        <v>2</v>
      </c>
      <c r="B4042">
        <v>2012</v>
      </c>
      <c r="C4042" t="s">
        <v>5223</v>
      </c>
      <c r="D4042" t="s">
        <v>81</v>
      </c>
      <c r="E4042" t="s">
        <v>81</v>
      </c>
      <c r="F4042" t="s">
        <v>5231</v>
      </c>
      <c r="G4042">
        <v>17</v>
      </c>
      <c r="H4042" t="s">
        <v>60</v>
      </c>
      <c r="I4042">
        <v>2012</v>
      </c>
      <c r="J4042" t="s">
        <v>4988</v>
      </c>
      <c r="K4042" t="s">
        <v>458</v>
      </c>
      <c r="L4042">
        <v>0</v>
      </c>
      <c r="M4042" s="9" t="str">
        <f>Data[[#This Row],[schedule]]&amp;" | "&amp;Data[[#This Row],[section]]</f>
        <v xml:space="preserve">SCHEDULE 11: REPORT ON RELIABILITY MEASURES | </v>
      </c>
      <c r="N4042" s="9" t="str">
        <f t="shared" si="63"/>
        <v>SCHEDULE 11: REPORT ON RELIABILITY MEASURES | Interruptions to: Taxiway | Total</v>
      </c>
    </row>
    <row r="4043" spans="1:14">
      <c r="A4043" t="s">
        <v>2</v>
      </c>
      <c r="B4043">
        <v>2012</v>
      </c>
      <c r="C4043" t="s">
        <v>5223</v>
      </c>
      <c r="D4043" t="s">
        <v>81</v>
      </c>
      <c r="E4043" t="s">
        <v>81</v>
      </c>
      <c r="F4043" t="s">
        <v>5231</v>
      </c>
      <c r="G4043">
        <v>17</v>
      </c>
      <c r="H4043" t="s">
        <v>60</v>
      </c>
      <c r="I4043">
        <v>2012</v>
      </c>
      <c r="J4043" t="s">
        <v>5226</v>
      </c>
      <c r="K4043" t="s">
        <v>5230</v>
      </c>
      <c r="M4043" s="9" t="str">
        <f>Data[[#This Row],[schedule]]&amp;" | "&amp;Data[[#This Row],[section]]</f>
        <v xml:space="preserve">SCHEDULE 11: REPORT ON RELIABILITY MEASURES | </v>
      </c>
      <c r="N4043" s="9" t="str">
        <f t="shared" si="63"/>
        <v>SCHEDULE 11: REPORT ON RELIABILITY MEASURES | Interruptions to: Taxiway | Total</v>
      </c>
    </row>
    <row r="4044" spans="1:14">
      <c r="A4044" t="s">
        <v>2</v>
      </c>
      <c r="B4044">
        <v>2012</v>
      </c>
      <c r="C4044" t="s">
        <v>5223</v>
      </c>
      <c r="D4044" t="s">
        <v>81</v>
      </c>
      <c r="E4044" t="s">
        <v>81</v>
      </c>
      <c r="F4044" t="s">
        <v>5231</v>
      </c>
      <c r="G4044">
        <v>17</v>
      </c>
      <c r="H4044" t="s">
        <v>60</v>
      </c>
      <c r="I4044">
        <v>2012</v>
      </c>
      <c r="J4044" t="s">
        <v>5227</v>
      </c>
      <c r="K4044" t="s">
        <v>5230</v>
      </c>
      <c r="M4044" s="9" t="str">
        <f>Data[[#This Row],[schedule]]&amp;" | "&amp;Data[[#This Row],[section]]</f>
        <v xml:space="preserve">SCHEDULE 11: REPORT ON RELIABILITY MEASURES | </v>
      </c>
      <c r="N4044" s="9" t="str">
        <f t="shared" si="63"/>
        <v>SCHEDULE 11: REPORT ON RELIABILITY MEASURES | Interruptions to: Taxiway | Total</v>
      </c>
    </row>
    <row r="4045" spans="1:14">
      <c r="A4045" t="s">
        <v>2</v>
      </c>
      <c r="B4045">
        <v>2012</v>
      </c>
      <c r="C4045" t="s">
        <v>5223</v>
      </c>
      <c r="D4045" t="s">
        <v>81</v>
      </c>
      <c r="E4045" t="s">
        <v>81</v>
      </c>
      <c r="F4045" t="s">
        <v>5233</v>
      </c>
      <c r="G4045">
        <v>20</v>
      </c>
      <c r="H4045" t="s">
        <v>5225</v>
      </c>
      <c r="I4045">
        <v>2012</v>
      </c>
      <c r="J4045" t="s">
        <v>4988</v>
      </c>
      <c r="K4045" t="s">
        <v>458</v>
      </c>
      <c r="L4045">
        <v>0</v>
      </c>
      <c r="M4045" s="9" t="str">
        <f>Data[[#This Row],[schedule]]&amp;" | "&amp;Data[[#This Row],[section]]</f>
        <v xml:space="preserve">SCHEDULE 11: REPORT ON RELIABILITY MEASURES | </v>
      </c>
      <c r="N4045" s="9" t="str">
        <f t="shared" si="63"/>
        <v>SCHEDULE 11: REPORT ON RELIABILITY MEASURES | Interruptions to: Remote stands and means of embarkation/disembarkation | Caused by: Airports</v>
      </c>
    </row>
    <row r="4046" spans="1:14">
      <c r="A4046" t="s">
        <v>2</v>
      </c>
      <c r="B4046">
        <v>2012</v>
      </c>
      <c r="C4046" t="s">
        <v>5223</v>
      </c>
      <c r="D4046" t="s">
        <v>81</v>
      </c>
      <c r="E4046" t="s">
        <v>81</v>
      </c>
      <c r="F4046" t="s">
        <v>5233</v>
      </c>
      <c r="G4046">
        <v>20</v>
      </c>
      <c r="H4046" t="s">
        <v>5225</v>
      </c>
      <c r="I4046">
        <v>2012</v>
      </c>
      <c r="J4046" t="s">
        <v>5226</v>
      </c>
      <c r="K4046" t="s">
        <v>458</v>
      </c>
      <c r="L4046">
        <v>0</v>
      </c>
      <c r="M4046" s="9" t="str">
        <f>Data[[#This Row],[schedule]]&amp;" | "&amp;Data[[#This Row],[section]]</f>
        <v xml:space="preserve">SCHEDULE 11: REPORT ON RELIABILITY MEASURES | </v>
      </c>
      <c r="N4046" s="9" t="str">
        <f t="shared" si="63"/>
        <v>SCHEDULE 11: REPORT ON RELIABILITY MEASURES | Interruptions to: Remote stands and means of embarkation/disembarkation | Caused by: Airports</v>
      </c>
    </row>
    <row r="4047" spans="1:14">
      <c r="A4047" t="s">
        <v>2</v>
      </c>
      <c r="B4047">
        <v>2012</v>
      </c>
      <c r="C4047" t="s">
        <v>5223</v>
      </c>
      <c r="D4047" t="s">
        <v>81</v>
      </c>
      <c r="E4047" t="s">
        <v>81</v>
      </c>
      <c r="F4047" t="s">
        <v>5233</v>
      </c>
      <c r="G4047">
        <v>20</v>
      </c>
      <c r="H4047" t="s">
        <v>5225</v>
      </c>
      <c r="I4047">
        <v>2012</v>
      </c>
      <c r="J4047" t="s">
        <v>5227</v>
      </c>
      <c r="K4047" t="s">
        <v>458</v>
      </c>
      <c r="L4047">
        <v>0</v>
      </c>
      <c r="M4047" s="9" t="str">
        <f>Data[[#This Row],[schedule]]&amp;" | "&amp;Data[[#This Row],[section]]</f>
        <v xml:space="preserve">SCHEDULE 11: REPORT ON RELIABILITY MEASURES | </v>
      </c>
      <c r="N4047" s="9" t="str">
        <f t="shared" si="63"/>
        <v>SCHEDULE 11: REPORT ON RELIABILITY MEASURES | Interruptions to: Remote stands and means of embarkation/disembarkation | Caused by: Airports</v>
      </c>
    </row>
    <row r="4048" spans="1:14">
      <c r="A4048" t="s">
        <v>2</v>
      </c>
      <c r="B4048">
        <v>2012</v>
      </c>
      <c r="C4048" t="s">
        <v>5223</v>
      </c>
      <c r="D4048" t="s">
        <v>81</v>
      </c>
      <c r="E4048" t="s">
        <v>81</v>
      </c>
      <c r="F4048" t="s">
        <v>5233</v>
      </c>
      <c r="G4048">
        <v>21</v>
      </c>
      <c r="H4048" t="s">
        <v>5228</v>
      </c>
      <c r="I4048">
        <v>2012</v>
      </c>
      <c r="J4048" t="s">
        <v>4988</v>
      </c>
      <c r="K4048" t="s">
        <v>458</v>
      </c>
      <c r="L4048">
        <v>0</v>
      </c>
      <c r="M4048" s="9" t="str">
        <f>Data[[#This Row],[schedule]]&amp;" | "&amp;Data[[#This Row],[section]]</f>
        <v xml:space="preserve">SCHEDULE 11: REPORT ON RELIABILITY MEASURES | </v>
      </c>
      <c r="N4048" s="9" t="str">
        <f t="shared" si="63"/>
        <v>SCHEDULE 11: REPORT ON RELIABILITY MEASURES | Interruptions to: Remote stands and means of embarkation/disembarkation | Caused by: Airlines/Other</v>
      </c>
    </row>
    <row r="4049" spans="1:14">
      <c r="A4049" t="s">
        <v>2</v>
      </c>
      <c r="B4049">
        <v>2012</v>
      </c>
      <c r="C4049" t="s">
        <v>5223</v>
      </c>
      <c r="D4049" t="s">
        <v>81</v>
      </c>
      <c r="E4049" t="s">
        <v>81</v>
      </c>
      <c r="F4049" t="s">
        <v>5233</v>
      </c>
      <c r="G4049">
        <v>21</v>
      </c>
      <c r="H4049" t="s">
        <v>5228</v>
      </c>
      <c r="I4049">
        <v>2012</v>
      </c>
      <c r="J4049" t="s">
        <v>5226</v>
      </c>
      <c r="K4049" t="s">
        <v>458</v>
      </c>
      <c r="L4049">
        <v>0</v>
      </c>
      <c r="M4049" s="9" t="str">
        <f>Data[[#This Row],[schedule]]&amp;" | "&amp;Data[[#This Row],[section]]</f>
        <v xml:space="preserve">SCHEDULE 11: REPORT ON RELIABILITY MEASURES | </v>
      </c>
      <c r="N4049" s="9" t="str">
        <f t="shared" si="63"/>
        <v>SCHEDULE 11: REPORT ON RELIABILITY MEASURES | Interruptions to: Remote stands and means of embarkation/disembarkation | Caused by: Airlines/Other</v>
      </c>
    </row>
    <row r="4050" spans="1:14">
      <c r="A4050" t="s">
        <v>2</v>
      </c>
      <c r="B4050">
        <v>2012</v>
      </c>
      <c r="C4050" t="s">
        <v>5223</v>
      </c>
      <c r="D4050" t="s">
        <v>81</v>
      </c>
      <c r="E4050" t="s">
        <v>81</v>
      </c>
      <c r="F4050" t="s">
        <v>5233</v>
      </c>
      <c r="G4050">
        <v>21</v>
      </c>
      <c r="H4050" t="s">
        <v>5228</v>
      </c>
      <c r="I4050">
        <v>2012</v>
      </c>
      <c r="J4050" t="s">
        <v>5227</v>
      </c>
      <c r="K4050" t="s">
        <v>458</v>
      </c>
      <c r="L4050">
        <v>0</v>
      </c>
      <c r="M4050" s="9" t="str">
        <f>Data[[#This Row],[schedule]]&amp;" | "&amp;Data[[#This Row],[section]]</f>
        <v xml:space="preserve">SCHEDULE 11: REPORT ON RELIABILITY MEASURES | </v>
      </c>
      <c r="N4050" s="9" t="str">
        <f t="shared" si="63"/>
        <v>SCHEDULE 11: REPORT ON RELIABILITY MEASURES | Interruptions to: Remote stands and means of embarkation/disembarkation | Caused by: Airlines/Other</v>
      </c>
    </row>
    <row r="4051" spans="1:14">
      <c r="A4051" t="s">
        <v>2</v>
      </c>
      <c r="B4051">
        <v>2012</v>
      </c>
      <c r="C4051" t="s">
        <v>5223</v>
      </c>
      <c r="D4051" t="s">
        <v>81</v>
      </c>
      <c r="E4051" t="s">
        <v>81</v>
      </c>
      <c r="F4051" t="s">
        <v>5233</v>
      </c>
      <c r="G4051">
        <v>22</v>
      </c>
      <c r="H4051" t="s">
        <v>5229</v>
      </c>
      <c r="I4051">
        <v>2012</v>
      </c>
      <c r="J4051" t="s">
        <v>4988</v>
      </c>
      <c r="K4051" t="s">
        <v>458</v>
      </c>
      <c r="L4051">
        <v>0</v>
      </c>
      <c r="M4051" s="9" t="str">
        <f>Data[[#This Row],[schedule]]&amp;" | "&amp;Data[[#This Row],[section]]</f>
        <v xml:space="preserve">SCHEDULE 11: REPORT ON RELIABILITY MEASURES | </v>
      </c>
      <c r="N4051" s="9" t="str">
        <f t="shared" si="63"/>
        <v>SCHEDULE 11: REPORT ON RELIABILITY MEASURES | Interruptions to: Remote stands and means of embarkation/disembarkation | Caused by: Undetermined reasons</v>
      </c>
    </row>
    <row r="4052" spans="1:14">
      <c r="A4052" t="s">
        <v>2</v>
      </c>
      <c r="B4052">
        <v>2012</v>
      </c>
      <c r="C4052" t="s">
        <v>5223</v>
      </c>
      <c r="D4052" t="s">
        <v>81</v>
      </c>
      <c r="E4052" t="s">
        <v>81</v>
      </c>
      <c r="F4052" t="s">
        <v>5233</v>
      </c>
      <c r="G4052">
        <v>22</v>
      </c>
      <c r="H4052" t="s">
        <v>5229</v>
      </c>
      <c r="I4052">
        <v>2012</v>
      </c>
      <c r="J4052" t="s">
        <v>5226</v>
      </c>
      <c r="K4052" t="s">
        <v>458</v>
      </c>
      <c r="L4052">
        <v>0</v>
      </c>
      <c r="M4052" s="9" t="str">
        <f>Data[[#This Row],[schedule]]&amp;" | "&amp;Data[[#This Row],[section]]</f>
        <v xml:space="preserve">SCHEDULE 11: REPORT ON RELIABILITY MEASURES | </v>
      </c>
      <c r="N4052" s="9" t="str">
        <f t="shared" si="63"/>
        <v>SCHEDULE 11: REPORT ON RELIABILITY MEASURES | Interruptions to: Remote stands and means of embarkation/disembarkation | Caused by: Undetermined reasons</v>
      </c>
    </row>
    <row r="4053" spans="1:14">
      <c r="A4053" t="s">
        <v>2</v>
      </c>
      <c r="B4053">
        <v>2012</v>
      </c>
      <c r="C4053" t="s">
        <v>5223</v>
      </c>
      <c r="D4053" t="s">
        <v>81</v>
      </c>
      <c r="E4053" t="s">
        <v>81</v>
      </c>
      <c r="F4053" t="s">
        <v>5233</v>
      </c>
      <c r="G4053">
        <v>22</v>
      </c>
      <c r="H4053" t="s">
        <v>5229</v>
      </c>
      <c r="I4053">
        <v>2012</v>
      </c>
      <c r="J4053" t="s">
        <v>5227</v>
      </c>
      <c r="K4053" t="s">
        <v>458</v>
      </c>
      <c r="L4053">
        <v>0</v>
      </c>
      <c r="M4053" s="9" t="str">
        <f>Data[[#This Row],[schedule]]&amp;" | "&amp;Data[[#This Row],[section]]</f>
        <v xml:space="preserve">SCHEDULE 11: REPORT ON RELIABILITY MEASURES | </v>
      </c>
      <c r="N4053" s="9" t="str">
        <f t="shared" si="63"/>
        <v>SCHEDULE 11: REPORT ON RELIABILITY MEASURES | Interruptions to: Remote stands and means of embarkation/disembarkation | Caused by: Undetermined reasons</v>
      </c>
    </row>
    <row r="4054" spans="1:14">
      <c r="A4054" t="s">
        <v>2</v>
      </c>
      <c r="B4054">
        <v>2012</v>
      </c>
      <c r="C4054" t="s">
        <v>5223</v>
      </c>
      <c r="D4054" t="s">
        <v>81</v>
      </c>
      <c r="E4054" t="s">
        <v>81</v>
      </c>
      <c r="F4054" t="s">
        <v>5233</v>
      </c>
      <c r="G4054">
        <v>23</v>
      </c>
      <c r="H4054" t="s">
        <v>60</v>
      </c>
      <c r="I4054">
        <v>2012</v>
      </c>
      <c r="J4054" t="s">
        <v>4988</v>
      </c>
      <c r="K4054" t="s">
        <v>458</v>
      </c>
      <c r="L4054">
        <v>0</v>
      </c>
      <c r="M4054" s="9" t="str">
        <f>Data[[#This Row],[schedule]]&amp;" | "&amp;Data[[#This Row],[section]]</f>
        <v xml:space="preserve">SCHEDULE 11: REPORT ON RELIABILITY MEASURES | </v>
      </c>
      <c r="N4054" s="9" t="str">
        <f t="shared" si="63"/>
        <v>SCHEDULE 11: REPORT ON RELIABILITY MEASURES | Interruptions to: Remote stands and means of embarkation/disembarkation | Total</v>
      </c>
    </row>
    <row r="4055" spans="1:14">
      <c r="A4055" t="s">
        <v>2</v>
      </c>
      <c r="B4055">
        <v>2012</v>
      </c>
      <c r="C4055" t="s">
        <v>5223</v>
      </c>
      <c r="D4055" t="s">
        <v>81</v>
      </c>
      <c r="E4055" t="s">
        <v>81</v>
      </c>
      <c r="F4055" t="s">
        <v>5233</v>
      </c>
      <c r="G4055">
        <v>23</v>
      </c>
      <c r="H4055" t="s">
        <v>60</v>
      </c>
      <c r="I4055">
        <v>2012</v>
      </c>
      <c r="J4055" t="s">
        <v>5226</v>
      </c>
      <c r="K4055" t="s">
        <v>5230</v>
      </c>
      <c r="M4055" s="9" t="str">
        <f>Data[[#This Row],[schedule]]&amp;" | "&amp;Data[[#This Row],[section]]</f>
        <v xml:space="preserve">SCHEDULE 11: REPORT ON RELIABILITY MEASURES | </v>
      </c>
      <c r="N4055" s="9" t="str">
        <f t="shared" si="63"/>
        <v>SCHEDULE 11: REPORT ON RELIABILITY MEASURES | Interruptions to: Remote stands and means of embarkation/disembarkation | Total</v>
      </c>
    </row>
    <row r="4056" spans="1:14">
      <c r="A4056" t="s">
        <v>2</v>
      </c>
      <c r="B4056">
        <v>2012</v>
      </c>
      <c r="C4056" t="s">
        <v>5223</v>
      </c>
      <c r="D4056" t="s">
        <v>81</v>
      </c>
      <c r="E4056" t="s">
        <v>81</v>
      </c>
      <c r="F4056" t="s">
        <v>5233</v>
      </c>
      <c r="G4056">
        <v>23</v>
      </c>
      <c r="H4056" t="s">
        <v>60</v>
      </c>
      <c r="I4056">
        <v>2012</v>
      </c>
      <c r="J4056" t="s">
        <v>5227</v>
      </c>
      <c r="K4056" t="s">
        <v>5230</v>
      </c>
      <c r="M4056" s="9" t="str">
        <f>Data[[#This Row],[schedule]]&amp;" | "&amp;Data[[#This Row],[section]]</f>
        <v xml:space="preserve">SCHEDULE 11: REPORT ON RELIABILITY MEASURES | </v>
      </c>
      <c r="N4056" s="9" t="str">
        <f t="shared" si="63"/>
        <v>SCHEDULE 11: REPORT ON RELIABILITY MEASURES | Interruptions to: Remote stands and means of embarkation/disembarkation | Total</v>
      </c>
    </row>
    <row r="4057" spans="1:14">
      <c r="A4057" t="s">
        <v>2</v>
      </c>
      <c r="B4057">
        <v>2012</v>
      </c>
      <c r="C4057" t="s">
        <v>5223</v>
      </c>
      <c r="D4057" t="s">
        <v>81</v>
      </c>
      <c r="E4057" t="s">
        <v>81</v>
      </c>
      <c r="F4057" t="s">
        <v>5234</v>
      </c>
      <c r="G4057">
        <v>26</v>
      </c>
      <c r="H4057" t="s">
        <v>5225</v>
      </c>
      <c r="I4057">
        <v>2012</v>
      </c>
      <c r="J4057" t="s">
        <v>4988</v>
      </c>
      <c r="K4057" t="s">
        <v>2050</v>
      </c>
      <c r="L4057">
        <v>17</v>
      </c>
      <c r="M4057" s="9" t="str">
        <f>Data[[#This Row],[schedule]]&amp;" | "&amp;Data[[#This Row],[section]]</f>
        <v xml:space="preserve">SCHEDULE 11: REPORT ON RELIABILITY MEASURES | </v>
      </c>
      <c r="N4057" s="9" t="str">
        <f t="shared" si="63"/>
        <v>SCHEDULE 11: REPORT ON RELIABILITY MEASURES | Interruptions to: Contact stands and airbridges | Caused by: Airports</v>
      </c>
    </row>
    <row r="4058" spans="1:14">
      <c r="A4058" t="s">
        <v>2</v>
      </c>
      <c r="B4058">
        <v>2012</v>
      </c>
      <c r="C4058" t="s">
        <v>5223</v>
      </c>
      <c r="D4058" t="s">
        <v>81</v>
      </c>
      <c r="E4058" t="s">
        <v>81</v>
      </c>
      <c r="F4058" t="s">
        <v>5234</v>
      </c>
      <c r="G4058">
        <v>26</v>
      </c>
      <c r="H4058" t="s">
        <v>5225</v>
      </c>
      <c r="I4058">
        <v>2012</v>
      </c>
      <c r="J4058" t="s">
        <v>5226</v>
      </c>
      <c r="K4058" t="s">
        <v>4010</v>
      </c>
      <c r="L4058">
        <v>25</v>
      </c>
      <c r="M4058" s="9" t="str">
        <f>Data[[#This Row],[schedule]]&amp;" | "&amp;Data[[#This Row],[section]]</f>
        <v xml:space="preserve">SCHEDULE 11: REPORT ON RELIABILITY MEASURES | </v>
      </c>
      <c r="N4058" s="9" t="str">
        <f t="shared" si="63"/>
        <v>SCHEDULE 11: REPORT ON RELIABILITY MEASURES | Interruptions to: Contact stands and airbridges | Caused by: Airports</v>
      </c>
    </row>
    <row r="4059" spans="1:14">
      <c r="A4059" t="s">
        <v>2</v>
      </c>
      <c r="B4059">
        <v>2012</v>
      </c>
      <c r="C4059" t="s">
        <v>5223</v>
      </c>
      <c r="D4059" t="s">
        <v>81</v>
      </c>
      <c r="E4059" t="s">
        <v>81</v>
      </c>
      <c r="F4059" t="s">
        <v>5234</v>
      </c>
      <c r="G4059">
        <v>26</v>
      </c>
      <c r="H4059" t="s">
        <v>5225</v>
      </c>
      <c r="I4059">
        <v>2012</v>
      </c>
      <c r="J4059" t="s">
        <v>5227</v>
      </c>
      <c r="K4059" t="s">
        <v>4677</v>
      </c>
      <c r="L4059">
        <v>45</v>
      </c>
      <c r="M4059" s="9" t="str">
        <f>Data[[#This Row],[schedule]]&amp;" | "&amp;Data[[#This Row],[section]]</f>
        <v xml:space="preserve">SCHEDULE 11: REPORT ON RELIABILITY MEASURES | </v>
      </c>
      <c r="N4059" s="9" t="str">
        <f t="shared" si="63"/>
        <v>SCHEDULE 11: REPORT ON RELIABILITY MEASURES | Interruptions to: Contact stands and airbridges | Caused by: Airports</v>
      </c>
    </row>
    <row r="4060" spans="1:14">
      <c r="A4060" t="s">
        <v>2</v>
      </c>
      <c r="B4060">
        <v>2012</v>
      </c>
      <c r="C4060" t="s">
        <v>5223</v>
      </c>
      <c r="D4060" t="s">
        <v>81</v>
      </c>
      <c r="E4060" t="s">
        <v>81</v>
      </c>
      <c r="F4060" t="s">
        <v>5234</v>
      </c>
      <c r="G4060">
        <v>27</v>
      </c>
      <c r="H4060" t="s">
        <v>5228</v>
      </c>
      <c r="I4060">
        <v>2012</v>
      </c>
      <c r="J4060" t="s">
        <v>4988</v>
      </c>
      <c r="K4060" t="s">
        <v>4453</v>
      </c>
      <c r="L4060">
        <v>3</v>
      </c>
      <c r="M4060" s="9" t="str">
        <f>Data[[#This Row],[schedule]]&amp;" | "&amp;Data[[#This Row],[section]]</f>
        <v xml:space="preserve">SCHEDULE 11: REPORT ON RELIABILITY MEASURES | </v>
      </c>
      <c r="N4060" s="9" t="str">
        <f t="shared" si="63"/>
        <v>SCHEDULE 11: REPORT ON RELIABILITY MEASURES | Interruptions to: Contact stands and airbridges | Caused by: Airlines/Other</v>
      </c>
    </row>
    <row r="4061" spans="1:14">
      <c r="A4061" t="s">
        <v>2</v>
      </c>
      <c r="B4061">
        <v>2012</v>
      </c>
      <c r="C4061" t="s">
        <v>5223</v>
      </c>
      <c r="D4061" t="s">
        <v>81</v>
      </c>
      <c r="E4061" t="s">
        <v>81</v>
      </c>
      <c r="F4061" t="s">
        <v>5234</v>
      </c>
      <c r="G4061">
        <v>27</v>
      </c>
      <c r="H4061" t="s">
        <v>5228</v>
      </c>
      <c r="I4061">
        <v>2012</v>
      </c>
      <c r="J4061" t="s">
        <v>5226</v>
      </c>
      <c r="K4061" t="s">
        <v>1624</v>
      </c>
      <c r="L4061">
        <v>1</v>
      </c>
      <c r="M4061" s="9" t="str">
        <f>Data[[#This Row],[schedule]]&amp;" | "&amp;Data[[#This Row],[section]]</f>
        <v xml:space="preserve">SCHEDULE 11: REPORT ON RELIABILITY MEASURES | </v>
      </c>
      <c r="N4061" s="9" t="str">
        <f t="shared" si="63"/>
        <v>SCHEDULE 11: REPORT ON RELIABILITY MEASURES | Interruptions to: Contact stands and airbridges | Caused by: Airlines/Other</v>
      </c>
    </row>
    <row r="4062" spans="1:14">
      <c r="A4062" t="s">
        <v>2</v>
      </c>
      <c r="B4062">
        <v>2012</v>
      </c>
      <c r="C4062" t="s">
        <v>5223</v>
      </c>
      <c r="D4062" t="s">
        <v>81</v>
      </c>
      <c r="E4062" t="s">
        <v>81</v>
      </c>
      <c r="F4062" t="s">
        <v>5234</v>
      </c>
      <c r="G4062">
        <v>27</v>
      </c>
      <c r="H4062" t="s">
        <v>5228</v>
      </c>
      <c r="I4062">
        <v>2012</v>
      </c>
      <c r="J4062" t="s">
        <v>5227</v>
      </c>
      <c r="K4062" t="s">
        <v>2359</v>
      </c>
      <c r="L4062">
        <v>30</v>
      </c>
      <c r="M4062" s="9" t="str">
        <f>Data[[#This Row],[schedule]]&amp;" | "&amp;Data[[#This Row],[section]]</f>
        <v xml:space="preserve">SCHEDULE 11: REPORT ON RELIABILITY MEASURES | </v>
      </c>
      <c r="N4062" s="9" t="str">
        <f t="shared" si="63"/>
        <v>SCHEDULE 11: REPORT ON RELIABILITY MEASURES | Interruptions to: Contact stands and airbridges | Caused by: Airlines/Other</v>
      </c>
    </row>
    <row r="4063" spans="1:14">
      <c r="A4063" t="s">
        <v>2</v>
      </c>
      <c r="B4063">
        <v>2012</v>
      </c>
      <c r="C4063" t="s">
        <v>5223</v>
      </c>
      <c r="D4063" t="s">
        <v>81</v>
      </c>
      <c r="E4063" t="s">
        <v>81</v>
      </c>
      <c r="F4063" t="s">
        <v>5234</v>
      </c>
      <c r="G4063">
        <v>28</v>
      </c>
      <c r="H4063" t="s">
        <v>5229</v>
      </c>
      <c r="I4063">
        <v>2012</v>
      </c>
      <c r="J4063" t="s">
        <v>4988</v>
      </c>
      <c r="K4063" t="s">
        <v>458</v>
      </c>
      <c r="L4063">
        <v>0</v>
      </c>
      <c r="M4063" s="9" t="str">
        <f>Data[[#This Row],[schedule]]&amp;" | "&amp;Data[[#This Row],[section]]</f>
        <v xml:space="preserve">SCHEDULE 11: REPORT ON RELIABILITY MEASURES | </v>
      </c>
      <c r="N4063" s="9" t="str">
        <f t="shared" si="63"/>
        <v>SCHEDULE 11: REPORT ON RELIABILITY MEASURES | Interruptions to: Contact stands and airbridges | Caused by: Undetermined reasons</v>
      </c>
    </row>
    <row r="4064" spans="1:14">
      <c r="A4064" t="s">
        <v>2</v>
      </c>
      <c r="B4064">
        <v>2012</v>
      </c>
      <c r="C4064" t="s">
        <v>5223</v>
      </c>
      <c r="D4064" t="s">
        <v>81</v>
      </c>
      <c r="E4064" t="s">
        <v>81</v>
      </c>
      <c r="F4064" t="s">
        <v>5234</v>
      </c>
      <c r="G4064">
        <v>28</v>
      </c>
      <c r="H4064" t="s">
        <v>5229</v>
      </c>
      <c r="I4064">
        <v>2012</v>
      </c>
      <c r="J4064" t="s">
        <v>5226</v>
      </c>
      <c r="K4064" t="s">
        <v>458</v>
      </c>
      <c r="L4064">
        <v>0</v>
      </c>
      <c r="M4064" s="9" t="str">
        <f>Data[[#This Row],[schedule]]&amp;" | "&amp;Data[[#This Row],[section]]</f>
        <v xml:space="preserve">SCHEDULE 11: REPORT ON RELIABILITY MEASURES | </v>
      </c>
      <c r="N4064" s="9" t="str">
        <f t="shared" si="63"/>
        <v>SCHEDULE 11: REPORT ON RELIABILITY MEASURES | Interruptions to: Contact stands and airbridges | Caused by: Undetermined reasons</v>
      </c>
    </row>
    <row r="4065" spans="1:14">
      <c r="A4065" t="s">
        <v>2</v>
      </c>
      <c r="B4065">
        <v>2012</v>
      </c>
      <c r="C4065" t="s">
        <v>5223</v>
      </c>
      <c r="D4065" t="s">
        <v>81</v>
      </c>
      <c r="E4065" t="s">
        <v>81</v>
      </c>
      <c r="F4065" t="s">
        <v>5234</v>
      </c>
      <c r="G4065">
        <v>28</v>
      </c>
      <c r="H4065" t="s">
        <v>5229</v>
      </c>
      <c r="I4065">
        <v>2012</v>
      </c>
      <c r="J4065" t="s">
        <v>5227</v>
      </c>
      <c r="K4065" t="s">
        <v>458</v>
      </c>
      <c r="L4065">
        <v>0</v>
      </c>
      <c r="M4065" s="9" t="str">
        <f>Data[[#This Row],[schedule]]&amp;" | "&amp;Data[[#This Row],[section]]</f>
        <v xml:space="preserve">SCHEDULE 11: REPORT ON RELIABILITY MEASURES | </v>
      </c>
      <c r="N4065" s="9" t="str">
        <f t="shared" si="63"/>
        <v>SCHEDULE 11: REPORT ON RELIABILITY MEASURES | Interruptions to: Contact stands and airbridges | Caused by: Undetermined reasons</v>
      </c>
    </row>
    <row r="4066" spans="1:14">
      <c r="A4066" t="s">
        <v>2</v>
      </c>
      <c r="B4066">
        <v>2012</v>
      </c>
      <c r="C4066" t="s">
        <v>5223</v>
      </c>
      <c r="D4066" t="s">
        <v>81</v>
      </c>
      <c r="E4066" t="s">
        <v>81</v>
      </c>
      <c r="F4066" t="s">
        <v>5234</v>
      </c>
      <c r="G4066">
        <v>29</v>
      </c>
      <c r="H4066" t="s">
        <v>60</v>
      </c>
      <c r="I4066">
        <v>2012</v>
      </c>
      <c r="J4066" t="s">
        <v>4988</v>
      </c>
      <c r="K4066" t="s">
        <v>4843</v>
      </c>
      <c r="L4066">
        <v>20</v>
      </c>
      <c r="M4066" s="9" t="str">
        <f>Data[[#This Row],[schedule]]&amp;" | "&amp;Data[[#This Row],[section]]</f>
        <v xml:space="preserve">SCHEDULE 11: REPORT ON RELIABILITY MEASURES | </v>
      </c>
      <c r="N4066" s="9" t="str">
        <f t="shared" si="63"/>
        <v>SCHEDULE 11: REPORT ON RELIABILITY MEASURES | Interruptions to: Contact stands and airbridges | Total</v>
      </c>
    </row>
    <row r="4067" spans="1:14">
      <c r="A4067" t="s">
        <v>2</v>
      </c>
      <c r="B4067">
        <v>2012</v>
      </c>
      <c r="C4067" t="s">
        <v>5223</v>
      </c>
      <c r="D4067" t="s">
        <v>81</v>
      </c>
      <c r="E4067" t="s">
        <v>81</v>
      </c>
      <c r="F4067" t="s">
        <v>5234</v>
      </c>
      <c r="G4067">
        <v>29</v>
      </c>
      <c r="H4067" t="s">
        <v>60</v>
      </c>
      <c r="I4067">
        <v>2012</v>
      </c>
      <c r="J4067" t="s">
        <v>5226</v>
      </c>
      <c r="K4067" t="s">
        <v>5601</v>
      </c>
      <c r="L4067">
        <v>27</v>
      </c>
      <c r="M4067" s="9" t="str">
        <f>Data[[#This Row],[schedule]]&amp;" | "&amp;Data[[#This Row],[section]]</f>
        <v xml:space="preserve">SCHEDULE 11: REPORT ON RELIABILITY MEASURES | </v>
      </c>
      <c r="N4067" s="9" t="str">
        <f t="shared" si="63"/>
        <v>SCHEDULE 11: REPORT ON RELIABILITY MEASURES | Interruptions to: Contact stands and airbridges | Total</v>
      </c>
    </row>
    <row r="4068" spans="1:14">
      <c r="A4068" t="s">
        <v>2</v>
      </c>
      <c r="B4068">
        <v>2012</v>
      </c>
      <c r="C4068" t="s">
        <v>5223</v>
      </c>
      <c r="D4068" t="s">
        <v>81</v>
      </c>
      <c r="E4068" t="s">
        <v>81</v>
      </c>
      <c r="F4068" t="s">
        <v>5234</v>
      </c>
      <c r="G4068">
        <v>29</v>
      </c>
      <c r="H4068" t="s">
        <v>60</v>
      </c>
      <c r="I4068">
        <v>2012</v>
      </c>
      <c r="J4068" t="s">
        <v>5227</v>
      </c>
      <c r="K4068" t="s">
        <v>4941</v>
      </c>
      <c r="L4068">
        <v>15</v>
      </c>
      <c r="M4068" s="9" t="str">
        <f>Data[[#This Row],[schedule]]&amp;" | "&amp;Data[[#This Row],[section]]</f>
        <v xml:space="preserve">SCHEDULE 11: REPORT ON RELIABILITY MEASURES | </v>
      </c>
      <c r="N4068" s="9" t="str">
        <f t="shared" si="63"/>
        <v>SCHEDULE 11: REPORT ON RELIABILITY MEASURES | Interruptions to: Contact stands and airbridges | Total</v>
      </c>
    </row>
    <row r="4069" spans="1:14">
      <c r="A4069" t="s">
        <v>2</v>
      </c>
      <c r="B4069">
        <v>2012</v>
      </c>
      <c r="C4069" t="s">
        <v>5223</v>
      </c>
      <c r="D4069" t="s">
        <v>81</v>
      </c>
      <c r="E4069" t="s">
        <v>81</v>
      </c>
      <c r="F4069" t="s">
        <v>5235</v>
      </c>
      <c r="G4069">
        <v>32</v>
      </c>
      <c r="H4069" t="s">
        <v>5225</v>
      </c>
      <c r="I4069">
        <v>2012</v>
      </c>
      <c r="J4069" t="s">
        <v>4988</v>
      </c>
      <c r="K4069" t="s">
        <v>5347</v>
      </c>
      <c r="L4069">
        <v>6</v>
      </c>
      <c r="M4069" s="9" t="str">
        <f>Data[[#This Row],[schedule]]&amp;" | "&amp;Data[[#This Row],[section]]</f>
        <v xml:space="preserve">SCHEDULE 11: REPORT ON RELIABILITY MEASURES | </v>
      </c>
      <c r="N4069" s="9" t="str">
        <f t="shared" si="63"/>
        <v>SCHEDULE 11: REPORT ON RELIABILITY MEASURES | Interruptions to: Baggage sortation system on departures | Caused by: Airports</v>
      </c>
    </row>
    <row r="4070" spans="1:14">
      <c r="A4070" t="s">
        <v>2</v>
      </c>
      <c r="B4070">
        <v>2012</v>
      </c>
      <c r="C4070" t="s">
        <v>5223</v>
      </c>
      <c r="D4070" t="s">
        <v>81</v>
      </c>
      <c r="E4070" t="s">
        <v>81</v>
      </c>
      <c r="F4070" t="s">
        <v>5235</v>
      </c>
      <c r="G4070">
        <v>32</v>
      </c>
      <c r="H4070" t="s">
        <v>5225</v>
      </c>
      <c r="I4070">
        <v>2012</v>
      </c>
      <c r="J4070" t="s">
        <v>5226</v>
      </c>
      <c r="K4070" t="s">
        <v>2301</v>
      </c>
      <c r="L4070">
        <v>4</v>
      </c>
      <c r="M4070" s="9" t="str">
        <f>Data[[#This Row],[schedule]]&amp;" | "&amp;Data[[#This Row],[section]]</f>
        <v xml:space="preserve">SCHEDULE 11: REPORT ON RELIABILITY MEASURES | </v>
      </c>
      <c r="N4070" s="9" t="str">
        <f t="shared" si="63"/>
        <v>SCHEDULE 11: REPORT ON RELIABILITY MEASURES | Interruptions to: Baggage sortation system on departures | Caused by: Airports</v>
      </c>
    </row>
    <row r="4071" spans="1:14">
      <c r="A4071" t="s">
        <v>2</v>
      </c>
      <c r="B4071">
        <v>2012</v>
      </c>
      <c r="C4071" t="s">
        <v>5223</v>
      </c>
      <c r="D4071" t="s">
        <v>81</v>
      </c>
      <c r="E4071" t="s">
        <v>81</v>
      </c>
      <c r="F4071" t="s">
        <v>5235</v>
      </c>
      <c r="G4071">
        <v>32</v>
      </c>
      <c r="H4071" t="s">
        <v>5225</v>
      </c>
      <c r="I4071">
        <v>2012</v>
      </c>
      <c r="J4071" t="s">
        <v>5227</v>
      </c>
      <c r="K4071" t="s">
        <v>6006</v>
      </c>
      <c r="L4071">
        <v>59</v>
      </c>
      <c r="M4071" s="9" t="str">
        <f>Data[[#This Row],[schedule]]&amp;" | "&amp;Data[[#This Row],[section]]</f>
        <v xml:space="preserve">SCHEDULE 11: REPORT ON RELIABILITY MEASURES | </v>
      </c>
      <c r="N4071" s="9" t="str">
        <f t="shared" si="63"/>
        <v>SCHEDULE 11: REPORT ON RELIABILITY MEASURES | Interruptions to: Baggage sortation system on departures | Caused by: Airports</v>
      </c>
    </row>
    <row r="4072" spans="1:14">
      <c r="A4072" t="s">
        <v>2</v>
      </c>
      <c r="B4072">
        <v>2012</v>
      </c>
      <c r="C4072" t="s">
        <v>5223</v>
      </c>
      <c r="D4072" t="s">
        <v>81</v>
      </c>
      <c r="E4072" t="s">
        <v>81</v>
      </c>
      <c r="F4072" t="s">
        <v>5235</v>
      </c>
      <c r="G4072">
        <v>33</v>
      </c>
      <c r="H4072" t="s">
        <v>5228</v>
      </c>
      <c r="I4072">
        <v>2012</v>
      </c>
      <c r="J4072" t="s">
        <v>4988</v>
      </c>
      <c r="K4072" t="s">
        <v>1624</v>
      </c>
      <c r="L4072">
        <v>1</v>
      </c>
      <c r="M4072" s="9" t="str">
        <f>Data[[#This Row],[schedule]]&amp;" | "&amp;Data[[#This Row],[section]]</f>
        <v xml:space="preserve">SCHEDULE 11: REPORT ON RELIABILITY MEASURES | </v>
      </c>
      <c r="N4072" s="9" t="str">
        <f t="shared" si="63"/>
        <v>SCHEDULE 11: REPORT ON RELIABILITY MEASURES | Interruptions to: Baggage sortation system on departures | Caused by: Airlines/Other</v>
      </c>
    </row>
    <row r="4073" spans="1:14">
      <c r="A4073" t="s">
        <v>2</v>
      </c>
      <c r="B4073">
        <v>2012</v>
      </c>
      <c r="C4073" t="s">
        <v>5223</v>
      </c>
      <c r="D4073" t="s">
        <v>81</v>
      </c>
      <c r="E4073" t="s">
        <v>81</v>
      </c>
      <c r="F4073" t="s">
        <v>5235</v>
      </c>
      <c r="G4073">
        <v>33</v>
      </c>
      <c r="H4073" t="s">
        <v>5228</v>
      </c>
      <c r="I4073">
        <v>2012</v>
      </c>
      <c r="J4073" t="s">
        <v>5226</v>
      </c>
      <c r="K4073" t="s">
        <v>458</v>
      </c>
      <c r="L4073">
        <v>0</v>
      </c>
      <c r="M4073" s="9" t="str">
        <f>Data[[#This Row],[schedule]]&amp;" | "&amp;Data[[#This Row],[section]]</f>
        <v xml:space="preserve">SCHEDULE 11: REPORT ON RELIABILITY MEASURES | </v>
      </c>
      <c r="N4073" s="9" t="str">
        <f t="shared" si="63"/>
        <v>SCHEDULE 11: REPORT ON RELIABILITY MEASURES | Interruptions to: Baggage sortation system on departures | Caused by: Airlines/Other</v>
      </c>
    </row>
    <row r="4074" spans="1:14">
      <c r="A4074" t="s">
        <v>2</v>
      </c>
      <c r="B4074">
        <v>2012</v>
      </c>
      <c r="C4074" t="s">
        <v>5223</v>
      </c>
      <c r="D4074" t="s">
        <v>81</v>
      </c>
      <c r="E4074" t="s">
        <v>81</v>
      </c>
      <c r="F4074" t="s">
        <v>5235</v>
      </c>
      <c r="G4074">
        <v>33</v>
      </c>
      <c r="H4074" t="s">
        <v>5228</v>
      </c>
      <c r="I4074">
        <v>2012</v>
      </c>
      <c r="J4074" t="s">
        <v>5227</v>
      </c>
      <c r="K4074" t="s">
        <v>4843</v>
      </c>
      <c r="L4074">
        <v>20</v>
      </c>
      <c r="M4074" s="9" t="str">
        <f>Data[[#This Row],[schedule]]&amp;" | "&amp;Data[[#This Row],[section]]</f>
        <v xml:space="preserve">SCHEDULE 11: REPORT ON RELIABILITY MEASURES | </v>
      </c>
      <c r="N4074" s="9" t="str">
        <f t="shared" si="63"/>
        <v>SCHEDULE 11: REPORT ON RELIABILITY MEASURES | Interruptions to: Baggage sortation system on departures | Caused by: Airlines/Other</v>
      </c>
    </row>
    <row r="4075" spans="1:14">
      <c r="A4075" t="s">
        <v>2</v>
      </c>
      <c r="B4075">
        <v>2012</v>
      </c>
      <c r="C4075" t="s">
        <v>5223</v>
      </c>
      <c r="D4075" t="s">
        <v>81</v>
      </c>
      <c r="E4075" t="s">
        <v>81</v>
      </c>
      <c r="F4075" t="s">
        <v>5235</v>
      </c>
      <c r="G4075">
        <v>34</v>
      </c>
      <c r="H4075" t="s">
        <v>5229</v>
      </c>
      <c r="I4075">
        <v>2012</v>
      </c>
      <c r="J4075" t="s">
        <v>4988</v>
      </c>
      <c r="K4075" t="s">
        <v>458</v>
      </c>
      <c r="L4075">
        <v>0</v>
      </c>
      <c r="M4075" s="9" t="str">
        <f>Data[[#This Row],[schedule]]&amp;" | "&amp;Data[[#This Row],[section]]</f>
        <v xml:space="preserve">SCHEDULE 11: REPORT ON RELIABILITY MEASURES | </v>
      </c>
      <c r="N4075" s="9" t="str">
        <f t="shared" si="63"/>
        <v>SCHEDULE 11: REPORT ON RELIABILITY MEASURES | Interruptions to: Baggage sortation system on departures | Caused by: Undetermined reasons</v>
      </c>
    </row>
    <row r="4076" spans="1:14">
      <c r="A4076" t="s">
        <v>2</v>
      </c>
      <c r="B4076">
        <v>2012</v>
      </c>
      <c r="C4076" t="s">
        <v>5223</v>
      </c>
      <c r="D4076" t="s">
        <v>81</v>
      </c>
      <c r="E4076" t="s">
        <v>81</v>
      </c>
      <c r="F4076" t="s">
        <v>5235</v>
      </c>
      <c r="G4076">
        <v>34</v>
      </c>
      <c r="H4076" t="s">
        <v>5229</v>
      </c>
      <c r="I4076">
        <v>2012</v>
      </c>
      <c r="J4076" t="s">
        <v>5226</v>
      </c>
      <c r="K4076" t="s">
        <v>458</v>
      </c>
      <c r="L4076">
        <v>0</v>
      </c>
      <c r="M4076" s="9" t="str">
        <f>Data[[#This Row],[schedule]]&amp;" | "&amp;Data[[#This Row],[section]]</f>
        <v xml:space="preserve">SCHEDULE 11: REPORT ON RELIABILITY MEASURES | </v>
      </c>
      <c r="N4076" s="9" t="str">
        <f t="shared" si="63"/>
        <v>SCHEDULE 11: REPORT ON RELIABILITY MEASURES | Interruptions to: Baggage sortation system on departures | Caused by: Undetermined reasons</v>
      </c>
    </row>
    <row r="4077" spans="1:14">
      <c r="A4077" t="s">
        <v>2</v>
      </c>
      <c r="B4077">
        <v>2012</v>
      </c>
      <c r="C4077" t="s">
        <v>5223</v>
      </c>
      <c r="D4077" t="s">
        <v>81</v>
      </c>
      <c r="E4077" t="s">
        <v>81</v>
      </c>
      <c r="F4077" t="s">
        <v>5235</v>
      </c>
      <c r="G4077">
        <v>34</v>
      </c>
      <c r="H4077" t="s">
        <v>5229</v>
      </c>
      <c r="I4077">
        <v>2012</v>
      </c>
      <c r="J4077" t="s">
        <v>5227</v>
      </c>
      <c r="K4077" t="s">
        <v>458</v>
      </c>
      <c r="L4077">
        <v>0</v>
      </c>
      <c r="M4077" s="9" t="str">
        <f>Data[[#This Row],[schedule]]&amp;" | "&amp;Data[[#This Row],[section]]</f>
        <v xml:space="preserve">SCHEDULE 11: REPORT ON RELIABILITY MEASURES | </v>
      </c>
      <c r="N4077" s="9" t="str">
        <f t="shared" si="63"/>
        <v>SCHEDULE 11: REPORT ON RELIABILITY MEASURES | Interruptions to: Baggage sortation system on departures | Caused by: Undetermined reasons</v>
      </c>
    </row>
    <row r="4078" spans="1:14">
      <c r="A4078" t="s">
        <v>2</v>
      </c>
      <c r="B4078">
        <v>2012</v>
      </c>
      <c r="C4078" t="s">
        <v>5223</v>
      </c>
      <c r="D4078" t="s">
        <v>81</v>
      </c>
      <c r="E4078" t="s">
        <v>81</v>
      </c>
      <c r="F4078" t="s">
        <v>5235</v>
      </c>
      <c r="G4078">
        <v>35</v>
      </c>
      <c r="H4078" t="s">
        <v>60</v>
      </c>
      <c r="I4078">
        <v>2012</v>
      </c>
      <c r="J4078" t="s">
        <v>4988</v>
      </c>
      <c r="K4078" t="s">
        <v>5002</v>
      </c>
      <c r="L4078">
        <v>7</v>
      </c>
      <c r="M4078" s="9" t="str">
        <f>Data[[#This Row],[schedule]]&amp;" | "&amp;Data[[#This Row],[section]]</f>
        <v xml:space="preserve">SCHEDULE 11: REPORT ON RELIABILITY MEASURES | </v>
      </c>
      <c r="N4078" s="9" t="str">
        <f t="shared" si="63"/>
        <v>SCHEDULE 11: REPORT ON RELIABILITY MEASURES | Interruptions to: Baggage sortation system on departures | Total</v>
      </c>
    </row>
    <row r="4079" spans="1:14">
      <c r="A4079" t="s">
        <v>2</v>
      </c>
      <c r="B4079">
        <v>2012</v>
      </c>
      <c r="C4079" t="s">
        <v>5223</v>
      </c>
      <c r="D4079" t="s">
        <v>81</v>
      </c>
      <c r="E4079" t="s">
        <v>81</v>
      </c>
      <c r="F4079" t="s">
        <v>5235</v>
      </c>
      <c r="G4079">
        <v>35</v>
      </c>
      <c r="H4079" t="s">
        <v>60</v>
      </c>
      <c r="I4079">
        <v>2012</v>
      </c>
      <c r="J4079" t="s">
        <v>5226</v>
      </c>
      <c r="K4079" t="s">
        <v>5607</v>
      </c>
      <c r="L4079">
        <v>5</v>
      </c>
      <c r="M4079" s="9" t="str">
        <f>Data[[#This Row],[schedule]]&amp;" | "&amp;Data[[#This Row],[section]]</f>
        <v xml:space="preserve">SCHEDULE 11: REPORT ON RELIABILITY MEASURES | </v>
      </c>
      <c r="N4079" s="9" t="str">
        <f t="shared" si="63"/>
        <v>SCHEDULE 11: REPORT ON RELIABILITY MEASURES | Interruptions to: Baggage sortation system on departures | Total</v>
      </c>
    </row>
    <row r="4080" spans="1:14">
      <c r="A4080" t="s">
        <v>2</v>
      </c>
      <c r="B4080">
        <v>2012</v>
      </c>
      <c r="C4080" t="s">
        <v>5223</v>
      </c>
      <c r="D4080" t="s">
        <v>81</v>
      </c>
      <c r="E4080" t="s">
        <v>81</v>
      </c>
      <c r="F4080" t="s">
        <v>5235</v>
      </c>
      <c r="G4080">
        <v>35</v>
      </c>
      <c r="H4080" t="s">
        <v>60</v>
      </c>
      <c r="I4080">
        <v>2012</v>
      </c>
      <c r="J4080" t="s">
        <v>5227</v>
      </c>
      <c r="K4080" t="s">
        <v>5032</v>
      </c>
      <c r="L4080">
        <v>19</v>
      </c>
      <c r="M4080" s="9" t="str">
        <f>Data[[#This Row],[schedule]]&amp;" | "&amp;Data[[#This Row],[section]]</f>
        <v xml:space="preserve">SCHEDULE 11: REPORT ON RELIABILITY MEASURES | </v>
      </c>
      <c r="N4080" s="9" t="str">
        <f t="shared" si="63"/>
        <v>SCHEDULE 11: REPORT ON RELIABILITY MEASURES | Interruptions to: Baggage sortation system on departures | Total</v>
      </c>
    </row>
    <row r="4081" spans="1:14">
      <c r="A4081" t="s">
        <v>2</v>
      </c>
      <c r="B4081">
        <v>2012</v>
      </c>
      <c r="C4081" t="s">
        <v>5223</v>
      </c>
      <c r="D4081" t="s">
        <v>81</v>
      </c>
      <c r="E4081" t="s">
        <v>81</v>
      </c>
      <c r="F4081" t="s">
        <v>5239</v>
      </c>
      <c r="G4081">
        <v>38</v>
      </c>
      <c r="H4081" t="s">
        <v>5225</v>
      </c>
      <c r="I4081">
        <v>2012</v>
      </c>
      <c r="J4081" t="s">
        <v>4988</v>
      </c>
      <c r="K4081" t="s">
        <v>2301</v>
      </c>
      <c r="L4081">
        <v>4</v>
      </c>
      <c r="M4081" s="9" t="str">
        <f>Data[[#This Row],[schedule]]&amp;" | "&amp;Data[[#This Row],[section]]</f>
        <v xml:space="preserve">SCHEDULE 11: REPORT ON RELIABILITY MEASURES | </v>
      </c>
      <c r="N4081" s="9" t="str">
        <f t="shared" si="63"/>
        <v>SCHEDULE 11: REPORT ON RELIABILITY MEASURES | Interruptions to: Baggage reclaim belts | Caused by: Airports</v>
      </c>
    </row>
    <row r="4082" spans="1:14">
      <c r="A4082" t="s">
        <v>2</v>
      </c>
      <c r="B4082">
        <v>2012</v>
      </c>
      <c r="C4082" t="s">
        <v>5223</v>
      </c>
      <c r="D4082" t="s">
        <v>81</v>
      </c>
      <c r="E4082" t="s">
        <v>81</v>
      </c>
      <c r="F4082" t="s">
        <v>5239</v>
      </c>
      <c r="G4082">
        <v>38</v>
      </c>
      <c r="H4082" t="s">
        <v>5225</v>
      </c>
      <c r="I4082">
        <v>2012</v>
      </c>
      <c r="J4082" t="s">
        <v>5226</v>
      </c>
      <c r="K4082" t="s">
        <v>5656</v>
      </c>
      <c r="L4082">
        <v>9</v>
      </c>
      <c r="M4082" s="9" t="str">
        <f>Data[[#This Row],[schedule]]&amp;" | "&amp;Data[[#This Row],[section]]</f>
        <v xml:space="preserve">SCHEDULE 11: REPORT ON RELIABILITY MEASURES | </v>
      </c>
      <c r="N4082" s="9" t="str">
        <f t="shared" si="63"/>
        <v>SCHEDULE 11: REPORT ON RELIABILITY MEASURES | Interruptions to: Baggage reclaim belts | Caused by: Airports</v>
      </c>
    </row>
    <row r="4083" spans="1:14">
      <c r="A4083" t="s">
        <v>2</v>
      </c>
      <c r="B4083">
        <v>2012</v>
      </c>
      <c r="C4083" t="s">
        <v>5223</v>
      </c>
      <c r="D4083" t="s">
        <v>81</v>
      </c>
      <c r="E4083" t="s">
        <v>81</v>
      </c>
      <c r="F4083" t="s">
        <v>5239</v>
      </c>
      <c r="G4083">
        <v>38</v>
      </c>
      <c r="H4083" t="s">
        <v>5225</v>
      </c>
      <c r="I4083">
        <v>2012</v>
      </c>
      <c r="J4083" t="s">
        <v>5227</v>
      </c>
      <c r="K4083" t="s">
        <v>5346</v>
      </c>
      <c r="L4083">
        <v>36</v>
      </c>
      <c r="M4083" s="9" t="str">
        <f>Data[[#This Row],[schedule]]&amp;" | "&amp;Data[[#This Row],[section]]</f>
        <v xml:space="preserve">SCHEDULE 11: REPORT ON RELIABILITY MEASURES | </v>
      </c>
      <c r="N4083" s="9" t="str">
        <f t="shared" si="63"/>
        <v>SCHEDULE 11: REPORT ON RELIABILITY MEASURES | Interruptions to: Baggage reclaim belts | Caused by: Airports</v>
      </c>
    </row>
    <row r="4084" spans="1:14">
      <c r="A4084" t="s">
        <v>2</v>
      </c>
      <c r="B4084">
        <v>2012</v>
      </c>
      <c r="C4084" t="s">
        <v>5223</v>
      </c>
      <c r="D4084" t="s">
        <v>81</v>
      </c>
      <c r="E4084" t="s">
        <v>81</v>
      </c>
      <c r="F4084" t="s">
        <v>5239</v>
      </c>
      <c r="G4084">
        <v>39</v>
      </c>
      <c r="H4084" t="s">
        <v>5228</v>
      </c>
      <c r="I4084">
        <v>2012</v>
      </c>
      <c r="J4084" t="s">
        <v>4988</v>
      </c>
      <c r="K4084" t="s">
        <v>458</v>
      </c>
      <c r="L4084">
        <v>0</v>
      </c>
      <c r="M4084" s="9" t="str">
        <f>Data[[#This Row],[schedule]]&amp;" | "&amp;Data[[#This Row],[section]]</f>
        <v xml:space="preserve">SCHEDULE 11: REPORT ON RELIABILITY MEASURES | </v>
      </c>
      <c r="N4084" s="9" t="str">
        <f t="shared" si="63"/>
        <v>SCHEDULE 11: REPORT ON RELIABILITY MEASURES | Interruptions to: Baggage reclaim belts | Caused by: Airlines/Other</v>
      </c>
    </row>
    <row r="4085" spans="1:14">
      <c r="A4085" t="s">
        <v>2</v>
      </c>
      <c r="B4085">
        <v>2012</v>
      </c>
      <c r="C4085" t="s">
        <v>5223</v>
      </c>
      <c r="D4085" t="s">
        <v>81</v>
      </c>
      <c r="E4085" t="s">
        <v>81</v>
      </c>
      <c r="F4085" t="s">
        <v>5239</v>
      </c>
      <c r="G4085">
        <v>39</v>
      </c>
      <c r="H4085" t="s">
        <v>5228</v>
      </c>
      <c r="I4085">
        <v>2012</v>
      </c>
      <c r="J4085" t="s">
        <v>5226</v>
      </c>
      <c r="K4085" t="s">
        <v>458</v>
      </c>
      <c r="L4085">
        <v>0</v>
      </c>
      <c r="M4085" s="9" t="str">
        <f>Data[[#This Row],[schedule]]&amp;" | "&amp;Data[[#This Row],[section]]</f>
        <v xml:space="preserve">SCHEDULE 11: REPORT ON RELIABILITY MEASURES | </v>
      </c>
      <c r="N4085" s="9" t="str">
        <f t="shared" si="63"/>
        <v>SCHEDULE 11: REPORT ON RELIABILITY MEASURES | Interruptions to: Baggage reclaim belts | Caused by: Airlines/Other</v>
      </c>
    </row>
    <row r="4086" spans="1:14">
      <c r="A4086" t="s">
        <v>2</v>
      </c>
      <c r="B4086">
        <v>2012</v>
      </c>
      <c r="C4086" t="s">
        <v>5223</v>
      </c>
      <c r="D4086" t="s">
        <v>81</v>
      </c>
      <c r="E4086" t="s">
        <v>81</v>
      </c>
      <c r="F4086" t="s">
        <v>5239</v>
      </c>
      <c r="G4086">
        <v>39</v>
      </c>
      <c r="H4086" t="s">
        <v>5228</v>
      </c>
      <c r="I4086">
        <v>2012</v>
      </c>
      <c r="J4086" t="s">
        <v>5227</v>
      </c>
      <c r="K4086" t="s">
        <v>458</v>
      </c>
      <c r="L4086">
        <v>0</v>
      </c>
      <c r="M4086" s="9" t="str">
        <f>Data[[#This Row],[schedule]]&amp;" | "&amp;Data[[#This Row],[section]]</f>
        <v xml:space="preserve">SCHEDULE 11: REPORT ON RELIABILITY MEASURES | </v>
      </c>
      <c r="N4086" s="9" t="str">
        <f t="shared" si="63"/>
        <v>SCHEDULE 11: REPORT ON RELIABILITY MEASURES | Interruptions to: Baggage reclaim belts | Caused by: Airlines/Other</v>
      </c>
    </row>
    <row r="4087" spans="1:14">
      <c r="A4087" t="s">
        <v>2</v>
      </c>
      <c r="B4087">
        <v>2012</v>
      </c>
      <c r="C4087" t="s">
        <v>5223</v>
      </c>
      <c r="D4087" t="s">
        <v>81</v>
      </c>
      <c r="E4087" t="s">
        <v>81</v>
      </c>
      <c r="F4087" t="s">
        <v>5239</v>
      </c>
      <c r="G4087">
        <v>40</v>
      </c>
      <c r="H4087" t="s">
        <v>5229</v>
      </c>
      <c r="I4087">
        <v>2012</v>
      </c>
      <c r="J4087" t="s">
        <v>4988</v>
      </c>
      <c r="K4087" t="s">
        <v>458</v>
      </c>
      <c r="L4087">
        <v>0</v>
      </c>
      <c r="M4087" s="9" t="str">
        <f>Data[[#This Row],[schedule]]&amp;" | "&amp;Data[[#This Row],[section]]</f>
        <v xml:space="preserve">SCHEDULE 11: REPORT ON RELIABILITY MEASURES | </v>
      </c>
      <c r="N4087" s="9" t="str">
        <f t="shared" si="63"/>
        <v>SCHEDULE 11: REPORT ON RELIABILITY MEASURES | Interruptions to: Baggage reclaim belts | Caused by: Undetermined reasons</v>
      </c>
    </row>
    <row r="4088" spans="1:14">
      <c r="A4088" t="s">
        <v>2</v>
      </c>
      <c r="B4088">
        <v>2012</v>
      </c>
      <c r="C4088" t="s">
        <v>5223</v>
      </c>
      <c r="D4088" t="s">
        <v>81</v>
      </c>
      <c r="E4088" t="s">
        <v>81</v>
      </c>
      <c r="F4088" t="s">
        <v>5239</v>
      </c>
      <c r="G4088">
        <v>40</v>
      </c>
      <c r="H4088" t="s">
        <v>5229</v>
      </c>
      <c r="I4088">
        <v>2012</v>
      </c>
      <c r="J4088" t="s">
        <v>5226</v>
      </c>
      <c r="K4088" t="s">
        <v>458</v>
      </c>
      <c r="L4088">
        <v>0</v>
      </c>
      <c r="M4088" s="9" t="str">
        <f>Data[[#This Row],[schedule]]&amp;" | "&amp;Data[[#This Row],[section]]</f>
        <v xml:space="preserve">SCHEDULE 11: REPORT ON RELIABILITY MEASURES | </v>
      </c>
      <c r="N4088" s="9" t="str">
        <f t="shared" si="63"/>
        <v>SCHEDULE 11: REPORT ON RELIABILITY MEASURES | Interruptions to: Baggage reclaim belts | Caused by: Undetermined reasons</v>
      </c>
    </row>
    <row r="4089" spans="1:14">
      <c r="A4089" t="s">
        <v>2</v>
      </c>
      <c r="B4089">
        <v>2012</v>
      </c>
      <c r="C4089" t="s">
        <v>5223</v>
      </c>
      <c r="D4089" t="s">
        <v>81</v>
      </c>
      <c r="E4089" t="s">
        <v>81</v>
      </c>
      <c r="F4089" t="s">
        <v>5239</v>
      </c>
      <c r="G4089">
        <v>40</v>
      </c>
      <c r="H4089" t="s">
        <v>5229</v>
      </c>
      <c r="I4089">
        <v>2012</v>
      </c>
      <c r="J4089" t="s">
        <v>5227</v>
      </c>
      <c r="K4089" t="s">
        <v>458</v>
      </c>
      <c r="L4089">
        <v>0</v>
      </c>
      <c r="M4089" s="9" t="str">
        <f>Data[[#This Row],[schedule]]&amp;" | "&amp;Data[[#This Row],[section]]</f>
        <v xml:space="preserve">SCHEDULE 11: REPORT ON RELIABILITY MEASURES | </v>
      </c>
      <c r="N4089" s="9" t="str">
        <f t="shared" si="63"/>
        <v>SCHEDULE 11: REPORT ON RELIABILITY MEASURES | Interruptions to: Baggage reclaim belts | Caused by: Undetermined reasons</v>
      </c>
    </row>
    <row r="4090" spans="1:14">
      <c r="A4090" t="s">
        <v>2</v>
      </c>
      <c r="B4090">
        <v>2012</v>
      </c>
      <c r="C4090" t="s">
        <v>5223</v>
      </c>
      <c r="D4090" t="s">
        <v>81</v>
      </c>
      <c r="E4090" t="s">
        <v>81</v>
      </c>
      <c r="F4090" t="s">
        <v>5239</v>
      </c>
      <c r="G4090">
        <v>41</v>
      </c>
      <c r="H4090" t="s">
        <v>60</v>
      </c>
      <c r="I4090">
        <v>2012</v>
      </c>
      <c r="J4090" t="s">
        <v>4988</v>
      </c>
      <c r="K4090" t="s">
        <v>2301</v>
      </c>
      <c r="L4090">
        <v>4</v>
      </c>
      <c r="M4090" s="9" t="str">
        <f>Data[[#This Row],[schedule]]&amp;" | "&amp;Data[[#This Row],[section]]</f>
        <v xml:space="preserve">SCHEDULE 11: REPORT ON RELIABILITY MEASURES | </v>
      </c>
      <c r="N4090" s="9" t="str">
        <f t="shared" si="63"/>
        <v>SCHEDULE 11: REPORT ON RELIABILITY MEASURES | Interruptions to: Baggage reclaim belts | Total</v>
      </c>
    </row>
    <row r="4091" spans="1:14">
      <c r="A4091" t="s">
        <v>2</v>
      </c>
      <c r="B4091">
        <v>2012</v>
      </c>
      <c r="C4091" t="s">
        <v>5223</v>
      </c>
      <c r="D4091" t="s">
        <v>81</v>
      </c>
      <c r="E4091" t="s">
        <v>81</v>
      </c>
      <c r="F4091" t="s">
        <v>5239</v>
      </c>
      <c r="G4091">
        <v>41</v>
      </c>
      <c r="H4091" t="s">
        <v>60</v>
      </c>
      <c r="I4091">
        <v>2012</v>
      </c>
      <c r="J4091" t="s">
        <v>5226</v>
      </c>
      <c r="K4091" t="s">
        <v>5656</v>
      </c>
      <c r="L4091">
        <v>9</v>
      </c>
      <c r="M4091" s="9" t="str">
        <f>Data[[#This Row],[schedule]]&amp;" | "&amp;Data[[#This Row],[section]]</f>
        <v xml:space="preserve">SCHEDULE 11: REPORT ON RELIABILITY MEASURES | </v>
      </c>
      <c r="N4091" s="9" t="str">
        <f t="shared" si="63"/>
        <v>SCHEDULE 11: REPORT ON RELIABILITY MEASURES | Interruptions to: Baggage reclaim belts | Total</v>
      </c>
    </row>
    <row r="4092" spans="1:14">
      <c r="A4092" t="s">
        <v>2</v>
      </c>
      <c r="B4092">
        <v>2012</v>
      </c>
      <c r="C4092" t="s">
        <v>5223</v>
      </c>
      <c r="D4092" t="s">
        <v>81</v>
      </c>
      <c r="E4092" t="s">
        <v>81</v>
      </c>
      <c r="F4092" t="s">
        <v>5239</v>
      </c>
      <c r="G4092">
        <v>41</v>
      </c>
      <c r="H4092" t="s">
        <v>60</v>
      </c>
      <c r="I4092">
        <v>2012</v>
      </c>
      <c r="J4092" t="s">
        <v>5227</v>
      </c>
      <c r="K4092" t="s">
        <v>5346</v>
      </c>
      <c r="L4092">
        <v>36</v>
      </c>
      <c r="M4092" s="9" t="str">
        <f>Data[[#This Row],[schedule]]&amp;" | "&amp;Data[[#This Row],[section]]</f>
        <v xml:space="preserve">SCHEDULE 11: REPORT ON RELIABILITY MEASURES | </v>
      </c>
      <c r="N4092" s="9" t="str">
        <f t="shared" si="63"/>
        <v>SCHEDULE 11: REPORT ON RELIABILITY MEASURES | Interruptions to: Baggage reclaim belts | Total</v>
      </c>
    </row>
    <row r="4093" spans="1:14">
      <c r="A4093" t="s">
        <v>2</v>
      </c>
      <c r="B4093">
        <v>2012</v>
      </c>
      <c r="C4093" t="s">
        <v>5223</v>
      </c>
      <c r="D4093" t="s">
        <v>81</v>
      </c>
      <c r="E4093" t="s">
        <v>81</v>
      </c>
      <c r="F4093" t="s">
        <v>5240</v>
      </c>
      <c r="G4093">
        <v>44</v>
      </c>
      <c r="H4093" t="s">
        <v>5225</v>
      </c>
      <c r="I4093">
        <v>2012</v>
      </c>
      <c r="J4093" t="s">
        <v>4988</v>
      </c>
      <c r="K4093" t="s">
        <v>1350</v>
      </c>
      <c r="M4093" s="9" t="str">
        <f>Data[[#This Row],[schedule]]&amp;" | "&amp;Data[[#This Row],[section]]</f>
        <v xml:space="preserve">SCHEDULE 11: REPORT ON RELIABILITY MEASURES | </v>
      </c>
      <c r="N4093" s="9" t="str">
        <f t="shared" si="63"/>
        <v>SCHEDULE 11: REPORT ON RELIABILITY MEASURES | Interruptions to: On-time departure delay | Caused by: Airports</v>
      </c>
    </row>
    <row r="4094" spans="1:14">
      <c r="A4094" t="s">
        <v>2</v>
      </c>
      <c r="B4094">
        <v>2012</v>
      </c>
      <c r="C4094" t="s">
        <v>5223</v>
      </c>
      <c r="D4094" t="s">
        <v>81</v>
      </c>
      <c r="E4094" t="s">
        <v>81</v>
      </c>
      <c r="F4094" t="s">
        <v>5240</v>
      </c>
      <c r="G4094">
        <v>44</v>
      </c>
      <c r="H4094" t="s">
        <v>5225</v>
      </c>
      <c r="I4094">
        <v>2012</v>
      </c>
      <c r="J4094" t="s">
        <v>5226</v>
      </c>
      <c r="K4094" t="s">
        <v>1350</v>
      </c>
      <c r="M4094" s="9" t="str">
        <f>Data[[#This Row],[schedule]]&amp;" | "&amp;Data[[#This Row],[section]]</f>
        <v xml:space="preserve">SCHEDULE 11: REPORT ON RELIABILITY MEASURES | </v>
      </c>
      <c r="N4094" s="9" t="str">
        <f t="shared" si="63"/>
        <v>SCHEDULE 11: REPORT ON RELIABILITY MEASURES | Interruptions to: On-time departure delay | Caused by: Airports</v>
      </c>
    </row>
    <row r="4095" spans="1:14">
      <c r="A4095" t="s">
        <v>2</v>
      </c>
      <c r="B4095">
        <v>2012</v>
      </c>
      <c r="C4095" t="s">
        <v>5223</v>
      </c>
      <c r="D4095" t="s">
        <v>81</v>
      </c>
      <c r="E4095" t="s">
        <v>81</v>
      </c>
      <c r="F4095" t="s">
        <v>5240</v>
      </c>
      <c r="G4095">
        <v>44</v>
      </c>
      <c r="H4095" t="s">
        <v>5225</v>
      </c>
      <c r="I4095">
        <v>2012</v>
      </c>
      <c r="J4095" t="s">
        <v>5227</v>
      </c>
      <c r="K4095" t="s">
        <v>1350</v>
      </c>
      <c r="M4095" s="9" t="str">
        <f>Data[[#This Row],[schedule]]&amp;" | "&amp;Data[[#This Row],[section]]</f>
        <v xml:space="preserve">SCHEDULE 11: REPORT ON RELIABILITY MEASURES | </v>
      </c>
      <c r="N4095" s="9" t="str">
        <f t="shared" si="63"/>
        <v>SCHEDULE 11: REPORT ON RELIABILITY MEASURES | Interruptions to: On-time departure delay | Caused by: Airports</v>
      </c>
    </row>
    <row r="4096" spans="1:14">
      <c r="A4096" t="s">
        <v>2</v>
      </c>
      <c r="B4096">
        <v>2012</v>
      </c>
      <c r="C4096" t="s">
        <v>5223</v>
      </c>
      <c r="D4096" t="s">
        <v>81</v>
      </c>
      <c r="E4096" t="s">
        <v>81</v>
      </c>
      <c r="F4096" t="s">
        <v>5240</v>
      </c>
      <c r="G4096">
        <v>45</v>
      </c>
      <c r="H4096" t="s">
        <v>5228</v>
      </c>
      <c r="I4096">
        <v>2012</v>
      </c>
      <c r="J4096" t="s">
        <v>4988</v>
      </c>
      <c r="K4096" t="s">
        <v>1350</v>
      </c>
      <c r="M4096" s="9" t="str">
        <f>Data[[#This Row],[schedule]]&amp;" | "&amp;Data[[#This Row],[section]]</f>
        <v xml:space="preserve">SCHEDULE 11: REPORT ON RELIABILITY MEASURES | </v>
      </c>
      <c r="N4096" s="9" t="str">
        <f t="shared" si="63"/>
        <v>SCHEDULE 11: REPORT ON RELIABILITY MEASURES | Interruptions to: On-time departure delay | Caused by: Airlines/Other</v>
      </c>
    </row>
    <row r="4097" spans="1:14">
      <c r="A4097" t="s">
        <v>2</v>
      </c>
      <c r="B4097">
        <v>2012</v>
      </c>
      <c r="C4097" t="s">
        <v>5223</v>
      </c>
      <c r="D4097" t="s">
        <v>81</v>
      </c>
      <c r="E4097" t="s">
        <v>81</v>
      </c>
      <c r="F4097" t="s">
        <v>5240</v>
      </c>
      <c r="G4097">
        <v>45</v>
      </c>
      <c r="H4097" t="s">
        <v>5228</v>
      </c>
      <c r="I4097">
        <v>2012</v>
      </c>
      <c r="J4097" t="s">
        <v>5226</v>
      </c>
      <c r="K4097" t="s">
        <v>1350</v>
      </c>
      <c r="M4097" s="9" t="str">
        <f>Data[[#This Row],[schedule]]&amp;" | "&amp;Data[[#This Row],[section]]</f>
        <v xml:space="preserve">SCHEDULE 11: REPORT ON RELIABILITY MEASURES | </v>
      </c>
      <c r="N4097" s="9" t="str">
        <f t="shared" si="63"/>
        <v>SCHEDULE 11: REPORT ON RELIABILITY MEASURES | Interruptions to: On-time departure delay | Caused by: Airlines/Other</v>
      </c>
    </row>
    <row r="4098" spans="1:14">
      <c r="A4098" t="s">
        <v>2</v>
      </c>
      <c r="B4098">
        <v>2012</v>
      </c>
      <c r="C4098" t="s">
        <v>5223</v>
      </c>
      <c r="D4098" t="s">
        <v>81</v>
      </c>
      <c r="E4098" t="s">
        <v>81</v>
      </c>
      <c r="F4098" t="s">
        <v>5240</v>
      </c>
      <c r="G4098">
        <v>45</v>
      </c>
      <c r="H4098" t="s">
        <v>5228</v>
      </c>
      <c r="I4098">
        <v>2012</v>
      </c>
      <c r="J4098" t="s">
        <v>5227</v>
      </c>
      <c r="K4098" t="s">
        <v>1350</v>
      </c>
      <c r="M4098" s="9" t="str">
        <f>Data[[#This Row],[schedule]]&amp;" | "&amp;Data[[#This Row],[section]]</f>
        <v xml:space="preserve">SCHEDULE 11: REPORT ON RELIABILITY MEASURES | </v>
      </c>
      <c r="N4098" s="9" t="str">
        <f t="shared" ref="N4098:N4161" si="64">SUBSTITUTE(SUBSTITUTE(SUBSTITUTE(C4098&amp;" | "&amp;D4098&amp;" | "&amp;E4098&amp;" | "&amp;F4098&amp;" | "&amp;H4098," |  |  | "," | ")," |  |  | "," | ")," |  | "," | ")</f>
        <v>SCHEDULE 11: REPORT ON RELIABILITY MEASURES | Interruptions to: On-time departure delay | Caused by: Airlines/Other</v>
      </c>
    </row>
    <row r="4099" spans="1:14">
      <c r="A4099" t="s">
        <v>2</v>
      </c>
      <c r="B4099">
        <v>2012</v>
      </c>
      <c r="C4099" t="s">
        <v>5223</v>
      </c>
      <c r="D4099" t="s">
        <v>81</v>
      </c>
      <c r="E4099" t="s">
        <v>81</v>
      </c>
      <c r="F4099" t="s">
        <v>5240</v>
      </c>
      <c r="G4099">
        <v>46</v>
      </c>
      <c r="H4099" t="s">
        <v>5229</v>
      </c>
      <c r="I4099">
        <v>2012</v>
      </c>
      <c r="J4099" t="s">
        <v>4988</v>
      </c>
      <c r="K4099" t="s">
        <v>1350</v>
      </c>
      <c r="M4099" s="9" t="str">
        <f>Data[[#This Row],[schedule]]&amp;" | "&amp;Data[[#This Row],[section]]</f>
        <v xml:space="preserve">SCHEDULE 11: REPORT ON RELIABILITY MEASURES | </v>
      </c>
      <c r="N4099" s="9" t="str">
        <f t="shared" si="64"/>
        <v>SCHEDULE 11: REPORT ON RELIABILITY MEASURES | Interruptions to: On-time departure delay | Caused by: Undetermined reasons</v>
      </c>
    </row>
    <row r="4100" spans="1:14">
      <c r="A4100" t="s">
        <v>2</v>
      </c>
      <c r="B4100">
        <v>2012</v>
      </c>
      <c r="C4100" t="s">
        <v>5223</v>
      </c>
      <c r="D4100" t="s">
        <v>81</v>
      </c>
      <c r="E4100" t="s">
        <v>81</v>
      </c>
      <c r="F4100" t="s">
        <v>5240</v>
      </c>
      <c r="G4100">
        <v>46</v>
      </c>
      <c r="H4100" t="s">
        <v>5229</v>
      </c>
      <c r="I4100">
        <v>2012</v>
      </c>
      <c r="J4100" t="s">
        <v>5226</v>
      </c>
      <c r="K4100" t="s">
        <v>1350</v>
      </c>
      <c r="M4100" s="9" t="str">
        <f>Data[[#This Row],[schedule]]&amp;" | "&amp;Data[[#This Row],[section]]</f>
        <v xml:space="preserve">SCHEDULE 11: REPORT ON RELIABILITY MEASURES | </v>
      </c>
      <c r="N4100" s="9" t="str">
        <f t="shared" si="64"/>
        <v>SCHEDULE 11: REPORT ON RELIABILITY MEASURES | Interruptions to: On-time departure delay | Caused by: Undetermined reasons</v>
      </c>
    </row>
    <row r="4101" spans="1:14">
      <c r="A4101" t="s">
        <v>2</v>
      </c>
      <c r="B4101">
        <v>2012</v>
      </c>
      <c r="C4101" t="s">
        <v>5223</v>
      </c>
      <c r="D4101" t="s">
        <v>81</v>
      </c>
      <c r="E4101" t="s">
        <v>81</v>
      </c>
      <c r="F4101" t="s">
        <v>5240</v>
      </c>
      <c r="G4101">
        <v>46</v>
      </c>
      <c r="H4101" t="s">
        <v>5229</v>
      </c>
      <c r="I4101">
        <v>2012</v>
      </c>
      <c r="J4101" t="s">
        <v>5227</v>
      </c>
      <c r="K4101" t="s">
        <v>1350</v>
      </c>
      <c r="M4101" s="9" t="str">
        <f>Data[[#This Row],[schedule]]&amp;" | "&amp;Data[[#This Row],[section]]</f>
        <v xml:space="preserve">SCHEDULE 11: REPORT ON RELIABILITY MEASURES | </v>
      </c>
      <c r="N4101" s="9" t="str">
        <f t="shared" si="64"/>
        <v>SCHEDULE 11: REPORT ON RELIABILITY MEASURES | Interruptions to: On-time departure delay | Caused by: Undetermined reasons</v>
      </c>
    </row>
    <row r="4102" spans="1:14">
      <c r="A4102" t="s">
        <v>2</v>
      </c>
      <c r="B4102">
        <v>2012</v>
      </c>
      <c r="C4102" t="s">
        <v>5223</v>
      </c>
      <c r="D4102" t="s">
        <v>81</v>
      </c>
      <c r="E4102" t="s">
        <v>81</v>
      </c>
      <c r="F4102" t="s">
        <v>5240</v>
      </c>
      <c r="G4102">
        <v>47</v>
      </c>
      <c r="H4102" t="s">
        <v>60</v>
      </c>
      <c r="I4102">
        <v>2012</v>
      </c>
      <c r="J4102" t="s">
        <v>4988</v>
      </c>
      <c r="K4102" t="s">
        <v>458</v>
      </c>
      <c r="L4102">
        <v>0</v>
      </c>
      <c r="M4102" s="9" t="str">
        <f>Data[[#This Row],[schedule]]&amp;" | "&amp;Data[[#This Row],[section]]</f>
        <v xml:space="preserve">SCHEDULE 11: REPORT ON RELIABILITY MEASURES | </v>
      </c>
      <c r="N4102" s="9" t="str">
        <f t="shared" si="64"/>
        <v>SCHEDULE 11: REPORT ON RELIABILITY MEASURES | Interruptions to: On-time departure delay | Total</v>
      </c>
    </row>
    <row r="4103" spans="1:14">
      <c r="A4103" t="s">
        <v>2</v>
      </c>
      <c r="B4103">
        <v>2012</v>
      </c>
      <c r="C4103" t="s">
        <v>5223</v>
      </c>
      <c r="D4103" t="s">
        <v>81</v>
      </c>
      <c r="E4103" t="s">
        <v>81</v>
      </c>
      <c r="F4103" t="s">
        <v>5240</v>
      </c>
      <c r="G4103">
        <v>47</v>
      </c>
      <c r="H4103" t="s">
        <v>60</v>
      </c>
      <c r="I4103">
        <v>2012</v>
      </c>
      <c r="J4103" t="s">
        <v>5226</v>
      </c>
      <c r="K4103" t="s">
        <v>5230</v>
      </c>
      <c r="M4103" s="9" t="str">
        <f>Data[[#This Row],[schedule]]&amp;" | "&amp;Data[[#This Row],[section]]</f>
        <v xml:space="preserve">SCHEDULE 11: REPORT ON RELIABILITY MEASURES | </v>
      </c>
      <c r="N4103" s="9" t="str">
        <f t="shared" si="64"/>
        <v>SCHEDULE 11: REPORT ON RELIABILITY MEASURES | Interruptions to: On-time departure delay | Total</v>
      </c>
    </row>
    <row r="4104" spans="1:14">
      <c r="A4104" t="s">
        <v>2</v>
      </c>
      <c r="B4104">
        <v>2012</v>
      </c>
      <c r="C4104" t="s">
        <v>5223</v>
      </c>
      <c r="D4104" t="s">
        <v>81</v>
      </c>
      <c r="E4104" t="s">
        <v>81</v>
      </c>
      <c r="F4104" t="s">
        <v>5240</v>
      </c>
      <c r="G4104">
        <v>47</v>
      </c>
      <c r="H4104" t="s">
        <v>60</v>
      </c>
      <c r="I4104">
        <v>2012</v>
      </c>
      <c r="J4104" t="s">
        <v>5227</v>
      </c>
      <c r="K4104" t="s">
        <v>5230</v>
      </c>
      <c r="M4104" s="9" t="str">
        <f>Data[[#This Row],[schedule]]&amp;" | "&amp;Data[[#This Row],[section]]</f>
        <v xml:space="preserve">SCHEDULE 11: REPORT ON RELIABILITY MEASURES | </v>
      </c>
      <c r="N4104" s="9" t="str">
        <f t="shared" si="64"/>
        <v>SCHEDULE 11: REPORT ON RELIABILITY MEASURES | Interruptions to: On-time departure delay | Total</v>
      </c>
    </row>
    <row r="4105" spans="1:14">
      <c r="A4105" t="s">
        <v>2</v>
      </c>
      <c r="B4105">
        <v>2012</v>
      </c>
      <c r="C4105" t="s">
        <v>5223</v>
      </c>
      <c r="D4105" t="s">
        <v>81</v>
      </c>
      <c r="E4105" t="s">
        <v>81</v>
      </c>
      <c r="F4105" t="s">
        <v>81</v>
      </c>
      <c r="G4105">
        <v>56</v>
      </c>
      <c r="H4105" t="s">
        <v>5242</v>
      </c>
      <c r="I4105">
        <v>2012</v>
      </c>
      <c r="J4105" t="s">
        <v>4988</v>
      </c>
      <c r="K4105" t="s">
        <v>1350</v>
      </c>
      <c r="M4105" s="9" t="str">
        <f>Data[[#This Row],[schedule]]&amp;" | "&amp;Data[[#This Row],[section]]</f>
        <v xml:space="preserve">SCHEDULE 11: REPORT ON RELIABILITY MEASURES | </v>
      </c>
      <c r="N4105" s="9" t="str">
        <f t="shared" si="64"/>
        <v>SCHEDULE 11: REPORT ON RELIABILITY MEASURES | The percentage of time that FEGP is unavailable due to interruptions*</v>
      </c>
    </row>
    <row r="4106" spans="1:14" hidden="1">
      <c r="A4106" t="s">
        <v>2</v>
      </c>
      <c r="B4106">
        <v>2012</v>
      </c>
      <c r="C4106" t="s">
        <v>201</v>
      </c>
      <c r="D4106" t="s">
        <v>81</v>
      </c>
      <c r="E4106" t="s">
        <v>81</v>
      </c>
      <c r="F4106" t="s">
        <v>320</v>
      </c>
      <c r="G4106">
        <v>9</v>
      </c>
      <c r="H4106" t="s">
        <v>236</v>
      </c>
      <c r="I4106">
        <v>2012</v>
      </c>
      <c r="J4106" t="s">
        <v>92</v>
      </c>
      <c r="K4106" t="s">
        <v>1839</v>
      </c>
      <c r="L4106">
        <v>146.0017062</v>
      </c>
      <c r="M4106" s="9" t="str">
        <f>Data[[#This Row],[schedule]]&amp;" | "&amp;Data[[#This Row],[section]]</f>
        <v xml:space="preserve">SCHEDULE 10: REPORT ON COST ALLOCATIONS | </v>
      </c>
      <c r="N4106" s="9" t="str">
        <f t="shared" si="64"/>
        <v xml:space="preserve">SCHEDULE 10: REPORT ON COST ALLOCATIONS | Specified Terminal Activities | Corporate Overheads: Directly attributable operating costs </v>
      </c>
    </row>
    <row r="4107" spans="1:14" hidden="1">
      <c r="A4107" t="s">
        <v>2</v>
      </c>
      <c r="B4107">
        <v>2012</v>
      </c>
      <c r="C4107" t="s">
        <v>201</v>
      </c>
      <c r="D4107" t="s">
        <v>81</v>
      </c>
      <c r="E4107" t="s">
        <v>81</v>
      </c>
      <c r="F4107" t="s">
        <v>321</v>
      </c>
      <c r="G4107">
        <v>9</v>
      </c>
      <c r="H4107" t="s">
        <v>236</v>
      </c>
      <c r="I4107">
        <v>2012</v>
      </c>
      <c r="J4107" t="s">
        <v>92</v>
      </c>
      <c r="K4107" t="s">
        <v>1840</v>
      </c>
      <c r="L4107">
        <v>1373.4219696</v>
      </c>
      <c r="M4107" s="9" t="str">
        <f>Data[[#This Row],[schedule]]&amp;" | "&amp;Data[[#This Row],[section]]</f>
        <v xml:space="preserve">SCHEDULE 10: REPORT ON COST ALLOCATIONS | </v>
      </c>
      <c r="N4107" s="9" t="str">
        <f t="shared" si="64"/>
        <v xml:space="preserve">SCHEDULE 10: REPORT ON COST ALLOCATIONS | Airfield Activities | Corporate Overheads: Directly attributable operating costs </v>
      </c>
    </row>
    <row r="4108" spans="1:14" hidden="1">
      <c r="A4108" t="s">
        <v>2</v>
      </c>
      <c r="B4108">
        <v>2012</v>
      </c>
      <c r="C4108" t="s">
        <v>201</v>
      </c>
      <c r="D4108" t="s">
        <v>81</v>
      </c>
      <c r="E4108" t="s">
        <v>81</v>
      </c>
      <c r="F4108" t="s">
        <v>322</v>
      </c>
      <c r="G4108">
        <v>9</v>
      </c>
      <c r="H4108" t="s">
        <v>236</v>
      </c>
      <c r="I4108">
        <v>2012</v>
      </c>
      <c r="J4108" t="s">
        <v>92</v>
      </c>
      <c r="K4108" t="s">
        <v>1841</v>
      </c>
      <c r="L4108">
        <v>101.13561420000001</v>
      </c>
      <c r="M4108" s="9" t="str">
        <f>Data[[#This Row],[schedule]]&amp;" | "&amp;Data[[#This Row],[section]]</f>
        <v xml:space="preserve">SCHEDULE 10: REPORT ON COST ALLOCATIONS | </v>
      </c>
      <c r="N4108" s="9" t="str">
        <f t="shared" si="64"/>
        <v xml:space="preserve">SCHEDULE 10: REPORT ON COST ALLOCATIONS | Aircraft and Freight Activities | Corporate Overheads: Directly attributable operating costs </v>
      </c>
    </row>
    <row r="4109" spans="1:14" hidden="1">
      <c r="A4109" t="s">
        <v>2</v>
      </c>
      <c r="B4109">
        <v>2012</v>
      </c>
      <c r="C4109" t="s">
        <v>201</v>
      </c>
      <c r="D4109" t="s">
        <v>81</v>
      </c>
      <c r="E4109" t="s">
        <v>81</v>
      </c>
      <c r="F4109" t="s">
        <v>323</v>
      </c>
      <c r="G4109">
        <v>9</v>
      </c>
      <c r="H4109" t="s">
        <v>236</v>
      </c>
      <c r="I4109">
        <v>2012</v>
      </c>
      <c r="J4109" t="s">
        <v>92</v>
      </c>
      <c r="K4109" t="s">
        <v>1842</v>
      </c>
      <c r="L4109">
        <v>1620.5592899999999</v>
      </c>
      <c r="M4109" s="9" t="str">
        <f>Data[[#This Row],[schedule]]&amp;" | "&amp;Data[[#This Row],[section]]</f>
        <v xml:space="preserve">SCHEDULE 10: REPORT ON COST ALLOCATIONS | </v>
      </c>
      <c r="N4109" s="9" t="str">
        <f t="shared" si="64"/>
        <v xml:space="preserve">SCHEDULE 10: REPORT ON COST ALLOCATIONS | Airport Business | Corporate Overheads: Directly attributable operating costs </v>
      </c>
    </row>
    <row r="4110" spans="1:14" hidden="1">
      <c r="A4110" t="s">
        <v>2</v>
      </c>
      <c r="B4110">
        <v>2012</v>
      </c>
      <c r="C4110" t="s">
        <v>201</v>
      </c>
      <c r="D4110" t="s">
        <v>81</v>
      </c>
      <c r="E4110" t="s">
        <v>81</v>
      </c>
      <c r="F4110" t="s">
        <v>60</v>
      </c>
      <c r="G4110">
        <v>9</v>
      </c>
      <c r="H4110" t="s">
        <v>236</v>
      </c>
      <c r="I4110">
        <v>2012</v>
      </c>
      <c r="J4110" t="s">
        <v>92</v>
      </c>
      <c r="K4110" t="s">
        <v>1842</v>
      </c>
      <c r="L4110">
        <v>1620.5592899999999</v>
      </c>
      <c r="M4110" s="9" t="str">
        <f>Data[[#This Row],[schedule]]&amp;" | "&amp;Data[[#This Row],[section]]</f>
        <v xml:space="preserve">SCHEDULE 10: REPORT ON COST ALLOCATIONS | </v>
      </c>
      <c r="N4110" s="9" t="str">
        <f t="shared" si="64"/>
        <v xml:space="preserve">SCHEDULE 10: REPORT ON COST ALLOCATIONS | Total | Corporate Overheads: Directly attributable operating costs </v>
      </c>
    </row>
    <row r="4111" spans="1:14" hidden="1">
      <c r="A4111" t="s">
        <v>2</v>
      </c>
      <c r="B4111">
        <v>2012</v>
      </c>
      <c r="C4111" t="s">
        <v>201</v>
      </c>
      <c r="D4111" t="s">
        <v>81</v>
      </c>
      <c r="E4111" t="s">
        <v>81</v>
      </c>
      <c r="F4111" t="s">
        <v>320</v>
      </c>
      <c r="G4111">
        <v>10</v>
      </c>
      <c r="H4111" t="s">
        <v>237</v>
      </c>
      <c r="I4111">
        <v>2012</v>
      </c>
      <c r="J4111" t="s">
        <v>92</v>
      </c>
      <c r="K4111" t="s">
        <v>1843</v>
      </c>
      <c r="L4111">
        <v>4895.7164335944071</v>
      </c>
      <c r="M4111" s="9" t="str">
        <f>Data[[#This Row],[schedule]]&amp;" | "&amp;Data[[#This Row],[section]]</f>
        <v xml:space="preserve">SCHEDULE 10: REPORT ON COST ALLOCATIONS | </v>
      </c>
      <c r="N4111" s="9" t="str">
        <f t="shared" si="64"/>
        <v xml:space="preserve">SCHEDULE 10: REPORT ON COST ALLOCATIONS | Specified Terminal Activities | Corporate Overheads: Costs not directly attributable </v>
      </c>
    </row>
    <row r="4112" spans="1:14" hidden="1">
      <c r="A4112" t="s">
        <v>2</v>
      </c>
      <c r="B4112">
        <v>2012</v>
      </c>
      <c r="C4112" t="s">
        <v>201</v>
      </c>
      <c r="D4112" t="s">
        <v>81</v>
      </c>
      <c r="E4112" t="s">
        <v>81</v>
      </c>
      <c r="F4112" t="s">
        <v>321</v>
      </c>
      <c r="G4112">
        <v>10</v>
      </c>
      <c r="H4112" t="s">
        <v>237</v>
      </c>
      <c r="I4112">
        <v>2012</v>
      </c>
      <c r="J4112" t="s">
        <v>92</v>
      </c>
      <c r="K4112" t="s">
        <v>1844</v>
      </c>
      <c r="L4112">
        <v>1830.7976174462899</v>
      </c>
      <c r="M4112" s="9" t="str">
        <f>Data[[#This Row],[schedule]]&amp;" | "&amp;Data[[#This Row],[section]]</f>
        <v xml:space="preserve">SCHEDULE 10: REPORT ON COST ALLOCATIONS | </v>
      </c>
      <c r="N4112" s="9" t="str">
        <f t="shared" si="64"/>
        <v xml:space="preserve">SCHEDULE 10: REPORT ON COST ALLOCATIONS | Airfield Activities | Corporate Overheads: Costs not directly attributable </v>
      </c>
    </row>
    <row r="4113" spans="1:14" hidden="1">
      <c r="A4113" t="s">
        <v>2</v>
      </c>
      <c r="B4113">
        <v>2012</v>
      </c>
      <c r="C4113" t="s">
        <v>201</v>
      </c>
      <c r="D4113" t="s">
        <v>81</v>
      </c>
      <c r="E4113" t="s">
        <v>81</v>
      </c>
      <c r="F4113" t="s">
        <v>322</v>
      </c>
      <c r="G4113">
        <v>10</v>
      </c>
      <c r="H4113" t="s">
        <v>237</v>
      </c>
      <c r="I4113">
        <v>2012</v>
      </c>
      <c r="J4113" t="s">
        <v>92</v>
      </c>
      <c r="K4113" t="s">
        <v>1845</v>
      </c>
      <c r="L4113">
        <v>226.4156061239382</v>
      </c>
      <c r="M4113" s="9" t="str">
        <f>Data[[#This Row],[schedule]]&amp;" | "&amp;Data[[#This Row],[section]]</f>
        <v xml:space="preserve">SCHEDULE 10: REPORT ON COST ALLOCATIONS | </v>
      </c>
      <c r="N4113" s="9" t="str">
        <f t="shared" si="64"/>
        <v xml:space="preserve">SCHEDULE 10: REPORT ON COST ALLOCATIONS | Aircraft and Freight Activities | Corporate Overheads: Costs not directly attributable </v>
      </c>
    </row>
    <row r="4114" spans="1:14" hidden="1">
      <c r="A4114" t="s">
        <v>2</v>
      </c>
      <c r="B4114">
        <v>2012</v>
      </c>
      <c r="C4114" t="s">
        <v>201</v>
      </c>
      <c r="D4114" t="s">
        <v>81</v>
      </c>
      <c r="E4114" t="s">
        <v>81</v>
      </c>
      <c r="F4114" t="s">
        <v>323</v>
      </c>
      <c r="G4114">
        <v>10</v>
      </c>
      <c r="H4114" t="s">
        <v>237</v>
      </c>
      <c r="I4114">
        <v>2012</v>
      </c>
      <c r="J4114" t="s">
        <v>92</v>
      </c>
      <c r="K4114" t="s">
        <v>1846</v>
      </c>
      <c r="L4114">
        <v>6952.9296571646364</v>
      </c>
      <c r="M4114" s="9" t="str">
        <f>Data[[#This Row],[schedule]]&amp;" | "&amp;Data[[#This Row],[section]]</f>
        <v xml:space="preserve">SCHEDULE 10: REPORT ON COST ALLOCATIONS | </v>
      </c>
      <c r="N4114" s="9" t="str">
        <f t="shared" si="64"/>
        <v xml:space="preserve">SCHEDULE 10: REPORT ON COST ALLOCATIONS | Airport Business | Corporate Overheads: Costs not directly attributable </v>
      </c>
    </row>
    <row r="4115" spans="1:14" hidden="1">
      <c r="A4115" t="s">
        <v>2</v>
      </c>
      <c r="B4115">
        <v>2012</v>
      </c>
      <c r="C4115" t="s">
        <v>201</v>
      </c>
      <c r="D4115" t="s">
        <v>81</v>
      </c>
      <c r="E4115" t="s">
        <v>81</v>
      </c>
      <c r="F4115" t="s">
        <v>324</v>
      </c>
      <c r="G4115">
        <v>10</v>
      </c>
      <c r="H4115" t="s">
        <v>237</v>
      </c>
      <c r="I4115">
        <v>2012</v>
      </c>
      <c r="J4115" t="s">
        <v>92</v>
      </c>
      <c r="K4115" t="s">
        <v>1847</v>
      </c>
      <c r="L4115">
        <v>7894.3114128353609</v>
      </c>
      <c r="M4115" s="9" t="str">
        <f>Data[[#This Row],[schedule]]&amp;" | "&amp;Data[[#This Row],[section]]</f>
        <v xml:space="preserve">SCHEDULE 10: REPORT ON COST ALLOCATIONS | </v>
      </c>
      <c r="N4115" s="9" t="str">
        <f t="shared" si="64"/>
        <v xml:space="preserve">SCHEDULE 10: REPORT ON COST ALLOCATIONS | Unregulated Component | Corporate Overheads: Costs not directly attributable </v>
      </c>
    </row>
    <row r="4116" spans="1:14" hidden="1">
      <c r="A4116" t="s">
        <v>2</v>
      </c>
      <c r="B4116">
        <v>2012</v>
      </c>
      <c r="C4116" t="s">
        <v>201</v>
      </c>
      <c r="D4116" t="s">
        <v>81</v>
      </c>
      <c r="E4116" t="s">
        <v>81</v>
      </c>
      <c r="F4116" t="s">
        <v>60</v>
      </c>
      <c r="G4116">
        <v>10</v>
      </c>
      <c r="H4116" t="s">
        <v>237</v>
      </c>
      <c r="I4116">
        <v>2012</v>
      </c>
      <c r="J4116" t="s">
        <v>92</v>
      </c>
      <c r="K4116" t="s">
        <v>1848</v>
      </c>
      <c r="L4116">
        <v>14847.24107</v>
      </c>
      <c r="M4116" s="9" t="str">
        <f>Data[[#This Row],[schedule]]&amp;" | "&amp;Data[[#This Row],[section]]</f>
        <v xml:space="preserve">SCHEDULE 10: REPORT ON COST ALLOCATIONS | </v>
      </c>
      <c r="N4116" s="9" t="str">
        <f t="shared" si="64"/>
        <v xml:space="preserve">SCHEDULE 10: REPORT ON COST ALLOCATIONS | Total | Corporate Overheads: Costs not directly attributable </v>
      </c>
    </row>
    <row r="4117" spans="1:14" hidden="1">
      <c r="A4117" t="s">
        <v>2</v>
      </c>
      <c r="B4117">
        <v>2012</v>
      </c>
      <c r="C4117" t="s">
        <v>201</v>
      </c>
      <c r="D4117" t="s">
        <v>81</v>
      </c>
      <c r="E4117" t="s">
        <v>81</v>
      </c>
      <c r="F4117" t="s">
        <v>320</v>
      </c>
      <c r="G4117">
        <v>12</v>
      </c>
      <c r="H4117" t="s">
        <v>238</v>
      </c>
      <c r="I4117">
        <v>2012</v>
      </c>
      <c r="J4117" t="s">
        <v>92</v>
      </c>
      <c r="K4117" t="s">
        <v>1849</v>
      </c>
      <c r="L4117">
        <v>2846.4335099999998</v>
      </c>
      <c r="M4117" s="9" t="str">
        <f>Data[[#This Row],[schedule]]&amp;" | "&amp;Data[[#This Row],[section]]</f>
        <v xml:space="preserve">SCHEDULE 10: REPORT ON COST ALLOCATIONS | </v>
      </c>
      <c r="N4117" s="9" t="str">
        <f t="shared" si="64"/>
        <v xml:space="preserve">SCHEDULE 10: REPORT ON COST ALLOCATIONS | Specified Terminal Activities | Asset Management and Airport Operations: Directly attributable operating costs </v>
      </c>
    </row>
    <row r="4118" spans="1:14" hidden="1">
      <c r="A4118" t="s">
        <v>2</v>
      </c>
      <c r="B4118">
        <v>2012</v>
      </c>
      <c r="C4118" t="s">
        <v>201</v>
      </c>
      <c r="D4118" t="s">
        <v>81</v>
      </c>
      <c r="E4118" t="s">
        <v>81</v>
      </c>
      <c r="F4118" t="s">
        <v>321</v>
      </c>
      <c r="G4118">
        <v>12</v>
      </c>
      <c r="H4118" t="s">
        <v>238</v>
      </c>
      <c r="I4118">
        <v>2012</v>
      </c>
      <c r="J4118" t="s">
        <v>92</v>
      </c>
      <c r="K4118" t="s">
        <v>1850</v>
      </c>
      <c r="L4118">
        <v>6103</v>
      </c>
      <c r="M4118" s="9" t="str">
        <f>Data[[#This Row],[schedule]]&amp;" | "&amp;Data[[#This Row],[section]]</f>
        <v xml:space="preserve">SCHEDULE 10: REPORT ON COST ALLOCATIONS | </v>
      </c>
      <c r="N4118" s="9" t="str">
        <f t="shared" si="64"/>
        <v xml:space="preserve">SCHEDULE 10: REPORT ON COST ALLOCATIONS | Airfield Activities | Asset Management and Airport Operations: Directly attributable operating costs </v>
      </c>
    </row>
    <row r="4119" spans="1:14" hidden="1">
      <c r="A4119" t="s">
        <v>2</v>
      </c>
      <c r="B4119">
        <v>2012</v>
      </c>
      <c r="C4119" t="s">
        <v>201</v>
      </c>
      <c r="D4119" t="s">
        <v>81</v>
      </c>
      <c r="E4119" t="s">
        <v>81</v>
      </c>
      <c r="F4119" t="s">
        <v>322</v>
      </c>
      <c r="G4119">
        <v>12</v>
      </c>
      <c r="H4119" t="s">
        <v>238</v>
      </c>
      <c r="I4119">
        <v>2012</v>
      </c>
      <c r="J4119" t="s">
        <v>92</v>
      </c>
      <c r="K4119" t="s">
        <v>1851</v>
      </c>
      <c r="L4119">
        <v>1294</v>
      </c>
      <c r="M4119" s="9" t="str">
        <f>Data[[#This Row],[schedule]]&amp;" | "&amp;Data[[#This Row],[section]]</f>
        <v xml:space="preserve">SCHEDULE 10: REPORT ON COST ALLOCATIONS | </v>
      </c>
      <c r="N4119" s="9" t="str">
        <f t="shared" si="64"/>
        <v xml:space="preserve">SCHEDULE 10: REPORT ON COST ALLOCATIONS | Aircraft and Freight Activities | Asset Management and Airport Operations: Directly attributable operating costs </v>
      </c>
    </row>
    <row r="4120" spans="1:14" hidden="1">
      <c r="A4120" t="s">
        <v>2</v>
      </c>
      <c r="B4120">
        <v>2012</v>
      </c>
      <c r="C4120" t="s">
        <v>201</v>
      </c>
      <c r="D4120" t="s">
        <v>81</v>
      </c>
      <c r="E4120" t="s">
        <v>81</v>
      </c>
      <c r="F4120" t="s">
        <v>323</v>
      </c>
      <c r="G4120">
        <v>12</v>
      </c>
      <c r="H4120" t="s">
        <v>238</v>
      </c>
      <c r="I4120">
        <v>2012</v>
      </c>
      <c r="J4120" t="s">
        <v>92</v>
      </c>
      <c r="K4120" t="s">
        <v>1852</v>
      </c>
      <c r="L4120">
        <v>10243.433510000001</v>
      </c>
      <c r="M4120" s="9" t="str">
        <f>Data[[#This Row],[schedule]]&amp;" | "&amp;Data[[#This Row],[section]]</f>
        <v xml:space="preserve">SCHEDULE 10: REPORT ON COST ALLOCATIONS | </v>
      </c>
      <c r="N4120" s="9" t="str">
        <f t="shared" si="64"/>
        <v xml:space="preserve">SCHEDULE 10: REPORT ON COST ALLOCATIONS | Airport Business | Asset Management and Airport Operations: Directly attributable operating costs </v>
      </c>
    </row>
    <row r="4121" spans="1:14" hidden="1">
      <c r="A4121" t="s">
        <v>2</v>
      </c>
      <c r="B4121">
        <v>2012</v>
      </c>
      <c r="C4121" t="s">
        <v>201</v>
      </c>
      <c r="D4121" t="s">
        <v>81</v>
      </c>
      <c r="E4121" t="s">
        <v>81</v>
      </c>
      <c r="F4121" t="s">
        <v>60</v>
      </c>
      <c r="G4121">
        <v>12</v>
      </c>
      <c r="H4121" t="s">
        <v>238</v>
      </c>
      <c r="I4121">
        <v>2012</v>
      </c>
      <c r="J4121" t="s">
        <v>92</v>
      </c>
      <c r="K4121" t="s">
        <v>1852</v>
      </c>
      <c r="L4121">
        <v>10243.433510000001</v>
      </c>
      <c r="M4121" s="9" t="str">
        <f>Data[[#This Row],[schedule]]&amp;" | "&amp;Data[[#This Row],[section]]</f>
        <v xml:space="preserve">SCHEDULE 10: REPORT ON COST ALLOCATIONS | </v>
      </c>
      <c r="N4121" s="9" t="str">
        <f t="shared" si="64"/>
        <v xml:space="preserve">SCHEDULE 10: REPORT ON COST ALLOCATIONS | Total | Asset Management and Airport Operations: Directly attributable operating costs </v>
      </c>
    </row>
    <row r="4122" spans="1:14" hidden="1">
      <c r="A4122" t="s">
        <v>2</v>
      </c>
      <c r="B4122">
        <v>2012</v>
      </c>
      <c r="C4122" t="s">
        <v>201</v>
      </c>
      <c r="D4122" t="s">
        <v>81</v>
      </c>
      <c r="E4122" t="s">
        <v>81</v>
      </c>
      <c r="F4122" t="s">
        <v>320</v>
      </c>
      <c r="G4122">
        <v>13</v>
      </c>
      <c r="H4122" t="s">
        <v>239</v>
      </c>
      <c r="I4122">
        <v>2012</v>
      </c>
      <c r="J4122" t="s">
        <v>92</v>
      </c>
      <c r="K4122" t="s">
        <v>1853</v>
      </c>
      <c r="L4122">
        <v>6804.5229789926179</v>
      </c>
      <c r="M4122" s="9" t="str">
        <f>Data[[#This Row],[schedule]]&amp;" | "&amp;Data[[#This Row],[section]]</f>
        <v xml:space="preserve">SCHEDULE 10: REPORT ON COST ALLOCATIONS | </v>
      </c>
      <c r="N4122" s="9" t="str">
        <f t="shared" si="64"/>
        <v xml:space="preserve">SCHEDULE 10: REPORT ON COST ALLOCATIONS | Specified Terminal Activities | Asset Management and Airport Operations: Costs not directly attributable </v>
      </c>
    </row>
    <row r="4123" spans="1:14" hidden="1">
      <c r="A4123" t="s">
        <v>2</v>
      </c>
      <c r="B4123">
        <v>2012</v>
      </c>
      <c r="C4123" t="s">
        <v>201</v>
      </c>
      <c r="D4123" t="s">
        <v>81</v>
      </c>
      <c r="E4123" t="s">
        <v>81</v>
      </c>
      <c r="F4123" t="s">
        <v>321</v>
      </c>
      <c r="G4123">
        <v>13</v>
      </c>
      <c r="H4123" t="s">
        <v>239</v>
      </c>
      <c r="I4123">
        <v>2012</v>
      </c>
      <c r="J4123" t="s">
        <v>92</v>
      </c>
      <c r="K4123" t="s">
        <v>1854</v>
      </c>
      <c r="L4123">
        <v>465</v>
      </c>
      <c r="M4123" s="9" t="str">
        <f>Data[[#This Row],[schedule]]&amp;" | "&amp;Data[[#This Row],[section]]</f>
        <v xml:space="preserve">SCHEDULE 10: REPORT ON COST ALLOCATIONS | </v>
      </c>
      <c r="N4123" s="9" t="str">
        <f t="shared" si="64"/>
        <v xml:space="preserve">SCHEDULE 10: REPORT ON COST ALLOCATIONS | Airfield Activities | Asset Management and Airport Operations: Costs not directly attributable </v>
      </c>
    </row>
    <row r="4124" spans="1:14" hidden="1">
      <c r="A4124" t="s">
        <v>2</v>
      </c>
      <c r="B4124">
        <v>2012</v>
      </c>
      <c r="C4124" t="s">
        <v>201</v>
      </c>
      <c r="D4124" t="s">
        <v>81</v>
      </c>
      <c r="E4124" t="s">
        <v>81</v>
      </c>
      <c r="F4124" t="s">
        <v>322</v>
      </c>
      <c r="G4124">
        <v>13</v>
      </c>
      <c r="H4124" t="s">
        <v>239</v>
      </c>
      <c r="I4124">
        <v>2012</v>
      </c>
      <c r="J4124" t="s">
        <v>92</v>
      </c>
      <c r="K4124" t="s">
        <v>1855</v>
      </c>
      <c r="L4124">
        <v>63.717895761066082</v>
      </c>
      <c r="M4124" s="9" t="str">
        <f>Data[[#This Row],[schedule]]&amp;" | "&amp;Data[[#This Row],[section]]</f>
        <v xml:space="preserve">SCHEDULE 10: REPORT ON COST ALLOCATIONS | </v>
      </c>
      <c r="N4124" s="9" t="str">
        <f t="shared" si="64"/>
        <v xml:space="preserve">SCHEDULE 10: REPORT ON COST ALLOCATIONS | Aircraft and Freight Activities | Asset Management and Airport Operations: Costs not directly attributable </v>
      </c>
    </row>
    <row r="4125" spans="1:14" hidden="1">
      <c r="A4125" t="s">
        <v>2</v>
      </c>
      <c r="B4125">
        <v>2012</v>
      </c>
      <c r="C4125" t="s">
        <v>201</v>
      </c>
      <c r="D4125" t="s">
        <v>81</v>
      </c>
      <c r="E4125" t="s">
        <v>81</v>
      </c>
      <c r="F4125" t="s">
        <v>323</v>
      </c>
      <c r="G4125">
        <v>13</v>
      </c>
      <c r="H4125" t="s">
        <v>239</v>
      </c>
      <c r="I4125">
        <v>2012</v>
      </c>
      <c r="J4125" t="s">
        <v>92</v>
      </c>
      <c r="K4125" t="s">
        <v>1856</v>
      </c>
      <c r="L4125">
        <v>7333.2408747536838</v>
      </c>
      <c r="M4125" s="9" t="str">
        <f>Data[[#This Row],[schedule]]&amp;" | "&amp;Data[[#This Row],[section]]</f>
        <v xml:space="preserve">SCHEDULE 10: REPORT ON COST ALLOCATIONS | </v>
      </c>
      <c r="N4125" s="9" t="str">
        <f t="shared" si="64"/>
        <v xml:space="preserve">SCHEDULE 10: REPORT ON COST ALLOCATIONS | Airport Business | Asset Management and Airport Operations: Costs not directly attributable </v>
      </c>
    </row>
    <row r="4126" spans="1:14" hidden="1">
      <c r="A4126" t="s">
        <v>2</v>
      </c>
      <c r="B4126">
        <v>2012</v>
      </c>
      <c r="C4126" t="s">
        <v>201</v>
      </c>
      <c r="D4126" t="s">
        <v>81</v>
      </c>
      <c r="E4126" t="s">
        <v>81</v>
      </c>
      <c r="F4126" t="s">
        <v>324</v>
      </c>
      <c r="G4126">
        <v>13</v>
      </c>
      <c r="H4126" t="s">
        <v>239</v>
      </c>
      <c r="I4126">
        <v>2012</v>
      </c>
      <c r="J4126" t="s">
        <v>92</v>
      </c>
      <c r="K4126" t="s">
        <v>1857</v>
      </c>
      <c r="L4126">
        <v>11255.99515883915</v>
      </c>
      <c r="M4126" s="9" t="str">
        <f>Data[[#This Row],[schedule]]&amp;" | "&amp;Data[[#This Row],[section]]</f>
        <v xml:space="preserve">SCHEDULE 10: REPORT ON COST ALLOCATIONS | </v>
      </c>
      <c r="N4126" s="9" t="str">
        <f t="shared" si="64"/>
        <v xml:space="preserve">SCHEDULE 10: REPORT ON COST ALLOCATIONS | Unregulated Component | Asset Management and Airport Operations: Costs not directly attributable </v>
      </c>
    </row>
    <row r="4127" spans="1:14" hidden="1">
      <c r="A4127" t="s">
        <v>2</v>
      </c>
      <c r="B4127">
        <v>2012</v>
      </c>
      <c r="C4127" t="s">
        <v>201</v>
      </c>
      <c r="D4127" t="s">
        <v>81</v>
      </c>
      <c r="E4127" t="s">
        <v>81</v>
      </c>
      <c r="F4127" t="s">
        <v>60</v>
      </c>
      <c r="G4127">
        <v>13</v>
      </c>
      <c r="H4127" t="s">
        <v>239</v>
      </c>
      <c r="I4127">
        <v>2012</v>
      </c>
      <c r="J4127" t="s">
        <v>92</v>
      </c>
      <c r="K4127" t="s">
        <v>1858</v>
      </c>
      <c r="L4127">
        <v>18589.236033592832</v>
      </c>
      <c r="M4127" s="9" t="str">
        <f>Data[[#This Row],[schedule]]&amp;" | "&amp;Data[[#This Row],[section]]</f>
        <v xml:space="preserve">SCHEDULE 10: REPORT ON COST ALLOCATIONS | </v>
      </c>
      <c r="N4127" s="9" t="str">
        <f t="shared" si="64"/>
        <v xml:space="preserve">SCHEDULE 10: REPORT ON COST ALLOCATIONS | Total | Asset Management and Airport Operations: Costs not directly attributable </v>
      </c>
    </row>
    <row r="4128" spans="1:14" hidden="1">
      <c r="A4128" t="s">
        <v>2</v>
      </c>
      <c r="B4128">
        <v>2012</v>
      </c>
      <c r="C4128" t="s">
        <v>201</v>
      </c>
      <c r="D4128" t="s">
        <v>81</v>
      </c>
      <c r="E4128" t="s">
        <v>81</v>
      </c>
      <c r="F4128" t="s">
        <v>320</v>
      </c>
      <c r="G4128">
        <v>15</v>
      </c>
      <c r="H4128" t="s">
        <v>240</v>
      </c>
      <c r="I4128">
        <v>2012</v>
      </c>
      <c r="J4128" t="s">
        <v>92</v>
      </c>
      <c r="K4128" t="s">
        <v>1859</v>
      </c>
      <c r="L4128">
        <v>4.3565500000000004</v>
      </c>
      <c r="M4128" s="9" t="str">
        <f>Data[[#This Row],[schedule]]&amp;" | "&amp;Data[[#This Row],[section]]</f>
        <v xml:space="preserve">SCHEDULE 10: REPORT ON COST ALLOCATIONS | </v>
      </c>
      <c r="N4128" s="9" t="str">
        <f t="shared" si="64"/>
        <v xml:space="preserve">SCHEDULE 10: REPORT ON COST ALLOCATIONS | Specified Terminal Activities | Asset Maintenance: Directly attributable operating costs </v>
      </c>
    </row>
    <row r="4129" spans="1:14" hidden="1">
      <c r="A4129" t="s">
        <v>2</v>
      </c>
      <c r="B4129">
        <v>2012</v>
      </c>
      <c r="C4129" t="s">
        <v>201</v>
      </c>
      <c r="D4129" t="s">
        <v>81</v>
      </c>
      <c r="E4129" t="s">
        <v>81</v>
      </c>
      <c r="F4129" t="s">
        <v>321</v>
      </c>
      <c r="G4129">
        <v>15</v>
      </c>
      <c r="H4129" t="s">
        <v>240</v>
      </c>
      <c r="I4129">
        <v>2012</v>
      </c>
      <c r="J4129" t="s">
        <v>92</v>
      </c>
      <c r="K4129" t="s">
        <v>1860</v>
      </c>
      <c r="L4129">
        <v>395.53303000000011</v>
      </c>
      <c r="M4129" s="9" t="str">
        <f>Data[[#This Row],[schedule]]&amp;" | "&amp;Data[[#This Row],[section]]</f>
        <v xml:space="preserve">SCHEDULE 10: REPORT ON COST ALLOCATIONS | </v>
      </c>
      <c r="N4129" s="9" t="str">
        <f t="shared" si="64"/>
        <v xml:space="preserve">SCHEDULE 10: REPORT ON COST ALLOCATIONS | Airfield Activities | Asset Maintenance: Directly attributable operating costs </v>
      </c>
    </row>
    <row r="4130" spans="1:14" hidden="1">
      <c r="A4130" t="s">
        <v>2</v>
      </c>
      <c r="B4130">
        <v>2012</v>
      </c>
      <c r="C4130" t="s">
        <v>201</v>
      </c>
      <c r="D4130" t="s">
        <v>81</v>
      </c>
      <c r="E4130" t="s">
        <v>81</v>
      </c>
      <c r="F4130" t="s">
        <v>322</v>
      </c>
      <c r="G4130">
        <v>15</v>
      </c>
      <c r="H4130" t="s">
        <v>240</v>
      </c>
      <c r="I4130">
        <v>2012</v>
      </c>
      <c r="J4130" t="s">
        <v>92</v>
      </c>
      <c r="K4130" t="s">
        <v>1861</v>
      </c>
      <c r="L4130">
        <v>88.350850000000008</v>
      </c>
      <c r="M4130" s="9" t="str">
        <f>Data[[#This Row],[schedule]]&amp;" | "&amp;Data[[#This Row],[section]]</f>
        <v xml:space="preserve">SCHEDULE 10: REPORT ON COST ALLOCATIONS | </v>
      </c>
      <c r="N4130" s="9" t="str">
        <f t="shared" si="64"/>
        <v xml:space="preserve">SCHEDULE 10: REPORT ON COST ALLOCATIONS | Aircraft and Freight Activities | Asset Maintenance: Directly attributable operating costs </v>
      </c>
    </row>
    <row r="4131" spans="1:14" hidden="1">
      <c r="A4131" t="s">
        <v>2</v>
      </c>
      <c r="B4131">
        <v>2012</v>
      </c>
      <c r="C4131" t="s">
        <v>201</v>
      </c>
      <c r="D4131" t="s">
        <v>81</v>
      </c>
      <c r="E4131" t="s">
        <v>81</v>
      </c>
      <c r="F4131" t="s">
        <v>323</v>
      </c>
      <c r="G4131">
        <v>15</v>
      </c>
      <c r="H4131" t="s">
        <v>240</v>
      </c>
      <c r="I4131">
        <v>2012</v>
      </c>
      <c r="J4131" t="s">
        <v>92</v>
      </c>
      <c r="K4131" t="s">
        <v>1862</v>
      </c>
      <c r="L4131">
        <v>488.24043000000012</v>
      </c>
      <c r="M4131" s="9" t="str">
        <f>Data[[#This Row],[schedule]]&amp;" | "&amp;Data[[#This Row],[section]]</f>
        <v xml:space="preserve">SCHEDULE 10: REPORT ON COST ALLOCATIONS | </v>
      </c>
      <c r="N4131" s="9" t="str">
        <f t="shared" si="64"/>
        <v xml:space="preserve">SCHEDULE 10: REPORT ON COST ALLOCATIONS | Airport Business | Asset Maintenance: Directly attributable operating costs </v>
      </c>
    </row>
    <row r="4132" spans="1:14" hidden="1">
      <c r="A4132" t="s">
        <v>2</v>
      </c>
      <c r="B4132">
        <v>2012</v>
      </c>
      <c r="C4132" t="s">
        <v>201</v>
      </c>
      <c r="D4132" t="s">
        <v>81</v>
      </c>
      <c r="E4132" t="s">
        <v>81</v>
      </c>
      <c r="F4132" t="s">
        <v>60</v>
      </c>
      <c r="G4132">
        <v>15</v>
      </c>
      <c r="H4132" t="s">
        <v>240</v>
      </c>
      <c r="I4132">
        <v>2012</v>
      </c>
      <c r="J4132" t="s">
        <v>92</v>
      </c>
      <c r="K4132" t="s">
        <v>1862</v>
      </c>
      <c r="L4132">
        <v>488.24043000000012</v>
      </c>
      <c r="M4132" s="9" t="str">
        <f>Data[[#This Row],[schedule]]&amp;" | "&amp;Data[[#This Row],[section]]</f>
        <v xml:space="preserve">SCHEDULE 10: REPORT ON COST ALLOCATIONS | </v>
      </c>
      <c r="N4132" s="9" t="str">
        <f t="shared" si="64"/>
        <v xml:space="preserve">SCHEDULE 10: REPORT ON COST ALLOCATIONS | Total | Asset Maintenance: Directly attributable operating costs </v>
      </c>
    </row>
    <row r="4133" spans="1:14" hidden="1">
      <c r="A4133" t="s">
        <v>2</v>
      </c>
      <c r="B4133">
        <v>2012</v>
      </c>
      <c r="C4133" t="s">
        <v>201</v>
      </c>
      <c r="D4133" t="s">
        <v>81</v>
      </c>
      <c r="E4133" t="s">
        <v>81</v>
      </c>
      <c r="F4133" t="s">
        <v>320</v>
      </c>
      <c r="G4133">
        <v>16</v>
      </c>
      <c r="H4133" t="s">
        <v>241</v>
      </c>
      <c r="I4133">
        <v>2012</v>
      </c>
      <c r="J4133" t="s">
        <v>92</v>
      </c>
      <c r="K4133" t="s">
        <v>1863</v>
      </c>
      <c r="L4133">
        <v>1315.4532285957539</v>
      </c>
      <c r="M4133" s="9" t="str">
        <f>Data[[#This Row],[schedule]]&amp;" | "&amp;Data[[#This Row],[section]]</f>
        <v xml:space="preserve">SCHEDULE 10: REPORT ON COST ALLOCATIONS | </v>
      </c>
      <c r="N4133" s="9" t="str">
        <f t="shared" si="64"/>
        <v xml:space="preserve">SCHEDULE 10: REPORT ON COST ALLOCATIONS | Specified Terminal Activities | Asset Maintenance: Costs not directly attributable </v>
      </c>
    </row>
    <row r="4134" spans="1:14" hidden="1">
      <c r="A4134" t="s">
        <v>2</v>
      </c>
      <c r="B4134">
        <v>2012</v>
      </c>
      <c r="C4134" t="s">
        <v>201</v>
      </c>
      <c r="D4134" t="s">
        <v>81</v>
      </c>
      <c r="E4134" t="s">
        <v>81</v>
      </c>
      <c r="F4134" t="s">
        <v>321</v>
      </c>
      <c r="G4134">
        <v>16</v>
      </c>
      <c r="H4134" t="s">
        <v>241</v>
      </c>
      <c r="I4134">
        <v>2012</v>
      </c>
      <c r="J4134" t="s">
        <v>92</v>
      </c>
      <c r="K4134" t="s">
        <v>1864</v>
      </c>
      <c r="L4134">
        <v>291.16061758221298</v>
      </c>
      <c r="M4134" s="9" t="str">
        <f>Data[[#This Row],[schedule]]&amp;" | "&amp;Data[[#This Row],[section]]</f>
        <v xml:space="preserve">SCHEDULE 10: REPORT ON COST ALLOCATIONS | </v>
      </c>
      <c r="N4134" s="9" t="str">
        <f t="shared" si="64"/>
        <v xml:space="preserve">SCHEDULE 10: REPORT ON COST ALLOCATIONS | Airfield Activities | Asset Maintenance: Costs not directly attributable </v>
      </c>
    </row>
    <row r="4135" spans="1:14" hidden="1">
      <c r="A4135" t="s">
        <v>2</v>
      </c>
      <c r="B4135">
        <v>2012</v>
      </c>
      <c r="C4135" t="s">
        <v>201</v>
      </c>
      <c r="D4135" t="s">
        <v>81</v>
      </c>
      <c r="E4135" t="s">
        <v>81</v>
      </c>
      <c r="F4135" t="s">
        <v>322</v>
      </c>
      <c r="G4135">
        <v>16</v>
      </c>
      <c r="H4135" t="s">
        <v>241</v>
      </c>
      <c r="I4135">
        <v>2012</v>
      </c>
      <c r="J4135" t="s">
        <v>92</v>
      </c>
      <c r="K4135" t="s">
        <v>1865</v>
      </c>
      <c r="L4135">
        <v>70.78635343892887</v>
      </c>
      <c r="M4135" s="9" t="str">
        <f>Data[[#This Row],[schedule]]&amp;" | "&amp;Data[[#This Row],[section]]</f>
        <v xml:space="preserve">SCHEDULE 10: REPORT ON COST ALLOCATIONS | </v>
      </c>
      <c r="N4135" s="9" t="str">
        <f t="shared" si="64"/>
        <v xml:space="preserve">SCHEDULE 10: REPORT ON COST ALLOCATIONS | Aircraft and Freight Activities | Asset Maintenance: Costs not directly attributable </v>
      </c>
    </row>
    <row r="4136" spans="1:14" hidden="1">
      <c r="A4136" t="s">
        <v>2</v>
      </c>
      <c r="B4136">
        <v>2012</v>
      </c>
      <c r="C4136" t="s">
        <v>201</v>
      </c>
      <c r="D4136" t="s">
        <v>81</v>
      </c>
      <c r="E4136" t="s">
        <v>81</v>
      </c>
      <c r="F4136" t="s">
        <v>323</v>
      </c>
      <c r="G4136">
        <v>16</v>
      </c>
      <c r="H4136" t="s">
        <v>241</v>
      </c>
      <c r="I4136">
        <v>2012</v>
      </c>
      <c r="J4136" t="s">
        <v>92</v>
      </c>
      <c r="K4136" t="s">
        <v>1866</v>
      </c>
      <c r="L4136">
        <v>1677.4001996168961</v>
      </c>
      <c r="M4136" s="9" t="str">
        <f>Data[[#This Row],[schedule]]&amp;" | "&amp;Data[[#This Row],[section]]</f>
        <v xml:space="preserve">SCHEDULE 10: REPORT ON COST ALLOCATIONS | </v>
      </c>
      <c r="N4136" s="9" t="str">
        <f t="shared" si="64"/>
        <v xml:space="preserve">SCHEDULE 10: REPORT ON COST ALLOCATIONS | Airport Business | Asset Maintenance: Costs not directly attributable </v>
      </c>
    </row>
    <row r="4137" spans="1:14" hidden="1">
      <c r="A4137" t="s">
        <v>2</v>
      </c>
      <c r="B4137">
        <v>2012</v>
      </c>
      <c r="C4137" t="s">
        <v>201</v>
      </c>
      <c r="D4137" t="s">
        <v>81</v>
      </c>
      <c r="E4137" t="s">
        <v>81</v>
      </c>
      <c r="F4137" t="s">
        <v>324</v>
      </c>
      <c r="G4137">
        <v>16</v>
      </c>
      <c r="H4137" t="s">
        <v>241</v>
      </c>
      <c r="I4137">
        <v>2012</v>
      </c>
      <c r="J4137" t="s">
        <v>92</v>
      </c>
      <c r="K4137" t="s">
        <v>1867</v>
      </c>
      <c r="L4137">
        <v>2088.2923003831052</v>
      </c>
      <c r="M4137" s="9" t="str">
        <f>Data[[#This Row],[schedule]]&amp;" | "&amp;Data[[#This Row],[section]]</f>
        <v xml:space="preserve">SCHEDULE 10: REPORT ON COST ALLOCATIONS | </v>
      </c>
      <c r="N4137" s="9" t="str">
        <f t="shared" si="64"/>
        <v xml:space="preserve">SCHEDULE 10: REPORT ON COST ALLOCATIONS | Unregulated Component | Asset Maintenance: Costs not directly attributable </v>
      </c>
    </row>
    <row r="4138" spans="1:14" hidden="1">
      <c r="A4138" t="s">
        <v>2</v>
      </c>
      <c r="B4138">
        <v>2012</v>
      </c>
      <c r="C4138" t="s">
        <v>201</v>
      </c>
      <c r="D4138" t="s">
        <v>81</v>
      </c>
      <c r="E4138" t="s">
        <v>81</v>
      </c>
      <c r="F4138" t="s">
        <v>60</v>
      </c>
      <c r="G4138">
        <v>16</v>
      </c>
      <c r="H4138" t="s">
        <v>241</v>
      </c>
      <c r="I4138">
        <v>2012</v>
      </c>
      <c r="J4138" t="s">
        <v>92</v>
      </c>
      <c r="K4138" t="s">
        <v>1868</v>
      </c>
      <c r="L4138">
        <v>3765.6925000000001</v>
      </c>
      <c r="M4138" s="9" t="str">
        <f>Data[[#This Row],[schedule]]&amp;" | "&amp;Data[[#This Row],[section]]</f>
        <v xml:space="preserve">SCHEDULE 10: REPORT ON COST ALLOCATIONS | </v>
      </c>
      <c r="N4138" s="9" t="str">
        <f t="shared" si="64"/>
        <v xml:space="preserve">SCHEDULE 10: REPORT ON COST ALLOCATIONS | Total | Asset Maintenance: Costs not directly attributable </v>
      </c>
    </row>
    <row r="4139" spans="1:14" hidden="1">
      <c r="A4139" t="s">
        <v>2</v>
      </c>
      <c r="B4139">
        <v>2012</v>
      </c>
      <c r="C4139" t="s">
        <v>201</v>
      </c>
      <c r="D4139" t="s">
        <v>81</v>
      </c>
      <c r="E4139" t="s">
        <v>81</v>
      </c>
      <c r="F4139" t="s">
        <v>320</v>
      </c>
      <c r="G4139">
        <v>18</v>
      </c>
      <c r="H4139" t="s">
        <v>242</v>
      </c>
      <c r="I4139">
        <v>2012</v>
      </c>
      <c r="J4139" t="s">
        <v>92</v>
      </c>
      <c r="K4139" t="s">
        <v>1869</v>
      </c>
      <c r="L4139">
        <v>2996.7917662</v>
      </c>
      <c r="M4139" s="9" t="str">
        <f>Data[[#This Row],[schedule]]&amp;" | "&amp;Data[[#This Row],[section]]</f>
        <v xml:space="preserve">SCHEDULE 10: REPORT ON COST ALLOCATIONS | </v>
      </c>
      <c r="N4139" s="9" t="str">
        <f t="shared" si="64"/>
        <v>SCHEDULE 10: REPORT ON COST ALLOCATIONS | Specified Terminal Activities | Total directly attributable costs</v>
      </c>
    </row>
    <row r="4140" spans="1:14" hidden="1">
      <c r="A4140" t="s">
        <v>2</v>
      </c>
      <c r="B4140">
        <v>2012</v>
      </c>
      <c r="C4140" t="s">
        <v>201</v>
      </c>
      <c r="D4140" t="s">
        <v>81</v>
      </c>
      <c r="E4140" t="s">
        <v>81</v>
      </c>
      <c r="F4140" t="s">
        <v>321</v>
      </c>
      <c r="G4140">
        <v>18</v>
      </c>
      <c r="H4140" t="s">
        <v>242</v>
      </c>
      <c r="I4140">
        <v>2012</v>
      </c>
      <c r="J4140" t="s">
        <v>92</v>
      </c>
      <c r="K4140" t="s">
        <v>1870</v>
      </c>
      <c r="L4140">
        <v>7871.9549996000014</v>
      </c>
      <c r="M4140" s="9" t="str">
        <f>Data[[#This Row],[schedule]]&amp;" | "&amp;Data[[#This Row],[section]]</f>
        <v xml:space="preserve">SCHEDULE 10: REPORT ON COST ALLOCATIONS | </v>
      </c>
      <c r="N4140" s="9" t="str">
        <f t="shared" si="64"/>
        <v>SCHEDULE 10: REPORT ON COST ALLOCATIONS | Airfield Activities | Total directly attributable costs</v>
      </c>
    </row>
    <row r="4141" spans="1:14" hidden="1">
      <c r="A4141" t="s">
        <v>2</v>
      </c>
      <c r="B4141">
        <v>2012</v>
      </c>
      <c r="C4141" t="s">
        <v>201</v>
      </c>
      <c r="D4141" t="s">
        <v>81</v>
      </c>
      <c r="E4141" t="s">
        <v>81</v>
      </c>
      <c r="F4141" t="s">
        <v>322</v>
      </c>
      <c r="G4141">
        <v>18</v>
      </c>
      <c r="H4141" t="s">
        <v>242</v>
      </c>
      <c r="I4141">
        <v>2012</v>
      </c>
      <c r="J4141" t="s">
        <v>92</v>
      </c>
      <c r="K4141" t="s">
        <v>1871</v>
      </c>
      <c r="L4141">
        <v>1483.4864642</v>
      </c>
      <c r="M4141" s="9" t="str">
        <f>Data[[#This Row],[schedule]]&amp;" | "&amp;Data[[#This Row],[section]]</f>
        <v xml:space="preserve">SCHEDULE 10: REPORT ON COST ALLOCATIONS | </v>
      </c>
      <c r="N4141" s="9" t="str">
        <f t="shared" si="64"/>
        <v>SCHEDULE 10: REPORT ON COST ALLOCATIONS | Aircraft and Freight Activities | Total directly attributable costs</v>
      </c>
    </row>
    <row r="4142" spans="1:14" hidden="1">
      <c r="A4142" t="s">
        <v>2</v>
      </c>
      <c r="B4142">
        <v>2012</v>
      </c>
      <c r="C4142" t="s">
        <v>201</v>
      </c>
      <c r="D4142" t="s">
        <v>81</v>
      </c>
      <c r="E4142" t="s">
        <v>81</v>
      </c>
      <c r="F4142" t="s">
        <v>323</v>
      </c>
      <c r="G4142">
        <v>18</v>
      </c>
      <c r="H4142" t="s">
        <v>242</v>
      </c>
      <c r="I4142">
        <v>2012</v>
      </c>
      <c r="J4142" t="s">
        <v>92</v>
      </c>
      <c r="K4142" t="s">
        <v>1872</v>
      </c>
      <c r="L4142">
        <v>12352.23323</v>
      </c>
      <c r="M4142" s="9" t="str">
        <f>Data[[#This Row],[schedule]]&amp;" | "&amp;Data[[#This Row],[section]]</f>
        <v xml:space="preserve">SCHEDULE 10: REPORT ON COST ALLOCATIONS | </v>
      </c>
      <c r="N4142" s="9" t="str">
        <f t="shared" si="64"/>
        <v>SCHEDULE 10: REPORT ON COST ALLOCATIONS | Airport Business | Total directly attributable costs</v>
      </c>
    </row>
    <row r="4143" spans="1:14" hidden="1">
      <c r="A4143" t="s">
        <v>2</v>
      </c>
      <c r="B4143">
        <v>2012</v>
      </c>
      <c r="C4143" t="s">
        <v>201</v>
      </c>
      <c r="D4143" t="s">
        <v>81</v>
      </c>
      <c r="E4143" t="s">
        <v>81</v>
      </c>
      <c r="F4143" t="s">
        <v>60</v>
      </c>
      <c r="G4143">
        <v>18</v>
      </c>
      <c r="H4143" t="s">
        <v>242</v>
      </c>
      <c r="I4143">
        <v>2012</v>
      </c>
      <c r="J4143" t="s">
        <v>92</v>
      </c>
      <c r="K4143" t="s">
        <v>1872</v>
      </c>
      <c r="L4143">
        <v>12352.23323</v>
      </c>
      <c r="M4143" s="9" t="str">
        <f>Data[[#This Row],[schedule]]&amp;" | "&amp;Data[[#This Row],[section]]</f>
        <v xml:space="preserve">SCHEDULE 10: REPORT ON COST ALLOCATIONS | </v>
      </c>
      <c r="N4143" s="9" t="str">
        <f t="shared" si="64"/>
        <v>SCHEDULE 10: REPORT ON COST ALLOCATIONS | Total | Total directly attributable costs</v>
      </c>
    </row>
    <row r="4144" spans="1:14" hidden="1">
      <c r="A4144" t="s">
        <v>2</v>
      </c>
      <c r="B4144">
        <v>2012</v>
      </c>
      <c r="C4144" t="s">
        <v>201</v>
      </c>
      <c r="D4144" t="s">
        <v>81</v>
      </c>
      <c r="E4144" t="s">
        <v>81</v>
      </c>
      <c r="F4144" t="s">
        <v>320</v>
      </c>
      <c r="G4144">
        <v>19</v>
      </c>
      <c r="H4144" t="s">
        <v>243</v>
      </c>
      <c r="I4144">
        <v>2012</v>
      </c>
      <c r="J4144" t="s">
        <v>92</v>
      </c>
      <c r="K4144" t="s">
        <v>1873</v>
      </c>
      <c r="L4144">
        <v>13015.692641182781</v>
      </c>
      <c r="M4144" s="9" t="str">
        <f>Data[[#This Row],[schedule]]&amp;" | "&amp;Data[[#This Row],[section]]</f>
        <v xml:space="preserve">SCHEDULE 10: REPORT ON COST ALLOCATIONS | </v>
      </c>
      <c r="N4144" s="9" t="str">
        <f t="shared" si="64"/>
        <v>SCHEDULE 10: REPORT ON COST ALLOCATIONS | Specified Terminal Activities | Total costs not directly attributable</v>
      </c>
    </row>
    <row r="4145" spans="1:14" hidden="1">
      <c r="A4145" t="s">
        <v>2</v>
      </c>
      <c r="B4145">
        <v>2012</v>
      </c>
      <c r="C4145" t="s">
        <v>201</v>
      </c>
      <c r="D4145" t="s">
        <v>81</v>
      </c>
      <c r="E4145" t="s">
        <v>81</v>
      </c>
      <c r="F4145" t="s">
        <v>321</v>
      </c>
      <c r="G4145">
        <v>19</v>
      </c>
      <c r="H4145" t="s">
        <v>243</v>
      </c>
      <c r="I4145">
        <v>2012</v>
      </c>
      <c r="J4145" t="s">
        <v>92</v>
      </c>
      <c r="K4145" t="s">
        <v>1874</v>
      </c>
      <c r="L4145">
        <v>2586.9582350285032</v>
      </c>
      <c r="M4145" s="9" t="str">
        <f>Data[[#This Row],[schedule]]&amp;" | "&amp;Data[[#This Row],[section]]</f>
        <v xml:space="preserve">SCHEDULE 10: REPORT ON COST ALLOCATIONS | </v>
      </c>
      <c r="N4145" s="9" t="str">
        <f t="shared" si="64"/>
        <v>SCHEDULE 10: REPORT ON COST ALLOCATIONS | Airfield Activities | Total costs not directly attributable</v>
      </c>
    </row>
    <row r="4146" spans="1:14" hidden="1">
      <c r="A4146" t="s">
        <v>2</v>
      </c>
      <c r="B4146">
        <v>2012</v>
      </c>
      <c r="C4146" t="s">
        <v>201</v>
      </c>
      <c r="D4146" t="s">
        <v>81</v>
      </c>
      <c r="E4146" t="s">
        <v>81</v>
      </c>
      <c r="F4146" t="s">
        <v>322</v>
      </c>
      <c r="G4146">
        <v>19</v>
      </c>
      <c r="H4146" t="s">
        <v>243</v>
      </c>
      <c r="I4146">
        <v>2012</v>
      </c>
      <c r="J4146" t="s">
        <v>92</v>
      </c>
      <c r="K4146" t="s">
        <v>1875</v>
      </c>
      <c r="L4146">
        <v>360.91985532393312</v>
      </c>
      <c r="M4146" s="9" t="str">
        <f>Data[[#This Row],[schedule]]&amp;" | "&amp;Data[[#This Row],[section]]</f>
        <v xml:space="preserve">SCHEDULE 10: REPORT ON COST ALLOCATIONS | </v>
      </c>
      <c r="N4146" s="9" t="str">
        <f t="shared" si="64"/>
        <v>SCHEDULE 10: REPORT ON COST ALLOCATIONS | Aircraft and Freight Activities | Total costs not directly attributable</v>
      </c>
    </row>
    <row r="4147" spans="1:14" hidden="1">
      <c r="A4147" t="s">
        <v>2</v>
      </c>
      <c r="B4147">
        <v>2012</v>
      </c>
      <c r="C4147" t="s">
        <v>201</v>
      </c>
      <c r="D4147" t="s">
        <v>81</v>
      </c>
      <c r="E4147" t="s">
        <v>81</v>
      </c>
      <c r="F4147" t="s">
        <v>323</v>
      </c>
      <c r="G4147">
        <v>19</v>
      </c>
      <c r="H4147" t="s">
        <v>243</v>
      </c>
      <c r="I4147">
        <v>2012</v>
      </c>
      <c r="J4147" t="s">
        <v>92</v>
      </c>
      <c r="K4147" t="s">
        <v>1876</v>
      </c>
      <c r="L4147">
        <v>15963.570731535219</v>
      </c>
      <c r="M4147" s="9" t="str">
        <f>Data[[#This Row],[schedule]]&amp;" | "&amp;Data[[#This Row],[section]]</f>
        <v xml:space="preserve">SCHEDULE 10: REPORT ON COST ALLOCATIONS | </v>
      </c>
      <c r="N4147" s="9" t="str">
        <f t="shared" si="64"/>
        <v>SCHEDULE 10: REPORT ON COST ALLOCATIONS | Airport Business | Total costs not directly attributable</v>
      </c>
    </row>
    <row r="4148" spans="1:14" hidden="1">
      <c r="A4148" t="s">
        <v>2</v>
      </c>
      <c r="B4148">
        <v>2012</v>
      </c>
      <c r="C4148" t="s">
        <v>201</v>
      </c>
      <c r="D4148" t="s">
        <v>81</v>
      </c>
      <c r="E4148" t="s">
        <v>81</v>
      </c>
      <c r="F4148" t="s">
        <v>324</v>
      </c>
      <c r="G4148">
        <v>19</v>
      </c>
      <c r="H4148" t="s">
        <v>243</v>
      </c>
      <c r="I4148">
        <v>2012</v>
      </c>
      <c r="J4148" t="s">
        <v>92</v>
      </c>
      <c r="K4148" t="s">
        <v>1877</v>
      </c>
      <c r="L4148">
        <v>21238.59887205761</v>
      </c>
      <c r="M4148" s="9" t="str">
        <f>Data[[#This Row],[schedule]]&amp;" | "&amp;Data[[#This Row],[section]]</f>
        <v xml:space="preserve">SCHEDULE 10: REPORT ON COST ALLOCATIONS | </v>
      </c>
      <c r="N4148" s="9" t="str">
        <f t="shared" si="64"/>
        <v>SCHEDULE 10: REPORT ON COST ALLOCATIONS | Unregulated Component | Total costs not directly attributable</v>
      </c>
    </row>
    <row r="4149" spans="1:14" hidden="1">
      <c r="A4149" t="s">
        <v>2</v>
      </c>
      <c r="B4149">
        <v>2012</v>
      </c>
      <c r="C4149" t="s">
        <v>201</v>
      </c>
      <c r="D4149" t="s">
        <v>81</v>
      </c>
      <c r="E4149" t="s">
        <v>81</v>
      </c>
      <c r="F4149" t="s">
        <v>60</v>
      </c>
      <c r="G4149">
        <v>19</v>
      </c>
      <c r="H4149" t="s">
        <v>243</v>
      </c>
      <c r="I4149">
        <v>2012</v>
      </c>
      <c r="J4149" t="s">
        <v>92</v>
      </c>
      <c r="K4149" t="s">
        <v>1878</v>
      </c>
      <c r="L4149">
        <v>37202.169603592833</v>
      </c>
      <c r="M4149" s="9" t="str">
        <f>Data[[#This Row],[schedule]]&amp;" | "&amp;Data[[#This Row],[section]]</f>
        <v xml:space="preserve">SCHEDULE 10: REPORT ON COST ALLOCATIONS | </v>
      </c>
      <c r="N4149" s="9" t="str">
        <f t="shared" si="64"/>
        <v>SCHEDULE 10: REPORT ON COST ALLOCATIONS | Total | Total costs not directly attributable</v>
      </c>
    </row>
    <row r="4150" spans="1:14" hidden="1">
      <c r="A4150" t="s">
        <v>2</v>
      </c>
      <c r="B4150">
        <v>2012</v>
      </c>
      <c r="C4150" t="s">
        <v>201</v>
      </c>
      <c r="D4150" t="s">
        <v>81</v>
      </c>
      <c r="E4150" t="s">
        <v>81</v>
      </c>
      <c r="F4150" t="s">
        <v>320</v>
      </c>
      <c r="G4150">
        <v>20</v>
      </c>
      <c r="H4150" t="s">
        <v>244</v>
      </c>
      <c r="I4150">
        <v>2012</v>
      </c>
      <c r="J4150" t="s">
        <v>92</v>
      </c>
      <c r="K4150" t="s">
        <v>1879</v>
      </c>
      <c r="L4150">
        <v>16012.484407382781</v>
      </c>
      <c r="M4150" s="9" t="str">
        <f>Data[[#This Row],[schedule]]&amp;" | "&amp;Data[[#This Row],[section]]</f>
        <v xml:space="preserve">SCHEDULE 10: REPORT ON COST ALLOCATIONS | </v>
      </c>
      <c r="N4150" s="9" t="str">
        <f t="shared" si="64"/>
        <v>SCHEDULE 10: REPORT ON COST ALLOCATIONS | Specified Terminal Activities | Total operating costs</v>
      </c>
    </row>
    <row r="4151" spans="1:14" hidden="1">
      <c r="A4151" t="s">
        <v>2</v>
      </c>
      <c r="B4151">
        <v>2012</v>
      </c>
      <c r="C4151" t="s">
        <v>201</v>
      </c>
      <c r="D4151" t="s">
        <v>81</v>
      </c>
      <c r="E4151" t="s">
        <v>81</v>
      </c>
      <c r="F4151" t="s">
        <v>321</v>
      </c>
      <c r="G4151">
        <v>20</v>
      </c>
      <c r="H4151" t="s">
        <v>244</v>
      </c>
      <c r="I4151">
        <v>2012</v>
      </c>
      <c r="J4151" t="s">
        <v>92</v>
      </c>
      <c r="K4151" t="s">
        <v>1880</v>
      </c>
      <c r="L4151">
        <v>10458.913234628501</v>
      </c>
      <c r="M4151" s="9" t="str">
        <f>Data[[#This Row],[schedule]]&amp;" | "&amp;Data[[#This Row],[section]]</f>
        <v xml:space="preserve">SCHEDULE 10: REPORT ON COST ALLOCATIONS | </v>
      </c>
      <c r="N4151" s="9" t="str">
        <f t="shared" si="64"/>
        <v>SCHEDULE 10: REPORT ON COST ALLOCATIONS | Airfield Activities | Total operating costs</v>
      </c>
    </row>
    <row r="4152" spans="1:14" hidden="1">
      <c r="A4152" t="s">
        <v>2</v>
      </c>
      <c r="B4152">
        <v>2012</v>
      </c>
      <c r="C4152" t="s">
        <v>201</v>
      </c>
      <c r="D4152" t="s">
        <v>81</v>
      </c>
      <c r="E4152" t="s">
        <v>81</v>
      </c>
      <c r="F4152" t="s">
        <v>322</v>
      </c>
      <c r="G4152">
        <v>20</v>
      </c>
      <c r="H4152" t="s">
        <v>244</v>
      </c>
      <c r="I4152">
        <v>2012</v>
      </c>
      <c r="J4152" t="s">
        <v>92</v>
      </c>
      <c r="K4152" t="s">
        <v>1881</v>
      </c>
      <c r="L4152">
        <v>1844.406319523933</v>
      </c>
      <c r="M4152" s="9" t="str">
        <f>Data[[#This Row],[schedule]]&amp;" | "&amp;Data[[#This Row],[section]]</f>
        <v xml:space="preserve">SCHEDULE 10: REPORT ON COST ALLOCATIONS | </v>
      </c>
      <c r="N4152" s="9" t="str">
        <f t="shared" si="64"/>
        <v>SCHEDULE 10: REPORT ON COST ALLOCATIONS | Aircraft and Freight Activities | Total operating costs</v>
      </c>
    </row>
    <row r="4153" spans="1:14" hidden="1">
      <c r="A4153" t="s">
        <v>2</v>
      </c>
      <c r="B4153">
        <v>2012</v>
      </c>
      <c r="C4153" t="s">
        <v>201</v>
      </c>
      <c r="D4153" t="s">
        <v>81</v>
      </c>
      <c r="E4153" t="s">
        <v>81</v>
      </c>
      <c r="F4153" t="s">
        <v>323</v>
      </c>
      <c r="G4153">
        <v>20</v>
      </c>
      <c r="H4153" t="s">
        <v>244</v>
      </c>
      <c r="I4153">
        <v>2012</v>
      </c>
      <c r="J4153" t="s">
        <v>92</v>
      </c>
      <c r="K4153" t="s">
        <v>1882</v>
      </c>
      <c r="L4153">
        <v>28315.803961535221</v>
      </c>
      <c r="M4153" s="9" t="str">
        <f>Data[[#This Row],[schedule]]&amp;" | "&amp;Data[[#This Row],[section]]</f>
        <v xml:space="preserve">SCHEDULE 10: REPORT ON COST ALLOCATIONS | </v>
      </c>
      <c r="N4153" s="9" t="str">
        <f t="shared" si="64"/>
        <v>SCHEDULE 10: REPORT ON COST ALLOCATIONS | Airport Business | Total operating costs</v>
      </c>
    </row>
    <row r="4154" spans="1:14" hidden="1">
      <c r="A4154" t="s">
        <v>2</v>
      </c>
      <c r="B4154">
        <v>2012</v>
      </c>
      <c r="C4154" t="s">
        <v>201</v>
      </c>
      <c r="D4154" t="s">
        <v>81</v>
      </c>
      <c r="E4154" t="s">
        <v>81</v>
      </c>
      <c r="F4154" t="s">
        <v>324</v>
      </c>
      <c r="G4154">
        <v>20</v>
      </c>
      <c r="H4154" t="s">
        <v>244</v>
      </c>
      <c r="I4154">
        <v>2012</v>
      </c>
      <c r="J4154" t="s">
        <v>92</v>
      </c>
      <c r="K4154" t="s">
        <v>1877</v>
      </c>
      <c r="L4154">
        <v>21238.59887205761</v>
      </c>
      <c r="M4154" s="9" t="str">
        <f>Data[[#This Row],[schedule]]&amp;" | "&amp;Data[[#This Row],[section]]</f>
        <v xml:space="preserve">SCHEDULE 10: REPORT ON COST ALLOCATIONS | </v>
      </c>
      <c r="N4154" s="9" t="str">
        <f t="shared" si="64"/>
        <v>SCHEDULE 10: REPORT ON COST ALLOCATIONS | Unregulated Component | Total operating costs</v>
      </c>
    </row>
    <row r="4155" spans="1:14" hidden="1">
      <c r="A4155" t="s">
        <v>2</v>
      </c>
      <c r="B4155">
        <v>2012</v>
      </c>
      <c r="C4155" t="s">
        <v>201</v>
      </c>
      <c r="D4155" t="s">
        <v>81</v>
      </c>
      <c r="E4155" t="s">
        <v>81</v>
      </c>
      <c r="F4155" t="s">
        <v>60</v>
      </c>
      <c r="G4155">
        <v>20</v>
      </c>
      <c r="H4155" t="s">
        <v>244</v>
      </c>
      <c r="I4155">
        <v>2012</v>
      </c>
      <c r="J4155" t="s">
        <v>92</v>
      </c>
      <c r="K4155" t="s">
        <v>1883</v>
      </c>
      <c r="L4155">
        <v>49554.402833592823</v>
      </c>
      <c r="M4155" s="9" t="str">
        <f>Data[[#This Row],[schedule]]&amp;" | "&amp;Data[[#This Row],[section]]</f>
        <v xml:space="preserve">SCHEDULE 10: REPORT ON COST ALLOCATIONS | </v>
      </c>
      <c r="N4155" s="9" t="str">
        <f t="shared" si="64"/>
        <v>SCHEDULE 10: REPORT ON COST ALLOCATIONS | Total | Total operating costs</v>
      </c>
    </row>
    <row r="4156" spans="1:14" hidden="1">
      <c r="A4156" t="s">
        <v>2</v>
      </c>
      <c r="B4156">
        <v>2012</v>
      </c>
      <c r="C4156" t="s">
        <v>202</v>
      </c>
      <c r="D4156" t="s">
        <v>207</v>
      </c>
      <c r="E4156" t="s">
        <v>81</v>
      </c>
      <c r="F4156" t="s">
        <v>320</v>
      </c>
      <c r="G4156">
        <v>9</v>
      </c>
      <c r="H4156" t="s">
        <v>245</v>
      </c>
      <c r="I4156">
        <v>2012</v>
      </c>
      <c r="J4156" t="s">
        <v>92</v>
      </c>
      <c r="K4156" t="s">
        <v>1884</v>
      </c>
      <c r="L4156">
        <v>1776.9550215407321</v>
      </c>
      <c r="M4156" s="9" t="str">
        <f>Data[[#This Row],[schedule]]&amp;" | "&amp;Data[[#This Row],[section]]</f>
        <v>SCHEDULE 9: REPORT ON ASSET ALLOCATIONS | 9a: Asset Allocations</v>
      </c>
      <c r="N4156" s="9" t="str">
        <f t="shared" si="64"/>
        <v>SCHEDULE 9: REPORT ON ASSET ALLOCATIONS | 9a: Asset Allocations | Specified Terminal Activities | Land: Directly attributable assets</v>
      </c>
    </row>
    <row r="4157" spans="1:14" hidden="1">
      <c r="A4157" t="s">
        <v>2</v>
      </c>
      <c r="B4157">
        <v>2012</v>
      </c>
      <c r="C4157" t="s">
        <v>202</v>
      </c>
      <c r="D4157" t="s">
        <v>207</v>
      </c>
      <c r="E4157" t="s">
        <v>81</v>
      </c>
      <c r="F4157" t="s">
        <v>321</v>
      </c>
      <c r="G4157">
        <v>9</v>
      </c>
      <c r="H4157" t="s">
        <v>245</v>
      </c>
      <c r="I4157">
        <v>2012</v>
      </c>
      <c r="J4157" t="s">
        <v>92</v>
      </c>
      <c r="K4157" t="s">
        <v>1885</v>
      </c>
      <c r="L4157">
        <v>78455.892315776568</v>
      </c>
      <c r="M4157" s="9" t="str">
        <f>Data[[#This Row],[schedule]]&amp;" | "&amp;Data[[#This Row],[section]]</f>
        <v>SCHEDULE 9: REPORT ON ASSET ALLOCATIONS | 9a: Asset Allocations</v>
      </c>
      <c r="N4157" s="9" t="str">
        <f t="shared" si="64"/>
        <v>SCHEDULE 9: REPORT ON ASSET ALLOCATIONS | 9a: Asset Allocations | Airfield Activities | Land: Directly attributable assets</v>
      </c>
    </row>
    <row r="4158" spans="1:14" hidden="1">
      <c r="A4158" t="s">
        <v>2</v>
      </c>
      <c r="B4158">
        <v>2012</v>
      </c>
      <c r="C4158" t="s">
        <v>202</v>
      </c>
      <c r="D4158" t="s">
        <v>207</v>
      </c>
      <c r="E4158" t="s">
        <v>81</v>
      </c>
      <c r="F4158" t="s">
        <v>322</v>
      </c>
      <c r="G4158">
        <v>9</v>
      </c>
      <c r="H4158" t="s">
        <v>245</v>
      </c>
      <c r="I4158">
        <v>2012</v>
      </c>
      <c r="J4158" t="s">
        <v>92</v>
      </c>
      <c r="K4158" t="s">
        <v>1886</v>
      </c>
      <c r="L4158">
        <v>4619.3373461716674</v>
      </c>
      <c r="M4158" s="9" t="str">
        <f>Data[[#This Row],[schedule]]&amp;" | "&amp;Data[[#This Row],[section]]</f>
        <v>SCHEDULE 9: REPORT ON ASSET ALLOCATIONS | 9a: Asset Allocations</v>
      </c>
      <c r="N4158" s="9" t="str">
        <f t="shared" si="64"/>
        <v>SCHEDULE 9: REPORT ON ASSET ALLOCATIONS | 9a: Asset Allocations | Aircraft and Freight Activities | Land: Directly attributable assets</v>
      </c>
    </row>
    <row r="4159" spans="1:14" hidden="1">
      <c r="A4159" t="s">
        <v>2</v>
      </c>
      <c r="B4159">
        <v>2012</v>
      </c>
      <c r="C4159" t="s">
        <v>202</v>
      </c>
      <c r="D4159" t="s">
        <v>207</v>
      </c>
      <c r="E4159" t="s">
        <v>81</v>
      </c>
      <c r="F4159" t="s">
        <v>323</v>
      </c>
      <c r="G4159">
        <v>9</v>
      </c>
      <c r="H4159" t="s">
        <v>245</v>
      </c>
      <c r="I4159">
        <v>2012</v>
      </c>
      <c r="J4159" t="s">
        <v>92</v>
      </c>
      <c r="K4159" t="s">
        <v>1887</v>
      </c>
      <c r="L4159">
        <v>84852.184683488973</v>
      </c>
      <c r="M4159" s="9" t="str">
        <f>Data[[#This Row],[schedule]]&amp;" | "&amp;Data[[#This Row],[section]]</f>
        <v>SCHEDULE 9: REPORT ON ASSET ALLOCATIONS | 9a: Asset Allocations</v>
      </c>
      <c r="N4159" s="9" t="str">
        <f t="shared" si="64"/>
        <v>SCHEDULE 9: REPORT ON ASSET ALLOCATIONS | 9a: Asset Allocations | Airport Business | Land: Directly attributable assets</v>
      </c>
    </row>
    <row r="4160" spans="1:14" hidden="1">
      <c r="A4160" t="s">
        <v>2</v>
      </c>
      <c r="B4160">
        <v>2012</v>
      </c>
      <c r="C4160" t="s">
        <v>202</v>
      </c>
      <c r="D4160" t="s">
        <v>207</v>
      </c>
      <c r="E4160" t="s">
        <v>81</v>
      </c>
      <c r="F4160" t="s">
        <v>60</v>
      </c>
      <c r="G4160">
        <v>9</v>
      </c>
      <c r="H4160" t="s">
        <v>245</v>
      </c>
      <c r="I4160">
        <v>2012</v>
      </c>
      <c r="J4160" t="s">
        <v>92</v>
      </c>
      <c r="K4160" t="s">
        <v>1887</v>
      </c>
      <c r="L4160">
        <v>84852.184683488973</v>
      </c>
      <c r="M4160" s="9" t="str">
        <f>Data[[#This Row],[schedule]]&amp;" | "&amp;Data[[#This Row],[section]]</f>
        <v>SCHEDULE 9: REPORT ON ASSET ALLOCATIONS | 9a: Asset Allocations</v>
      </c>
      <c r="N4160" s="9" t="str">
        <f t="shared" si="64"/>
        <v>SCHEDULE 9: REPORT ON ASSET ALLOCATIONS | 9a: Asset Allocations | Total | Land: Directly attributable assets</v>
      </c>
    </row>
    <row r="4161" spans="1:14" hidden="1">
      <c r="A4161" t="s">
        <v>2</v>
      </c>
      <c r="B4161">
        <v>2012</v>
      </c>
      <c r="C4161" t="s">
        <v>202</v>
      </c>
      <c r="D4161" t="s">
        <v>207</v>
      </c>
      <c r="E4161" t="s">
        <v>81</v>
      </c>
      <c r="F4161" t="s">
        <v>320</v>
      </c>
      <c r="G4161">
        <v>10</v>
      </c>
      <c r="H4161" t="s">
        <v>246</v>
      </c>
      <c r="I4161">
        <v>2012</v>
      </c>
      <c r="J4161" t="s">
        <v>92</v>
      </c>
      <c r="K4161" t="s">
        <v>1888</v>
      </c>
      <c r="L4161">
        <v>1056.3908999621051</v>
      </c>
      <c r="M4161" s="9" t="str">
        <f>Data[[#This Row],[schedule]]&amp;" | "&amp;Data[[#This Row],[section]]</f>
        <v>SCHEDULE 9: REPORT ON ASSET ALLOCATIONS | 9a: Asset Allocations</v>
      </c>
      <c r="N4161" s="9" t="str">
        <f t="shared" si="64"/>
        <v>SCHEDULE 9: REPORT ON ASSET ALLOCATIONS | 9a: Asset Allocations | Specified Terminal Activities | Land: Assets not directly attributable</v>
      </c>
    </row>
    <row r="4162" spans="1:14" hidden="1">
      <c r="A4162" t="s">
        <v>2</v>
      </c>
      <c r="B4162">
        <v>2012</v>
      </c>
      <c r="C4162" t="s">
        <v>202</v>
      </c>
      <c r="D4162" t="s">
        <v>207</v>
      </c>
      <c r="E4162" t="s">
        <v>81</v>
      </c>
      <c r="F4162" t="s">
        <v>321</v>
      </c>
      <c r="G4162">
        <v>10</v>
      </c>
      <c r="H4162" t="s">
        <v>246</v>
      </c>
      <c r="I4162">
        <v>2012</v>
      </c>
      <c r="J4162" t="s">
        <v>92</v>
      </c>
      <c r="K4162" t="s">
        <v>1889</v>
      </c>
      <c r="L4162">
        <v>756.96743205188761</v>
      </c>
      <c r="M4162" s="9" t="str">
        <f>Data[[#This Row],[schedule]]&amp;" | "&amp;Data[[#This Row],[section]]</f>
        <v>SCHEDULE 9: REPORT ON ASSET ALLOCATIONS | 9a: Asset Allocations</v>
      </c>
      <c r="N4162" s="9" t="str">
        <f t="shared" ref="N4162:N4225" si="65">SUBSTITUTE(SUBSTITUTE(SUBSTITUTE(C4162&amp;" | "&amp;D4162&amp;" | "&amp;E4162&amp;" | "&amp;F4162&amp;" | "&amp;H4162," |  |  | "," | ")," |  |  | "," | ")," |  | "," | ")</f>
        <v>SCHEDULE 9: REPORT ON ASSET ALLOCATIONS | 9a: Asset Allocations | Airfield Activities | Land: Assets not directly attributable</v>
      </c>
    </row>
    <row r="4163" spans="1:14" hidden="1">
      <c r="A4163" t="s">
        <v>2</v>
      </c>
      <c r="B4163">
        <v>2012</v>
      </c>
      <c r="C4163" t="s">
        <v>202</v>
      </c>
      <c r="D4163" t="s">
        <v>207</v>
      </c>
      <c r="E4163" t="s">
        <v>81</v>
      </c>
      <c r="F4163" t="s">
        <v>322</v>
      </c>
      <c r="G4163">
        <v>10</v>
      </c>
      <c r="H4163" t="s">
        <v>246</v>
      </c>
      <c r="I4163">
        <v>2012</v>
      </c>
      <c r="J4163" t="s">
        <v>92</v>
      </c>
      <c r="K4163" t="s">
        <v>1890</v>
      </c>
      <c r="L4163">
        <v>256.44850528214897</v>
      </c>
      <c r="M4163" s="9" t="str">
        <f>Data[[#This Row],[schedule]]&amp;" | "&amp;Data[[#This Row],[section]]</f>
        <v>SCHEDULE 9: REPORT ON ASSET ALLOCATIONS | 9a: Asset Allocations</v>
      </c>
      <c r="N4163" s="9" t="str">
        <f t="shared" si="65"/>
        <v>SCHEDULE 9: REPORT ON ASSET ALLOCATIONS | 9a: Asset Allocations | Aircraft and Freight Activities | Land: Assets not directly attributable</v>
      </c>
    </row>
    <row r="4164" spans="1:14" hidden="1">
      <c r="A4164" t="s">
        <v>2</v>
      </c>
      <c r="B4164">
        <v>2012</v>
      </c>
      <c r="C4164" t="s">
        <v>202</v>
      </c>
      <c r="D4164" t="s">
        <v>207</v>
      </c>
      <c r="E4164" t="s">
        <v>81</v>
      </c>
      <c r="F4164" t="s">
        <v>323</v>
      </c>
      <c r="G4164">
        <v>10</v>
      </c>
      <c r="H4164" t="s">
        <v>246</v>
      </c>
      <c r="I4164">
        <v>2012</v>
      </c>
      <c r="J4164" t="s">
        <v>92</v>
      </c>
      <c r="K4164" t="s">
        <v>1891</v>
      </c>
      <c r="L4164">
        <v>2069.806837296142</v>
      </c>
      <c r="M4164" s="9" t="str">
        <f>Data[[#This Row],[schedule]]&amp;" | "&amp;Data[[#This Row],[section]]</f>
        <v>SCHEDULE 9: REPORT ON ASSET ALLOCATIONS | 9a: Asset Allocations</v>
      </c>
      <c r="N4164" s="9" t="str">
        <f t="shared" si="65"/>
        <v>SCHEDULE 9: REPORT ON ASSET ALLOCATIONS | 9a: Asset Allocations | Airport Business | Land: Assets not directly attributable</v>
      </c>
    </row>
    <row r="4165" spans="1:14" hidden="1">
      <c r="A4165" t="s">
        <v>2</v>
      </c>
      <c r="B4165">
        <v>2012</v>
      </c>
      <c r="C4165" t="s">
        <v>202</v>
      </c>
      <c r="D4165" t="s">
        <v>207</v>
      </c>
      <c r="E4165" t="s">
        <v>81</v>
      </c>
      <c r="F4165" t="s">
        <v>324</v>
      </c>
      <c r="G4165">
        <v>10</v>
      </c>
      <c r="H4165" t="s">
        <v>246</v>
      </c>
      <c r="I4165">
        <v>2012</v>
      </c>
      <c r="J4165" t="s">
        <v>92</v>
      </c>
      <c r="K4165" t="s">
        <v>1892</v>
      </c>
      <c r="L4165">
        <v>1657.5931580856411</v>
      </c>
      <c r="M4165" s="9" t="str">
        <f>Data[[#This Row],[schedule]]&amp;" | "&amp;Data[[#This Row],[section]]</f>
        <v>SCHEDULE 9: REPORT ON ASSET ALLOCATIONS | 9a: Asset Allocations</v>
      </c>
      <c r="N4165" s="9" t="str">
        <f t="shared" si="65"/>
        <v>SCHEDULE 9: REPORT ON ASSET ALLOCATIONS | 9a: Asset Allocations | Unregulated Component | Land: Assets not directly attributable</v>
      </c>
    </row>
    <row r="4166" spans="1:14" hidden="1">
      <c r="A4166" t="s">
        <v>2</v>
      </c>
      <c r="B4166">
        <v>2012</v>
      </c>
      <c r="C4166" t="s">
        <v>202</v>
      </c>
      <c r="D4166" t="s">
        <v>207</v>
      </c>
      <c r="E4166" t="s">
        <v>81</v>
      </c>
      <c r="F4166" t="s">
        <v>60</v>
      </c>
      <c r="G4166">
        <v>10</v>
      </c>
      <c r="H4166" t="s">
        <v>246</v>
      </c>
      <c r="I4166">
        <v>2012</v>
      </c>
      <c r="J4166" t="s">
        <v>92</v>
      </c>
      <c r="K4166" t="s">
        <v>1893</v>
      </c>
      <c r="L4166">
        <v>3727.3999953817829</v>
      </c>
      <c r="M4166" s="9" t="str">
        <f>Data[[#This Row],[schedule]]&amp;" | "&amp;Data[[#This Row],[section]]</f>
        <v>SCHEDULE 9: REPORT ON ASSET ALLOCATIONS | 9a: Asset Allocations</v>
      </c>
      <c r="N4166" s="9" t="str">
        <f t="shared" si="65"/>
        <v>SCHEDULE 9: REPORT ON ASSET ALLOCATIONS | 9a: Asset Allocations | Total | Land: Assets not directly attributable</v>
      </c>
    </row>
    <row r="4167" spans="1:14" hidden="1">
      <c r="A4167" t="s">
        <v>2</v>
      </c>
      <c r="B4167">
        <v>2012</v>
      </c>
      <c r="C4167" t="s">
        <v>202</v>
      </c>
      <c r="D4167" t="s">
        <v>207</v>
      </c>
      <c r="E4167" t="s">
        <v>81</v>
      </c>
      <c r="F4167" t="s">
        <v>323</v>
      </c>
      <c r="G4167">
        <v>11</v>
      </c>
      <c r="H4167" t="s">
        <v>247</v>
      </c>
      <c r="I4167">
        <v>2012</v>
      </c>
      <c r="J4167" t="s">
        <v>92</v>
      </c>
      <c r="K4167" t="s">
        <v>1894</v>
      </c>
      <c r="L4167">
        <v>86921.991520785115</v>
      </c>
      <c r="M4167" s="9" t="str">
        <f>Data[[#This Row],[schedule]]&amp;" | "&amp;Data[[#This Row],[section]]</f>
        <v>SCHEDULE 9: REPORT ON ASSET ALLOCATIONS | 9a: Asset Allocations</v>
      </c>
      <c r="N4167" s="9" t="str">
        <f t="shared" si="65"/>
        <v>SCHEDULE 9: REPORT ON ASSET ALLOCATIONS | 9a: Asset Allocations | Airport Business | Total value land</v>
      </c>
    </row>
    <row r="4168" spans="1:14" hidden="1">
      <c r="A4168" t="s">
        <v>2</v>
      </c>
      <c r="B4168">
        <v>2012</v>
      </c>
      <c r="C4168" t="s">
        <v>202</v>
      </c>
      <c r="D4168" t="s">
        <v>207</v>
      </c>
      <c r="E4168" t="s">
        <v>81</v>
      </c>
      <c r="F4168" t="s">
        <v>320</v>
      </c>
      <c r="G4168">
        <v>13</v>
      </c>
      <c r="H4168" t="s">
        <v>248</v>
      </c>
      <c r="I4168">
        <v>2012</v>
      </c>
      <c r="J4168" t="s">
        <v>92</v>
      </c>
      <c r="K4168" t="s">
        <v>458</v>
      </c>
      <c r="L4168">
        <v>0</v>
      </c>
      <c r="M4168" s="9" t="str">
        <f>Data[[#This Row],[schedule]]&amp;" | "&amp;Data[[#This Row],[section]]</f>
        <v>SCHEDULE 9: REPORT ON ASSET ALLOCATIONS | 9a: Asset Allocations</v>
      </c>
      <c r="N4168" s="9" t="str">
        <f t="shared" si="65"/>
        <v>SCHEDULE 9: REPORT ON ASSET ALLOCATIONS | 9a: Asset Allocations | Specified Terminal Activities | Sealed Surfaces: Directly attributable assets</v>
      </c>
    </row>
    <row r="4169" spans="1:14" hidden="1">
      <c r="A4169" t="s">
        <v>2</v>
      </c>
      <c r="B4169">
        <v>2012</v>
      </c>
      <c r="C4169" t="s">
        <v>202</v>
      </c>
      <c r="D4169" t="s">
        <v>207</v>
      </c>
      <c r="E4169" t="s">
        <v>81</v>
      </c>
      <c r="F4169" t="s">
        <v>321</v>
      </c>
      <c r="G4169">
        <v>13</v>
      </c>
      <c r="H4169" t="s">
        <v>248</v>
      </c>
      <c r="I4169">
        <v>2012</v>
      </c>
      <c r="J4169" t="s">
        <v>92</v>
      </c>
      <c r="K4169" t="s">
        <v>1746</v>
      </c>
      <c r="L4169">
        <v>91970.763958812968</v>
      </c>
      <c r="M4169" s="9" t="str">
        <f>Data[[#This Row],[schedule]]&amp;" | "&amp;Data[[#This Row],[section]]</f>
        <v>SCHEDULE 9: REPORT ON ASSET ALLOCATIONS | 9a: Asset Allocations</v>
      </c>
      <c r="N4169" s="9" t="str">
        <f t="shared" si="65"/>
        <v>SCHEDULE 9: REPORT ON ASSET ALLOCATIONS | 9a: Asset Allocations | Airfield Activities | Sealed Surfaces: Directly attributable assets</v>
      </c>
    </row>
    <row r="4170" spans="1:14" hidden="1">
      <c r="A4170" t="s">
        <v>2</v>
      </c>
      <c r="B4170">
        <v>2012</v>
      </c>
      <c r="C4170" t="s">
        <v>202</v>
      </c>
      <c r="D4170" t="s">
        <v>207</v>
      </c>
      <c r="E4170" t="s">
        <v>81</v>
      </c>
      <c r="F4170" t="s">
        <v>322</v>
      </c>
      <c r="G4170">
        <v>13</v>
      </c>
      <c r="H4170" t="s">
        <v>248</v>
      </c>
      <c r="I4170">
        <v>2012</v>
      </c>
      <c r="J4170" t="s">
        <v>92</v>
      </c>
      <c r="K4170" t="s">
        <v>458</v>
      </c>
      <c r="L4170">
        <v>0</v>
      </c>
      <c r="M4170" s="9" t="str">
        <f>Data[[#This Row],[schedule]]&amp;" | "&amp;Data[[#This Row],[section]]</f>
        <v>SCHEDULE 9: REPORT ON ASSET ALLOCATIONS | 9a: Asset Allocations</v>
      </c>
      <c r="N4170" s="9" t="str">
        <f t="shared" si="65"/>
        <v>SCHEDULE 9: REPORT ON ASSET ALLOCATIONS | 9a: Asset Allocations | Aircraft and Freight Activities | Sealed Surfaces: Directly attributable assets</v>
      </c>
    </row>
    <row r="4171" spans="1:14" hidden="1">
      <c r="A4171" t="s">
        <v>2</v>
      </c>
      <c r="B4171">
        <v>2012</v>
      </c>
      <c r="C4171" t="s">
        <v>202</v>
      </c>
      <c r="D4171" t="s">
        <v>207</v>
      </c>
      <c r="E4171" t="s">
        <v>81</v>
      </c>
      <c r="F4171" t="s">
        <v>323</v>
      </c>
      <c r="G4171">
        <v>13</v>
      </c>
      <c r="H4171" t="s">
        <v>248</v>
      </c>
      <c r="I4171">
        <v>2012</v>
      </c>
      <c r="J4171" t="s">
        <v>92</v>
      </c>
      <c r="K4171" t="s">
        <v>1746</v>
      </c>
      <c r="L4171">
        <v>91970.763958812968</v>
      </c>
      <c r="M4171" s="9" t="str">
        <f>Data[[#This Row],[schedule]]&amp;" | "&amp;Data[[#This Row],[section]]</f>
        <v>SCHEDULE 9: REPORT ON ASSET ALLOCATIONS | 9a: Asset Allocations</v>
      </c>
      <c r="N4171" s="9" t="str">
        <f t="shared" si="65"/>
        <v>SCHEDULE 9: REPORT ON ASSET ALLOCATIONS | 9a: Asset Allocations | Airport Business | Sealed Surfaces: Directly attributable assets</v>
      </c>
    </row>
    <row r="4172" spans="1:14" hidden="1">
      <c r="A4172" t="s">
        <v>2</v>
      </c>
      <c r="B4172">
        <v>2012</v>
      </c>
      <c r="C4172" t="s">
        <v>202</v>
      </c>
      <c r="D4172" t="s">
        <v>207</v>
      </c>
      <c r="E4172" t="s">
        <v>81</v>
      </c>
      <c r="F4172" t="s">
        <v>60</v>
      </c>
      <c r="G4172">
        <v>13</v>
      </c>
      <c r="H4172" t="s">
        <v>248</v>
      </c>
      <c r="I4172">
        <v>2012</v>
      </c>
      <c r="J4172" t="s">
        <v>92</v>
      </c>
      <c r="K4172" t="s">
        <v>1746</v>
      </c>
      <c r="L4172">
        <v>91970.763958812968</v>
      </c>
      <c r="M4172" s="9" t="str">
        <f>Data[[#This Row],[schedule]]&amp;" | "&amp;Data[[#This Row],[section]]</f>
        <v>SCHEDULE 9: REPORT ON ASSET ALLOCATIONS | 9a: Asset Allocations</v>
      </c>
      <c r="N4172" s="9" t="str">
        <f t="shared" si="65"/>
        <v>SCHEDULE 9: REPORT ON ASSET ALLOCATIONS | 9a: Asset Allocations | Total | Sealed Surfaces: Directly attributable assets</v>
      </c>
    </row>
    <row r="4173" spans="1:14" hidden="1">
      <c r="A4173" t="s">
        <v>2</v>
      </c>
      <c r="B4173">
        <v>2012</v>
      </c>
      <c r="C4173" t="s">
        <v>202</v>
      </c>
      <c r="D4173" t="s">
        <v>207</v>
      </c>
      <c r="E4173" t="s">
        <v>81</v>
      </c>
      <c r="F4173" t="s">
        <v>320</v>
      </c>
      <c r="G4173">
        <v>14</v>
      </c>
      <c r="H4173" t="s">
        <v>249</v>
      </c>
      <c r="I4173">
        <v>2012</v>
      </c>
      <c r="J4173" t="s">
        <v>92</v>
      </c>
      <c r="K4173" t="s">
        <v>458</v>
      </c>
      <c r="L4173">
        <v>0</v>
      </c>
      <c r="M4173" s="9" t="str">
        <f>Data[[#This Row],[schedule]]&amp;" | "&amp;Data[[#This Row],[section]]</f>
        <v>SCHEDULE 9: REPORT ON ASSET ALLOCATIONS | 9a: Asset Allocations</v>
      </c>
      <c r="N4173" s="9" t="str">
        <f t="shared" si="65"/>
        <v>SCHEDULE 9: REPORT ON ASSET ALLOCATIONS | 9a: Asset Allocations | Specified Terminal Activities | Sealed Surfaces: Assets not directly attributable</v>
      </c>
    </row>
    <row r="4174" spans="1:14" hidden="1">
      <c r="A4174" t="s">
        <v>2</v>
      </c>
      <c r="B4174">
        <v>2012</v>
      </c>
      <c r="C4174" t="s">
        <v>202</v>
      </c>
      <c r="D4174" t="s">
        <v>207</v>
      </c>
      <c r="E4174" t="s">
        <v>81</v>
      </c>
      <c r="F4174" t="s">
        <v>321</v>
      </c>
      <c r="G4174">
        <v>14</v>
      </c>
      <c r="H4174" t="s">
        <v>249</v>
      </c>
      <c r="I4174">
        <v>2012</v>
      </c>
      <c r="J4174" t="s">
        <v>92</v>
      </c>
      <c r="K4174" t="s">
        <v>458</v>
      </c>
      <c r="L4174">
        <v>0</v>
      </c>
      <c r="M4174" s="9" t="str">
        <f>Data[[#This Row],[schedule]]&amp;" | "&amp;Data[[#This Row],[section]]</f>
        <v>SCHEDULE 9: REPORT ON ASSET ALLOCATIONS | 9a: Asset Allocations</v>
      </c>
      <c r="N4174" s="9" t="str">
        <f t="shared" si="65"/>
        <v>SCHEDULE 9: REPORT ON ASSET ALLOCATIONS | 9a: Asset Allocations | Airfield Activities | Sealed Surfaces: Assets not directly attributable</v>
      </c>
    </row>
    <row r="4175" spans="1:14" hidden="1">
      <c r="A4175" t="s">
        <v>2</v>
      </c>
      <c r="B4175">
        <v>2012</v>
      </c>
      <c r="C4175" t="s">
        <v>202</v>
      </c>
      <c r="D4175" t="s">
        <v>207</v>
      </c>
      <c r="E4175" t="s">
        <v>81</v>
      </c>
      <c r="F4175" t="s">
        <v>322</v>
      </c>
      <c r="G4175">
        <v>14</v>
      </c>
      <c r="H4175" t="s">
        <v>249</v>
      </c>
      <c r="I4175">
        <v>2012</v>
      </c>
      <c r="J4175" t="s">
        <v>92</v>
      </c>
      <c r="K4175" t="s">
        <v>458</v>
      </c>
      <c r="L4175">
        <v>0</v>
      </c>
      <c r="M4175" s="9" t="str">
        <f>Data[[#This Row],[schedule]]&amp;" | "&amp;Data[[#This Row],[section]]</f>
        <v>SCHEDULE 9: REPORT ON ASSET ALLOCATIONS | 9a: Asset Allocations</v>
      </c>
      <c r="N4175" s="9" t="str">
        <f t="shared" si="65"/>
        <v>SCHEDULE 9: REPORT ON ASSET ALLOCATIONS | 9a: Asset Allocations | Aircraft and Freight Activities | Sealed Surfaces: Assets not directly attributable</v>
      </c>
    </row>
    <row r="4176" spans="1:14" hidden="1">
      <c r="A4176" t="s">
        <v>2</v>
      </c>
      <c r="B4176">
        <v>2012</v>
      </c>
      <c r="C4176" t="s">
        <v>202</v>
      </c>
      <c r="D4176" t="s">
        <v>207</v>
      </c>
      <c r="E4176" t="s">
        <v>81</v>
      </c>
      <c r="F4176" t="s">
        <v>323</v>
      </c>
      <c r="G4176">
        <v>14</v>
      </c>
      <c r="H4176" t="s">
        <v>249</v>
      </c>
      <c r="I4176">
        <v>2012</v>
      </c>
      <c r="J4176" t="s">
        <v>92</v>
      </c>
      <c r="K4176" t="s">
        <v>458</v>
      </c>
      <c r="L4176">
        <v>0</v>
      </c>
      <c r="M4176" s="9" t="str">
        <f>Data[[#This Row],[schedule]]&amp;" | "&amp;Data[[#This Row],[section]]</f>
        <v>SCHEDULE 9: REPORT ON ASSET ALLOCATIONS | 9a: Asset Allocations</v>
      </c>
      <c r="N4176" s="9" t="str">
        <f t="shared" si="65"/>
        <v>SCHEDULE 9: REPORT ON ASSET ALLOCATIONS | 9a: Asset Allocations | Airport Business | Sealed Surfaces: Assets not directly attributable</v>
      </c>
    </row>
    <row r="4177" spans="1:14" hidden="1">
      <c r="A4177" t="s">
        <v>2</v>
      </c>
      <c r="B4177">
        <v>2012</v>
      </c>
      <c r="C4177" t="s">
        <v>202</v>
      </c>
      <c r="D4177" t="s">
        <v>207</v>
      </c>
      <c r="E4177" t="s">
        <v>81</v>
      </c>
      <c r="F4177" t="s">
        <v>324</v>
      </c>
      <c r="G4177">
        <v>14</v>
      </c>
      <c r="H4177" t="s">
        <v>249</v>
      </c>
      <c r="I4177">
        <v>2012</v>
      </c>
      <c r="J4177" t="s">
        <v>92</v>
      </c>
      <c r="K4177" t="s">
        <v>458</v>
      </c>
      <c r="L4177">
        <v>0</v>
      </c>
      <c r="M4177" s="9" t="str">
        <f>Data[[#This Row],[schedule]]&amp;" | "&amp;Data[[#This Row],[section]]</f>
        <v>SCHEDULE 9: REPORT ON ASSET ALLOCATIONS | 9a: Asset Allocations</v>
      </c>
      <c r="N4177" s="9" t="str">
        <f t="shared" si="65"/>
        <v>SCHEDULE 9: REPORT ON ASSET ALLOCATIONS | 9a: Asset Allocations | Unregulated Component | Sealed Surfaces: Assets not directly attributable</v>
      </c>
    </row>
    <row r="4178" spans="1:14" hidden="1">
      <c r="A4178" t="s">
        <v>2</v>
      </c>
      <c r="B4178">
        <v>2012</v>
      </c>
      <c r="C4178" t="s">
        <v>202</v>
      </c>
      <c r="D4178" t="s">
        <v>207</v>
      </c>
      <c r="E4178" t="s">
        <v>81</v>
      </c>
      <c r="F4178" t="s">
        <v>60</v>
      </c>
      <c r="G4178">
        <v>14</v>
      </c>
      <c r="H4178" t="s">
        <v>249</v>
      </c>
      <c r="I4178">
        <v>2012</v>
      </c>
      <c r="J4178" t="s">
        <v>92</v>
      </c>
      <c r="K4178" t="s">
        <v>458</v>
      </c>
      <c r="L4178">
        <v>0</v>
      </c>
      <c r="M4178" s="9" t="str">
        <f>Data[[#This Row],[schedule]]&amp;" | "&amp;Data[[#This Row],[section]]</f>
        <v>SCHEDULE 9: REPORT ON ASSET ALLOCATIONS | 9a: Asset Allocations</v>
      </c>
      <c r="N4178" s="9" t="str">
        <f t="shared" si="65"/>
        <v>SCHEDULE 9: REPORT ON ASSET ALLOCATIONS | 9a: Asset Allocations | Total | Sealed Surfaces: Assets not directly attributable</v>
      </c>
    </row>
    <row r="4179" spans="1:14" hidden="1">
      <c r="A4179" t="s">
        <v>2</v>
      </c>
      <c r="B4179">
        <v>2012</v>
      </c>
      <c r="C4179" t="s">
        <v>202</v>
      </c>
      <c r="D4179" t="s">
        <v>207</v>
      </c>
      <c r="E4179" t="s">
        <v>81</v>
      </c>
      <c r="F4179" t="s">
        <v>323</v>
      </c>
      <c r="G4179">
        <v>15</v>
      </c>
      <c r="H4179" t="s">
        <v>250</v>
      </c>
      <c r="I4179">
        <v>2012</v>
      </c>
      <c r="J4179" t="s">
        <v>92</v>
      </c>
      <c r="K4179" t="s">
        <v>1746</v>
      </c>
      <c r="L4179">
        <v>91970.763958812968</v>
      </c>
      <c r="M4179" s="9" t="str">
        <f>Data[[#This Row],[schedule]]&amp;" | "&amp;Data[[#This Row],[section]]</f>
        <v>SCHEDULE 9: REPORT ON ASSET ALLOCATIONS | 9a: Asset Allocations</v>
      </c>
      <c r="N4179" s="9" t="str">
        <f t="shared" si="65"/>
        <v>SCHEDULE 9: REPORT ON ASSET ALLOCATIONS | 9a: Asset Allocations | Airport Business | Total value sealed surfaces</v>
      </c>
    </row>
    <row r="4180" spans="1:14" hidden="1">
      <c r="A4180" t="s">
        <v>2</v>
      </c>
      <c r="B4180">
        <v>2012</v>
      </c>
      <c r="C4180" t="s">
        <v>202</v>
      </c>
      <c r="D4180" t="s">
        <v>207</v>
      </c>
      <c r="E4180" t="s">
        <v>81</v>
      </c>
      <c r="F4180" t="s">
        <v>320</v>
      </c>
      <c r="G4180">
        <v>17</v>
      </c>
      <c r="H4180" t="s">
        <v>251</v>
      </c>
      <c r="I4180">
        <v>2012</v>
      </c>
      <c r="J4180" t="s">
        <v>92</v>
      </c>
      <c r="K4180" t="s">
        <v>1895</v>
      </c>
      <c r="L4180">
        <v>16160.08667462956</v>
      </c>
      <c r="M4180" s="9" t="str">
        <f>Data[[#This Row],[schedule]]&amp;" | "&amp;Data[[#This Row],[section]]</f>
        <v>SCHEDULE 9: REPORT ON ASSET ALLOCATIONS | 9a: Asset Allocations</v>
      </c>
      <c r="N4180" s="9" t="str">
        <f t="shared" si="65"/>
        <v>SCHEDULE 9: REPORT ON ASSET ALLOCATIONS | 9a: Asset Allocations | Specified Terminal Activities | Infrastructure and Buildings: Directly attributable assets</v>
      </c>
    </row>
    <row r="4181" spans="1:14" hidden="1">
      <c r="A4181" t="s">
        <v>2</v>
      </c>
      <c r="B4181">
        <v>2012</v>
      </c>
      <c r="C4181" t="s">
        <v>202</v>
      </c>
      <c r="D4181" t="s">
        <v>207</v>
      </c>
      <c r="E4181" t="s">
        <v>81</v>
      </c>
      <c r="F4181" t="s">
        <v>321</v>
      </c>
      <c r="G4181">
        <v>17</v>
      </c>
      <c r="H4181" t="s">
        <v>251</v>
      </c>
      <c r="I4181">
        <v>2012</v>
      </c>
      <c r="J4181" t="s">
        <v>92</v>
      </c>
      <c r="K4181" t="s">
        <v>1896</v>
      </c>
      <c r="L4181">
        <v>4367.9529423541444</v>
      </c>
      <c r="M4181" s="9" t="str">
        <f>Data[[#This Row],[schedule]]&amp;" | "&amp;Data[[#This Row],[section]]</f>
        <v>SCHEDULE 9: REPORT ON ASSET ALLOCATIONS | 9a: Asset Allocations</v>
      </c>
      <c r="N4181" s="9" t="str">
        <f t="shared" si="65"/>
        <v>SCHEDULE 9: REPORT ON ASSET ALLOCATIONS | 9a: Asset Allocations | Airfield Activities | Infrastructure and Buildings: Directly attributable assets</v>
      </c>
    </row>
    <row r="4182" spans="1:14" hidden="1">
      <c r="A4182" t="s">
        <v>2</v>
      </c>
      <c r="B4182">
        <v>2012</v>
      </c>
      <c r="C4182" t="s">
        <v>202</v>
      </c>
      <c r="D4182" t="s">
        <v>207</v>
      </c>
      <c r="E4182" t="s">
        <v>81</v>
      </c>
      <c r="F4182" t="s">
        <v>322</v>
      </c>
      <c r="G4182">
        <v>17</v>
      </c>
      <c r="H4182" t="s">
        <v>251</v>
      </c>
      <c r="I4182">
        <v>2012</v>
      </c>
      <c r="J4182" t="s">
        <v>92</v>
      </c>
      <c r="K4182" t="s">
        <v>1897</v>
      </c>
      <c r="L4182">
        <v>8873.4878032735396</v>
      </c>
      <c r="M4182" s="9" t="str">
        <f>Data[[#This Row],[schedule]]&amp;" | "&amp;Data[[#This Row],[section]]</f>
        <v>SCHEDULE 9: REPORT ON ASSET ALLOCATIONS | 9a: Asset Allocations</v>
      </c>
      <c r="N4182" s="9" t="str">
        <f t="shared" si="65"/>
        <v>SCHEDULE 9: REPORT ON ASSET ALLOCATIONS | 9a: Asset Allocations | Aircraft and Freight Activities | Infrastructure and Buildings: Directly attributable assets</v>
      </c>
    </row>
    <row r="4183" spans="1:14" hidden="1">
      <c r="A4183" t="s">
        <v>2</v>
      </c>
      <c r="B4183">
        <v>2012</v>
      </c>
      <c r="C4183" t="s">
        <v>202</v>
      </c>
      <c r="D4183" t="s">
        <v>207</v>
      </c>
      <c r="E4183" t="s">
        <v>81</v>
      </c>
      <c r="F4183" t="s">
        <v>323</v>
      </c>
      <c r="G4183">
        <v>17</v>
      </c>
      <c r="H4183" t="s">
        <v>251</v>
      </c>
      <c r="I4183">
        <v>2012</v>
      </c>
      <c r="J4183" t="s">
        <v>92</v>
      </c>
      <c r="K4183" t="s">
        <v>1898</v>
      </c>
      <c r="L4183">
        <v>29401.527420257251</v>
      </c>
      <c r="M4183" s="9" t="str">
        <f>Data[[#This Row],[schedule]]&amp;" | "&amp;Data[[#This Row],[section]]</f>
        <v>SCHEDULE 9: REPORT ON ASSET ALLOCATIONS | 9a: Asset Allocations</v>
      </c>
      <c r="N4183" s="9" t="str">
        <f t="shared" si="65"/>
        <v>SCHEDULE 9: REPORT ON ASSET ALLOCATIONS | 9a: Asset Allocations | Airport Business | Infrastructure and Buildings: Directly attributable assets</v>
      </c>
    </row>
    <row r="4184" spans="1:14" hidden="1">
      <c r="A4184" t="s">
        <v>2</v>
      </c>
      <c r="B4184">
        <v>2012</v>
      </c>
      <c r="C4184" t="s">
        <v>202</v>
      </c>
      <c r="D4184" t="s">
        <v>207</v>
      </c>
      <c r="E4184" t="s">
        <v>81</v>
      </c>
      <c r="F4184" t="s">
        <v>60</v>
      </c>
      <c r="G4184">
        <v>17</v>
      </c>
      <c r="H4184" t="s">
        <v>251</v>
      </c>
      <c r="I4184">
        <v>2012</v>
      </c>
      <c r="J4184" t="s">
        <v>92</v>
      </c>
      <c r="K4184" t="s">
        <v>1898</v>
      </c>
      <c r="L4184">
        <v>29401.527420257251</v>
      </c>
      <c r="M4184" s="9" t="str">
        <f>Data[[#This Row],[schedule]]&amp;" | "&amp;Data[[#This Row],[section]]</f>
        <v>SCHEDULE 9: REPORT ON ASSET ALLOCATIONS | 9a: Asset Allocations</v>
      </c>
      <c r="N4184" s="9" t="str">
        <f t="shared" si="65"/>
        <v>SCHEDULE 9: REPORT ON ASSET ALLOCATIONS | 9a: Asset Allocations | Total | Infrastructure and Buildings: Directly attributable assets</v>
      </c>
    </row>
    <row r="4185" spans="1:14" hidden="1">
      <c r="A4185" t="s">
        <v>2</v>
      </c>
      <c r="B4185">
        <v>2012</v>
      </c>
      <c r="C4185" t="s">
        <v>202</v>
      </c>
      <c r="D4185" t="s">
        <v>207</v>
      </c>
      <c r="E4185" t="s">
        <v>81</v>
      </c>
      <c r="F4185" t="s">
        <v>320</v>
      </c>
      <c r="G4185">
        <v>18</v>
      </c>
      <c r="H4185" t="s">
        <v>252</v>
      </c>
      <c r="I4185">
        <v>2012</v>
      </c>
      <c r="J4185" t="s">
        <v>92</v>
      </c>
      <c r="K4185" t="s">
        <v>1899</v>
      </c>
      <c r="L4185">
        <v>189288.83680208831</v>
      </c>
      <c r="M4185" s="9" t="str">
        <f>Data[[#This Row],[schedule]]&amp;" | "&amp;Data[[#This Row],[section]]</f>
        <v>SCHEDULE 9: REPORT ON ASSET ALLOCATIONS | 9a: Asset Allocations</v>
      </c>
      <c r="N4185" s="9" t="str">
        <f t="shared" si="65"/>
        <v>SCHEDULE 9: REPORT ON ASSET ALLOCATIONS | 9a: Asset Allocations | Specified Terminal Activities | Infrastructure and Buildings: Assets not directly attributable</v>
      </c>
    </row>
    <row r="4186" spans="1:14" hidden="1">
      <c r="A4186" t="s">
        <v>2</v>
      </c>
      <c r="B4186">
        <v>2012</v>
      </c>
      <c r="C4186" t="s">
        <v>202</v>
      </c>
      <c r="D4186" t="s">
        <v>207</v>
      </c>
      <c r="E4186" t="s">
        <v>81</v>
      </c>
      <c r="F4186" t="s">
        <v>321</v>
      </c>
      <c r="G4186">
        <v>18</v>
      </c>
      <c r="H4186" t="s">
        <v>252</v>
      </c>
      <c r="I4186">
        <v>2012</v>
      </c>
      <c r="J4186" t="s">
        <v>92</v>
      </c>
      <c r="K4186" t="s">
        <v>1900</v>
      </c>
      <c r="L4186">
        <v>3589.4357665758412</v>
      </c>
      <c r="M4186" s="9" t="str">
        <f>Data[[#This Row],[schedule]]&amp;" | "&amp;Data[[#This Row],[section]]</f>
        <v>SCHEDULE 9: REPORT ON ASSET ALLOCATIONS | 9a: Asset Allocations</v>
      </c>
      <c r="N4186" s="9" t="str">
        <f t="shared" si="65"/>
        <v>SCHEDULE 9: REPORT ON ASSET ALLOCATIONS | 9a: Asset Allocations | Airfield Activities | Infrastructure and Buildings: Assets not directly attributable</v>
      </c>
    </row>
    <row r="4187" spans="1:14" hidden="1">
      <c r="A4187" t="s">
        <v>2</v>
      </c>
      <c r="B4187">
        <v>2012</v>
      </c>
      <c r="C4187" t="s">
        <v>202</v>
      </c>
      <c r="D4187" t="s">
        <v>207</v>
      </c>
      <c r="E4187" t="s">
        <v>81</v>
      </c>
      <c r="F4187" t="s">
        <v>322</v>
      </c>
      <c r="G4187">
        <v>18</v>
      </c>
      <c r="H4187" t="s">
        <v>252</v>
      </c>
      <c r="I4187">
        <v>2012</v>
      </c>
      <c r="J4187" t="s">
        <v>92</v>
      </c>
      <c r="K4187" t="s">
        <v>1901</v>
      </c>
      <c r="L4187">
        <v>998.71005850699953</v>
      </c>
      <c r="M4187" s="9" t="str">
        <f>Data[[#This Row],[schedule]]&amp;" | "&amp;Data[[#This Row],[section]]</f>
        <v>SCHEDULE 9: REPORT ON ASSET ALLOCATIONS | 9a: Asset Allocations</v>
      </c>
      <c r="N4187" s="9" t="str">
        <f t="shared" si="65"/>
        <v>SCHEDULE 9: REPORT ON ASSET ALLOCATIONS | 9a: Asset Allocations | Aircraft and Freight Activities | Infrastructure and Buildings: Assets not directly attributable</v>
      </c>
    </row>
    <row r="4188" spans="1:14" hidden="1">
      <c r="A4188" t="s">
        <v>2</v>
      </c>
      <c r="B4188">
        <v>2012</v>
      </c>
      <c r="C4188" t="s">
        <v>202</v>
      </c>
      <c r="D4188" t="s">
        <v>207</v>
      </c>
      <c r="E4188" t="s">
        <v>81</v>
      </c>
      <c r="F4188" t="s">
        <v>323</v>
      </c>
      <c r="G4188">
        <v>18</v>
      </c>
      <c r="H4188" t="s">
        <v>252</v>
      </c>
      <c r="I4188">
        <v>2012</v>
      </c>
      <c r="J4188" t="s">
        <v>92</v>
      </c>
      <c r="K4188" t="s">
        <v>1902</v>
      </c>
      <c r="L4188">
        <v>193876.98262717109</v>
      </c>
      <c r="M4188" s="9" t="str">
        <f>Data[[#This Row],[schedule]]&amp;" | "&amp;Data[[#This Row],[section]]</f>
        <v>SCHEDULE 9: REPORT ON ASSET ALLOCATIONS | 9a: Asset Allocations</v>
      </c>
      <c r="N4188" s="9" t="str">
        <f t="shared" si="65"/>
        <v>SCHEDULE 9: REPORT ON ASSET ALLOCATIONS | 9a: Asset Allocations | Airport Business | Infrastructure and Buildings: Assets not directly attributable</v>
      </c>
    </row>
    <row r="4189" spans="1:14" hidden="1">
      <c r="A4189" t="s">
        <v>2</v>
      </c>
      <c r="B4189">
        <v>2012</v>
      </c>
      <c r="C4189" t="s">
        <v>202</v>
      </c>
      <c r="D4189" t="s">
        <v>207</v>
      </c>
      <c r="E4189" t="s">
        <v>81</v>
      </c>
      <c r="F4189" t="s">
        <v>324</v>
      </c>
      <c r="G4189">
        <v>18</v>
      </c>
      <c r="H4189" t="s">
        <v>252</v>
      </c>
      <c r="I4189">
        <v>2012</v>
      </c>
      <c r="J4189" t="s">
        <v>92</v>
      </c>
      <c r="K4189" t="s">
        <v>1903</v>
      </c>
      <c r="L4189">
        <v>76525.65138455003</v>
      </c>
      <c r="M4189" s="9" t="str">
        <f>Data[[#This Row],[schedule]]&amp;" | "&amp;Data[[#This Row],[section]]</f>
        <v>SCHEDULE 9: REPORT ON ASSET ALLOCATIONS | 9a: Asset Allocations</v>
      </c>
      <c r="N4189" s="9" t="str">
        <f t="shared" si="65"/>
        <v>SCHEDULE 9: REPORT ON ASSET ALLOCATIONS | 9a: Asset Allocations | Unregulated Component | Infrastructure and Buildings: Assets not directly attributable</v>
      </c>
    </row>
    <row r="4190" spans="1:14" hidden="1">
      <c r="A4190" t="s">
        <v>2</v>
      </c>
      <c r="B4190">
        <v>2012</v>
      </c>
      <c r="C4190" t="s">
        <v>202</v>
      </c>
      <c r="D4190" t="s">
        <v>207</v>
      </c>
      <c r="E4190" t="s">
        <v>81</v>
      </c>
      <c r="F4190" t="s">
        <v>60</v>
      </c>
      <c r="G4190">
        <v>18</v>
      </c>
      <c r="H4190" t="s">
        <v>252</v>
      </c>
      <c r="I4190">
        <v>2012</v>
      </c>
      <c r="J4190" t="s">
        <v>92</v>
      </c>
      <c r="K4190" t="s">
        <v>1904</v>
      </c>
      <c r="L4190">
        <v>270402.63401172112</v>
      </c>
      <c r="M4190" s="9" t="str">
        <f>Data[[#This Row],[schedule]]&amp;" | "&amp;Data[[#This Row],[section]]</f>
        <v>SCHEDULE 9: REPORT ON ASSET ALLOCATIONS | 9a: Asset Allocations</v>
      </c>
      <c r="N4190" s="9" t="str">
        <f t="shared" si="65"/>
        <v>SCHEDULE 9: REPORT ON ASSET ALLOCATIONS | 9a: Asset Allocations | Total | Infrastructure and Buildings: Assets not directly attributable</v>
      </c>
    </row>
    <row r="4191" spans="1:14" hidden="1">
      <c r="A4191" t="s">
        <v>2</v>
      </c>
      <c r="B4191">
        <v>2012</v>
      </c>
      <c r="C4191" t="s">
        <v>202</v>
      </c>
      <c r="D4191" t="s">
        <v>207</v>
      </c>
      <c r="E4191" t="s">
        <v>81</v>
      </c>
      <c r="F4191" t="s">
        <v>323</v>
      </c>
      <c r="G4191">
        <v>19</v>
      </c>
      <c r="H4191" t="s">
        <v>253</v>
      </c>
      <c r="I4191">
        <v>2012</v>
      </c>
      <c r="J4191" t="s">
        <v>92</v>
      </c>
      <c r="K4191" t="s">
        <v>1905</v>
      </c>
      <c r="L4191">
        <v>223278.51004742831</v>
      </c>
      <c r="M4191" s="9" t="str">
        <f>Data[[#This Row],[schedule]]&amp;" | "&amp;Data[[#This Row],[section]]</f>
        <v>SCHEDULE 9: REPORT ON ASSET ALLOCATIONS | 9a: Asset Allocations</v>
      </c>
      <c r="N4191" s="9" t="str">
        <f t="shared" si="65"/>
        <v>SCHEDULE 9: REPORT ON ASSET ALLOCATIONS | 9a: Asset Allocations | Airport Business | Total value infrastructure and buildings</v>
      </c>
    </row>
    <row r="4192" spans="1:14" hidden="1">
      <c r="A4192" t="s">
        <v>2</v>
      </c>
      <c r="B4192">
        <v>2012</v>
      </c>
      <c r="C4192" t="s">
        <v>202</v>
      </c>
      <c r="D4192" t="s">
        <v>207</v>
      </c>
      <c r="E4192" t="s">
        <v>81</v>
      </c>
      <c r="F4192" t="s">
        <v>320</v>
      </c>
      <c r="G4192">
        <v>21</v>
      </c>
      <c r="H4192" t="s">
        <v>254</v>
      </c>
      <c r="I4192">
        <v>2012</v>
      </c>
      <c r="J4192" t="s">
        <v>92</v>
      </c>
      <c r="K4192" t="s">
        <v>1906</v>
      </c>
      <c r="L4192">
        <v>534.55017834917896</v>
      </c>
      <c r="M4192" s="9" t="str">
        <f>Data[[#This Row],[schedule]]&amp;" | "&amp;Data[[#This Row],[section]]</f>
        <v>SCHEDULE 9: REPORT ON ASSET ALLOCATIONS | 9a: Asset Allocations</v>
      </c>
      <c r="N4192" s="9" t="str">
        <f t="shared" si="65"/>
        <v>SCHEDULE 9: REPORT ON ASSET ALLOCATIONS | 9a: Asset Allocations | Specified Terminal Activities | Vehicles, Plant and Equipment: Directly attributable assets</v>
      </c>
    </row>
    <row r="4193" spans="1:14" hidden="1">
      <c r="A4193" t="s">
        <v>2</v>
      </c>
      <c r="B4193">
        <v>2012</v>
      </c>
      <c r="C4193" t="s">
        <v>202</v>
      </c>
      <c r="D4193" t="s">
        <v>207</v>
      </c>
      <c r="E4193" t="s">
        <v>81</v>
      </c>
      <c r="F4193" t="s">
        <v>321</v>
      </c>
      <c r="G4193">
        <v>21</v>
      </c>
      <c r="H4193" t="s">
        <v>254</v>
      </c>
      <c r="I4193">
        <v>2012</v>
      </c>
      <c r="J4193" t="s">
        <v>92</v>
      </c>
      <c r="K4193" t="s">
        <v>1907</v>
      </c>
      <c r="L4193">
        <v>3995.2081998988492</v>
      </c>
      <c r="M4193" s="9" t="str">
        <f>Data[[#This Row],[schedule]]&amp;" | "&amp;Data[[#This Row],[section]]</f>
        <v>SCHEDULE 9: REPORT ON ASSET ALLOCATIONS | 9a: Asset Allocations</v>
      </c>
      <c r="N4193" s="9" t="str">
        <f t="shared" si="65"/>
        <v>SCHEDULE 9: REPORT ON ASSET ALLOCATIONS | 9a: Asset Allocations | Airfield Activities | Vehicles, Plant and Equipment: Directly attributable assets</v>
      </c>
    </row>
    <row r="4194" spans="1:14" hidden="1">
      <c r="A4194" t="s">
        <v>2</v>
      </c>
      <c r="B4194">
        <v>2012</v>
      </c>
      <c r="C4194" t="s">
        <v>202</v>
      </c>
      <c r="D4194" t="s">
        <v>207</v>
      </c>
      <c r="E4194" t="s">
        <v>81</v>
      </c>
      <c r="F4194" t="s">
        <v>322</v>
      </c>
      <c r="G4194">
        <v>21</v>
      </c>
      <c r="H4194" t="s">
        <v>254</v>
      </c>
      <c r="I4194">
        <v>2012</v>
      </c>
      <c r="J4194" t="s">
        <v>92</v>
      </c>
      <c r="K4194" t="s">
        <v>1908</v>
      </c>
      <c r="L4194">
        <v>36.436530326526039</v>
      </c>
      <c r="M4194" s="9" t="str">
        <f>Data[[#This Row],[schedule]]&amp;" | "&amp;Data[[#This Row],[section]]</f>
        <v>SCHEDULE 9: REPORT ON ASSET ALLOCATIONS | 9a: Asset Allocations</v>
      </c>
      <c r="N4194" s="9" t="str">
        <f t="shared" si="65"/>
        <v>SCHEDULE 9: REPORT ON ASSET ALLOCATIONS | 9a: Asset Allocations | Aircraft and Freight Activities | Vehicles, Plant and Equipment: Directly attributable assets</v>
      </c>
    </row>
    <row r="4195" spans="1:14" hidden="1">
      <c r="A4195" t="s">
        <v>2</v>
      </c>
      <c r="B4195">
        <v>2012</v>
      </c>
      <c r="C4195" t="s">
        <v>202</v>
      </c>
      <c r="D4195" t="s">
        <v>207</v>
      </c>
      <c r="E4195" t="s">
        <v>81</v>
      </c>
      <c r="F4195" t="s">
        <v>323</v>
      </c>
      <c r="G4195">
        <v>21</v>
      </c>
      <c r="H4195" t="s">
        <v>254</v>
      </c>
      <c r="I4195">
        <v>2012</v>
      </c>
      <c r="J4195" t="s">
        <v>92</v>
      </c>
      <c r="K4195" t="s">
        <v>1909</v>
      </c>
      <c r="L4195">
        <v>4566.1949085745537</v>
      </c>
      <c r="M4195" s="9" t="str">
        <f>Data[[#This Row],[schedule]]&amp;" | "&amp;Data[[#This Row],[section]]</f>
        <v>SCHEDULE 9: REPORT ON ASSET ALLOCATIONS | 9a: Asset Allocations</v>
      </c>
      <c r="N4195" s="9" t="str">
        <f t="shared" si="65"/>
        <v>SCHEDULE 9: REPORT ON ASSET ALLOCATIONS | 9a: Asset Allocations | Airport Business | Vehicles, Plant and Equipment: Directly attributable assets</v>
      </c>
    </row>
    <row r="4196" spans="1:14" hidden="1">
      <c r="A4196" t="s">
        <v>2</v>
      </c>
      <c r="B4196">
        <v>2012</v>
      </c>
      <c r="C4196" t="s">
        <v>202</v>
      </c>
      <c r="D4196" t="s">
        <v>207</v>
      </c>
      <c r="E4196" t="s">
        <v>81</v>
      </c>
      <c r="F4196" t="s">
        <v>60</v>
      </c>
      <c r="G4196">
        <v>21</v>
      </c>
      <c r="H4196" t="s">
        <v>254</v>
      </c>
      <c r="I4196">
        <v>2012</v>
      </c>
      <c r="J4196" t="s">
        <v>92</v>
      </c>
      <c r="K4196" t="s">
        <v>1909</v>
      </c>
      <c r="L4196">
        <v>4566.1949085745537</v>
      </c>
      <c r="M4196" s="9" t="str">
        <f>Data[[#This Row],[schedule]]&amp;" | "&amp;Data[[#This Row],[section]]</f>
        <v>SCHEDULE 9: REPORT ON ASSET ALLOCATIONS | 9a: Asset Allocations</v>
      </c>
      <c r="N4196" s="9" t="str">
        <f t="shared" si="65"/>
        <v>SCHEDULE 9: REPORT ON ASSET ALLOCATIONS | 9a: Asset Allocations | Total | Vehicles, Plant and Equipment: Directly attributable assets</v>
      </c>
    </row>
    <row r="4197" spans="1:14" hidden="1">
      <c r="A4197" t="s">
        <v>2</v>
      </c>
      <c r="B4197">
        <v>2012</v>
      </c>
      <c r="C4197" t="s">
        <v>202</v>
      </c>
      <c r="D4197" t="s">
        <v>207</v>
      </c>
      <c r="E4197" t="s">
        <v>81</v>
      </c>
      <c r="F4197" t="s">
        <v>320</v>
      </c>
      <c r="G4197">
        <v>22</v>
      </c>
      <c r="H4197" t="s">
        <v>255</v>
      </c>
      <c r="I4197">
        <v>2012</v>
      </c>
      <c r="J4197" t="s">
        <v>92</v>
      </c>
      <c r="K4197" t="s">
        <v>1910</v>
      </c>
      <c r="L4197">
        <v>1224.9000468998911</v>
      </c>
      <c r="M4197" s="9" t="str">
        <f>Data[[#This Row],[schedule]]&amp;" | "&amp;Data[[#This Row],[section]]</f>
        <v>SCHEDULE 9: REPORT ON ASSET ALLOCATIONS | 9a: Asset Allocations</v>
      </c>
      <c r="N4197" s="9" t="str">
        <f t="shared" si="65"/>
        <v>SCHEDULE 9: REPORT ON ASSET ALLOCATIONS | 9a: Asset Allocations | Specified Terminal Activities | Vehicles, Plant and Equipment: Assets not directly attributable</v>
      </c>
    </row>
    <row r="4198" spans="1:14" hidden="1">
      <c r="A4198" t="s">
        <v>2</v>
      </c>
      <c r="B4198">
        <v>2012</v>
      </c>
      <c r="C4198" t="s">
        <v>202</v>
      </c>
      <c r="D4198" t="s">
        <v>207</v>
      </c>
      <c r="E4198" t="s">
        <v>81</v>
      </c>
      <c r="F4198" t="s">
        <v>321</v>
      </c>
      <c r="G4198">
        <v>22</v>
      </c>
      <c r="H4198" t="s">
        <v>255</v>
      </c>
      <c r="I4198">
        <v>2012</v>
      </c>
      <c r="J4198" t="s">
        <v>92</v>
      </c>
      <c r="K4198" t="s">
        <v>1911</v>
      </c>
      <c r="L4198">
        <v>853.06551095738132</v>
      </c>
      <c r="M4198" s="9" t="str">
        <f>Data[[#This Row],[schedule]]&amp;" | "&amp;Data[[#This Row],[section]]</f>
        <v>SCHEDULE 9: REPORT ON ASSET ALLOCATIONS | 9a: Asset Allocations</v>
      </c>
      <c r="N4198" s="9" t="str">
        <f t="shared" si="65"/>
        <v>SCHEDULE 9: REPORT ON ASSET ALLOCATIONS | 9a: Asset Allocations | Airfield Activities | Vehicles, Plant and Equipment: Assets not directly attributable</v>
      </c>
    </row>
    <row r="4199" spans="1:14" hidden="1">
      <c r="A4199" t="s">
        <v>2</v>
      </c>
      <c r="B4199">
        <v>2012</v>
      </c>
      <c r="C4199" t="s">
        <v>202</v>
      </c>
      <c r="D4199" t="s">
        <v>207</v>
      </c>
      <c r="E4199" t="s">
        <v>81</v>
      </c>
      <c r="F4199" t="s">
        <v>322</v>
      </c>
      <c r="G4199">
        <v>22</v>
      </c>
      <c r="H4199" t="s">
        <v>255</v>
      </c>
      <c r="I4199">
        <v>2012</v>
      </c>
      <c r="J4199" t="s">
        <v>92</v>
      </c>
      <c r="K4199" t="s">
        <v>1912</v>
      </c>
      <c r="L4199">
        <v>178.02269043327391</v>
      </c>
      <c r="M4199" s="9" t="str">
        <f>Data[[#This Row],[schedule]]&amp;" | "&amp;Data[[#This Row],[section]]</f>
        <v>SCHEDULE 9: REPORT ON ASSET ALLOCATIONS | 9a: Asset Allocations</v>
      </c>
      <c r="N4199" s="9" t="str">
        <f t="shared" si="65"/>
        <v>SCHEDULE 9: REPORT ON ASSET ALLOCATIONS | 9a: Asset Allocations | Aircraft and Freight Activities | Vehicles, Plant and Equipment: Assets not directly attributable</v>
      </c>
    </row>
    <row r="4200" spans="1:14" hidden="1">
      <c r="A4200" t="s">
        <v>2</v>
      </c>
      <c r="B4200">
        <v>2012</v>
      </c>
      <c r="C4200" t="s">
        <v>202</v>
      </c>
      <c r="D4200" t="s">
        <v>207</v>
      </c>
      <c r="E4200" t="s">
        <v>81</v>
      </c>
      <c r="F4200" t="s">
        <v>323</v>
      </c>
      <c r="G4200">
        <v>22</v>
      </c>
      <c r="H4200" t="s">
        <v>255</v>
      </c>
      <c r="I4200">
        <v>2012</v>
      </c>
      <c r="J4200" t="s">
        <v>92</v>
      </c>
      <c r="K4200" t="s">
        <v>1913</v>
      </c>
      <c r="L4200">
        <v>2255.9882482905459</v>
      </c>
      <c r="M4200" s="9" t="str">
        <f>Data[[#This Row],[schedule]]&amp;" | "&amp;Data[[#This Row],[section]]</f>
        <v>SCHEDULE 9: REPORT ON ASSET ALLOCATIONS | 9a: Asset Allocations</v>
      </c>
      <c r="N4200" s="9" t="str">
        <f t="shared" si="65"/>
        <v>SCHEDULE 9: REPORT ON ASSET ALLOCATIONS | 9a: Asset Allocations | Airport Business | Vehicles, Plant and Equipment: Assets not directly attributable</v>
      </c>
    </row>
    <row r="4201" spans="1:14" hidden="1">
      <c r="A4201" t="s">
        <v>2</v>
      </c>
      <c r="B4201">
        <v>2012</v>
      </c>
      <c r="C4201" t="s">
        <v>202</v>
      </c>
      <c r="D4201" t="s">
        <v>207</v>
      </c>
      <c r="E4201" t="s">
        <v>81</v>
      </c>
      <c r="F4201" t="s">
        <v>324</v>
      </c>
      <c r="G4201">
        <v>22</v>
      </c>
      <c r="H4201" t="s">
        <v>255</v>
      </c>
      <c r="I4201">
        <v>2012</v>
      </c>
      <c r="J4201" t="s">
        <v>92</v>
      </c>
      <c r="K4201" t="s">
        <v>1914</v>
      </c>
      <c r="L4201">
        <v>2048.0549080504038</v>
      </c>
      <c r="M4201" s="9" t="str">
        <f>Data[[#This Row],[schedule]]&amp;" | "&amp;Data[[#This Row],[section]]</f>
        <v>SCHEDULE 9: REPORT ON ASSET ALLOCATIONS | 9a: Asset Allocations</v>
      </c>
      <c r="N4201" s="9" t="str">
        <f t="shared" si="65"/>
        <v>SCHEDULE 9: REPORT ON ASSET ALLOCATIONS | 9a: Asset Allocations | Unregulated Component | Vehicles, Plant and Equipment: Assets not directly attributable</v>
      </c>
    </row>
    <row r="4202" spans="1:14" hidden="1">
      <c r="A4202" t="s">
        <v>2</v>
      </c>
      <c r="B4202">
        <v>2012</v>
      </c>
      <c r="C4202" t="s">
        <v>202</v>
      </c>
      <c r="D4202" t="s">
        <v>207</v>
      </c>
      <c r="E4202" t="s">
        <v>81</v>
      </c>
      <c r="F4202" t="s">
        <v>60</v>
      </c>
      <c r="G4202">
        <v>22</v>
      </c>
      <c r="H4202" t="s">
        <v>255</v>
      </c>
      <c r="I4202">
        <v>2012</v>
      </c>
      <c r="J4202" t="s">
        <v>92</v>
      </c>
      <c r="K4202" t="s">
        <v>1915</v>
      </c>
      <c r="L4202">
        <v>4304.0431563409502</v>
      </c>
      <c r="M4202" s="9" t="str">
        <f>Data[[#This Row],[schedule]]&amp;" | "&amp;Data[[#This Row],[section]]</f>
        <v>SCHEDULE 9: REPORT ON ASSET ALLOCATIONS | 9a: Asset Allocations</v>
      </c>
      <c r="N4202" s="9" t="str">
        <f t="shared" si="65"/>
        <v>SCHEDULE 9: REPORT ON ASSET ALLOCATIONS | 9a: Asset Allocations | Total | Vehicles, Plant and Equipment: Assets not directly attributable</v>
      </c>
    </row>
    <row r="4203" spans="1:14" hidden="1">
      <c r="A4203" t="s">
        <v>2</v>
      </c>
      <c r="B4203">
        <v>2012</v>
      </c>
      <c r="C4203" t="s">
        <v>202</v>
      </c>
      <c r="D4203" t="s">
        <v>207</v>
      </c>
      <c r="E4203" t="s">
        <v>81</v>
      </c>
      <c r="F4203" t="s">
        <v>323</v>
      </c>
      <c r="G4203">
        <v>23</v>
      </c>
      <c r="H4203" t="s">
        <v>256</v>
      </c>
      <c r="I4203">
        <v>2012</v>
      </c>
      <c r="J4203" t="s">
        <v>92</v>
      </c>
      <c r="K4203" t="s">
        <v>1916</v>
      </c>
      <c r="L4203">
        <v>6822.1831568650996</v>
      </c>
      <c r="M4203" s="9" t="str">
        <f>Data[[#This Row],[schedule]]&amp;" | "&amp;Data[[#This Row],[section]]</f>
        <v>SCHEDULE 9: REPORT ON ASSET ALLOCATIONS | 9a: Asset Allocations</v>
      </c>
      <c r="N4203" s="9" t="str">
        <f t="shared" si="65"/>
        <v>SCHEDULE 9: REPORT ON ASSET ALLOCATIONS | 9a: Asset Allocations | Airport Business | Total value vehicles, plant and equipment</v>
      </c>
    </row>
    <row r="4204" spans="1:14" hidden="1">
      <c r="A4204" t="s">
        <v>2</v>
      </c>
      <c r="B4204">
        <v>2012</v>
      </c>
      <c r="C4204" t="s">
        <v>202</v>
      </c>
      <c r="D4204" t="s">
        <v>207</v>
      </c>
      <c r="E4204" t="s">
        <v>81</v>
      </c>
      <c r="F4204" t="s">
        <v>320</v>
      </c>
      <c r="G4204">
        <v>25</v>
      </c>
      <c r="H4204" t="s">
        <v>257</v>
      </c>
      <c r="I4204">
        <v>2012</v>
      </c>
      <c r="J4204" t="s">
        <v>92</v>
      </c>
      <c r="K4204" t="s">
        <v>1917</v>
      </c>
      <c r="L4204">
        <v>18471.591874519469</v>
      </c>
      <c r="M4204" s="9" t="str">
        <f>Data[[#This Row],[schedule]]&amp;" | "&amp;Data[[#This Row],[section]]</f>
        <v>SCHEDULE 9: REPORT ON ASSET ALLOCATIONS | 9a: Asset Allocations</v>
      </c>
      <c r="N4204" s="9" t="str">
        <f t="shared" si="65"/>
        <v>SCHEDULE 9: REPORT ON ASSET ALLOCATIONS | 9a: Asset Allocations | Specified Terminal Activities | Total directly attributable assets</v>
      </c>
    </row>
    <row r="4205" spans="1:14" hidden="1">
      <c r="A4205" t="s">
        <v>2</v>
      </c>
      <c r="B4205">
        <v>2012</v>
      </c>
      <c r="C4205" t="s">
        <v>202</v>
      </c>
      <c r="D4205" t="s">
        <v>207</v>
      </c>
      <c r="E4205" t="s">
        <v>81</v>
      </c>
      <c r="F4205" t="s">
        <v>321</v>
      </c>
      <c r="G4205">
        <v>25</v>
      </c>
      <c r="H4205" t="s">
        <v>257</v>
      </c>
      <c r="I4205">
        <v>2012</v>
      </c>
      <c r="J4205" t="s">
        <v>92</v>
      </c>
      <c r="K4205" t="s">
        <v>1918</v>
      </c>
      <c r="L4205">
        <v>178789.8174168425</v>
      </c>
      <c r="M4205" s="9" t="str">
        <f>Data[[#This Row],[schedule]]&amp;" | "&amp;Data[[#This Row],[section]]</f>
        <v>SCHEDULE 9: REPORT ON ASSET ALLOCATIONS | 9a: Asset Allocations</v>
      </c>
      <c r="N4205" s="9" t="str">
        <f t="shared" si="65"/>
        <v>SCHEDULE 9: REPORT ON ASSET ALLOCATIONS | 9a: Asset Allocations | Airfield Activities | Total directly attributable assets</v>
      </c>
    </row>
    <row r="4206" spans="1:14" hidden="1">
      <c r="A4206" t="s">
        <v>2</v>
      </c>
      <c r="B4206">
        <v>2012</v>
      </c>
      <c r="C4206" t="s">
        <v>202</v>
      </c>
      <c r="D4206" t="s">
        <v>207</v>
      </c>
      <c r="E4206" t="s">
        <v>81</v>
      </c>
      <c r="F4206" t="s">
        <v>322</v>
      </c>
      <c r="G4206">
        <v>25</v>
      </c>
      <c r="H4206" t="s">
        <v>257</v>
      </c>
      <c r="I4206">
        <v>2012</v>
      </c>
      <c r="J4206" t="s">
        <v>92</v>
      </c>
      <c r="K4206" t="s">
        <v>1919</v>
      </c>
      <c r="L4206">
        <v>13529.261679771729</v>
      </c>
      <c r="M4206" s="9" t="str">
        <f>Data[[#This Row],[schedule]]&amp;" | "&amp;Data[[#This Row],[section]]</f>
        <v>SCHEDULE 9: REPORT ON ASSET ALLOCATIONS | 9a: Asset Allocations</v>
      </c>
      <c r="N4206" s="9" t="str">
        <f t="shared" si="65"/>
        <v>SCHEDULE 9: REPORT ON ASSET ALLOCATIONS | 9a: Asset Allocations | Aircraft and Freight Activities | Total directly attributable assets</v>
      </c>
    </row>
    <row r="4207" spans="1:14" hidden="1">
      <c r="A4207" t="s">
        <v>2</v>
      </c>
      <c r="B4207">
        <v>2012</v>
      </c>
      <c r="C4207" t="s">
        <v>202</v>
      </c>
      <c r="D4207" t="s">
        <v>207</v>
      </c>
      <c r="E4207" t="s">
        <v>81</v>
      </c>
      <c r="F4207" t="s">
        <v>323</v>
      </c>
      <c r="G4207">
        <v>25</v>
      </c>
      <c r="H4207" t="s">
        <v>257</v>
      </c>
      <c r="I4207">
        <v>2012</v>
      </c>
      <c r="J4207" t="s">
        <v>92</v>
      </c>
      <c r="K4207" t="s">
        <v>1920</v>
      </c>
      <c r="L4207">
        <v>210790.6709711338</v>
      </c>
      <c r="M4207" s="9" t="str">
        <f>Data[[#This Row],[schedule]]&amp;" | "&amp;Data[[#This Row],[section]]</f>
        <v>SCHEDULE 9: REPORT ON ASSET ALLOCATIONS | 9a: Asset Allocations</v>
      </c>
      <c r="N4207" s="9" t="str">
        <f t="shared" si="65"/>
        <v>SCHEDULE 9: REPORT ON ASSET ALLOCATIONS | 9a: Asset Allocations | Airport Business | Total directly attributable assets</v>
      </c>
    </row>
    <row r="4208" spans="1:14" hidden="1">
      <c r="A4208" t="s">
        <v>2</v>
      </c>
      <c r="B4208">
        <v>2012</v>
      </c>
      <c r="C4208" t="s">
        <v>202</v>
      </c>
      <c r="D4208" t="s">
        <v>207</v>
      </c>
      <c r="E4208" t="s">
        <v>81</v>
      </c>
      <c r="F4208" t="s">
        <v>60</v>
      </c>
      <c r="G4208">
        <v>25</v>
      </c>
      <c r="H4208" t="s">
        <v>257</v>
      </c>
      <c r="I4208">
        <v>2012</v>
      </c>
      <c r="J4208" t="s">
        <v>92</v>
      </c>
      <c r="K4208" t="s">
        <v>1920</v>
      </c>
      <c r="L4208">
        <v>210790.6709711338</v>
      </c>
      <c r="M4208" s="9" t="str">
        <f>Data[[#This Row],[schedule]]&amp;" | "&amp;Data[[#This Row],[section]]</f>
        <v>SCHEDULE 9: REPORT ON ASSET ALLOCATIONS | 9a: Asset Allocations</v>
      </c>
      <c r="N4208" s="9" t="str">
        <f t="shared" si="65"/>
        <v>SCHEDULE 9: REPORT ON ASSET ALLOCATIONS | 9a: Asset Allocations | Total | Total directly attributable assets</v>
      </c>
    </row>
    <row r="4209" spans="1:14" hidden="1">
      <c r="A4209" t="s">
        <v>2</v>
      </c>
      <c r="B4209">
        <v>2012</v>
      </c>
      <c r="C4209" t="s">
        <v>202</v>
      </c>
      <c r="D4209" t="s">
        <v>207</v>
      </c>
      <c r="E4209" t="s">
        <v>81</v>
      </c>
      <c r="F4209" t="s">
        <v>320</v>
      </c>
      <c r="G4209">
        <v>26</v>
      </c>
      <c r="H4209" t="s">
        <v>258</v>
      </c>
      <c r="I4209">
        <v>2012</v>
      </c>
      <c r="J4209" t="s">
        <v>92</v>
      </c>
      <c r="K4209" t="s">
        <v>1921</v>
      </c>
      <c r="L4209">
        <v>191570.12774895021</v>
      </c>
      <c r="M4209" s="9" t="str">
        <f>Data[[#This Row],[schedule]]&amp;" | "&amp;Data[[#This Row],[section]]</f>
        <v>SCHEDULE 9: REPORT ON ASSET ALLOCATIONS | 9a: Asset Allocations</v>
      </c>
      <c r="N4209" s="9" t="str">
        <f t="shared" si="65"/>
        <v>SCHEDULE 9: REPORT ON ASSET ALLOCATIONS | 9a: Asset Allocations | Specified Terminal Activities | Total assets not directly attributable</v>
      </c>
    </row>
    <row r="4210" spans="1:14" hidden="1">
      <c r="A4210" t="s">
        <v>2</v>
      </c>
      <c r="B4210">
        <v>2012</v>
      </c>
      <c r="C4210" t="s">
        <v>202</v>
      </c>
      <c r="D4210" t="s">
        <v>207</v>
      </c>
      <c r="E4210" t="s">
        <v>81</v>
      </c>
      <c r="F4210" t="s">
        <v>321</v>
      </c>
      <c r="G4210">
        <v>26</v>
      </c>
      <c r="H4210" t="s">
        <v>258</v>
      </c>
      <c r="I4210">
        <v>2012</v>
      </c>
      <c r="J4210" t="s">
        <v>92</v>
      </c>
      <c r="K4210" t="s">
        <v>1922</v>
      </c>
      <c r="L4210">
        <v>5199.4687095851104</v>
      </c>
      <c r="M4210" s="9" t="str">
        <f>Data[[#This Row],[schedule]]&amp;" | "&amp;Data[[#This Row],[section]]</f>
        <v>SCHEDULE 9: REPORT ON ASSET ALLOCATIONS | 9a: Asset Allocations</v>
      </c>
      <c r="N4210" s="9" t="str">
        <f t="shared" si="65"/>
        <v>SCHEDULE 9: REPORT ON ASSET ALLOCATIONS | 9a: Asset Allocations | Airfield Activities | Total assets not directly attributable</v>
      </c>
    </row>
    <row r="4211" spans="1:14" hidden="1">
      <c r="A4211" t="s">
        <v>2</v>
      </c>
      <c r="B4211">
        <v>2012</v>
      </c>
      <c r="C4211" t="s">
        <v>202</v>
      </c>
      <c r="D4211" t="s">
        <v>207</v>
      </c>
      <c r="E4211" t="s">
        <v>81</v>
      </c>
      <c r="F4211" t="s">
        <v>322</v>
      </c>
      <c r="G4211">
        <v>26</v>
      </c>
      <c r="H4211" t="s">
        <v>258</v>
      </c>
      <c r="I4211">
        <v>2012</v>
      </c>
      <c r="J4211" t="s">
        <v>92</v>
      </c>
      <c r="K4211" t="s">
        <v>1923</v>
      </c>
      <c r="L4211">
        <v>1433.1812542224229</v>
      </c>
      <c r="M4211" s="9" t="str">
        <f>Data[[#This Row],[schedule]]&amp;" | "&amp;Data[[#This Row],[section]]</f>
        <v>SCHEDULE 9: REPORT ON ASSET ALLOCATIONS | 9a: Asset Allocations</v>
      </c>
      <c r="N4211" s="9" t="str">
        <f t="shared" si="65"/>
        <v>SCHEDULE 9: REPORT ON ASSET ALLOCATIONS | 9a: Asset Allocations | Aircraft and Freight Activities | Total assets not directly attributable</v>
      </c>
    </row>
    <row r="4212" spans="1:14" hidden="1">
      <c r="A4212" t="s">
        <v>2</v>
      </c>
      <c r="B4212">
        <v>2012</v>
      </c>
      <c r="C4212" t="s">
        <v>202</v>
      </c>
      <c r="D4212" t="s">
        <v>207</v>
      </c>
      <c r="E4212" t="s">
        <v>81</v>
      </c>
      <c r="F4212" t="s">
        <v>323</v>
      </c>
      <c r="G4212">
        <v>26</v>
      </c>
      <c r="H4212" t="s">
        <v>258</v>
      </c>
      <c r="I4212">
        <v>2012</v>
      </c>
      <c r="J4212" t="s">
        <v>92</v>
      </c>
      <c r="K4212" t="s">
        <v>1924</v>
      </c>
      <c r="L4212">
        <v>198202.77771275779</v>
      </c>
      <c r="M4212" s="9" t="str">
        <f>Data[[#This Row],[schedule]]&amp;" | "&amp;Data[[#This Row],[section]]</f>
        <v>SCHEDULE 9: REPORT ON ASSET ALLOCATIONS | 9a: Asset Allocations</v>
      </c>
      <c r="N4212" s="9" t="str">
        <f t="shared" si="65"/>
        <v>SCHEDULE 9: REPORT ON ASSET ALLOCATIONS | 9a: Asset Allocations | Airport Business | Total assets not directly attributable</v>
      </c>
    </row>
    <row r="4213" spans="1:14" hidden="1">
      <c r="A4213" t="s">
        <v>2</v>
      </c>
      <c r="B4213">
        <v>2012</v>
      </c>
      <c r="C4213" t="s">
        <v>202</v>
      </c>
      <c r="D4213" t="s">
        <v>207</v>
      </c>
      <c r="E4213" t="s">
        <v>81</v>
      </c>
      <c r="F4213" t="s">
        <v>324</v>
      </c>
      <c r="G4213">
        <v>26</v>
      </c>
      <c r="H4213" t="s">
        <v>258</v>
      </c>
      <c r="I4213">
        <v>2012</v>
      </c>
      <c r="J4213" t="s">
        <v>92</v>
      </c>
      <c r="K4213" t="s">
        <v>1925</v>
      </c>
      <c r="L4213">
        <v>80231.29945068607</v>
      </c>
      <c r="M4213" s="9" t="str">
        <f>Data[[#This Row],[schedule]]&amp;" | "&amp;Data[[#This Row],[section]]</f>
        <v>SCHEDULE 9: REPORT ON ASSET ALLOCATIONS | 9a: Asset Allocations</v>
      </c>
      <c r="N4213" s="9" t="str">
        <f t="shared" si="65"/>
        <v>SCHEDULE 9: REPORT ON ASSET ALLOCATIONS | 9a: Asset Allocations | Unregulated Component | Total assets not directly attributable</v>
      </c>
    </row>
    <row r="4214" spans="1:14" hidden="1">
      <c r="A4214" t="s">
        <v>2</v>
      </c>
      <c r="B4214">
        <v>2012</v>
      </c>
      <c r="C4214" t="s">
        <v>202</v>
      </c>
      <c r="D4214" t="s">
        <v>207</v>
      </c>
      <c r="E4214" t="s">
        <v>81</v>
      </c>
      <c r="F4214" t="s">
        <v>60</v>
      </c>
      <c r="G4214">
        <v>26</v>
      </c>
      <c r="H4214" t="s">
        <v>258</v>
      </c>
      <c r="I4214">
        <v>2012</v>
      </c>
      <c r="J4214" t="s">
        <v>92</v>
      </c>
      <c r="K4214" t="s">
        <v>1926</v>
      </c>
      <c r="L4214">
        <v>278434.07716344378</v>
      </c>
      <c r="M4214" s="9" t="str">
        <f>Data[[#This Row],[schedule]]&amp;" | "&amp;Data[[#This Row],[section]]</f>
        <v>SCHEDULE 9: REPORT ON ASSET ALLOCATIONS | 9a: Asset Allocations</v>
      </c>
      <c r="N4214" s="9" t="str">
        <f t="shared" si="65"/>
        <v>SCHEDULE 9: REPORT ON ASSET ALLOCATIONS | 9a: Asset Allocations | Total | Total assets not directly attributable</v>
      </c>
    </row>
    <row r="4215" spans="1:14" hidden="1">
      <c r="A4215" t="s">
        <v>2</v>
      </c>
      <c r="B4215">
        <v>2012</v>
      </c>
      <c r="C4215" t="s">
        <v>202</v>
      </c>
      <c r="D4215" t="s">
        <v>207</v>
      </c>
      <c r="E4215" t="s">
        <v>81</v>
      </c>
      <c r="F4215" t="s">
        <v>320</v>
      </c>
      <c r="G4215">
        <v>27</v>
      </c>
      <c r="H4215" t="s">
        <v>259</v>
      </c>
      <c r="I4215">
        <v>2012</v>
      </c>
      <c r="J4215" t="s">
        <v>92</v>
      </c>
      <c r="K4215" t="s">
        <v>1927</v>
      </c>
      <c r="L4215">
        <v>210041.71962346969</v>
      </c>
      <c r="M4215" s="9" t="str">
        <f>Data[[#This Row],[schedule]]&amp;" | "&amp;Data[[#This Row],[section]]</f>
        <v>SCHEDULE 9: REPORT ON ASSET ALLOCATIONS | 9a: Asset Allocations</v>
      </c>
      <c r="N4215" s="9" t="str">
        <f t="shared" si="65"/>
        <v>SCHEDULE 9: REPORT ON ASSET ALLOCATIONS | 9a: Asset Allocations | Specified Terminal Activities | Total assets</v>
      </c>
    </row>
    <row r="4216" spans="1:14" hidden="1">
      <c r="A4216" t="s">
        <v>2</v>
      </c>
      <c r="B4216">
        <v>2012</v>
      </c>
      <c r="C4216" t="s">
        <v>202</v>
      </c>
      <c r="D4216" t="s">
        <v>207</v>
      </c>
      <c r="E4216" t="s">
        <v>81</v>
      </c>
      <c r="F4216" t="s">
        <v>321</v>
      </c>
      <c r="G4216">
        <v>27</v>
      </c>
      <c r="H4216" t="s">
        <v>259</v>
      </c>
      <c r="I4216">
        <v>2012</v>
      </c>
      <c r="J4216" t="s">
        <v>92</v>
      </c>
      <c r="K4216" t="s">
        <v>1928</v>
      </c>
      <c r="L4216">
        <v>183989.28612642761</v>
      </c>
      <c r="M4216" s="9" t="str">
        <f>Data[[#This Row],[schedule]]&amp;" | "&amp;Data[[#This Row],[section]]</f>
        <v>SCHEDULE 9: REPORT ON ASSET ALLOCATIONS | 9a: Asset Allocations</v>
      </c>
      <c r="N4216" s="9" t="str">
        <f t="shared" si="65"/>
        <v>SCHEDULE 9: REPORT ON ASSET ALLOCATIONS | 9a: Asset Allocations | Airfield Activities | Total assets</v>
      </c>
    </row>
    <row r="4217" spans="1:14" hidden="1">
      <c r="A4217" t="s">
        <v>2</v>
      </c>
      <c r="B4217">
        <v>2012</v>
      </c>
      <c r="C4217" t="s">
        <v>202</v>
      </c>
      <c r="D4217" t="s">
        <v>207</v>
      </c>
      <c r="E4217" t="s">
        <v>81</v>
      </c>
      <c r="F4217" t="s">
        <v>322</v>
      </c>
      <c r="G4217">
        <v>27</v>
      </c>
      <c r="H4217" t="s">
        <v>259</v>
      </c>
      <c r="I4217">
        <v>2012</v>
      </c>
      <c r="J4217" t="s">
        <v>92</v>
      </c>
      <c r="K4217" t="s">
        <v>1929</v>
      </c>
      <c r="L4217">
        <v>14962.442933994151</v>
      </c>
      <c r="M4217" s="9" t="str">
        <f>Data[[#This Row],[schedule]]&amp;" | "&amp;Data[[#This Row],[section]]</f>
        <v>SCHEDULE 9: REPORT ON ASSET ALLOCATIONS | 9a: Asset Allocations</v>
      </c>
      <c r="N4217" s="9" t="str">
        <f t="shared" si="65"/>
        <v>SCHEDULE 9: REPORT ON ASSET ALLOCATIONS | 9a: Asset Allocations | Aircraft and Freight Activities | Total assets</v>
      </c>
    </row>
    <row r="4218" spans="1:14" hidden="1">
      <c r="A4218" t="s">
        <v>2</v>
      </c>
      <c r="B4218">
        <v>2012</v>
      </c>
      <c r="C4218" t="s">
        <v>202</v>
      </c>
      <c r="D4218" t="s">
        <v>207</v>
      </c>
      <c r="E4218" t="s">
        <v>81</v>
      </c>
      <c r="F4218" t="s">
        <v>323</v>
      </c>
      <c r="G4218">
        <v>27</v>
      </c>
      <c r="H4218" t="s">
        <v>259</v>
      </c>
      <c r="I4218">
        <v>2012</v>
      </c>
      <c r="J4218" t="s">
        <v>92</v>
      </c>
      <c r="K4218" t="s">
        <v>1930</v>
      </c>
      <c r="L4218">
        <v>408993.4486838915</v>
      </c>
      <c r="M4218" s="9" t="str">
        <f>Data[[#This Row],[schedule]]&amp;" | "&amp;Data[[#This Row],[section]]</f>
        <v>SCHEDULE 9: REPORT ON ASSET ALLOCATIONS | 9a: Asset Allocations</v>
      </c>
      <c r="N4218" s="9" t="str">
        <f t="shared" si="65"/>
        <v>SCHEDULE 9: REPORT ON ASSET ALLOCATIONS | 9a: Asset Allocations | Airport Business | Total assets</v>
      </c>
    </row>
    <row r="4219" spans="1:14" hidden="1">
      <c r="A4219" t="s">
        <v>2</v>
      </c>
      <c r="B4219">
        <v>2012</v>
      </c>
      <c r="C4219" t="s">
        <v>202</v>
      </c>
      <c r="D4219" t="s">
        <v>207</v>
      </c>
      <c r="E4219" t="s">
        <v>81</v>
      </c>
      <c r="F4219" t="s">
        <v>324</v>
      </c>
      <c r="G4219">
        <v>27</v>
      </c>
      <c r="H4219" t="s">
        <v>259</v>
      </c>
      <c r="I4219">
        <v>2012</v>
      </c>
      <c r="J4219" t="s">
        <v>92</v>
      </c>
      <c r="K4219" t="s">
        <v>1925</v>
      </c>
      <c r="L4219">
        <v>80231.29945068607</v>
      </c>
      <c r="M4219" s="9" t="str">
        <f>Data[[#This Row],[schedule]]&amp;" | "&amp;Data[[#This Row],[section]]</f>
        <v>SCHEDULE 9: REPORT ON ASSET ALLOCATIONS | 9a: Asset Allocations</v>
      </c>
      <c r="N4219" s="9" t="str">
        <f t="shared" si="65"/>
        <v>SCHEDULE 9: REPORT ON ASSET ALLOCATIONS | 9a: Asset Allocations | Unregulated Component | Total assets</v>
      </c>
    </row>
    <row r="4220" spans="1:14" hidden="1">
      <c r="A4220" t="s">
        <v>2</v>
      </c>
      <c r="B4220">
        <v>2012</v>
      </c>
      <c r="C4220" t="s">
        <v>202</v>
      </c>
      <c r="D4220" t="s">
        <v>207</v>
      </c>
      <c r="E4220" t="s">
        <v>81</v>
      </c>
      <c r="F4220" t="s">
        <v>60</v>
      </c>
      <c r="G4220">
        <v>27</v>
      </c>
      <c r="H4220" t="s">
        <v>259</v>
      </c>
      <c r="I4220">
        <v>2012</v>
      </c>
      <c r="J4220" t="s">
        <v>92</v>
      </c>
      <c r="K4220" t="s">
        <v>1931</v>
      </c>
      <c r="L4220">
        <v>489224.74813457759</v>
      </c>
      <c r="M4220" s="9" t="str">
        <f>Data[[#This Row],[schedule]]&amp;" | "&amp;Data[[#This Row],[section]]</f>
        <v>SCHEDULE 9: REPORT ON ASSET ALLOCATIONS | 9a: Asset Allocations</v>
      </c>
      <c r="N4220" s="9" t="str">
        <f t="shared" si="65"/>
        <v>SCHEDULE 9: REPORT ON ASSET ALLOCATIONS | 9a: Asset Allocations | Total | Total assets</v>
      </c>
    </row>
    <row r="4221" spans="1:14" hidden="1">
      <c r="A4221" t="s">
        <v>2</v>
      </c>
      <c r="B4221">
        <v>2012</v>
      </c>
      <c r="C4221" t="s">
        <v>203</v>
      </c>
      <c r="D4221" t="s">
        <v>208</v>
      </c>
      <c r="E4221" t="s">
        <v>81</v>
      </c>
      <c r="F4221" t="s">
        <v>325</v>
      </c>
      <c r="G4221">
        <v>9</v>
      </c>
      <c r="H4221" t="s">
        <v>260</v>
      </c>
      <c r="I4221">
        <v>2012</v>
      </c>
      <c r="J4221" t="s">
        <v>92</v>
      </c>
      <c r="K4221" t="s">
        <v>1932</v>
      </c>
      <c r="L4221">
        <v>52725.95005214851</v>
      </c>
      <c r="M4221" s="9" t="str">
        <f>Data[[#This Row],[schedule]]&amp;" | "&amp;Data[[#This Row],[section]]</f>
        <v>SCHEDULE 8: CONSOLIDATION STATEMENT | 8a: CONSOLIDATION STATEMENT</v>
      </c>
      <c r="N4221" s="9" t="str">
        <f t="shared" si="65"/>
        <v>SCHEDULE 8: CONSOLIDATION STATEMENT | 8a: CONSOLIDATION STATEMENT | Airport Businesses | Net income</v>
      </c>
    </row>
    <row r="4222" spans="1:14" hidden="1">
      <c r="A4222" t="s">
        <v>2</v>
      </c>
      <c r="B4222">
        <v>2012</v>
      </c>
      <c r="C4222" t="s">
        <v>203</v>
      </c>
      <c r="D4222" t="s">
        <v>208</v>
      </c>
      <c r="E4222" t="s">
        <v>81</v>
      </c>
      <c r="F4222" t="s">
        <v>326</v>
      </c>
      <c r="G4222">
        <v>9</v>
      </c>
      <c r="H4222" t="s">
        <v>260</v>
      </c>
      <c r="I4222">
        <v>2012</v>
      </c>
      <c r="J4222" t="s">
        <v>92</v>
      </c>
      <c r="K4222" t="s">
        <v>1933</v>
      </c>
      <c r="L4222">
        <v>0.79121929460234242</v>
      </c>
      <c r="M4222" s="9" t="str">
        <f>Data[[#This Row],[schedule]]&amp;" | "&amp;Data[[#This Row],[section]]</f>
        <v>SCHEDULE 8: CONSOLIDATION STATEMENT | 8a: CONSOLIDATION STATEMENT</v>
      </c>
      <c r="N4222" s="9" t="str">
        <f t="shared" si="65"/>
        <v>SCHEDULE 8: CONSOLIDATION STATEMENT | 8a: CONSOLIDATION STATEMENT | Regulatory/GAAP Adjustments | Net income</v>
      </c>
    </row>
    <row r="4223" spans="1:14" hidden="1">
      <c r="A4223" t="s">
        <v>2</v>
      </c>
      <c r="B4223">
        <v>2012</v>
      </c>
      <c r="C4223" t="s">
        <v>203</v>
      </c>
      <c r="D4223" t="s">
        <v>208</v>
      </c>
      <c r="E4223" t="s">
        <v>81</v>
      </c>
      <c r="F4223" t="s">
        <v>327</v>
      </c>
      <c r="G4223">
        <v>9</v>
      </c>
      <c r="H4223" t="s">
        <v>260</v>
      </c>
      <c r="I4223">
        <v>2012</v>
      </c>
      <c r="J4223" t="s">
        <v>92</v>
      </c>
      <c r="K4223" t="s">
        <v>1934</v>
      </c>
      <c r="L4223">
        <v>52726.630752104313</v>
      </c>
      <c r="M4223" s="9" t="str">
        <f>Data[[#This Row],[schedule]]&amp;" | "&amp;Data[[#This Row],[section]]</f>
        <v>SCHEDULE 8: CONSOLIDATION STATEMENT | 8a: CONSOLIDATION STATEMENT</v>
      </c>
      <c r="N4223" s="9" t="str">
        <f t="shared" si="65"/>
        <v>SCHEDULE 8: CONSOLIDATION STATEMENT | 8a: CONSOLIDATION STATEMENT | Airport Business–GAAP | Net income</v>
      </c>
    </row>
    <row r="4224" spans="1:14" hidden="1">
      <c r="A4224" t="s">
        <v>2</v>
      </c>
      <c r="B4224">
        <v>2012</v>
      </c>
      <c r="C4224" t="s">
        <v>203</v>
      </c>
      <c r="D4224" t="s">
        <v>208</v>
      </c>
      <c r="E4224" t="s">
        <v>81</v>
      </c>
      <c r="F4224" t="s">
        <v>328</v>
      </c>
      <c r="G4224">
        <v>9</v>
      </c>
      <c r="H4224" t="s">
        <v>260</v>
      </c>
      <c r="I4224">
        <v>2012</v>
      </c>
      <c r="J4224" t="s">
        <v>92</v>
      </c>
      <c r="K4224" t="s">
        <v>1935</v>
      </c>
      <c r="L4224">
        <v>67051.369247895695</v>
      </c>
      <c r="M4224" s="9" t="str">
        <f>Data[[#This Row],[schedule]]&amp;" | "&amp;Data[[#This Row],[section]]</f>
        <v>SCHEDULE 8: CONSOLIDATION STATEMENT | 8a: CONSOLIDATION STATEMENT</v>
      </c>
      <c r="N4224" s="9" t="str">
        <f t="shared" si="65"/>
        <v>SCHEDULE 8: CONSOLIDATION STATEMENT | 8a: CONSOLIDATION STATEMENT | Unregulated Activities–GAAP | Net income</v>
      </c>
    </row>
    <row r="4225" spans="1:14" hidden="1">
      <c r="A4225" t="s">
        <v>2</v>
      </c>
      <c r="B4225">
        <v>2012</v>
      </c>
      <c r="C4225" t="s">
        <v>203</v>
      </c>
      <c r="D4225" t="s">
        <v>208</v>
      </c>
      <c r="E4225" t="s">
        <v>81</v>
      </c>
      <c r="F4225" t="s">
        <v>329</v>
      </c>
      <c r="G4225">
        <v>9</v>
      </c>
      <c r="H4225" t="s">
        <v>260</v>
      </c>
      <c r="I4225">
        <v>2012</v>
      </c>
      <c r="J4225" t="s">
        <v>92</v>
      </c>
      <c r="K4225" t="s">
        <v>1936</v>
      </c>
      <c r="L4225">
        <v>119778</v>
      </c>
      <c r="M4225" s="9" t="str">
        <f>Data[[#This Row],[schedule]]&amp;" | "&amp;Data[[#This Row],[section]]</f>
        <v>SCHEDULE 8: CONSOLIDATION STATEMENT | 8a: CONSOLIDATION STATEMENT</v>
      </c>
      <c r="N4225" s="9" t="str">
        <f t="shared" si="65"/>
        <v>SCHEDULE 8: CONSOLIDATION STATEMENT | 8a: CONSOLIDATION STATEMENT | Airport Company–GAAP | Net income</v>
      </c>
    </row>
    <row r="4226" spans="1:14" hidden="1">
      <c r="A4226" t="s">
        <v>2</v>
      </c>
      <c r="B4226">
        <v>2012</v>
      </c>
      <c r="C4226" t="s">
        <v>203</v>
      </c>
      <c r="D4226" t="s">
        <v>208</v>
      </c>
      <c r="E4226" t="s">
        <v>81</v>
      </c>
      <c r="F4226" t="s">
        <v>325</v>
      </c>
      <c r="G4226">
        <v>11</v>
      </c>
      <c r="H4226" t="s">
        <v>79</v>
      </c>
      <c r="I4226">
        <v>2012</v>
      </c>
      <c r="J4226" t="s">
        <v>92</v>
      </c>
      <c r="K4226" t="s">
        <v>1937</v>
      </c>
      <c r="L4226">
        <v>28315</v>
      </c>
      <c r="M4226" s="9" t="str">
        <f>Data[[#This Row],[schedule]]&amp;" | "&amp;Data[[#This Row],[section]]</f>
        <v>SCHEDULE 8: CONSOLIDATION STATEMENT | 8a: CONSOLIDATION STATEMENT</v>
      </c>
      <c r="N4226" s="9" t="str">
        <f t="shared" ref="N4226:N4289" si="66">SUBSTITUTE(SUBSTITUTE(SUBSTITUTE(C4226&amp;" | "&amp;D4226&amp;" | "&amp;E4226&amp;" | "&amp;F4226&amp;" | "&amp;H4226," |  |  | "," | ")," |  |  | "," | ")," |  | "," | ")</f>
        <v>SCHEDULE 8: CONSOLIDATION STATEMENT | 8a: CONSOLIDATION STATEMENT | Airport Businesses | Total operational expenditure</v>
      </c>
    </row>
    <row r="4227" spans="1:14" hidden="1">
      <c r="A4227" t="s">
        <v>2</v>
      </c>
      <c r="B4227">
        <v>2012</v>
      </c>
      <c r="C4227" t="s">
        <v>203</v>
      </c>
      <c r="D4227" t="s">
        <v>208</v>
      </c>
      <c r="E4227" t="s">
        <v>81</v>
      </c>
      <c r="F4227" t="s">
        <v>326</v>
      </c>
      <c r="G4227">
        <v>11</v>
      </c>
      <c r="H4227" t="s">
        <v>79</v>
      </c>
      <c r="I4227">
        <v>2012</v>
      </c>
      <c r="J4227" t="s">
        <v>92</v>
      </c>
      <c r="K4227" t="s">
        <v>458</v>
      </c>
      <c r="L4227">
        <v>0</v>
      </c>
      <c r="M4227" s="9" t="str">
        <f>Data[[#This Row],[schedule]]&amp;" | "&amp;Data[[#This Row],[section]]</f>
        <v>SCHEDULE 8: CONSOLIDATION STATEMENT | 8a: CONSOLIDATION STATEMENT</v>
      </c>
      <c r="N4227" s="9" t="str">
        <f t="shared" si="66"/>
        <v>SCHEDULE 8: CONSOLIDATION STATEMENT | 8a: CONSOLIDATION STATEMENT | Regulatory/GAAP Adjustments | Total operational expenditure</v>
      </c>
    </row>
    <row r="4228" spans="1:14" hidden="1">
      <c r="A4228" t="s">
        <v>2</v>
      </c>
      <c r="B4228">
        <v>2012</v>
      </c>
      <c r="C4228" t="s">
        <v>203</v>
      </c>
      <c r="D4228" t="s">
        <v>208</v>
      </c>
      <c r="E4228" t="s">
        <v>81</v>
      </c>
      <c r="F4228" t="s">
        <v>327</v>
      </c>
      <c r="G4228">
        <v>11</v>
      </c>
      <c r="H4228" t="s">
        <v>79</v>
      </c>
      <c r="I4228">
        <v>2012</v>
      </c>
      <c r="J4228" t="s">
        <v>92</v>
      </c>
      <c r="K4228" t="s">
        <v>1938</v>
      </c>
      <c r="L4228">
        <v>28315.08975430292</v>
      </c>
      <c r="M4228" s="9" t="str">
        <f>Data[[#This Row],[schedule]]&amp;" | "&amp;Data[[#This Row],[section]]</f>
        <v>SCHEDULE 8: CONSOLIDATION STATEMENT | 8a: CONSOLIDATION STATEMENT</v>
      </c>
      <c r="N4228" s="9" t="str">
        <f t="shared" si="66"/>
        <v>SCHEDULE 8: CONSOLIDATION STATEMENT | 8a: CONSOLIDATION STATEMENT | Airport Business–GAAP | Total operational expenditure</v>
      </c>
    </row>
    <row r="4229" spans="1:14" hidden="1">
      <c r="A4229" t="s">
        <v>2</v>
      </c>
      <c r="B4229">
        <v>2012</v>
      </c>
      <c r="C4229" t="s">
        <v>203</v>
      </c>
      <c r="D4229" t="s">
        <v>208</v>
      </c>
      <c r="E4229" t="s">
        <v>81</v>
      </c>
      <c r="F4229" t="s">
        <v>328</v>
      </c>
      <c r="G4229">
        <v>11</v>
      </c>
      <c r="H4229" t="s">
        <v>79</v>
      </c>
      <c r="I4229">
        <v>2012</v>
      </c>
      <c r="J4229" t="s">
        <v>92</v>
      </c>
      <c r="K4229" t="s">
        <v>1939</v>
      </c>
      <c r="L4229">
        <v>21856.91024569708</v>
      </c>
      <c r="M4229" s="9" t="str">
        <f>Data[[#This Row],[schedule]]&amp;" | "&amp;Data[[#This Row],[section]]</f>
        <v>SCHEDULE 8: CONSOLIDATION STATEMENT | 8a: CONSOLIDATION STATEMENT</v>
      </c>
      <c r="N4229" s="9" t="str">
        <f t="shared" si="66"/>
        <v>SCHEDULE 8: CONSOLIDATION STATEMENT | 8a: CONSOLIDATION STATEMENT | Unregulated Activities–GAAP | Total operational expenditure</v>
      </c>
    </row>
    <row r="4230" spans="1:14" hidden="1">
      <c r="A4230" t="s">
        <v>2</v>
      </c>
      <c r="B4230">
        <v>2012</v>
      </c>
      <c r="C4230" t="s">
        <v>203</v>
      </c>
      <c r="D4230" t="s">
        <v>208</v>
      </c>
      <c r="E4230" t="s">
        <v>81</v>
      </c>
      <c r="F4230" t="s">
        <v>329</v>
      </c>
      <c r="G4230">
        <v>11</v>
      </c>
      <c r="H4230" t="s">
        <v>79</v>
      </c>
      <c r="I4230">
        <v>2012</v>
      </c>
      <c r="J4230" t="s">
        <v>92</v>
      </c>
      <c r="K4230" t="s">
        <v>1940</v>
      </c>
      <c r="L4230">
        <v>50172</v>
      </c>
      <c r="M4230" s="9" t="str">
        <f>Data[[#This Row],[schedule]]&amp;" | "&amp;Data[[#This Row],[section]]</f>
        <v>SCHEDULE 8: CONSOLIDATION STATEMENT | 8a: CONSOLIDATION STATEMENT</v>
      </c>
      <c r="N4230" s="9" t="str">
        <f t="shared" si="66"/>
        <v>SCHEDULE 8: CONSOLIDATION STATEMENT | 8a: CONSOLIDATION STATEMENT | Airport Company–GAAP | Total operational expenditure</v>
      </c>
    </row>
    <row r="4231" spans="1:14" hidden="1">
      <c r="A4231" t="s">
        <v>2</v>
      </c>
      <c r="B4231">
        <v>2012</v>
      </c>
      <c r="C4231" t="s">
        <v>203</v>
      </c>
      <c r="D4231" t="s">
        <v>208</v>
      </c>
      <c r="E4231" t="s">
        <v>81</v>
      </c>
      <c r="F4231" t="s">
        <v>325</v>
      </c>
      <c r="G4231">
        <v>13</v>
      </c>
      <c r="H4231" t="s">
        <v>261</v>
      </c>
      <c r="I4231">
        <v>2012</v>
      </c>
      <c r="J4231" t="s">
        <v>92</v>
      </c>
      <c r="K4231" t="s">
        <v>1941</v>
      </c>
      <c r="L4231">
        <v>24410.95005214851</v>
      </c>
      <c r="M4231" s="9" t="str">
        <f>Data[[#This Row],[schedule]]&amp;" | "&amp;Data[[#This Row],[section]]</f>
        <v>SCHEDULE 8: CONSOLIDATION STATEMENT | 8a: CONSOLIDATION STATEMENT</v>
      </c>
      <c r="N4231" s="9" t="str">
        <f t="shared" si="66"/>
        <v>SCHEDULE 8: CONSOLIDATION STATEMENT | 8a: CONSOLIDATION STATEMENT | Airport Businesses | Operating surplus / (deficit) before interest, depreciation, revaluations and tax</v>
      </c>
    </row>
    <row r="4232" spans="1:14" hidden="1">
      <c r="A4232" t="s">
        <v>2</v>
      </c>
      <c r="B4232">
        <v>2012</v>
      </c>
      <c r="C4232" t="s">
        <v>203</v>
      </c>
      <c r="D4232" t="s">
        <v>208</v>
      </c>
      <c r="E4232" t="s">
        <v>81</v>
      </c>
      <c r="F4232" t="s">
        <v>326</v>
      </c>
      <c r="G4232">
        <v>13</v>
      </c>
      <c r="H4232" t="s">
        <v>261</v>
      </c>
      <c r="I4232">
        <v>2012</v>
      </c>
      <c r="J4232" t="s">
        <v>92</v>
      </c>
      <c r="K4232" t="s">
        <v>1933</v>
      </c>
      <c r="L4232">
        <v>0.79121929460234242</v>
      </c>
      <c r="M4232" s="9" t="str">
        <f>Data[[#This Row],[schedule]]&amp;" | "&amp;Data[[#This Row],[section]]</f>
        <v>SCHEDULE 8: CONSOLIDATION STATEMENT | 8a: CONSOLIDATION STATEMENT</v>
      </c>
      <c r="N4232" s="9" t="str">
        <f t="shared" si="66"/>
        <v>SCHEDULE 8: CONSOLIDATION STATEMENT | 8a: CONSOLIDATION STATEMENT | Regulatory/GAAP Adjustments | Operating surplus / (deficit) before interest, depreciation, revaluations and tax</v>
      </c>
    </row>
    <row r="4233" spans="1:14" hidden="1">
      <c r="A4233" t="s">
        <v>2</v>
      </c>
      <c r="B4233">
        <v>2012</v>
      </c>
      <c r="C4233" t="s">
        <v>203</v>
      </c>
      <c r="D4233" t="s">
        <v>208</v>
      </c>
      <c r="E4233" t="s">
        <v>81</v>
      </c>
      <c r="F4233" t="s">
        <v>327</v>
      </c>
      <c r="G4233">
        <v>13</v>
      </c>
      <c r="H4233" t="s">
        <v>261</v>
      </c>
      <c r="I4233">
        <v>2012</v>
      </c>
      <c r="J4233" t="s">
        <v>92</v>
      </c>
      <c r="K4233" t="s">
        <v>1942</v>
      </c>
      <c r="L4233">
        <v>24411.540997801399</v>
      </c>
      <c r="M4233" s="9" t="str">
        <f>Data[[#This Row],[schedule]]&amp;" | "&amp;Data[[#This Row],[section]]</f>
        <v>SCHEDULE 8: CONSOLIDATION STATEMENT | 8a: CONSOLIDATION STATEMENT</v>
      </c>
      <c r="N4233" s="9" t="str">
        <f t="shared" si="66"/>
        <v>SCHEDULE 8: CONSOLIDATION STATEMENT | 8a: CONSOLIDATION STATEMENT | Airport Business–GAAP | Operating surplus / (deficit) before interest, depreciation, revaluations and tax</v>
      </c>
    </row>
    <row r="4234" spans="1:14" hidden="1">
      <c r="A4234" t="s">
        <v>2</v>
      </c>
      <c r="B4234">
        <v>2012</v>
      </c>
      <c r="C4234" t="s">
        <v>203</v>
      </c>
      <c r="D4234" t="s">
        <v>208</v>
      </c>
      <c r="E4234" t="s">
        <v>81</v>
      </c>
      <c r="F4234" t="s">
        <v>328</v>
      </c>
      <c r="G4234">
        <v>13</v>
      </c>
      <c r="H4234" t="s">
        <v>261</v>
      </c>
      <c r="I4234">
        <v>2012</v>
      </c>
      <c r="J4234" t="s">
        <v>92</v>
      </c>
      <c r="K4234" t="s">
        <v>1943</v>
      </c>
      <c r="L4234">
        <v>45194.459002198608</v>
      </c>
      <c r="M4234" s="9" t="str">
        <f>Data[[#This Row],[schedule]]&amp;" | "&amp;Data[[#This Row],[section]]</f>
        <v>SCHEDULE 8: CONSOLIDATION STATEMENT | 8a: CONSOLIDATION STATEMENT</v>
      </c>
      <c r="N4234" s="9" t="str">
        <f t="shared" si="66"/>
        <v>SCHEDULE 8: CONSOLIDATION STATEMENT | 8a: CONSOLIDATION STATEMENT | Unregulated Activities–GAAP | Operating surplus / (deficit) before interest, depreciation, revaluations and tax</v>
      </c>
    </row>
    <row r="4235" spans="1:14" hidden="1">
      <c r="A4235" t="s">
        <v>2</v>
      </c>
      <c r="B4235">
        <v>2012</v>
      </c>
      <c r="C4235" t="s">
        <v>203</v>
      </c>
      <c r="D4235" t="s">
        <v>208</v>
      </c>
      <c r="E4235" t="s">
        <v>81</v>
      </c>
      <c r="F4235" t="s">
        <v>329</v>
      </c>
      <c r="G4235">
        <v>13</v>
      </c>
      <c r="H4235" t="s">
        <v>261</v>
      </c>
      <c r="I4235">
        <v>2012</v>
      </c>
      <c r="J4235" t="s">
        <v>92</v>
      </c>
      <c r="K4235" t="s">
        <v>1944</v>
      </c>
      <c r="L4235">
        <v>69606</v>
      </c>
      <c r="M4235" s="9" t="str">
        <f>Data[[#This Row],[schedule]]&amp;" | "&amp;Data[[#This Row],[section]]</f>
        <v>SCHEDULE 8: CONSOLIDATION STATEMENT | 8a: CONSOLIDATION STATEMENT</v>
      </c>
      <c r="N4235" s="9" t="str">
        <f t="shared" si="66"/>
        <v>SCHEDULE 8: CONSOLIDATION STATEMENT | 8a: CONSOLIDATION STATEMENT | Airport Company–GAAP | Operating surplus / (deficit) before interest, depreciation, revaluations and tax</v>
      </c>
    </row>
    <row r="4236" spans="1:14" hidden="1">
      <c r="A4236" t="s">
        <v>2</v>
      </c>
      <c r="B4236">
        <v>2012</v>
      </c>
      <c r="C4236" t="s">
        <v>203</v>
      </c>
      <c r="D4236" t="s">
        <v>208</v>
      </c>
      <c r="E4236" t="s">
        <v>81</v>
      </c>
      <c r="F4236" t="s">
        <v>325</v>
      </c>
      <c r="G4236">
        <v>15</v>
      </c>
      <c r="H4236" t="s">
        <v>262</v>
      </c>
      <c r="I4236">
        <v>2012</v>
      </c>
      <c r="J4236" t="s">
        <v>92</v>
      </c>
      <c r="K4236" t="s">
        <v>1945</v>
      </c>
      <c r="L4236">
        <v>18967.26414059685</v>
      </c>
      <c r="M4236" s="9" t="str">
        <f>Data[[#This Row],[schedule]]&amp;" | "&amp;Data[[#This Row],[section]]</f>
        <v>SCHEDULE 8: CONSOLIDATION STATEMENT | 8a: CONSOLIDATION STATEMENT</v>
      </c>
      <c r="N4236" s="9" t="str">
        <f t="shared" si="66"/>
        <v>SCHEDULE 8: CONSOLIDATION STATEMENT | 8a: CONSOLIDATION STATEMENT | Airport Businesses | Depreciation</v>
      </c>
    </row>
    <row r="4237" spans="1:14" hidden="1">
      <c r="A4237" t="s">
        <v>2</v>
      </c>
      <c r="B4237">
        <v>2012</v>
      </c>
      <c r="C4237" t="s">
        <v>203</v>
      </c>
      <c r="D4237" t="s">
        <v>208</v>
      </c>
      <c r="E4237" t="s">
        <v>81</v>
      </c>
      <c r="F4237" t="s">
        <v>326</v>
      </c>
      <c r="G4237">
        <v>15</v>
      </c>
      <c r="H4237" t="s">
        <v>262</v>
      </c>
      <c r="I4237">
        <v>2012</v>
      </c>
      <c r="J4237" t="s">
        <v>92</v>
      </c>
      <c r="K4237" t="s">
        <v>1946</v>
      </c>
      <c r="L4237">
        <v>1122.5842559453449</v>
      </c>
      <c r="M4237" s="9" t="str">
        <f>Data[[#This Row],[schedule]]&amp;" | "&amp;Data[[#This Row],[section]]</f>
        <v>SCHEDULE 8: CONSOLIDATION STATEMENT | 8a: CONSOLIDATION STATEMENT</v>
      </c>
      <c r="N4237" s="9" t="str">
        <f t="shared" si="66"/>
        <v>SCHEDULE 8: CONSOLIDATION STATEMENT | 8a: CONSOLIDATION STATEMENT | Regulatory/GAAP Adjustments | Depreciation</v>
      </c>
    </row>
    <row r="4238" spans="1:14" hidden="1">
      <c r="A4238" t="s">
        <v>2</v>
      </c>
      <c r="B4238">
        <v>2012</v>
      </c>
      <c r="C4238" t="s">
        <v>203</v>
      </c>
      <c r="D4238" t="s">
        <v>208</v>
      </c>
      <c r="E4238" t="s">
        <v>81</v>
      </c>
      <c r="F4238" t="s">
        <v>327</v>
      </c>
      <c r="G4238">
        <v>15</v>
      </c>
      <c r="H4238" t="s">
        <v>262</v>
      </c>
      <c r="I4238">
        <v>2012</v>
      </c>
      <c r="J4238" t="s">
        <v>92</v>
      </c>
      <c r="K4238" t="s">
        <v>1947</v>
      </c>
      <c r="L4238">
        <v>20089.848396542198</v>
      </c>
      <c r="M4238" s="9" t="str">
        <f>Data[[#This Row],[schedule]]&amp;" | "&amp;Data[[#This Row],[section]]</f>
        <v>SCHEDULE 8: CONSOLIDATION STATEMENT | 8a: CONSOLIDATION STATEMENT</v>
      </c>
      <c r="N4238" s="9" t="str">
        <f t="shared" si="66"/>
        <v>SCHEDULE 8: CONSOLIDATION STATEMENT | 8a: CONSOLIDATION STATEMENT | Airport Business–GAAP | Depreciation</v>
      </c>
    </row>
    <row r="4239" spans="1:14" hidden="1">
      <c r="A4239" t="s">
        <v>2</v>
      </c>
      <c r="B4239">
        <v>2012</v>
      </c>
      <c r="C4239" t="s">
        <v>203</v>
      </c>
      <c r="D4239" t="s">
        <v>208</v>
      </c>
      <c r="E4239" t="s">
        <v>81</v>
      </c>
      <c r="F4239" t="s">
        <v>328</v>
      </c>
      <c r="G4239">
        <v>15</v>
      </c>
      <c r="H4239" t="s">
        <v>262</v>
      </c>
      <c r="I4239">
        <v>2012</v>
      </c>
      <c r="J4239" t="s">
        <v>92</v>
      </c>
      <c r="K4239" t="s">
        <v>1948</v>
      </c>
      <c r="L4239">
        <v>8061.1516034578053</v>
      </c>
      <c r="M4239" s="9" t="str">
        <f>Data[[#This Row],[schedule]]&amp;" | "&amp;Data[[#This Row],[section]]</f>
        <v>SCHEDULE 8: CONSOLIDATION STATEMENT | 8a: CONSOLIDATION STATEMENT</v>
      </c>
      <c r="N4239" s="9" t="str">
        <f t="shared" si="66"/>
        <v>SCHEDULE 8: CONSOLIDATION STATEMENT | 8a: CONSOLIDATION STATEMENT | Unregulated Activities–GAAP | Depreciation</v>
      </c>
    </row>
    <row r="4240" spans="1:14" hidden="1">
      <c r="A4240" t="s">
        <v>2</v>
      </c>
      <c r="B4240">
        <v>2012</v>
      </c>
      <c r="C4240" t="s">
        <v>203</v>
      </c>
      <c r="D4240" t="s">
        <v>208</v>
      </c>
      <c r="E4240" t="s">
        <v>81</v>
      </c>
      <c r="F4240" t="s">
        <v>329</v>
      </c>
      <c r="G4240">
        <v>15</v>
      </c>
      <c r="H4240" t="s">
        <v>262</v>
      </c>
      <c r="I4240">
        <v>2012</v>
      </c>
      <c r="J4240" t="s">
        <v>92</v>
      </c>
      <c r="K4240" t="s">
        <v>1949</v>
      </c>
      <c r="L4240">
        <v>28151</v>
      </c>
      <c r="M4240" s="9" t="str">
        <f>Data[[#This Row],[schedule]]&amp;" | "&amp;Data[[#This Row],[section]]</f>
        <v>SCHEDULE 8: CONSOLIDATION STATEMENT | 8a: CONSOLIDATION STATEMENT</v>
      </c>
      <c r="N4240" s="9" t="str">
        <f t="shared" si="66"/>
        <v>SCHEDULE 8: CONSOLIDATION STATEMENT | 8a: CONSOLIDATION STATEMENT | Airport Company–GAAP | Depreciation</v>
      </c>
    </row>
    <row r="4241" spans="1:14" hidden="1">
      <c r="A4241" t="s">
        <v>2</v>
      </c>
      <c r="B4241">
        <v>2012</v>
      </c>
      <c r="C4241" t="s">
        <v>203</v>
      </c>
      <c r="D4241" t="s">
        <v>208</v>
      </c>
      <c r="E4241" t="s">
        <v>81</v>
      </c>
      <c r="F4241" t="s">
        <v>325</v>
      </c>
      <c r="G4241">
        <v>16</v>
      </c>
      <c r="H4241" t="s">
        <v>263</v>
      </c>
      <c r="I4241">
        <v>2012</v>
      </c>
      <c r="J4241" t="s">
        <v>92</v>
      </c>
      <c r="K4241" t="s">
        <v>1950</v>
      </c>
      <c r="L4241">
        <v>3739.046043018915</v>
      </c>
      <c r="M4241" s="9" t="str">
        <f>Data[[#This Row],[schedule]]&amp;" | "&amp;Data[[#This Row],[section]]</f>
        <v>SCHEDULE 8: CONSOLIDATION STATEMENT | 8a: CONSOLIDATION STATEMENT</v>
      </c>
      <c r="N4241" s="9" t="str">
        <f t="shared" si="66"/>
        <v>SCHEDULE 8: CONSOLIDATION STATEMENT | 8a: CONSOLIDATION STATEMENT | Airport Businesses | Revaluations</v>
      </c>
    </row>
    <row r="4242" spans="1:14" hidden="1">
      <c r="A4242" t="s">
        <v>2</v>
      </c>
      <c r="B4242">
        <v>2012</v>
      </c>
      <c r="C4242" t="s">
        <v>203</v>
      </c>
      <c r="D4242" t="s">
        <v>208</v>
      </c>
      <c r="E4242" t="s">
        <v>81</v>
      </c>
      <c r="F4242" t="s">
        <v>326</v>
      </c>
      <c r="G4242">
        <v>16</v>
      </c>
      <c r="H4242" t="s">
        <v>263</v>
      </c>
      <c r="I4242">
        <v>2012</v>
      </c>
      <c r="J4242" t="s">
        <v>92</v>
      </c>
      <c r="K4242" t="s">
        <v>1951</v>
      </c>
      <c r="L4242">
        <v>11805.782883920459</v>
      </c>
      <c r="M4242" s="9" t="str">
        <f>Data[[#This Row],[schedule]]&amp;" | "&amp;Data[[#This Row],[section]]</f>
        <v>SCHEDULE 8: CONSOLIDATION STATEMENT | 8a: CONSOLIDATION STATEMENT</v>
      </c>
      <c r="N4242" s="9" t="str">
        <f t="shared" si="66"/>
        <v>SCHEDULE 8: CONSOLIDATION STATEMENT | 8a: CONSOLIDATION STATEMENT | Regulatory/GAAP Adjustments | Revaluations</v>
      </c>
    </row>
    <row r="4243" spans="1:14" hidden="1">
      <c r="A4243" t="s">
        <v>2</v>
      </c>
      <c r="B4243">
        <v>2012</v>
      </c>
      <c r="C4243" t="s">
        <v>203</v>
      </c>
      <c r="D4243" t="s">
        <v>208</v>
      </c>
      <c r="E4243" t="s">
        <v>81</v>
      </c>
      <c r="F4243" t="s">
        <v>327</v>
      </c>
      <c r="G4243">
        <v>16</v>
      </c>
      <c r="H4243" t="s">
        <v>263</v>
      </c>
      <c r="I4243">
        <v>2012</v>
      </c>
      <c r="J4243" t="s">
        <v>92</v>
      </c>
      <c r="K4243" t="s">
        <v>1952</v>
      </c>
      <c r="L4243">
        <v>15544.83087309568</v>
      </c>
      <c r="M4243" s="9" t="str">
        <f>Data[[#This Row],[schedule]]&amp;" | "&amp;Data[[#This Row],[section]]</f>
        <v>SCHEDULE 8: CONSOLIDATION STATEMENT | 8a: CONSOLIDATION STATEMENT</v>
      </c>
      <c r="N4243" s="9" t="str">
        <f t="shared" si="66"/>
        <v>SCHEDULE 8: CONSOLIDATION STATEMENT | 8a: CONSOLIDATION STATEMENT | Airport Business–GAAP | Revaluations</v>
      </c>
    </row>
    <row r="4244" spans="1:14" hidden="1">
      <c r="A4244" t="s">
        <v>2</v>
      </c>
      <c r="B4244">
        <v>2012</v>
      </c>
      <c r="C4244" t="s">
        <v>203</v>
      </c>
      <c r="D4244" t="s">
        <v>208</v>
      </c>
      <c r="E4244" t="s">
        <v>81</v>
      </c>
      <c r="F4244" t="s">
        <v>328</v>
      </c>
      <c r="G4244">
        <v>16</v>
      </c>
      <c r="H4244" t="s">
        <v>263</v>
      </c>
      <c r="I4244">
        <v>2012</v>
      </c>
      <c r="J4244" t="s">
        <v>92</v>
      </c>
      <c r="K4244" t="s">
        <v>1953</v>
      </c>
      <c r="L4244">
        <v>-1065.830873095678</v>
      </c>
      <c r="M4244" s="9" t="str">
        <f>Data[[#This Row],[schedule]]&amp;" | "&amp;Data[[#This Row],[section]]</f>
        <v>SCHEDULE 8: CONSOLIDATION STATEMENT | 8a: CONSOLIDATION STATEMENT</v>
      </c>
      <c r="N4244" s="9" t="str">
        <f t="shared" si="66"/>
        <v>SCHEDULE 8: CONSOLIDATION STATEMENT | 8a: CONSOLIDATION STATEMENT | Unregulated Activities–GAAP | Revaluations</v>
      </c>
    </row>
    <row r="4245" spans="1:14" hidden="1">
      <c r="A4245" t="s">
        <v>2</v>
      </c>
      <c r="B4245">
        <v>2012</v>
      </c>
      <c r="C4245" t="s">
        <v>203</v>
      </c>
      <c r="D4245" t="s">
        <v>208</v>
      </c>
      <c r="E4245" t="s">
        <v>81</v>
      </c>
      <c r="F4245" t="s">
        <v>329</v>
      </c>
      <c r="G4245">
        <v>16</v>
      </c>
      <c r="H4245" t="s">
        <v>263</v>
      </c>
      <c r="I4245">
        <v>2012</v>
      </c>
      <c r="J4245" t="s">
        <v>92</v>
      </c>
      <c r="K4245" t="s">
        <v>1954</v>
      </c>
      <c r="L4245">
        <v>14479</v>
      </c>
      <c r="M4245" s="9" t="str">
        <f>Data[[#This Row],[schedule]]&amp;" | "&amp;Data[[#This Row],[section]]</f>
        <v>SCHEDULE 8: CONSOLIDATION STATEMENT | 8a: CONSOLIDATION STATEMENT</v>
      </c>
      <c r="N4245" s="9" t="str">
        <f t="shared" si="66"/>
        <v>SCHEDULE 8: CONSOLIDATION STATEMENT | 8a: CONSOLIDATION STATEMENT | Airport Company–GAAP | Revaluations</v>
      </c>
    </row>
    <row r="4246" spans="1:14" hidden="1">
      <c r="A4246" t="s">
        <v>2</v>
      </c>
      <c r="B4246">
        <v>2012</v>
      </c>
      <c r="C4246" t="s">
        <v>203</v>
      </c>
      <c r="D4246" t="s">
        <v>208</v>
      </c>
      <c r="E4246" t="s">
        <v>81</v>
      </c>
      <c r="F4246" t="s">
        <v>325</v>
      </c>
      <c r="G4246">
        <v>17</v>
      </c>
      <c r="H4246" t="s">
        <v>264</v>
      </c>
      <c r="I4246">
        <v>2012</v>
      </c>
      <c r="J4246" t="s">
        <v>92</v>
      </c>
      <c r="K4246" t="s">
        <v>1955</v>
      </c>
      <c r="L4246">
        <v>1665.287619001582</v>
      </c>
      <c r="M4246" s="9" t="str">
        <f>Data[[#This Row],[schedule]]&amp;" | "&amp;Data[[#This Row],[section]]</f>
        <v>SCHEDULE 8: CONSOLIDATION STATEMENT | 8a: CONSOLIDATION STATEMENT</v>
      </c>
      <c r="N4246" s="9" t="str">
        <f t="shared" si="66"/>
        <v>SCHEDULE 8: CONSOLIDATION STATEMENT | 8a: CONSOLIDATION STATEMENT | Airport Businesses | Tax expense</v>
      </c>
    </row>
    <row r="4247" spans="1:14" hidden="1">
      <c r="A4247" t="s">
        <v>2</v>
      </c>
      <c r="B4247">
        <v>2012</v>
      </c>
      <c r="C4247" t="s">
        <v>203</v>
      </c>
      <c r="D4247" t="s">
        <v>208</v>
      </c>
      <c r="E4247" t="s">
        <v>81</v>
      </c>
      <c r="F4247" t="s">
        <v>326</v>
      </c>
      <c r="G4247">
        <v>17</v>
      </c>
      <c r="H4247" t="s">
        <v>264</v>
      </c>
      <c r="I4247">
        <v>2012</v>
      </c>
      <c r="J4247" t="s">
        <v>92</v>
      </c>
      <c r="K4247" t="s">
        <v>1956</v>
      </c>
      <c r="L4247">
        <v>-1888.163599428754</v>
      </c>
      <c r="M4247" s="9" t="str">
        <f>Data[[#This Row],[schedule]]&amp;" | "&amp;Data[[#This Row],[section]]</f>
        <v>SCHEDULE 8: CONSOLIDATION STATEMENT | 8a: CONSOLIDATION STATEMENT</v>
      </c>
      <c r="N4247" s="9" t="str">
        <f t="shared" si="66"/>
        <v>SCHEDULE 8: CONSOLIDATION STATEMENT | 8a: CONSOLIDATION STATEMENT | Regulatory/GAAP Adjustments | Tax expense</v>
      </c>
    </row>
    <row r="4248" spans="1:14" hidden="1">
      <c r="A4248" t="s">
        <v>2</v>
      </c>
      <c r="B4248">
        <v>2012</v>
      </c>
      <c r="C4248" t="s">
        <v>203</v>
      </c>
      <c r="D4248" t="s">
        <v>208</v>
      </c>
      <c r="E4248" t="s">
        <v>81</v>
      </c>
      <c r="F4248" t="s">
        <v>327</v>
      </c>
      <c r="G4248">
        <v>17</v>
      </c>
      <c r="H4248" t="s">
        <v>264</v>
      </c>
      <c r="I4248">
        <v>2012</v>
      </c>
      <c r="J4248" t="s">
        <v>92</v>
      </c>
      <c r="K4248" t="s">
        <v>1957</v>
      </c>
      <c r="L4248">
        <v>-222.8325684353463</v>
      </c>
      <c r="M4248" s="9" t="str">
        <f>Data[[#This Row],[schedule]]&amp;" | "&amp;Data[[#This Row],[section]]</f>
        <v>SCHEDULE 8: CONSOLIDATION STATEMENT | 8a: CONSOLIDATION STATEMENT</v>
      </c>
      <c r="N4248" s="9" t="str">
        <f t="shared" si="66"/>
        <v>SCHEDULE 8: CONSOLIDATION STATEMENT | 8a: CONSOLIDATION STATEMENT | Airport Business–GAAP | Tax expense</v>
      </c>
    </row>
    <row r="4249" spans="1:14" hidden="1">
      <c r="A4249" t="s">
        <v>2</v>
      </c>
      <c r="B4249">
        <v>2012</v>
      </c>
      <c r="C4249" t="s">
        <v>203</v>
      </c>
      <c r="D4249" t="s">
        <v>208</v>
      </c>
      <c r="E4249" t="s">
        <v>81</v>
      </c>
      <c r="F4249" t="s">
        <v>328</v>
      </c>
      <c r="G4249">
        <v>17</v>
      </c>
      <c r="H4249" t="s">
        <v>264</v>
      </c>
      <c r="I4249">
        <v>2012</v>
      </c>
      <c r="J4249" t="s">
        <v>92</v>
      </c>
      <c r="K4249" t="s">
        <v>1958</v>
      </c>
      <c r="L4249">
        <v>6920.8325684353458</v>
      </c>
      <c r="M4249" s="9" t="str">
        <f>Data[[#This Row],[schedule]]&amp;" | "&amp;Data[[#This Row],[section]]</f>
        <v>SCHEDULE 8: CONSOLIDATION STATEMENT | 8a: CONSOLIDATION STATEMENT</v>
      </c>
      <c r="N4249" s="9" t="str">
        <f t="shared" si="66"/>
        <v>SCHEDULE 8: CONSOLIDATION STATEMENT | 8a: CONSOLIDATION STATEMENT | Unregulated Activities–GAAP | Tax expense</v>
      </c>
    </row>
    <row r="4250" spans="1:14" hidden="1">
      <c r="A4250" t="s">
        <v>2</v>
      </c>
      <c r="B4250">
        <v>2012</v>
      </c>
      <c r="C4250" t="s">
        <v>203</v>
      </c>
      <c r="D4250" t="s">
        <v>208</v>
      </c>
      <c r="E4250" t="s">
        <v>81</v>
      </c>
      <c r="F4250" t="s">
        <v>329</v>
      </c>
      <c r="G4250">
        <v>17</v>
      </c>
      <c r="H4250" t="s">
        <v>264</v>
      </c>
      <c r="I4250">
        <v>2012</v>
      </c>
      <c r="J4250" t="s">
        <v>92</v>
      </c>
      <c r="K4250" t="s">
        <v>1959</v>
      </c>
      <c r="L4250">
        <v>6698</v>
      </c>
      <c r="M4250" s="9" t="str">
        <f>Data[[#This Row],[schedule]]&amp;" | "&amp;Data[[#This Row],[section]]</f>
        <v>SCHEDULE 8: CONSOLIDATION STATEMENT | 8a: CONSOLIDATION STATEMENT</v>
      </c>
      <c r="N4250" s="9" t="str">
        <f t="shared" si="66"/>
        <v>SCHEDULE 8: CONSOLIDATION STATEMENT | 8a: CONSOLIDATION STATEMENT | Airport Company–GAAP | Tax expense</v>
      </c>
    </row>
    <row r="4251" spans="1:14" hidden="1">
      <c r="A4251" t="s">
        <v>2</v>
      </c>
      <c r="B4251">
        <v>2012</v>
      </c>
      <c r="C4251" t="s">
        <v>203</v>
      </c>
      <c r="D4251" t="s">
        <v>208</v>
      </c>
      <c r="E4251" t="s">
        <v>81</v>
      </c>
      <c r="F4251" t="s">
        <v>325</v>
      </c>
      <c r="G4251">
        <v>19</v>
      </c>
      <c r="H4251" t="s">
        <v>265</v>
      </c>
      <c r="I4251">
        <v>2012</v>
      </c>
      <c r="J4251" t="s">
        <v>92</v>
      </c>
      <c r="K4251" t="s">
        <v>1960</v>
      </c>
      <c r="L4251">
        <v>7517.4443355689918</v>
      </c>
      <c r="M4251" s="9" t="str">
        <f>Data[[#This Row],[schedule]]&amp;" | "&amp;Data[[#This Row],[section]]</f>
        <v>SCHEDULE 8: CONSOLIDATION STATEMENT | 8a: CONSOLIDATION STATEMENT</v>
      </c>
      <c r="N4251" s="9" t="str">
        <f t="shared" si="66"/>
        <v xml:space="preserve">SCHEDULE 8: CONSOLIDATION STATEMENT | 8a: CONSOLIDATION STATEMENT | Airport Businesses | Net operating surplus / (deficit) before interest </v>
      </c>
    </row>
    <row r="4252" spans="1:14" hidden="1">
      <c r="A4252" t="s">
        <v>2</v>
      </c>
      <c r="B4252">
        <v>2012</v>
      </c>
      <c r="C4252" t="s">
        <v>203</v>
      </c>
      <c r="D4252" t="s">
        <v>208</v>
      </c>
      <c r="E4252" t="s">
        <v>81</v>
      </c>
      <c r="F4252" t="s">
        <v>326</v>
      </c>
      <c r="G4252">
        <v>19</v>
      </c>
      <c r="H4252" t="s">
        <v>265</v>
      </c>
      <c r="I4252">
        <v>2012</v>
      </c>
      <c r="J4252" t="s">
        <v>92</v>
      </c>
      <c r="K4252" t="s">
        <v>1961</v>
      </c>
      <c r="L4252">
        <v>12572.15344669847</v>
      </c>
      <c r="M4252" s="9" t="str">
        <f>Data[[#This Row],[schedule]]&amp;" | "&amp;Data[[#This Row],[section]]</f>
        <v>SCHEDULE 8: CONSOLIDATION STATEMENT | 8a: CONSOLIDATION STATEMENT</v>
      </c>
      <c r="N4252" s="9" t="str">
        <f t="shared" si="66"/>
        <v xml:space="preserve">SCHEDULE 8: CONSOLIDATION STATEMENT | 8a: CONSOLIDATION STATEMENT | Regulatory/GAAP Adjustments | Net operating surplus / (deficit) before interest </v>
      </c>
    </row>
    <row r="4253" spans="1:14" hidden="1">
      <c r="A4253" t="s">
        <v>2</v>
      </c>
      <c r="B4253">
        <v>2012</v>
      </c>
      <c r="C4253" t="s">
        <v>203</v>
      </c>
      <c r="D4253" t="s">
        <v>208</v>
      </c>
      <c r="E4253" t="s">
        <v>81</v>
      </c>
      <c r="F4253" t="s">
        <v>327</v>
      </c>
      <c r="G4253">
        <v>19</v>
      </c>
      <c r="H4253" t="s">
        <v>265</v>
      </c>
      <c r="I4253">
        <v>2012</v>
      </c>
      <c r="J4253" t="s">
        <v>92</v>
      </c>
      <c r="K4253" t="s">
        <v>1962</v>
      </c>
      <c r="L4253">
        <v>20089.35604279023</v>
      </c>
      <c r="M4253" s="9" t="str">
        <f>Data[[#This Row],[schedule]]&amp;" | "&amp;Data[[#This Row],[section]]</f>
        <v>SCHEDULE 8: CONSOLIDATION STATEMENT | 8a: CONSOLIDATION STATEMENT</v>
      </c>
      <c r="N4253" s="9" t="str">
        <f t="shared" si="66"/>
        <v xml:space="preserve">SCHEDULE 8: CONSOLIDATION STATEMENT | 8a: CONSOLIDATION STATEMENT | Airport Business–GAAP | Net operating surplus / (deficit) before interest </v>
      </c>
    </row>
    <row r="4254" spans="1:14" hidden="1">
      <c r="A4254" t="s">
        <v>2</v>
      </c>
      <c r="B4254">
        <v>2012</v>
      </c>
      <c r="C4254" t="s">
        <v>203</v>
      </c>
      <c r="D4254" t="s">
        <v>208</v>
      </c>
      <c r="E4254" t="s">
        <v>81</v>
      </c>
      <c r="F4254" t="s">
        <v>328</v>
      </c>
      <c r="G4254">
        <v>19</v>
      </c>
      <c r="H4254" t="s">
        <v>265</v>
      </c>
      <c r="I4254">
        <v>2012</v>
      </c>
      <c r="J4254" t="s">
        <v>92</v>
      </c>
      <c r="K4254" t="s">
        <v>1963</v>
      </c>
      <c r="L4254">
        <v>29146.64395720977</v>
      </c>
      <c r="M4254" s="9" t="str">
        <f>Data[[#This Row],[schedule]]&amp;" | "&amp;Data[[#This Row],[section]]</f>
        <v>SCHEDULE 8: CONSOLIDATION STATEMENT | 8a: CONSOLIDATION STATEMENT</v>
      </c>
      <c r="N4254" s="9" t="str">
        <f t="shared" si="66"/>
        <v xml:space="preserve">SCHEDULE 8: CONSOLIDATION STATEMENT | 8a: CONSOLIDATION STATEMENT | Unregulated Activities–GAAP | Net operating surplus / (deficit) before interest </v>
      </c>
    </row>
    <row r="4255" spans="1:14" hidden="1">
      <c r="A4255" t="s">
        <v>2</v>
      </c>
      <c r="B4255">
        <v>2012</v>
      </c>
      <c r="C4255" t="s">
        <v>203</v>
      </c>
      <c r="D4255" t="s">
        <v>208</v>
      </c>
      <c r="E4255" t="s">
        <v>81</v>
      </c>
      <c r="F4255" t="s">
        <v>329</v>
      </c>
      <c r="G4255">
        <v>19</v>
      </c>
      <c r="H4255" t="s">
        <v>265</v>
      </c>
      <c r="I4255">
        <v>2012</v>
      </c>
      <c r="J4255" t="s">
        <v>92</v>
      </c>
      <c r="K4255" t="s">
        <v>1964</v>
      </c>
      <c r="L4255">
        <v>49236</v>
      </c>
      <c r="M4255" s="9" t="str">
        <f>Data[[#This Row],[schedule]]&amp;" | "&amp;Data[[#This Row],[section]]</f>
        <v>SCHEDULE 8: CONSOLIDATION STATEMENT | 8a: CONSOLIDATION STATEMENT</v>
      </c>
      <c r="N4255" s="9" t="str">
        <f t="shared" si="66"/>
        <v xml:space="preserve">SCHEDULE 8: CONSOLIDATION STATEMENT | 8a: CONSOLIDATION STATEMENT | Airport Company–GAAP | Net operating surplus / (deficit) before interest </v>
      </c>
    </row>
    <row r="4256" spans="1:14" hidden="1">
      <c r="A4256" t="s">
        <v>2</v>
      </c>
      <c r="B4256">
        <v>2012</v>
      </c>
      <c r="C4256" t="s">
        <v>203</v>
      </c>
      <c r="D4256" t="s">
        <v>208</v>
      </c>
      <c r="E4256" t="s">
        <v>81</v>
      </c>
      <c r="F4256" t="s">
        <v>325</v>
      </c>
      <c r="G4256">
        <v>21</v>
      </c>
      <c r="H4256" t="s">
        <v>266</v>
      </c>
      <c r="I4256">
        <v>2012</v>
      </c>
      <c r="J4256" t="s">
        <v>92</v>
      </c>
      <c r="K4256" t="s">
        <v>1930</v>
      </c>
      <c r="L4256">
        <v>408993.4486838915</v>
      </c>
      <c r="M4256" s="9" t="str">
        <f>Data[[#This Row],[schedule]]&amp;" | "&amp;Data[[#This Row],[section]]</f>
        <v>SCHEDULE 8: CONSOLIDATION STATEMENT | 8a: CONSOLIDATION STATEMENT</v>
      </c>
      <c r="N4256" s="9" t="str">
        <f t="shared" si="66"/>
        <v xml:space="preserve">SCHEDULE 8: CONSOLIDATION STATEMENT | 8a: CONSOLIDATION STATEMENT | Airport Businesses | Property plant and equipment </v>
      </c>
    </row>
    <row r="4257" spans="1:14" hidden="1">
      <c r="A4257" t="s">
        <v>2</v>
      </c>
      <c r="B4257">
        <v>2012</v>
      </c>
      <c r="C4257" t="s">
        <v>203</v>
      </c>
      <c r="D4257" t="s">
        <v>208</v>
      </c>
      <c r="E4257" t="s">
        <v>81</v>
      </c>
      <c r="F4257" t="s">
        <v>326</v>
      </c>
      <c r="G4257">
        <v>21</v>
      </c>
      <c r="H4257" t="s">
        <v>266</v>
      </c>
      <c r="I4257">
        <v>2012</v>
      </c>
      <c r="J4257" t="s">
        <v>92</v>
      </c>
      <c r="K4257" t="s">
        <v>1965</v>
      </c>
      <c r="L4257">
        <v>105076.62966999441</v>
      </c>
      <c r="M4257" s="9" t="str">
        <f>Data[[#This Row],[schedule]]&amp;" | "&amp;Data[[#This Row],[section]]</f>
        <v>SCHEDULE 8: CONSOLIDATION STATEMENT | 8a: CONSOLIDATION STATEMENT</v>
      </c>
      <c r="N4257" s="9" t="str">
        <f t="shared" si="66"/>
        <v xml:space="preserve">SCHEDULE 8: CONSOLIDATION STATEMENT | 8a: CONSOLIDATION STATEMENT | Regulatory/GAAP Adjustments | Property plant and equipment </v>
      </c>
    </row>
    <row r="4258" spans="1:14" hidden="1">
      <c r="A4258" t="s">
        <v>2</v>
      </c>
      <c r="B4258">
        <v>2012</v>
      </c>
      <c r="C4258" t="s">
        <v>203</v>
      </c>
      <c r="D4258" t="s">
        <v>208</v>
      </c>
      <c r="E4258" t="s">
        <v>81</v>
      </c>
      <c r="F4258" t="s">
        <v>327</v>
      </c>
      <c r="G4258">
        <v>21</v>
      </c>
      <c r="H4258" t="s">
        <v>266</v>
      </c>
      <c r="I4258">
        <v>2012</v>
      </c>
      <c r="J4258" t="s">
        <v>92</v>
      </c>
      <c r="K4258" t="s">
        <v>1966</v>
      </c>
      <c r="L4258">
        <v>514070.07835388591</v>
      </c>
      <c r="M4258" s="9" t="str">
        <f>Data[[#This Row],[schedule]]&amp;" | "&amp;Data[[#This Row],[section]]</f>
        <v>SCHEDULE 8: CONSOLIDATION STATEMENT | 8a: CONSOLIDATION STATEMENT</v>
      </c>
      <c r="N4258" s="9" t="str">
        <f t="shared" si="66"/>
        <v xml:space="preserve">SCHEDULE 8: CONSOLIDATION STATEMENT | 8a: CONSOLIDATION STATEMENT | Airport Business–GAAP | Property plant and equipment </v>
      </c>
    </row>
    <row r="4259" spans="1:14" hidden="1">
      <c r="A4259" t="s">
        <v>2</v>
      </c>
      <c r="B4259">
        <v>2012</v>
      </c>
      <c r="C4259" t="s">
        <v>203</v>
      </c>
      <c r="D4259" t="s">
        <v>208</v>
      </c>
      <c r="E4259" t="s">
        <v>81</v>
      </c>
      <c r="F4259" t="s">
        <v>328</v>
      </c>
      <c r="G4259">
        <v>21</v>
      </c>
      <c r="H4259" t="s">
        <v>266</v>
      </c>
      <c r="I4259">
        <v>2012</v>
      </c>
      <c r="J4259" t="s">
        <v>92</v>
      </c>
      <c r="K4259" t="s">
        <v>1967</v>
      </c>
      <c r="L4259">
        <v>368781.92164611421</v>
      </c>
      <c r="M4259" s="9" t="str">
        <f>Data[[#This Row],[schedule]]&amp;" | "&amp;Data[[#This Row],[section]]</f>
        <v>SCHEDULE 8: CONSOLIDATION STATEMENT | 8a: CONSOLIDATION STATEMENT</v>
      </c>
      <c r="N4259" s="9" t="str">
        <f t="shared" si="66"/>
        <v xml:space="preserve">SCHEDULE 8: CONSOLIDATION STATEMENT | 8a: CONSOLIDATION STATEMENT | Unregulated Activities–GAAP | Property plant and equipment </v>
      </c>
    </row>
    <row r="4260" spans="1:14" hidden="1">
      <c r="A4260" t="s">
        <v>2</v>
      </c>
      <c r="B4260">
        <v>2012</v>
      </c>
      <c r="C4260" t="s">
        <v>203</v>
      </c>
      <c r="D4260" t="s">
        <v>208</v>
      </c>
      <c r="E4260" t="s">
        <v>81</v>
      </c>
      <c r="F4260" t="s">
        <v>329</v>
      </c>
      <c r="G4260">
        <v>21</v>
      </c>
      <c r="H4260" t="s">
        <v>266</v>
      </c>
      <c r="I4260">
        <v>2012</v>
      </c>
      <c r="J4260" t="s">
        <v>92</v>
      </c>
      <c r="K4260" t="s">
        <v>1968</v>
      </c>
      <c r="L4260">
        <v>882852</v>
      </c>
      <c r="M4260" s="9" t="str">
        <f>Data[[#This Row],[schedule]]&amp;" | "&amp;Data[[#This Row],[section]]</f>
        <v>SCHEDULE 8: CONSOLIDATION STATEMENT | 8a: CONSOLIDATION STATEMENT</v>
      </c>
      <c r="N4260" s="9" t="str">
        <f t="shared" si="66"/>
        <v xml:space="preserve">SCHEDULE 8: CONSOLIDATION STATEMENT | 8a: CONSOLIDATION STATEMENT | Airport Company–GAAP | Property plant and equipment </v>
      </c>
    </row>
    <row r="4261" spans="1:14" hidden="1">
      <c r="A4261" t="s">
        <v>2</v>
      </c>
      <c r="B4261">
        <v>2012</v>
      </c>
      <c r="C4261" t="s">
        <v>204</v>
      </c>
      <c r="D4261" t="s">
        <v>209</v>
      </c>
      <c r="E4261" t="s">
        <v>81</v>
      </c>
      <c r="F4261" t="s">
        <v>330</v>
      </c>
      <c r="G4261">
        <v>8</v>
      </c>
      <c r="H4261" t="s">
        <v>169</v>
      </c>
      <c r="I4261">
        <v>2012</v>
      </c>
      <c r="J4261" t="s">
        <v>92</v>
      </c>
      <c r="K4261" t="s">
        <v>458</v>
      </c>
      <c r="L4261">
        <v>0</v>
      </c>
      <c r="M4261" s="9" t="str">
        <f>Data[[#This Row],[schedule]]&amp;" | "&amp;Data[[#This Row],[section]]</f>
        <v>SCHEDULE 7: REPORT ON SEGMENTED INFORMATION | 7.a</v>
      </c>
      <c r="N4261" s="9" t="str">
        <f t="shared" si="66"/>
        <v>SCHEDULE 7: REPORT ON SEGMENTED INFORMATION | 7.a | Specified Passenger Terminal Activities | Airfield Charges</v>
      </c>
    </row>
    <row r="4262" spans="1:14" hidden="1">
      <c r="A4262" t="s">
        <v>2</v>
      </c>
      <c r="B4262">
        <v>2012</v>
      </c>
      <c r="C4262" t="s">
        <v>204</v>
      </c>
      <c r="D4262" t="s">
        <v>209</v>
      </c>
      <c r="E4262" t="s">
        <v>81</v>
      </c>
      <c r="F4262" t="s">
        <v>321</v>
      </c>
      <c r="G4262">
        <v>8</v>
      </c>
      <c r="H4262" t="s">
        <v>169</v>
      </c>
      <c r="I4262">
        <v>2012</v>
      </c>
      <c r="J4262" t="s">
        <v>92</v>
      </c>
      <c r="K4262" t="s">
        <v>1969</v>
      </c>
      <c r="L4262">
        <v>18773</v>
      </c>
      <c r="M4262" s="9" t="str">
        <f>Data[[#This Row],[schedule]]&amp;" | "&amp;Data[[#This Row],[section]]</f>
        <v>SCHEDULE 7: REPORT ON SEGMENTED INFORMATION | 7.a</v>
      </c>
      <c r="N4262" s="9" t="str">
        <f t="shared" si="66"/>
        <v>SCHEDULE 7: REPORT ON SEGMENTED INFORMATION | 7.a | Airfield Activities | Airfield Charges</v>
      </c>
    </row>
    <row r="4263" spans="1:14" hidden="1">
      <c r="A4263" t="s">
        <v>2</v>
      </c>
      <c r="B4263">
        <v>2012</v>
      </c>
      <c r="C4263" t="s">
        <v>204</v>
      </c>
      <c r="D4263" t="s">
        <v>209</v>
      </c>
      <c r="E4263" t="s">
        <v>81</v>
      </c>
      <c r="F4263" t="s">
        <v>322</v>
      </c>
      <c r="G4263">
        <v>8</v>
      </c>
      <c r="H4263" t="s">
        <v>169</v>
      </c>
      <c r="I4263">
        <v>2012</v>
      </c>
      <c r="J4263" t="s">
        <v>92</v>
      </c>
      <c r="K4263" t="s">
        <v>458</v>
      </c>
      <c r="L4263">
        <v>0</v>
      </c>
      <c r="M4263" s="9" t="str">
        <f>Data[[#This Row],[schedule]]&amp;" | "&amp;Data[[#This Row],[section]]</f>
        <v>SCHEDULE 7: REPORT ON SEGMENTED INFORMATION | 7.a</v>
      </c>
      <c r="N4263" s="9" t="str">
        <f t="shared" si="66"/>
        <v>SCHEDULE 7: REPORT ON SEGMENTED INFORMATION | 7.a | Aircraft and Freight Activities | Airfield Charges</v>
      </c>
    </row>
    <row r="4264" spans="1:14" hidden="1">
      <c r="A4264" t="s">
        <v>2</v>
      </c>
      <c r="B4264">
        <v>2012</v>
      </c>
      <c r="C4264" t="s">
        <v>204</v>
      </c>
      <c r="D4264" t="s">
        <v>209</v>
      </c>
      <c r="E4264" t="s">
        <v>81</v>
      </c>
      <c r="F4264" t="s">
        <v>323</v>
      </c>
      <c r="G4264">
        <v>8</v>
      </c>
      <c r="H4264" t="s">
        <v>169</v>
      </c>
      <c r="I4264">
        <v>2012</v>
      </c>
      <c r="J4264" t="s">
        <v>92</v>
      </c>
      <c r="K4264" t="s">
        <v>1969</v>
      </c>
      <c r="L4264">
        <v>18773</v>
      </c>
      <c r="M4264" s="9" t="str">
        <f>Data[[#This Row],[schedule]]&amp;" | "&amp;Data[[#This Row],[section]]</f>
        <v>SCHEDULE 7: REPORT ON SEGMENTED INFORMATION | 7.a</v>
      </c>
      <c r="N4264" s="9" t="str">
        <f t="shared" si="66"/>
        <v>SCHEDULE 7: REPORT ON SEGMENTED INFORMATION | 7.a | Airport Business | Airfield Charges</v>
      </c>
    </row>
    <row r="4265" spans="1:14" hidden="1">
      <c r="A4265" t="s">
        <v>2</v>
      </c>
      <c r="B4265">
        <v>2012</v>
      </c>
      <c r="C4265" t="s">
        <v>204</v>
      </c>
      <c r="D4265" t="s">
        <v>209</v>
      </c>
      <c r="E4265" t="s">
        <v>81</v>
      </c>
      <c r="F4265" t="s">
        <v>330</v>
      </c>
      <c r="G4265">
        <v>9</v>
      </c>
      <c r="H4265" t="s">
        <v>170</v>
      </c>
      <c r="I4265">
        <v>2012</v>
      </c>
      <c r="J4265" t="s">
        <v>92</v>
      </c>
      <c r="K4265" t="s">
        <v>1970</v>
      </c>
      <c r="L4265">
        <v>7018</v>
      </c>
      <c r="M4265" s="9" t="str">
        <f>Data[[#This Row],[schedule]]&amp;" | "&amp;Data[[#This Row],[section]]</f>
        <v>SCHEDULE 7: REPORT ON SEGMENTED INFORMATION | 7.a</v>
      </c>
      <c r="N4265" s="9" t="str">
        <f t="shared" si="66"/>
        <v>SCHEDULE 7: REPORT ON SEGMENTED INFORMATION | 7.a | Specified Passenger Terminal Activities | Terminal Charges</v>
      </c>
    </row>
    <row r="4266" spans="1:14" hidden="1">
      <c r="A4266" t="s">
        <v>2</v>
      </c>
      <c r="B4266">
        <v>2012</v>
      </c>
      <c r="C4266" t="s">
        <v>204</v>
      </c>
      <c r="D4266" t="s">
        <v>209</v>
      </c>
      <c r="E4266" t="s">
        <v>81</v>
      </c>
      <c r="F4266" t="s">
        <v>321</v>
      </c>
      <c r="G4266">
        <v>9</v>
      </c>
      <c r="H4266" t="s">
        <v>170</v>
      </c>
      <c r="I4266">
        <v>2012</v>
      </c>
      <c r="J4266" t="s">
        <v>92</v>
      </c>
      <c r="K4266" t="s">
        <v>458</v>
      </c>
      <c r="L4266">
        <v>0</v>
      </c>
      <c r="M4266" s="9" t="str">
        <f>Data[[#This Row],[schedule]]&amp;" | "&amp;Data[[#This Row],[section]]</f>
        <v>SCHEDULE 7: REPORT ON SEGMENTED INFORMATION | 7.a</v>
      </c>
      <c r="N4266" s="9" t="str">
        <f t="shared" si="66"/>
        <v>SCHEDULE 7: REPORT ON SEGMENTED INFORMATION | 7.a | Airfield Activities | Terminal Charges</v>
      </c>
    </row>
    <row r="4267" spans="1:14" hidden="1">
      <c r="A4267" t="s">
        <v>2</v>
      </c>
      <c r="B4267">
        <v>2012</v>
      </c>
      <c r="C4267" t="s">
        <v>204</v>
      </c>
      <c r="D4267" t="s">
        <v>209</v>
      </c>
      <c r="E4267" t="s">
        <v>81</v>
      </c>
      <c r="F4267" t="s">
        <v>322</v>
      </c>
      <c r="G4267">
        <v>9</v>
      </c>
      <c r="H4267" t="s">
        <v>170</v>
      </c>
      <c r="I4267">
        <v>2012</v>
      </c>
      <c r="J4267" t="s">
        <v>92</v>
      </c>
      <c r="K4267" t="s">
        <v>458</v>
      </c>
      <c r="L4267">
        <v>0</v>
      </c>
      <c r="M4267" s="9" t="str">
        <f>Data[[#This Row],[schedule]]&amp;" | "&amp;Data[[#This Row],[section]]</f>
        <v>SCHEDULE 7: REPORT ON SEGMENTED INFORMATION | 7.a</v>
      </c>
      <c r="N4267" s="9" t="str">
        <f t="shared" si="66"/>
        <v>SCHEDULE 7: REPORT ON SEGMENTED INFORMATION | 7.a | Aircraft and Freight Activities | Terminal Charges</v>
      </c>
    </row>
    <row r="4268" spans="1:14" hidden="1">
      <c r="A4268" t="s">
        <v>2</v>
      </c>
      <c r="B4268">
        <v>2012</v>
      </c>
      <c r="C4268" t="s">
        <v>204</v>
      </c>
      <c r="D4268" t="s">
        <v>209</v>
      </c>
      <c r="E4268" t="s">
        <v>81</v>
      </c>
      <c r="F4268" t="s">
        <v>323</v>
      </c>
      <c r="G4268">
        <v>9</v>
      </c>
      <c r="H4268" t="s">
        <v>170</v>
      </c>
      <c r="I4268">
        <v>2012</v>
      </c>
      <c r="J4268" t="s">
        <v>92</v>
      </c>
      <c r="K4268" t="s">
        <v>1970</v>
      </c>
      <c r="L4268">
        <v>7018</v>
      </c>
      <c r="M4268" s="9" t="str">
        <f>Data[[#This Row],[schedule]]&amp;" | "&amp;Data[[#This Row],[section]]</f>
        <v>SCHEDULE 7: REPORT ON SEGMENTED INFORMATION | 7.a</v>
      </c>
      <c r="N4268" s="9" t="str">
        <f t="shared" si="66"/>
        <v>SCHEDULE 7: REPORT ON SEGMENTED INFORMATION | 7.a | Airport Business | Terminal Charges</v>
      </c>
    </row>
    <row r="4269" spans="1:14" hidden="1">
      <c r="A4269" t="s">
        <v>2</v>
      </c>
      <c r="B4269">
        <v>2012</v>
      </c>
      <c r="C4269" t="s">
        <v>204</v>
      </c>
      <c r="D4269" t="s">
        <v>209</v>
      </c>
      <c r="E4269" t="s">
        <v>81</v>
      </c>
      <c r="F4269" t="s">
        <v>330</v>
      </c>
      <c r="G4269">
        <v>10</v>
      </c>
      <c r="H4269" t="s">
        <v>171</v>
      </c>
      <c r="I4269">
        <v>2012</v>
      </c>
      <c r="J4269" t="s">
        <v>92</v>
      </c>
      <c r="K4269" t="s">
        <v>1971</v>
      </c>
      <c r="L4269">
        <v>2266.2627499999999</v>
      </c>
      <c r="M4269" s="9" t="str">
        <f>Data[[#This Row],[schedule]]&amp;" | "&amp;Data[[#This Row],[section]]</f>
        <v>SCHEDULE 7: REPORT ON SEGMENTED INFORMATION | 7.a</v>
      </c>
      <c r="N4269" s="9" t="str">
        <f t="shared" si="66"/>
        <v>SCHEDULE 7: REPORT ON SEGMENTED INFORMATION | 7.a | Specified Passenger Terminal Activities | Counter Charges</v>
      </c>
    </row>
    <row r="4270" spans="1:14" hidden="1">
      <c r="A4270" t="s">
        <v>2</v>
      </c>
      <c r="B4270">
        <v>2012</v>
      </c>
      <c r="C4270" t="s">
        <v>204</v>
      </c>
      <c r="D4270" t="s">
        <v>209</v>
      </c>
      <c r="E4270" t="s">
        <v>81</v>
      </c>
      <c r="F4270" t="s">
        <v>321</v>
      </c>
      <c r="G4270">
        <v>10</v>
      </c>
      <c r="H4270" t="s">
        <v>171</v>
      </c>
      <c r="I4270">
        <v>2012</v>
      </c>
      <c r="J4270" t="s">
        <v>92</v>
      </c>
      <c r="K4270" t="s">
        <v>458</v>
      </c>
      <c r="L4270">
        <v>0</v>
      </c>
      <c r="M4270" s="9" t="str">
        <f>Data[[#This Row],[schedule]]&amp;" | "&amp;Data[[#This Row],[section]]</f>
        <v>SCHEDULE 7: REPORT ON SEGMENTED INFORMATION | 7.a</v>
      </c>
      <c r="N4270" s="9" t="str">
        <f t="shared" si="66"/>
        <v>SCHEDULE 7: REPORT ON SEGMENTED INFORMATION | 7.a | Airfield Activities | Counter Charges</v>
      </c>
    </row>
    <row r="4271" spans="1:14" hidden="1">
      <c r="A4271" t="s">
        <v>2</v>
      </c>
      <c r="B4271">
        <v>2012</v>
      </c>
      <c r="C4271" t="s">
        <v>204</v>
      </c>
      <c r="D4271" t="s">
        <v>209</v>
      </c>
      <c r="E4271" t="s">
        <v>81</v>
      </c>
      <c r="F4271" t="s">
        <v>322</v>
      </c>
      <c r="G4271">
        <v>10</v>
      </c>
      <c r="H4271" t="s">
        <v>171</v>
      </c>
      <c r="I4271">
        <v>2012</v>
      </c>
      <c r="J4271" t="s">
        <v>92</v>
      </c>
      <c r="K4271" t="s">
        <v>458</v>
      </c>
      <c r="L4271">
        <v>0</v>
      </c>
      <c r="M4271" s="9" t="str">
        <f>Data[[#This Row],[schedule]]&amp;" | "&amp;Data[[#This Row],[section]]</f>
        <v>SCHEDULE 7: REPORT ON SEGMENTED INFORMATION | 7.a</v>
      </c>
      <c r="N4271" s="9" t="str">
        <f t="shared" si="66"/>
        <v>SCHEDULE 7: REPORT ON SEGMENTED INFORMATION | 7.a | Aircraft and Freight Activities | Counter Charges</v>
      </c>
    </row>
    <row r="4272" spans="1:14" hidden="1">
      <c r="A4272" t="s">
        <v>2</v>
      </c>
      <c r="B4272">
        <v>2012</v>
      </c>
      <c r="C4272" t="s">
        <v>204</v>
      </c>
      <c r="D4272" t="s">
        <v>209</v>
      </c>
      <c r="E4272" t="s">
        <v>81</v>
      </c>
      <c r="F4272" t="s">
        <v>323</v>
      </c>
      <c r="G4272">
        <v>10</v>
      </c>
      <c r="H4272" t="s">
        <v>171</v>
      </c>
      <c r="I4272">
        <v>2012</v>
      </c>
      <c r="J4272" t="s">
        <v>92</v>
      </c>
      <c r="K4272" t="s">
        <v>1971</v>
      </c>
      <c r="L4272">
        <v>2266.2627499999999</v>
      </c>
      <c r="M4272" s="9" t="str">
        <f>Data[[#This Row],[schedule]]&amp;" | "&amp;Data[[#This Row],[section]]</f>
        <v>SCHEDULE 7: REPORT ON SEGMENTED INFORMATION | 7.a</v>
      </c>
      <c r="N4272" s="9" t="str">
        <f t="shared" si="66"/>
        <v>SCHEDULE 7: REPORT ON SEGMENTED INFORMATION | 7.a | Airport Business | Counter Charges</v>
      </c>
    </row>
    <row r="4273" spans="1:14" hidden="1">
      <c r="A4273" t="s">
        <v>2</v>
      </c>
      <c r="B4273">
        <v>2012</v>
      </c>
      <c r="C4273" t="s">
        <v>204</v>
      </c>
      <c r="D4273" t="s">
        <v>209</v>
      </c>
      <c r="E4273" t="s">
        <v>81</v>
      </c>
      <c r="F4273" t="s">
        <v>330</v>
      </c>
      <c r="G4273">
        <v>11</v>
      </c>
      <c r="H4273" t="s">
        <v>172</v>
      </c>
      <c r="I4273">
        <v>2012</v>
      </c>
      <c r="J4273" t="s">
        <v>92</v>
      </c>
      <c r="K4273" t="s">
        <v>1972</v>
      </c>
      <c r="L4273">
        <v>14657.36738</v>
      </c>
      <c r="M4273" s="9" t="str">
        <f>Data[[#This Row],[schedule]]&amp;" | "&amp;Data[[#This Row],[section]]</f>
        <v>SCHEDULE 7: REPORT ON SEGMENTED INFORMATION | 7.a</v>
      </c>
      <c r="N4273" s="9" t="str">
        <f t="shared" si="66"/>
        <v>SCHEDULE 7: REPORT ON SEGMENTED INFORMATION | 7.a | Specified Passenger Terminal Activities | Passenger Service Charges</v>
      </c>
    </row>
    <row r="4274" spans="1:14" hidden="1">
      <c r="A4274" t="s">
        <v>2</v>
      </c>
      <c r="B4274">
        <v>2012</v>
      </c>
      <c r="C4274" t="s">
        <v>204</v>
      </c>
      <c r="D4274" t="s">
        <v>209</v>
      </c>
      <c r="E4274" t="s">
        <v>81</v>
      </c>
      <c r="F4274" t="s">
        <v>321</v>
      </c>
      <c r="G4274">
        <v>11</v>
      </c>
      <c r="H4274" t="s">
        <v>172</v>
      </c>
      <c r="I4274">
        <v>2012</v>
      </c>
      <c r="J4274" t="s">
        <v>92</v>
      </c>
      <c r="K4274" t="s">
        <v>458</v>
      </c>
      <c r="L4274">
        <v>0</v>
      </c>
      <c r="M4274" s="9" t="str">
        <f>Data[[#This Row],[schedule]]&amp;" | "&amp;Data[[#This Row],[section]]</f>
        <v>SCHEDULE 7: REPORT ON SEGMENTED INFORMATION | 7.a</v>
      </c>
      <c r="N4274" s="9" t="str">
        <f t="shared" si="66"/>
        <v>SCHEDULE 7: REPORT ON SEGMENTED INFORMATION | 7.a | Airfield Activities | Passenger Service Charges</v>
      </c>
    </row>
    <row r="4275" spans="1:14" hidden="1">
      <c r="A4275" t="s">
        <v>2</v>
      </c>
      <c r="B4275">
        <v>2012</v>
      </c>
      <c r="C4275" t="s">
        <v>204</v>
      </c>
      <c r="D4275" t="s">
        <v>209</v>
      </c>
      <c r="E4275" t="s">
        <v>81</v>
      </c>
      <c r="F4275" t="s">
        <v>322</v>
      </c>
      <c r="G4275">
        <v>11</v>
      </c>
      <c r="H4275" t="s">
        <v>172</v>
      </c>
      <c r="I4275">
        <v>2012</v>
      </c>
      <c r="J4275" t="s">
        <v>92</v>
      </c>
      <c r="K4275" t="s">
        <v>458</v>
      </c>
      <c r="L4275">
        <v>0</v>
      </c>
      <c r="M4275" s="9" t="str">
        <f>Data[[#This Row],[schedule]]&amp;" | "&amp;Data[[#This Row],[section]]</f>
        <v>SCHEDULE 7: REPORT ON SEGMENTED INFORMATION | 7.a</v>
      </c>
      <c r="N4275" s="9" t="str">
        <f t="shared" si="66"/>
        <v>SCHEDULE 7: REPORT ON SEGMENTED INFORMATION | 7.a | Aircraft and Freight Activities | Passenger Service Charges</v>
      </c>
    </row>
    <row r="4276" spans="1:14" hidden="1">
      <c r="A4276" t="s">
        <v>2</v>
      </c>
      <c r="B4276">
        <v>2012</v>
      </c>
      <c r="C4276" t="s">
        <v>204</v>
      </c>
      <c r="D4276" t="s">
        <v>209</v>
      </c>
      <c r="E4276" t="s">
        <v>81</v>
      </c>
      <c r="F4276" t="s">
        <v>323</v>
      </c>
      <c r="G4276">
        <v>11</v>
      </c>
      <c r="H4276" t="s">
        <v>172</v>
      </c>
      <c r="I4276">
        <v>2012</v>
      </c>
      <c r="J4276" t="s">
        <v>92</v>
      </c>
      <c r="K4276" t="s">
        <v>1972</v>
      </c>
      <c r="L4276">
        <v>14657.36738</v>
      </c>
      <c r="M4276" s="9" t="str">
        <f>Data[[#This Row],[schedule]]&amp;" | "&amp;Data[[#This Row],[section]]</f>
        <v>SCHEDULE 7: REPORT ON SEGMENTED INFORMATION | 7.a</v>
      </c>
      <c r="N4276" s="9" t="str">
        <f t="shared" si="66"/>
        <v>SCHEDULE 7: REPORT ON SEGMENTED INFORMATION | 7.a | Airport Business | Passenger Service Charges</v>
      </c>
    </row>
    <row r="4277" spans="1:14" hidden="1">
      <c r="A4277" t="s">
        <v>2</v>
      </c>
      <c r="B4277">
        <v>2012</v>
      </c>
      <c r="C4277" t="s">
        <v>204</v>
      </c>
      <c r="D4277" t="s">
        <v>209</v>
      </c>
      <c r="E4277" t="s">
        <v>81</v>
      </c>
      <c r="F4277" t="s">
        <v>330</v>
      </c>
      <c r="G4277">
        <v>12</v>
      </c>
      <c r="H4277" t="s">
        <v>147</v>
      </c>
      <c r="I4277">
        <v>2012</v>
      </c>
      <c r="J4277" t="s">
        <v>92</v>
      </c>
      <c r="K4277" t="s">
        <v>1973</v>
      </c>
      <c r="L4277">
        <v>3419.9806053462839</v>
      </c>
      <c r="M4277" s="9" t="str">
        <f>Data[[#This Row],[schedule]]&amp;" | "&amp;Data[[#This Row],[section]]</f>
        <v>SCHEDULE 7: REPORT ON SEGMENTED INFORMATION | 7.a</v>
      </c>
      <c r="N4277" s="9" t="str">
        <f t="shared" si="66"/>
        <v>SCHEDULE 7: REPORT ON SEGMENTED INFORMATION | 7.a | Specified Passenger Terminal Activities | Lease, rental and concession income</v>
      </c>
    </row>
    <row r="4278" spans="1:14" hidden="1">
      <c r="A4278" t="s">
        <v>2</v>
      </c>
      <c r="B4278">
        <v>2012</v>
      </c>
      <c r="C4278" t="s">
        <v>204</v>
      </c>
      <c r="D4278" t="s">
        <v>209</v>
      </c>
      <c r="E4278" t="s">
        <v>81</v>
      </c>
      <c r="F4278" t="s">
        <v>321</v>
      </c>
      <c r="G4278">
        <v>12</v>
      </c>
      <c r="H4278" t="s">
        <v>147</v>
      </c>
      <c r="I4278">
        <v>2012</v>
      </c>
      <c r="J4278" t="s">
        <v>92</v>
      </c>
      <c r="K4278" t="s">
        <v>1974</v>
      </c>
      <c r="L4278">
        <v>231.934</v>
      </c>
      <c r="M4278" s="9" t="str">
        <f>Data[[#This Row],[schedule]]&amp;" | "&amp;Data[[#This Row],[section]]</f>
        <v>SCHEDULE 7: REPORT ON SEGMENTED INFORMATION | 7.a</v>
      </c>
      <c r="N4278" s="9" t="str">
        <f t="shared" si="66"/>
        <v>SCHEDULE 7: REPORT ON SEGMENTED INFORMATION | 7.a | Airfield Activities | Lease, rental and concession income</v>
      </c>
    </row>
    <row r="4279" spans="1:14" hidden="1">
      <c r="A4279" t="s">
        <v>2</v>
      </c>
      <c r="B4279">
        <v>2012</v>
      </c>
      <c r="C4279" t="s">
        <v>204</v>
      </c>
      <c r="D4279" t="s">
        <v>209</v>
      </c>
      <c r="E4279" t="s">
        <v>81</v>
      </c>
      <c r="F4279" t="s">
        <v>322</v>
      </c>
      <c r="G4279">
        <v>12</v>
      </c>
      <c r="H4279" t="s">
        <v>147</v>
      </c>
      <c r="I4279">
        <v>2012</v>
      </c>
      <c r="J4279" t="s">
        <v>92</v>
      </c>
      <c r="K4279" t="s">
        <v>1975</v>
      </c>
      <c r="L4279">
        <v>3714.3439600000002</v>
      </c>
      <c r="M4279" s="9" t="str">
        <f>Data[[#This Row],[schedule]]&amp;" | "&amp;Data[[#This Row],[section]]</f>
        <v>SCHEDULE 7: REPORT ON SEGMENTED INFORMATION | 7.a</v>
      </c>
      <c r="N4279" s="9" t="str">
        <f t="shared" si="66"/>
        <v>SCHEDULE 7: REPORT ON SEGMENTED INFORMATION | 7.a | Aircraft and Freight Activities | Lease, rental and concession income</v>
      </c>
    </row>
    <row r="4280" spans="1:14" hidden="1">
      <c r="A4280" t="s">
        <v>2</v>
      </c>
      <c r="B4280">
        <v>2012</v>
      </c>
      <c r="C4280" t="s">
        <v>204</v>
      </c>
      <c r="D4280" t="s">
        <v>209</v>
      </c>
      <c r="E4280" t="s">
        <v>81</v>
      </c>
      <c r="F4280" t="s">
        <v>323</v>
      </c>
      <c r="G4280">
        <v>12</v>
      </c>
      <c r="H4280" t="s">
        <v>147</v>
      </c>
      <c r="I4280">
        <v>2012</v>
      </c>
      <c r="J4280" t="s">
        <v>92</v>
      </c>
      <c r="K4280" t="s">
        <v>1976</v>
      </c>
      <c r="L4280">
        <v>7366.2585653462847</v>
      </c>
      <c r="M4280" s="9" t="str">
        <f>Data[[#This Row],[schedule]]&amp;" | "&amp;Data[[#This Row],[section]]</f>
        <v>SCHEDULE 7: REPORT ON SEGMENTED INFORMATION | 7.a</v>
      </c>
      <c r="N4280" s="9" t="str">
        <f t="shared" si="66"/>
        <v>SCHEDULE 7: REPORT ON SEGMENTED INFORMATION | 7.a | Airport Business | Lease, rental and concession income</v>
      </c>
    </row>
    <row r="4281" spans="1:14" hidden="1">
      <c r="A4281" t="s">
        <v>2</v>
      </c>
      <c r="B4281">
        <v>2012</v>
      </c>
      <c r="C4281" t="s">
        <v>204</v>
      </c>
      <c r="D4281" t="s">
        <v>209</v>
      </c>
      <c r="E4281" t="s">
        <v>81</v>
      </c>
      <c r="F4281" t="s">
        <v>330</v>
      </c>
      <c r="G4281">
        <v>13</v>
      </c>
      <c r="H4281" t="s">
        <v>148</v>
      </c>
      <c r="I4281">
        <v>2012</v>
      </c>
      <c r="J4281" t="s">
        <v>92</v>
      </c>
      <c r="K4281" t="s">
        <v>1977</v>
      </c>
      <c r="L4281">
        <v>2072.633470646525</v>
      </c>
      <c r="M4281" s="9" t="str">
        <f>Data[[#This Row],[schedule]]&amp;" | "&amp;Data[[#This Row],[section]]</f>
        <v>SCHEDULE 7: REPORT ON SEGMENTED INFORMATION | 7.a</v>
      </c>
      <c r="N4281" s="9" t="str">
        <f t="shared" si="66"/>
        <v>SCHEDULE 7: REPORT ON SEGMENTED INFORMATION | 7.a | Specified Passenger Terminal Activities | Other operating revenue</v>
      </c>
    </row>
    <row r="4282" spans="1:14" hidden="1">
      <c r="A4282" t="s">
        <v>2</v>
      </c>
      <c r="B4282">
        <v>2012</v>
      </c>
      <c r="C4282" t="s">
        <v>204</v>
      </c>
      <c r="D4282" t="s">
        <v>209</v>
      </c>
      <c r="E4282" t="s">
        <v>81</v>
      </c>
      <c r="F4282" t="s">
        <v>321</v>
      </c>
      <c r="G4282">
        <v>13</v>
      </c>
      <c r="H4282" t="s">
        <v>148</v>
      </c>
      <c r="I4282">
        <v>2012</v>
      </c>
      <c r="J4282" t="s">
        <v>92</v>
      </c>
      <c r="K4282" t="s">
        <v>1978</v>
      </c>
      <c r="L4282">
        <v>138.28005792256371</v>
      </c>
      <c r="M4282" s="9" t="str">
        <f>Data[[#This Row],[schedule]]&amp;" | "&amp;Data[[#This Row],[section]]</f>
        <v>SCHEDULE 7: REPORT ON SEGMENTED INFORMATION | 7.a</v>
      </c>
      <c r="N4282" s="9" t="str">
        <f t="shared" si="66"/>
        <v>SCHEDULE 7: REPORT ON SEGMENTED INFORMATION | 7.a | Airfield Activities | Other operating revenue</v>
      </c>
    </row>
    <row r="4283" spans="1:14" hidden="1">
      <c r="A4283" t="s">
        <v>2</v>
      </c>
      <c r="B4283">
        <v>2012</v>
      </c>
      <c r="C4283" t="s">
        <v>204</v>
      </c>
      <c r="D4283" t="s">
        <v>209</v>
      </c>
      <c r="E4283" t="s">
        <v>81</v>
      </c>
      <c r="F4283" t="s">
        <v>322</v>
      </c>
      <c r="G4283">
        <v>13</v>
      </c>
      <c r="H4283" t="s">
        <v>148</v>
      </c>
      <c r="I4283">
        <v>2012</v>
      </c>
      <c r="J4283" t="s">
        <v>92</v>
      </c>
      <c r="K4283" t="s">
        <v>1979</v>
      </c>
      <c r="L4283">
        <v>106.83282823314239</v>
      </c>
      <c r="M4283" s="9" t="str">
        <f>Data[[#This Row],[schedule]]&amp;" | "&amp;Data[[#This Row],[section]]</f>
        <v>SCHEDULE 7: REPORT ON SEGMENTED INFORMATION | 7.a</v>
      </c>
      <c r="N4283" s="9" t="str">
        <f t="shared" si="66"/>
        <v>SCHEDULE 7: REPORT ON SEGMENTED INFORMATION | 7.a | Aircraft and Freight Activities | Other operating revenue</v>
      </c>
    </row>
    <row r="4284" spans="1:14" hidden="1">
      <c r="A4284" t="s">
        <v>2</v>
      </c>
      <c r="B4284">
        <v>2012</v>
      </c>
      <c r="C4284" t="s">
        <v>204</v>
      </c>
      <c r="D4284" t="s">
        <v>209</v>
      </c>
      <c r="E4284" t="s">
        <v>81</v>
      </c>
      <c r="F4284" t="s">
        <v>323</v>
      </c>
      <c r="G4284">
        <v>13</v>
      </c>
      <c r="H4284" t="s">
        <v>148</v>
      </c>
      <c r="I4284">
        <v>2012</v>
      </c>
      <c r="J4284" t="s">
        <v>92</v>
      </c>
      <c r="K4284" t="s">
        <v>1980</v>
      </c>
      <c r="L4284">
        <v>2317.7463568022308</v>
      </c>
      <c r="M4284" s="9" t="str">
        <f>Data[[#This Row],[schedule]]&amp;" | "&amp;Data[[#This Row],[section]]</f>
        <v>SCHEDULE 7: REPORT ON SEGMENTED INFORMATION | 7.a</v>
      </c>
      <c r="N4284" s="9" t="str">
        <f t="shared" si="66"/>
        <v>SCHEDULE 7: REPORT ON SEGMENTED INFORMATION | 7.a | Airport Business | Other operating revenue</v>
      </c>
    </row>
    <row r="4285" spans="1:14" hidden="1">
      <c r="A4285" t="s">
        <v>2</v>
      </c>
      <c r="B4285">
        <v>2012</v>
      </c>
      <c r="C4285" t="s">
        <v>204</v>
      </c>
      <c r="D4285" t="s">
        <v>209</v>
      </c>
      <c r="E4285" t="s">
        <v>81</v>
      </c>
      <c r="F4285" t="s">
        <v>330</v>
      </c>
      <c r="G4285">
        <v>14</v>
      </c>
      <c r="H4285" t="s">
        <v>149</v>
      </c>
      <c r="I4285">
        <v>2012</v>
      </c>
      <c r="J4285" t="s">
        <v>92</v>
      </c>
      <c r="K4285" t="s">
        <v>1981</v>
      </c>
      <c r="L4285">
        <v>29434.244205992811</v>
      </c>
      <c r="M4285" s="9" t="str">
        <f>Data[[#This Row],[schedule]]&amp;" | "&amp;Data[[#This Row],[section]]</f>
        <v>SCHEDULE 7: REPORT ON SEGMENTED INFORMATION | 7.a</v>
      </c>
      <c r="N4285" s="9" t="str">
        <f t="shared" si="66"/>
        <v>SCHEDULE 7: REPORT ON SEGMENTED INFORMATION | 7.a | Specified Passenger Terminal Activities | Net operating revenue</v>
      </c>
    </row>
    <row r="4286" spans="1:14" hidden="1">
      <c r="A4286" t="s">
        <v>2</v>
      </c>
      <c r="B4286">
        <v>2012</v>
      </c>
      <c r="C4286" t="s">
        <v>204</v>
      </c>
      <c r="D4286" t="s">
        <v>209</v>
      </c>
      <c r="E4286" t="s">
        <v>81</v>
      </c>
      <c r="F4286" t="s">
        <v>321</v>
      </c>
      <c r="G4286">
        <v>14</v>
      </c>
      <c r="H4286" t="s">
        <v>149</v>
      </c>
      <c r="I4286">
        <v>2012</v>
      </c>
      <c r="J4286" t="s">
        <v>92</v>
      </c>
      <c r="K4286" t="s">
        <v>1982</v>
      </c>
      <c r="L4286">
        <v>19143.21405792256</v>
      </c>
      <c r="M4286" s="9" t="str">
        <f>Data[[#This Row],[schedule]]&amp;" | "&amp;Data[[#This Row],[section]]</f>
        <v>SCHEDULE 7: REPORT ON SEGMENTED INFORMATION | 7.a</v>
      </c>
      <c r="N4286" s="9" t="str">
        <f t="shared" si="66"/>
        <v>SCHEDULE 7: REPORT ON SEGMENTED INFORMATION | 7.a | Airfield Activities | Net operating revenue</v>
      </c>
    </row>
    <row r="4287" spans="1:14" hidden="1">
      <c r="A4287" t="s">
        <v>2</v>
      </c>
      <c r="B4287">
        <v>2012</v>
      </c>
      <c r="C4287" t="s">
        <v>204</v>
      </c>
      <c r="D4287" t="s">
        <v>209</v>
      </c>
      <c r="E4287" t="s">
        <v>81</v>
      </c>
      <c r="F4287" t="s">
        <v>322</v>
      </c>
      <c r="G4287">
        <v>14</v>
      </c>
      <c r="H4287" t="s">
        <v>149</v>
      </c>
      <c r="I4287">
        <v>2012</v>
      </c>
      <c r="J4287" t="s">
        <v>92</v>
      </c>
      <c r="K4287" t="s">
        <v>1983</v>
      </c>
      <c r="L4287">
        <v>3821.1767882331419</v>
      </c>
      <c r="M4287" s="9" t="str">
        <f>Data[[#This Row],[schedule]]&amp;" | "&amp;Data[[#This Row],[section]]</f>
        <v>SCHEDULE 7: REPORT ON SEGMENTED INFORMATION | 7.a</v>
      </c>
      <c r="N4287" s="9" t="str">
        <f t="shared" si="66"/>
        <v>SCHEDULE 7: REPORT ON SEGMENTED INFORMATION | 7.a | Aircraft and Freight Activities | Net operating revenue</v>
      </c>
    </row>
    <row r="4288" spans="1:14" hidden="1">
      <c r="A4288" t="s">
        <v>2</v>
      </c>
      <c r="B4288">
        <v>2012</v>
      </c>
      <c r="C4288" t="s">
        <v>204</v>
      </c>
      <c r="D4288" t="s">
        <v>209</v>
      </c>
      <c r="E4288" t="s">
        <v>81</v>
      </c>
      <c r="F4288" t="s">
        <v>323</v>
      </c>
      <c r="G4288">
        <v>14</v>
      </c>
      <c r="H4288" t="s">
        <v>149</v>
      </c>
      <c r="I4288">
        <v>2012</v>
      </c>
      <c r="J4288" t="s">
        <v>92</v>
      </c>
      <c r="K4288" t="s">
        <v>1984</v>
      </c>
      <c r="L4288">
        <v>52398.635052148522</v>
      </c>
      <c r="M4288" s="9" t="str">
        <f>Data[[#This Row],[schedule]]&amp;" | "&amp;Data[[#This Row],[section]]</f>
        <v>SCHEDULE 7: REPORT ON SEGMENTED INFORMATION | 7.a</v>
      </c>
      <c r="N4288" s="9" t="str">
        <f t="shared" si="66"/>
        <v>SCHEDULE 7: REPORT ON SEGMENTED INFORMATION | 7.a | Airport Business | Net operating revenue</v>
      </c>
    </row>
    <row r="4289" spans="1:14" hidden="1">
      <c r="A4289" t="s">
        <v>2</v>
      </c>
      <c r="B4289">
        <v>2012</v>
      </c>
      <c r="C4289" t="s">
        <v>204</v>
      </c>
      <c r="D4289" t="s">
        <v>209</v>
      </c>
      <c r="E4289" t="s">
        <v>81</v>
      </c>
      <c r="F4289" t="s">
        <v>330</v>
      </c>
      <c r="G4289">
        <v>16</v>
      </c>
      <c r="H4289" t="s">
        <v>267</v>
      </c>
      <c r="I4289">
        <v>2012</v>
      </c>
      <c r="J4289" t="s">
        <v>92</v>
      </c>
      <c r="K4289" t="s">
        <v>458</v>
      </c>
      <c r="L4289">
        <v>0</v>
      </c>
      <c r="M4289" s="9" t="str">
        <f>Data[[#This Row],[schedule]]&amp;" | "&amp;Data[[#This Row],[section]]</f>
        <v>SCHEDULE 7: REPORT ON SEGMENTED INFORMATION | 7.a</v>
      </c>
      <c r="N4289" s="9" t="str">
        <f t="shared" si="66"/>
        <v>SCHEDULE 7: REPORT ON SEGMENTED INFORMATION | 7.a | Specified Passenger Terminal Activities | Gains / (losses) on asset sales</v>
      </c>
    </row>
    <row r="4290" spans="1:14" hidden="1">
      <c r="A4290" t="s">
        <v>2</v>
      </c>
      <c r="B4290">
        <v>2012</v>
      </c>
      <c r="C4290" t="s">
        <v>204</v>
      </c>
      <c r="D4290" t="s">
        <v>209</v>
      </c>
      <c r="E4290" t="s">
        <v>81</v>
      </c>
      <c r="F4290" t="s">
        <v>321</v>
      </c>
      <c r="G4290">
        <v>16</v>
      </c>
      <c r="H4290" t="s">
        <v>267</v>
      </c>
      <c r="I4290">
        <v>2012</v>
      </c>
      <c r="J4290" t="s">
        <v>92</v>
      </c>
      <c r="K4290" t="s">
        <v>1985</v>
      </c>
      <c r="L4290">
        <v>17.209</v>
      </c>
      <c r="M4290" s="9" t="str">
        <f>Data[[#This Row],[schedule]]&amp;" | "&amp;Data[[#This Row],[section]]</f>
        <v>SCHEDULE 7: REPORT ON SEGMENTED INFORMATION | 7.a</v>
      </c>
      <c r="N4290" s="9" t="str">
        <f t="shared" ref="N4290:N4353" si="67">SUBSTITUTE(SUBSTITUTE(SUBSTITUTE(C4290&amp;" | "&amp;D4290&amp;" | "&amp;E4290&amp;" | "&amp;F4290&amp;" | "&amp;H4290," |  |  | "," | ")," |  |  | "," | ")," |  | "," | ")</f>
        <v>SCHEDULE 7: REPORT ON SEGMENTED INFORMATION | 7.a | Airfield Activities | Gains / (losses) on asset sales</v>
      </c>
    </row>
    <row r="4291" spans="1:14" hidden="1">
      <c r="A4291" t="s">
        <v>2</v>
      </c>
      <c r="B4291">
        <v>2012</v>
      </c>
      <c r="C4291" t="s">
        <v>204</v>
      </c>
      <c r="D4291" t="s">
        <v>209</v>
      </c>
      <c r="E4291" t="s">
        <v>81</v>
      </c>
      <c r="F4291" t="s">
        <v>322</v>
      </c>
      <c r="G4291">
        <v>16</v>
      </c>
      <c r="H4291" t="s">
        <v>267</v>
      </c>
      <c r="I4291">
        <v>2012</v>
      </c>
      <c r="J4291" t="s">
        <v>92</v>
      </c>
      <c r="K4291" t="s">
        <v>458</v>
      </c>
      <c r="L4291">
        <v>0</v>
      </c>
      <c r="M4291" s="9" t="str">
        <f>Data[[#This Row],[schedule]]&amp;" | "&amp;Data[[#This Row],[section]]</f>
        <v>SCHEDULE 7: REPORT ON SEGMENTED INFORMATION | 7.a</v>
      </c>
      <c r="N4291" s="9" t="str">
        <f t="shared" si="67"/>
        <v>SCHEDULE 7: REPORT ON SEGMENTED INFORMATION | 7.a | Aircraft and Freight Activities | Gains / (losses) on asset sales</v>
      </c>
    </row>
    <row r="4292" spans="1:14" hidden="1">
      <c r="A4292" t="s">
        <v>2</v>
      </c>
      <c r="B4292">
        <v>2012</v>
      </c>
      <c r="C4292" t="s">
        <v>204</v>
      </c>
      <c r="D4292" t="s">
        <v>209</v>
      </c>
      <c r="E4292" t="s">
        <v>81</v>
      </c>
      <c r="F4292" t="s">
        <v>323</v>
      </c>
      <c r="G4292">
        <v>16</v>
      </c>
      <c r="H4292" t="s">
        <v>267</v>
      </c>
      <c r="I4292">
        <v>2012</v>
      </c>
      <c r="J4292" t="s">
        <v>92</v>
      </c>
      <c r="K4292" t="s">
        <v>1985</v>
      </c>
      <c r="L4292">
        <v>17.209</v>
      </c>
      <c r="M4292" s="9" t="str">
        <f>Data[[#This Row],[schedule]]&amp;" | "&amp;Data[[#This Row],[section]]</f>
        <v>SCHEDULE 7: REPORT ON SEGMENTED INFORMATION | 7.a</v>
      </c>
      <c r="N4292" s="9" t="str">
        <f t="shared" si="67"/>
        <v>SCHEDULE 7: REPORT ON SEGMENTED INFORMATION | 7.a | Airport Business | Gains / (losses) on asset sales</v>
      </c>
    </row>
    <row r="4293" spans="1:14" hidden="1">
      <c r="A4293" t="s">
        <v>2</v>
      </c>
      <c r="B4293">
        <v>2012</v>
      </c>
      <c r="C4293" t="s">
        <v>204</v>
      </c>
      <c r="D4293" t="s">
        <v>209</v>
      </c>
      <c r="E4293" t="s">
        <v>81</v>
      </c>
      <c r="F4293" t="s">
        <v>330</v>
      </c>
      <c r="G4293">
        <v>17</v>
      </c>
      <c r="H4293" t="s">
        <v>151</v>
      </c>
      <c r="I4293">
        <v>2012</v>
      </c>
      <c r="J4293" t="s">
        <v>92</v>
      </c>
      <c r="K4293" t="s">
        <v>1986</v>
      </c>
      <c r="L4293">
        <v>159</v>
      </c>
      <c r="M4293" s="9" t="str">
        <f>Data[[#This Row],[schedule]]&amp;" | "&amp;Data[[#This Row],[section]]</f>
        <v>SCHEDULE 7: REPORT ON SEGMENTED INFORMATION | 7.a</v>
      </c>
      <c r="N4293" s="9" t="str">
        <f t="shared" si="67"/>
        <v>SCHEDULE 7: REPORT ON SEGMENTED INFORMATION | 7.a | Specified Passenger Terminal Activities | Other income</v>
      </c>
    </row>
    <row r="4294" spans="1:14" hidden="1">
      <c r="A4294" t="s">
        <v>2</v>
      </c>
      <c r="B4294">
        <v>2012</v>
      </c>
      <c r="C4294" t="s">
        <v>204</v>
      </c>
      <c r="D4294" t="s">
        <v>209</v>
      </c>
      <c r="E4294" t="s">
        <v>81</v>
      </c>
      <c r="F4294" t="s">
        <v>321</v>
      </c>
      <c r="G4294">
        <v>17</v>
      </c>
      <c r="H4294" t="s">
        <v>151</v>
      </c>
      <c r="I4294">
        <v>2012</v>
      </c>
      <c r="J4294" t="s">
        <v>92</v>
      </c>
      <c r="K4294" t="s">
        <v>1987</v>
      </c>
      <c r="L4294">
        <v>139.33578005355699</v>
      </c>
      <c r="M4294" s="9" t="str">
        <f>Data[[#This Row],[schedule]]&amp;" | "&amp;Data[[#This Row],[section]]</f>
        <v>SCHEDULE 7: REPORT ON SEGMENTED INFORMATION | 7.a</v>
      </c>
      <c r="N4294" s="9" t="str">
        <f t="shared" si="67"/>
        <v>SCHEDULE 7: REPORT ON SEGMENTED INFORMATION | 7.a | Airfield Activities | Other income</v>
      </c>
    </row>
    <row r="4295" spans="1:14" hidden="1">
      <c r="A4295" t="s">
        <v>2</v>
      </c>
      <c r="B4295">
        <v>2012</v>
      </c>
      <c r="C4295" t="s">
        <v>204</v>
      </c>
      <c r="D4295" t="s">
        <v>209</v>
      </c>
      <c r="E4295" t="s">
        <v>81</v>
      </c>
      <c r="F4295" t="s">
        <v>322</v>
      </c>
      <c r="G4295">
        <v>17</v>
      </c>
      <c r="H4295" t="s">
        <v>151</v>
      </c>
      <c r="I4295">
        <v>2012</v>
      </c>
      <c r="J4295" t="s">
        <v>92</v>
      </c>
      <c r="K4295" t="s">
        <v>1988</v>
      </c>
      <c r="L4295">
        <v>11.33111444479621</v>
      </c>
      <c r="M4295" s="9" t="str">
        <f>Data[[#This Row],[schedule]]&amp;" | "&amp;Data[[#This Row],[section]]</f>
        <v>SCHEDULE 7: REPORT ON SEGMENTED INFORMATION | 7.a</v>
      </c>
      <c r="N4295" s="9" t="str">
        <f t="shared" si="67"/>
        <v>SCHEDULE 7: REPORT ON SEGMENTED INFORMATION | 7.a | Aircraft and Freight Activities | Other income</v>
      </c>
    </row>
    <row r="4296" spans="1:14" hidden="1">
      <c r="A4296" t="s">
        <v>2</v>
      </c>
      <c r="B4296">
        <v>2012</v>
      </c>
      <c r="C4296" t="s">
        <v>204</v>
      </c>
      <c r="D4296" t="s">
        <v>209</v>
      </c>
      <c r="E4296" t="s">
        <v>81</v>
      </c>
      <c r="F4296" t="s">
        <v>323</v>
      </c>
      <c r="G4296">
        <v>17</v>
      </c>
      <c r="H4296" t="s">
        <v>151</v>
      </c>
      <c r="I4296">
        <v>2012</v>
      </c>
      <c r="J4296" t="s">
        <v>92</v>
      </c>
      <c r="K4296" t="s">
        <v>1989</v>
      </c>
      <c r="L4296">
        <v>309.6668944983532</v>
      </c>
      <c r="M4296" s="9" t="str">
        <f>Data[[#This Row],[schedule]]&amp;" | "&amp;Data[[#This Row],[section]]</f>
        <v>SCHEDULE 7: REPORT ON SEGMENTED INFORMATION | 7.a</v>
      </c>
      <c r="N4296" s="9" t="str">
        <f t="shared" si="67"/>
        <v>SCHEDULE 7: REPORT ON SEGMENTED INFORMATION | 7.a | Airport Business | Other income</v>
      </c>
    </row>
    <row r="4297" spans="1:14" hidden="1">
      <c r="A4297" t="s">
        <v>2</v>
      </c>
      <c r="B4297">
        <v>2012</v>
      </c>
      <c r="C4297" t="s">
        <v>204</v>
      </c>
      <c r="D4297" t="s">
        <v>209</v>
      </c>
      <c r="E4297" t="s">
        <v>81</v>
      </c>
      <c r="F4297" t="s">
        <v>330</v>
      </c>
      <c r="G4297">
        <v>18</v>
      </c>
      <c r="H4297" t="s">
        <v>152</v>
      </c>
      <c r="I4297">
        <v>2012</v>
      </c>
      <c r="J4297" t="s">
        <v>92</v>
      </c>
      <c r="K4297" t="s">
        <v>1990</v>
      </c>
      <c r="L4297">
        <v>29593.244205992811</v>
      </c>
      <c r="M4297" s="9" t="str">
        <f>Data[[#This Row],[schedule]]&amp;" | "&amp;Data[[#This Row],[section]]</f>
        <v>SCHEDULE 7: REPORT ON SEGMENTED INFORMATION | 7.a</v>
      </c>
      <c r="N4297" s="9" t="str">
        <f t="shared" si="67"/>
        <v>SCHEDULE 7: REPORT ON SEGMENTED INFORMATION | 7.a | Specified Passenger Terminal Activities | Total regulatory income</v>
      </c>
    </row>
    <row r="4298" spans="1:14" hidden="1">
      <c r="A4298" t="s">
        <v>2</v>
      </c>
      <c r="B4298">
        <v>2012</v>
      </c>
      <c r="C4298" t="s">
        <v>204</v>
      </c>
      <c r="D4298" t="s">
        <v>209</v>
      </c>
      <c r="E4298" t="s">
        <v>81</v>
      </c>
      <c r="F4298" t="s">
        <v>321</v>
      </c>
      <c r="G4298">
        <v>18</v>
      </c>
      <c r="H4298" t="s">
        <v>152</v>
      </c>
      <c r="I4298">
        <v>2012</v>
      </c>
      <c r="J4298" t="s">
        <v>92</v>
      </c>
      <c r="K4298" t="s">
        <v>1991</v>
      </c>
      <c r="L4298">
        <v>19299.758837976118</v>
      </c>
      <c r="M4298" s="9" t="str">
        <f>Data[[#This Row],[schedule]]&amp;" | "&amp;Data[[#This Row],[section]]</f>
        <v>SCHEDULE 7: REPORT ON SEGMENTED INFORMATION | 7.a</v>
      </c>
      <c r="N4298" s="9" t="str">
        <f t="shared" si="67"/>
        <v>SCHEDULE 7: REPORT ON SEGMENTED INFORMATION | 7.a | Airfield Activities | Total regulatory income</v>
      </c>
    </row>
    <row r="4299" spans="1:14" hidden="1">
      <c r="A4299" t="s">
        <v>2</v>
      </c>
      <c r="B4299">
        <v>2012</v>
      </c>
      <c r="C4299" t="s">
        <v>204</v>
      </c>
      <c r="D4299" t="s">
        <v>209</v>
      </c>
      <c r="E4299" t="s">
        <v>81</v>
      </c>
      <c r="F4299" t="s">
        <v>322</v>
      </c>
      <c r="G4299">
        <v>18</v>
      </c>
      <c r="H4299" t="s">
        <v>152</v>
      </c>
      <c r="I4299">
        <v>2012</v>
      </c>
      <c r="J4299" t="s">
        <v>92</v>
      </c>
      <c r="K4299" t="s">
        <v>1992</v>
      </c>
      <c r="L4299">
        <v>3832.507902677939</v>
      </c>
      <c r="M4299" s="9" t="str">
        <f>Data[[#This Row],[schedule]]&amp;" | "&amp;Data[[#This Row],[section]]</f>
        <v>SCHEDULE 7: REPORT ON SEGMENTED INFORMATION | 7.a</v>
      </c>
      <c r="N4299" s="9" t="str">
        <f t="shared" si="67"/>
        <v>SCHEDULE 7: REPORT ON SEGMENTED INFORMATION | 7.a | Aircraft and Freight Activities | Total regulatory income</v>
      </c>
    </row>
    <row r="4300" spans="1:14" hidden="1">
      <c r="A4300" t="s">
        <v>2</v>
      </c>
      <c r="B4300">
        <v>2012</v>
      </c>
      <c r="C4300" t="s">
        <v>204</v>
      </c>
      <c r="D4300" t="s">
        <v>209</v>
      </c>
      <c r="E4300" t="s">
        <v>81</v>
      </c>
      <c r="F4300" t="s">
        <v>323</v>
      </c>
      <c r="G4300">
        <v>18</v>
      </c>
      <c r="H4300" t="s">
        <v>152</v>
      </c>
      <c r="I4300">
        <v>2012</v>
      </c>
      <c r="J4300" t="s">
        <v>92</v>
      </c>
      <c r="K4300" t="s">
        <v>1993</v>
      </c>
      <c r="L4300">
        <v>52725.510946646871</v>
      </c>
      <c r="M4300" s="9" t="str">
        <f>Data[[#This Row],[schedule]]&amp;" | "&amp;Data[[#This Row],[section]]</f>
        <v>SCHEDULE 7: REPORT ON SEGMENTED INFORMATION | 7.a</v>
      </c>
      <c r="N4300" s="9" t="str">
        <f t="shared" si="67"/>
        <v>SCHEDULE 7: REPORT ON SEGMENTED INFORMATION | 7.a | Airport Business | Total regulatory income</v>
      </c>
    </row>
    <row r="4301" spans="1:14" hidden="1">
      <c r="A4301" t="s">
        <v>2</v>
      </c>
      <c r="B4301">
        <v>2012</v>
      </c>
      <c r="C4301" t="s">
        <v>204</v>
      </c>
      <c r="D4301" t="s">
        <v>209</v>
      </c>
      <c r="E4301" t="s">
        <v>81</v>
      </c>
      <c r="F4301" t="s">
        <v>330</v>
      </c>
      <c r="G4301">
        <v>20</v>
      </c>
      <c r="H4301" t="s">
        <v>79</v>
      </c>
      <c r="I4301">
        <v>2012</v>
      </c>
      <c r="J4301" t="s">
        <v>92</v>
      </c>
      <c r="K4301" t="s">
        <v>1879</v>
      </c>
      <c r="L4301">
        <v>16012.484407382781</v>
      </c>
      <c r="M4301" s="9" t="str">
        <f>Data[[#This Row],[schedule]]&amp;" | "&amp;Data[[#This Row],[section]]</f>
        <v>SCHEDULE 7: REPORT ON SEGMENTED INFORMATION | 7.a</v>
      </c>
      <c r="N4301" s="9" t="str">
        <f t="shared" si="67"/>
        <v>SCHEDULE 7: REPORT ON SEGMENTED INFORMATION | 7.a | Specified Passenger Terminal Activities | Total operational expenditure</v>
      </c>
    </row>
    <row r="4302" spans="1:14" hidden="1">
      <c r="A4302" t="s">
        <v>2</v>
      </c>
      <c r="B4302">
        <v>2012</v>
      </c>
      <c r="C4302" t="s">
        <v>204</v>
      </c>
      <c r="D4302" t="s">
        <v>209</v>
      </c>
      <c r="E4302" t="s">
        <v>81</v>
      </c>
      <c r="F4302" t="s">
        <v>321</v>
      </c>
      <c r="G4302">
        <v>20</v>
      </c>
      <c r="H4302" t="s">
        <v>79</v>
      </c>
      <c r="I4302">
        <v>2012</v>
      </c>
      <c r="J4302" t="s">
        <v>92</v>
      </c>
      <c r="K4302" t="s">
        <v>1994</v>
      </c>
      <c r="L4302">
        <v>10458.49321903724</v>
      </c>
      <c r="M4302" s="9" t="str">
        <f>Data[[#This Row],[schedule]]&amp;" | "&amp;Data[[#This Row],[section]]</f>
        <v>SCHEDULE 7: REPORT ON SEGMENTED INFORMATION | 7.a</v>
      </c>
      <c r="N4302" s="9" t="str">
        <f t="shared" si="67"/>
        <v>SCHEDULE 7: REPORT ON SEGMENTED INFORMATION | 7.a | Airfield Activities | Total operational expenditure</v>
      </c>
    </row>
    <row r="4303" spans="1:14" hidden="1">
      <c r="A4303" t="s">
        <v>2</v>
      </c>
      <c r="B4303">
        <v>2012</v>
      </c>
      <c r="C4303" t="s">
        <v>204</v>
      </c>
      <c r="D4303" t="s">
        <v>209</v>
      </c>
      <c r="E4303" t="s">
        <v>81</v>
      </c>
      <c r="F4303" t="s">
        <v>322</v>
      </c>
      <c r="G4303">
        <v>20</v>
      </c>
      <c r="H4303" t="s">
        <v>79</v>
      </c>
      <c r="I4303">
        <v>2012</v>
      </c>
      <c r="J4303" t="s">
        <v>92</v>
      </c>
      <c r="K4303" t="s">
        <v>1995</v>
      </c>
      <c r="L4303">
        <v>1844.112127882906</v>
      </c>
      <c r="M4303" s="9" t="str">
        <f>Data[[#This Row],[schedule]]&amp;" | "&amp;Data[[#This Row],[section]]</f>
        <v>SCHEDULE 7: REPORT ON SEGMENTED INFORMATION | 7.a</v>
      </c>
      <c r="N4303" s="9" t="str">
        <f t="shared" si="67"/>
        <v>SCHEDULE 7: REPORT ON SEGMENTED INFORMATION | 7.a | Aircraft and Freight Activities | Total operational expenditure</v>
      </c>
    </row>
    <row r="4304" spans="1:14" hidden="1">
      <c r="A4304" t="s">
        <v>2</v>
      </c>
      <c r="B4304">
        <v>2012</v>
      </c>
      <c r="C4304" t="s">
        <v>204</v>
      </c>
      <c r="D4304" t="s">
        <v>209</v>
      </c>
      <c r="E4304" t="s">
        <v>81</v>
      </c>
      <c r="F4304" t="s">
        <v>323</v>
      </c>
      <c r="G4304">
        <v>20</v>
      </c>
      <c r="H4304" t="s">
        <v>79</v>
      </c>
      <c r="I4304">
        <v>2012</v>
      </c>
      <c r="J4304" t="s">
        <v>92</v>
      </c>
      <c r="K4304" t="s">
        <v>1938</v>
      </c>
      <c r="L4304">
        <v>28315.08975430292</v>
      </c>
      <c r="M4304" s="9" t="str">
        <f>Data[[#This Row],[schedule]]&amp;" | "&amp;Data[[#This Row],[section]]</f>
        <v>SCHEDULE 7: REPORT ON SEGMENTED INFORMATION | 7.a</v>
      </c>
      <c r="N4304" s="9" t="str">
        <f t="shared" si="67"/>
        <v>SCHEDULE 7: REPORT ON SEGMENTED INFORMATION | 7.a | Airport Business | Total operational expenditure</v>
      </c>
    </row>
    <row r="4305" spans="1:14" hidden="1">
      <c r="A4305" t="s">
        <v>2</v>
      </c>
      <c r="B4305">
        <v>2012</v>
      </c>
      <c r="C4305" t="s">
        <v>204</v>
      </c>
      <c r="D4305" t="s">
        <v>209</v>
      </c>
      <c r="E4305" t="s">
        <v>81</v>
      </c>
      <c r="F4305" t="s">
        <v>330</v>
      </c>
      <c r="G4305">
        <v>22</v>
      </c>
      <c r="H4305" t="s">
        <v>155</v>
      </c>
      <c r="I4305">
        <v>2012</v>
      </c>
      <c r="J4305" t="s">
        <v>92</v>
      </c>
      <c r="K4305" t="s">
        <v>1996</v>
      </c>
      <c r="L4305">
        <v>11215.11120312618</v>
      </c>
      <c r="M4305" s="9" t="str">
        <f>Data[[#This Row],[schedule]]&amp;" | "&amp;Data[[#This Row],[section]]</f>
        <v>SCHEDULE 7: REPORT ON SEGMENTED INFORMATION | 7.a</v>
      </c>
      <c r="N4305" s="9" t="str">
        <f t="shared" si="67"/>
        <v>SCHEDULE 7: REPORT ON SEGMENTED INFORMATION | 7.a | Specified Passenger Terminal Activities | Regulatory depreciation</v>
      </c>
    </row>
    <row r="4306" spans="1:14" hidden="1">
      <c r="A4306" t="s">
        <v>2</v>
      </c>
      <c r="B4306">
        <v>2012</v>
      </c>
      <c r="C4306" t="s">
        <v>204</v>
      </c>
      <c r="D4306" t="s">
        <v>209</v>
      </c>
      <c r="E4306" t="s">
        <v>81</v>
      </c>
      <c r="F4306" t="s">
        <v>321</v>
      </c>
      <c r="G4306">
        <v>22</v>
      </c>
      <c r="H4306" t="s">
        <v>155</v>
      </c>
      <c r="I4306">
        <v>2012</v>
      </c>
      <c r="J4306" t="s">
        <v>92</v>
      </c>
      <c r="K4306" t="s">
        <v>1997</v>
      </c>
      <c r="L4306">
        <v>5711.5718649371383</v>
      </c>
      <c r="M4306" s="9" t="str">
        <f>Data[[#This Row],[schedule]]&amp;" | "&amp;Data[[#This Row],[section]]</f>
        <v>SCHEDULE 7: REPORT ON SEGMENTED INFORMATION | 7.a</v>
      </c>
      <c r="N4306" s="9" t="str">
        <f t="shared" si="67"/>
        <v>SCHEDULE 7: REPORT ON SEGMENTED INFORMATION | 7.a | Airfield Activities | Regulatory depreciation</v>
      </c>
    </row>
    <row r="4307" spans="1:14" hidden="1">
      <c r="A4307" t="s">
        <v>2</v>
      </c>
      <c r="B4307">
        <v>2012</v>
      </c>
      <c r="C4307" t="s">
        <v>204</v>
      </c>
      <c r="D4307" t="s">
        <v>209</v>
      </c>
      <c r="E4307" t="s">
        <v>81</v>
      </c>
      <c r="F4307" t="s">
        <v>322</v>
      </c>
      <c r="G4307">
        <v>22</v>
      </c>
      <c r="H4307" t="s">
        <v>155</v>
      </c>
      <c r="I4307">
        <v>2012</v>
      </c>
      <c r="J4307" t="s">
        <v>92</v>
      </c>
      <c r="K4307" t="s">
        <v>1998</v>
      </c>
      <c r="L4307">
        <v>2040.5810725335721</v>
      </c>
      <c r="M4307" s="9" t="str">
        <f>Data[[#This Row],[schedule]]&amp;" | "&amp;Data[[#This Row],[section]]</f>
        <v>SCHEDULE 7: REPORT ON SEGMENTED INFORMATION | 7.a</v>
      </c>
      <c r="N4307" s="9" t="str">
        <f t="shared" si="67"/>
        <v>SCHEDULE 7: REPORT ON SEGMENTED INFORMATION | 7.a | Aircraft and Freight Activities | Regulatory depreciation</v>
      </c>
    </row>
    <row r="4308" spans="1:14" hidden="1">
      <c r="A4308" t="s">
        <v>2</v>
      </c>
      <c r="B4308">
        <v>2012</v>
      </c>
      <c r="C4308" t="s">
        <v>204</v>
      </c>
      <c r="D4308" t="s">
        <v>209</v>
      </c>
      <c r="E4308" t="s">
        <v>81</v>
      </c>
      <c r="F4308" t="s">
        <v>323</v>
      </c>
      <c r="G4308">
        <v>22</v>
      </c>
      <c r="H4308" t="s">
        <v>155</v>
      </c>
      <c r="I4308">
        <v>2012</v>
      </c>
      <c r="J4308" t="s">
        <v>92</v>
      </c>
      <c r="K4308" t="s">
        <v>1999</v>
      </c>
      <c r="L4308">
        <v>18967.26414059689</v>
      </c>
      <c r="M4308" s="9" t="str">
        <f>Data[[#This Row],[schedule]]&amp;" | "&amp;Data[[#This Row],[section]]</f>
        <v>SCHEDULE 7: REPORT ON SEGMENTED INFORMATION | 7.a</v>
      </c>
      <c r="N4308" s="9" t="str">
        <f t="shared" si="67"/>
        <v>SCHEDULE 7: REPORT ON SEGMENTED INFORMATION | 7.a | Airport Business | Regulatory depreciation</v>
      </c>
    </row>
    <row r="4309" spans="1:14" hidden="1">
      <c r="A4309" t="s">
        <v>2</v>
      </c>
      <c r="B4309">
        <v>2012</v>
      </c>
      <c r="C4309" t="s">
        <v>204</v>
      </c>
      <c r="D4309" t="s">
        <v>209</v>
      </c>
      <c r="E4309" t="s">
        <v>81</v>
      </c>
      <c r="F4309" t="s">
        <v>330</v>
      </c>
      <c r="G4309">
        <v>24</v>
      </c>
      <c r="H4309" t="s">
        <v>158</v>
      </c>
      <c r="I4309">
        <v>2012</v>
      </c>
      <c r="J4309" t="s">
        <v>92</v>
      </c>
      <c r="K4309" t="s">
        <v>2000</v>
      </c>
      <c r="L4309">
        <v>1854.6985230049779</v>
      </c>
      <c r="M4309" s="9" t="str">
        <f>Data[[#This Row],[schedule]]&amp;" | "&amp;Data[[#This Row],[section]]</f>
        <v>SCHEDULE 7: REPORT ON SEGMENTED INFORMATION | 7.a</v>
      </c>
      <c r="N4309" s="9" t="str">
        <f t="shared" si="67"/>
        <v>SCHEDULE 7: REPORT ON SEGMENTED INFORMATION | 7.a | Specified Passenger Terminal Activities | Total revaluations</v>
      </c>
    </row>
    <row r="4310" spans="1:14" hidden="1">
      <c r="A4310" t="s">
        <v>2</v>
      </c>
      <c r="B4310">
        <v>2012</v>
      </c>
      <c r="C4310" t="s">
        <v>204</v>
      </c>
      <c r="D4310" t="s">
        <v>209</v>
      </c>
      <c r="E4310" t="s">
        <v>81</v>
      </c>
      <c r="F4310" t="s">
        <v>321</v>
      </c>
      <c r="G4310">
        <v>24</v>
      </c>
      <c r="H4310" t="s">
        <v>158</v>
      </c>
      <c r="I4310">
        <v>2012</v>
      </c>
      <c r="J4310" t="s">
        <v>92</v>
      </c>
      <c r="K4310" t="s">
        <v>2001</v>
      </c>
      <c r="L4310">
        <v>1739.435769723767</v>
      </c>
      <c r="M4310" s="9" t="str">
        <f>Data[[#This Row],[schedule]]&amp;" | "&amp;Data[[#This Row],[section]]</f>
        <v>SCHEDULE 7: REPORT ON SEGMENTED INFORMATION | 7.a</v>
      </c>
      <c r="N4310" s="9" t="str">
        <f t="shared" si="67"/>
        <v>SCHEDULE 7: REPORT ON SEGMENTED INFORMATION | 7.a | Airfield Activities | Total revaluations</v>
      </c>
    </row>
    <row r="4311" spans="1:14" hidden="1">
      <c r="A4311" t="s">
        <v>2</v>
      </c>
      <c r="B4311">
        <v>2012</v>
      </c>
      <c r="C4311" t="s">
        <v>204</v>
      </c>
      <c r="D4311" t="s">
        <v>209</v>
      </c>
      <c r="E4311" t="s">
        <v>81</v>
      </c>
      <c r="F4311" t="s">
        <v>322</v>
      </c>
      <c r="G4311">
        <v>24</v>
      </c>
      <c r="H4311" t="s">
        <v>158</v>
      </c>
      <c r="I4311">
        <v>2012</v>
      </c>
      <c r="J4311" t="s">
        <v>92</v>
      </c>
      <c r="K4311" t="s">
        <v>2002</v>
      </c>
      <c r="L4311">
        <v>144.91369644647861</v>
      </c>
      <c r="M4311" s="9" t="str">
        <f>Data[[#This Row],[schedule]]&amp;" | "&amp;Data[[#This Row],[section]]</f>
        <v>SCHEDULE 7: REPORT ON SEGMENTED INFORMATION | 7.a</v>
      </c>
      <c r="N4311" s="9" t="str">
        <f t="shared" si="67"/>
        <v>SCHEDULE 7: REPORT ON SEGMENTED INFORMATION | 7.a | Aircraft and Freight Activities | Total revaluations</v>
      </c>
    </row>
    <row r="4312" spans="1:14" hidden="1">
      <c r="A4312" t="s">
        <v>2</v>
      </c>
      <c r="B4312">
        <v>2012</v>
      </c>
      <c r="C4312" t="s">
        <v>204</v>
      </c>
      <c r="D4312" t="s">
        <v>209</v>
      </c>
      <c r="E4312" t="s">
        <v>81</v>
      </c>
      <c r="F4312" t="s">
        <v>323</v>
      </c>
      <c r="G4312">
        <v>24</v>
      </c>
      <c r="H4312" t="s">
        <v>158</v>
      </c>
      <c r="I4312">
        <v>2012</v>
      </c>
      <c r="J4312" t="s">
        <v>92</v>
      </c>
      <c r="K4312" t="s">
        <v>2003</v>
      </c>
      <c r="L4312">
        <v>3739.0479891752238</v>
      </c>
      <c r="M4312" s="9" t="str">
        <f>Data[[#This Row],[schedule]]&amp;" | "&amp;Data[[#This Row],[section]]</f>
        <v>SCHEDULE 7: REPORT ON SEGMENTED INFORMATION | 7.a</v>
      </c>
      <c r="N4312" s="9" t="str">
        <f t="shared" si="67"/>
        <v>SCHEDULE 7: REPORT ON SEGMENTED INFORMATION | 7.a | Airport Business | Total revaluations</v>
      </c>
    </row>
    <row r="4313" spans="1:14" hidden="1">
      <c r="A4313" t="s">
        <v>2</v>
      </c>
      <c r="B4313">
        <v>2012</v>
      </c>
      <c r="C4313" t="s">
        <v>204</v>
      </c>
      <c r="D4313" t="s">
        <v>209</v>
      </c>
      <c r="E4313" t="s">
        <v>81</v>
      </c>
      <c r="F4313" t="s">
        <v>330</v>
      </c>
      <c r="G4313">
        <v>26</v>
      </c>
      <c r="H4313" t="s">
        <v>160</v>
      </c>
      <c r="I4313">
        <v>2012</v>
      </c>
      <c r="J4313" t="s">
        <v>92</v>
      </c>
      <c r="K4313" t="s">
        <v>458</v>
      </c>
      <c r="L4313">
        <v>0</v>
      </c>
      <c r="M4313" s="9" t="str">
        <f>Data[[#This Row],[schedule]]&amp;" | "&amp;Data[[#This Row],[section]]</f>
        <v>SCHEDULE 7: REPORT ON SEGMENTED INFORMATION | 7.a</v>
      </c>
      <c r="N4313" s="9" t="str">
        <f t="shared" si="67"/>
        <v>SCHEDULE 7: REPORT ON SEGMENTED INFORMATION | 7.a | Specified Passenger Terminal Activities | Allowance for long term credit spread</v>
      </c>
    </row>
    <row r="4314" spans="1:14" hidden="1">
      <c r="A4314" t="s">
        <v>2</v>
      </c>
      <c r="B4314">
        <v>2012</v>
      </c>
      <c r="C4314" t="s">
        <v>204</v>
      </c>
      <c r="D4314" t="s">
        <v>209</v>
      </c>
      <c r="E4314" t="s">
        <v>81</v>
      </c>
      <c r="F4314" t="s">
        <v>321</v>
      </c>
      <c r="G4314">
        <v>26</v>
      </c>
      <c r="H4314" t="s">
        <v>160</v>
      </c>
      <c r="I4314">
        <v>2012</v>
      </c>
      <c r="J4314" t="s">
        <v>92</v>
      </c>
      <c r="K4314" t="s">
        <v>458</v>
      </c>
      <c r="L4314">
        <v>0</v>
      </c>
      <c r="M4314" s="9" t="str">
        <f>Data[[#This Row],[schedule]]&amp;" | "&amp;Data[[#This Row],[section]]</f>
        <v>SCHEDULE 7: REPORT ON SEGMENTED INFORMATION | 7.a</v>
      </c>
      <c r="N4314" s="9" t="str">
        <f t="shared" si="67"/>
        <v>SCHEDULE 7: REPORT ON SEGMENTED INFORMATION | 7.a | Airfield Activities | Allowance for long term credit spread</v>
      </c>
    </row>
    <row r="4315" spans="1:14" hidden="1">
      <c r="A4315" t="s">
        <v>2</v>
      </c>
      <c r="B4315">
        <v>2012</v>
      </c>
      <c r="C4315" t="s">
        <v>204</v>
      </c>
      <c r="D4315" t="s">
        <v>209</v>
      </c>
      <c r="E4315" t="s">
        <v>81</v>
      </c>
      <c r="F4315" t="s">
        <v>322</v>
      </c>
      <c r="G4315">
        <v>26</v>
      </c>
      <c r="H4315" t="s">
        <v>160</v>
      </c>
      <c r="I4315">
        <v>2012</v>
      </c>
      <c r="J4315" t="s">
        <v>92</v>
      </c>
      <c r="K4315" t="s">
        <v>458</v>
      </c>
      <c r="L4315">
        <v>0</v>
      </c>
      <c r="M4315" s="9" t="str">
        <f>Data[[#This Row],[schedule]]&amp;" | "&amp;Data[[#This Row],[section]]</f>
        <v>SCHEDULE 7: REPORT ON SEGMENTED INFORMATION | 7.a</v>
      </c>
      <c r="N4315" s="9" t="str">
        <f t="shared" si="67"/>
        <v>SCHEDULE 7: REPORT ON SEGMENTED INFORMATION | 7.a | Aircraft and Freight Activities | Allowance for long term credit spread</v>
      </c>
    </row>
    <row r="4316" spans="1:14" hidden="1">
      <c r="A4316" t="s">
        <v>2</v>
      </c>
      <c r="B4316">
        <v>2012</v>
      </c>
      <c r="C4316" t="s">
        <v>204</v>
      </c>
      <c r="D4316" t="s">
        <v>209</v>
      </c>
      <c r="E4316" t="s">
        <v>81</v>
      </c>
      <c r="F4316" t="s">
        <v>323</v>
      </c>
      <c r="G4316">
        <v>26</v>
      </c>
      <c r="H4316" t="s">
        <v>160</v>
      </c>
      <c r="I4316">
        <v>2012</v>
      </c>
      <c r="J4316" t="s">
        <v>92</v>
      </c>
      <c r="K4316" t="s">
        <v>458</v>
      </c>
      <c r="L4316">
        <v>0</v>
      </c>
      <c r="M4316" s="9" t="str">
        <f>Data[[#This Row],[schedule]]&amp;" | "&amp;Data[[#This Row],[section]]</f>
        <v>SCHEDULE 7: REPORT ON SEGMENTED INFORMATION | 7.a</v>
      </c>
      <c r="N4316" s="9" t="str">
        <f t="shared" si="67"/>
        <v>SCHEDULE 7: REPORT ON SEGMENTED INFORMATION | 7.a | Airport Business | Allowance for long term credit spread</v>
      </c>
    </row>
    <row r="4317" spans="1:14" hidden="1">
      <c r="A4317" t="s">
        <v>2</v>
      </c>
      <c r="B4317">
        <v>2012</v>
      </c>
      <c r="C4317" t="s">
        <v>204</v>
      </c>
      <c r="D4317" t="s">
        <v>209</v>
      </c>
      <c r="E4317" t="s">
        <v>81</v>
      </c>
      <c r="F4317" t="s">
        <v>330</v>
      </c>
      <c r="G4317">
        <v>28</v>
      </c>
      <c r="H4317" t="s">
        <v>162</v>
      </c>
      <c r="I4317">
        <v>2012</v>
      </c>
      <c r="J4317" t="s">
        <v>92</v>
      </c>
      <c r="K4317" t="s">
        <v>2004</v>
      </c>
      <c r="L4317">
        <v>561.64182380150146</v>
      </c>
      <c r="M4317" s="9" t="str">
        <f>Data[[#This Row],[schedule]]&amp;" | "&amp;Data[[#This Row],[section]]</f>
        <v>SCHEDULE 7: REPORT ON SEGMENTED INFORMATION | 7.a</v>
      </c>
      <c r="N4317" s="9" t="str">
        <f t="shared" si="67"/>
        <v>SCHEDULE 7: REPORT ON SEGMENTED INFORMATION | 7.a | Specified Passenger Terminal Activities | Regulatory tax allowance</v>
      </c>
    </row>
    <row r="4318" spans="1:14" hidden="1">
      <c r="A4318" t="s">
        <v>2</v>
      </c>
      <c r="B4318">
        <v>2012</v>
      </c>
      <c r="C4318" t="s">
        <v>204</v>
      </c>
      <c r="D4318" t="s">
        <v>209</v>
      </c>
      <c r="E4318" t="s">
        <v>81</v>
      </c>
      <c r="F4318" t="s">
        <v>321</v>
      </c>
      <c r="G4318">
        <v>28</v>
      </c>
      <c r="H4318" t="s">
        <v>162</v>
      </c>
      <c r="I4318">
        <v>2012</v>
      </c>
      <c r="J4318" t="s">
        <v>92</v>
      </c>
      <c r="K4318" t="s">
        <v>2005</v>
      </c>
      <c r="L4318">
        <v>743.02624740658996</v>
      </c>
      <c r="M4318" s="9" t="str">
        <f>Data[[#This Row],[schedule]]&amp;" | "&amp;Data[[#This Row],[section]]</f>
        <v>SCHEDULE 7: REPORT ON SEGMENTED INFORMATION | 7.a</v>
      </c>
      <c r="N4318" s="9" t="str">
        <f t="shared" si="67"/>
        <v>SCHEDULE 7: REPORT ON SEGMENTED INFORMATION | 7.a | Airfield Activities | Regulatory tax allowance</v>
      </c>
    </row>
    <row r="4319" spans="1:14" hidden="1">
      <c r="A4319" t="s">
        <v>2</v>
      </c>
      <c r="B4319">
        <v>2012</v>
      </c>
      <c r="C4319" t="s">
        <v>204</v>
      </c>
      <c r="D4319" t="s">
        <v>209</v>
      </c>
      <c r="E4319" t="s">
        <v>81</v>
      </c>
      <c r="F4319" t="s">
        <v>322</v>
      </c>
      <c r="G4319">
        <v>28</v>
      </c>
      <c r="H4319" t="s">
        <v>162</v>
      </c>
      <c r="I4319">
        <v>2012</v>
      </c>
      <c r="J4319" t="s">
        <v>92</v>
      </c>
      <c r="K4319" t="s">
        <v>2006</v>
      </c>
      <c r="L4319">
        <v>360.66295978531622</v>
      </c>
      <c r="M4319" s="9" t="str">
        <f>Data[[#This Row],[schedule]]&amp;" | "&amp;Data[[#This Row],[section]]</f>
        <v>SCHEDULE 7: REPORT ON SEGMENTED INFORMATION | 7.a</v>
      </c>
      <c r="N4319" s="9" t="str">
        <f t="shared" si="67"/>
        <v>SCHEDULE 7: REPORT ON SEGMENTED INFORMATION | 7.a | Aircraft and Freight Activities | Regulatory tax allowance</v>
      </c>
    </row>
    <row r="4320" spans="1:14" hidden="1">
      <c r="A4320" t="s">
        <v>2</v>
      </c>
      <c r="B4320">
        <v>2012</v>
      </c>
      <c r="C4320" t="s">
        <v>204</v>
      </c>
      <c r="D4320" t="s">
        <v>209</v>
      </c>
      <c r="E4320" t="s">
        <v>81</v>
      </c>
      <c r="F4320" t="s">
        <v>323</v>
      </c>
      <c r="G4320">
        <v>28</v>
      </c>
      <c r="H4320" t="s">
        <v>162</v>
      </c>
      <c r="I4320">
        <v>2012</v>
      </c>
      <c r="J4320" t="s">
        <v>92</v>
      </c>
      <c r="K4320" t="s">
        <v>2007</v>
      </c>
      <c r="L4320">
        <v>1665.3310309934079</v>
      </c>
      <c r="M4320" s="9" t="str">
        <f>Data[[#This Row],[schedule]]&amp;" | "&amp;Data[[#This Row],[section]]</f>
        <v>SCHEDULE 7: REPORT ON SEGMENTED INFORMATION | 7.a</v>
      </c>
      <c r="N4320" s="9" t="str">
        <f t="shared" si="67"/>
        <v>SCHEDULE 7: REPORT ON SEGMENTED INFORMATION | 7.a | Airport Business | Regulatory tax allowance</v>
      </c>
    </row>
    <row r="4321" spans="1:14" hidden="1">
      <c r="A4321" t="s">
        <v>2</v>
      </c>
      <c r="B4321">
        <v>2012</v>
      </c>
      <c r="C4321" t="s">
        <v>204</v>
      </c>
      <c r="D4321" t="s">
        <v>209</v>
      </c>
      <c r="E4321" t="s">
        <v>81</v>
      </c>
      <c r="F4321" t="s">
        <v>330</v>
      </c>
      <c r="G4321">
        <v>30</v>
      </c>
      <c r="H4321" t="s">
        <v>268</v>
      </c>
      <c r="I4321">
        <v>2012</v>
      </c>
      <c r="J4321" t="s">
        <v>92</v>
      </c>
      <c r="K4321" t="s">
        <v>2008</v>
      </c>
      <c r="L4321">
        <v>3658.7052946873359</v>
      </c>
      <c r="M4321" s="9" t="str">
        <f>Data[[#This Row],[schedule]]&amp;" | "&amp;Data[[#This Row],[section]]</f>
        <v>SCHEDULE 7: REPORT ON SEGMENTED INFORMATION | 7.a</v>
      </c>
      <c r="N4321" s="9" t="str">
        <f t="shared" si="67"/>
        <v xml:space="preserve">SCHEDULE 7: REPORT ON SEGMENTED INFORMATION | 7.a | Specified Passenger Terminal Activities | Regulatory profit/ loss </v>
      </c>
    </row>
    <row r="4322" spans="1:14" hidden="1">
      <c r="A4322" t="s">
        <v>2</v>
      </c>
      <c r="B4322">
        <v>2012</v>
      </c>
      <c r="C4322" t="s">
        <v>204</v>
      </c>
      <c r="D4322" t="s">
        <v>209</v>
      </c>
      <c r="E4322" t="s">
        <v>81</v>
      </c>
      <c r="F4322" t="s">
        <v>321</v>
      </c>
      <c r="G4322">
        <v>30</v>
      </c>
      <c r="H4322" t="s">
        <v>268</v>
      </c>
      <c r="I4322">
        <v>2012</v>
      </c>
      <c r="J4322" t="s">
        <v>92</v>
      </c>
      <c r="K4322" t="s">
        <v>2009</v>
      </c>
      <c r="L4322">
        <v>4126.1032763189223</v>
      </c>
      <c r="M4322" s="9" t="str">
        <f>Data[[#This Row],[schedule]]&amp;" | "&amp;Data[[#This Row],[section]]</f>
        <v>SCHEDULE 7: REPORT ON SEGMENTED INFORMATION | 7.a</v>
      </c>
      <c r="N4322" s="9" t="str">
        <f t="shared" si="67"/>
        <v xml:space="preserve">SCHEDULE 7: REPORT ON SEGMENTED INFORMATION | 7.a | Airfield Activities | Regulatory profit/ loss </v>
      </c>
    </row>
    <row r="4323" spans="1:14" hidden="1">
      <c r="A4323" t="s">
        <v>2</v>
      </c>
      <c r="B4323">
        <v>2012</v>
      </c>
      <c r="C4323" t="s">
        <v>204</v>
      </c>
      <c r="D4323" t="s">
        <v>209</v>
      </c>
      <c r="E4323" t="s">
        <v>81</v>
      </c>
      <c r="F4323" t="s">
        <v>322</v>
      </c>
      <c r="G4323">
        <v>30</v>
      </c>
      <c r="H4323" t="s">
        <v>268</v>
      </c>
      <c r="I4323">
        <v>2012</v>
      </c>
      <c r="J4323" t="s">
        <v>92</v>
      </c>
      <c r="K4323" t="s">
        <v>2010</v>
      </c>
      <c r="L4323">
        <v>-267.93456107737711</v>
      </c>
      <c r="M4323" s="9" t="str">
        <f>Data[[#This Row],[schedule]]&amp;" | "&amp;Data[[#This Row],[section]]</f>
        <v>SCHEDULE 7: REPORT ON SEGMENTED INFORMATION | 7.a</v>
      </c>
      <c r="N4323" s="9" t="str">
        <f t="shared" si="67"/>
        <v xml:space="preserve">SCHEDULE 7: REPORT ON SEGMENTED INFORMATION | 7.a | Aircraft and Freight Activities | Regulatory profit/ loss </v>
      </c>
    </row>
    <row r="4324" spans="1:14" hidden="1">
      <c r="A4324" t="s">
        <v>2</v>
      </c>
      <c r="B4324">
        <v>2012</v>
      </c>
      <c r="C4324" t="s">
        <v>204</v>
      </c>
      <c r="D4324" t="s">
        <v>209</v>
      </c>
      <c r="E4324" t="s">
        <v>81</v>
      </c>
      <c r="F4324" t="s">
        <v>323</v>
      </c>
      <c r="G4324">
        <v>30</v>
      </c>
      <c r="H4324" t="s">
        <v>268</v>
      </c>
      <c r="I4324">
        <v>2012</v>
      </c>
      <c r="J4324" t="s">
        <v>92</v>
      </c>
      <c r="K4324" t="s">
        <v>2011</v>
      </c>
      <c r="L4324">
        <v>7516.8740099288807</v>
      </c>
      <c r="M4324" s="9" t="str">
        <f>Data[[#This Row],[schedule]]&amp;" | "&amp;Data[[#This Row],[section]]</f>
        <v>SCHEDULE 7: REPORT ON SEGMENTED INFORMATION | 7.a</v>
      </c>
      <c r="N4324" s="9" t="str">
        <f t="shared" si="67"/>
        <v xml:space="preserve">SCHEDULE 7: REPORT ON SEGMENTED INFORMATION | 7.a | Airport Business | Regulatory profit/ loss </v>
      </c>
    </row>
    <row r="4325" spans="1:14" hidden="1">
      <c r="A4325" t="s">
        <v>2</v>
      </c>
      <c r="B4325">
        <v>2012</v>
      </c>
      <c r="C4325" t="s">
        <v>204</v>
      </c>
      <c r="D4325" t="s">
        <v>209</v>
      </c>
      <c r="E4325" t="s">
        <v>81</v>
      </c>
      <c r="F4325" t="s">
        <v>330</v>
      </c>
      <c r="G4325">
        <v>32</v>
      </c>
      <c r="H4325" t="s">
        <v>127</v>
      </c>
      <c r="I4325">
        <v>2012</v>
      </c>
      <c r="J4325" t="s">
        <v>92</v>
      </c>
      <c r="K4325" t="s">
        <v>2012</v>
      </c>
      <c r="L4325">
        <v>201504.25528731171</v>
      </c>
      <c r="M4325" s="9" t="str">
        <f>Data[[#This Row],[schedule]]&amp;" | "&amp;Data[[#This Row],[section]]</f>
        <v>SCHEDULE 7: REPORT ON SEGMENTED INFORMATION | 7.a</v>
      </c>
      <c r="N4325" s="9" t="str">
        <f t="shared" si="67"/>
        <v>SCHEDULE 7: REPORT ON SEGMENTED INFORMATION | 7.a | Specified Passenger Terminal Activities | Regulatory investment value</v>
      </c>
    </row>
    <row r="4326" spans="1:14" hidden="1">
      <c r="A4326" t="s">
        <v>2</v>
      </c>
      <c r="B4326">
        <v>2012</v>
      </c>
      <c r="C4326" t="s">
        <v>204</v>
      </c>
      <c r="D4326" t="s">
        <v>209</v>
      </c>
      <c r="E4326" t="s">
        <v>81</v>
      </c>
      <c r="F4326" t="s">
        <v>321</v>
      </c>
      <c r="G4326">
        <v>32</v>
      </c>
      <c r="H4326" t="s">
        <v>127</v>
      </c>
      <c r="I4326">
        <v>2012</v>
      </c>
      <c r="J4326" t="s">
        <v>92</v>
      </c>
      <c r="K4326" t="s">
        <v>2013</v>
      </c>
      <c r="L4326">
        <v>184863.5977162949</v>
      </c>
      <c r="M4326" s="9" t="str">
        <f>Data[[#This Row],[schedule]]&amp;" | "&amp;Data[[#This Row],[section]]</f>
        <v>SCHEDULE 7: REPORT ON SEGMENTED INFORMATION | 7.a</v>
      </c>
      <c r="N4326" s="9" t="str">
        <f t="shared" si="67"/>
        <v>SCHEDULE 7: REPORT ON SEGMENTED INFORMATION | 7.a | Airfield Activities | Regulatory investment value</v>
      </c>
    </row>
    <row r="4327" spans="1:14" hidden="1">
      <c r="A4327" t="s">
        <v>2</v>
      </c>
      <c r="B4327">
        <v>2012</v>
      </c>
      <c r="C4327" t="s">
        <v>204</v>
      </c>
      <c r="D4327" t="s">
        <v>209</v>
      </c>
      <c r="E4327" t="s">
        <v>81</v>
      </c>
      <c r="F4327" t="s">
        <v>322</v>
      </c>
      <c r="G4327">
        <v>32</v>
      </c>
      <c r="H4327" t="s">
        <v>127</v>
      </c>
      <c r="I4327">
        <v>2012</v>
      </c>
      <c r="J4327" t="s">
        <v>92</v>
      </c>
      <c r="K4327" t="s">
        <v>2014</v>
      </c>
      <c r="L4327">
        <v>17689.775786967839</v>
      </c>
      <c r="M4327" s="9" t="str">
        <f>Data[[#This Row],[schedule]]&amp;" | "&amp;Data[[#This Row],[section]]</f>
        <v>SCHEDULE 7: REPORT ON SEGMENTED INFORMATION | 7.a</v>
      </c>
      <c r="N4327" s="9" t="str">
        <f t="shared" si="67"/>
        <v>SCHEDULE 7: REPORT ON SEGMENTED INFORMATION | 7.a | Aircraft and Freight Activities | Regulatory investment value</v>
      </c>
    </row>
    <row r="4328" spans="1:14" hidden="1">
      <c r="A4328" t="s">
        <v>2</v>
      </c>
      <c r="B4328">
        <v>2012</v>
      </c>
      <c r="C4328" t="s">
        <v>204</v>
      </c>
      <c r="D4328" t="s">
        <v>209</v>
      </c>
      <c r="E4328" t="s">
        <v>81</v>
      </c>
      <c r="F4328" t="s">
        <v>323</v>
      </c>
      <c r="G4328">
        <v>32</v>
      </c>
      <c r="H4328" t="s">
        <v>127</v>
      </c>
      <c r="I4328">
        <v>2012</v>
      </c>
      <c r="J4328" t="s">
        <v>92</v>
      </c>
      <c r="K4328" t="s">
        <v>2015</v>
      </c>
      <c r="L4328">
        <v>404057.62879057438</v>
      </c>
      <c r="M4328" s="9" t="str">
        <f>Data[[#This Row],[schedule]]&amp;" | "&amp;Data[[#This Row],[section]]</f>
        <v>SCHEDULE 7: REPORT ON SEGMENTED INFORMATION | 7.a</v>
      </c>
      <c r="N4328" s="9" t="str">
        <f t="shared" si="67"/>
        <v>SCHEDULE 7: REPORT ON SEGMENTED INFORMATION | 7.a | Airport Business | Regulatory investment value</v>
      </c>
    </row>
    <row r="4329" spans="1:14" hidden="1">
      <c r="A4329" t="s">
        <v>2</v>
      </c>
      <c r="B4329">
        <v>2012</v>
      </c>
      <c r="C4329" t="s">
        <v>205</v>
      </c>
      <c r="D4329" t="s">
        <v>210</v>
      </c>
      <c r="E4329" t="s">
        <v>101</v>
      </c>
      <c r="F4329" t="s">
        <v>331</v>
      </c>
      <c r="G4329">
        <v>10</v>
      </c>
      <c r="H4329" t="s">
        <v>69</v>
      </c>
      <c r="I4329">
        <v>2012</v>
      </c>
      <c r="J4329" t="s">
        <v>92</v>
      </c>
      <c r="K4329" t="s">
        <v>2016</v>
      </c>
      <c r="L4329">
        <v>9990.3515312554809</v>
      </c>
      <c r="M4329" s="9" t="str">
        <f>Data[[#This Row],[schedule]]&amp;" | "&amp;Data[[#This Row],[section]]</f>
        <v>SCHEDULE 6: REPORT ON ACTUAL TO FORECAST EXPENDITURE | 6a: Actual to Forecast Expenditure</v>
      </c>
      <c r="N4329" s="9" t="str">
        <f t="shared" si="67"/>
        <v>SCHEDULE 6: REPORT ON ACTUAL TO FORECAST EXPENDITURE | 6a: Actual to Forecast Expenditure | By category | Actual for Current Disclosure Year (a) | Capacity growth</v>
      </c>
    </row>
    <row r="4330" spans="1:14" hidden="1">
      <c r="A4330" t="s">
        <v>2</v>
      </c>
      <c r="B4330">
        <v>2012</v>
      </c>
      <c r="C4330" t="s">
        <v>205</v>
      </c>
      <c r="D4330" t="s">
        <v>210</v>
      </c>
      <c r="E4330" t="s">
        <v>101</v>
      </c>
      <c r="F4330" t="s">
        <v>332</v>
      </c>
      <c r="G4330">
        <v>10</v>
      </c>
      <c r="H4330" t="s">
        <v>69</v>
      </c>
      <c r="I4330">
        <v>2012</v>
      </c>
      <c r="J4330" t="s">
        <v>92</v>
      </c>
      <c r="K4330" t="s">
        <v>1350</v>
      </c>
      <c r="M4330" s="9" t="str">
        <f>Data[[#This Row],[schedule]]&amp;" | "&amp;Data[[#This Row],[section]]</f>
        <v>SCHEDULE 6: REPORT ON ACTUAL TO FORECAST EXPENDITURE | 6a: Actual to Forecast Expenditure</v>
      </c>
      <c r="N4330" s="9" t="str">
        <f t="shared" si="67"/>
        <v>SCHEDULE 6: REPORT ON ACTUAL TO FORECAST EXPENDITURE | 6a: Actual to Forecast Expenditure | By category | Forecast for Current Disclosure Year (b) | Capacity growth</v>
      </c>
    </row>
    <row r="4331" spans="1:14" hidden="1">
      <c r="A4331" t="s">
        <v>2</v>
      </c>
      <c r="B4331">
        <v>2012</v>
      </c>
      <c r="C4331" t="s">
        <v>205</v>
      </c>
      <c r="D4331" t="s">
        <v>210</v>
      </c>
      <c r="E4331" t="s">
        <v>101</v>
      </c>
      <c r="F4331" t="s">
        <v>333</v>
      </c>
      <c r="G4331">
        <v>10</v>
      </c>
      <c r="H4331" t="s">
        <v>69</v>
      </c>
      <c r="I4331">
        <v>2012</v>
      </c>
      <c r="J4331" t="s">
        <v>93</v>
      </c>
      <c r="K4331" t="s">
        <v>1350</v>
      </c>
      <c r="M4331" s="9" t="str">
        <f>Data[[#This Row],[schedule]]&amp;" | "&amp;Data[[#This Row],[section]]</f>
        <v>SCHEDULE 6: REPORT ON ACTUAL TO FORECAST EXPENDITURE | 6a: Actual to Forecast Expenditure</v>
      </c>
      <c r="N4331" s="9" t="str">
        <f t="shared" si="67"/>
        <v>SCHEDULE 6: REPORT ON ACTUAL TO FORECAST EXPENDITURE | 6a: Actual to Forecast Expenditure | By category | % Variance (a)/(b)-1 | Capacity growth</v>
      </c>
    </row>
    <row r="4332" spans="1:14" hidden="1">
      <c r="A4332" t="s">
        <v>2</v>
      </c>
      <c r="B4332">
        <v>2012</v>
      </c>
      <c r="C4332" t="s">
        <v>205</v>
      </c>
      <c r="D4332" t="s">
        <v>210</v>
      </c>
      <c r="E4332" t="s">
        <v>101</v>
      </c>
      <c r="F4332" t="s">
        <v>334</v>
      </c>
      <c r="G4332">
        <v>10</v>
      </c>
      <c r="H4332" t="s">
        <v>69</v>
      </c>
      <c r="I4332">
        <v>2012</v>
      </c>
      <c r="J4332" t="s">
        <v>92</v>
      </c>
      <c r="K4332" t="s">
        <v>2017</v>
      </c>
      <c r="L4332">
        <v>52905.351531255481</v>
      </c>
      <c r="M4332" s="9" t="str">
        <f>Data[[#This Row],[schedule]]&amp;" | "&amp;Data[[#This Row],[section]]</f>
        <v>SCHEDULE 6: REPORT ON ACTUAL TO FORECAST EXPENDITURE | 6a: Actual to Forecast Expenditure</v>
      </c>
      <c r="N4332" s="9" t="str">
        <f t="shared" si="67"/>
        <v>SCHEDULE 6: REPORT ON ACTUAL TO FORECAST EXPENDITURE | 6a: Actual to Forecast Expenditure | By category | Actual for Period to Date (a) | Capacity growth</v>
      </c>
    </row>
    <row r="4333" spans="1:14" hidden="1">
      <c r="A4333" t="s">
        <v>2</v>
      </c>
      <c r="B4333">
        <v>2012</v>
      </c>
      <c r="C4333" t="s">
        <v>205</v>
      </c>
      <c r="D4333" t="s">
        <v>210</v>
      </c>
      <c r="E4333" t="s">
        <v>101</v>
      </c>
      <c r="F4333" t="s">
        <v>335</v>
      </c>
      <c r="G4333">
        <v>10</v>
      </c>
      <c r="H4333" t="s">
        <v>69</v>
      </c>
      <c r="I4333">
        <v>2012</v>
      </c>
      <c r="J4333" t="s">
        <v>92</v>
      </c>
      <c r="K4333" t="s">
        <v>1350</v>
      </c>
      <c r="M4333" s="9" t="str">
        <f>Data[[#This Row],[schedule]]&amp;" | "&amp;Data[[#This Row],[section]]</f>
        <v>SCHEDULE 6: REPORT ON ACTUAL TO FORECAST EXPENDITURE | 6a: Actual to Forecast Expenditure</v>
      </c>
      <c r="N4333" s="9" t="str">
        <f t="shared" si="67"/>
        <v>SCHEDULE 6: REPORT ON ACTUAL TO FORECAST EXPENDITURE | 6a: Actual to Forecast Expenditure | By category | Forecast for Period to Date (b) | Capacity growth</v>
      </c>
    </row>
    <row r="4334" spans="1:14" hidden="1">
      <c r="A4334" t="s">
        <v>2</v>
      </c>
      <c r="B4334">
        <v>2012</v>
      </c>
      <c r="C4334" t="s">
        <v>205</v>
      </c>
      <c r="D4334" t="s">
        <v>210</v>
      </c>
      <c r="E4334" t="s">
        <v>101</v>
      </c>
      <c r="F4334" t="s">
        <v>333</v>
      </c>
      <c r="G4334">
        <v>10</v>
      </c>
      <c r="H4334" t="s">
        <v>69</v>
      </c>
      <c r="I4334">
        <v>2012</v>
      </c>
      <c r="J4334" t="s">
        <v>93</v>
      </c>
      <c r="K4334" t="s">
        <v>1350</v>
      </c>
      <c r="M4334" s="9" t="str">
        <f>Data[[#This Row],[schedule]]&amp;" | "&amp;Data[[#This Row],[section]]</f>
        <v>SCHEDULE 6: REPORT ON ACTUAL TO FORECAST EXPENDITURE | 6a: Actual to Forecast Expenditure</v>
      </c>
      <c r="N4334" s="9" t="str">
        <f t="shared" si="67"/>
        <v>SCHEDULE 6: REPORT ON ACTUAL TO FORECAST EXPENDITURE | 6a: Actual to Forecast Expenditure | By category | % Variance (a)/(b)-1 | Capacity growth</v>
      </c>
    </row>
    <row r="4335" spans="1:14" hidden="1">
      <c r="A4335" t="s">
        <v>2</v>
      </c>
      <c r="B4335">
        <v>2012</v>
      </c>
      <c r="C4335" t="s">
        <v>205</v>
      </c>
      <c r="D4335" t="s">
        <v>210</v>
      </c>
      <c r="E4335" t="s">
        <v>101</v>
      </c>
      <c r="F4335" t="s">
        <v>331</v>
      </c>
      <c r="G4335">
        <v>11</v>
      </c>
      <c r="H4335" t="s">
        <v>70</v>
      </c>
      <c r="I4335">
        <v>2012</v>
      </c>
      <c r="J4335" t="s">
        <v>92</v>
      </c>
      <c r="K4335" t="s">
        <v>2018</v>
      </c>
      <c r="L4335">
        <v>20410.977466417258</v>
      </c>
      <c r="M4335" s="9" t="str">
        <f>Data[[#This Row],[schedule]]&amp;" | "&amp;Data[[#This Row],[section]]</f>
        <v>SCHEDULE 6: REPORT ON ACTUAL TO FORECAST EXPENDITURE | 6a: Actual to Forecast Expenditure</v>
      </c>
      <c r="N4335" s="9" t="str">
        <f t="shared" si="67"/>
        <v>SCHEDULE 6: REPORT ON ACTUAL TO FORECAST EXPENDITURE | 6a: Actual to Forecast Expenditure | By category | Actual for Current Disclosure Year (a) | Asset replacement and renewal</v>
      </c>
    </row>
    <row r="4336" spans="1:14" hidden="1">
      <c r="A4336" t="s">
        <v>2</v>
      </c>
      <c r="B4336">
        <v>2012</v>
      </c>
      <c r="C4336" t="s">
        <v>205</v>
      </c>
      <c r="D4336" t="s">
        <v>210</v>
      </c>
      <c r="E4336" t="s">
        <v>101</v>
      </c>
      <c r="F4336" t="s">
        <v>332</v>
      </c>
      <c r="G4336">
        <v>11</v>
      </c>
      <c r="H4336" t="s">
        <v>70</v>
      </c>
      <c r="I4336">
        <v>2012</v>
      </c>
      <c r="J4336" t="s">
        <v>92</v>
      </c>
      <c r="K4336" t="s">
        <v>1350</v>
      </c>
      <c r="M4336" s="9" t="str">
        <f>Data[[#This Row],[schedule]]&amp;" | "&amp;Data[[#This Row],[section]]</f>
        <v>SCHEDULE 6: REPORT ON ACTUAL TO FORECAST EXPENDITURE | 6a: Actual to Forecast Expenditure</v>
      </c>
      <c r="N4336" s="9" t="str">
        <f t="shared" si="67"/>
        <v>SCHEDULE 6: REPORT ON ACTUAL TO FORECAST EXPENDITURE | 6a: Actual to Forecast Expenditure | By category | Forecast for Current Disclosure Year (b) | Asset replacement and renewal</v>
      </c>
    </row>
    <row r="4337" spans="1:14" hidden="1">
      <c r="A4337" t="s">
        <v>2</v>
      </c>
      <c r="B4337">
        <v>2012</v>
      </c>
      <c r="C4337" t="s">
        <v>205</v>
      </c>
      <c r="D4337" t="s">
        <v>210</v>
      </c>
      <c r="E4337" t="s">
        <v>101</v>
      </c>
      <c r="F4337" t="s">
        <v>333</v>
      </c>
      <c r="G4337">
        <v>11</v>
      </c>
      <c r="H4337" t="s">
        <v>70</v>
      </c>
      <c r="I4337">
        <v>2012</v>
      </c>
      <c r="J4337" t="s">
        <v>93</v>
      </c>
      <c r="K4337" t="s">
        <v>1350</v>
      </c>
      <c r="M4337" s="9" t="str">
        <f>Data[[#This Row],[schedule]]&amp;" | "&amp;Data[[#This Row],[section]]</f>
        <v>SCHEDULE 6: REPORT ON ACTUAL TO FORECAST EXPENDITURE | 6a: Actual to Forecast Expenditure</v>
      </c>
      <c r="N4337" s="9" t="str">
        <f t="shared" si="67"/>
        <v>SCHEDULE 6: REPORT ON ACTUAL TO FORECAST EXPENDITURE | 6a: Actual to Forecast Expenditure | By category | % Variance (a)/(b)-1 | Asset replacement and renewal</v>
      </c>
    </row>
    <row r="4338" spans="1:14" hidden="1">
      <c r="A4338" t="s">
        <v>2</v>
      </c>
      <c r="B4338">
        <v>2012</v>
      </c>
      <c r="C4338" t="s">
        <v>205</v>
      </c>
      <c r="D4338" t="s">
        <v>210</v>
      </c>
      <c r="E4338" t="s">
        <v>101</v>
      </c>
      <c r="F4338" t="s">
        <v>334</v>
      </c>
      <c r="G4338">
        <v>11</v>
      </c>
      <c r="H4338" t="s">
        <v>70</v>
      </c>
      <c r="I4338">
        <v>2012</v>
      </c>
      <c r="J4338" t="s">
        <v>92</v>
      </c>
      <c r="K4338" t="s">
        <v>2019</v>
      </c>
      <c r="L4338">
        <v>106983.9774664173</v>
      </c>
      <c r="M4338" s="9" t="str">
        <f>Data[[#This Row],[schedule]]&amp;" | "&amp;Data[[#This Row],[section]]</f>
        <v>SCHEDULE 6: REPORT ON ACTUAL TO FORECAST EXPENDITURE | 6a: Actual to Forecast Expenditure</v>
      </c>
      <c r="N4338" s="9" t="str">
        <f t="shared" si="67"/>
        <v>SCHEDULE 6: REPORT ON ACTUAL TO FORECAST EXPENDITURE | 6a: Actual to Forecast Expenditure | By category | Actual for Period to Date (a) | Asset replacement and renewal</v>
      </c>
    </row>
    <row r="4339" spans="1:14" hidden="1">
      <c r="A4339" t="s">
        <v>2</v>
      </c>
      <c r="B4339">
        <v>2012</v>
      </c>
      <c r="C4339" t="s">
        <v>205</v>
      </c>
      <c r="D4339" t="s">
        <v>210</v>
      </c>
      <c r="E4339" t="s">
        <v>101</v>
      </c>
      <c r="F4339" t="s">
        <v>335</v>
      </c>
      <c r="G4339">
        <v>11</v>
      </c>
      <c r="H4339" t="s">
        <v>70</v>
      </c>
      <c r="I4339">
        <v>2012</v>
      </c>
      <c r="J4339" t="s">
        <v>92</v>
      </c>
      <c r="K4339" t="s">
        <v>2020</v>
      </c>
      <c r="L4339">
        <v>41758</v>
      </c>
      <c r="M4339" s="9" t="str">
        <f>Data[[#This Row],[schedule]]&amp;" | "&amp;Data[[#This Row],[section]]</f>
        <v>SCHEDULE 6: REPORT ON ACTUAL TO FORECAST EXPENDITURE | 6a: Actual to Forecast Expenditure</v>
      </c>
      <c r="N4339" s="9" t="str">
        <f t="shared" si="67"/>
        <v>SCHEDULE 6: REPORT ON ACTUAL TO FORECAST EXPENDITURE | 6a: Actual to Forecast Expenditure | By category | Forecast for Period to Date (b) | Asset replacement and renewal</v>
      </c>
    </row>
    <row r="4340" spans="1:14" hidden="1">
      <c r="A4340" t="s">
        <v>2</v>
      </c>
      <c r="B4340">
        <v>2012</v>
      </c>
      <c r="C4340" t="s">
        <v>205</v>
      </c>
      <c r="D4340" t="s">
        <v>210</v>
      </c>
      <c r="E4340" t="s">
        <v>101</v>
      </c>
      <c r="F4340" t="s">
        <v>333</v>
      </c>
      <c r="G4340">
        <v>11</v>
      </c>
      <c r="H4340" t="s">
        <v>70</v>
      </c>
      <c r="I4340">
        <v>2012</v>
      </c>
      <c r="J4340" t="s">
        <v>93</v>
      </c>
      <c r="K4340" t="s">
        <v>1350</v>
      </c>
      <c r="M4340" s="9" t="str">
        <f>Data[[#This Row],[schedule]]&amp;" | "&amp;Data[[#This Row],[section]]</f>
        <v>SCHEDULE 6: REPORT ON ACTUAL TO FORECAST EXPENDITURE | 6a: Actual to Forecast Expenditure</v>
      </c>
      <c r="N4340" s="9" t="str">
        <f t="shared" si="67"/>
        <v>SCHEDULE 6: REPORT ON ACTUAL TO FORECAST EXPENDITURE | 6a: Actual to Forecast Expenditure | By category | % Variance (a)/(b)-1 | Asset replacement and renewal</v>
      </c>
    </row>
    <row r="4341" spans="1:14" hidden="1">
      <c r="A4341" t="s">
        <v>2</v>
      </c>
      <c r="B4341">
        <v>2012</v>
      </c>
      <c r="C4341" t="s">
        <v>205</v>
      </c>
      <c r="D4341" t="s">
        <v>210</v>
      </c>
      <c r="E4341" t="s">
        <v>101</v>
      </c>
      <c r="F4341" t="s">
        <v>331</v>
      </c>
      <c r="G4341">
        <v>12</v>
      </c>
      <c r="H4341" t="s">
        <v>71</v>
      </c>
      <c r="I4341">
        <v>2012</v>
      </c>
      <c r="J4341" t="s">
        <v>92</v>
      </c>
      <c r="K4341" t="s">
        <v>2021</v>
      </c>
      <c r="L4341">
        <v>30401.328997672739</v>
      </c>
      <c r="M4341" s="9" t="str">
        <f>Data[[#This Row],[schedule]]&amp;" | "&amp;Data[[#This Row],[section]]</f>
        <v>SCHEDULE 6: REPORT ON ACTUAL TO FORECAST EXPENDITURE | 6a: Actual to Forecast Expenditure</v>
      </c>
      <c r="N4341" s="9" t="str">
        <f t="shared" si="67"/>
        <v>SCHEDULE 6: REPORT ON ACTUAL TO FORECAST EXPENDITURE | 6a: Actual to Forecast Expenditure | By category | Actual for Current Disclosure Year (a) | Total capital expenditure</v>
      </c>
    </row>
    <row r="4342" spans="1:14" hidden="1">
      <c r="A4342" t="s">
        <v>2</v>
      </c>
      <c r="B4342">
        <v>2012</v>
      </c>
      <c r="C4342" t="s">
        <v>205</v>
      </c>
      <c r="D4342" t="s">
        <v>210</v>
      </c>
      <c r="E4342" t="s">
        <v>101</v>
      </c>
      <c r="F4342" t="s">
        <v>332</v>
      </c>
      <c r="G4342">
        <v>12</v>
      </c>
      <c r="H4342" t="s">
        <v>71</v>
      </c>
      <c r="I4342">
        <v>2012</v>
      </c>
      <c r="J4342" t="s">
        <v>92</v>
      </c>
      <c r="K4342" t="s">
        <v>1350</v>
      </c>
      <c r="M4342" s="9" t="str">
        <f>Data[[#This Row],[schedule]]&amp;" | "&amp;Data[[#This Row],[section]]</f>
        <v>SCHEDULE 6: REPORT ON ACTUAL TO FORECAST EXPENDITURE | 6a: Actual to Forecast Expenditure</v>
      </c>
      <c r="N4342" s="9" t="str">
        <f t="shared" si="67"/>
        <v>SCHEDULE 6: REPORT ON ACTUAL TO FORECAST EXPENDITURE | 6a: Actual to Forecast Expenditure | By category | Forecast for Current Disclosure Year (b) | Total capital expenditure</v>
      </c>
    </row>
    <row r="4343" spans="1:14" hidden="1">
      <c r="A4343" t="s">
        <v>2</v>
      </c>
      <c r="B4343">
        <v>2012</v>
      </c>
      <c r="C4343" t="s">
        <v>205</v>
      </c>
      <c r="D4343" t="s">
        <v>210</v>
      </c>
      <c r="E4343" t="s">
        <v>101</v>
      </c>
      <c r="F4343" t="s">
        <v>333</v>
      </c>
      <c r="G4343">
        <v>12</v>
      </c>
      <c r="H4343" t="s">
        <v>71</v>
      </c>
      <c r="I4343">
        <v>2012</v>
      </c>
      <c r="J4343" t="s">
        <v>93</v>
      </c>
      <c r="K4343" t="s">
        <v>1350</v>
      </c>
      <c r="M4343" s="9" t="str">
        <f>Data[[#This Row],[schedule]]&amp;" | "&amp;Data[[#This Row],[section]]</f>
        <v>SCHEDULE 6: REPORT ON ACTUAL TO FORECAST EXPENDITURE | 6a: Actual to Forecast Expenditure</v>
      </c>
      <c r="N4343" s="9" t="str">
        <f t="shared" si="67"/>
        <v>SCHEDULE 6: REPORT ON ACTUAL TO FORECAST EXPENDITURE | 6a: Actual to Forecast Expenditure | By category | % Variance (a)/(b)-1 | Total capital expenditure</v>
      </c>
    </row>
    <row r="4344" spans="1:14" hidden="1">
      <c r="A4344" t="s">
        <v>2</v>
      </c>
      <c r="B4344">
        <v>2012</v>
      </c>
      <c r="C4344" t="s">
        <v>205</v>
      </c>
      <c r="D4344" t="s">
        <v>210</v>
      </c>
      <c r="E4344" t="s">
        <v>101</v>
      </c>
      <c r="F4344" t="s">
        <v>334</v>
      </c>
      <c r="G4344">
        <v>12</v>
      </c>
      <c r="H4344" t="s">
        <v>71</v>
      </c>
      <c r="I4344">
        <v>2012</v>
      </c>
      <c r="J4344" t="s">
        <v>92</v>
      </c>
      <c r="K4344" t="s">
        <v>2022</v>
      </c>
      <c r="L4344">
        <v>159889.32899767271</v>
      </c>
      <c r="M4344" s="9" t="str">
        <f>Data[[#This Row],[schedule]]&amp;" | "&amp;Data[[#This Row],[section]]</f>
        <v>SCHEDULE 6: REPORT ON ACTUAL TO FORECAST EXPENDITURE | 6a: Actual to Forecast Expenditure</v>
      </c>
      <c r="N4344" s="9" t="str">
        <f t="shared" si="67"/>
        <v>SCHEDULE 6: REPORT ON ACTUAL TO FORECAST EXPENDITURE | 6a: Actual to Forecast Expenditure | By category | Actual for Period to Date (a) | Total capital expenditure</v>
      </c>
    </row>
    <row r="4345" spans="1:14" hidden="1">
      <c r="A4345" t="s">
        <v>2</v>
      </c>
      <c r="B4345">
        <v>2012</v>
      </c>
      <c r="C4345" t="s">
        <v>205</v>
      </c>
      <c r="D4345" t="s">
        <v>210</v>
      </c>
      <c r="E4345" t="s">
        <v>101</v>
      </c>
      <c r="F4345" t="s">
        <v>335</v>
      </c>
      <c r="G4345">
        <v>12</v>
      </c>
      <c r="H4345" t="s">
        <v>71</v>
      </c>
      <c r="I4345">
        <v>2012</v>
      </c>
      <c r="J4345" t="s">
        <v>92</v>
      </c>
      <c r="K4345" t="s">
        <v>2020</v>
      </c>
      <c r="L4345">
        <v>41758</v>
      </c>
      <c r="M4345" s="9" t="str">
        <f>Data[[#This Row],[schedule]]&amp;" | "&amp;Data[[#This Row],[section]]</f>
        <v>SCHEDULE 6: REPORT ON ACTUAL TO FORECAST EXPENDITURE | 6a: Actual to Forecast Expenditure</v>
      </c>
      <c r="N4345" s="9" t="str">
        <f t="shared" si="67"/>
        <v>SCHEDULE 6: REPORT ON ACTUAL TO FORECAST EXPENDITURE | 6a: Actual to Forecast Expenditure | By category | Forecast for Period to Date (b) | Total capital expenditure</v>
      </c>
    </row>
    <row r="4346" spans="1:14" hidden="1">
      <c r="A4346" t="s">
        <v>2</v>
      </c>
      <c r="B4346">
        <v>2012</v>
      </c>
      <c r="C4346" t="s">
        <v>205</v>
      </c>
      <c r="D4346" t="s">
        <v>210</v>
      </c>
      <c r="E4346" t="s">
        <v>101</v>
      </c>
      <c r="F4346" t="s">
        <v>333</v>
      </c>
      <c r="G4346">
        <v>12</v>
      </c>
      <c r="H4346" t="s">
        <v>71</v>
      </c>
      <c r="I4346">
        <v>2012</v>
      </c>
      <c r="J4346" t="s">
        <v>93</v>
      </c>
      <c r="K4346" t="s">
        <v>1350</v>
      </c>
      <c r="M4346" s="9" t="str">
        <f>Data[[#This Row],[schedule]]&amp;" | "&amp;Data[[#This Row],[section]]</f>
        <v>SCHEDULE 6: REPORT ON ACTUAL TO FORECAST EXPENDITURE | 6a: Actual to Forecast Expenditure</v>
      </c>
      <c r="N4346" s="9" t="str">
        <f t="shared" si="67"/>
        <v>SCHEDULE 6: REPORT ON ACTUAL TO FORECAST EXPENDITURE | 6a: Actual to Forecast Expenditure | By category | % Variance (a)/(b)-1 | Total capital expenditure</v>
      </c>
    </row>
    <row r="4347" spans="1:14" hidden="1">
      <c r="A4347" t="s">
        <v>2</v>
      </c>
      <c r="B4347">
        <v>2012</v>
      </c>
      <c r="C4347" t="s">
        <v>205</v>
      </c>
      <c r="D4347" t="s">
        <v>210</v>
      </c>
      <c r="E4347" t="s">
        <v>101</v>
      </c>
      <c r="F4347" t="s">
        <v>331</v>
      </c>
      <c r="G4347">
        <v>14</v>
      </c>
      <c r="H4347" t="s">
        <v>76</v>
      </c>
      <c r="I4347">
        <v>2012</v>
      </c>
      <c r="J4347" t="s">
        <v>92</v>
      </c>
      <c r="K4347" t="s">
        <v>2023</v>
      </c>
      <c r="L4347">
        <v>8573</v>
      </c>
      <c r="M4347" s="9" t="str">
        <f>Data[[#This Row],[schedule]]&amp;" | "&amp;Data[[#This Row],[section]]</f>
        <v>SCHEDULE 6: REPORT ON ACTUAL TO FORECAST EXPENDITURE | 6a: Actual to Forecast Expenditure</v>
      </c>
      <c r="N4347" s="9" t="str">
        <f t="shared" si="67"/>
        <v>SCHEDULE 6: REPORT ON ACTUAL TO FORECAST EXPENDITURE | 6a: Actual to Forecast Expenditure | By category | Actual for Current Disclosure Year (a) | Corporate overheads</v>
      </c>
    </row>
    <row r="4348" spans="1:14" hidden="1">
      <c r="A4348" t="s">
        <v>2</v>
      </c>
      <c r="B4348">
        <v>2012</v>
      </c>
      <c r="C4348" t="s">
        <v>205</v>
      </c>
      <c r="D4348" t="s">
        <v>210</v>
      </c>
      <c r="E4348" t="s">
        <v>101</v>
      </c>
      <c r="F4348" t="s">
        <v>332</v>
      </c>
      <c r="G4348">
        <v>14</v>
      </c>
      <c r="H4348" t="s">
        <v>76</v>
      </c>
      <c r="I4348">
        <v>2012</v>
      </c>
      <c r="J4348" t="s">
        <v>92</v>
      </c>
      <c r="K4348" t="s">
        <v>1350</v>
      </c>
      <c r="M4348" s="9" t="str">
        <f>Data[[#This Row],[schedule]]&amp;" | "&amp;Data[[#This Row],[section]]</f>
        <v>SCHEDULE 6: REPORT ON ACTUAL TO FORECAST EXPENDITURE | 6a: Actual to Forecast Expenditure</v>
      </c>
      <c r="N4348" s="9" t="str">
        <f t="shared" si="67"/>
        <v>SCHEDULE 6: REPORT ON ACTUAL TO FORECAST EXPENDITURE | 6a: Actual to Forecast Expenditure | By category | Forecast for Current Disclosure Year (b) | Corporate overheads</v>
      </c>
    </row>
    <row r="4349" spans="1:14" hidden="1">
      <c r="A4349" t="s">
        <v>2</v>
      </c>
      <c r="B4349">
        <v>2012</v>
      </c>
      <c r="C4349" t="s">
        <v>205</v>
      </c>
      <c r="D4349" t="s">
        <v>210</v>
      </c>
      <c r="E4349" t="s">
        <v>101</v>
      </c>
      <c r="F4349" t="s">
        <v>333</v>
      </c>
      <c r="G4349">
        <v>14</v>
      </c>
      <c r="H4349" t="s">
        <v>76</v>
      </c>
      <c r="I4349">
        <v>2012</v>
      </c>
      <c r="J4349" t="s">
        <v>93</v>
      </c>
      <c r="K4349" t="s">
        <v>1350</v>
      </c>
      <c r="M4349" s="9" t="str">
        <f>Data[[#This Row],[schedule]]&amp;" | "&amp;Data[[#This Row],[section]]</f>
        <v>SCHEDULE 6: REPORT ON ACTUAL TO FORECAST EXPENDITURE | 6a: Actual to Forecast Expenditure</v>
      </c>
      <c r="N4349" s="9" t="str">
        <f t="shared" si="67"/>
        <v>SCHEDULE 6: REPORT ON ACTUAL TO FORECAST EXPENDITURE | 6a: Actual to Forecast Expenditure | By category | % Variance (a)/(b)-1 | Corporate overheads</v>
      </c>
    </row>
    <row r="4350" spans="1:14" hidden="1">
      <c r="A4350" t="s">
        <v>2</v>
      </c>
      <c r="B4350">
        <v>2012</v>
      </c>
      <c r="C4350" t="s">
        <v>205</v>
      </c>
      <c r="D4350" t="s">
        <v>210</v>
      </c>
      <c r="E4350" t="s">
        <v>101</v>
      </c>
      <c r="F4350" t="s">
        <v>334</v>
      </c>
      <c r="G4350">
        <v>14</v>
      </c>
      <c r="H4350" t="s">
        <v>76</v>
      </c>
      <c r="I4350">
        <v>2012</v>
      </c>
      <c r="J4350" t="s">
        <v>92</v>
      </c>
      <c r="K4350" t="s">
        <v>2024</v>
      </c>
      <c r="L4350">
        <v>31923.488947164638</v>
      </c>
      <c r="M4350" s="9" t="str">
        <f>Data[[#This Row],[schedule]]&amp;" | "&amp;Data[[#This Row],[section]]</f>
        <v>SCHEDULE 6: REPORT ON ACTUAL TO FORECAST EXPENDITURE | 6a: Actual to Forecast Expenditure</v>
      </c>
      <c r="N4350" s="9" t="str">
        <f t="shared" si="67"/>
        <v>SCHEDULE 6: REPORT ON ACTUAL TO FORECAST EXPENDITURE | 6a: Actual to Forecast Expenditure | By category | Actual for Period to Date (a) | Corporate overheads</v>
      </c>
    </row>
    <row r="4351" spans="1:14" hidden="1">
      <c r="A4351" t="s">
        <v>2</v>
      </c>
      <c r="B4351">
        <v>2012</v>
      </c>
      <c r="C4351" t="s">
        <v>205</v>
      </c>
      <c r="D4351" t="s">
        <v>210</v>
      </c>
      <c r="E4351" t="s">
        <v>101</v>
      </c>
      <c r="F4351" t="s">
        <v>335</v>
      </c>
      <c r="G4351">
        <v>14</v>
      </c>
      <c r="H4351" t="s">
        <v>76</v>
      </c>
      <c r="I4351">
        <v>2012</v>
      </c>
      <c r="J4351" t="s">
        <v>92</v>
      </c>
      <c r="K4351" t="s">
        <v>1350</v>
      </c>
      <c r="M4351" s="9" t="str">
        <f>Data[[#This Row],[schedule]]&amp;" | "&amp;Data[[#This Row],[section]]</f>
        <v>SCHEDULE 6: REPORT ON ACTUAL TO FORECAST EXPENDITURE | 6a: Actual to Forecast Expenditure</v>
      </c>
      <c r="N4351" s="9" t="str">
        <f t="shared" si="67"/>
        <v>SCHEDULE 6: REPORT ON ACTUAL TO FORECAST EXPENDITURE | 6a: Actual to Forecast Expenditure | By category | Forecast for Period to Date (b) | Corporate overheads</v>
      </c>
    </row>
    <row r="4352" spans="1:14" hidden="1">
      <c r="A4352" t="s">
        <v>2</v>
      </c>
      <c r="B4352">
        <v>2012</v>
      </c>
      <c r="C4352" t="s">
        <v>205</v>
      </c>
      <c r="D4352" t="s">
        <v>210</v>
      </c>
      <c r="E4352" t="s">
        <v>101</v>
      </c>
      <c r="F4352" t="s">
        <v>333</v>
      </c>
      <c r="G4352">
        <v>14</v>
      </c>
      <c r="H4352" t="s">
        <v>76</v>
      </c>
      <c r="I4352">
        <v>2012</v>
      </c>
      <c r="J4352" t="s">
        <v>93</v>
      </c>
      <c r="K4352" t="s">
        <v>1350</v>
      </c>
      <c r="M4352" s="9" t="str">
        <f>Data[[#This Row],[schedule]]&amp;" | "&amp;Data[[#This Row],[section]]</f>
        <v>SCHEDULE 6: REPORT ON ACTUAL TO FORECAST EXPENDITURE | 6a: Actual to Forecast Expenditure</v>
      </c>
      <c r="N4352" s="9" t="str">
        <f t="shared" si="67"/>
        <v>SCHEDULE 6: REPORT ON ACTUAL TO FORECAST EXPENDITURE | 6a: Actual to Forecast Expenditure | By category | % Variance (a)/(b)-1 | Corporate overheads</v>
      </c>
    </row>
    <row r="4353" spans="1:14" hidden="1">
      <c r="A4353" t="s">
        <v>2</v>
      </c>
      <c r="B4353">
        <v>2012</v>
      </c>
      <c r="C4353" t="s">
        <v>205</v>
      </c>
      <c r="D4353" t="s">
        <v>210</v>
      </c>
      <c r="E4353" t="s">
        <v>101</v>
      </c>
      <c r="F4353" t="s">
        <v>331</v>
      </c>
      <c r="G4353">
        <v>15</v>
      </c>
      <c r="H4353" t="s">
        <v>77</v>
      </c>
      <c r="I4353">
        <v>2012</v>
      </c>
      <c r="J4353" t="s">
        <v>92</v>
      </c>
      <c r="K4353" t="s">
        <v>2025</v>
      </c>
      <c r="L4353">
        <v>17576</v>
      </c>
      <c r="M4353" s="9" t="str">
        <f>Data[[#This Row],[schedule]]&amp;" | "&amp;Data[[#This Row],[section]]</f>
        <v>SCHEDULE 6: REPORT ON ACTUAL TO FORECAST EXPENDITURE | 6a: Actual to Forecast Expenditure</v>
      </c>
      <c r="N4353" s="9" t="str">
        <f t="shared" si="67"/>
        <v>SCHEDULE 6: REPORT ON ACTUAL TO FORECAST EXPENDITURE | 6a: Actual to Forecast Expenditure | By category | Actual for Current Disclosure Year (a) | Asset management and airport operations</v>
      </c>
    </row>
    <row r="4354" spans="1:14" hidden="1">
      <c r="A4354" t="s">
        <v>2</v>
      </c>
      <c r="B4354">
        <v>2012</v>
      </c>
      <c r="C4354" t="s">
        <v>205</v>
      </c>
      <c r="D4354" t="s">
        <v>210</v>
      </c>
      <c r="E4354" t="s">
        <v>101</v>
      </c>
      <c r="F4354" t="s">
        <v>332</v>
      </c>
      <c r="G4354">
        <v>15</v>
      </c>
      <c r="H4354" t="s">
        <v>77</v>
      </c>
      <c r="I4354">
        <v>2012</v>
      </c>
      <c r="J4354" t="s">
        <v>92</v>
      </c>
      <c r="K4354" t="s">
        <v>1350</v>
      </c>
      <c r="M4354" s="9" t="str">
        <f>Data[[#This Row],[schedule]]&amp;" | "&amp;Data[[#This Row],[section]]</f>
        <v>SCHEDULE 6: REPORT ON ACTUAL TO FORECAST EXPENDITURE | 6a: Actual to Forecast Expenditure</v>
      </c>
      <c r="N4354" s="9" t="str">
        <f t="shared" ref="N4354:N4417" si="68">SUBSTITUTE(SUBSTITUTE(SUBSTITUTE(C4354&amp;" | "&amp;D4354&amp;" | "&amp;E4354&amp;" | "&amp;F4354&amp;" | "&amp;H4354," |  |  | "," | ")," |  |  | "," | ")," |  | "," | ")</f>
        <v>SCHEDULE 6: REPORT ON ACTUAL TO FORECAST EXPENDITURE | 6a: Actual to Forecast Expenditure | By category | Forecast for Current Disclosure Year (b) | Asset management and airport operations</v>
      </c>
    </row>
    <row r="4355" spans="1:14" hidden="1">
      <c r="A4355" t="s">
        <v>2</v>
      </c>
      <c r="B4355">
        <v>2012</v>
      </c>
      <c r="C4355" t="s">
        <v>205</v>
      </c>
      <c r="D4355" t="s">
        <v>210</v>
      </c>
      <c r="E4355" t="s">
        <v>101</v>
      </c>
      <c r="F4355" t="s">
        <v>333</v>
      </c>
      <c r="G4355">
        <v>15</v>
      </c>
      <c r="H4355" t="s">
        <v>77</v>
      </c>
      <c r="I4355">
        <v>2012</v>
      </c>
      <c r="J4355" t="s">
        <v>93</v>
      </c>
      <c r="K4355" t="s">
        <v>1350</v>
      </c>
      <c r="M4355" s="9" t="str">
        <f>Data[[#This Row],[schedule]]&amp;" | "&amp;Data[[#This Row],[section]]</f>
        <v>SCHEDULE 6: REPORT ON ACTUAL TO FORECAST EXPENDITURE | 6a: Actual to Forecast Expenditure</v>
      </c>
      <c r="N4355" s="9" t="str">
        <f t="shared" si="68"/>
        <v>SCHEDULE 6: REPORT ON ACTUAL TO FORECAST EXPENDITURE | 6a: Actual to Forecast Expenditure | By category | % Variance (a)/(b)-1 | Asset management and airport operations</v>
      </c>
    </row>
    <row r="4356" spans="1:14" hidden="1">
      <c r="A4356" t="s">
        <v>2</v>
      </c>
      <c r="B4356">
        <v>2012</v>
      </c>
      <c r="C4356" t="s">
        <v>205</v>
      </c>
      <c r="D4356" t="s">
        <v>210</v>
      </c>
      <c r="E4356" t="s">
        <v>101</v>
      </c>
      <c r="F4356" t="s">
        <v>334</v>
      </c>
      <c r="G4356">
        <v>15</v>
      </c>
      <c r="H4356" t="s">
        <v>77</v>
      </c>
      <c r="I4356">
        <v>2012</v>
      </c>
      <c r="J4356" t="s">
        <v>92</v>
      </c>
      <c r="K4356" t="s">
        <v>2026</v>
      </c>
      <c r="L4356">
        <v>55861.960177521381</v>
      </c>
      <c r="M4356" s="9" t="str">
        <f>Data[[#This Row],[schedule]]&amp;" | "&amp;Data[[#This Row],[section]]</f>
        <v>SCHEDULE 6: REPORT ON ACTUAL TO FORECAST EXPENDITURE | 6a: Actual to Forecast Expenditure</v>
      </c>
      <c r="N4356" s="9" t="str">
        <f t="shared" si="68"/>
        <v>SCHEDULE 6: REPORT ON ACTUAL TO FORECAST EXPENDITURE | 6a: Actual to Forecast Expenditure | By category | Actual for Period to Date (a) | Asset management and airport operations</v>
      </c>
    </row>
    <row r="4357" spans="1:14" hidden="1">
      <c r="A4357" t="s">
        <v>2</v>
      </c>
      <c r="B4357">
        <v>2012</v>
      </c>
      <c r="C4357" t="s">
        <v>205</v>
      </c>
      <c r="D4357" t="s">
        <v>210</v>
      </c>
      <c r="E4357" t="s">
        <v>101</v>
      </c>
      <c r="F4357" t="s">
        <v>335</v>
      </c>
      <c r="G4357">
        <v>15</v>
      </c>
      <c r="H4357" t="s">
        <v>77</v>
      </c>
      <c r="I4357">
        <v>2012</v>
      </c>
      <c r="J4357" t="s">
        <v>92</v>
      </c>
      <c r="K4357" t="s">
        <v>1350</v>
      </c>
      <c r="M4357" s="9" t="str">
        <f>Data[[#This Row],[schedule]]&amp;" | "&amp;Data[[#This Row],[section]]</f>
        <v>SCHEDULE 6: REPORT ON ACTUAL TO FORECAST EXPENDITURE | 6a: Actual to Forecast Expenditure</v>
      </c>
      <c r="N4357" s="9" t="str">
        <f t="shared" si="68"/>
        <v>SCHEDULE 6: REPORT ON ACTUAL TO FORECAST EXPENDITURE | 6a: Actual to Forecast Expenditure | By category | Forecast for Period to Date (b) | Asset management and airport operations</v>
      </c>
    </row>
    <row r="4358" spans="1:14" hidden="1">
      <c r="A4358" t="s">
        <v>2</v>
      </c>
      <c r="B4358">
        <v>2012</v>
      </c>
      <c r="C4358" t="s">
        <v>205</v>
      </c>
      <c r="D4358" t="s">
        <v>210</v>
      </c>
      <c r="E4358" t="s">
        <v>101</v>
      </c>
      <c r="F4358" t="s">
        <v>333</v>
      </c>
      <c r="G4358">
        <v>15</v>
      </c>
      <c r="H4358" t="s">
        <v>77</v>
      </c>
      <c r="I4358">
        <v>2012</v>
      </c>
      <c r="J4358" t="s">
        <v>93</v>
      </c>
      <c r="K4358" t="s">
        <v>1350</v>
      </c>
      <c r="M4358" s="9" t="str">
        <f>Data[[#This Row],[schedule]]&amp;" | "&amp;Data[[#This Row],[section]]</f>
        <v>SCHEDULE 6: REPORT ON ACTUAL TO FORECAST EXPENDITURE | 6a: Actual to Forecast Expenditure</v>
      </c>
      <c r="N4358" s="9" t="str">
        <f t="shared" si="68"/>
        <v>SCHEDULE 6: REPORT ON ACTUAL TO FORECAST EXPENDITURE | 6a: Actual to Forecast Expenditure | By category | % Variance (a)/(b)-1 | Asset management and airport operations</v>
      </c>
    </row>
    <row r="4359" spans="1:14" hidden="1">
      <c r="A4359" t="s">
        <v>2</v>
      </c>
      <c r="B4359">
        <v>2012</v>
      </c>
      <c r="C4359" t="s">
        <v>205</v>
      </c>
      <c r="D4359" t="s">
        <v>210</v>
      </c>
      <c r="E4359" t="s">
        <v>101</v>
      </c>
      <c r="F4359" t="s">
        <v>331</v>
      </c>
      <c r="G4359">
        <v>16</v>
      </c>
      <c r="H4359" t="s">
        <v>78</v>
      </c>
      <c r="I4359">
        <v>2012</v>
      </c>
      <c r="J4359" t="s">
        <v>92</v>
      </c>
      <c r="K4359" t="s">
        <v>2027</v>
      </c>
      <c r="L4359">
        <v>2166</v>
      </c>
      <c r="M4359" s="9" t="str">
        <f>Data[[#This Row],[schedule]]&amp;" | "&amp;Data[[#This Row],[section]]</f>
        <v>SCHEDULE 6: REPORT ON ACTUAL TO FORECAST EXPENDITURE | 6a: Actual to Forecast Expenditure</v>
      </c>
      <c r="N4359" s="9" t="str">
        <f t="shared" si="68"/>
        <v>SCHEDULE 6: REPORT ON ACTUAL TO FORECAST EXPENDITURE | 6a: Actual to Forecast Expenditure | By category | Actual for Current Disclosure Year (a) | Asset maintenance</v>
      </c>
    </row>
    <row r="4360" spans="1:14" hidden="1">
      <c r="A4360" t="s">
        <v>2</v>
      </c>
      <c r="B4360">
        <v>2012</v>
      </c>
      <c r="C4360" t="s">
        <v>205</v>
      </c>
      <c r="D4360" t="s">
        <v>210</v>
      </c>
      <c r="E4360" t="s">
        <v>101</v>
      </c>
      <c r="F4360" t="s">
        <v>332</v>
      </c>
      <c r="G4360">
        <v>16</v>
      </c>
      <c r="H4360" t="s">
        <v>78</v>
      </c>
      <c r="I4360">
        <v>2012</v>
      </c>
      <c r="J4360" t="s">
        <v>92</v>
      </c>
      <c r="K4360" t="s">
        <v>1350</v>
      </c>
      <c r="M4360" s="9" t="str">
        <f>Data[[#This Row],[schedule]]&amp;" | "&amp;Data[[#This Row],[section]]</f>
        <v>SCHEDULE 6: REPORT ON ACTUAL TO FORECAST EXPENDITURE | 6a: Actual to Forecast Expenditure</v>
      </c>
      <c r="N4360" s="9" t="str">
        <f t="shared" si="68"/>
        <v>SCHEDULE 6: REPORT ON ACTUAL TO FORECAST EXPENDITURE | 6a: Actual to Forecast Expenditure | By category | Forecast for Current Disclosure Year (b) | Asset maintenance</v>
      </c>
    </row>
    <row r="4361" spans="1:14" hidden="1">
      <c r="A4361" t="s">
        <v>2</v>
      </c>
      <c r="B4361">
        <v>2012</v>
      </c>
      <c r="C4361" t="s">
        <v>205</v>
      </c>
      <c r="D4361" t="s">
        <v>210</v>
      </c>
      <c r="E4361" t="s">
        <v>101</v>
      </c>
      <c r="F4361" t="s">
        <v>333</v>
      </c>
      <c r="G4361">
        <v>16</v>
      </c>
      <c r="H4361" t="s">
        <v>78</v>
      </c>
      <c r="I4361">
        <v>2012</v>
      </c>
      <c r="J4361" t="s">
        <v>93</v>
      </c>
      <c r="K4361" t="s">
        <v>1350</v>
      </c>
      <c r="M4361" s="9" t="str">
        <f>Data[[#This Row],[schedule]]&amp;" | "&amp;Data[[#This Row],[section]]</f>
        <v>SCHEDULE 6: REPORT ON ACTUAL TO FORECAST EXPENDITURE | 6a: Actual to Forecast Expenditure</v>
      </c>
      <c r="N4361" s="9" t="str">
        <f t="shared" si="68"/>
        <v>SCHEDULE 6: REPORT ON ACTUAL TO FORECAST EXPENDITURE | 6a: Actual to Forecast Expenditure | By category | % Variance (a)/(b)-1 | Asset maintenance</v>
      </c>
    </row>
    <row r="4362" spans="1:14" hidden="1">
      <c r="A4362" t="s">
        <v>2</v>
      </c>
      <c r="B4362">
        <v>2012</v>
      </c>
      <c r="C4362" t="s">
        <v>205</v>
      </c>
      <c r="D4362" t="s">
        <v>210</v>
      </c>
      <c r="E4362" t="s">
        <v>101</v>
      </c>
      <c r="F4362" t="s">
        <v>334</v>
      </c>
      <c r="G4362">
        <v>16</v>
      </c>
      <c r="H4362" t="s">
        <v>78</v>
      </c>
      <c r="I4362">
        <v>2012</v>
      </c>
      <c r="J4362" t="s">
        <v>92</v>
      </c>
      <c r="K4362" t="s">
        <v>2028</v>
      </c>
      <c r="L4362">
        <v>9018.6406296168952</v>
      </c>
      <c r="M4362" s="9" t="str">
        <f>Data[[#This Row],[schedule]]&amp;" | "&amp;Data[[#This Row],[section]]</f>
        <v>SCHEDULE 6: REPORT ON ACTUAL TO FORECAST EXPENDITURE | 6a: Actual to Forecast Expenditure</v>
      </c>
      <c r="N4362" s="9" t="str">
        <f t="shared" si="68"/>
        <v>SCHEDULE 6: REPORT ON ACTUAL TO FORECAST EXPENDITURE | 6a: Actual to Forecast Expenditure | By category | Actual for Period to Date (a) | Asset maintenance</v>
      </c>
    </row>
    <row r="4363" spans="1:14" hidden="1">
      <c r="A4363" t="s">
        <v>2</v>
      </c>
      <c r="B4363">
        <v>2012</v>
      </c>
      <c r="C4363" t="s">
        <v>205</v>
      </c>
      <c r="D4363" t="s">
        <v>210</v>
      </c>
      <c r="E4363" t="s">
        <v>101</v>
      </c>
      <c r="F4363" t="s">
        <v>335</v>
      </c>
      <c r="G4363">
        <v>16</v>
      </c>
      <c r="H4363" t="s">
        <v>78</v>
      </c>
      <c r="I4363">
        <v>2012</v>
      </c>
      <c r="J4363" t="s">
        <v>92</v>
      </c>
      <c r="K4363" t="s">
        <v>1350</v>
      </c>
      <c r="M4363" s="9" t="str">
        <f>Data[[#This Row],[schedule]]&amp;" | "&amp;Data[[#This Row],[section]]</f>
        <v>SCHEDULE 6: REPORT ON ACTUAL TO FORECAST EXPENDITURE | 6a: Actual to Forecast Expenditure</v>
      </c>
      <c r="N4363" s="9" t="str">
        <f t="shared" si="68"/>
        <v>SCHEDULE 6: REPORT ON ACTUAL TO FORECAST EXPENDITURE | 6a: Actual to Forecast Expenditure | By category | Forecast for Period to Date (b) | Asset maintenance</v>
      </c>
    </row>
    <row r="4364" spans="1:14" hidden="1">
      <c r="A4364" t="s">
        <v>2</v>
      </c>
      <c r="B4364">
        <v>2012</v>
      </c>
      <c r="C4364" t="s">
        <v>205</v>
      </c>
      <c r="D4364" t="s">
        <v>210</v>
      </c>
      <c r="E4364" t="s">
        <v>101</v>
      </c>
      <c r="F4364" t="s">
        <v>333</v>
      </c>
      <c r="G4364">
        <v>16</v>
      </c>
      <c r="H4364" t="s">
        <v>78</v>
      </c>
      <c r="I4364">
        <v>2012</v>
      </c>
      <c r="J4364" t="s">
        <v>93</v>
      </c>
      <c r="K4364" t="s">
        <v>1350</v>
      </c>
      <c r="M4364" s="9" t="str">
        <f>Data[[#This Row],[schedule]]&amp;" | "&amp;Data[[#This Row],[section]]</f>
        <v>SCHEDULE 6: REPORT ON ACTUAL TO FORECAST EXPENDITURE | 6a: Actual to Forecast Expenditure</v>
      </c>
      <c r="N4364" s="9" t="str">
        <f t="shared" si="68"/>
        <v>SCHEDULE 6: REPORT ON ACTUAL TO FORECAST EXPENDITURE | 6a: Actual to Forecast Expenditure | By category | % Variance (a)/(b)-1 | Asset maintenance</v>
      </c>
    </row>
    <row r="4365" spans="1:14" hidden="1">
      <c r="A4365" t="s">
        <v>2</v>
      </c>
      <c r="B4365">
        <v>2012</v>
      </c>
      <c r="C4365" t="s">
        <v>205</v>
      </c>
      <c r="D4365" t="s">
        <v>210</v>
      </c>
      <c r="E4365" t="s">
        <v>101</v>
      </c>
      <c r="F4365" t="s">
        <v>331</v>
      </c>
      <c r="G4365">
        <v>17</v>
      </c>
      <c r="H4365" t="s">
        <v>79</v>
      </c>
      <c r="I4365">
        <v>2012</v>
      </c>
      <c r="J4365" t="s">
        <v>92</v>
      </c>
      <c r="K4365" t="s">
        <v>1937</v>
      </c>
      <c r="L4365">
        <v>28315</v>
      </c>
      <c r="M4365" s="9" t="str">
        <f>Data[[#This Row],[schedule]]&amp;" | "&amp;Data[[#This Row],[section]]</f>
        <v>SCHEDULE 6: REPORT ON ACTUAL TO FORECAST EXPENDITURE | 6a: Actual to Forecast Expenditure</v>
      </c>
      <c r="N4365" s="9" t="str">
        <f t="shared" si="68"/>
        <v>SCHEDULE 6: REPORT ON ACTUAL TO FORECAST EXPENDITURE | 6a: Actual to Forecast Expenditure | By category | Actual for Current Disclosure Year (a) | Total operational expenditure</v>
      </c>
    </row>
    <row r="4366" spans="1:14" hidden="1">
      <c r="A4366" t="s">
        <v>2</v>
      </c>
      <c r="B4366">
        <v>2012</v>
      </c>
      <c r="C4366" t="s">
        <v>205</v>
      </c>
      <c r="D4366" t="s">
        <v>210</v>
      </c>
      <c r="E4366" t="s">
        <v>101</v>
      </c>
      <c r="F4366" t="s">
        <v>332</v>
      </c>
      <c r="G4366">
        <v>17</v>
      </c>
      <c r="H4366" t="s">
        <v>79</v>
      </c>
      <c r="I4366">
        <v>2012</v>
      </c>
      <c r="J4366" t="s">
        <v>92</v>
      </c>
      <c r="K4366" t="s">
        <v>1350</v>
      </c>
      <c r="M4366" s="9" t="str">
        <f>Data[[#This Row],[schedule]]&amp;" | "&amp;Data[[#This Row],[section]]</f>
        <v>SCHEDULE 6: REPORT ON ACTUAL TO FORECAST EXPENDITURE | 6a: Actual to Forecast Expenditure</v>
      </c>
      <c r="N4366" s="9" t="str">
        <f t="shared" si="68"/>
        <v>SCHEDULE 6: REPORT ON ACTUAL TO FORECAST EXPENDITURE | 6a: Actual to Forecast Expenditure | By category | Forecast for Current Disclosure Year (b) | Total operational expenditure</v>
      </c>
    </row>
    <row r="4367" spans="1:14" hidden="1">
      <c r="A4367" t="s">
        <v>2</v>
      </c>
      <c r="B4367">
        <v>2012</v>
      </c>
      <c r="C4367" t="s">
        <v>205</v>
      </c>
      <c r="D4367" t="s">
        <v>210</v>
      </c>
      <c r="E4367" t="s">
        <v>101</v>
      </c>
      <c r="F4367" t="s">
        <v>333</v>
      </c>
      <c r="G4367">
        <v>17</v>
      </c>
      <c r="H4367" t="s">
        <v>79</v>
      </c>
      <c r="I4367">
        <v>2012</v>
      </c>
      <c r="J4367" t="s">
        <v>93</v>
      </c>
      <c r="K4367" t="s">
        <v>1350</v>
      </c>
      <c r="M4367" s="9" t="str">
        <f>Data[[#This Row],[schedule]]&amp;" | "&amp;Data[[#This Row],[section]]</f>
        <v>SCHEDULE 6: REPORT ON ACTUAL TO FORECAST EXPENDITURE | 6a: Actual to Forecast Expenditure</v>
      </c>
      <c r="N4367" s="9" t="str">
        <f t="shared" si="68"/>
        <v>SCHEDULE 6: REPORT ON ACTUAL TO FORECAST EXPENDITURE | 6a: Actual to Forecast Expenditure | By category | % Variance (a)/(b)-1 | Total operational expenditure</v>
      </c>
    </row>
    <row r="4368" spans="1:14" hidden="1">
      <c r="A4368" t="s">
        <v>2</v>
      </c>
      <c r="B4368">
        <v>2012</v>
      </c>
      <c r="C4368" t="s">
        <v>205</v>
      </c>
      <c r="D4368" t="s">
        <v>210</v>
      </c>
      <c r="E4368" t="s">
        <v>101</v>
      </c>
      <c r="F4368" t="s">
        <v>334</v>
      </c>
      <c r="G4368">
        <v>17</v>
      </c>
      <c r="H4368" t="s">
        <v>79</v>
      </c>
      <c r="I4368">
        <v>2012</v>
      </c>
      <c r="J4368" t="s">
        <v>92</v>
      </c>
      <c r="K4368" t="s">
        <v>2029</v>
      </c>
      <c r="L4368">
        <v>96804.089754302913</v>
      </c>
      <c r="M4368" s="9" t="str">
        <f>Data[[#This Row],[schedule]]&amp;" | "&amp;Data[[#This Row],[section]]</f>
        <v>SCHEDULE 6: REPORT ON ACTUAL TO FORECAST EXPENDITURE | 6a: Actual to Forecast Expenditure</v>
      </c>
      <c r="N4368" s="9" t="str">
        <f t="shared" si="68"/>
        <v>SCHEDULE 6: REPORT ON ACTUAL TO FORECAST EXPENDITURE | 6a: Actual to Forecast Expenditure | By category | Actual for Period to Date (a) | Total operational expenditure</v>
      </c>
    </row>
    <row r="4369" spans="1:14" hidden="1">
      <c r="A4369" t="s">
        <v>2</v>
      </c>
      <c r="B4369">
        <v>2012</v>
      </c>
      <c r="C4369" t="s">
        <v>205</v>
      </c>
      <c r="D4369" t="s">
        <v>210</v>
      </c>
      <c r="E4369" t="s">
        <v>101</v>
      </c>
      <c r="F4369" t="s">
        <v>335</v>
      </c>
      <c r="G4369">
        <v>17</v>
      </c>
      <c r="H4369" t="s">
        <v>79</v>
      </c>
      <c r="I4369">
        <v>2012</v>
      </c>
      <c r="J4369" t="s">
        <v>92</v>
      </c>
      <c r="K4369" t="s">
        <v>2030</v>
      </c>
      <c r="L4369">
        <v>51480</v>
      </c>
      <c r="M4369" s="9" t="str">
        <f>Data[[#This Row],[schedule]]&amp;" | "&amp;Data[[#This Row],[section]]</f>
        <v>SCHEDULE 6: REPORT ON ACTUAL TO FORECAST EXPENDITURE | 6a: Actual to Forecast Expenditure</v>
      </c>
      <c r="N4369" s="9" t="str">
        <f t="shared" si="68"/>
        <v>SCHEDULE 6: REPORT ON ACTUAL TO FORECAST EXPENDITURE | 6a: Actual to Forecast Expenditure | By category | Forecast for Period to Date (b) | Total operational expenditure</v>
      </c>
    </row>
    <row r="4370" spans="1:14" hidden="1">
      <c r="A4370" t="s">
        <v>2</v>
      </c>
      <c r="B4370">
        <v>2012</v>
      </c>
      <c r="C4370" t="s">
        <v>205</v>
      </c>
      <c r="D4370" t="s">
        <v>210</v>
      </c>
      <c r="E4370" t="s">
        <v>101</v>
      </c>
      <c r="F4370" t="s">
        <v>333</v>
      </c>
      <c r="G4370">
        <v>17</v>
      </c>
      <c r="H4370" t="s">
        <v>79</v>
      </c>
      <c r="I4370">
        <v>2012</v>
      </c>
      <c r="J4370" t="s">
        <v>93</v>
      </c>
      <c r="K4370" t="s">
        <v>1350</v>
      </c>
      <c r="M4370" s="9" t="str">
        <f>Data[[#This Row],[schedule]]&amp;" | "&amp;Data[[#This Row],[section]]</f>
        <v>SCHEDULE 6: REPORT ON ACTUAL TO FORECAST EXPENDITURE | 6a: Actual to Forecast Expenditure</v>
      </c>
      <c r="N4370" s="9" t="str">
        <f t="shared" si="68"/>
        <v>SCHEDULE 6: REPORT ON ACTUAL TO FORECAST EXPENDITURE | 6a: Actual to Forecast Expenditure | By category | % Variance (a)/(b)-1 | Total operational expenditure</v>
      </c>
    </row>
    <row r="4371" spans="1:14" hidden="1">
      <c r="A4371" t="s">
        <v>2</v>
      </c>
      <c r="B4371">
        <v>2012</v>
      </c>
      <c r="C4371" t="s">
        <v>205</v>
      </c>
      <c r="D4371" t="s">
        <v>211</v>
      </c>
      <c r="E4371" t="s">
        <v>101</v>
      </c>
      <c r="F4371" t="s">
        <v>95</v>
      </c>
      <c r="G4371">
        <v>78</v>
      </c>
      <c r="H4371" t="s">
        <v>69</v>
      </c>
      <c r="I4371">
        <v>2008</v>
      </c>
      <c r="J4371" t="s">
        <v>92</v>
      </c>
      <c r="K4371" t="s">
        <v>458</v>
      </c>
      <c r="L4371">
        <v>0</v>
      </c>
      <c r="M4371" s="9" t="str">
        <f>Data[[#This Row],[schedule]]&amp;" | "&amp;Data[[#This Row],[section]]</f>
        <v>SCHEDULE 6: REPORT ON ACTUAL TO FORECAST EXPENDITURE | 6b: Forecast Expenditure</v>
      </c>
      <c r="N4371" s="9" t="str">
        <f t="shared" si="68"/>
        <v>SCHEDULE 6: REPORT ON ACTUAL TO FORECAST EXPENDITURE | 6b: Forecast Expenditure | By category | Pricing Period Starting Year | Capacity growth</v>
      </c>
    </row>
    <row r="4372" spans="1:14" hidden="1">
      <c r="A4372" t="s">
        <v>2</v>
      </c>
      <c r="B4372">
        <v>2012</v>
      </c>
      <c r="C4372" t="s">
        <v>205</v>
      </c>
      <c r="D4372" t="s">
        <v>211</v>
      </c>
      <c r="E4372" t="s">
        <v>101</v>
      </c>
      <c r="F4372" t="s">
        <v>96</v>
      </c>
      <c r="G4372">
        <v>78</v>
      </c>
      <c r="H4372" t="s">
        <v>69</v>
      </c>
      <c r="I4372">
        <v>2009</v>
      </c>
      <c r="J4372" t="s">
        <v>92</v>
      </c>
      <c r="K4372" t="s">
        <v>458</v>
      </c>
      <c r="L4372">
        <v>0</v>
      </c>
      <c r="M4372" s="9" t="str">
        <f>Data[[#This Row],[schedule]]&amp;" | "&amp;Data[[#This Row],[section]]</f>
        <v>SCHEDULE 6: REPORT ON ACTUAL TO FORECAST EXPENDITURE | 6b: Forecast Expenditure</v>
      </c>
      <c r="N4372" s="9" t="str">
        <f t="shared" si="68"/>
        <v>SCHEDULE 6: REPORT ON ACTUAL TO FORECAST EXPENDITURE | 6b: Forecast Expenditure | By category | Pricing Period Starting Year + 1 | Capacity growth</v>
      </c>
    </row>
    <row r="4373" spans="1:14" hidden="1">
      <c r="A4373" t="s">
        <v>2</v>
      </c>
      <c r="B4373">
        <v>2012</v>
      </c>
      <c r="C4373" t="s">
        <v>205</v>
      </c>
      <c r="D4373" t="s">
        <v>211</v>
      </c>
      <c r="E4373" t="s">
        <v>101</v>
      </c>
      <c r="F4373" t="s">
        <v>97</v>
      </c>
      <c r="G4373">
        <v>78</v>
      </c>
      <c r="H4373" t="s">
        <v>69</v>
      </c>
      <c r="I4373">
        <v>2010</v>
      </c>
      <c r="J4373" t="s">
        <v>92</v>
      </c>
      <c r="K4373" t="s">
        <v>458</v>
      </c>
      <c r="L4373">
        <v>0</v>
      </c>
      <c r="M4373" s="9" t="str">
        <f>Data[[#This Row],[schedule]]&amp;" | "&amp;Data[[#This Row],[section]]</f>
        <v>SCHEDULE 6: REPORT ON ACTUAL TO FORECAST EXPENDITURE | 6b: Forecast Expenditure</v>
      </c>
      <c r="N4373" s="9" t="str">
        <f t="shared" si="68"/>
        <v>SCHEDULE 6: REPORT ON ACTUAL TO FORECAST EXPENDITURE | 6b: Forecast Expenditure | By category | Pricing Period Starting Year + 2 | Capacity growth</v>
      </c>
    </row>
    <row r="4374" spans="1:14" hidden="1">
      <c r="A4374" t="s">
        <v>2</v>
      </c>
      <c r="B4374">
        <v>2012</v>
      </c>
      <c r="C4374" t="s">
        <v>205</v>
      </c>
      <c r="D4374" t="s">
        <v>211</v>
      </c>
      <c r="E4374" t="s">
        <v>101</v>
      </c>
      <c r="F4374" t="s">
        <v>98</v>
      </c>
      <c r="G4374">
        <v>78</v>
      </c>
      <c r="H4374" t="s">
        <v>69</v>
      </c>
      <c r="I4374">
        <v>2011</v>
      </c>
      <c r="J4374" t="s">
        <v>92</v>
      </c>
      <c r="K4374" t="s">
        <v>458</v>
      </c>
      <c r="L4374">
        <v>0</v>
      </c>
      <c r="M4374" s="9" t="str">
        <f>Data[[#This Row],[schedule]]&amp;" | "&amp;Data[[#This Row],[section]]</f>
        <v>SCHEDULE 6: REPORT ON ACTUAL TO FORECAST EXPENDITURE | 6b: Forecast Expenditure</v>
      </c>
      <c r="N4374" s="9" t="str">
        <f t="shared" si="68"/>
        <v>SCHEDULE 6: REPORT ON ACTUAL TO FORECAST EXPENDITURE | 6b: Forecast Expenditure | By category | Pricing Period Starting Year + 3 | Capacity growth</v>
      </c>
    </row>
    <row r="4375" spans="1:14" hidden="1">
      <c r="A4375" t="s">
        <v>2</v>
      </c>
      <c r="B4375">
        <v>2012</v>
      </c>
      <c r="C4375" t="s">
        <v>205</v>
      </c>
      <c r="D4375" t="s">
        <v>211</v>
      </c>
      <c r="E4375" t="s">
        <v>101</v>
      </c>
      <c r="F4375" t="s">
        <v>99</v>
      </c>
      <c r="G4375">
        <v>78</v>
      </c>
      <c r="H4375" t="s">
        <v>69</v>
      </c>
      <c r="I4375">
        <v>2012</v>
      </c>
      <c r="J4375" t="s">
        <v>92</v>
      </c>
      <c r="K4375" t="s">
        <v>458</v>
      </c>
      <c r="L4375">
        <v>0</v>
      </c>
      <c r="M4375" s="9" t="str">
        <f>Data[[#This Row],[schedule]]&amp;" | "&amp;Data[[#This Row],[section]]</f>
        <v>SCHEDULE 6: REPORT ON ACTUAL TO FORECAST EXPENDITURE | 6b: Forecast Expenditure</v>
      </c>
      <c r="N4375" s="9" t="str">
        <f t="shared" si="68"/>
        <v>SCHEDULE 6: REPORT ON ACTUAL TO FORECAST EXPENDITURE | 6b: Forecast Expenditure | By category | Pricing Period Starting Year + 4 | Capacity growth</v>
      </c>
    </row>
    <row r="4376" spans="1:14" hidden="1">
      <c r="A4376" t="s">
        <v>2</v>
      </c>
      <c r="B4376">
        <v>2012</v>
      </c>
      <c r="C4376" t="s">
        <v>205</v>
      </c>
      <c r="D4376" t="s">
        <v>211</v>
      </c>
      <c r="E4376" t="s">
        <v>101</v>
      </c>
      <c r="F4376" t="s">
        <v>95</v>
      </c>
      <c r="G4376">
        <v>79</v>
      </c>
      <c r="H4376" t="s">
        <v>70</v>
      </c>
      <c r="I4376">
        <v>2008</v>
      </c>
      <c r="J4376" t="s">
        <v>92</v>
      </c>
      <c r="K4376" t="s">
        <v>2031</v>
      </c>
      <c r="L4376">
        <v>8721</v>
      </c>
      <c r="M4376" s="9" t="str">
        <f>Data[[#This Row],[schedule]]&amp;" | "&amp;Data[[#This Row],[section]]</f>
        <v>SCHEDULE 6: REPORT ON ACTUAL TO FORECAST EXPENDITURE | 6b: Forecast Expenditure</v>
      </c>
      <c r="N4376" s="9" t="str">
        <f t="shared" si="68"/>
        <v>SCHEDULE 6: REPORT ON ACTUAL TO FORECAST EXPENDITURE | 6b: Forecast Expenditure | By category | Pricing Period Starting Year | Asset replacement and renewal</v>
      </c>
    </row>
    <row r="4377" spans="1:14" hidden="1">
      <c r="A4377" t="s">
        <v>2</v>
      </c>
      <c r="B4377">
        <v>2012</v>
      </c>
      <c r="C4377" t="s">
        <v>205</v>
      </c>
      <c r="D4377" t="s">
        <v>211</v>
      </c>
      <c r="E4377" t="s">
        <v>101</v>
      </c>
      <c r="F4377" t="s">
        <v>96</v>
      </c>
      <c r="G4377">
        <v>79</v>
      </c>
      <c r="H4377" t="s">
        <v>70</v>
      </c>
      <c r="I4377">
        <v>2009</v>
      </c>
      <c r="J4377" t="s">
        <v>92</v>
      </c>
      <c r="K4377" t="s">
        <v>2032</v>
      </c>
      <c r="L4377">
        <v>17901</v>
      </c>
      <c r="M4377" s="9" t="str">
        <f>Data[[#This Row],[schedule]]&amp;" | "&amp;Data[[#This Row],[section]]</f>
        <v>SCHEDULE 6: REPORT ON ACTUAL TO FORECAST EXPENDITURE | 6b: Forecast Expenditure</v>
      </c>
      <c r="N4377" s="9" t="str">
        <f t="shared" si="68"/>
        <v>SCHEDULE 6: REPORT ON ACTUAL TO FORECAST EXPENDITURE | 6b: Forecast Expenditure | By category | Pricing Period Starting Year + 1 | Asset replacement and renewal</v>
      </c>
    </row>
    <row r="4378" spans="1:14" hidden="1">
      <c r="A4378" t="s">
        <v>2</v>
      </c>
      <c r="B4378">
        <v>2012</v>
      </c>
      <c r="C4378" t="s">
        <v>205</v>
      </c>
      <c r="D4378" t="s">
        <v>211</v>
      </c>
      <c r="E4378" t="s">
        <v>101</v>
      </c>
      <c r="F4378" t="s">
        <v>97</v>
      </c>
      <c r="G4378">
        <v>79</v>
      </c>
      <c r="H4378" t="s">
        <v>70</v>
      </c>
      <c r="I4378">
        <v>2010</v>
      </c>
      <c r="J4378" t="s">
        <v>92</v>
      </c>
      <c r="K4378" t="s">
        <v>2033</v>
      </c>
      <c r="L4378">
        <v>15136</v>
      </c>
      <c r="M4378" s="9" t="str">
        <f>Data[[#This Row],[schedule]]&amp;" | "&amp;Data[[#This Row],[section]]</f>
        <v>SCHEDULE 6: REPORT ON ACTUAL TO FORECAST EXPENDITURE | 6b: Forecast Expenditure</v>
      </c>
      <c r="N4378" s="9" t="str">
        <f t="shared" si="68"/>
        <v>SCHEDULE 6: REPORT ON ACTUAL TO FORECAST EXPENDITURE | 6b: Forecast Expenditure | By category | Pricing Period Starting Year + 2 | Asset replacement and renewal</v>
      </c>
    </row>
    <row r="4379" spans="1:14" hidden="1">
      <c r="A4379" t="s">
        <v>2</v>
      </c>
      <c r="B4379">
        <v>2012</v>
      </c>
      <c r="C4379" t="s">
        <v>205</v>
      </c>
      <c r="D4379" t="s">
        <v>211</v>
      </c>
      <c r="E4379" t="s">
        <v>101</v>
      </c>
      <c r="F4379" t="s">
        <v>98</v>
      </c>
      <c r="G4379">
        <v>79</v>
      </c>
      <c r="H4379" t="s">
        <v>70</v>
      </c>
      <c r="I4379">
        <v>2011</v>
      </c>
      <c r="J4379" t="s">
        <v>92</v>
      </c>
      <c r="K4379" t="s">
        <v>458</v>
      </c>
      <c r="L4379">
        <v>0</v>
      </c>
      <c r="M4379" s="9" t="str">
        <f>Data[[#This Row],[schedule]]&amp;" | "&amp;Data[[#This Row],[section]]</f>
        <v>SCHEDULE 6: REPORT ON ACTUAL TO FORECAST EXPENDITURE | 6b: Forecast Expenditure</v>
      </c>
      <c r="N4379" s="9" t="str">
        <f t="shared" si="68"/>
        <v>SCHEDULE 6: REPORT ON ACTUAL TO FORECAST EXPENDITURE | 6b: Forecast Expenditure | By category | Pricing Period Starting Year + 3 | Asset replacement and renewal</v>
      </c>
    </row>
    <row r="4380" spans="1:14" hidden="1">
      <c r="A4380" t="s">
        <v>2</v>
      </c>
      <c r="B4380">
        <v>2012</v>
      </c>
      <c r="C4380" t="s">
        <v>205</v>
      </c>
      <c r="D4380" t="s">
        <v>211</v>
      </c>
      <c r="E4380" t="s">
        <v>101</v>
      </c>
      <c r="F4380" t="s">
        <v>99</v>
      </c>
      <c r="G4380">
        <v>79</v>
      </c>
      <c r="H4380" t="s">
        <v>70</v>
      </c>
      <c r="I4380">
        <v>2012</v>
      </c>
      <c r="J4380" t="s">
        <v>92</v>
      </c>
      <c r="K4380" t="s">
        <v>458</v>
      </c>
      <c r="L4380">
        <v>0</v>
      </c>
      <c r="M4380" s="9" t="str">
        <f>Data[[#This Row],[schedule]]&amp;" | "&amp;Data[[#This Row],[section]]</f>
        <v>SCHEDULE 6: REPORT ON ACTUAL TO FORECAST EXPENDITURE | 6b: Forecast Expenditure</v>
      </c>
      <c r="N4380" s="9" t="str">
        <f t="shared" si="68"/>
        <v>SCHEDULE 6: REPORT ON ACTUAL TO FORECAST EXPENDITURE | 6b: Forecast Expenditure | By category | Pricing Period Starting Year + 4 | Asset replacement and renewal</v>
      </c>
    </row>
    <row r="4381" spans="1:14" hidden="1">
      <c r="A4381" t="s">
        <v>2</v>
      </c>
      <c r="B4381">
        <v>2012</v>
      </c>
      <c r="C4381" t="s">
        <v>205</v>
      </c>
      <c r="D4381" t="s">
        <v>211</v>
      </c>
      <c r="E4381" t="s">
        <v>101</v>
      </c>
      <c r="F4381" t="s">
        <v>95</v>
      </c>
      <c r="G4381">
        <v>80</v>
      </c>
      <c r="H4381" t="s">
        <v>269</v>
      </c>
      <c r="I4381">
        <v>2008</v>
      </c>
      <c r="J4381" t="s">
        <v>92</v>
      </c>
      <c r="K4381" t="s">
        <v>2031</v>
      </c>
      <c r="L4381">
        <v>8721</v>
      </c>
      <c r="M4381" s="9" t="str">
        <f>Data[[#This Row],[schedule]]&amp;" | "&amp;Data[[#This Row],[section]]</f>
        <v>SCHEDULE 6: REPORT ON ACTUAL TO FORECAST EXPENDITURE | 6b: Forecast Expenditure</v>
      </c>
      <c r="N4381" s="9" t="str">
        <f t="shared" si="68"/>
        <v>SCHEDULE 6: REPORT ON ACTUAL TO FORECAST EXPENDITURE | 6b: Forecast Expenditure | By category | Pricing Period Starting Year | Total forecast capital expenditure</v>
      </c>
    </row>
    <row r="4382" spans="1:14" hidden="1">
      <c r="A4382" t="s">
        <v>2</v>
      </c>
      <c r="B4382">
        <v>2012</v>
      </c>
      <c r="C4382" t="s">
        <v>205</v>
      </c>
      <c r="D4382" t="s">
        <v>211</v>
      </c>
      <c r="E4382" t="s">
        <v>101</v>
      </c>
      <c r="F4382" t="s">
        <v>96</v>
      </c>
      <c r="G4382">
        <v>80</v>
      </c>
      <c r="H4382" t="s">
        <v>269</v>
      </c>
      <c r="I4382">
        <v>2009</v>
      </c>
      <c r="J4382" t="s">
        <v>92</v>
      </c>
      <c r="K4382" t="s">
        <v>2032</v>
      </c>
      <c r="L4382">
        <v>17901</v>
      </c>
      <c r="M4382" s="9" t="str">
        <f>Data[[#This Row],[schedule]]&amp;" | "&amp;Data[[#This Row],[section]]</f>
        <v>SCHEDULE 6: REPORT ON ACTUAL TO FORECAST EXPENDITURE | 6b: Forecast Expenditure</v>
      </c>
      <c r="N4382" s="9" t="str">
        <f t="shared" si="68"/>
        <v>SCHEDULE 6: REPORT ON ACTUAL TO FORECAST EXPENDITURE | 6b: Forecast Expenditure | By category | Pricing Period Starting Year + 1 | Total forecast capital expenditure</v>
      </c>
    </row>
    <row r="4383" spans="1:14" hidden="1">
      <c r="A4383" t="s">
        <v>2</v>
      </c>
      <c r="B4383">
        <v>2012</v>
      </c>
      <c r="C4383" t="s">
        <v>205</v>
      </c>
      <c r="D4383" t="s">
        <v>211</v>
      </c>
      <c r="E4383" t="s">
        <v>101</v>
      </c>
      <c r="F4383" t="s">
        <v>97</v>
      </c>
      <c r="G4383">
        <v>80</v>
      </c>
      <c r="H4383" t="s">
        <v>269</v>
      </c>
      <c r="I4383">
        <v>2010</v>
      </c>
      <c r="J4383" t="s">
        <v>92</v>
      </c>
      <c r="K4383" t="s">
        <v>2033</v>
      </c>
      <c r="L4383">
        <v>15136</v>
      </c>
      <c r="M4383" s="9" t="str">
        <f>Data[[#This Row],[schedule]]&amp;" | "&amp;Data[[#This Row],[section]]</f>
        <v>SCHEDULE 6: REPORT ON ACTUAL TO FORECAST EXPENDITURE | 6b: Forecast Expenditure</v>
      </c>
      <c r="N4383" s="9" t="str">
        <f t="shared" si="68"/>
        <v>SCHEDULE 6: REPORT ON ACTUAL TO FORECAST EXPENDITURE | 6b: Forecast Expenditure | By category | Pricing Period Starting Year + 2 | Total forecast capital expenditure</v>
      </c>
    </row>
    <row r="4384" spans="1:14" hidden="1">
      <c r="A4384" t="s">
        <v>2</v>
      </c>
      <c r="B4384">
        <v>2012</v>
      </c>
      <c r="C4384" t="s">
        <v>205</v>
      </c>
      <c r="D4384" t="s">
        <v>211</v>
      </c>
      <c r="E4384" t="s">
        <v>101</v>
      </c>
      <c r="F4384" t="s">
        <v>98</v>
      </c>
      <c r="G4384">
        <v>80</v>
      </c>
      <c r="H4384" t="s">
        <v>269</v>
      </c>
      <c r="I4384">
        <v>2011</v>
      </c>
      <c r="J4384" t="s">
        <v>92</v>
      </c>
      <c r="K4384" t="s">
        <v>458</v>
      </c>
      <c r="L4384">
        <v>0</v>
      </c>
      <c r="M4384" s="9" t="str">
        <f>Data[[#This Row],[schedule]]&amp;" | "&amp;Data[[#This Row],[section]]</f>
        <v>SCHEDULE 6: REPORT ON ACTUAL TO FORECAST EXPENDITURE | 6b: Forecast Expenditure</v>
      </c>
      <c r="N4384" s="9" t="str">
        <f t="shared" si="68"/>
        <v>SCHEDULE 6: REPORT ON ACTUAL TO FORECAST EXPENDITURE | 6b: Forecast Expenditure | By category | Pricing Period Starting Year + 3 | Total forecast capital expenditure</v>
      </c>
    </row>
    <row r="4385" spans="1:14" hidden="1">
      <c r="A4385" t="s">
        <v>2</v>
      </c>
      <c r="B4385">
        <v>2012</v>
      </c>
      <c r="C4385" t="s">
        <v>205</v>
      </c>
      <c r="D4385" t="s">
        <v>211</v>
      </c>
      <c r="E4385" t="s">
        <v>101</v>
      </c>
      <c r="F4385" t="s">
        <v>99</v>
      </c>
      <c r="G4385">
        <v>80</v>
      </c>
      <c r="H4385" t="s">
        <v>269</v>
      </c>
      <c r="I4385">
        <v>2012</v>
      </c>
      <c r="J4385" t="s">
        <v>92</v>
      </c>
      <c r="K4385" t="s">
        <v>458</v>
      </c>
      <c r="L4385">
        <v>0</v>
      </c>
      <c r="M4385" s="9" t="str">
        <f>Data[[#This Row],[schedule]]&amp;" | "&amp;Data[[#This Row],[section]]</f>
        <v>SCHEDULE 6: REPORT ON ACTUAL TO FORECAST EXPENDITURE | 6b: Forecast Expenditure</v>
      </c>
      <c r="N4385" s="9" t="str">
        <f t="shared" si="68"/>
        <v>SCHEDULE 6: REPORT ON ACTUAL TO FORECAST EXPENDITURE | 6b: Forecast Expenditure | By category | Pricing Period Starting Year + 4 | Total forecast capital expenditure</v>
      </c>
    </row>
    <row r="4386" spans="1:14" hidden="1">
      <c r="A4386" t="s">
        <v>2</v>
      </c>
      <c r="B4386">
        <v>2012</v>
      </c>
      <c r="C4386" t="s">
        <v>205</v>
      </c>
      <c r="D4386" t="s">
        <v>211</v>
      </c>
      <c r="E4386" t="s">
        <v>101</v>
      </c>
      <c r="F4386" t="s">
        <v>95</v>
      </c>
      <c r="G4386">
        <v>82</v>
      </c>
      <c r="H4386" t="s">
        <v>76</v>
      </c>
      <c r="I4386">
        <v>2008</v>
      </c>
      <c r="J4386" t="s">
        <v>92</v>
      </c>
      <c r="K4386" t="s">
        <v>1350</v>
      </c>
      <c r="M4386" s="9" t="str">
        <f>Data[[#This Row],[schedule]]&amp;" | "&amp;Data[[#This Row],[section]]</f>
        <v>SCHEDULE 6: REPORT ON ACTUAL TO FORECAST EXPENDITURE | 6b: Forecast Expenditure</v>
      </c>
      <c r="N4386" s="9" t="str">
        <f t="shared" si="68"/>
        <v>SCHEDULE 6: REPORT ON ACTUAL TO FORECAST EXPENDITURE | 6b: Forecast Expenditure | By category | Pricing Period Starting Year | Corporate overheads</v>
      </c>
    </row>
    <row r="4387" spans="1:14" hidden="1">
      <c r="A4387" t="s">
        <v>2</v>
      </c>
      <c r="B4387">
        <v>2012</v>
      </c>
      <c r="C4387" t="s">
        <v>205</v>
      </c>
      <c r="D4387" t="s">
        <v>211</v>
      </c>
      <c r="E4387" t="s">
        <v>101</v>
      </c>
      <c r="F4387" t="s">
        <v>96</v>
      </c>
      <c r="G4387">
        <v>82</v>
      </c>
      <c r="H4387" t="s">
        <v>76</v>
      </c>
      <c r="I4387">
        <v>2009</v>
      </c>
      <c r="J4387" t="s">
        <v>92</v>
      </c>
      <c r="K4387" t="s">
        <v>1350</v>
      </c>
      <c r="M4387" s="9" t="str">
        <f>Data[[#This Row],[schedule]]&amp;" | "&amp;Data[[#This Row],[section]]</f>
        <v>SCHEDULE 6: REPORT ON ACTUAL TO FORECAST EXPENDITURE | 6b: Forecast Expenditure</v>
      </c>
      <c r="N4387" s="9" t="str">
        <f t="shared" si="68"/>
        <v>SCHEDULE 6: REPORT ON ACTUAL TO FORECAST EXPENDITURE | 6b: Forecast Expenditure | By category | Pricing Period Starting Year + 1 | Corporate overheads</v>
      </c>
    </row>
    <row r="4388" spans="1:14" hidden="1">
      <c r="A4388" t="s">
        <v>2</v>
      </c>
      <c r="B4388">
        <v>2012</v>
      </c>
      <c r="C4388" t="s">
        <v>205</v>
      </c>
      <c r="D4388" t="s">
        <v>211</v>
      </c>
      <c r="E4388" t="s">
        <v>101</v>
      </c>
      <c r="F4388" t="s">
        <v>97</v>
      </c>
      <c r="G4388">
        <v>82</v>
      </c>
      <c r="H4388" t="s">
        <v>76</v>
      </c>
      <c r="I4388">
        <v>2010</v>
      </c>
      <c r="J4388" t="s">
        <v>92</v>
      </c>
      <c r="K4388" t="s">
        <v>1350</v>
      </c>
      <c r="M4388" s="9" t="str">
        <f>Data[[#This Row],[schedule]]&amp;" | "&amp;Data[[#This Row],[section]]</f>
        <v>SCHEDULE 6: REPORT ON ACTUAL TO FORECAST EXPENDITURE | 6b: Forecast Expenditure</v>
      </c>
      <c r="N4388" s="9" t="str">
        <f t="shared" si="68"/>
        <v>SCHEDULE 6: REPORT ON ACTUAL TO FORECAST EXPENDITURE | 6b: Forecast Expenditure | By category | Pricing Period Starting Year + 2 | Corporate overheads</v>
      </c>
    </row>
    <row r="4389" spans="1:14" hidden="1">
      <c r="A4389" t="s">
        <v>2</v>
      </c>
      <c r="B4389">
        <v>2012</v>
      </c>
      <c r="C4389" t="s">
        <v>205</v>
      </c>
      <c r="D4389" t="s">
        <v>211</v>
      </c>
      <c r="E4389" t="s">
        <v>101</v>
      </c>
      <c r="F4389" t="s">
        <v>98</v>
      </c>
      <c r="G4389">
        <v>82</v>
      </c>
      <c r="H4389" t="s">
        <v>76</v>
      </c>
      <c r="I4389">
        <v>2011</v>
      </c>
      <c r="J4389" t="s">
        <v>92</v>
      </c>
      <c r="K4389" t="s">
        <v>458</v>
      </c>
      <c r="L4389">
        <v>0</v>
      </c>
      <c r="M4389" s="9" t="str">
        <f>Data[[#This Row],[schedule]]&amp;" | "&amp;Data[[#This Row],[section]]</f>
        <v>SCHEDULE 6: REPORT ON ACTUAL TO FORECAST EXPENDITURE | 6b: Forecast Expenditure</v>
      </c>
      <c r="N4389" s="9" t="str">
        <f t="shared" si="68"/>
        <v>SCHEDULE 6: REPORT ON ACTUAL TO FORECAST EXPENDITURE | 6b: Forecast Expenditure | By category | Pricing Period Starting Year + 3 | Corporate overheads</v>
      </c>
    </row>
    <row r="4390" spans="1:14" hidden="1">
      <c r="A4390" t="s">
        <v>2</v>
      </c>
      <c r="B4390">
        <v>2012</v>
      </c>
      <c r="C4390" t="s">
        <v>205</v>
      </c>
      <c r="D4390" t="s">
        <v>211</v>
      </c>
      <c r="E4390" t="s">
        <v>101</v>
      </c>
      <c r="F4390" t="s">
        <v>99</v>
      </c>
      <c r="G4390">
        <v>82</v>
      </c>
      <c r="H4390" t="s">
        <v>76</v>
      </c>
      <c r="I4390">
        <v>2012</v>
      </c>
      <c r="J4390" t="s">
        <v>92</v>
      </c>
      <c r="K4390" t="s">
        <v>458</v>
      </c>
      <c r="L4390">
        <v>0</v>
      </c>
      <c r="M4390" s="9" t="str">
        <f>Data[[#This Row],[schedule]]&amp;" | "&amp;Data[[#This Row],[section]]</f>
        <v>SCHEDULE 6: REPORT ON ACTUAL TO FORECAST EXPENDITURE | 6b: Forecast Expenditure</v>
      </c>
      <c r="N4390" s="9" t="str">
        <f t="shared" si="68"/>
        <v>SCHEDULE 6: REPORT ON ACTUAL TO FORECAST EXPENDITURE | 6b: Forecast Expenditure | By category | Pricing Period Starting Year + 4 | Corporate overheads</v>
      </c>
    </row>
    <row r="4391" spans="1:14" hidden="1">
      <c r="A4391" t="s">
        <v>2</v>
      </c>
      <c r="B4391">
        <v>2012</v>
      </c>
      <c r="C4391" t="s">
        <v>205</v>
      </c>
      <c r="D4391" t="s">
        <v>211</v>
      </c>
      <c r="E4391" t="s">
        <v>101</v>
      </c>
      <c r="F4391" t="s">
        <v>95</v>
      </c>
      <c r="G4391">
        <v>83</v>
      </c>
      <c r="H4391" t="s">
        <v>77</v>
      </c>
      <c r="I4391">
        <v>2008</v>
      </c>
      <c r="J4391" t="s">
        <v>92</v>
      </c>
      <c r="K4391" t="s">
        <v>1350</v>
      </c>
      <c r="M4391" s="9" t="str">
        <f>Data[[#This Row],[schedule]]&amp;" | "&amp;Data[[#This Row],[section]]</f>
        <v>SCHEDULE 6: REPORT ON ACTUAL TO FORECAST EXPENDITURE | 6b: Forecast Expenditure</v>
      </c>
      <c r="N4391" s="9" t="str">
        <f t="shared" si="68"/>
        <v>SCHEDULE 6: REPORT ON ACTUAL TO FORECAST EXPENDITURE | 6b: Forecast Expenditure | By category | Pricing Period Starting Year | Asset management and airport operations</v>
      </c>
    </row>
    <row r="4392" spans="1:14" hidden="1">
      <c r="A4392" t="s">
        <v>2</v>
      </c>
      <c r="B4392">
        <v>2012</v>
      </c>
      <c r="C4392" t="s">
        <v>205</v>
      </c>
      <c r="D4392" t="s">
        <v>211</v>
      </c>
      <c r="E4392" t="s">
        <v>101</v>
      </c>
      <c r="F4392" t="s">
        <v>96</v>
      </c>
      <c r="G4392">
        <v>83</v>
      </c>
      <c r="H4392" t="s">
        <v>77</v>
      </c>
      <c r="I4392">
        <v>2009</v>
      </c>
      <c r="J4392" t="s">
        <v>92</v>
      </c>
      <c r="K4392" t="s">
        <v>1350</v>
      </c>
      <c r="M4392" s="9" t="str">
        <f>Data[[#This Row],[schedule]]&amp;" | "&amp;Data[[#This Row],[section]]</f>
        <v>SCHEDULE 6: REPORT ON ACTUAL TO FORECAST EXPENDITURE | 6b: Forecast Expenditure</v>
      </c>
      <c r="N4392" s="9" t="str">
        <f t="shared" si="68"/>
        <v>SCHEDULE 6: REPORT ON ACTUAL TO FORECAST EXPENDITURE | 6b: Forecast Expenditure | By category | Pricing Period Starting Year + 1 | Asset management and airport operations</v>
      </c>
    </row>
    <row r="4393" spans="1:14" hidden="1">
      <c r="A4393" t="s">
        <v>2</v>
      </c>
      <c r="B4393">
        <v>2012</v>
      </c>
      <c r="C4393" t="s">
        <v>205</v>
      </c>
      <c r="D4393" t="s">
        <v>211</v>
      </c>
      <c r="E4393" t="s">
        <v>101</v>
      </c>
      <c r="F4393" t="s">
        <v>97</v>
      </c>
      <c r="G4393">
        <v>83</v>
      </c>
      <c r="H4393" t="s">
        <v>77</v>
      </c>
      <c r="I4393">
        <v>2010</v>
      </c>
      <c r="J4393" t="s">
        <v>92</v>
      </c>
      <c r="K4393" t="s">
        <v>1350</v>
      </c>
      <c r="M4393" s="9" t="str">
        <f>Data[[#This Row],[schedule]]&amp;" | "&amp;Data[[#This Row],[section]]</f>
        <v>SCHEDULE 6: REPORT ON ACTUAL TO FORECAST EXPENDITURE | 6b: Forecast Expenditure</v>
      </c>
      <c r="N4393" s="9" t="str">
        <f t="shared" si="68"/>
        <v>SCHEDULE 6: REPORT ON ACTUAL TO FORECAST EXPENDITURE | 6b: Forecast Expenditure | By category | Pricing Period Starting Year + 2 | Asset management and airport operations</v>
      </c>
    </row>
    <row r="4394" spans="1:14" hidden="1">
      <c r="A4394" t="s">
        <v>2</v>
      </c>
      <c r="B4394">
        <v>2012</v>
      </c>
      <c r="C4394" t="s">
        <v>205</v>
      </c>
      <c r="D4394" t="s">
        <v>211</v>
      </c>
      <c r="E4394" t="s">
        <v>101</v>
      </c>
      <c r="F4394" t="s">
        <v>98</v>
      </c>
      <c r="G4394">
        <v>83</v>
      </c>
      <c r="H4394" t="s">
        <v>77</v>
      </c>
      <c r="I4394">
        <v>2011</v>
      </c>
      <c r="J4394" t="s">
        <v>92</v>
      </c>
      <c r="K4394" t="s">
        <v>458</v>
      </c>
      <c r="L4394">
        <v>0</v>
      </c>
      <c r="M4394" s="9" t="str">
        <f>Data[[#This Row],[schedule]]&amp;" | "&amp;Data[[#This Row],[section]]</f>
        <v>SCHEDULE 6: REPORT ON ACTUAL TO FORECAST EXPENDITURE | 6b: Forecast Expenditure</v>
      </c>
      <c r="N4394" s="9" t="str">
        <f t="shared" si="68"/>
        <v>SCHEDULE 6: REPORT ON ACTUAL TO FORECAST EXPENDITURE | 6b: Forecast Expenditure | By category | Pricing Period Starting Year + 3 | Asset management and airport operations</v>
      </c>
    </row>
    <row r="4395" spans="1:14" hidden="1">
      <c r="A4395" t="s">
        <v>2</v>
      </c>
      <c r="B4395">
        <v>2012</v>
      </c>
      <c r="C4395" t="s">
        <v>205</v>
      </c>
      <c r="D4395" t="s">
        <v>211</v>
      </c>
      <c r="E4395" t="s">
        <v>101</v>
      </c>
      <c r="F4395" t="s">
        <v>99</v>
      </c>
      <c r="G4395">
        <v>83</v>
      </c>
      <c r="H4395" t="s">
        <v>77</v>
      </c>
      <c r="I4395">
        <v>2012</v>
      </c>
      <c r="J4395" t="s">
        <v>92</v>
      </c>
      <c r="K4395" t="s">
        <v>458</v>
      </c>
      <c r="L4395">
        <v>0</v>
      </c>
      <c r="M4395" s="9" t="str">
        <f>Data[[#This Row],[schedule]]&amp;" | "&amp;Data[[#This Row],[section]]</f>
        <v>SCHEDULE 6: REPORT ON ACTUAL TO FORECAST EXPENDITURE | 6b: Forecast Expenditure</v>
      </c>
      <c r="N4395" s="9" t="str">
        <f t="shared" si="68"/>
        <v>SCHEDULE 6: REPORT ON ACTUAL TO FORECAST EXPENDITURE | 6b: Forecast Expenditure | By category | Pricing Period Starting Year + 4 | Asset management and airport operations</v>
      </c>
    </row>
    <row r="4396" spans="1:14" hidden="1">
      <c r="A4396" t="s">
        <v>2</v>
      </c>
      <c r="B4396">
        <v>2012</v>
      </c>
      <c r="C4396" t="s">
        <v>205</v>
      </c>
      <c r="D4396" t="s">
        <v>211</v>
      </c>
      <c r="E4396" t="s">
        <v>101</v>
      </c>
      <c r="F4396" t="s">
        <v>95</v>
      </c>
      <c r="G4396">
        <v>84</v>
      </c>
      <c r="H4396" t="s">
        <v>78</v>
      </c>
      <c r="I4396">
        <v>2008</v>
      </c>
      <c r="J4396" t="s">
        <v>92</v>
      </c>
      <c r="K4396" t="s">
        <v>1350</v>
      </c>
      <c r="M4396" s="9" t="str">
        <f>Data[[#This Row],[schedule]]&amp;" | "&amp;Data[[#This Row],[section]]</f>
        <v>SCHEDULE 6: REPORT ON ACTUAL TO FORECAST EXPENDITURE | 6b: Forecast Expenditure</v>
      </c>
      <c r="N4396" s="9" t="str">
        <f t="shared" si="68"/>
        <v>SCHEDULE 6: REPORT ON ACTUAL TO FORECAST EXPENDITURE | 6b: Forecast Expenditure | By category | Pricing Period Starting Year | Asset maintenance</v>
      </c>
    </row>
    <row r="4397" spans="1:14" hidden="1">
      <c r="A4397" t="s">
        <v>2</v>
      </c>
      <c r="B4397">
        <v>2012</v>
      </c>
      <c r="C4397" t="s">
        <v>205</v>
      </c>
      <c r="D4397" t="s">
        <v>211</v>
      </c>
      <c r="E4397" t="s">
        <v>101</v>
      </c>
      <c r="F4397" t="s">
        <v>96</v>
      </c>
      <c r="G4397">
        <v>84</v>
      </c>
      <c r="H4397" t="s">
        <v>78</v>
      </c>
      <c r="I4397">
        <v>2009</v>
      </c>
      <c r="J4397" t="s">
        <v>92</v>
      </c>
      <c r="K4397" t="s">
        <v>1350</v>
      </c>
      <c r="M4397" s="9" t="str">
        <f>Data[[#This Row],[schedule]]&amp;" | "&amp;Data[[#This Row],[section]]</f>
        <v>SCHEDULE 6: REPORT ON ACTUAL TO FORECAST EXPENDITURE | 6b: Forecast Expenditure</v>
      </c>
      <c r="N4397" s="9" t="str">
        <f t="shared" si="68"/>
        <v>SCHEDULE 6: REPORT ON ACTUAL TO FORECAST EXPENDITURE | 6b: Forecast Expenditure | By category | Pricing Period Starting Year + 1 | Asset maintenance</v>
      </c>
    </row>
    <row r="4398" spans="1:14" hidden="1">
      <c r="A4398" t="s">
        <v>2</v>
      </c>
      <c r="B4398">
        <v>2012</v>
      </c>
      <c r="C4398" t="s">
        <v>205</v>
      </c>
      <c r="D4398" t="s">
        <v>211</v>
      </c>
      <c r="E4398" t="s">
        <v>101</v>
      </c>
      <c r="F4398" t="s">
        <v>97</v>
      </c>
      <c r="G4398">
        <v>84</v>
      </c>
      <c r="H4398" t="s">
        <v>78</v>
      </c>
      <c r="I4398">
        <v>2010</v>
      </c>
      <c r="J4398" t="s">
        <v>92</v>
      </c>
      <c r="K4398" t="s">
        <v>1350</v>
      </c>
      <c r="M4398" s="9" t="str">
        <f>Data[[#This Row],[schedule]]&amp;" | "&amp;Data[[#This Row],[section]]</f>
        <v>SCHEDULE 6: REPORT ON ACTUAL TO FORECAST EXPENDITURE | 6b: Forecast Expenditure</v>
      </c>
      <c r="N4398" s="9" t="str">
        <f t="shared" si="68"/>
        <v>SCHEDULE 6: REPORT ON ACTUAL TO FORECAST EXPENDITURE | 6b: Forecast Expenditure | By category | Pricing Period Starting Year + 2 | Asset maintenance</v>
      </c>
    </row>
    <row r="4399" spans="1:14" hidden="1">
      <c r="A4399" t="s">
        <v>2</v>
      </c>
      <c r="B4399">
        <v>2012</v>
      </c>
      <c r="C4399" t="s">
        <v>205</v>
      </c>
      <c r="D4399" t="s">
        <v>211</v>
      </c>
      <c r="E4399" t="s">
        <v>101</v>
      </c>
      <c r="F4399" t="s">
        <v>98</v>
      </c>
      <c r="G4399">
        <v>84</v>
      </c>
      <c r="H4399" t="s">
        <v>78</v>
      </c>
      <c r="I4399">
        <v>2011</v>
      </c>
      <c r="J4399" t="s">
        <v>92</v>
      </c>
      <c r="K4399" t="s">
        <v>458</v>
      </c>
      <c r="L4399">
        <v>0</v>
      </c>
      <c r="M4399" s="9" t="str">
        <f>Data[[#This Row],[schedule]]&amp;" | "&amp;Data[[#This Row],[section]]</f>
        <v>SCHEDULE 6: REPORT ON ACTUAL TO FORECAST EXPENDITURE | 6b: Forecast Expenditure</v>
      </c>
      <c r="N4399" s="9" t="str">
        <f t="shared" si="68"/>
        <v>SCHEDULE 6: REPORT ON ACTUAL TO FORECAST EXPENDITURE | 6b: Forecast Expenditure | By category | Pricing Period Starting Year + 3 | Asset maintenance</v>
      </c>
    </row>
    <row r="4400" spans="1:14" hidden="1">
      <c r="A4400" t="s">
        <v>2</v>
      </c>
      <c r="B4400">
        <v>2012</v>
      </c>
      <c r="C4400" t="s">
        <v>205</v>
      </c>
      <c r="D4400" t="s">
        <v>211</v>
      </c>
      <c r="E4400" t="s">
        <v>101</v>
      </c>
      <c r="F4400" t="s">
        <v>99</v>
      </c>
      <c r="G4400">
        <v>84</v>
      </c>
      <c r="H4400" t="s">
        <v>78</v>
      </c>
      <c r="I4400">
        <v>2012</v>
      </c>
      <c r="J4400" t="s">
        <v>92</v>
      </c>
      <c r="K4400" t="s">
        <v>458</v>
      </c>
      <c r="L4400">
        <v>0</v>
      </c>
      <c r="M4400" s="9" t="str">
        <f>Data[[#This Row],[schedule]]&amp;" | "&amp;Data[[#This Row],[section]]</f>
        <v>SCHEDULE 6: REPORT ON ACTUAL TO FORECAST EXPENDITURE | 6b: Forecast Expenditure</v>
      </c>
      <c r="N4400" s="9" t="str">
        <f t="shared" si="68"/>
        <v>SCHEDULE 6: REPORT ON ACTUAL TO FORECAST EXPENDITURE | 6b: Forecast Expenditure | By category | Pricing Period Starting Year + 4 | Asset maintenance</v>
      </c>
    </row>
    <row r="4401" spans="1:14" hidden="1">
      <c r="A4401" t="s">
        <v>2</v>
      </c>
      <c r="B4401">
        <v>2012</v>
      </c>
      <c r="C4401" t="s">
        <v>205</v>
      </c>
      <c r="D4401" t="s">
        <v>211</v>
      </c>
      <c r="E4401" t="s">
        <v>101</v>
      </c>
      <c r="F4401" t="s">
        <v>95</v>
      </c>
      <c r="G4401">
        <v>85</v>
      </c>
      <c r="H4401" t="s">
        <v>270</v>
      </c>
      <c r="I4401">
        <v>2008</v>
      </c>
      <c r="J4401" t="s">
        <v>92</v>
      </c>
      <c r="K4401" t="s">
        <v>2034</v>
      </c>
      <c r="L4401">
        <v>17814.740329783999</v>
      </c>
      <c r="M4401" s="9" t="str">
        <f>Data[[#This Row],[schedule]]&amp;" | "&amp;Data[[#This Row],[section]]</f>
        <v>SCHEDULE 6: REPORT ON ACTUAL TO FORECAST EXPENDITURE | 6b: Forecast Expenditure</v>
      </c>
      <c r="N4401" s="9" t="str">
        <f t="shared" si="68"/>
        <v>SCHEDULE 6: REPORT ON ACTUAL TO FORECAST EXPENDITURE | 6b: Forecast Expenditure | By category | Pricing Period Starting Year | Total forecast operational expenditure</v>
      </c>
    </row>
    <row r="4402" spans="1:14" hidden="1">
      <c r="A4402" t="s">
        <v>2</v>
      </c>
      <c r="B4402">
        <v>2012</v>
      </c>
      <c r="C4402" t="s">
        <v>205</v>
      </c>
      <c r="D4402" t="s">
        <v>211</v>
      </c>
      <c r="E4402" t="s">
        <v>101</v>
      </c>
      <c r="F4402" t="s">
        <v>96</v>
      </c>
      <c r="G4402">
        <v>85</v>
      </c>
      <c r="H4402" t="s">
        <v>270</v>
      </c>
      <c r="I4402">
        <v>2009</v>
      </c>
      <c r="J4402" t="s">
        <v>92</v>
      </c>
      <c r="K4402" t="s">
        <v>2035</v>
      </c>
      <c r="L4402">
        <v>16689.682850171139</v>
      </c>
      <c r="M4402" s="9" t="str">
        <f>Data[[#This Row],[schedule]]&amp;" | "&amp;Data[[#This Row],[section]]</f>
        <v>SCHEDULE 6: REPORT ON ACTUAL TO FORECAST EXPENDITURE | 6b: Forecast Expenditure</v>
      </c>
      <c r="N4402" s="9" t="str">
        <f t="shared" si="68"/>
        <v>SCHEDULE 6: REPORT ON ACTUAL TO FORECAST EXPENDITURE | 6b: Forecast Expenditure | By category | Pricing Period Starting Year + 1 | Total forecast operational expenditure</v>
      </c>
    </row>
    <row r="4403" spans="1:14" hidden="1">
      <c r="A4403" t="s">
        <v>2</v>
      </c>
      <c r="B4403">
        <v>2012</v>
      </c>
      <c r="C4403" t="s">
        <v>205</v>
      </c>
      <c r="D4403" t="s">
        <v>211</v>
      </c>
      <c r="E4403" t="s">
        <v>101</v>
      </c>
      <c r="F4403" t="s">
        <v>97</v>
      </c>
      <c r="G4403">
        <v>85</v>
      </c>
      <c r="H4403" t="s">
        <v>270</v>
      </c>
      <c r="I4403">
        <v>2010</v>
      </c>
      <c r="J4403" t="s">
        <v>92</v>
      </c>
      <c r="K4403" t="s">
        <v>2036</v>
      </c>
      <c r="L4403">
        <v>16975.81289979798</v>
      </c>
      <c r="M4403" s="9" t="str">
        <f>Data[[#This Row],[schedule]]&amp;" | "&amp;Data[[#This Row],[section]]</f>
        <v>SCHEDULE 6: REPORT ON ACTUAL TO FORECAST EXPENDITURE | 6b: Forecast Expenditure</v>
      </c>
      <c r="N4403" s="9" t="str">
        <f t="shared" si="68"/>
        <v>SCHEDULE 6: REPORT ON ACTUAL TO FORECAST EXPENDITURE | 6b: Forecast Expenditure | By category | Pricing Period Starting Year + 2 | Total forecast operational expenditure</v>
      </c>
    </row>
    <row r="4404" spans="1:14" hidden="1">
      <c r="A4404" t="s">
        <v>2</v>
      </c>
      <c r="B4404">
        <v>2012</v>
      </c>
      <c r="C4404" t="s">
        <v>205</v>
      </c>
      <c r="D4404" t="s">
        <v>211</v>
      </c>
      <c r="E4404" t="s">
        <v>101</v>
      </c>
      <c r="F4404" t="s">
        <v>98</v>
      </c>
      <c r="G4404">
        <v>85</v>
      </c>
      <c r="H4404" t="s">
        <v>270</v>
      </c>
      <c r="I4404">
        <v>2011</v>
      </c>
      <c r="J4404" t="s">
        <v>92</v>
      </c>
      <c r="K4404" t="s">
        <v>458</v>
      </c>
      <c r="L4404">
        <v>0</v>
      </c>
      <c r="M4404" s="9" t="str">
        <f>Data[[#This Row],[schedule]]&amp;" | "&amp;Data[[#This Row],[section]]</f>
        <v>SCHEDULE 6: REPORT ON ACTUAL TO FORECAST EXPENDITURE | 6b: Forecast Expenditure</v>
      </c>
      <c r="N4404" s="9" t="str">
        <f t="shared" si="68"/>
        <v>SCHEDULE 6: REPORT ON ACTUAL TO FORECAST EXPENDITURE | 6b: Forecast Expenditure | By category | Pricing Period Starting Year + 3 | Total forecast operational expenditure</v>
      </c>
    </row>
    <row r="4405" spans="1:14" hidden="1">
      <c r="A4405" t="s">
        <v>2</v>
      </c>
      <c r="B4405">
        <v>2012</v>
      </c>
      <c r="C4405" t="s">
        <v>205</v>
      </c>
      <c r="D4405" t="s">
        <v>211</v>
      </c>
      <c r="E4405" t="s">
        <v>101</v>
      </c>
      <c r="F4405" t="s">
        <v>99</v>
      </c>
      <c r="G4405">
        <v>85</v>
      </c>
      <c r="H4405" t="s">
        <v>270</v>
      </c>
      <c r="I4405">
        <v>2012</v>
      </c>
      <c r="J4405" t="s">
        <v>92</v>
      </c>
      <c r="K4405" t="s">
        <v>458</v>
      </c>
      <c r="L4405">
        <v>0</v>
      </c>
      <c r="M4405" s="9" t="str">
        <f>Data[[#This Row],[schedule]]&amp;" | "&amp;Data[[#This Row],[section]]</f>
        <v>SCHEDULE 6: REPORT ON ACTUAL TO FORECAST EXPENDITURE | 6b: Forecast Expenditure</v>
      </c>
      <c r="N4405" s="9" t="str">
        <f t="shared" si="68"/>
        <v>SCHEDULE 6: REPORT ON ACTUAL TO FORECAST EXPENDITURE | 6b: Forecast Expenditure | By category | Pricing Period Starting Year + 4 | Total forecast operational expenditure</v>
      </c>
    </row>
    <row r="4406" spans="1:14" hidden="1">
      <c r="A4406" t="s">
        <v>2</v>
      </c>
      <c r="B4406">
        <v>2012</v>
      </c>
      <c r="C4406" t="s">
        <v>399</v>
      </c>
      <c r="D4406" t="s">
        <v>400</v>
      </c>
      <c r="E4406" t="s">
        <v>81</v>
      </c>
      <c r="F4406" t="s">
        <v>81</v>
      </c>
      <c r="G4406">
        <v>8</v>
      </c>
      <c r="H4406" t="s">
        <v>149</v>
      </c>
      <c r="I4406">
        <v>2012</v>
      </c>
      <c r="J4406" t="s">
        <v>92</v>
      </c>
      <c r="K4406" t="s">
        <v>2037</v>
      </c>
      <c r="L4406">
        <v>113</v>
      </c>
      <c r="M4406" s="9" t="str">
        <f>Data[[#This Row],[schedule]]&amp;" | "&amp;Data[[#This Row],[section]]</f>
        <v>SCHEDULE 5: REPORT ON RELATED PARTY TRANSACTIONS | 5(i): Related Party Transactions</v>
      </c>
      <c r="N4406" s="9" t="str">
        <f t="shared" si="68"/>
        <v>SCHEDULE 5: REPORT ON RELATED PARTY TRANSACTIONS | 5(i): Related Party Transactions | Net operating revenue</v>
      </c>
    </row>
    <row r="4407" spans="1:14" hidden="1">
      <c r="A4407" t="s">
        <v>2</v>
      </c>
      <c r="B4407">
        <v>2012</v>
      </c>
      <c r="C4407" t="s">
        <v>399</v>
      </c>
      <c r="D4407" t="s">
        <v>400</v>
      </c>
      <c r="E4407" t="s">
        <v>81</v>
      </c>
      <c r="F4407" t="s">
        <v>81</v>
      </c>
      <c r="G4407">
        <v>9</v>
      </c>
      <c r="H4407" t="s">
        <v>401</v>
      </c>
      <c r="I4407">
        <v>2012</v>
      </c>
      <c r="J4407" t="s">
        <v>92</v>
      </c>
      <c r="K4407" t="s">
        <v>2038</v>
      </c>
      <c r="L4407">
        <v>4437</v>
      </c>
      <c r="M4407" s="9" t="str">
        <f>Data[[#This Row],[schedule]]&amp;" | "&amp;Data[[#This Row],[section]]</f>
        <v>SCHEDULE 5: REPORT ON RELATED PARTY TRANSACTIONS | 5(i): Related Party Transactions</v>
      </c>
      <c r="N4407" s="9" t="str">
        <f t="shared" si="68"/>
        <v>SCHEDULE 5: REPORT ON RELATED PARTY TRANSACTIONS | 5(i): Related Party Transactions | Operational expenditure</v>
      </c>
    </row>
    <row r="4408" spans="1:14" hidden="1">
      <c r="A4408" t="s">
        <v>2</v>
      </c>
      <c r="B4408">
        <v>2012</v>
      </c>
      <c r="C4408" t="s">
        <v>399</v>
      </c>
      <c r="D4408" t="s">
        <v>400</v>
      </c>
      <c r="E4408" t="s">
        <v>81</v>
      </c>
      <c r="F4408" t="s">
        <v>81</v>
      </c>
      <c r="G4408">
        <v>10</v>
      </c>
      <c r="H4408" t="s">
        <v>402</v>
      </c>
      <c r="I4408">
        <v>2012</v>
      </c>
      <c r="J4408" t="s">
        <v>92</v>
      </c>
      <c r="K4408" t="s">
        <v>458</v>
      </c>
      <c r="L4408">
        <v>0</v>
      </c>
      <c r="M4408" s="9" t="str">
        <f>Data[[#This Row],[schedule]]&amp;" | "&amp;Data[[#This Row],[section]]</f>
        <v>SCHEDULE 5: REPORT ON RELATED PARTY TRANSACTIONS | 5(i): Related Party Transactions</v>
      </c>
      <c r="N4408" s="9" t="str">
        <f t="shared" si="68"/>
        <v>SCHEDULE 5: REPORT ON RELATED PARTY TRANSACTIONS | 5(i): Related Party Transactions | Related party capital expenditure</v>
      </c>
    </row>
    <row r="4409" spans="1:14" hidden="1">
      <c r="A4409" t="s">
        <v>2</v>
      </c>
      <c r="B4409">
        <v>2012</v>
      </c>
      <c r="C4409" t="s">
        <v>399</v>
      </c>
      <c r="D4409" t="s">
        <v>400</v>
      </c>
      <c r="E4409" t="s">
        <v>81</v>
      </c>
      <c r="F4409" t="s">
        <v>81</v>
      </c>
      <c r="G4409">
        <v>11</v>
      </c>
      <c r="H4409" t="s">
        <v>403</v>
      </c>
      <c r="I4409">
        <v>2012</v>
      </c>
      <c r="J4409" t="s">
        <v>92</v>
      </c>
      <c r="K4409" t="s">
        <v>458</v>
      </c>
      <c r="L4409">
        <v>0</v>
      </c>
      <c r="M4409" s="9" t="str">
        <f>Data[[#This Row],[schedule]]&amp;" | "&amp;Data[[#This Row],[section]]</f>
        <v>SCHEDULE 5: REPORT ON RELATED PARTY TRANSACTIONS | 5(i): Related Party Transactions</v>
      </c>
      <c r="N4409" s="9" t="str">
        <f t="shared" si="68"/>
        <v>SCHEDULE 5: REPORT ON RELATED PARTY TRANSACTIONS | 5(i): Related Party Transactions | Market value of asset disposals</v>
      </c>
    </row>
    <row r="4410" spans="1:14" hidden="1">
      <c r="A4410" t="s">
        <v>2</v>
      </c>
      <c r="B4410">
        <v>2012</v>
      </c>
      <c r="C4410" t="s">
        <v>399</v>
      </c>
      <c r="D4410" t="s">
        <v>400</v>
      </c>
      <c r="E4410" t="s">
        <v>81</v>
      </c>
      <c r="F4410" t="s">
        <v>81</v>
      </c>
      <c r="G4410">
        <v>12</v>
      </c>
      <c r="H4410" t="s">
        <v>404</v>
      </c>
      <c r="I4410">
        <v>2012</v>
      </c>
      <c r="J4410" t="s">
        <v>92</v>
      </c>
      <c r="K4410" t="s">
        <v>2039</v>
      </c>
      <c r="L4410">
        <v>80386</v>
      </c>
      <c r="M4410" s="9" t="str">
        <f>Data[[#This Row],[schedule]]&amp;" | "&amp;Data[[#This Row],[section]]</f>
        <v>SCHEDULE 5: REPORT ON RELATED PARTY TRANSACTIONS | 5(i): Related Party Transactions</v>
      </c>
      <c r="N4410" s="9" t="str">
        <f t="shared" si="68"/>
        <v>SCHEDULE 5: REPORT ON RELATED PARTY TRANSACTIONS | 5(i): Related Party Transactions | Other related party transactions</v>
      </c>
    </row>
    <row r="4411" spans="1:14" hidden="1">
      <c r="A4411" t="s">
        <v>2</v>
      </c>
      <c r="B4411">
        <v>2012</v>
      </c>
      <c r="C4411" t="s">
        <v>206</v>
      </c>
      <c r="D4411" t="s">
        <v>212</v>
      </c>
      <c r="E4411" t="s">
        <v>81</v>
      </c>
      <c r="F4411" t="s">
        <v>309</v>
      </c>
      <c r="G4411">
        <v>8</v>
      </c>
      <c r="H4411" t="s">
        <v>271</v>
      </c>
      <c r="I4411">
        <v>2012</v>
      </c>
      <c r="J4411" t="s">
        <v>92</v>
      </c>
      <c r="K4411" t="s">
        <v>2040</v>
      </c>
      <c r="L4411">
        <v>467059</v>
      </c>
      <c r="M4411" s="9" t="str">
        <f>Data[[#This Row],[schedule]]&amp;" | "&amp;Data[[#This Row],[section]]</f>
        <v>SCHEDULE 4: REPORT ON REGULATORY ASSET BASE ROLL FORWARD | 4.a</v>
      </c>
      <c r="N4411" s="9" t="str">
        <f t="shared" si="68"/>
        <v>SCHEDULE 4: REPORT ON REGULATORY ASSET BASE ROLL FORWARD | 4.a | Unallocated RAB | RAB value—previous disclosure year</v>
      </c>
    </row>
    <row r="4412" spans="1:14" hidden="1">
      <c r="A4412" t="s">
        <v>2</v>
      </c>
      <c r="B4412">
        <v>2012</v>
      </c>
      <c r="C4412" t="s">
        <v>206</v>
      </c>
      <c r="D4412" t="s">
        <v>212</v>
      </c>
      <c r="E4412" t="s">
        <v>81</v>
      </c>
      <c r="F4412" t="s">
        <v>310</v>
      </c>
      <c r="G4412">
        <v>8</v>
      </c>
      <c r="H4412" t="s">
        <v>271</v>
      </c>
      <c r="I4412">
        <v>2012</v>
      </c>
      <c r="J4412" t="s">
        <v>92</v>
      </c>
      <c r="K4412" t="s">
        <v>2041</v>
      </c>
      <c r="L4412">
        <v>396690</v>
      </c>
      <c r="M4412" s="9" t="str">
        <f>Data[[#This Row],[schedule]]&amp;" | "&amp;Data[[#This Row],[section]]</f>
        <v>SCHEDULE 4: REPORT ON REGULATORY ASSET BASE ROLL FORWARD | 4.a</v>
      </c>
      <c r="N4412" s="9" t="str">
        <f t="shared" si="68"/>
        <v>SCHEDULE 4: REPORT ON REGULATORY ASSET BASE ROLL FORWARD | 4.a | RAB | RAB value—previous disclosure year</v>
      </c>
    </row>
    <row r="4413" spans="1:14" hidden="1">
      <c r="A4413" t="s">
        <v>2</v>
      </c>
      <c r="B4413">
        <v>2012</v>
      </c>
      <c r="C4413" t="s">
        <v>206</v>
      </c>
      <c r="D4413" t="s">
        <v>212</v>
      </c>
      <c r="E4413" t="s">
        <v>81</v>
      </c>
      <c r="F4413" t="s">
        <v>309</v>
      </c>
      <c r="G4413">
        <v>10</v>
      </c>
      <c r="H4413" t="s">
        <v>155</v>
      </c>
      <c r="I4413">
        <v>2012</v>
      </c>
      <c r="J4413" t="s">
        <v>92</v>
      </c>
      <c r="K4413" t="s">
        <v>2042</v>
      </c>
      <c r="L4413">
        <v>23096.55479232845</v>
      </c>
      <c r="M4413" s="9" t="str">
        <f>Data[[#This Row],[schedule]]&amp;" | "&amp;Data[[#This Row],[section]]</f>
        <v>SCHEDULE 4: REPORT ON REGULATORY ASSET BASE ROLL FORWARD | 4.a</v>
      </c>
      <c r="N4413" s="9" t="str">
        <f t="shared" si="68"/>
        <v>SCHEDULE 4: REPORT ON REGULATORY ASSET BASE ROLL FORWARD | 4.a | Unallocated RAB | Regulatory depreciation</v>
      </c>
    </row>
    <row r="4414" spans="1:14" hidden="1">
      <c r="A4414" t="s">
        <v>2</v>
      </c>
      <c r="B4414">
        <v>2012</v>
      </c>
      <c r="C4414" t="s">
        <v>206</v>
      </c>
      <c r="D4414" t="s">
        <v>212</v>
      </c>
      <c r="E4414" t="s">
        <v>81</v>
      </c>
      <c r="F4414" t="s">
        <v>310</v>
      </c>
      <c r="G4414">
        <v>10</v>
      </c>
      <c r="H4414" t="s">
        <v>155</v>
      </c>
      <c r="I4414">
        <v>2012</v>
      </c>
      <c r="J4414" t="s">
        <v>92</v>
      </c>
      <c r="K4414" t="s">
        <v>1945</v>
      </c>
      <c r="L4414">
        <v>18967.26414059685</v>
      </c>
      <c r="M4414" s="9" t="str">
        <f>Data[[#This Row],[schedule]]&amp;" | "&amp;Data[[#This Row],[section]]</f>
        <v>SCHEDULE 4: REPORT ON REGULATORY ASSET BASE ROLL FORWARD | 4.a</v>
      </c>
      <c r="N4414" s="9" t="str">
        <f t="shared" si="68"/>
        <v>SCHEDULE 4: REPORT ON REGULATORY ASSET BASE ROLL FORWARD | 4.a | RAB | Regulatory depreciation</v>
      </c>
    </row>
    <row r="4415" spans="1:14" hidden="1">
      <c r="A4415" t="s">
        <v>2</v>
      </c>
      <c r="B4415">
        <v>2012</v>
      </c>
      <c r="C4415" t="s">
        <v>206</v>
      </c>
      <c r="D4415" t="s">
        <v>212</v>
      </c>
      <c r="E4415" t="s">
        <v>81</v>
      </c>
      <c r="F4415" t="s">
        <v>309</v>
      </c>
      <c r="G4415">
        <v>12</v>
      </c>
      <c r="H4415" t="s">
        <v>272</v>
      </c>
      <c r="I4415">
        <v>2012</v>
      </c>
      <c r="J4415" t="s">
        <v>92</v>
      </c>
      <c r="K4415" t="s">
        <v>2043</v>
      </c>
      <c r="L4415">
        <v>4407.4198944496848</v>
      </c>
      <c r="M4415" s="9" t="str">
        <f>Data[[#This Row],[schedule]]&amp;" | "&amp;Data[[#This Row],[section]]</f>
        <v>SCHEDULE 4: REPORT ON REGULATORY ASSET BASE ROLL FORWARD | 4.a</v>
      </c>
      <c r="N4415" s="9" t="str">
        <f t="shared" si="68"/>
        <v>SCHEDULE 4: REPORT ON REGULATORY ASSET BASE ROLL FORWARD | 4.a | Unallocated RAB | Indexed revaluations</v>
      </c>
    </row>
    <row r="4416" spans="1:14" hidden="1">
      <c r="A4416" t="s">
        <v>2</v>
      </c>
      <c r="B4416">
        <v>2012</v>
      </c>
      <c r="C4416" t="s">
        <v>206</v>
      </c>
      <c r="D4416" t="s">
        <v>212</v>
      </c>
      <c r="E4416" t="s">
        <v>81</v>
      </c>
      <c r="F4416" t="s">
        <v>310</v>
      </c>
      <c r="G4416">
        <v>12</v>
      </c>
      <c r="H4416" t="s">
        <v>272</v>
      </c>
      <c r="I4416">
        <v>2012</v>
      </c>
      <c r="J4416" t="s">
        <v>92</v>
      </c>
      <c r="K4416" t="s">
        <v>1950</v>
      </c>
      <c r="L4416">
        <v>3739.046043018915</v>
      </c>
      <c r="M4416" s="9" t="str">
        <f>Data[[#This Row],[schedule]]&amp;" | "&amp;Data[[#This Row],[section]]</f>
        <v>SCHEDULE 4: REPORT ON REGULATORY ASSET BASE ROLL FORWARD | 4.a</v>
      </c>
      <c r="N4416" s="9" t="str">
        <f t="shared" si="68"/>
        <v>SCHEDULE 4: REPORT ON REGULATORY ASSET BASE ROLL FORWARD | 4.a | RAB | Indexed revaluations</v>
      </c>
    </row>
    <row r="4417" spans="1:14" hidden="1">
      <c r="A4417" t="s">
        <v>2</v>
      </c>
      <c r="B4417">
        <v>2012</v>
      </c>
      <c r="C4417" t="s">
        <v>206</v>
      </c>
      <c r="D4417" t="s">
        <v>212</v>
      </c>
      <c r="E4417" t="s">
        <v>81</v>
      </c>
      <c r="F4417" t="s">
        <v>309</v>
      </c>
      <c r="G4417">
        <v>13</v>
      </c>
      <c r="H4417" t="s">
        <v>273</v>
      </c>
      <c r="I4417">
        <v>2012</v>
      </c>
      <c r="J4417" t="s">
        <v>92</v>
      </c>
      <c r="K4417" t="s">
        <v>458</v>
      </c>
      <c r="L4417">
        <v>0</v>
      </c>
      <c r="M4417" s="9" t="str">
        <f>Data[[#This Row],[schedule]]&amp;" | "&amp;Data[[#This Row],[section]]</f>
        <v>SCHEDULE 4: REPORT ON REGULATORY ASSET BASE ROLL FORWARD | 4.a</v>
      </c>
      <c r="N4417" s="9" t="str">
        <f t="shared" si="68"/>
        <v>SCHEDULE 4: REPORT ON REGULATORY ASSET BASE ROLL FORWARD | 4.a | Unallocated RAB | Non-indexed revaluations</v>
      </c>
    </row>
    <row r="4418" spans="1:14" hidden="1">
      <c r="A4418" t="s">
        <v>2</v>
      </c>
      <c r="B4418">
        <v>2012</v>
      </c>
      <c r="C4418" t="s">
        <v>206</v>
      </c>
      <c r="D4418" t="s">
        <v>212</v>
      </c>
      <c r="E4418" t="s">
        <v>81</v>
      </c>
      <c r="F4418" t="s">
        <v>310</v>
      </c>
      <c r="G4418">
        <v>13</v>
      </c>
      <c r="H4418" t="s">
        <v>273</v>
      </c>
      <c r="I4418">
        <v>2012</v>
      </c>
      <c r="J4418" t="s">
        <v>92</v>
      </c>
      <c r="K4418" t="s">
        <v>458</v>
      </c>
      <c r="L4418">
        <v>0</v>
      </c>
      <c r="M4418" s="9" t="str">
        <f>Data[[#This Row],[schedule]]&amp;" | "&amp;Data[[#This Row],[section]]</f>
        <v>SCHEDULE 4: REPORT ON REGULATORY ASSET BASE ROLL FORWARD | 4.a</v>
      </c>
      <c r="N4418" s="9" t="str">
        <f t="shared" ref="N4418:N4481" si="69">SUBSTITUTE(SUBSTITUTE(SUBSTITUTE(C4418&amp;" | "&amp;D4418&amp;" | "&amp;E4418&amp;" | "&amp;F4418&amp;" | "&amp;H4418," |  |  | "," | ")," |  |  | "," | ")," |  | "," | ")</f>
        <v>SCHEDULE 4: REPORT ON REGULATORY ASSET BASE ROLL FORWARD | 4.a | RAB | Non-indexed revaluations</v>
      </c>
    </row>
    <row r="4419" spans="1:14" hidden="1">
      <c r="A4419" t="s">
        <v>2</v>
      </c>
      <c r="B4419">
        <v>2012</v>
      </c>
      <c r="C4419" t="s">
        <v>206</v>
      </c>
      <c r="D4419" t="s">
        <v>212</v>
      </c>
      <c r="E4419" t="s">
        <v>81</v>
      </c>
      <c r="F4419" t="s">
        <v>309</v>
      </c>
      <c r="G4419">
        <v>14</v>
      </c>
      <c r="H4419" t="s">
        <v>158</v>
      </c>
      <c r="I4419">
        <v>2012</v>
      </c>
      <c r="J4419" t="s">
        <v>92</v>
      </c>
      <c r="K4419" t="s">
        <v>2043</v>
      </c>
      <c r="L4419">
        <v>4407.4198944496848</v>
      </c>
      <c r="M4419" s="9" t="str">
        <f>Data[[#This Row],[schedule]]&amp;" | "&amp;Data[[#This Row],[section]]</f>
        <v>SCHEDULE 4: REPORT ON REGULATORY ASSET BASE ROLL FORWARD | 4.a</v>
      </c>
      <c r="N4419" s="9" t="str">
        <f t="shared" si="69"/>
        <v>SCHEDULE 4: REPORT ON REGULATORY ASSET BASE ROLL FORWARD | 4.a | Unallocated RAB | Total revaluations</v>
      </c>
    </row>
    <row r="4420" spans="1:14" hidden="1">
      <c r="A4420" t="s">
        <v>2</v>
      </c>
      <c r="B4420">
        <v>2012</v>
      </c>
      <c r="C4420" t="s">
        <v>206</v>
      </c>
      <c r="D4420" t="s">
        <v>212</v>
      </c>
      <c r="E4420" t="s">
        <v>81</v>
      </c>
      <c r="F4420" t="s">
        <v>310</v>
      </c>
      <c r="G4420">
        <v>14</v>
      </c>
      <c r="H4420" t="s">
        <v>158</v>
      </c>
      <c r="I4420">
        <v>2012</v>
      </c>
      <c r="J4420" t="s">
        <v>92</v>
      </c>
      <c r="K4420" t="s">
        <v>1950</v>
      </c>
      <c r="L4420">
        <v>3739.046043018915</v>
      </c>
      <c r="M4420" s="9" t="str">
        <f>Data[[#This Row],[schedule]]&amp;" | "&amp;Data[[#This Row],[section]]</f>
        <v>SCHEDULE 4: REPORT ON REGULATORY ASSET BASE ROLL FORWARD | 4.a</v>
      </c>
      <c r="N4420" s="9" t="str">
        <f t="shared" si="69"/>
        <v>SCHEDULE 4: REPORT ON REGULATORY ASSET BASE ROLL FORWARD | 4.a | RAB | Total revaluations</v>
      </c>
    </row>
    <row r="4421" spans="1:14" hidden="1">
      <c r="A4421" t="s">
        <v>2</v>
      </c>
      <c r="B4421">
        <v>2012</v>
      </c>
      <c r="C4421" t="s">
        <v>206</v>
      </c>
      <c r="D4421" t="s">
        <v>212</v>
      </c>
      <c r="E4421" t="s">
        <v>81</v>
      </c>
      <c r="F4421" t="s">
        <v>309</v>
      </c>
      <c r="G4421">
        <v>16</v>
      </c>
      <c r="H4421" t="s">
        <v>274</v>
      </c>
      <c r="I4421">
        <v>2012</v>
      </c>
      <c r="J4421" t="s">
        <v>92</v>
      </c>
      <c r="K4421" t="s">
        <v>2044</v>
      </c>
      <c r="L4421">
        <v>40340</v>
      </c>
      <c r="M4421" s="9" t="str">
        <f>Data[[#This Row],[schedule]]&amp;" | "&amp;Data[[#This Row],[section]]</f>
        <v>SCHEDULE 4: REPORT ON REGULATORY ASSET BASE ROLL FORWARD | 4.a</v>
      </c>
      <c r="N4421" s="9" t="str">
        <f t="shared" si="69"/>
        <v>SCHEDULE 4: REPORT ON REGULATORY ASSET BASE ROLL FORWARD | 4.a | Unallocated RAB | Assets commissioned (other than below)</v>
      </c>
    </row>
    <row r="4422" spans="1:14" hidden="1">
      <c r="A4422" t="s">
        <v>2</v>
      </c>
      <c r="B4422">
        <v>2012</v>
      </c>
      <c r="C4422" t="s">
        <v>206</v>
      </c>
      <c r="D4422" t="s">
        <v>212</v>
      </c>
      <c r="E4422" t="s">
        <v>81</v>
      </c>
      <c r="F4422" t="s">
        <v>310</v>
      </c>
      <c r="G4422">
        <v>16</v>
      </c>
      <c r="H4422" t="s">
        <v>274</v>
      </c>
      <c r="I4422">
        <v>2012</v>
      </c>
      <c r="J4422" t="s">
        <v>92</v>
      </c>
      <c r="K4422" t="s">
        <v>2045</v>
      </c>
      <c r="L4422">
        <v>29331</v>
      </c>
      <c r="M4422" s="9" t="str">
        <f>Data[[#This Row],[schedule]]&amp;" | "&amp;Data[[#This Row],[section]]</f>
        <v>SCHEDULE 4: REPORT ON REGULATORY ASSET BASE ROLL FORWARD | 4.a</v>
      </c>
      <c r="N4422" s="9" t="str">
        <f t="shared" si="69"/>
        <v>SCHEDULE 4: REPORT ON REGULATORY ASSET BASE ROLL FORWARD | 4.a | RAB | Assets commissioned (other than below)</v>
      </c>
    </row>
    <row r="4423" spans="1:14" hidden="1">
      <c r="A4423" t="s">
        <v>2</v>
      </c>
      <c r="B4423">
        <v>2012</v>
      </c>
      <c r="C4423" t="s">
        <v>206</v>
      </c>
      <c r="D4423" t="s">
        <v>212</v>
      </c>
      <c r="E4423" t="s">
        <v>81</v>
      </c>
      <c r="F4423" t="s">
        <v>309</v>
      </c>
      <c r="G4423">
        <v>17</v>
      </c>
      <c r="H4423" t="s">
        <v>275</v>
      </c>
      <c r="I4423">
        <v>2012</v>
      </c>
      <c r="J4423" t="s">
        <v>92</v>
      </c>
      <c r="K4423" t="s">
        <v>458</v>
      </c>
      <c r="L4423">
        <v>0</v>
      </c>
      <c r="M4423" s="9" t="str">
        <f>Data[[#This Row],[schedule]]&amp;" | "&amp;Data[[#This Row],[section]]</f>
        <v>SCHEDULE 4: REPORT ON REGULATORY ASSET BASE ROLL FORWARD | 4.a</v>
      </c>
      <c r="N4423" s="9" t="str">
        <f t="shared" si="69"/>
        <v>SCHEDULE 4: REPORT ON REGULATORY ASSET BASE ROLL FORWARD | 4.a | Unallocated RAB | Assets acquired from a regulated supplier</v>
      </c>
    </row>
    <row r="4424" spans="1:14" hidden="1">
      <c r="A4424" t="s">
        <v>2</v>
      </c>
      <c r="B4424">
        <v>2012</v>
      </c>
      <c r="C4424" t="s">
        <v>206</v>
      </c>
      <c r="D4424" t="s">
        <v>212</v>
      </c>
      <c r="E4424" t="s">
        <v>81</v>
      </c>
      <c r="F4424" t="s">
        <v>310</v>
      </c>
      <c r="G4424">
        <v>17</v>
      </c>
      <c r="H4424" t="s">
        <v>275</v>
      </c>
      <c r="I4424">
        <v>2012</v>
      </c>
      <c r="J4424" t="s">
        <v>92</v>
      </c>
      <c r="K4424" t="s">
        <v>458</v>
      </c>
      <c r="L4424">
        <v>0</v>
      </c>
      <c r="M4424" s="9" t="str">
        <f>Data[[#This Row],[schedule]]&amp;" | "&amp;Data[[#This Row],[section]]</f>
        <v>SCHEDULE 4: REPORT ON REGULATORY ASSET BASE ROLL FORWARD | 4.a</v>
      </c>
      <c r="N4424" s="9" t="str">
        <f t="shared" si="69"/>
        <v>SCHEDULE 4: REPORT ON REGULATORY ASSET BASE ROLL FORWARD | 4.a | RAB | Assets acquired from a regulated supplier</v>
      </c>
    </row>
    <row r="4425" spans="1:14" hidden="1">
      <c r="A4425" t="s">
        <v>2</v>
      </c>
      <c r="B4425">
        <v>2012</v>
      </c>
      <c r="C4425" t="s">
        <v>206</v>
      </c>
      <c r="D4425" t="s">
        <v>212</v>
      </c>
      <c r="E4425" t="s">
        <v>81</v>
      </c>
      <c r="F4425" t="s">
        <v>309</v>
      </c>
      <c r="G4425">
        <v>18</v>
      </c>
      <c r="H4425" t="s">
        <v>276</v>
      </c>
      <c r="I4425">
        <v>2012</v>
      </c>
      <c r="J4425" t="s">
        <v>92</v>
      </c>
      <c r="K4425" t="s">
        <v>2046</v>
      </c>
      <c r="L4425">
        <v>2199</v>
      </c>
      <c r="M4425" s="9" t="str">
        <f>Data[[#This Row],[schedule]]&amp;" | "&amp;Data[[#This Row],[section]]</f>
        <v>SCHEDULE 4: REPORT ON REGULATORY ASSET BASE ROLL FORWARD | 4.a</v>
      </c>
      <c r="N4425" s="9" t="str">
        <f t="shared" si="69"/>
        <v>SCHEDULE 4: REPORT ON REGULATORY ASSET BASE ROLL FORWARD | 4.a | Unallocated RAB | Assets acquired from a related party</v>
      </c>
    </row>
    <row r="4426" spans="1:14" hidden="1">
      <c r="A4426" t="s">
        <v>2</v>
      </c>
      <c r="B4426">
        <v>2012</v>
      </c>
      <c r="C4426" t="s">
        <v>206</v>
      </c>
      <c r="D4426" t="s">
        <v>212</v>
      </c>
      <c r="E4426" t="s">
        <v>81</v>
      </c>
      <c r="F4426" t="s">
        <v>310</v>
      </c>
      <c r="G4426">
        <v>18</v>
      </c>
      <c r="H4426" t="s">
        <v>276</v>
      </c>
      <c r="I4426">
        <v>2012</v>
      </c>
      <c r="J4426" t="s">
        <v>92</v>
      </c>
      <c r="K4426" t="s">
        <v>2047</v>
      </c>
      <c r="L4426">
        <v>1236.4699969329149</v>
      </c>
      <c r="M4426" s="9" t="str">
        <f>Data[[#This Row],[schedule]]&amp;" | "&amp;Data[[#This Row],[section]]</f>
        <v>SCHEDULE 4: REPORT ON REGULATORY ASSET BASE ROLL FORWARD | 4.a</v>
      </c>
      <c r="N4426" s="9" t="str">
        <f t="shared" si="69"/>
        <v>SCHEDULE 4: REPORT ON REGULATORY ASSET BASE ROLL FORWARD | 4.a | RAB | Assets acquired from a related party</v>
      </c>
    </row>
    <row r="4427" spans="1:14" hidden="1">
      <c r="A4427" t="s">
        <v>2</v>
      </c>
      <c r="B4427">
        <v>2012</v>
      </c>
      <c r="C4427" t="s">
        <v>206</v>
      </c>
      <c r="D4427" t="s">
        <v>212</v>
      </c>
      <c r="E4427" t="s">
        <v>81</v>
      </c>
      <c r="F4427" t="s">
        <v>309</v>
      </c>
      <c r="G4427">
        <v>19</v>
      </c>
      <c r="H4427" t="s">
        <v>277</v>
      </c>
      <c r="I4427">
        <v>2012</v>
      </c>
      <c r="J4427" t="s">
        <v>92</v>
      </c>
      <c r="K4427" t="s">
        <v>2048</v>
      </c>
      <c r="L4427">
        <v>42539</v>
      </c>
      <c r="M4427" s="9" t="str">
        <f>Data[[#This Row],[schedule]]&amp;" | "&amp;Data[[#This Row],[section]]</f>
        <v>SCHEDULE 4: REPORT ON REGULATORY ASSET BASE ROLL FORWARD | 4.a</v>
      </c>
      <c r="N4427" s="9" t="str">
        <f t="shared" si="69"/>
        <v xml:space="preserve">SCHEDULE 4: REPORT ON REGULATORY ASSET BASE ROLL FORWARD | 4.a | Unallocated RAB | Assets commissioned  </v>
      </c>
    </row>
    <row r="4428" spans="1:14" hidden="1">
      <c r="A4428" t="s">
        <v>2</v>
      </c>
      <c r="B4428">
        <v>2012</v>
      </c>
      <c r="C4428" t="s">
        <v>206</v>
      </c>
      <c r="D4428" t="s">
        <v>212</v>
      </c>
      <c r="E4428" t="s">
        <v>81</v>
      </c>
      <c r="F4428" t="s">
        <v>310</v>
      </c>
      <c r="G4428">
        <v>19</v>
      </c>
      <c r="H4428" t="s">
        <v>277</v>
      </c>
      <c r="I4428">
        <v>2012</v>
      </c>
      <c r="J4428" t="s">
        <v>92</v>
      </c>
      <c r="K4428" t="s">
        <v>2049</v>
      </c>
      <c r="L4428">
        <v>30567.469996932919</v>
      </c>
      <c r="M4428" s="9" t="str">
        <f>Data[[#This Row],[schedule]]&amp;" | "&amp;Data[[#This Row],[section]]</f>
        <v>SCHEDULE 4: REPORT ON REGULATORY ASSET BASE ROLL FORWARD | 4.a</v>
      </c>
      <c r="N4428" s="9" t="str">
        <f t="shared" si="69"/>
        <v xml:space="preserve">SCHEDULE 4: REPORT ON REGULATORY ASSET BASE ROLL FORWARD | 4.a | RAB | Assets commissioned  </v>
      </c>
    </row>
    <row r="4429" spans="1:14" hidden="1">
      <c r="A4429" t="s">
        <v>2</v>
      </c>
      <c r="B4429">
        <v>2012</v>
      </c>
      <c r="C4429" t="s">
        <v>206</v>
      </c>
      <c r="D4429" t="s">
        <v>212</v>
      </c>
      <c r="E4429" t="s">
        <v>81</v>
      </c>
      <c r="F4429" t="s">
        <v>309</v>
      </c>
      <c r="G4429">
        <v>21</v>
      </c>
      <c r="H4429" t="s">
        <v>278</v>
      </c>
      <c r="I4429">
        <v>2012</v>
      </c>
      <c r="J4429" t="s">
        <v>92</v>
      </c>
      <c r="K4429" t="s">
        <v>2050</v>
      </c>
      <c r="L4429">
        <v>17</v>
      </c>
      <c r="M4429" s="9" t="str">
        <f>Data[[#This Row],[schedule]]&amp;" | "&amp;Data[[#This Row],[section]]</f>
        <v>SCHEDULE 4: REPORT ON REGULATORY ASSET BASE ROLL FORWARD | 4.a</v>
      </c>
      <c r="N4429" s="9" t="str">
        <f t="shared" si="69"/>
        <v>SCHEDULE 4: REPORT ON REGULATORY ASSET BASE ROLL FORWARD | 4.a | Unallocated RAB | Asset disposals (other)</v>
      </c>
    </row>
    <row r="4430" spans="1:14" hidden="1">
      <c r="A4430" t="s">
        <v>2</v>
      </c>
      <c r="B4430">
        <v>2012</v>
      </c>
      <c r="C4430" t="s">
        <v>206</v>
      </c>
      <c r="D4430" t="s">
        <v>212</v>
      </c>
      <c r="E4430" t="s">
        <v>81</v>
      </c>
      <c r="F4430" t="s">
        <v>310</v>
      </c>
      <c r="G4430">
        <v>21</v>
      </c>
      <c r="H4430" t="s">
        <v>278</v>
      </c>
      <c r="I4430">
        <v>2012</v>
      </c>
      <c r="J4430" t="s">
        <v>92</v>
      </c>
      <c r="K4430" t="s">
        <v>2050</v>
      </c>
      <c r="L4430">
        <v>17</v>
      </c>
      <c r="M4430" s="9" t="str">
        <f>Data[[#This Row],[schedule]]&amp;" | "&amp;Data[[#This Row],[section]]</f>
        <v>SCHEDULE 4: REPORT ON REGULATORY ASSET BASE ROLL FORWARD | 4.a</v>
      </c>
      <c r="N4430" s="9" t="str">
        <f t="shared" si="69"/>
        <v>SCHEDULE 4: REPORT ON REGULATORY ASSET BASE ROLL FORWARD | 4.a | RAB | Asset disposals (other)</v>
      </c>
    </row>
    <row r="4431" spans="1:14" hidden="1">
      <c r="A4431" t="s">
        <v>2</v>
      </c>
      <c r="B4431">
        <v>2012</v>
      </c>
      <c r="C4431" t="s">
        <v>206</v>
      </c>
      <c r="D4431" t="s">
        <v>212</v>
      </c>
      <c r="E4431" t="s">
        <v>81</v>
      </c>
      <c r="F4431" t="s">
        <v>309</v>
      </c>
      <c r="G4431">
        <v>22</v>
      </c>
      <c r="H4431" t="s">
        <v>279</v>
      </c>
      <c r="I4431">
        <v>2012</v>
      </c>
      <c r="J4431" t="s">
        <v>92</v>
      </c>
      <c r="K4431" t="s">
        <v>458</v>
      </c>
      <c r="L4431">
        <v>0</v>
      </c>
      <c r="M4431" s="9" t="str">
        <f>Data[[#This Row],[schedule]]&amp;" | "&amp;Data[[#This Row],[section]]</f>
        <v>SCHEDULE 4: REPORT ON REGULATORY ASSET BASE ROLL FORWARD | 4.a</v>
      </c>
      <c r="N4431" s="9" t="str">
        <f t="shared" si="69"/>
        <v>SCHEDULE 4: REPORT ON REGULATORY ASSET BASE ROLL FORWARD | 4.a | Unallocated RAB | Asset disposals to a regulated supplier</v>
      </c>
    </row>
    <row r="4432" spans="1:14" hidden="1">
      <c r="A4432" t="s">
        <v>2</v>
      </c>
      <c r="B4432">
        <v>2012</v>
      </c>
      <c r="C4432" t="s">
        <v>206</v>
      </c>
      <c r="D4432" t="s">
        <v>212</v>
      </c>
      <c r="E4432" t="s">
        <v>81</v>
      </c>
      <c r="F4432" t="s">
        <v>310</v>
      </c>
      <c r="G4432">
        <v>22</v>
      </c>
      <c r="H4432" t="s">
        <v>279</v>
      </c>
      <c r="I4432">
        <v>2012</v>
      </c>
      <c r="J4432" t="s">
        <v>92</v>
      </c>
      <c r="K4432" t="s">
        <v>458</v>
      </c>
      <c r="L4432">
        <v>0</v>
      </c>
      <c r="M4432" s="9" t="str">
        <f>Data[[#This Row],[schedule]]&amp;" | "&amp;Data[[#This Row],[section]]</f>
        <v>SCHEDULE 4: REPORT ON REGULATORY ASSET BASE ROLL FORWARD | 4.a</v>
      </c>
      <c r="N4432" s="9" t="str">
        <f t="shared" si="69"/>
        <v>SCHEDULE 4: REPORT ON REGULATORY ASSET BASE ROLL FORWARD | 4.a | RAB | Asset disposals to a regulated supplier</v>
      </c>
    </row>
    <row r="4433" spans="1:14" hidden="1">
      <c r="A4433" t="s">
        <v>2</v>
      </c>
      <c r="B4433">
        <v>2012</v>
      </c>
      <c r="C4433" t="s">
        <v>206</v>
      </c>
      <c r="D4433" t="s">
        <v>212</v>
      </c>
      <c r="E4433" t="s">
        <v>81</v>
      </c>
      <c r="F4433" t="s">
        <v>309</v>
      </c>
      <c r="G4433">
        <v>23</v>
      </c>
      <c r="H4433" t="s">
        <v>280</v>
      </c>
      <c r="I4433">
        <v>2012</v>
      </c>
      <c r="J4433" t="s">
        <v>92</v>
      </c>
      <c r="K4433" t="s">
        <v>2051</v>
      </c>
      <c r="L4433">
        <v>1667</v>
      </c>
      <c r="M4433" s="9" t="str">
        <f>Data[[#This Row],[schedule]]&amp;" | "&amp;Data[[#This Row],[section]]</f>
        <v>SCHEDULE 4: REPORT ON REGULATORY ASSET BASE ROLL FORWARD | 4.a</v>
      </c>
      <c r="N4433" s="9" t="str">
        <f t="shared" si="69"/>
        <v>SCHEDULE 4: REPORT ON REGULATORY ASSET BASE ROLL FORWARD | 4.a | Unallocated RAB | Asset disposals to a related party</v>
      </c>
    </row>
    <row r="4434" spans="1:14" hidden="1">
      <c r="A4434" t="s">
        <v>2</v>
      </c>
      <c r="B4434">
        <v>2012</v>
      </c>
      <c r="C4434" t="s">
        <v>206</v>
      </c>
      <c r="D4434" t="s">
        <v>212</v>
      </c>
      <c r="E4434" t="s">
        <v>81</v>
      </c>
      <c r="F4434" t="s">
        <v>310</v>
      </c>
      <c r="G4434">
        <v>23</v>
      </c>
      <c r="H4434" t="s">
        <v>280</v>
      </c>
      <c r="I4434">
        <v>2012</v>
      </c>
      <c r="J4434" t="s">
        <v>92</v>
      </c>
      <c r="K4434" t="s">
        <v>2051</v>
      </c>
      <c r="L4434">
        <v>1667</v>
      </c>
      <c r="M4434" s="9" t="str">
        <f>Data[[#This Row],[schedule]]&amp;" | "&amp;Data[[#This Row],[section]]</f>
        <v>SCHEDULE 4: REPORT ON REGULATORY ASSET BASE ROLL FORWARD | 4.a</v>
      </c>
      <c r="N4434" s="9" t="str">
        <f t="shared" si="69"/>
        <v>SCHEDULE 4: REPORT ON REGULATORY ASSET BASE ROLL FORWARD | 4.a | RAB | Asset disposals to a related party</v>
      </c>
    </row>
    <row r="4435" spans="1:14" hidden="1">
      <c r="A4435" t="s">
        <v>2</v>
      </c>
      <c r="B4435">
        <v>2012</v>
      </c>
      <c r="C4435" t="s">
        <v>206</v>
      </c>
      <c r="D4435" t="s">
        <v>212</v>
      </c>
      <c r="E4435" t="s">
        <v>81</v>
      </c>
      <c r="F4435" t="s">
        <v>309</v>
      </c>
      <c r="G4435">
        <v>24</v>
      </c>
      <c r="H4435" t="s">
        <v>63</v>
      </c>
      <c r="I4435">
        <v>2012</v>
      </c>
      <c r="J4435" t="s">
        <v>92</v>
      </c>
      <c r="K4435" t="s">
        <v>2052</v>
      </c>
      <c r="L4435">
        <v>1684</v>
      </c>
      <c r="M4435" s="9" t="str">
        <f>Data[[#This Row],[schedule]]&amp;" | "&amp;Data[[#This Row],[section]]</f>
        <v>SCHEDULE 4: REPORT ON REGULATORY ASSET BASE ROLL FORWARD | 4.a</v>
      </c>
      <c r="N4435" s="9" t="str">
        <f t="shared" si="69"/>
        <v>SCHEDULE 4: REPORT ON REGULATORY ASSET BASE ROLL FORWARD | 4.a | Unallocated RAB | Asset disposals</v>
      </c>
    </row>
    <row r="4436" spans="1:14" hidden="1">
      <c r="A4436" t="s">
        <v>2</v>
      </c>
      <c r="B4436">
        <v>2012</v>
      </c>
      <c r="C4436" t="s">
        <v>206</v>
      </c>
      <c r="D4436" t="s">
        <v>212</v>
      </c>
      <c r="E4436" t="s">
        <v>81</v>
      </c>
      <c r="F4436" t="s">
        <v>310</v>
      </c>
      <c r="G4436">
        <v>24</v>
      </c>
      <c r="H4436" t="s">
        <v>63</v>
      </c>
      <c r="I4436">
        <v>2012</v>
      </c>
      <c r="J4436" t="s">
        <v>92</v>
      </c>
      <c r="K4436" t="s">
        <v>2052</v>
      </c>
      <c r="L4436">
        <v>1684</v>
      </c>
      <c r="M4436" s="9" t="str">
        <f>Data[[#This Row],[schedule]]&amp;" | "&amp;Data[[#This Row],[section]]</f>
        <v>SCHEDULE 4: REPORT ON REGULATORY ASSET BASE ROLL FORWARD | 4.a</v>
      </c>
      <c r="N4436" s="9" t="str">
        <f t="shared" si="69"/>
        <v>SCHEDULE 4: REPORT ON REGULATORY ASSET BASE ROLL FORWARD | 4.a | RAB | Asset disposals</v>
      </c>
    </row>
    <row r="4437" spans="1:14" hidden="1">
      <c r="A4437" t="s">
        <v>2</v>
      </c>
      <c r="B4437">
        <v>2012</v>
      </c>
      <c r="C4437" t="s">
        <v>206</v>
      </c>
      <c r="D4437" t="s">
        <v>212</v>
      </c>
      <c r="E4437" t="s">
        <v>81</v>
      </c>
      <c r="F4437" t="s">
        <v>309</v>
      </c>
      <c r="G4437">
        <v>26</v>
      </c>
      <c r="H4437" t="s">
        <v>281</v>
      </c>
      <c r="I4437">
        <v>2012</v>
      </c>
      <c r="J4437" t="s">
        <v>92</v>
      </c>
      <c r="K4437" t="s">
        <v>458</v>
      </c>
      <c r="L4437">
        <v>0</v>
      </c>
      <c r="M4437" s="9" t="str">
        <f>Data[[#This Row],[schedule]]&amp;" | "&amp;Data[[#This Row],[section]]</f>
        <v>SCHEDULE 4: REPORT ON REGULATORY ASSET BASE ROLL FORWARD | 4.a</v>
      </c>
      <c r="N4437" s="9" t="str">
        <f t="shared" si="69"/>
        <v>SCHEDULE 4: REPORT ON REGULATORY ASSET BASE ROLL FORWARD | 4.a | Unallocated RAB | Lost and found assets adjustment</v>
      </c>
    </row>
    <row r="4438" spans="1:14" hidden="1">
      <c r="A4438" t="s">
        <v>2</v>
      </c>
      <c r="B4438">
        <v>2012</v>
      </c>
      <c r="C4438" t="s">
        <v>206</v>
      </c>
      <c r="D4438" t="s">
        <v>212</v>
      </c>
      <c r="E4438" t="s">
        <v>81</v>
      </c>
      <c r="F4438" t="s">
        <v>310</v>
      </c>
      <c r="G4438">
        <v>26</v>
      </c>
      <c r="H4438" t="s">
        <v>281</v>
      </c>
      <c r="I4438">
        <v>2012</v>
      </c>
      <c r="J4438" t="s">
        <v>92</v>
      </c>
      <c r="K4438" t="s">
        <v>458</v>
      </c>
      <c r="L4438">
        <v>0</v>
      </c>
      <c r="M4438" s="9" t="str">
        <f>Data[[#This Row],[schedule]]&amp;" | "&amp;Data[[#This Row],[section]]</f>
        <v>SCHEDULE 4: REPORT ON REGULATORY ASSET BASE ROLL FORWARD | 4.a</v>
      </c>
      <c r="N4438" s="9" t="str">
        <f t="shared" si="69"/>
        <v>SCHEDULE 4: REPORT ON REGULATORY ASSET BASE ROLL FORWARD | 4.a | RAB | Lost and found assets adjustment</v>
      </c>
    </row>
    <row r="4439" spans="1:14" hidden="1">
      <c r="A4439" t="s">
        <v>2</v>
      </c>
      <c r="B4439">
        <v>2012</v>
      </c>
      <c r="C4439" t="s">
        <v>206</v>
      </c>
      <c r="D4439" t="s">
        <v>212</v>
      </c>
      <c r="E4439" t="s">
        <v>81</v>
      </c>
      <c r="F4439" t="s">
        <v>310</v>
      </c>
      <c r="G4439">
        <v>28</v>
      </c>
      <c r="H4439" t="s">
        <v>282</v>
      </c>
      <c r="I4439">
        <v>2012</v>
      </c>
      <c r="J4439" t="s">
        <v>92</v>
      </c>
      <c r="K4439" t="s">
        <v>2053</v>
      </c>
      <c r="L4439">
        <v>-1351.8032154634709</v>
      </c>
      <c r="M4439" s="9" t="str">
        <f>Data[[#This Row],[schedule]]&amp;" | "&amp;Data[[#This Row],[section]]</f>
        <v>SCHEDULE 4: REPORT ON REGULATORY ASSET BASE ROLL FORWARD | 4.a</v>
      </c>
      <c r="N4439" s="9" t="str">
        <f t="shared" si="69"/>
        <v>SCHEDULE 4: REPORT ON REGULATORY ASSET BASE ROLL FORWARD | 4.a | RAB | Adjustment resulting from cost allocation</v>
      </c>
    </row>
    <row r="4440" spans="1:14" hidden="1">
      <c r="A4440" t="s">
        <v>2</v>
      </c>
      <c r="B4440">
        <v>2012</v>
      </c>
      <c r="C4440" t="s">
        <v>206</v>
      </c>
      <c r="D4440" t="s">
        <v>212</v>
      </c>
      <c r="E4440" t="s">
        <v>81</v>
      </c>
      <c r="F4440" t="s">
        <v>309</v>
      </c>
      <c r="G4440">
        <v>30</v>
      </c>
      <c r="H4440" t="s">
        <v>283</v>
      </c>
      <c r="I4440">
        <v>2012</v>
      </c>
      <c r="J4440" t="s">
        <v>92</v>
      </c>
      <c r="K4440" t="s">
        <v>2054</v>
      </c>
      <c r="L4440">
        <v>489224.86510212132</v>
      </c>
      <c r="M4440" s="9" t="str">
        <f>Data[[#This Row],[schedule]]&amp;" | "&amp;Data[[#This Row],[section]]</f>
        <v>SCHEDULE 4: REPORT ON REGULATORY ASSET BASE ROLL FORWARD | 4.a</v>
      </c>
      <c r="N4440" s="9" t="str">
        <f t="shared" si="69"/>
        <v>SCHEDULE 4: REPORT ON REGULATORY ASSET BASE ROLL FORWARD | 4.a | Unallocated RAB | RAB value †</v>
      </c>
    </row>
    <row r="4441" spans="1:14" hidden="1">
      <c r="A4441" t="s">
        <v>2</v>
      </c>
      <c r="B4441">
        <v>2012</v>
      </c>
      <c r="C4441" t="s">
        <v>206</v>
      </c>
      <c r="D4441" t="s">
        <v>212</v>
      </c>
      <c r="E4441" t="s">
        <v>81</v>
      </c>
      <c r="F4441" t="s">
        <v>310</v>
      </c>
      <c r="G4441">
        <v>30</v>
      </c>
      <c r="H4441" t="s">
        <v>283</v>
      </c>
      <c r="I4441">
        <v>2012</v>
      </c>
      <c r="J4441" t="s">
        <v>92</v>
      </c>
      <c r="K4441" t="s">
        <v>1930</v>
      </c>
      <c r="L4441">
        <v>408993.4486838915</v>
      </c>
      <c r="M4441" s="9" t="str">
        <f>Data[[#This Row],[schedule]]&amp;" | "&amp;Data[[#This Row],[section]]</f>
        <v>SCHEDULE 4: REPORT ON REGULATORY ASSET BASE ROLL FORWARD | 4.a</v>
      </c>
      <c r="N4441" s="9" t="str">
        <f t="shared" si="69"/>
        <v>SCHEDULE 4: REPORT ON REGULATORY ASSET BASE ROLL FORWARD | 4.a | RAB | RAB value †</v>
      </c>
    </row>
    <row r="4442" spans="1:14" hidden="1">
      <c r="A4442" t="s">
        <v>2</v>
      </c>
      <c r="B4442">
        <v>2012</v>
      </c>
      <c r="C4442" t="s">
        <v>206</v>
      </c>
      <c r="D4442" t="s">
        <v>213</v>
      </c>
      <c r="E4442" t="s">
        <v>81</v>
      </c>
      <c r="F4442" t="s">
        <v>309</v>
      </c>
      <c r="G4442">
        <v>56</v>
      </c>
      <c r="H4442" t="s">
        <v>284</v>
      </c>
      <c r="I4442">
        <v>2012</v>
      </c>
      <c r="J4442" t="s">
        <v>92</v>
      </c>
      <c r="K4442" t="s">
        <v>2055</v>
      </c>
      <c r="L4442">
        <v>21524.491498589159</v>
      </c>
      <c r="M4442" s="9" t="str">
        <f>Data[[#This Row],[schedule]]&amp;" | "&amp;Data[[#This Row],[section]]</f>
        <v>SCHEDULE 4: REPORT ON REGULATORY ASSET BASE ROLL FORWARD | 4b(i): Regulatory Depreciation</v>
      </c>
      <c r="N4442" s="9" t="str">
        <f t="shared" si="69"/>
        <v>SCHEDULE 4: REPORT ON REGULATORY ASSET BASE ROLL FORWARD | 4b(i): Regulatory Depreciation | Unallocated RAB | Standard depreciation</v>
      </c>
    </row>
    <row r="4443" spans="1:14" hidden="1">
      <c r="A4443" t="s">
        <v>2</v>
      </c>
      <c r="B4443">
        <v>2012</v>
      </c>
      <c r="C4443" t="s">
        <v>206</v>
      </c>
      <c r="D4443" t="s">
        <v>213</v>
      </c>
      <c r="E4443" t="s">
        <v>81</v>
      </c>
      <c r="F4443" t="s">
        <v>310</v>
      </c>
      <c r="G4443">
        <v>56</v>
      </c>
      <c r="H4443" t="s">
        <v>284</v>
      </c>
      <c r="I4443">
        <v>2012</v>
      </c>
      <c r="J4443" t="s">
        <v>92</v>
      </c>
      <c r="K4443" t="s">
        <v>2056</v>
      </c>
      <c r="L4443">
        <v>17395.200846857559</v>
      </c>
      <c r="M4443" s="9" t="str">
        <f>Data[[#This Row],[schedule]]&amp;" | "&amp;Data[[#This Row],[section]]</f>
        <v>SCHEDULE 4: REPORT ON REGULATORY ASSET BASE ROLL FORWARD | 4b(i): Regulatory Depreciation</v>
      </c>
      <c r="N4443" s="9" t="str">
        <f t="shared" si="69"/>
        <v>SCHEDULE 4: REPORT ON REGULATORY ASSET BASE ROLL FORWARD | 4b(i): Regulatory Depreciation | RAB | Standard depreciation</v>
      </c>
    </row>
    <row r="4444" spans="1:14" hidden="1">
      <c r="A4444" t="s">
        <v>2</v>
      </c>
      <c r="B4444">
        <v>2012</v>
      </c>
      <c r="C4444" t="s">
        <v>206</v>
      </c>
      <c r="D4444" t="s">
        <v>213</v>
      </c>
      <c r="E4444" t="s">
        <v>81</v>
      </c>
      <c r="F4444" t="s">
        <v>309</v>
      </c>
      <c r="G4444">
        <v>57</v>
      </c>
      <c r="H4444" t="s">
        <v>285</v>
      </c>
      <c r="I4444">
        <v>2012</v>
      </c>
      <c r="J4444" t="s">
        <v>92</v>
      </c>
      <c r="K4444" t="s">
        <v>2057</v>
      </c>
      <c r="L4444">
        <v>1572.063293739292</v>
      </c>
      <c r="M4444" s="9" t="str">
        <f>Data[[#This Row],[schedule]]&amp;" | "&amp;Data[[#This Row],[section]]</f>
        <v>SCHEDULE 4: REPORT ON REGULATORY ASSET BASE ROLL FORWARD | 4b(i): Regulatory Depreciation</v>
      </c>
      <c r="N4444" s="9" t="str">
        <f t="shared" si="69"/>
        <v>SCHEDULE 4: REPORT ON REGULATORY ASSET BASE ROLL FORWARD | 4b(i): Regulatory Depreciation | Unallocated RAB | Non-standard depreciation</v>
      </c>
    </row>
    <row r="4445" spans="1:14" hidden="1">
      <c r="A4445" t="s">
        <v>2</v>
      </c>
      <c r="B4445">
        <v>2012</v>
      </c>
      <c r="C4445" t="s">
        <v>206</v>
      </c>
      <c r="D4445" t="s">
        <v>213</v>
      </c>
      <c r="E4445" t="s">
        <v>81</v>
      </c>
      <c r="F4445" t="s">
        <v>310</v>
      </c>
      <c r="G4445">
        <v>57</v>
      </c>
      <c r="H4445" t="s">
        <v>285</v>
      </c>
      <c r="I4445">
        <v>2012</v>
      </c>
      <c r="J4445" t="s">
        <v>92</v>
      </c>
      <c r="K4445" t="s">
        <v>2057</v>
      </c>
      <c r="L4445">
        <v>1572.063293739292</v>
      </c>
      <c r="M4445" s="9" t="str">
        <f>Data[[#This Row],[schedule]]&amp;" | "&amp;Data[[#This Row],[section]]</f>
        <v>SCHEDULE 4: REPORT ON REGULATORY ASSET BASE ROLL FORWARD | 4b(i): Regulatory Depreciation</v>
      </c>
      <c r="N4445" s="9" t="str">
        <f t="shared" si="69"/>
        <v>SCHEDULE 4: REPORT ON REGULATORY ASSET BASE ROLL FORWARD | 4b(i): Regulatory Depreciation | RAB | Non-standard depreciation</v>
      </c>
    </row>
    <row r="4446" spans="1:14" hidden="1">
      <c r="A4446" t="s">
        <v>2</v>
      </c>
      <c r="B4446">
        <v>2012</v>
      </c>
      <c r="C4446" t="s">
        <v>206</v>
      </c>
      <c r="D4446" t="s">
        <v>213</v>
      </c>
      <c r="E4446" t="s">
        <v>81</v>
      </c>
      <c r="F4446" t="s">
        <v>309</v>
      </c>
      <c r="G4446">
        <v>58</v>
      </c>
      <c r="H4446" t="s">
        <v>155</v>
      </c>
      <c r="I4446">
        <v>2012</v>
      </c>
      <c r="J4446" t="s">
        <v>92</v>
      </c>
      <c r="K4446" t="s">
        <v>2042</v>
      </c>
      <c r="L4446">
        <v>23096.55479232845</v>
      </c>
      <c r="M4446" s="9" t="str">
        <f>Data[[#This Row],[schedule]]&amp;" | "&amp;Data[[#This Row],[section]]</f>
        <v>SCHEDULE 4: REPORT ON REGULATORY ASSET BASE ROLL FORWARD | 4b(i): Regulatory Depreciation</v>
      </c>
      <c r="N4446" s="9" t="str">
        <f t="shared" si="69"/>
        <v>SCHEDULE 4: REPORT ON REGULATORY ASSET BASE ROLL FORWARD | 4b(i): Regulatory Depreciation | Unallocated RAB | Regulatory depreciation</v>
      </c>
    </row>
    <row r="4447" spans="1:14" hidden="1">
      <c r="A4447" t="s">
        <v>2</v>
      </c>
      <c r="B4447">
        <v>2012</v>
      </c>
      <c r="C4447" t="s">
        <v>206</v>
      </c>
      <c r="D4447" t="s">
        <v>213</v>
      </c>
      <c r="E4447" t="s">
        <v>81</v>
      </c>
      <c r="F4447" t="s">
        <v>310</v>
      </c>
      <c r="G4447">
        <v>58</v>
      </c>
      <c r="H4447" t="s">
        <v>155</v>
      </c>
      <c r="I4447">
        <v>2012</v>
      </c>
      <c r="J4447" t="s">
        <v>92</v>
      </c>
      <c r="K4447" t="s">
        <v>1945</v>
      </c>
      <c r="L4447">
        <v>18967.26414059685</v>
      </c>
      <c r="M4447" s="9" t="str">
        <f>Data[[#This Row],[schedule]]&amp;" | "&amp;Data[[#This Row],[section]]</f>
        <v>SCHEDULE 4: REPORT ON REGULATORY ASSET BASE ROLL FORWARD | 4b(i): Regulatory Depreciation</v>
      </c>
      <c r="N4447" s="9" t="str">
        <f t="shared" si="69"/>
        <v>SCHEDULE 4: REPORT ON REGULATORY ASSET BASE ROLL FORWARD | 4b(i): Regulatory Depreciation | RAB | Regulatory depreciation</v>
      </c>
    </row>
    <row r="4448" spans="1:14" hidden="1">
      <c r="A4448" t="s">
        <v>2</v>
      </c>
      <c r="B4448">
        <v>2012</v>
      </c>
      <c r="C4448" t="s">
        <v>206</v>
      </c>
      <c r="D4448" t="s">
        <v>219</v>
      </c>
      <c r="E4448" t="s">
        <v>81</v>
      </c>
      <c r="F4448" t="s">
        <v>311</v>
      </c>
      <c r="G4448">
        <v>68</v>
      </c>
      <c r="H4448" t="s">
        <v>350</v>
      </c>
      <c r="I4448">
        <v>2012</v>
      </c>
      <c r="J4448" t="s">
        <v>92</v>
      </c>
      <c r="K4448" t="s">
        <v>2057</v>
      </c>
      <c r="L4448">
        <v>1572.063293739292</v>
      </c>
      <c r="M4448" s="9" t="str">
        <f>Data[[#This Row],[schedule]]&amp;" | "&amp;Data[[#This Row],[section]]</f>
        <v>SCHEDULE 4: REPORT ON REGULATORY ASSET BASE ROLL FORWARD | 4b(ii): Non-Standard Depreciation Disclosure</v>
      </c>
      <c r="N4448" s="9" t="str">
        <f t="shared" si="69"/>
        <v>SCHEDULE 4: REPORT ON REGULATORY ASSET BASE ROLL FORWARD | 4b(ii): Non-Standard Depreciation Disclosure | Depreciation charge for the period (RAB) | Accelerated depreciation - reduced useful life to 0 as at the end of 2012</v>
      </c>
    </row>
    <row r="4449" spans="1:14" hidden="1">
      <c r="A4449" t="s">
        <v>2</v>
      </c>
      <c r="B4449">
        <v>2012</v>
      </c>
      <c r="C4449" t="s">
        <v>206</v>
      </c>
      <c r="D4449" t="s">
        <v>219</v>
      </c>
      <c r="E4449" t="s">
        <v>81</v>
      </c>
      <c r="F4449" t="s">
        <v>338</v>
      </c>
      <c r="G4449">
        <v>68</v>
      </c>
      <c r="H4449" t="s">
        <v>350</v>
      </c>
      <c r="I4449">
        <v>2012</v>
      </c>
      <c r="J4449" t="s">
        <v>2058</v>
      </c>
      <c r="K4449" t="s">
        <v>2059</v>
      </c>
      <c r="L4449">
        <v>2012</v>
      </c>
      <c r="M4449" s="9" t="str">
        <f>Data[[#This Row],[schedule]]&amp;" | "&amp;Data[[#This Row],[section]]</f>
        <v>SCHEDULE 4: REPORT ON REGULATORY ASSET BASE ROLL FORWARD | 4b(ii): Non-Standard Depreciation Disclosure</v>
      </c>
      <c r="N4449" s="9" t="str">
        <f t="shared" si="69"/>
        <v>SCHEDULE 4: REPORT ON REGULATORY ASSET BASE ROLL FORWARD | 4b(ii): Non-Standard Depreciation Disclosure | Year change made | Accelerated depreciation - reduced useful life to 0 as at the end of 2012</v>
      </c>
    </row>
    <row r="4450" spans="1:14" hidden="1">
      <c r="A4450" t="s">
        <v>2</v>
      </c>
      <c r="B4450">
        <v>2012</v>
      </c>
      <c r="C4450" t="s">
        <v>206</v>
      </c>
      <c r="D4450" t="s">
        <v>219</v>
      </c>
      <c r="E4450" t="s">
        <v>81</v>
      </c>
      <c r="F4450" t="s">
        <v>339</v>
      </c>
      <c r="G4450">
        <v>68</v>
      </c>
      <c r="H4450" t="s">
        <v>350</v>
      </c>
      <c r="I4450">
        <v>2012</v>
      </c>
      <c r="J4450" t="s">
        <v>92</v>
      </c>
      <c r="K4450" t="s">
        <v>458</v>
      </c>
      <c r="L4450">
        <v>0</v>
      </c>
      <c r="M4450" s="9" t="str">
        <f>Data[[#This Row],[schedule]]&amp;" | "&amp;Data[[#This Row],[section]]</f>
        <v>SCHEDULE 4: REPORT ON REGULATORY ASSET BASE ROLL FORWARD | 4b(ii): Non-Standard Depreciation Disclosure</v>
      </c>
      <c r="N4450" s="9" t="str">
        <f t="shared" si="69"/>
        <v>SCHEDULE 4: REPORT ON REGULATORY ASSET BASE ROLL FORWARD | 4b(ii): Non-Standard Depreciation Disclosure | RAB value under 'non-standard' depreciation | Accelerated depreciation - reduced useful life to 0 as at the end of 2012</v>
      </c>
    </row>
    <row r="4451" spans="1:14" hidden="1">
      <c r="A4451" t="s">
        <v>2</v>
      </c>
      <c r="B4451">
        <v>2012</v>
      </c>
      <c r="C4451" t="s">
        <v>206</v>
      </c>
      <c r="D4451" t="s">
        <v>219</v>
      </c>
      <c r="E4451" t="s">
        <v>81</v>
      </c>
      <c r="F4451" t="s">
        <v>340</v>
      </c>
      <c r="G4451">
        <v>68</v>
      </c>
      <c r="H4451" t="s">
        <v>350</v>
      </c>
      <c r="I4451">
        <v>2012</v>
      </c>
      <c r="J4451" t="s">
        <v>92</v>
      </c>
      <c r="K4451" t="s">
        <v>2057</v>
      </c>
      <c r="L4451">
        <v>1572.063293739292</v>
      </c>
      <c r="M4451" s="9" t="str">
        <f>Data[[#This Row],[schedule]]&amp;" | "&amp;Data[[#This Row],[section]]</f>
        <v>SCHEDULE 4: REPORT ON REGULATORY ASSET BASE ROLL FORWARD | 4b(ii): Non-Standard Depreciation Disclosure</v>
      </c>
      <c r="N4451" s="9" t="str">
        <f t="shared" si="69"/>
        <v>SCHEDULE 4: REPORT ON REGULATORY ASSET BASE ROLL FORWARD | 4b(ii): Non-Standard Depreciation Disclosure | RAB value under 'standard' depreciation | Accelerated depreciation - reduced useful life to 0 as at the end of 2012</v>
      </c>
    </row>
    <row r="4452" spans="1:14" hidden="1">
      <c r="A4452" t="s">
        <v>2</v>
      </c>
      <c r="B4452">
        <v>2012</v>
      </c>
      <c r="C4452" t="s">
        <v>206</v>
      </c>
      <c r="D4452" t="s">
        <v>214</v>
      </c>
      <c r="E4452" t="s">
        <v>81</v>
      </c>
      <c r="F4452" t="s">
        <v>81</v>
      </c>
      <c r="G4452">
        <v>79</v>
      </c>
      <c r="H4452" t="s">
        <v>286</v>
      </c>
      <c r="I4452">
        <v>2012</v>
      </c>
      <c r="J4452" t="s">
        <v>92</v>
      </c>
      <c r="K4452" t="s">
        <v>2060</v>
      </c>
      <c r="L4452">
        <v>1157</v>
      </c>
      <c r="M445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2" s="9" t="str">
        <f t="shared" si="69"/>
        <v>SCHEDULE 4: REPORT ON REGULATORY ASSET BASE ROLL FORWARD | 4b(iv): Calculation of Revaluation Rate and Indexed Revaluation of Fixed Assets | CPI at CPI reference date—previous year (index value)</v>
      </c>
    </row>
    <row r="4453" spans="1:14" hidden="1">
      <c r="A4453" t="s">
        <v>2</v>
      </c>
      <c r="B4453">
        <v>2012</v>
      </c>
      <c r="C4453" t="s">
        <v>206</v>
      </c>
      <c r="D4453" t="s">
        <v>214</v>
      </c>
      <c r="E4453" t="s">
        <v>81</v>
      </c>
      <c r="F4453" t="s">
        <v>81</v>
      </c>
      <c r="G4453">
        <v>80</v>
      </c>
      <c r="H4453" t="s">
        <v>287</v>
      </c>
      <c r="I4453">
        <v>2012</v>
      </c>
      <c r="J4453" t="s">
        <v>92</v>
      </c>
      <c r="K4453" t="s">
        <v>1732</v>
      </c>
      <c r="L4453">
        <v>1168</v>
      </c>
      <c r="M445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3" s="9" t="str">
        <f t="shared" si="69"/>
        <v>SCHEDULE 4: REPORT ON REGULATORY ASSET BASE ROLL FORWARD | 4b(iv): Calculation of Revaluation Rate and Indexed Revaluation of Fixed Assets | CPI at CPI reference date—current year (index value)</v>
      </c>
    </row>
    <row r="4454" spans="1:14" hidden="1">
      <c r="A4454" t="s">
        <v>2</v>
      </c>
      <c r="B4454">
        <v>2012</v>
      </c>
      <c r="C4454" t="s">
        <v>206</v>
      </c>
      <c r="D4454" t="s">
        <v>214</v>
      </c>
      <c r="E4454" t="s">
        <v>81</v>
      </c>
      <c r="F4454" t="s">
        <v>81</v>
      </c>
      <c r="G4454">
        <v>81</v>
      </c>
      <c r="H4454" t="s">
        <v>288</v>
      </c>
      <c r="I4454">
        <v>2012</v>
      </c>
      <c r="J4454" t="s">
        <v>93</v>
      </c>
      <c r="K4454" t="s">
        <v>2061</v>
      </c>
      <c r="L4454">
        <v>9.5073465859983001E-3</v>
      </c>
      <c r="M445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4" s="9" t="str">
        <f t="shared" si="69"/>
        <v>SCHEDULE 4: REPORT ON REGULATORY ASSET BASE ROLL FORWARD | 4b(iv): Calculation of Revaluation Rate and Indexed Revaluation of Fixed Assets | Revaluation rate (%)</v>
      </c>
    </row>
    <row r="4455" spans="1:14" hidden="1">
      <c r="A4455" t="s">
        <v>2</v>
      </c>
      <c r="B4455">
        <v>2012</v>
      </c>
      <c r="C4455" t="s">
        <v>206</v>
      </c>
      <c r="D4455" t="s">
        <v>214</v>
      </c>
      <c r="E4455" t="s">
        <v>81</v>
      </c>
      <c r="F4455" t="s">
        <v>309</v>
      </c>
      <c r="G4455">
        <v>83</v>
      </c>
      <c r="H4455" t="s">
        <v>271</v>
      </c>
      <c r="I4455">
        <v>2012</v>
      </c>
      <c r="J4455" t="s">
        <v>92</v>
      </c>
      <c r="K4455" t="s">
        <v>2040</v>
      </c>
      <c r="L4455">
        <v>467059</v>
      </c>
      <c r="M445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5" s="9" t="str">
        <f t="shared" si="69"/>
        <v>SCHEDULE 4: REPORT ON REGULATORY ASSET BASE ROLL FORWARD | 4b(iv): Calculation of Revaluation Rate and Indexed Revaluation of Fixed Assets | Unallocated RAB | RAB value—previous disclosure year</v>
      </c>
    </row>
    <row r="4456" spans="1:14" hidden="1">
      <c r="A4456" t="s">
        <v>2</v>
      </c>
      <c r="B4456">
        <v>2012</v>
      </c>
      <c r="C4456" t="s">
        <v>206</v>
      </c>
      <c r="D4456" t="s">
        <v>214</v>
      </c>
      <c r="E4456" t="s">
        <v>81</v>
      </c>
      <c r="F4456" t="s">
        <v>310</v>
      </c>
      <c r="G4456">
        <v>83</v>
      </c>
      <c r="H4456" t="s">
        <v>271</v>
      </c>
      <c r="I4456">
        <v>2012</v>
      </c>
      <c r="J4456" t="s">
        <v>92</v>
      </c>
      <c r="K4456" t="s">
        <v>2041</v>
      </c>
      <c r="L4456">
        <v>396690</v>
      </c>
      <c r="M445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6" s="9" t="str">
        <f t="shared" si="69"/>
        <v>SCHEDULE 4: REPORT ON REGULATORY ASSET BASE ROLL FORWARD | 4b(iv): Calculation of Revaluation Rate and Indexed Revaluation of Fixed Assets | RAB | RAB value—previous disclosure year</v>
      </c>
    </row>
    <row r="4457" spans="1:14" hidden="1">
      <c r="A4457" t="s">
        <v>2</v>
      </c>
      <c r="B4457">
        <v>2012</v>
      </c>
      <c r="C4457" t="s">
        <v>206</v>
      </c>
      <c r="D4457" t="s">
        <v>214</v>
      </c>
      <c r="E4457" t="s">
        <v>81</v>
      </c>
      <c r="F4457" t="s">
        <v>309</v>
      </c>
      <c r="G4457">
        <v>84</v>
      </c>
      <c r="H4457" t="s">
        <v>289</v>
      </c>
      <c r="I4457">
        <v>2012</v>
      </c>
      <c r="J4457" t="s">
        <v>92</v>
      </c>
      <c r="K4457" t="s">
        <v>458</v>
      </c>
      <c r="L4457">
        <v>0</v>
      </c>
      <c r="M445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7" s="9" t="str">
        <f t="shared" si="69"/>
        <v>SCHEDULE 4: REPORT ON REGULATORY ASSET BASE ROLL FORWARD | 4b(iv): Calculation of Revaluation Rate and Indexed Revaluation of Fixed Assets | Unallocated RAB | Revalued land</v>
      </c>
    </row>
    <row r="4458" spans="1:14" hidden="1">
      <c r="A4458" t="s">
        <v>2</v>
      </c>
      <c r="B4458">
        <v>2012</v>
      </c>
      <c r="C4458" t="s">
        <v>206</v>
      </c>
      <c r="D4458" t="s">
        <v>214</v>
      </c>
      <c r="E4458" t="s">
        <v>81</v>
      </c>
      <c r="F4458" t="s">
        <v>310</v>
      </c>
      <c r="G4458">
        <v>84</v>
      </c>
      <c r="H4458" t="s">
        <v>289</v>
      </c>
      <c r="I4458">
        <v>2012</v>
      </c>
      <c r="J4458" t="s">
        <v>92</v>
      </c>
      <c r="K4458" t="s">
        <v>81</v>
      </c>
      <c r="M445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8" s="9" t="str">
        <f t="shared" si="69"/>
        <v>SCHEDULE 4: REPORT ON REGULATORY ASSET BASE ROLL FORWARD | 4b(iv): Calculation of Revaluation Rate and Indexed Revaluation of Fixed Assets | RAB | Revalued land</v>
      </c>
    </row>
    <row r="4459" spans="1:14" hidden="1">
      <c r="A4459" t="s">
        <v>2</v>
      </c>
      <c r="B4459">
        <v>2012</v>
      </c>
      <c r="C4459" t="s">
        <v>206</v>
      </c>
      <c r="D4459" t="s">
        <v>214</v>
      </c>
      <c r="E4459" t="s">
        <v>81</v>
      </c>
      <c r="F4459" t="s">
        <v>309</v>
      </c>
      <c r="G4459">
        <v>85</v>
      </c>
      <c r="H4459" t="s">
        <v>290</v>
      </c>
      <c r="I4459">
        <v>2012</v>
      </c>
      <c r="J4459" t="s">
        <v>92</v>
      </c>
      <c r="K4459" t="s">
        <v>2062</v>
      </c>
      <c r="L4459">
        <v>1794.562011065236</v>
      </c>
      <c r="M445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59" s="9" t="str">
        <f t="shared" si="69"/>
        <v>SCHEDULE 4: REPORT ON REGULATORY ASSET BASE ROLL FORWARD | 4b(iv): Calculation of Revaluation Rate and Indexed Revaluation of Fixed Assets | Unallocated RAB | Assets with nil physical asset life</v>
      </c>
    </row>
    <row r="4460" spans="1:14" hidden="1">
      <c r="A4460" t="s">
        <v>2</v>
      </c>
      <c r="B4460">
        <v>2012</v>
      </c>
      <c r="C4460" t="s">
        <v>206</v>
      </c>
      <c r="D4460" t="s">
        <v>214</v>
      </c>
      <c r="E4460" t="s">
        <v>81</v>
      </c>
      <c r="F4460" t="s">
        <v>310</v>
      </c>
      <c r="G4460">
        <v>85</v>
      </c>
      <c r="H4460" t="s">
        <v>290</v>
      </c>
      <c r="I4460">
        <v>2012</v>
      </c>
      <c r="J4460" t="s">
        <v>92</v>
      </c>
      <c r="K4460" t="s">
        <v>2063</v>
      </c>
      <c r="L4460">
        <v>1726.338929738054</v>
      </c>
      <c r="M446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60" s="9" t="str">
        <f t="shared" si="69"/>
        <v>SCHEDULE 4: REPORT ON REGULATORY ASSET BASE ROLL FORWARD | 4b(iv): Calculation of Revaluation Rate and Indexed Revaluation of Fixed Assets | RAB | Assets with nil physical asset life</v>
      </c>
    </row>
    <row r="4461" spans="1:14" hidden="1">
      <c r="A4461" t="s">
        <v>2</v>
      </c>
      <c r="B4461">
        <v>2012</v>
      </c>
      <c r="C4461" t="s">
        <v>206</v>
      </c>
      <c r="D4461" t="s">
        <v>214</v>
      </c>
      <c r="E4461" t="s">
        <v>81</v>
      </c>
      <c r="F4461" t="s">
        <v>309</v>
      </c>
      <c r="G4461">
        <v>86</v>
      </c>
      <c r="H4461" t="s">
        <v>63</v>
      </c>
      <c r="I4461">
        <v>2012</v>
      </c>
      <c r="J4461" t="s">
        <v>92</v>
      </c>
      <c r="K4461" t="s">
        <v>2052</v>
      </c>
      <c r="L4461">
        <v>1684</v>
      </c>
      <c r="M446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61" s="9" t="str">
        <f t="shared" si="69"/>
        <v>SCHEDULE 4: REPORT ON REGULATORY ASSET BASE ROLL FORWARD | 4b(iv): Calculation of Revaluation Rate and Indexed Revaluation of Fixed Assets | Unallocated RAB | Asset disposals</v>
      </c>
    </row>
    <row r="4462" spans="1:14" hidden="1">
      <c r="A4462" t="s">
        <v>2</v>
      </c>
      <c r="B4462">
        <v>2012</v>
      </c>
      <c r="C4462" t="s">
        <v>206</v>
      </c>
      <c r="D4462" t="s">
        <v>214</v>
      </c>
      <c r="E4462" t="s">
        <v>81</v>
      </c>
      <c r="F4462" t="s">
        <v>310</v>
      </c>
      <c r="G4462">
        <v>86</v>
      </c>
      <c r="H4462" t="s">
        <v>63</v>
      </c>
      <c r="I4462">
        <v>2012</v>
      </c>
      <c r="J4462" t="s">
        <v>92</v>
      </c>
      <c r="K4462" t="s">
        <v>2052</v>
      </c>
      <c r="L4462">
        <v>1684</v>
      </c>
      <c r="M446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62" s="9" t="str">
        <f t="shared" si="69"/>
        <v>SCHEDULE 4: REPORT ON REGULATORY ASSET BASE ROLL FORWARD | 4b(iv): Calculation of Revaluation Rate and Indexed Revaluation of Fixed Assets | RAB | Asset disposals</v>
      </c>
    </row>
    <row r="4463" spans="1:14" hidden="1">
      <c r="A4463" t="s">
        <v>2</v>
      </c>
      <c r="B4463">
        <v>2012</v>
      </c>
      <c r="C4463" t="s">
        <v>206</v>
      </c>
      <c r="D4463" t="s">
        <v>214</v>
      </c>
      <c r="E4463" t="s">
        <v>81</v>
      </c>
      <c r="F4463" t="s">
        <v>309</v>
      </c>
      <c r="G4463">
        <v>87</v>
      </c>
      <c r="H4463" t="s">
        <v>291</v>
      </c>
      <c r="I4463">
        <v>2012</v>
      </c>
      <c r="J4463" t="s">
        <v>92</v>
      </c>
      <c r="K4463" t="s">
        <v>458</v>
      </c>
      <c r="L4463">
        <v>0</v>
      </c>
      <c r="M446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63" s="9" t="str">
        <f t="shared" si="69"/>
        <v>SCHEDULE 4: REPORT ON REGULATORY ASSET BASE ROLL FORWARD | 4b(iv): Calculation of Revaluation Rate and Indexed Revaluation of Fixed Assets | Unallocated RAB | Lost asset adjustment</v>
      </c>
    </row>
    <row r="4464" spans="1:14" hidden="1">
      <c r="A4464" t="s">
        <v>2</v>
      </c>
      <c r="B4464">
        <v>2012</v>
      </c>
      <c r="C4464" t="s">
        <v>206</v>
      </c>
      <c r="D4464" t="s">
        <v>214</v>
      </c>
      <c r="E4464" t="s">
        <v>81</v>
      </c>
      <c r="F4464" t="s">
        <v>310</v>
      </c>
      <c r="G4464">
        <v>87</v>
      </c>
      <c r="H4464" t="s">
        <v>291</v>
      </c>
      <c r="I4464">
        <v>2012</v>
      </c>
      <c r="J4464" t="s">
        <v>92</v>
      </c>
      <c r="K4464" t="s">
        <v>81</v>
      </c>
      <c r="M446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64" s="9" t="str">
        <f t="shared" si="69"/>
        <v>SCHEDULE 4: REPORT ON REGULATORY ASSET BASE ROLL FORWARD | 4b(iv): Calculation of Revaluation Rate and Indexed Revaluation of Fixed Assets | RAB | Lost asset adjustment</v>
      </c>
    </row>
    <row r="4465" spans="1:14" hidden="1">
      <c r="A4465" t="s">
        <v>2</v>
      </c>
      <c r="B4465">
        <v>2012</v>
      </c>
      <c r="C4465" t="s">
        <v>206</v>
      </c>
      <c r="D4465" t="s">
        <v>214</v>
      </c>
      <c r="E4465" t="s">
        <v>81</v>
      </c>
      <c r="F4465" t="s">
        <v>309</v>
      </c>
      <c r="G4465">
        <v>88</v>
      </c>
      <c r="H4465" t="s">
        <v>292</v>
      </c>
      <c r="I4465">
        <v>2012</v>
      </c>
      <c r="J4465" t="s">
        <v>92</v>
      </c>
      <c r="K4465" t="s">
        <v>2043</v>
      </c>
      <c r="L4465">
        <v>4407.4198944496848</v>
      </c>
      <c r="M446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65" s="9" t="str">
        <f t="shared" si="69"/>
        <v xml:space="preserve">SCHEDULE 4: REPORT ON REGULATORY ASSET BASE ROLL FORWARD | 4b(iv): Calculation of Revaluation Rate and Indexed Revaluation of Fixed Assets | Unallocated RAB | Indexed revaluation </v>
      </c>
    </row>
    <row r="4466" spans="1:14" hidden="1">
      <c r="A4466" t="s">
        <v>2</v>
      </c>
      <c r="B4466">
        <v>2012</v>
      </c>
      <c r="C4466" t="s">
        <v>206</v>
      </c>
      <c r="D4466" t="s">
        <v>214</v>
      </c>
      <c r="E4466" t="s">
        <v>81</v>
      </c>
      <c r="F4466" t="s">
        <v>310</v>
      </c>
      <c r="G4466">
        <v>88</v>
      </c>
      <c r="H4466" t="s">
        <v>292</v>
      </c>
      <c r="I4466">
        <v>2012</v>
      </c>
      <c r="J4466" t="s">
        <v>92</v>
      </c>
      <c r="K4466" t="s">
        <v>1950</v>
      </c>
      <c r="L4466">
        <v>3739.046043018915</v>
      </c>
      <c r="M446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4466" s="9" t="str">
        <f t="shared" si="69"/>
        <v xml:space="preserve">SCHEDULE 4: REPORT ON REGULATORY ASSET BASE ROLL FORWARD | 4b(iv): Calculation of Revaluation Rate and Indexed Revaluation of Fixed Assets | RAB | Indexed revaluation </v>
      </c>
    </row>
    <row r="4467" spans="1:14" hidden="1">
      <c r="A4467" t="s">
        <v>2</v>
      </c>
      <c r="B4467">
        <v>2012</v>
      </c>
      <c r="C4467" t="s">
        <v>206</v>
      </c>
      <c r="D4467" t="s">
        <v>215</v>
      </c>
      <c r="E4467" t="s">
        <v>81</v>
      </c>
      <c r="F4467" t="s">
        <v>336</v>
      </c>
      <c r="G4467">
        <v>91</v>
      </c>
      <c r="H4467" t="s">
        <v>293</v>
      </c>
      <c r="I4467">
        <v>2012</v>
      </c>
      <c r="J4467" t="s">
        <v>92</v>
      </c>
      <c r="K4467" t="s">
        <v>2064</v>
      </c>
      <c r="L4467">
        <v>53250.606030000003</v>
      </c>
      <c r="M4467" s="9" t="str">
        <f>Data[[#This Row],[schedule]]&amp;" | "&amp;Data[[#This Row],[section]]</f>
        <v>SCHEDULE 4: REPORT ON REGULATORY ASSET BASE ROLL FORWARD | 4b(v): Works Under Construction</v>
      </c>
      <c r="N4467" s="9" t="str">
        <f t="shared" si="69"/>
        <v>SCHEDULE 4: REPORT ON REGULATORY ASSET BASE ROLL FORWARD | 4b(v): Works Under Construction | Unallocated works under construction | Works under construction—previous disclosure year</v>
      </c>
    </row>
    <row r="4468" spans="1:14" hidden="1">
      <c r="A4468" t="s">
        <v>2</v>
      </c>
      <c r="B4468">
        <v>2012</v>
      </c>
      <c r="C4468" t="s">
        <v>206</v>
      </c>
      <c r="D4468" t="s">
        <v>215</v>
      </c>
      <c r="E4468" t="s">
        <v>81</v>
      </c>
      <c r="F4468" t="s">
        <v>337</v>
      </c>
      <c r="G4468">
        <v>91</v>
      </c>
      <c r="H4468" t="s">
        <v>293</v>
      </c>
      <c r="I4468">
        <v>2012</v>
      </c>
      <c r="J4468" t="s">
        <v>92</v>
      </c>
      <c r="K4468" t="s">
        <v>2065</v>
      </c>
      <c r="L4468">
        <v>35921.169596799737</v>
      </c>
      <c r="M4468" s="9" t="str">
        <f>Data[[#This Row],[schedule]]&amp;" | "&amp;Data[[#This Row],[section]]</f>
        <v>SCHEDULE 4: REPORT ON REGULATORY ASSET BASE ROLL FORWARD | 4b(v): Works Under Construction</v>
      </c>
      <c r="N4468" s="9" t="str">
        <f t="shared" si="69"/>
        <v>SCHEDULE 4: REPORT ON REGULATORY ASSET BASE ROLL FORWARD | 4b(v): Works Under Construction | Allocated works under construction | Works under construction—previous disclosure year</v>
      </c>
    </row>
    <row r="4469" spans="1:14" hidden="1">
      <c r="A4469" t="s">
        <v>2</v>
      </c>
      <c r="B4469">
        <v>2012</v>
      </c>
      <c r="C4469" t="s">
        <v>206</v>
      </c>
      <c r="D4469" t="s">
        <v>215</v>
      </c>
      <c r="E4469" t="s">
        <v>81</v>
      </c>
      <c r="F4469" t="s">
        <v>336</v>
      </c>
      <c r="G4469">
        <v>92</v>
      </c>
      <c r="H4469" t="s">
        <v>67</v>
      </c>
      <c r="I4469">
        <v>2012</v>
      </c>
      <c r="J4469" t="s">
        <v>92</v>
      </c>
      <c r="K4469" t="s">
        <v>2066</v>
      </c>
      <c r="L4469">
        <v>42118.887139598613</v>
      </c>
      <c r="M4469" s="9" t="str">
        <f>Data[[#This Row],[schedule]]&amp;" | "&amp;Data[[#This Row],[section]]</f>
        <v>SCHEDULE 4: REPORT ON REGULATORY ASSET BASE ROLL FORWARD | 4b(v): Works Under Construction</v>
      </c>
      <c r="N4469" s="9" t="str">
        <f t="shared" si="69"/>
        <v>SCHEDULE 4: REPORT ON REGULATORY ASSET BASE ROLL FORWARD | 4b(v): Works Under Construction | Unallocated works under construction | Capital expenditure</v>
      </c>
    </row>
    <row r="4470" spans="1:14" hidden="1">
      <c r="A4470" t="s">
        <v>2</v>
      </c>
      <c r="B4470">
        <v>2012</v>
      </c>
      <c r="C4470" t="s">
        <v>206</v>
      </c>
      <c r="D4470" t="s">
        <v>215</v>
      </c>
      <c r="E4470" t="s">
        <v>81</v>
      </c>
      <c r="F4470" t="s">
        <v>337</v>
      </c>
      <c r="G4470">
        <v>92</v>
      </c>
      <c r="H4470" t="s">
        <v>67</v>
      </c>
      <c r="I4470">
        <v>2012</v>
      </c>
      <c r="J4470" t="s">
        <v>92</v>
      </c>
      <c r="K4470" t="s">
        <v>2021</v>
      </c>
      <c r="L4470">
        <v>30401.328997672739</v>
      </c>
      <c r="M4470" s="9" t="str">
        <f>Data[[#This Row],[schedule]]&amp;" | "&amp;Data[[#This Row],[section]]</f>
        <v>SCHEDULE 4: REPORT ON REGULATORY ASSET BASE ROLL FORWARD | 4b(v): Works Under Construction</v>
      </c>
      <c r="N4470" s="9" t="str">
        <f t="shared" si="69"/>
        <v>SCHEDULE 4: REPORT ON REGULATORY ASSET BASE ROLL FORWARD | 4b(v): Works Under Construction | Allocated works under construction | Capital expenditure</v>
      </c>
    </row>
    <row r="4471" spans="1:14" hidden="1">
      <c r="A4471" t="s">
        <v>2</v>
      </c>
      <c r="B4471">
        <v>2012</v>
      </c>
      <c r="C4471" t="s">
        <v>206</v>
      </c>
      <c r="D4471" t="s">
        <v>215</v>
      </c>
      <c r="E4471" t="s">
        <v>81</v>
      </c>
      <c r="F4471" t="s">
        <v>336</v>
      </c>
      <c r="G4471">
        <v>93</v>
      </c>
      <c r="H4471" t="s">
        <v>294</v>
      </c>
      <c r="I4471">
        <v>2012</v>
      </c>
      <c r="J4471" t="s">
        <v>92</v>
      </c>
      <c r="K4471" t="s">
        <v>2048</v>
      </c>
      <c r="L4471">
        <v>42539</v>
      </c>
      <c r="M4471" s="9" t="str">
        <f>Data[[#This Row],[schedule]]&amp;" | "&amp;Data[[#This Row],[section]]</f>
        <v>SCHEDULE 4: REPORT ON REGULATORY ASSET BASE ROLL FORWARD | 4b(v): Works Under Construction</v>
      </c>
      <c r="N4471" s="9" t="str">
        <f t="shared" si="69"/>
        <v>SCHEDULE 4: REPORT ON REGULATORY ASSET BASE ROLL FORWARD | 4b(v): Works Under Construction | Unallocated works under construction | Asset commissioned</v>
      </c>
    </row>
    <row r="4472" spans="1:14" hidden="1">
      <c r="A4472" t="s">
        <v>2</v>
      </c>
      <c r="B4472">
        <v>2012</v>
      </c>
      <c r="C4472" t="s">
        <v>206</v>
      </c>
      <c r="D4472" t="s">
        <v>215</v>
      </c>
      <c r="E4472" t="s">
        <v>81</v>
      </c>
      <c r="F4472" t="s">
        <v>337</v>
      </c>
      <c r="G4472">
        <v>93</v>
      </c>
      <c r="H4472" t="s">
        <v>294</v>
      </c>
      <c r="I4472">
        <v>2012</v>
      </c>
      <c r="J4472" t="s">
        <v>92</v>
      </c>
      <c r="K4472" t="s">
        <v>2049</v>
      </c>
      <c r="L4472">
        <v>30567.469996932919</v>
      </c>
      <c r="M4472" s="9" t="str">
        <f>Data[[#This Row],[schedule]]&amp;" | "&amp;Data[[#This Row],[section]]</f>
        <v>SCHEDULE 4: REPORT ON REGULATORY ASSET BASE ROLL FORWARD | 4b(v): Works Under Construction</v>
      </c>
      <c r="N4472" s="9" t="str">
        <f t="shared" si="69"/>
        <v>SCHEDULE 4: REPORT ON REGULATORY ASSET BASE ROLL FORWARD | 4b(v): Works Under Construction | Allocated works under construction | Asset commissioned</v>
      </c>
    </row>
    <row r="4473" spans="1:14" hidden="1">
      <c r="A4473" t="s">
        <v>2</v>
      </c>
      <c r="B4473">
        <v>2012</v>
      </c>
      <c r="C4473" t="s">
        <v>206</v>
      </c>
      <c r="D4473" t="s">
        <v>215</v>
      </c>
      <c r="E4473" t="s">
        <v>81</v>
      </c>
      <c r="F4473" t="s">
        <v>336</v>
      </c>
      <c r="G4473">
        <v>94</v>
      </c>
      <c r="H4473" t="s">
        <v>295</v>
      </c>
      <c r="I4473">
        <v>2012</v>
      </c>
      <c r="J4473" t="s">
        <v>92</v>
      </c>
      <c r="K4473" t="s">
        <v>458</v>
      </c>
      <c r="L4473">
        <v>0</v>
      </c>
      <c r="M4473" s="9" t="str">
        <f>Data[[#This Row],[schedule]]&amp;" | "&amp;Data[[#This Row],[section]]</f>
        <v>SCHEDULE 4: REPORT ON REGULATORY ASSET BASE ROLL FORWARD | 4b(v): Works Under Construction</v>
      </c>
      <c r="N4473" s="9" t="str">
        <f t="shared" si="69"/>
        <v>SCHEDULE 4: REPORT ON REGULATORY ASSET BASE ROLL FORWARD | 4b(v): Works Under Construction | Unallocated works under construction | Offsetting revenue</v>
      </c>
    </row>
    <row r="4474" spans="1:14" hidden="1">
      <c r="A4474" t="s">
        <v>2</v>
      </c>
      <c r="B4474">
        <v>2012</v>
      </c>
      <c r="C4474" t="s">
        <v>206</v>
      </c>
      <c r="D4474" t="s">
        <v>215</v>
      </c>
      <c r="E4474" t="s">
        <v>81</v>
      </c>
      <c r="F4474" t="s">
        <v>337</v>
      </c>
      <c r="G4474">
        <v>94</v>
      </c>
      <c r="H4474" t="s">
        <v>295</v>
      </c>
      <c r="I4474">
        <v>2012</v>
      </c>
      <c r="J4474" t="s">
        <v>92</v>
      </c>
      <c r="K4474" t="s">
        <v>458</v>
      </c>
      <c r="L4474">
        <v>0</v>
      </c>
      <c r="M4474" s="9" t="str">
        <f>Data[[#This Row],[schedule]]&amp;" | "&amp;Data[[#This Row],[section]]</f>
        <v>SCHEDULE 4: REPORT ON REGULATORY ASSET BASE ROLL FORWARD | 4b(v): Works Under Construction</v>
      </c>
      <c r="N4474" s="9" t="str">
        <f t="shared" si="69"/>
        <v>SCHEDULE 4: REPORT ON REGULATORY ASSET BASE ROLL FORWARD | 4b(v): Works Under Construction | Allocated works under construction | Offsetting revenue</v>
      </c>
    </row>
    <row r="4475" spans="1:14" hidden="1">
      <c r="A4475" t="s">
        <v>2</v>
      </c>
      <c r="B4475">
        <v>2012</v>
      </c>
      <c r="C4475" t="s">
        <v>206</v>
      </c>
      <c r="D4475" t="s">
        <v>215</v>
      </c>
      <c r="E4475" t="s">
        <v>81</v>
      </c>
      <c r="F4475" t="s">
        <v>337</v>
      </c>
      <c r="G4475">
        <v>95</v>
      </c>
      <c r="H4475" t="s">
        <v>282</v>
      </c>
      <c r="I4475">
        <v>2012</v>
      </c>
      <c r="J4475" t="s">
        <v>92</v>
      </c>
      <c r="K4475" t="s">
        <v>2067</v>
      </c>
      <c r="L4475">
        <v>-127.96519895820531</v>
      </c>
      <c r="M4475" s="9" t="str">
        <f>Data[[#This Row],[schedule]]&amp;" | "&amp;Data[[#This Row],[section]]</f>
        <v>SCHEDULE 4: REPORT ON REGULATORY ASSET BASE ROLL FORWARD | 4b(v): Works Under Construction</v>
      </c>
      <c r="N4475" s="9" t="str">
        <f t="shared" si="69"/>
        <v>SCHEDULE 4: REPORT ON REGULATORY ASSET BASE ROLL FORWARD | 4b(v): Works Under Construction | Allocated works under construction | Adjustment resulting from cost allocation</v>
      </c>
    </row>
    <row r="4476" spans="1:14" hidden="1">
      <c r="A4476" t="s">
        <v>2</v>
      </c>
      <c r="B4476">
        <v>2012</v>
      </c>
      <c r="C4476" t="s">
        <v>206</v>
      </c>
      <c r="D4476" t="s">
        <v>215</v>
      </c>
      <c r="E4476" t="s">
        <v>81</v>
      </c>
      <c r="F4476" t="s">
        <v>336</v>
      </c>
      <c r="G4476">
        <v>96</v>
      </c>
      <c r="H4476" t="s">
        <v>68</v>
      </c>
      <c r="I4476">
        <v>2012</v>
      </c>
      <c r="J4476" t="s">
        <v>92</v>
      </c>
      <c r="K4476" t="s">
        <v>1739</v>
      </c>
      <c r="L4476">
        <v>52830.493169598602</v>
      </c>
      <c r="M4476" s="9" t="str">
        <f>Data[[#This Row],[schedule]]&amp;" | "&amp;Data[[#This Row],[section]]</f>
        <v>SCHEDULE 4: REPORT ON REGULATORY ASSET BASE ROLL FORWARD | 4b(v): Works Under Construction</v>
      </c>
      <c r="N4476" s="9" t="str">
        <f t="shared" si="69"/>
        <v>SCHEDULE 4: REPORT ON REGULATORY ASSET BASE ROLL FORWARD | 4b(v): Works Under Construction | Unallocated works under construction | Works under construction</v>
      </c>
    </row>
    <row r="4477" spans="1:14" hidden="1">
      <c r="A4477" t="s">
        <v>2</v>
      </c>
      <c r="B4477">
        <v>2012</v>
      </c>
      <c r="C4477" t="s">
        <v>206</v>
      </c>
      <c r="D4477" t="s">
        <v>215</v>
      </c>
      <c r="E4477" t="s">
        <v>81</v>
      </c>
      <c r="F4477" t="s">
        <v>337</v>
      </c>
      <c r="G4477">
        <v>96</v>
      </c>
      <c r="H4477" t="s">
        <v>68</v>
      </c>
      <c r="I4477">
        <v>2012</v>
      </c>
      <c r="J4477" t="s">
        <v>92</v>
      </c>
      <c r="K4477" t="s">
        <v>1740</v>
      </c>
      <c r="L4477">
        <v>35627.063398581362</v>
      </c>
      <c r="M4477" s="9" t="str">
        <f>Data[[#This Row],[schedule]]&amp;" | "&amp;Data[[#This Row],[section]]</f>
        <v>SCHEDULE 4: REPORT ON REGULATORY ASSET BASE ROLL FORWARD | 4b(v): Works Under Construction</v>
      </c>
      <c r="N4477" s="9" t="str">
        <f t="shared" si="69"/>
        <v>SCHEDULE 4: REPORT ON REGULATORY ASSET BASE ROLL FORWARD | 4b(v): Works Under Construction | Allocated works under construction | Works under construction</v>
      </c>
    </row>
    <row r="4478" spans="1:14" hidden="1">
      <c r="A4478" t="s">
        <v>2</v>
      </c>
      <c r="B4478">
        <v>2012</v>
      </c>
      <c r="C4478" t="s">
        <v>206</v>
      </c>
      <c r="D4478" t="s">
        <v>216</v>
      </c>
      <c r="E4478" t="s">
        <v>81</v>
      </c>
      <c r="F4478" t="s">
        <v>81</v>
      </c>
      <c r="G4478">
        <v>105</v>
      </c>
      <c r="H4478" t="s">
        <v>69</v>
      </c>
      <c r="I4478">
        <v>2012</v>
      </c>
      <c r="J4478" t="s">
        <v>92</v>
      </c>
      <c r="K4478" t="s">
        <v>2016</v>
      </c>
      <c r="L4478">
        <v>9990.3515312554809</v>
      </c>
      <c r="M4478" s="9" t="str">
        <f>Data[[#This Row],[schedule]]&amp;" | "&amp;Data[[#This Row],[section]]</f>
        <v>SCHEDULE 4: REPORT ON REGULATORY ASSET BASE ROLL FORWARD | 4b(vi): Capital Expenditure by Primary Purpose</v>
      </c>
      <c r="N4478" s="9" t="str">
        <f t="shared" si="69"/>
        <v>SCHEDULE 4: REPORT ON REGULATORY ASSET BASE ROLL FORWARD | 4b(vi): Capital Expenditure by Primary Purpose | Capacity growth</v>
      </c>
    </row>
    <row r="4479" spans="1:14" hidden="1">
      <c r="A4479" t="s">
        <v>2</v>
      </c>
      <c r="B4479">
        <v>2012</v>
      </c>
      <c r="C4479" t="s">
        <v>206</v>
      </c>
      <c r="D4479" t="s">
        <v>216</v>
      </c>
      <c r="E4479" t="s">
        <v>81</v>
      </c>
      <c r="F4479" t="s">
        <v>81</v>
      </c>
      <c r="G4479">
        <v>106</v>
      </c>
      <c r="H4479" t="s">
        <v>70</v>
      </c>
      <c r="I4479">
        <v>2012</v>
      </c>
      <c r="J4479" t="s">
        <v>92</v>
      </c>
      <c r="K4479" t="s">
        <v>2018</v>
      </c>
      <c r="L4479">
        <v>20410.977466417258</v>
      </c>
      <c r="M4479" s="9" t="str">
        <f>Data[[#This Row],[schedule]]&amp;" | "&amp;Data[[#This Row],[section]]</f>
        <v>SCHEDULE 4: REPORT ON REGULATORY ASSET BASE ROLL FORWARD | 4b(vi): Capital Expenditure by Primary Purpose</v>
      </c>
      <c r="N4479" s="9" t="str">
        <f t="shared" si="69"/>
        <v>SCHEDULE 4: REPORT ON REGULATORY ASSET BASE ROLL FORWARD | 4b(vi): Capital Expenditure by Primary Purpose | Asset replacement and renewal</v>
      </c>
    </row>
    <row r="4480" spans="1:14" hidden="1">
      <c r="A4480" t="s">
        <v>2</v>
      </c>
      <c r="B4480">
        <v>2012</v>
      </c>
      <c r="C4480" t="s">
        <v>206</v>
      </c>
      <c r="D4480" t="s">
        <v>216</v>
      </c>
      <c r="E4480" t="s">
        <v>81</v>
      </c>
      <c r="F4480" t="s">
        <v>81</v>
      </c>
      <c r="G4480">
        <v>107</v>
      </c>
      <c r="H4480" t="s">
        <v>71</v>
      </c>
      <c r="I4480">
        <v>2012</v>
      </c>
      <c r="J4480" t="s">
        <v>92</v>
      </c>
      <c r="K4480" t="s">
        <v>2021</v>
      </c>
      <c r="L4480">
        <v>30401.328997672739</v>
      </c>
      <c r="M4480" s="9" t="str">
        <f>Data[[#This Row],[schedule]]&amp;" | "&amp;Data[[#This Row],[section]]</f>
        <v>SCHEDULE 4: REPORT ON REGULATORY ASSET BASE ROLL FORWARD | 4b(vi): Capital Expenditure by Primary Purpose</v>
      </c>
      <c r="N4480" s="9" t="str">
        <f t="shared" si="69"/>
        <v>SCHEDULE 4: REPORT ON REGULATORY ASSET BASE ROLL FORWARD | 4b(vi): Capital Expenditure by Primary Purpose | Total capital expenditure</v>
      </c>
    </row>
    <row r="4481" spans="1:14" hidden="1">
      <c r="A4481" t="s">
        <v>2</v>
      </c>
      <c r="B4481">
        <v>2012</v>
      </c>
      <c r="C4481" t="s">
        <v>206</v>
      </c>
      <c r="D4481" t="s">
        <v>217</v>
      </c>
      <c r="E4481" t="s">
        <v>81</v>
      </c>
      <c r="F4481" t="s">
        <v>312</v>
      </c>
      <c r="G4481">
        <v>110</v>
      </c>
      <c r="H4481" t="s">
        <v>271</v>
      </c>
      <c r="I4481">
        <v>2012</v>
      </c>
      <c r="J4481" t="s">
        <v>92</v>
      </c>
      <c r="K4481" t="s">
        <v>2068</v>
      </c>
      <c r="L4481">
        <v>87618.811533493688</v>
      </c>
      <c r="M4481" s="9" t="str">
        <f>Data[[#This Row],[schedule]]&amp;" | "&amp;Data[[#This Row],[section]]</f>
        <v>SCHEDULE 4: REPORT ON REGULATORY ASSET BASE ROLL FORWARD | 4b(vii): Asset Classes</v>
      </c>
      <c r="N4481" s="9" t="str">
        <f t="shared" si="69"/>
        <v>SCHEDULE 4: REPORT ON REGULATORY ASSET BASE ROLL FORWARD | 4b(vii): Asset Classes | Land | RAB value—previous disclosure year</v>
      </c>
    </row>
    <row r="4482" spans="1:14" hidden="1">
      <c r="A4482" t="s">
        <v>2</v>
      </c>
      <c r="B4482">
        <v>2012</v>
      </c>
      <c r="C4482" t="s">
        <v>206</v>
      </c>
      <c r="D4482" t="s">
        <v>217</v>
      </c>
      <c r="E4482" t="s">
        <v>81</v>
      </c>
      <c r="F4482" t="s">
        <v>313</v>
      </c>
      <c r="G4482">
        <v>110</v>
      </c>
      <c r="H4482" t="s">
        <v>271</v>
      </c>
      <c r="I4482">
        <v>2012</v>
      </c>
      <c r="J4482" t="s">
        <v>92</v>
      </c>
      <c r="K4482" t="s">
        <v>2069</v>
      </c>
      <c r="L4482">
        <v>92081.093377610407</v>
      </c>
      <c r="M4482" s="9" t="str">
        <f>Data[[#This Row],[schedule]]&amp;" | "&amp;Data[[#This Row],[section]]</f>
        <v>SCHEDULE 4: REPORT ON REGULATORY ASSET BASE ROLL FORWARD | 4b(vii): Asset Classes</v>
      </c>
      <c r="N4482" s="9" t="str">
        <f t="shared" ref="N4482:N4545" si="70">SUBSTITUTE(SUBSTITUTE(SUBSTITUTE(C4482&amp;" | "&amp;D4482&amp;" | "&amp;E4482&amp;" | "&amp;F4482&amp;" | "&amp;H4482," |  |  | "," | ")," |  |  | "," | ")," |  | "," | ")</f>
        <v>SCHEDULE 4: REPORT ON REGULATORY ASSET BASE ROLL FORWARD | 4b(vii): Asset Classes | Sealed Surfaces | RAB value—previous disclosure year</v>
      </c>
    </row>
    <row r="4483" spans="1:14" hidden="1">
      <c r="A4483" t="s">
        <v>2</v>
      </c>
      <c r="B4483">
        <v>2012</v>
      </c>
      <c r="C4483" t="s">
        <v>206</v>
      </c>
      <c r="D4483" t="s">
        <v>217</v>
      </c>
      <c r="E4483" t="s">
        <v>81</v>
      </c>
      <c r="F4483" t="s">
        <v>314</v>
      </c>
      <c r="G4483">
        <v>110</v>
      </c>
      <c r="H4483" t="s">
        <v>271</v>
      </c>
      <c r="I4483">
        <v>2012</v>
      </c>
      <c r="J4483" t="s">
        <v>92</v>
      </c>
      <c r="K4483" t="s">
        <v>2070</v>
      </c>
      <c r="L4483">
        <v>209253.09505524379</v>
      </c>
      <c r="M4483" s="9" t="str">
        <f>Data[[#This Row],[schedule]]&amp;" | "&amp;Data[[#This Row],[section]]</f>
        <v>SCHEDULE 4: REPORT ON REGULATORY ASSET BASE ROLL FORWARD | 4b(vii): Asset Classes</v>
      </c>
      <c r="N4483" s="9" t="str">
        <f t="shared" si="70"/>
        <v>SCHEDULE 4: REPORT ON REGULATORY ASSET BASE ROLL FORWARD | 4b(vii): Asset Classes | Infrastructure &amp; Buildings | RAB value—previous disclosure year</v>
      </c>
    </row>
    <row r="4484" spans="1:14" hidden="1">
      <c r="A4484" t="s">
        <v>2</v>
      </c>
      <c r="B4484">
        <v>2012</v>
      </c>
      <c r="C4484" t="s">
        <v>206</v>
      </c>
      <c r="D4484" t="s">
        <v>217</v>
      </c>
      <c r="E4484" t="s">
        <v>81</v>
      </c>
      <c r="F4484" t="s">
        <v>315</v>
      </c>
      <c r="G4484">
        <v>110</v>
      </c>
      <c r="H4484" t="s">
        <v>271</v>
      </c>
      <c r="I4484">
        <v>2012</v>
      </c>
      <c r="J4484" t="s">
        <v>92</v>
      </c>
      <c r="K4484" t="s">
        <v>2071</v>
      </c>
      <c r="L4484">
        <v>7736.926733911112</v>
      </c>
      <c r="M4484" s="9" t="str">
        <f>Data[[#This Row],[schedule]]&amp;" | "&amp;Data[[#This Row],[section]]</f>
        <v>SCHEDULE 4: REPORT ON REGULATORY ASSET BASE ROLL FORWARD | 4b(vii): Asset Classes</v>
      </c>
      <c r="N4484" s="9" t="str">
        <f t="shared" si="70"/>
        <v>SCHEDULE 4: REPORT ON REGULATORY ASSET BASE ROLL FORWARD | 4b(vii): Asset Classes | Vehicles, Plant &amp; Equipment | RAB value—previous disclosure year</v>
      </c>
    </row>
    <row r="4485" spans="1:14" hidden="1">
      <c r="A4485" t="s">
        <v>2</v>
      </c>
      <c r="B4485">
        <v>2012</v>
      </c>
      <c r="C4485" t="s">
        <v>206</v>
      </c>
      <c r="D4485" t="s">
        <v>217</v>
      </c>
      <c r="E4485" t="s">
        <v>81</v>
      </c>
      <c r="F4485" t="s">
        <v>60</v>
      </c>
      <c r="G4485">
        <v>110</v>
      </c>
      <c r="H4485" t="s">
        <v>271</v>
      </c>
      <c r="I4485">
        <v>2012</v>
      </c>
      <c r="J4485" t="s">
        <v>92</v>
      </c>
      <c r="K4485" t="s">
        <v>2072</v>
      </c>
      <c r="L4485">
        <v>396689.92670025898</v>
      </c>
      <c r="M4485" s="9" t="str">
        <f>Data[[#This Row],[schedule]]&amp;" | "&amp;Data[[#This Row],[section]]</f>
        <v>SCHEDULE 4: REPORT ON REGULATORY ASSET BASE ROLL FORWARD | 4b(vii): Asset Classes</v>
      </c>
      <c r="N4485" s="9" t="str">
        <f t="shared" si="70"/>
        <v>SCHEDULE 4: REPORT ON REGULATORY ASSET BASE ROLL FORWARD | 4b(vii): Asset Classes | Total | RAB value—previous disclosure year</v>
      </c>
    </row>
    <row r="4486" spans="1:14" hidden="1">
      <c r="A4486" t="s">
        <v>2</v>
      </c>
      <c r="B4486">
        <v>2012</v>
      </c>
      <c r="C4486" t="s">
        <v>206</v>
      </c>
      <c r="D4486" t="s">
        <v>217</v>
      </c>
      <c r="E4486" t="s">
        <v>81</v>
      </c>
      <c r="F4486" t="s">
        <v>312</v>
      </c>
      <c r="G4486">
        <v>111</v>
      </c>
      <c r="H4486" t="s">
        <v>155</v>
      </c>
      <c r="I4486">
        <v>2012</v>
      </c>
      <c r="J4486" t="s">
        <v>92</v>
      </c>
      <c r="K4486" t="s">
        <v>458</v>
      </c>
      <c r="L4486">
        <v>0</v>
      </c>
      <c r="M4486" s="9" t="str">
        <f>Data[[#This Row],[schedule]]&amp;" | "&amp;Data[[#This Row],[section]]</f>
        <v>SCHEDULE 4: REPORT ON REGULATORY ASSET BASE ROLL FORWARD | 4b(vii): Asset Classes</v>
      </c>
      <c r="N4486" s="9" t="str">
        <f t="shared" si="70"/>
        <v>SCHEDULE 4: REPORT ON REGULATORY ASSET BASE ROLL FORWARD | 4b(vii): Asset Classes | Land | Regulatory depreciation</v>
      </c>
    </row>
    <row r="4487" spans="1:14" hidden="1">
      <c r="A4487" t="s">
        <v>2</v>
      </c>
      <c r="B4487">
        <v>2012</v>
      </c>
      <c r="C4487" t="s">
        <v>206</v>
      </c>
      <c r="D4487" t="s">
        <v>217</v>
      </c>
      <c r="E4487" t="s">
        <v>81</v>
      </c>
      <c r="F4487" t="s">
        <v>313</v>
      </c>
      <c r="G4487">
        <v>111</v>
      </c>
      <c r="H4487" t="s">
        <v>155</v>
      </c>
      <c r="I4487">
        <v>2012</v>
      </c>
      <c r="J4487" t="s">
        <v>92</v>
      </c>
      <c r="K4487" t="s">
        <v>2073</v>
      </c>
      <c r="L4487">
        <v>4484.7902875560821</v>
      </c>
      <c r="M4487" s="9" t="str">
        <f>Data[[#This Row],[schedule]]&amp;" | "&amp;Data[[#This Row],[section]]</f>
        <v>SCHEDULE 4: REPORT ON REGULATORY ASSET BASE ROLL FORWARD | 4b(vii): Asset Classes</v>
      </c>
      <c r="N4487" s="9" t="str">
        <f t="shared" si="70"/>
        <v>SCHEDULE 4: REPORT ON REGULATORY ASSET BASE ROLL FORWARD | 4b(vii): Asset Classes | Sealed Surfaces | Regulatory depreciation</v>
      </c>
    </row>
    <row r="4488" spans="1:14" hidden="1">
      <c r="A4488" t="s">
        <v>2</v>
      </c>
      <c r="B4488">
        <v>2012</v>
      </c>
      <c r="C4488" t="s">
        <v>206</v>
      </c>
      <c r="D4488" t="s">
        <v>217</v>
      </c>
      <c r="E4488" t="s">
        <v>81</v>
      </c>
      <c r="F4488" t="s">
        <v>314</v>
      </c>
      <c r="G4488">
        <v>111</v>
      </c>
      <c r="H4488" t="s">
        <v>155</v>
      </c>
      <c r="I4488">
        <v>2012</v>
      </c>
      <c r="J4488" t="s">
        <v>92</v>
      </c>
      <c r="K4488" t="s">
        <v>2074</v>
      </c>
      <c r="L4488">
        <v>13379.85825788323</v>
      </c>
      <c r="M4488" s="9" t="str">
        <f>Data[[#This Row],[schedule]]&amp;" | "&amp;Data[[#This Row],[section]]</f>
        <v>SCHEDULE 4: REPORT ON REGULATORY ASSET BASE ROLL FORWARD | 4b(vii): Asset Classes</v>
      </c>
      <c r="N4488" s="9" t="str">
        <f t="shared" si="70"/>
        <v>SCHEDULE 4: REPORT ON REGULATORY ASSET BASE ROLL FORWARD | 4b(vii): Asset Classes | Infrastructure &amp; Buildings | Regulatory depreciation</v>
      </c>
    </row>
    <row r="4489" spans="1:14" hidden="1">
      <c r="A4489" t="s">
        <v>2</v>
      </c>
      <c r="B4489">
        <v>2012</v>
      </c>
      <c r="C4489" t="s">
        <v>206</v>
      </c>
      <c r="D4489" t="s">
        <v>217</v>
      </c>
      <c r="E4489" t="s">
        <v>81</v>
      </c>
      <c r="F4489" t="s">
        <v>315</v>
      </c>
      <c r="G4489">
        <v>111</v>
      </c>
      <c r="H4489" t="s">
        <v>155</v>
      </c>
      <c r="I4489">
        <v>2012</v>
      </c>
      <c r="J4489" t="s">
        <v>92</v>
      </c>
      <c r="K4489" t="s">
        <v>2075</v>
      </c>
      <c r="L4489">
        <v>1102.615595157572</v>
      </c>
      <c r="M4489" s="9" t="str">
        <f>Data[[#This Row],[schedule]]&amp;" | "&amp;Data[[#This Row],[section]]</f>
        <v>SCHEDULE 4: REPORT ON REGULATORY ASSET BASE ROLL FORWARD | 4b(vii): Asset Classes</v>
      </c>
      <c r="N4489" s="9" t="str">
        <f t="shared" si="70"/>
        <v>SCHEDULE 4: REPORT ON REGULATORY ASSET BASE ROLL FORWARD | 4b(vii): Asset Classes | Vehicles, Plant &amp; Equipment | Regulatory depreciation</v>
      </c>
    </row>
    <row r="4490" spans="1:14" hidden="1">
      <c r="A4490" t="s">
        <v>2</v>
      </c>
      <c r="B4490">
        <v>2012</v>
      </c>
      <c r="C4490" t="s">
        <v>206</v>
      </c>
      <c r="D4490" t="s">
        <v>217</v>
      </c>
      <c r="E4490" t="s">
        <v>81</v>
      </c>
      <c r="F4490" t="s">
        <v>60</v>
      </c>
      <c r="G4490">
        <v>111</v>
      </c>
      <c r="H4490" t="s">
        <v>155</v>
      </c>
      <c r="I4490">
        <v>2012</v>
      </c>
      <c r="J4490" t="s">
        <v>92</v>
      </c>
      <c r="K4490" t="s">
        <v>1999</v>
      </c>
      <c r="L4490">
        <v>18967.26414059689</v>
      </c>
      <c r="M4490" s="9" t="str">
        <f>Data[[#This Row],[schedule]]&amp;" | "&amp;Data[[#This Row],[section]]</f>
        <v>SCHEDULE 4: REPORT ON REGULATORY ASSET BASE ROLL FORWARD | 4b(vii): Asset Classes</v>
      </c>
      <c r="N4490" s="9" t="str">
        <f t="shared" si="70"/>
        <v>SCHEDULE 4: REPORT ON REGULATORY ASSET BASE ROLL FORWARD | 4b(vii): Asset Classes | Total | Regulatory depreciation</v>
      </c>
    </row>
    <row r="4491" spans="1:14" hidden="1">
      <c r="A4491" t="s">
        <v>2</v>
      </c>
      <c r="B4491">
        <v>2012</v>
      </c>
      <c r="C4491" t="s">
        <v>206</v>
      </c>
      <c r="D4491" t="s">
        <v>217</v>
      </c>
      <c r="E4491" t="s">
        <v>81</v>
      </c>
      <c r="F4491" t="s">
        <v>312</v>
      </c>
      <c r="G4491">
        <v>112</v>
      </c>
      <c r="H4491" t="s">
        <v>272</v>
      </c>
      <c r="I4491">
        <v>2012</v>
      </c>
      <c r="J4491" t="s">
        <v>92</v>
      </c>
      <c r="K4491" t="s">
        <v>2076</v>
      </c>
      <c r="L4491">
        <v>817.17355736251602</v>
      </c>
      <c r="M4491" s="9" t="str">
        <f>Data[[#This Row],[schedule]]&amp;" | "&amp;Data[[#This Row],[section]]</f>
        <v>SCHEDULE 4: REPORT ON REGULATORY ASSET BASE ROLL FORWARD | 4b(vii): Asset Classes</v>
      </c>
      <c r="N4491" s="9" t="str">
        <f t="shared" si="70"/>
        <v>SCHEDULE 4: REPORT ON REGULATORY ASSET BASE ROLL FORWARD | 4b(vii): Asset Classes | Land | Indexed revaluations</v>
      </c>
    </row>
    <row r="4492" spans="1:14" hidden="1">
      <c r="A4492" t="s">
        <v>2</v>
      </c>
      <c r="B4492">
        <v>2012</v>
      </c>
      <c r="C4492" t="s">
        <v>206</v>
      </c>
      <c r="D4492" t="s">
        <v>217</v>
      </c>
      <c r="E4492" t="s">
        <v>81</v>
      </c>
      <c r="F4492" t="s">
        <v>313</v>
      </c>
      <c r="G4492">
        <v>112</v>
      </c>
      <c r="H4492" t="s">
        <v>272</v>
      </c>
      <c r="I4492">
        <v>2012</v>
      </c>
      <c r="J4492" t="s">
        <v>92</v>
      </c>
      <c r="K4492" t="s">
        <v>2077</v>
      </c>
      <c r="L4492">
        <v>875.44686875861316</v>
      </c>
      <c r="M4492" s="9" t="str">
        <f>Data[[#This Row],[schedule]]&amp;" | "&amp;Data[[#This Row],[section]]</f>
        <v>SCHEDULE 4: REPORT ON REGULATORY ASSET BASE ROLL FORWARD | 4b(vii): Asset Classes</v>
      </c>
      <c r="N4492" s="9" t="str">
        <f t="shared" si="70"/>
        <v>SCHEDULE 4: REPORT ON REGULATORY ASSET BASE ROLL FORWARD | 4b(vii): Asset Classes | Sealed Surfaces | Indexed revaluations</v>
      </c>
    </row>
    <row r="4493" spans="1:14" hidden="1">
      <c r="A4493" t="s">
        <v>2</v>
      </c>
      <c r="B4493">
        <v>2012</v>
      </c>
      <c r="C4493" t="s">
        <v>206</v>
      </c>
      <c r="D4493" t="s">
        <v>217</v>
      </c>
      <c r="E4493" t="s">
        <v>81</v>
      </c>
      <c r="F4493" t="s">
        <v>314</v>
      </c>
      <c r="G4493">
        <v>112</v>
      </c>
      <c r="H4493" t="s">
        <v>272</v>
      </c>
      <c r="I4493">
        <v>2012</v>
      </c>
      <c r="J4493" t="s">
        <v>92</v>
      </c>
      <c r="K4493" t="s">
        <v>2078</v>
      </c>
      <c r="L4493">
        <v>1974.4339711620751</v>
      </c>
      <c r="M4493" s="9" t="str">
        <f>Data[[#This Row],[schedule]]&amp;" | "&amp;Data[[#This Row],[section]]</f>
        <v>SCHEDULE 4: REPORT ON REGULATORY ASSET BASE ROLL FORWARD | 4b(vii): Asset Classes</v>
      </c>
      <c r="N4493" s="9" t="str">
        <f t="shared" si="70"/>
        <v>SCHEDULE 4: REPORT ON REGULATORY ASSET BASE ROLL FORWARD | 4b(vii): Asset Classes | Infrastructure &amp; Buildings | Indexed revaluations</v>
      </c>
    </row>
    <row r="4494" spans="1:14" hidden="1">
      <c r="A4494" t="s">
        <v>2</v>
      </c>
      <c r="B4494">
        <v>2012</v>
      </c>
      <c r="C4494" t="s">
        <v>206</v>
      </c>
      <c r="D4494" t="s">
        <v>217</v>
      </c>
      <c r="E4494" t="s">
        <v>81</v>
      </c>
      <c r="F4494" t="s">
        <v>315</v>
      </c>
      <c r="G4494">
        <v>112</v>
      </c>
      <c r="H4494" t="s">
        <v>272</v>
      </c>
      <c r="I4494">
        <v>2012</v>
      </c>
      <c r="J4494" t="s">
        <v>92</v>
      </c>
      <c r="K4494" t="s">
        <v>2079</v>
      </c>
      <c r="L4494">
        <v>71.993591892018785</v>
      </c>
      <c r="M4494" s="9" t="str">
        <f>Data[[#This Row],[schedule]]&amp;" | "&amp;Data[[#This Row],[section]]</f>
        <v>SCHEDULE 4: REPORT ON REGULATORY ASSET BASE ROLL FORWARD | 4b(vii): Asset Classes</v>
      </c>
      <c r="N4494" s="9" t="str">
        <f t="shared" si="70"/>
        <v>SCHEDULE 4: REPORT ON REGULATORY ASSET BASE ROLL FORWARD | 4b(vii): Asset Classes | Vehicles, Plant &amp; Equipment | Indexed revaluations</v>
      </c>
    </row>
    <row r="4495" spans="1:14" hidden="1">
      <c r="A4495" t="s">
        <v>2</v>
      </c>
      <c r="B4495">
        <v>2012</v>
      </c>
      <c r="C4495" t="s">
        <v>206</v>
      </c>
      <c r="D4495" t="s">
        <v>217</v>
      </c>
      <c r="E4495" t="s">
        <v>81</v>
      </c>
      <c r="F4495" t="s">
        <v>60</v>
      </c>
      <c r="G4495">
        <v>112</v>
      </c>
      <c r="H4495" t="s">
        <v>272</v>
      </c>
      <c r="I4495">
        <v>2012</v>
      </c>
      <c r="J4495" t="s">
        <v>92</v>
      </c>
      <c r="K4495" t="s">
        <v>2080</v>
      </c>
      <c r="L4495">
        <v>3739.0479891752229</v>
      </c>
      <c r="M4495" s="9" t="str">
        <f>Data[[#This Row],[schedule]]&amp;" | "&amp;Data[[#This Row],[section]]</f>
        <v>SCHEDULE 4: REPORT ON REGULATORY ASSET BASE ROLL FORWARD | 4b(vii): Asset Classes</v>
      </c>
      <c r="N4495" s="9" t="str">
        <f t="shared" si="70"/>
        <v>SCHEDULE 4: REPORT ON REGULATORY ASSET BASE ROLL FORWARD | 4b(vii): Asset Classes | Total | Indexed revaluations</v>
      </c>
    </row>
    <row r="4496" spans="1:14" hidden="1">
      <c r="A4496" t="s">
        <v>2</v>
      </c>
      <c r="B4496">
        <v>2012</v>
      </c>
      <c r="C4496" t="s">
        <v>206</v>
      </c>
      <c r="D4496" t="s">
        <v>217</v>
      </c>
      <c r="E4496" t="s">
        <v>81</v>
      </c>
      <c r="F4496" t="s">
        <v>312</v>
      </c>
      <c r="G4496">
        <v>113</v>
      </c>
      <c r="H4496" t="s">
        <v>273</v>
      </c>
      <c r="I4496">
        <v>2012</v>
      </c>
      <c r="J4496" t="s">
        <v>92</v>
      </c>
      <c r="K4496" t="s">
        <v>458</v>
      </c>
      <c r="L4496">
        <v>0</v>
      </c>
      <c r="M4496" s="9" t="str">
        <f>Data[[#This Row],[schedule]]&amp;" | "&amp;Data[[#This Row],[section]]</f>
        <v>SCHEDULE 4: REPORT ON REGULATORY ASSET BASE ROLL FORWARD | 4b(vii): Asset Classes</v>
      </c>
      <c r="N4496" s="9" t="str">
        <f t="shared" si="70"/>
        <v>SCHEDULE 4: REPORT ON REGULATORY ASSET BASE ROLL FORWARD | 4b(vii): Asset Classes | Land | Non-indexed revaluations</v>
      </c>
    </row>
    <row r="4497" spans="1:14" hidden="1">
      <c r="A4497" t="s">
        <v>2</v>
      </c>
      <c r="B4497">
        <v>2012</v>
      </c>
      <c r="C4497" t="s">
        <v>206</v>
      </c>
      <c r="D4497" t="s">
        <v>217</v>
      </c>
      <c r="E4497" t="s">
        <v>81</v>
      </c>
      <c r="F4497" t="s">
        <v>60</v>
      </c>
      <c r="G4497">
        <v>113</v>
      </c>
      <c r="H4497" t="s">
        <v>273</v>
      </c>
      <c r="I4497">
        <v>2012</v>
      </c>
      <c r="J4497" t="s">
        <v>92</v>
      </c>
      <c r="K4497" t="s">
        <v>458</v>
      </c>
      <c r="L4497">
        <v>0</v>
      </c>
      <c r="M4497" s="9" t="str">
        <f>Data[[#This Row],[schedule]]&amp;" | "&amp;Data[[#This Row],[section]]</f>
        <v>SCHEDULE 4: REPORT ON REGULATORY ASSET BASE ROLL FORWARD | 4b(vii): Asset Classes</v>
      </c>
      <c r="N4497" s="9" t="str">
        <f t="shared" si="70"/>
        <v>SCHEDULE 4: REPORT ON REGULATORY ASSET BASE ROLL FORWARD | 4b(vii): Asset Classes | Total | Non-indexed revaluations</v>
      </c>
    </row>
    <row r="4498" spans="1:14" hidden="1">
      <c r="A4498" t="s">
        <v>2</v>
      </c>
      <c r="B4498">
        <v>2012</v>
      </c>
      <c r="C4498" t="s">
        <v>206</v>
      </c>
      <c r="D4498" t="s">
        <v>217</v>
      </c>
      <c r="E4498" t="s">
        <v>81</v>
      </c>
      <c r="F4498" t="s">
        <v>312</v>
      </c>
      <c r="G4498">
        <v>114</v>
      </c>
      <c r="H4498" t="s">
        <v>62</v>
      </c>
      <c r="I4498">
        <v>2012</v>
      </c>
      <c r="J4498" t="s">
        <v>92</v>
      </c>
      <c r="K4498" t="s">
        <v>2081</v>
      </c>
      <c r="L4498">
        <v>68.123999999999995</v>
      </c>
      <c r="M4498" s="9" t="str">
        <f>Data[[#This Row],[schedule]]&amp;" | "&amp;Data[[#This Row],[section]]</f>
        <v>SCHEDULE 4: REPORT ON REGULATORY ASSET BASE ROLL FORWARD | 4b(vii): Asset Classes</v>
      </c>
      <c r="N4498" s="9" t="str">
        <f t="shared" si="70"/>
        <v>SCHEDULE 4: REPORT ON REGULATORY ASSET BASE ROLL FORWARD | 4b(vii): Asset Classes | Land | Assets commissioned</v>
      </c>
    </row>
    <row r="4499" spans="1:14" hidden="1">
      <c r="A4499" t="s">
        <v>2</v>
      </c>
      <c r="B4499">
        <v>2012</v>
      </c>
      <c r="C4499" t="s">
        <v>206</v>
      </c>
      <c r="D4499" t="s">
        <v>217</v>
      </c>
      <c r="E4499" t="s">
        <v>81</v>
      </c>
      <c r="F4499" t="s">
        <v>313</v>
      </c>
      <c r="G4499">
        <v>114</v>
      </c>
      <c r="H4499" t="s">
        <v>62</v>
      </c>
      <c r="I4499">
        <v>2012</v>
      </c>
      <c r="J4499" t="s">
        <v>92</v>
      </c>
      <c r="K4499" t="s">
        <v>2082</v>
      </c>
      <c r="L4499">
        <v>3499.0140000000001</v>
      </c>
      <c r="M4499" s="9" t="str">
        <f>Data[[#This Row],[schedule]]&amp;" | "&amp;Data[[#This Row],[section]]</f>
        <v>SCHEDULE 4: REPORT ON REGULATORY ASSET BASE ROLL FORWARD | 4b(vii): Asset Classes</v>
      </c>
      <c r="N4499" s="9" t="str">
        <f t="shared" si="70"/>
        <v>SCHEDULE 4: REPORT ON REGULATORY ASSET BASE ROLL FORWARD | 4b(vii): Asset Classes | Sealed Surfaces | Assets commissioned</v>
      </c>
    </row>
    <row r="4500" spans="1:14" hidden="1">
      <c r="A4500" t="s">
        <v>2</v>
      </c>
      <c r="B4500">
        <v>2012</v>
      </c>
      <c r="C4500" t="s">
        <v>206</v>
      </c>
      <c r="D4500" t="s">
        <v>217</v>
      </c>
      <c r="E4500" t="s">
        <v>81</v>
      </c>
      <c r="F4500" t="s">
        <v>314</v>
      </c>
      <c r="G4500">
        <v>114</v>
      </c>
      <c r="H4500" t="s">
        <v>62</v>
      </c>
      <c r="I4500">
        <v>2012</v>
      </c>
      <c r="J4500" t="s">
        <v>92</v>
      </c>
      <c r="K4500" t="s">
        <v>2083</v>
      </c>
      <c r="L4500">
        <v>26507.48377836369</v>
      </c>
      <c r="M4500" s="9" t="str">
        <f>Data[[#This Row],[schedule]]&amp;" | "&amp;Data[[#This Row],[section]]</f>
        <v>SCHEDULE 4: REPORT ON REGULATORY ASSET BASE ROLL FORWARD | 4b(vii): Asset Classes</v>
      </c>
      <c r="N4500" s="9" t="str">
        <f t="shared" si="70"/>
        <v>SCHEDULE 4: REPORT ON REGULATORY ASSET BASE ROLL FORWARD | 4b(vii): Asset Classes | Infrastructure &amp; Buildings | Assets commissioned</v>
      </c>
    </row>
    <row r="4501" spans="1:14" hidden="1">
      <c r="A4501" t="s">
        <v>2</v>
      </c>
      <c r="B4501">
        <v>2012</v>
      </c>
      <c r="C4501" t="s">
        <v>206</v>
      </c>
      <c r="D4501" t="s">
        <v>217</v>
      </c>
      <c r="E4501" t="s">
        <v>81</v>
      </c>
      <c r="F4501" t="s">
        <v>315</v>
      </c>
      <c r="G4501">
        <v>114</v>
      </c>
      <c r="H4501" t="s">
        <v>62</v>
      </c>
      <c r="I4501">
        <v>2012</v>
      </c>
      <c r="J4501" t="s">
        <v>92</v>
      </c>
      <c r="K4501" t="s">
        <v>2084</v>
      </c>
      <c r="L4501">
        <v>492.43790970054448</v>
      </c>
      <c r="M4501" s="9" t="str">
        <f>Data[[#This Row],[schedule]]&amp;" | "&amp;Data[[#This Row],[section]]</f>
        <v>SCHEDULE 4: REPORT ON REGULATORY ASSET BASE ROLL FORWARD | 4b(vii): Asset Classes</v>
      </c>
      <c r="N4501" s="9" t="str">
        <f t="shared" si="70"/>
        <v>SCHEDULE 4: REPORT ON REGULATORY ASSET BASE ROLL FORWARD | 4b(vii): Asset Classes | Vehicles, Plant &amp; Equipment | Assets commissioned</v>
      </c>
    </row>
    <row r="4502" spans="1:14" hidden="1">
      <c r="A4502" t="s">
        <v>2</v>
      </c>
      <c r="B4502">
        <v>2012</v>
      </c>
      <c r="C4502" t="s">
        <v>206</v>
      </c>
      <c r="D4502" t="s">
        <v>217</v>
      </c>
      <c r="E4502" t="s">
        <v>81</v>
      </c>
      <c r="F4502" t="s">
        <v>60</v>
      </c>
      <c r="G4502">
        <v>114</v>
      </c>
      <c r="H4502" t="s">
        <v>62</v>
      </c>
      <c r="I4502">
        <v>2012</v>
      </c>
      <c r="J4502" t="s">
        <v>92</v>
      </c>
      <c r="K4502" t="s">
        <v>2085</v>
      </c>
      <c r="L4502">
        <v>30567.059688064241</v>
      </c>
      <c r="M4502" s="9" t="str">
        <f>Data[[#This Row],[schedule]]&amp;" | "&amp;Data[[#This Row],[section]]</f>
        <v>SCHEDULE 4: REPORT ON REGULATORY ASSET BASE ROLL FORWARD | 4b(vii): Asset Classes</v>
      </c>
      <c r="N4502" s="9" t="str">
        <f t="shared" si="70"/>
        <v>SCHEDULE 4: REPORT ON REGULATORY ASSET BASE ROLL FORWARD | 4b(vii): Asset Classes | Total | Assets commissioned</v>
      </c>
    </row>
    <row r="4503" spans="1:14" hidden="1">
      <c r="A4503" t="s">
        <v>2</v>
      </c>
      <c r="B4503">
        <v>2012</v>
      </c>
      <c r="C4503" t="s">
        <v>206</v>
      </c>
      <c r="D4503" t="s">
        <v>217</v>
      </c>
      <c r="E4503" t="s">
        <v>81</v>
      </c>
      <c r="F4503" t="s">
        <v>312</v>
      </c>
      <c r="G4503">
        <v>115</v>
      </c>
      <c r="H4503" t="s">
        <v>63</v>
      </c>
      <c r="I4503">
        <v>2012</v>
      </c>
      <c r="J4503" t="s">
        <v>92</v>
      </c>
      <c r="K4503" t="s">
        <v>2086</v>
      </c>
      <c r="L4503">
        <v>1667.011</v>
      </c>
      <c r="M4503" s="9" t="str">
        <f>Data[[#This Row],[schedule]]&amp;" | "&amp;Data[[#This Row],[section]]</f>
        <v>SCHEDULE 4: REPORT ON REGULATORY ASSET BASE ROLL FORWARD | 4b(vii): Asset Classes</v>
      </c>
      <c r="N4503" s="9" t="str">
        <f t="shared" si="70"/>
        <v>SCHEDULE 4: REPORT ON REGULATORY ASSET BASE ROLL FORWARD | 4b(vii): Asset Classes | Land | Asset disposals</v>
      </c>
    </row>
    <row r="4504" spans="1:14" hidden="1">
      <c r="A4504" t="s">
        <v>2</v>
      </c>
      <c r="B4504">
        <v>2012</v>
      </c>
      <c r="C4504" t="s">
        <v>206</v>
      </c>
      <c r="D4504" t="s">
        <v>217</v>
      </c>
      <c r="E4504" t="s">
        <v>81</v>
      </c>
      <c r="F4504" t="s">
        <v>313</v>
      </c>
      <c r="G4504">
        <v>115</v>
      </c>
      <c r="H4504" t="s">
        <v>63</v>
      </c>
      <c r="I4504">
        <v>2012</v>
      </c>
      <c r="J4504" t="s">
        <v>92</v>
      </c>
      <c r="K4504" t="s">
        <v>458</v>
      </c>
      <c r="L4504">
        <v>0</v>
      </c>
      <c r="M4504" s="9" t="str">
        <f>Data[[#This Row],[schedule]]&amp;" | "&amp;Data[[#This Row],[section]]</f>
        <v>SCHEDULE 4: REPORT ON REGULATORY ASSET BASE ROLL FORWARD | 4b(vii): Asset Classes</v>
      </c>
      <c r="N4504" s="9" t="str">
        <f t="shared" si="70"/>
        <v>SCHEDULE 4: REPORT ON REGULATORY ASSET BASE ROLL FORWARD | 4b(vii): Asset Classes | Sealed Surfaces | Asset disposals</v>
      </c>
    </row>
    <row r="4505" spans="1:14" hidden="1">
      <c r="A4505" t="s">
        <v>2</v>
      </c>
      <c r="B4505">
        <v>2012</v>
      </c>
      <c r="C4505" t="s">
        <v>206</v>
      </c>
      <c r="D4505" t="s">
        <v>217</v>
      </c>
      <c r="E4505" t="s">
        <v>81</v>
      </c>
      <c r="F4505" t="s">
        <v>314</v>
      </c>
      <c r="G4505">
        <v>115</v>
      </c>
      <c r="H4505" t="s">
        <v>63</v>
      </c>
      <c r="I4505">
        <v>2012</v>
      </c>
      <c r="J4505" t="s">
        <v>92</v>
      </c>
      <c r="K4505" t="s">
        <v>458</v>
      </c>
      <c r="L4505">
        <v>0</v>
      </c>
      <c r="M4505" s="9" t="str">
        <f>Data[[#This Row],[schedule]]&amp;" | "&amp;Data[[#This Row],[section]]</f>
        <v>SCHEDULE 4: REPORT ON REGULATORY ASSET BASE ROLL FORWARD | 4b(vii): Asset Classes</v>
      </c>
      <c r="N4505" s="9" t="str">
        <f t="shared" si="70"/>
        <v>SCHEDULE 4: REPORT ON REGULATORY ASSET BASE ROLL FORWARD | 4b(vii): Asset Classes | Infrastructure &amp; Buildings | Asset disposals</v>
      </c>
    </row>
    <row r="4506" spans="1:14" hidden="1">
      <c r="A4506" t="s">
        <v>2</v>
      </c>
      <c r="B4506">
        <v>2012</v>
      </c>
      <c r="C4506" t="s">
        <v>206</v>
      </c>
      <c r="D4506" t="s">
        <v>217</v>
      </c>
      <c r="E4506" t="s">
        <v>81</v>
      </c>
      <c r="F4506" t="s">
        <v>315</v>
      </c>
      <c r="G4506">
        <v>115</v>
      </c>
      <c r="H4506" t="s">
        <v>63</v>
      </c>
      <c r="I4506">
        <v>2012</v>
      </c>
      <c r="J4506" t="s">
        <v>92</v>
      </c>
      <c r="K4506" t="s">
        <v>2087</v>
      </c>
      <c r="L4506">
        <v>16.710999999999999</v>
      </c>
      <c r="M4506" s="9" t="str">
        <f>Data[[#This Row],[schedule]]&amp;" | "&amp;Data[[#This Row],[section]]</f>
        <v>SCHEDULE 4: REPORT ON REGULATORY ASSET BASE ROLL FORWARD | 4b(vii): Asset Classes</v>
      </c>
      <c r="N4506" s="9" t="str">
        <f t="shared" si="70"/>
        <v>SCHEDULE 4: REPORT ON REGULATORY ASSET BASE ROLL FORWARD | 4b(vii): Asset Classes | Vehicles, Plant &amp; Equipment | Asset disposals</v>
      </c>
    </row>
    <row r="4507" spans="1:14" hidden="1">
      <c r="A4507" t="s">
        <v>2</v>
      </c>
      <c r="B4507">
        <v>2012</v>
      </c>
      <c r="C4507" t="s">
        <v>206</v>
      </c>
      <c r="D4507" t="s">
        <v>217</v>
      </c>
      <c r="E4507" t="s">
        <v>81</v>
      </c>
      <c r="F4507" t="s">
        <v>60</v>
      </c>
      <c r="G4507">
        <v>115</v>
      </c>
      <c r="H4507" t="s">
        <v>63</v>
      </c>
      <c r="I4507">
        <v>2012</v>
      </c>
      <c r="J4507" t="s">
        <v>92</v>
      </c>
      <c r="K4507" t="s">
        <v>2088</v>
      </c>
      <c r="L4507">
        <v>1683.722</v>
      </c>
      <c r="M4507" s="9" t="str">
        <f>Data[[#This Row],[schedule]]&amp;" | "&amp;Data[[#This Row],[section]]</f>
        <v>SCHEDULE 4: REPORT ON REGULATORY ASSET BASE ROLL FORWARD | 4b(vii): Asset Classes</v>
      </c>
      <c r="N4507" s="9" t="str">
        <f t="shared" si="70"/>
        <v>SCHEDULE 4: REPORT ON REGULATORY ASSET BASE ROLL FORWARD | 4b(vii): Asset Classes | Total | Asset disposals</v>
      </c>
    </row>
    <row r="4508" spans="1:14" hidden="1">
      <c r="A4508" t="s">
        <v>2</v>
      </c>
      <c r="B4508">
        <v>2012</v>
      </c>
      <c r="C4508" t="s">
        <v>206</v>
      </c>
      <c r="D4508" t="s">
        <v>217</v>
      </c>
      <c r="E4508" t="s">
        <v>81</v>
      </c>
      <c r="F4508" t="s">
        <v>312</v>
      </c>
      <c r="G4508">
        <v>116</v>
      </c>
      <c r="H4508" t="s">
        <v>281</v>
      </c>
      <c r="I4508">
        <v>2012</v>
      </c>
      <c r="J4508" t="s">
        <v>92</v>
      </c>
      <c r="K4508" t="s">
        <v>458</v>
      </c>
      <c r="L4508">
        <v>0</v>
      </c>
      <c r="M4508" s="9" t="str">
        <f>Data[[#This Row],[schedule]]&amp;" | "&amp;Data[[#This Row],[section]]</f>
        <v>SCHEDULE 4: REPORT ON REGULATORY ASSET BASE ROLL FORWARD | 4b(vii): Asset Classes</v>
      </c>
      <c r="N4508" s="9" t="str">
        <f t="shared" si="70"/>
        <v>SCHEDULE 4: REPORT ON REGULATORY ASSET BASE ROLL FORWARD | 4b(vii): Asset Classes | Land | Lost and found assets adjustment</v>
      </c>
    </row>
    <row r="4509" spans="1:14" hidden="1">
      <c r="A4509" t="s">
        <v>2</v>
      </c>
      <c r="B4509">
        <v>2012</v>
      </c>
      <c r="C4509" t="s">
        <v>206</v>
      </c>
      <c r="D4509" t="s">
        <v>217</v>
      </c>
      <c r="E4509" t="s">
        <v>81</v>
      </c>
      <c r="F4509" t="s">
        <v>313</v>
      </c>
      <c r="G4509">
        <v>116</v>
      </c>
      <c r="H4509" t="s">
        <v>281</v>
      </c>
      <c r="I4509">
        <v>2012</v>
      </c>
      <c r="J4509" t="s">
        <v>92</v>
      </c>
      <c r="K4509" t="s">
        <v>458</v>
      </c>
      <c r="L4509">
        <v>0</v>
      </c>
      <c r="M4509" s="9" t="str">
        <f>Data[[#This Row],[schedule]]&amp;" | "&amp;Data[[#This Row],[section]]</f>
        <v>SCHEDULE 4: REPORT ON REGULATORY ASSET BASE ROLL FORWARD | 4b(vii): Asset Classes</v>
      </c>
      <c r="N4509" s="9" t="str">
        <f t="shared" si="70"/>
        <v>SCHEDULE 4: REPORT ON REGULATORY ASSET BASE ROLL FORWARD | 4b(vii): Asset Classes | Sealed Surfaces | Lost and found assets adjustment</v>
      </c>
    </row>
    <row r="4510" spans="1:14" hidden="1">
      <c r="A4510" t="s">
        <v>2</v>
      </c>
      <c r="B4510">
        <v>2012</v>
      </c>
      <c r="C4510" t="s">
        <v>206</v>
      </c>
      <c r="D4510" t="s">
        <v>217</v>
      </c>
      <c r="E4510" t="s">
        <v>81</v>
      </c>
      <c r="F4510" t="s">
        <v>314</v>
      </c>
      <c r="G4510">
        <v>116</v>
      </c>
      <c r="H4510" t="s">
        <v>281</v>
      </c>
      <c r="I4510">
        <v>2012</v>
      </c>
      <c r="J4510" t="s">
        <v>92</v>
      </c>
      <c r="K4510" t="s">
        <v>458</v>
      </c>
      <c r="L4510">
        <v>0</v>
      </c>
      <c r="M4510" s="9" t="str">
        <f>Data[[#This Row],[schedule]]&amp;" | "&amp;Data[[#This Row],[section]]</f>
        <v>SCHEDULE 4: REPORT ON REGULATORY ASSET BASE ROLL FORWARD | 4b(vii): Asset Classes</v>
      </c>
      <c r="N4510" s="9" t="str">
        <f t="shared" si="70"/>
        <v>SCHEDULE 4: REPORT ON REGULATORY ASSET BASE ROLL FORWARD | 4b(vii): Asset Classes | Infrastructure &amp; Buildings | Lost and found assets adjustment</v>
      </c>
    </row>
    <row r="4511" spans="1:14" hidden="1">
      <c r="A4511" t="s">
        <v>2</v>
      </c>
      <c r="B4511">
        <v>2012</v>
      </c>
      <c r="C4511" t="s">
        <v>206</v>
      </c>
      <c r="D4511" t="s">
        <v>217</v>
      </c>
      <c r="E4511" t="s">
        <v>81</v>
      </c>
      <c r="F4511" t="s">
        <v>315</v>
      </c>
      <c r="G4511">
        <v>116</v>
      </c>
      <c r="H4511" t="s">
        <v>281</v>
      </c>
      <c r="I4511">
        <v>2012</v>
      </c>
      <c r="J4511" t="s">
        <v>92</v>
      </c>
      <c r="K4511" t="s">
        <v>458</v>
      </c>
      <c r="L4511">
        <v>0</v>
      </c>
      <c r="M4511" s="9" t="str">
        <f>Data[[#This Row],[schedule]]&amp;" | "&amp;Data[[#This Row],[section]]</f>
        <v>SCHEDULE 4: REPORT ON REGULATORY ASSET BASE ROLL FORWARD | 4b(vii): Asset Classes</v>
      </c>
      <c r="N4511" s="9" t="str">
        <f t="shared" si="70"/>
        <v>SCHEDULE 4: REPORT ON REGULATORY ASSET BASE ROLL FORWARD | 4b(vii): Asset Classes | Vehicles, Plant &amp; Equipment | Lost and found assets adjustment</v>
      </c>
    </row>
    <row r="4512" spans="1:14" hidden="1">
      <c r="A4512" t="s">
        <v>2</v>
      </c>
      <c r="B4512">
        <v>2012</v>
      </c>
      <c r="C4512" t="s">
        <v>206</v>
      </c>
      <c r="D4512" t="s">
        <v>217</v>
      </c>
      <c r="E4512" t="s">
        <v>81</v>
      </c>
      <c r="F4512" t="s">
        <v>60</v>
      </c>
      <c r="G4512">
        <v>116</v>
      </c>
      <c r="H4512" t="s">
        <v>281</v>
      </c>
      <c r="I4512">
        <v>2012</v>
      </c>
      <c r="J4512" t="s">
        <v>92</v>
      </c>
      <c r="K4512" t="s">
        <v>458</v>
      </c>
      <c r="L4512">
        <v>0</v>
      </c>
      <c r="M4512" s="9" t="str">
        <f>Data[[#This Row],[schedule]]&amp;" | "&amp;Data[[#This Row],[section]]</f>
        <v>SCHEDULE 4: REPORT ON REGULATORY ASSET BASE ROLL FORWARD | 4b(vii): Asset Classes</v>
      </c>
      <c r="N4512" s="9" t="str">
        <f t="shared" si="70"/>
        <v>SCHEDULE 4: REPORT ON REGULATORY ASSET BASE ROLL FORWARD | 4b(vii): Asset Classes | Total | Lost and found assets adjustment</v>
      </c>
    </row>
    <row r="4513" spans="1:14" hidden="1">
      <c r="A4513" t="s">
        <v>2</v>
      </c>
      <c r="B4513">
        <v>2012</v>
      </c>
      <c r="C4513" t="s">
        <v>206</v>
      </c>
      <c r="D4513" t="s">
        <v>217</v>
      </c>
      <c r="E4513" t="s">
        <v>81</v>
      </c>
      <c r="F4513" t="s">
        <v>312</v>
      </c>
      <c r="G4513">
        <v>117</v>
      </c>
      <c r="H4513" t="s">
        <v>282</v>
      </c>
      <c r="I4513">
        <v>2012</v>
      </c>
      <c r="J4513" t="s">
        <v>92</v>
      </c>
      <c r="K4513" t="s">
        <v>2089</v>
      </c>
      <c r="L4513">
        <v>84.893429928924888</v>
      </c>
      <c r="M4513" s="9" t="str">
        <f>Data[[#This Row],[schedule]]&amp;" | "&amp;Data[[#This Row],[section]]</f>
        <v>SCHEDULE 4: REPORT ON REGULATORY ASSET BASE ROLL FORWARD | 4b(vii): Asset Classes</v>
      </c>
      <c r="N4513" s="9" t="str">
        <f t="shared" si="70"/>
        <v>SCHEDULE 4: REPORT ON REGULATORY ASSET BASE ROLL FORWARD | 4b(vii): Asset Classes | Land | Adjustment resulting from cost allocation</v>
      </c>
    </row>
    <row r="4514" spans="1:14" hidden="1">
      <c r="A4514" t="s">
        <v>2</v>
      </c>
      <c r="B4514">
        <v>2012</v>
      </c>
      <c r="C4514" t="s">
        <v>206</v>
      </c>
      <c r="D4514" t="s">
        <v>217</v>
      </c>
      <c r="E4514" t="s">
        <v>81</v>
      </c>
      <c r="F4514" t="s">
        <v>313</v>
      </c>
      <c r="G4514">
        <v>117</v>
      </c>
      <c r="H4514" t="s">
        <v>282</v>
      </c>
      <c r="I4514">
        <v>2012</v>
      </c>
      <c r="J4514" t="s">
        <v>92</v>
      </c>
      <c r="K4514" t="s">
        <v>458</v>
      </c>
      <c r="L4514">
        <v>0</v>
      </c>
      <c r="M4514" s="9" t="str">
        <f>Data[[#This Row],[schedule]]&amp;" | "&amp;Data[[#This Row],[section]]</f>
        <v>SCHEDULE 4: REPORT ON REGULATORY ASSET BASE ROLL FORWARD | 4b(vii): Asset Classes</v>
      </c>
      <c r="N4514" s="9" t="str">
        <f t="shared" si="70"/>
        <v>SCHEDULE 4: REPORT ON REGULATORY ASSET BASE ROLL FORWARD | 4b(vii): Asset Classes | Sealed Surfaces | Adjustment resulting from cost allocation</v>
      </c>
    </row>
    <row r="4515" spans="1:14" hidden="1">
      <c r="A4515" t="s">
        <v>2</v>
      </c>
      <c r="B4515">
        <v>2012</v>
      </c>
      <c r="C4515" t="s">
        <v>206</v>
      </c>
      <c r="D4515" t="s">
        <v>217</v>
      </c>
      <c r="E4515" t="s">
        <v>81</v>
      </c>
      <c r="F4515" t="s">
        <v>314</v>
      </c>
      <c r="G4515">
        <v>117</v>
      </c>
      <c r="H4515" t="s">
        <v>282</v>
      </c>
      <c r="I4515">
        <v>2012</v>
      </c>
      <c r="J4515" t="s">
        <v>92</v>
      </c>
      <c r="K4515" t="s">
        <v>2090</v>
      </c>
      <c r="L4515">
        <v>-1076.6444994580229</v>
      </c>
      <c r="M4515" s="9" t="str">
        <f>Data[[#This Row],[schedule]]&amp;" | "&amp;Data[[#This Row],[section]]</f>
        <v>SCHEDULE 4: REPORT ON REGULATORY ASSET BASE ROLL FORWARD | 4b(vii): Asset Classes</v>
      </c>
      <c r="N4515" s="9" t="str">
        <f t="shared" si="70"/>
        <v>SCHEDULE 4: REPORT ON REGULATORY ASSET BASE ROLL FORWARD | 4b(vii): Asset Classes | Infrastructure &amp; Buildings | Adjustment resulting from cost allocation</v>
      </c>
    </row>
    <row r="4516" spans="1:14" hidden="1">
      <c r="A4516" t="s">
        <v>2</v>
      </c>
      <c r="B4516">
        <v>2012</v>
      </c>
      <c r="C4516" t="s">
        <v>206</v>
      </c>
      <c r="D4516" t="s">
        <v>217</v>
      </c>
      <c r="E4516" t="s">
        <v>81</v>
      </c>
      <c r="F4516" t="s">
        <v>315</v>
      </c>
      <c r="G4516">
        <v>117</v>
      </c>
      <c r="H4516" t="s">
        <v>282</v>
      </c>
      <c r="I4516">
        <v>2012</v>
      </c>
      <c r="J4516" t="s">
        <v>92</v>
      </c>
      <c r="K4516" t="s">
        <v>2091</v>
      </c>
      <c r="L4516">
        <v>-359.84848348100422</v>
      </c>
      <c r="M4516" s="9" t="str">
        <f>Data[[#This Row],[schedule]]&amp;" | "&amp;Data[[#This Row],[section]]</f>
        <v>SCHEDULE 4: REPORT ON REGULATORY ASSET BASE ROLL FORWARD | 4b(vii): Asset Classes</v>
      </c>
      <c r="N4516" s="9" t="str">
        <f t="shared" si="70"/>
        <v>SCHEDULE 4: REPORT ON REGULATORY ASSET BASE ROLL FORWARD | 4b(vii): Asset Classes | Vehicles, Plant &amp; Equipment | Adjustment resulting from cost allocation</v>
      </c>
    </row>
    <row r="4517" spans="1:14" hidden="1">
      <c r="A4517" t="s">
        <v>2</v>
      </c>
      <c r="B4517">
        <v>2012</v>
      </c>
      <c r="C4517" t="s">
        <v>206</v>
      </c>
      <c r="D4517" t="s">
        <v>217</v>
      </c>
      <c r="E4517" t="s">
        <v>81</v>
      </c>
      <c r="F4517" t="s">
        <v>60</v>
      </c>
      <c r="G4517">
        <v>117</v>
      </c>
      <c r="H4517" t="s">
        <v>282</v>
      </c>
      <c r="I4517">
        <v>2012</v>
      </c>
      <c r="J4517" t="s">
        <v>92</v>
      </c>
      <c r="K4517" t="s">
        <v>2092</v>
      </c>
      <c r="L4517">
        <v>-1351.5995530101029</v>
      </c>
      <c r="M4517" s="9" t="str">
        <f>Data[[#This Row],[schedule]]&amp;" | "&amp;Data[[#This Row],[section]]</f>
        <v>SCHEDULE 4: REPORT ON REGULATORY ASSET BASE ROLL FORWARD | 4b(vii): Asset Classes</v>
      </c>
      <c r="N4517" s="9" t="str">
        <f t="shared" si="70"/>
        <v>SCHEDULE 4: REPORT ON REGULATORY ASSET BASE ROLL FORWARD | 4b(vii): Asset Classes | Total | Adjustment resulting from cost allocation</v>
      </c>
    </row>
    <row r="4518" spans="1:14" hidden="1">
      <c r="A4518" t="s">
        <v>2</v>
      </c>
      <c r="B4518">
        <v>2012</v>
      </c>
      <c r="C4518" t="s">
        <v>206</v>
      </c>
      <c r="D4518" t="s">
        <v>217</v>
      </c>
      <c r="E4518" t="s">
        <v>81</v>
      </c>
      <c r="F4518" t="s">
        <v>312</v>
      </c>
      <c r="G4518">
        <v>118</v>
      </c>
      <c r="H4518" t="s">
        <v>296</v>
      </c>
      <c r="I4518">
        <v>2012</v>
      </c>
      <c r="J4518" t="s">
        <v>92</v>
      </c>
      <c r="K4518" t="s">
        <v>1745</v>
      </c>
      <c r="L4518">
        <v>86921.99152078513</v>
      </c>
      <c r="M4518" s="9" t="str">
        <f>Data[[#This Row],[schedule]]&amp;" | "&amp;Data[[#This Row],[section]]</f>
        <v>SCHEDULE 4: REPORT ON REGULATORY ASSET BASE ROLL FORWARD | 4b(vii): Asset Classes</v>
      </c>
      <c r="N4518" s="9" t="str">
        <f t="shared" si="70"/>
        <v>SCHEDULE 4: REPORT ON REGULATORY ASSET BASE ROLL FORWARD | 4b(vii): Asset Classes | Land | RAB value</v>
      </c>
    </row>
    <row r="4519" spans="1:14" hidden="1">
      <c r="A4519" t="s">
        <v>2</v>
      </c>
      <c r="B4519">
        <v>2012</v>
      </c>
      <c r="C4519" t="s">
        <v>206</v>
      </c>
      <c r="D4519" t="s">
        <v>217</v>
      </c>
      <c r="E4519" t="s">
        <v>81</v>
      </c>
      <c r="F4519" t="s">
        <v>313</v>
      </c>
      <c r="G4519">
        <v>118</v>
      </c>
      <c r="H4519" t="s">
        <v>296</v>
      </c>
      <c r="I4519">
        <v>2012</v>
      </c>
      <c r="J4519" t="s">
        <v>92</v>
      </c>
      <c r="K4519" t="s">
        <v>2093</v>
      </c>
      <c r="L4519">
        <v>91970.763958812939</v>
      </c>
      <c r="M4519" s="9" t="str">
        <f>Data[[#This Row],[schedule]]&amp;" | "&amp;Data[[#This Row],[section]]</f>
        <v>SCHEDULE 4: REPORT ON REGULATORY ASSET BASE ROLL FORWARD | 4b(vii): Asset Classes</v>
      </c>
      <c r="N4519" s="9" t="str">
        <f t="shared" si="70"/>
        <v>SCHEDULE 4: REPORT ON REGULATORY ASSET BASE ROLL FORWARD | 4b(vii): Asset Classes | Sealed Surfaces | RAB value</v>
      </c>
    </row>
    <row r="4520" spans="1:14" hidden="1">
      <c r="A4520" t="s">
        <v>2</v>
      </c>
      <c r="B4520">
        <v>2012</v>
      </c>
      <c r="C4520" t="s">
        <v>206</v>
      </c>
      <c r="D4520" t="s">
        <v>217</v>
      </c>
      <c r="E4520" t="s">
        <v>81</v>
      </c>
      <c r="F4520" t="s">
        <v>314</v>
      </c>
      <c r="G4520">
        <v>118</v>
      </c>
      <c r="H4520" t="s">
        <v>296</v>
      </c>
      <c r="I4520">
        <v>2012</v>
      </c>
      <c r="J4520" t="s">
        <v>92</v>
      </c>
      <c r="K4520" t="s">
        <v>2094</v>
      </c>
      <c r="L4520">
        <v>223278.5100474284</v>
      </c>
      <c r="M4520" s="9" t="str">
        <f>Data[[#This Row],[schedule]]&amp;" | "&amp;Data[[#This Row],[section]]</f>
        <v>SCHEDULE 4: REPORT ON REGULATORY ASSET BASE ROLL FORWARD | 4b(vii): Asset Classes</v>
      </c>
      <c r="N4520" s="9" t="str">
        <f t="shared" si="70"/>
        <v>SCHEDULE 4: REPORT ON REGULATORY ASSET BASE ROLL FORWARD | 4b(vii): Asset Classes | Infrastructure &amp; Buildings | RAB value</v>
      </c>
    </row>
    <row r="4521" spans="1:14" hidden="1">
      <c r="A4521" t="s">
        <v>2</v>
      </c>
      <c r="B4521">
        <v>2012</v>
      </c>
      <c r="C4521" t="s">
        <v>206</v>
      </c>
      <c r="D4521" t="s">
        <v>217</v>
      </c>
      <c r="E4521" t="s">
        <v>81</v>
      </c>
      <c r="F4521" t="s">
        <v>315</v>
      </c>
      <c r="G4521">
        <v>118</v>
      </c>
      <c r="H4521" t="s">
        <v>296</v>
      </c>
      <c r="I4521">
        <v>2012</v>
      </c>
      <c r="J4521" t="s">
        <v>92</v>
      </c>
      <c r="K4521" t="s">
        <v>1916</v>
      </c>
      <c r="L4521">
        <v>6822.1831568650996</v>
      </c>
      <c r="M4521" s="9" t="str">
        <f>Data[[#This Row],[schedule]]&amp;" | "&amp;Data[[#This Row],[section]]</f>
        <v>SCHEDULE 4: REPORT ON REGULATORY ASSET BASE ROLL FORWARD | 4b(vii): Asset Classes</v>
      </c>
      <c r="N4521" s="9" t="str">
        <f t="shared" si="70"/>
        <v>SCHEDULE 4: REPORT ON REGULATORY ASSET BASE ROLL FORWARD | 4b(vii): Asset Classes | Vehicles, Plant &amp; Equipment | RAB value</v>
      </c>
    </row>
    <row r="4522" spans="1:14" hidden="1">
      <c r="A4522" t="s">
        <v>2</v>
      </c>
      <c r="B4522">
        <v>2012</v>
      </c>
      <c r="C4522" t="s">
        <v>206</v>
      </c>
      <c r="D4522" t="s">
        <v>217</v>
      </c>
      <c r="E4522" t="s">
        <v>81</v>
      </c>
      <c r="F4522" t="s">
        <v>60</v>
      </c>
      <c r="G4522">
        <v>118</v>
      </c>
      <c r="H4522" t="s">
        <v>296</v>
      </c>
      <c r="I4522">
        <v>2012</v>
      </c>
      <c r="J4522" t="s">
        <v>92</v>
      </c>
      <c r="K4522" t="s">
        <v>1930</v>
      </c>
      <c r="L4522">
        <v>408993.4486838915</v>
      </c>
      <c r="M4522" s="9" t="str">
        <f>Data[[#This Row],[schedule]]&amp;" | "&amp;Data[[#This Row],[section]]</f>
        <v>SCHEDULE 4: REPORT ON REGULATORY ASSET BASE ROLL FORWARD | 4b(vii): Asset Classes</v>
      </c>
      <c r="N4522" s="9" t="str">
        <f t="shared" si="70"/>
        <v>SCHEDULE 4: REPORT ON REGULATORY ASSET BASE ROLL FORWARD | 4b(vii): Asset Classes | Total | RAB value</v>
      </c>
    </row>
    <row r="4523" spans="1:14" hidden="1">
      <c r="A4523" t="s">
        <v>2</v>
      </c>
      <c r="B4523">
        <v>2012</v>
      </c>
      <c r="C4523" t="s">
        <v>206</v>
      </c>
      <c r="D4523" t="s">
        <v>218</v>
      </c>
      <c r="E4523" t="s">
        <v>81</v>
      </c>
      <c r="F4523" t="s">
        <v>316</v>
      </c>
      <c r="G4523">
        <v>121</v>
      </c>
      <c r="H4523" t="s">
        <v>297</v>
      </c>
      <c r="I4523">
        <v>2012</v>
      </c>
      <c r="J4523" t="s">
        <v>92</v>
      </c>
      <c r="K4523" t="s">
        <v>2095</v>
      </c>
      <c r="L4523">
        <v>42707.304547661697</v>
      </c>
      <c r="M4523" s="9" t="str">
        <f>Data[[#This Row],[schedule]]&amp;" | "&amp;Data[[#This Row],[section]]</f>
        <v>SCHEDULE 4: REPORT ON REGULATORY ASSET BASE ROLL FORWARD | 4b(viii): Assets Held for Future Use</v>
      </c>
      <c r="N4523" s="9" t="str">
        <f t="shared" si="70"/>
        <v>SCHEDULE 4: REPORT ON REGULATORY ASSET BASE ROLL FORWARD | 4b(viii): Assets Held for Future Use | Base Value | Assets held for future use—previous disclosure year</v>
      </c>
    </row>
    <row r="4524" spans="1:14" hidden="1">
      <c r="A4524" t="s">
        <v>2</v>
      </c>
      <c r="B4524">
        <v>2012</v>
      </c>
      <c r="C4524" t="s">
        <v>206</v>
      </c>
      <c r="D4524" t="s">
        <v>218</v>
      </c>
      <c r="E4524" t="s">
        <v>81</v>
      </c>
      <c r="F4524" t="s">
        <v>317</v>
      </c>
      <c r="G4524">
        <v>121</v>
      </c>
      <c r="H4524" t="s">
        <v>297</v>
      </c>
      <c r="I4524">
        <v>2012</v>
      </c>
      <c r="J4524" t="s">
        <v>92</v>
      </c>
      <c r="K4524" t="s">
        <v>2096</v>
      </c>
      <c r="L4524">
        <v>8067.5123265842103</v>
      </c>
      <c r="M4524" s="9" t="str">
        <f>Data[[#This Row],[schedule]]&amp;" | "&amp;Data[[#This Row],[section]]</f>
        <v>SCHEDULE 4: REPORT ON REGULATORY ASSET BASE ROLL FORWARD | 4b(viii): Assets Held for Future Use</v>
      </c>
      <c r="N4524" s="9" t="str">
        <f t="shared" si="70"/>
        <v>SCHEDULE 4: REPORT ON REGULATORY ASSET BASE ROLL FORWARD | 4b(viii): Assets Held for Future Use | Holding Costs | Assets held for future use—previous disclosure year</v>
      </c>
    </row>
    <row r="4525" spans="1:14" hidden="1">
      <c r="A4525" t="s">
        <v>2</v>
      </c>
      <c r="B4525">
        <v>2012</v>
      </c>
      <c r="C4525" t="s">
        <v>206</v>
      </c>
      <c r="D4525" t="s">
        <v>218</v>
      </c>
      <c r="E4525" t="s">
        <v>81</v>
      </c>
      <c r="F4525" t="s">
        <v>318</v>
      </c>
      <c r="G4525">
        <v>121</v>
      </c>
      <c r="H4525" t="s">
        <v>297</v>
      </c>
      <c r="I4525">
        <v>2012</v>
      </c>
      <c r="J4525" t="s">
        <v>92</v>
      </c>
      <c r="K4525" t="s">
        <v>2097</v>
      </c>
      <c r="L4525">
        <v>27.972000000000001</v>
      </c>
      <c r="M4525" s="9" t="str">
        <f>Data[[#This Row],[schedule]]&amp;" | "&amp;Data[[#This Row],[section]]</f>
        <v>SCHEDULE 4: REPORT ON REGULATORY ASSET BASE ROLL FORWARD | 4b(viii): Assets Held for Future Use</v>
      </c>
      <c r="N4525" s="9" t="str">
        <f t="shared" si="70"/>
        <v>SCHEDULE 4: REPORT ON REGULATORY ASSET BASE ROLL FORWARD | 4b(viii): Assets Held for Future Use | Net Revenues | Assets held for future use—previous disclosure year</v>
      </c>
    </row>
    <row r="4526" spans="1:14" hidden="1">
      <c r="A4526" t="s">
        <v>2</v>
      </c>
      <c r="B4526">
        <v>2012</v>
      </c>
      <c r="C4526" t="s">
        <v>206</v>
      </c>
      <c r="D4526" t="s">
        <v>218</v>
      </c>
      <c r="E4526" t="s">
        <v>81</v>
      </c>
      <c r="F4526" t="s">
        <v>319</v>
      </c>
      <c r="G4526">
        <v>121</v>
      </c>
      <c r="H4526" t="s">
        <v>297</v>
      </c>
      <c r="I4526">
        <v>2012</v>
      </c>
      <c r="J4526" t="s">
        <v>92</v>
      </c>
      <c r="K4526" t="s">
        <v>2098</v>
      </c>
      <c r="L4526">
        <v>2090.8381192871589</v>
      </c>
      <c r="M4526" s="9" t="str">
        <f>Data[[#This Row],[schedule]]&amp;" | "&amp;Data[[#This Row],[section]]</f>
        <v>SCHEDULE 4: REPORT ON REGULATORY ASSET BASE ROLL FORWARD | 4b(viii): Assets Held for Future Use</v>
      </c>
      <c r="N4526" s="9" t="str">
        <f t="shared" si="70"/>
        <v>SCHEDULE 4: REPORT ON REGULATORY ASSET BASE ROLL FORWARD | 4b(viii): Assets Held for Future Use | Tracking Revaluations | Assets held for future use—previous disclosure year</v>
      </c>
    </row>
    <row r="4527" spans="1:14" hidden="1">
      <c r="A4527" t="s">
        <v>2</v>
      </c>
      <c r="B4527">
        <v>2012</v>
      </c>
      <c r="C4527" t="s">
        <v>206</v>
      </c>
      <c r="D4527" t="s">
        <v>218</v>
      </c>
      <c r="E4527" t="s">
        <v>81</v>
      </c>
      <c r="F4527" t="s">
        <v>60</v>
      </c>
      <c r="G4527">
        <v>121</v>
      </c>
      <c r="H4527" t="s">
        <v>297</v>
      </c>
      <c r="I4527">
        <v>2012</v>
      </c>
      <c r="J4527" t="s">
        <v>92</v>
      </c>
      <c r="K4527" t="s">
        <v>2099</v>
      </c>
      <c r="L4527">
        <v>52837.682993533082</v>
      </c>
      <c r="M4527" s="9" t="str">
        <f>Data[[#This Row],[schedule]]&amp;" | "&amp;Data[[#This Row],[section]]</f>
        <v>SCHEDULE 4: REPORT ON REGULATORY ASSET BASE ROLL FORWARD | 4b(viii): Assets Held for Future Use</v>
      </c>
      <c r="N4527" s="9" t="str">
        <f t="shared" si="70"/>
        <v>SCHEDULE 4: REPORT ON REGULATORY ASSET BASE ROLL FORWARD | 4b(viii): Assets Held for Future Use | Total | Assets held for future use—previous disclosure year</v>
      </c>
    </row>
    <row r="4528" spans="1:14" hidden="1">
      <c r="A4528" t="s">
        <v>2</v>
      </c>
      <c r="B4528">
        <v>2012</v>
      </c>
      <c r="C4528" t="s">
        <v>206</v>
      </c>
      <c r="D4528" t="s">
        <v>218</v>
      </c>
      <c r="E4528" t="s">
        <v>81</v>
      </c>
      <c r="F4528" t="s">
        <v>316</v>
      </c>
      <c r="G4528">
        <v>122</v>
      </c>
      <c r="H4528" t="s">
        <v>298</v>
      </c>
      <c r="I4528">
        <v>2012</v>
      </c>
      <c r="J4528" t="s">
        <v>92</v>
      </c>
      <c r="K4528" t="s">
        <v>458</v>
      </c>
      <c r="L4528">
        <v>0</v>
      </c>
      <c r="M4528" s="9" t="str">
        <f>Data[[#This Row],[schedule]]&amp;" | "&amp;Data[[#This Row],[section]]</f>
        <v>SCHEDULE 4: REPORT ON REGULATORY ASSET BASE ROLL FORWARD | 4b(viii): Assets Held for Future Use</v>
      </c>
      <c r="N4528" s="9" t="str">
        <f t="shared" si="70"/>
        <v>SCHEDULE 4: REPORT ON REGULATORY ASSET BASE ROLL FORWARD | 4b(viii): Assets Held for Future Use | Base Value | Assets held for future use—additions¹</v>
      </c>
    </row>
    <row r="4529" spans="1:14" hidden="1">
      <c r="A4529" t="s">
        <v>2</v>
      </c>
      <c r="B4529">
        <v>2012</v>
      </c>
      <c r="C4529" t="s">
        <v>206</v>
      </c>
      <c r="D4529" t="s">
        <v>218</v>
      </c>
      <c r="E4529" t="s">
        <v>81</v>
      </c>
      <c r="F4529" t="s">
        <v>317</v>
      </c>
      <c r="G4529">
        <v>122</v>
      </c>
      <c r="H4529" t="s">
        <v>298</v>
      </c>
      <c r="I4529">
        <v>2012</v>
      </c>
      <c r="J4529" t="s">
        <v>92</v>
      </c>
      <c r="K4529" t="s">
        <v>2100</v>
      </c>
      <c r="L4529">
        <v>4168.2329238517823</v>
      </c>
      <c r="M4529" s="9" t="str">
        <f>Data[[#This Row],[schedule]]&amp;" | "&amp;Data[[#This Row],[section]]</f>
        <v>SCHEDULE 4: REPORT ON REGULATORY ASSET BASE ROLL FORWARD | 4b(viii): Assets Held for Future Use</v>
      </c>
      <c r="N4529" s="9" t="str">
        <f t="shared" si="70"/>
        <v>SCHEDULE 4: REPORT ON REGULATORY ASSET BASE ROLL FORWARD | 4b(viii): Assets Held for Future Use | Holding Costs | Assets held for future use—additions¹</v>
      </c>
    </row>
    <row r="4530" spans="1:14" hidden="1">
      <c r="A4530" t="s">
        <v>2</v>
      </c>
      <c r="B4530">
        <v>2012</v>
      </c>
      <c r="C4530" t="s">
        <v>206</v>
      </c>
      <c r="D4530" t="s">
        <v>218</v>
      </c>
      <c r="E4530" t="s">
        <v>81</v>
      </c>
      <c r="F4530" t="s">
        <v>318</v>
      </c>
      <c r="G4530">
        <v>122</v>
      </c>
      <c r="H4530" t="s">
        <v>298</v>
      </c>
      <c r="I4530">
        <v>2012</v>
      </c>
      <c r="J4530" t="s">
        <v>92</v>
      </c>
      <c r="K4530" t="s">
        <v>458</v>
      </c>
      <c r="L4530">
        <v>0</v>
      </c>
      <c r="M4530" s="9" t="str">
        <f>Data[[#This Row],[schedule]]&amp;" | "&amp;Data[[#This Row],[section]]</f>
        <v>SCHEDULE 4: REPORT ON REGULATORY ASSET BASE ROLL FORWARD | 4b(viii): Assets Held for Future Use</v>
      </c>
      <c r="N4530" s="9" t="str">
        <f t="shared" si="70"/>
        <v>SCHEDULE 4: REPORT ON REGULATORY ASSET BASE ROLL FORWARD | 4b(viii): Assets Held for Future Use | Net Revenues | Assets held for future use—additions¹</v>
      </c>
    </row>
    <row r="4531" spans="1:14" hidden="1">
      <c r="A4531" t="s">
        <v>2</v>
      </c>
      <c r="B4531">
        <v>2012</v>
      </c>
      <c r="C4531" t="s">
        <v>206</v>
      </c>
      <c r="D4531" t="s">
        <v>218</v>
      </c>
      <c r="E4531" t="s">
        <v>81</v>
      </c>
      <c r="F4531" t="s">
        <v>319</v>
      </c>
      <c r="G4531">
        <v>122</v>
      </c>
      <c r="H4531" t="s">
        <v>298</v>
      </c>
      <c r="I4531">
        <v>2012</v>
      </c>
      <c r="J4531" t="s">
        <v>92</v>
      </c>
      <c r="K4531" t="s">
        <v>2101</v>
      </c>
      <c r="L4531">
        <v>425.91146874368002</v>
      </c>
      <c r="M4531" s="9" t="str">
        <f>Data[[#This Row],[schedule]]&amp;" | "&amp;Data[[#This Row],[section]]</f>
        <v>SCHEDULE 4: REPORT ON REGULATORY ASSET BASE ROLL FORWARD | 4b(viii): Assets Held for Future Use</v>
      </c>
      <c r="N4531" s="9" t="str">
        <f t="shared" si="70"/>
        <v>SCHEDULE 4: REPORT ON REGULATORY ASSET BASE ROLL FORWARD | 4b(viii): Assets Held for Future Use | Tracking Revaluations | Assets held for future use—additions¹</v>
      </c>
    </row>
    <row r="4532" spans="1:14" hidden="1">
      <c r="A4532" t="s">
        <v>2</v>
      </c>
      <c r="B4532">
        <v>2012</v>
      </c>
      <c r="C4532" t="s">
        <v>206</v>
      </c>
      <c r="D4532" t="s">
        <v>218</v>
      </c>
      <c r="E4532" t="s">
        <v>81</v>
      </c>
      <c r="F4532" t="s">
        <v>60</v>
      </c>
      <c r="G4532">
        <v>122</v>
      </c>
      <c r="H4532" t="s">
        <v>298</v>
      </c>
      <c r="I4532">
        <v>2012</v>
      </c>
      <c r="J4532" t="s">
        <v>92</v>
      </c>
      <c r="K4532" t="s">
        <v>2102</v>
      </c>
      <c r="L4532">
        <v>4594.1443925954627</v>
      </c>
      <c r="M4532" s="9" t="str">
        <f>Data[[#This Row],[schedule]]&amp;" | "&amp;Data[[#This Row],[section]]</f>
        <v>SCHEDULE 4: REPORT ON REGULATORY ASSET BASE ROLL FORWARD | 4b(viii): Assets Held for Future Use</v>
      </c>
      <c r="N4532" s="9" t="str">
        <f t="shared" si="70"/>
        <v>SCHEDULE 4: REPORT ON REGULATORY ASSET BASE ROLL FORWARD | 4b(viii): Assets Held for Future Use | Total | Assets held for future use—additions¹</v>
      </c>
    </row>
    <row r="4533" spans="1:14" hidden="1">
      <c r="A4533" t="s">
        <v>2</v>
      </c>
      <c r="B4533">
        <v>2012</v>
      </c>
      <c r="C4533" t="s">
        <v>206</v>
      </c>
      <c r="D4533" t="s">
        <v>218</v>
      </c>
      <c r="E4533" t="s">
        <v>81</v>
      </c>
      <c r="F4533" t="s">
        <v>316</v>
      </c>
      <c r="G4533">
        <v>123</v>
      </c>
      <c r="H4533" t="s">
        <v>299</v>
      </c>
      <c r="I4533">
        <v>2012</v>
      </c>
      <c r="J4533" t="s">
        <v>92</v>
      </c>
      <c r="K4533" t="s">
        <v>458</v>
      </c>
      <c r="L4533">
        <v>0</v>
      </c>
      <c r="M4533" s="9" t="str">
        <f>Data[[#This Row],[schedule]]&amp;" | "&amp;Data[[#This Row],[section]]</f>
        <v>SCHEDULE 4: REPORT ON REGULATORY ASSET BASE ROLL FORWARD | 4b(viii): Assets Held for Future Use</v>
      </c>
      <c r="N4533" s="9" t="str">
        <f t="shared" si="70"/>
        <v>SCHEDULE 4: REPORT ON REGULATORY ASSET BASE ROLL FORWARD | 4b(viii): Assets Held for Future Use | Base Value | Transfer to works under construction</v>
      </c>
    </row>
    <row r="4534" spans="1:14" hidden="1">
      <c r="A4534" t="s">
        <v>2</v>
      </c>
      <c r="B4534">
        <v>2012</v>
      </c>
      <c r="C4534" t="s">
        <v>206</v>
      </c>
      <c r="D4534" t="s">
        <v>218</v>
      </c>
      <c r="E4534" t="s">
        <v>81</v>
      </c>
      <c r="F4534" t="s">
        <v>317</v>
      </c>
      <c r="G4534">
        <v>123</v>
      </c>
      <c r="H4534" t="s">
        <v>299</v>
      </c>
      <c r="I4534">
        <v>2012</v>
      </c>
      <c r="J4534" t="s">
        <v>92</v>
      </c>
      <c r="K4534" t="s">
        <v>458</v>
      </c>
      <c r="L4534">
        <v>0</v>
      </c>
      <c r="M4534" s="9" t="str">
        <f>Data[[#This Row],[schedule]]&amp;" | "&amp;Data[[#This Row],[section]]</f>
        <v>SCHEDULE 4: REPORT ON REGULATORY ASSET BASE ROLL FORWARD | 4b(viii): Assets Held for Future Use</v>
      </c>
      <c r="N4534" s="9" t="str">
        <f t="shared" si="70"/>
        <v>SCHEDULE 4: REPORT ON REGULATORY ASSET BASE ROLL FORWARD | 4b(viii): Assets Held for Future Use | Holding Costs | Transfer to works under construction</v>
      </c>
    </row>
    <row r="4535" spans="1:14" hidden="1">
      <c r="A4535" t="s">
        <v>2</v>
      </c>
      <c r="B4535">
        <v>2012</v>
      </c>
      <c r="C4535" t="s">
        <v>206</v>
      </c>
      <c r="D4535" t="s">
        <v>218</v>
      </c>
      <c r="E4535" t="s">
        <v>81</v>
      </c>
      <c r="F4535" t="s">
        <v>318</v>
      </c>
      <c r="G4535">
        <v>123</v>
      </c>
      <c r="H4535" t="s">
        <v>299</v>
      </c>
      <c r="I4535">
        <v>2012</v>
      </c>
      <c r="J4535" t="s">
        <v>92</v>
      </c>
      <c r="K4535" t="s">
        <v>458</v>
      </c>
      <c r="L4535">
        <v>0</v>
      </c>
      <c r="M4535" s="9" t="str">
        <f>Data[[#This Row],[schedule]]&amp;" | "&amp;Data[[#This Row],[section]]</f>
        <v>SCHEDULE 4: REPORT ON REGULATORY ASSET BASE ROLL FORWARD | 4b(viii): Assets Held for Future Use</v>
      </c>
      <c r="N4535" s="9" t="str">
        <f t="shared" si="70"/>
        <v>SCHEDULE 4: REPORT ON REGULATORY ASSET BASE ROLL FORWARD | 4b(viii): Assets Held for Future Use | Net Revenues | Transfer to works under construction</v>
      </c>
    </row>
    <row r="4536" spans="1:14" hidden="1">
      <c r="A4536" t="s">
        <v>2</v>
      </c>
      <c r="B4536">
        <v>2012</v>
      </c>
      <c r="C4536" t="s">
        <v>206</v>
      </c>
      <c r="D4536" t="s">
        <v>218</v>
      </c>
      <c r="E4536" t="s">
        <v>81</v>
      </c>
      <c r="F4536" t="s">
        <v>319</v>
      </c>
      <c r="G4536">
        <v>123</v>
      </c>
      <c r="H4536" t="s">
        <v>299</v>
      </c>
      <c r="I4536">
        <v>2012</v>
      </c>
      <c r="J4536" t="s">
        <v>92</v>
      </c>
      <c r="K4536" t="s">
        <v>458</v>
      </c>
      <c r="L4536">
        <v>0</v>
      </c>
      <c r="M4536" s="9" t="str">
        <f>Data[[#This Row],[schedule]]&amp;" | "&amp;Data[[#This Row],[section]]</f>
        <v>SCHEDULE 4: REPORT ON REGULATORY ASSET BASE ROLL FORWARD | 4b(viii): Assets Held for Future Use</v>
      </c>
      <c r="N4536" s="9" t="str">
        <f t="shared" si="70"/>
        <v>SCHEDULE 4: REPORT ON REGULATORY ASSET BASE ROLL FORWARD | 4b(viii): Assets Held for Future Use | Tracking Revaluations | Transfer to works under construction</v>
      </c>
    </row>
    <row r="4537" spans="1:14" hidden="1">
      <c r="A4537" t="s">
        <v>2</v>
      </c>
      <c r="B4537">
        <v>2012</v>
      </c>
      <c r="C4537" t="s">
        <v>206</v>
      </c>
      <c r="D4537" t="s">
        <v>218</v>
      </c>
      <c r="E4537" t="s">
        <v>81</v>
      </c>
      <c r="F4537" t="s">
        <v>60</v>
      </c>
      <c r="G4537">
        <v>123</v>
      </c>
      <c r="H4537" t="s">
        <v>299</v>
      </c>
      <c r="I4537">
        <v>2012</v>
      </c>
      <c r="J4537" t="s">
        <v>92</v>
      </c>
      <c r="K4537" t="s">
        <v>458</v>
      </c>
      <c r="L4537">
        <v>0</v>
      </c>
      <c r="M4537" s="9" t="str">
        <f>Data[[#This Row],[schedule]]&amp;" | "&amp;Data[[#This Row],[section]]</f>
        <v>SCHEDULE 4: REPORT ON REGULATORY ASSET BASE ROLL FORWARD | 4b(viii): Assets Held for Future Use</v>
      </c>
      <c r="N4537" s="9" t="str">
        <f t="shared" si="70"/>
        <v>SCHEDULE 4: REPORT ON REGULATORY ASSET BASE ROLL FORWARD | 4b(viii): Assets Held for Future Use | Total | Transfer to works under construction</v>
      </c>
    </row>
    <row r="4538" spans="1:14" hidden="1">
      <c r="A4538" t="s">
        <v>2</v>
      </c>
      <c r="B4538">
        <v>2012</v>
      </c>
      <c r="C4538" t="s">
        <v>206</v>
      </c>
      <c r="D4538" t="s">
        <v>218</v>
      </c>
      <c r="E4538" t="s">
        <v>81</v>
      </c>
      <c r="F4538" t="s">
        <v>316</v>
      </c>
      <c r="G4538">
        <v>124</v>
      </c>
      <c r="H4538" t="s">
        <v>300</v>
      </c>
      <c r="I4538">
        <v>2012</v>
      </c>
      <c r="J4538" t="s">
        <v>92</v>
      </c>
      <c r="K4538" t="s">
        <v>458</v>
      </c>
      <c r="L4538">
        <v>0</v>
      </c>
      <c r="M4538" s="9" t="str">
        <f>Data[[#This Row],[schedule]]&amp;" | "&amp;Data[[#This Row],[section]]</f>
        <v>SCHEDULE 4: REPORT ON REGULATORY ASSET BASE ROLL FORWARD | 4b(viii): Assets Held for Future Use</v>
      </c>
      <c r="N4538" s="9" t="str">
        <f t="shared" si="70"/>
        <v>SCHEDULE 4: REPORT ON REGULATORY ASSET BASE ROLL FORWARD | 4b(viii): Assets Held for Future Use | Base Value | Assets held for future use—disposals</v>
      </c>
    </row>
    <row r="4539" spans="1:14" hidden="1">
      <c r="A4539" t="s">
        <v>2</v>
      </c>
      <c r="B4539">
        <v>2012</v>
      </c>
      <c r="C4539" t="s">
        <v>206</v>
      </c>
      <c r="D4539" t="s">
        <v>218</v>
      </c>
      <c r="E4539" t="s">
        <v>81</v>
      </c>
      <c r="F4539" t="s">
        <v>317</v>
      </c>
      <c r="G4539">
        <v>124</v>
      </c>
      <c r="H4539" t="s">
        <v>300</v>
      </c>
      <c r="I4539">
        <v>2012</v>
      </c>
      <c r="J4539" t="s">
        <v>92</v>
      </c>
      <c r="K4539" t="s">
        <v>458</v>
      </c>
      <c r="L4539">
        <v>0</v>
      </c>
      <c r="M4539" s="9" t="str">
        <f>Data[[#This Row],[schedule]]&amp;" | "&amp;Data[[#This Row],[section]]</f>
        <v>SCHEDULE 4: REPORT ON REGULATORY ASSET BASE ROLL FORWARD | 4b(viii): Assets Held for Future Use</v>
      </c>
      <c r="N4539" s="9" t="str">
        <f t="shared" si="70"/>
        <v>SCHEDULE 4: REPORT ON REGULATORY ASSET BASE ROLL FORWARD | 4b(viii): Assets Held for Future Use | Holding Costs | Assets held for future use—disposals</v>
      </c>
    </row>
    <row r="4540" spans="1:14" hidden="1">
      <c r="A4540" t="s">
        <v>2</v>
      </c>
      <c r="B4540">
        <v>2012</v>
      </c>
      <c r="C4540" t="s">
        <v>206</v>
      </c>
      <c r="D4540" t="s">
        <v>218</v>
      </c>
      <c r="E4540" t="s">
        <v>81</v>
      </c>
      <c r="F4540" t="s">
        <v>318</v>
      </c>
      <c r="G4540">
        <v>124</v>
      </c>
      <c r="H4540" t="s">
        <v>300</v>
      </c>
      <c r="I4540">
        <v>2012</v>
      </c>
      <c r="J4540" t="s">
        <v>92</v>
      </c>
      <c r="K4540" t="s">
        <v>458</v>
      </c>
      <c r="L4540">
        <v>0</v>
      </c>
      <c r="M4540" s="9" t="str">
        <f>Data[[#This Row],[schedule]]&amp;" | "&amp;Data[[#This Row],[section]]</f>
        <v>SCHEDULE 4: REPORT ON REGULATORY ASSET BASE ROLL FORWARD | 4b(viii): Assets Held for Future Use</v>
      </c>
      <c r="N4540" s="9" t="str">
        <f t="shared" si="70"/>
        <v>SCHEDULE 4: REPORT ON REGULATORY ASSET BASE ROLL FORWARD | 4b(viii): Assets Held for Future Use | Net Revenues | Assets held for future use—disposals</v>
      </c>
    </row>
    <row r="4541" spans="1:14" hidden="1">
      <c r="A4541" t="s">
        <v>2</v>
      </c>
      <c r="B4541">
        <v>2012</v>
      </c>
      <c r="C4541" t="s">
        <v>206</v>
      </c>
      <c r="D4541" t="s">
        <v>218</v>
      </c>
      <c r="E4541" t="s">
        <v>81</v>
      </c>
      <c r="F4541" t="s">
        <v>319</v>
      </c>
      <c r="G4541">
        <v>124</v>
      </c>
      <c r="H4541" t="s">
        <v>300</v>
      </c>
      <c r="I4541">
        <v>2012</v>
      </c>
      <c r="J4541" t="s">
        <v>92</v>
      </c>
      <c r="K4541" t="s">
        <v>458</v>
      </c>
      <c r="L4541">
        <v>0</v>
      </c>
      <c r="M4541" s="9" t="str">
        <f>Data[[#This Row],[schedule]]&amp;" | "&amp;Data[[#This Row],[section]]</f>
        <v>SCHEDULE 4: REPORT ON REGULATORY ASSET BASE ROLL FORWARD | 4b(viii): Assets Held for Future Use</v>
      </c>
      <c r="N4541" s="9" t="str">
        <f t="shared" si="70"/>
        <v>SCHEDULE 4: REPORT ON REGULATORY ASSET BASE ROLL FORWARD | 4b(viii): Assets Held for Future Use | Tracking Revaluations | Assets held for future use—disposals</v>
      </c>
    </row>
    <row r="4542" spans="1:14" hidden="1">
      <c r="A4542" t="s">
        <v>2</v>
      </c>
      <c r="B4542">
        <v>2012</v>
      </c>
      <c r="C4542" t="s">
        <v>206</v>
      </c>
      <c r="D4542" t="s">
        <v>218</v>
      </c>
      <c r="E4542" t="s">
        <v>81</v>
      </c>
      <c r="F4542" t="s">
        <v>60</v>
      </c>
      <c r="G4542">
        <v>124</v>
      </c>
      <c r="H4542" t="s">
        <v>300</v>
      </c>
      <c r="I4542">
        <v>2012</v>
      </c>
      <c r="J4542" t="s">
        <v>92</v>
      </c>
      <c r="K4542" t="s">
        <v>458</v>
      </c>
      <c r="L4542">
        <v>0</v>
      </c>
      <c r="M4542" s="9" t="str">
        <f>Data[[#This Row],[schedule]]&amp;" | "&amp;Data[[#This Row],[section]]</f>
        <v>SCHEDULE 4: REPORT ON REGULATORY ASSET BASE ROLL FORWARD | 4b(viii): Assets Held for Future Use</v>
      </c>
      <c r="N4542" s="9" t="str">
        <f t="shared" si="70"/>
        <v>SCHEDULE 4: REPORT ON REGULATORY ASSET BASE ROLL FORWARD | 4b(viii): Assets Held for Future Use | Total | Assets held for future use—disposals</v>
      </c>
    </row>
    <row r="4543" spans="1:14" hidden="1">
      <c r="A4543" t="s">
        <v>2</v>
      </c>
      <c r="B4543">
        <v>2012</v>
      </c>
      <c r="C4543" t="s">
        <v>206</v>
      </c>
      <c r="D4543" t="s">
        <v>218</v>
      </c>
      <c r="E4543" t="s">
        <v>81</v>
      </c>
      <c r="F4543" t="s">
        <v>316</v>
      </c>
      <c r="G4543">
        <v>125</v>
      </c>
      <c r="H4543" t="s">
        <v>301</v>
      </c>
      <c r="I4543">
        <v>2012</v>
      </c>
      <c r="J4543" t="s">
        <v>92</v>
      </c>
      <c r="K4543" t="s">
        <v>2095</v>
      </c>
      <c r="L4543">
        <v>42707.304547661697</v>
      </c>
      <c r="M4543" s="9" t="str">
        <f>Data[[#This Row],[schedule]]&amp;" | "&amp;Data[[#This Row],[section]]</f>
        <v>SCHEDULE 4: REPORT ON REGULATORY ASSET BASE ROLL FORWARD | 4b(viii): Assets Held for Future Use</v>
      </c>
      <c r="N4543" s="9" t="str">
        <f t="shared" si="70"/>
        <v>SCHEDULE 4: REPORT ON REGULATORY ASSET BASE ROLL FORWARD | 4b(viii): Assets Held for Future Use | Base Value | Assets held for future use²</v>
      </c>
    </row>
    <row r="4544" spans="1:14" hidden="1">
      <c r="A4544" t="s">
        <v>2</v>
      </c>
      <c r="B4544">
        <v>2012</v>
      </c>
      <c r="C4544" t="s">
        <v>206</v>
      </c>
      <c r="D4544" t="s">
        <v>218</v>
      </c>
      <c r="E4544" t="s">
        <v>81</v>
      </c>
      <c r="F4544" t="s">
        <v>317</v>
      </c>
      <c r="G4544">
        <v>125</v>
      </c>
      <c r="H4544" t="s">
        <v>301</v>
      </c>
      <c r="I4544">
        <v>2012</v>
      </c>
      <c r="J4544" t="s">
        <v>92</v>
      </c>
      <c r="K4544" t="s">
        <v>2103</v>
      </c>
      <c r="L4544">
        <v>12235.74525043599</v>
      </c>
      <c r="M4544" s="9" t="str">
        <f>Data[[#This Row],[schedule]]&amp;" | "&amp;Data[[#This Row],[section]]</f>
        <v>SCHEDULE 4: REPORT ON REGULATORY ASSET BASE ROLL FORWARD | 4b(viii): Assets Held for Future Use</v>
      </c>
      <c r="N4544" s="9" t="str">
        <f t="shared" si="70"/>
        <v>SCHEDULE 4: REPORT ON REGULATORY ASSET BASE ROLL FORWARD | 4b(viii): Assets Held for Future Use | Holding Costs | Assets held for future use²</v>
      </c>
    </row>
    <row r="4545" spans="1:14" hidden="1">
      <c r="A4545" t="s">
        <v>2</v>
      </c>
      <c r="B4545">
        <v>2012</v>
      </c>
      <c r="C4545" t="s">
        <v>206</v>
      </c>
      <c r="D4545" t="s">
        <v>218</v>
      </c>
      <c r="E4545" t="s">
        <v>81</v>
      </c>
      <c r="F4545" t="s">
        <v>318</v>
      </c>
      <c r="G4545">
        <v>125</v>
      </c>
      <c r="H4545" t="s">
        <v>301</v>
      </c>
      <c r="I4545">
        <v>2012</v>
      </c>
      <c r="J4545" t="s">
        <v>92</v>
      </c>
      <c r="K4545" t="s">
        <v>2097</v>
      </c>
      <c r="L4545">
        <v>27.972000000000001</v>
      </c>
      <c r="M4545" s="9" t="str">
        <f>Data[[#This Row],[schedule]]&amp;" | "&amp;Data[[#This Row],[section]]</f>
        <v>SCHEDULE 4: REPORT ON REGULATORY ASSET BASE ROLL FORWARD | 4b(viii): Assets Held for Future Use</v>
      </c>
      <c r="N4545" s="9" t="str">
        <f t="shared" si="70"/>
        <v>SCHEDULE 4: REPORT ON REGULATORY ASSET BASE ROLL FORWARD | 4b(viii): Assets Held for Future Use | Net Revenues | Assets held for future use²</v>
      </c>
    </row>
    <row r="4546" spans="1:14" hidden="1">
      <c r="A4546" t="s">
        <v>2</v>
      </c>
      <c r="B4546">
        <v>2012</v>
      </c>
      <c r="C4546" t="s">
        <v>206</v>
      </c>
      <c r="D4546" t="s">
        <v>218</v>
      </c>
      <c r="E4546" t="s">
        <v>81</v>
      </c>
      <c r="F4546" t="s">
        <v>319</v>
      </c>
      <c r="G4546">
        <v>125</v>
      </c>
      <c r="H4546" t="s">
        <v>301</v>
      </c>
      <c r="I4546">
        <v>2012</v>
      </c>
      <c r="J4546" t="s">
        <v>92</v>
      </c>
      <c r="K4546" t="s">
        <v>2104</v>
      </c>
      <c r="L4546">
        <v>2516.7495880308388</v>
      </c>
      <c r="M4546" s="9" t="str">
        <f>Data[[#This Row],[schedule]]&amp;" | "&amp;Data[[#This Row],[section]]</f>
        <v>SCHEDULE 4: REPORT ON REGULATORY ASSET BASE ROLL FORWARD | 4b(viii): Assets Held for Future Use</v>
      </c>
      <c r="N4546" s="9" t="str">
        <f t="shared" ref="N4546:N4609" si="71">SUBSTITUTE(SUBSTITUTE(SUBSTITUTE(C4546&amp;" | "&amp;D4546&amp;" | "&amp;E4546&amp;" | "&amp;F4546&amp;" | "&amp;H4546," |  |  | "," | ")," |  |  | "," | ")," |  | "," | ")</f>
        <v>SCHEDULE 4: REPORT ON REGULATORY ASSET BASE ROLL FORWARD | 4b(viii): Assets Held for Future Use | Tracking Revaluations | Assets held for future use²</v>
      </c>
    </row>
    <row r="4547" spans="1:14" hidden="1">
      <c r="A4547" t="s">
        <v>2</v>
      </c>
      <c r="B4547">
        <v>2012</v>
      </c>
      <c r="C4547" t="s">
        <v>206</v>
      </c>
      <c r="D4547" t="s">
        <v>218</v>
      </c>
      <c r="E4547" t="s">
        <v>81</v>
      </c>
      <c r="F4547" t="s">
        <v>60</v>
      </c>
      <c r="G4547">
        <v>125</v>
      </c>
      <c r="H4547" t="s">
        <v>301</v>
      </c>
      <c r="I4547">
        <v>2012</v>
      </c>
      <c r="J4547" t="s">
        <v>92</v>
      </c>
      <c r="K4547" t="s">
        <v>2105</v>
      </c>
      <c r="L4547">
        <v>57431.827386128542</v>
      </c>
      <c r="M4547" s="9" t="str">
        <f>Data[[#This Row],[schedule]]&amp;" | "&amp;Data[[#This Row],[section]]</f>
        <v>SCHEDULE 4: REPORT ON REGULATORY ASSET BASE ROLL FORWARD | 4b(viii): Assets Held for Future Use</v>
      </c>
      <c r="N4547" s="9" t="str">
        <f t="shared" si="71"/>
        <v>SCHEDULE 4: REPORT ON REGULATORY ASSET BASE ROLL FORWARD | 4b(viii): Assets Held for Future Use | Total | Assets held for future use²</v>
      </c>
    </row>
    <row r="4548" spans="1:14" hidden="1">
      <c r="A4548" t="s">
        <v>2</v>
      </c>
      <c r="B4548">
        <v>2012</v>
      </c>
      <c r="C4548" t="s">
        <v>206</v>
      </c>
      <c r="D4548" t="s">
        <v>218</v>
      </c>
      <c r="E4548" t="s">
        <v>81</v>
      </c>
      <c r="F4548" t="s">
        <v>81</v>
      </c>
      <c r="G4548">
        <v>127</v>
      </c>
      <c r="H4548" t="s">
        <v>302</v>
      </c>
      <c r="I4548">
        <v>2012</v>
      </c>
      <c r="J4548" t="s">
        <v>93</v>
      </c>
      <c r="K4548" t="s">
        <v>1792</v>
      </c>
      <c r="L4548">
        <v>6.8900000000000003E-2</v>
      </c>
      <c r="M4548" s="9" t="str">
        <f>Data[[#This Row],[schedule]]&amp;" | "&amp;Data[[#This Row],[section]]</f>
        <v>SCHEDULE 4: REPORT ON REGULATORY ASSET BASE ROLL FORWARD | 4b(viii): Assets Held for Future Use</v>
      </c>
      <c r="N4548" s="9" t="str">
        <f t="shared" si="71"/>
        <v>SCHEDULE 4: REPORT ON REGULATORY ASSET BASE ROLL FORWARD | 4b(viii): Assets Held for Future Use | Highest rate of finance applied (%)</v>
      </c>
    </row>
    <row r="4549" spans="1:14" hidden="1">
      <c r="A4549" t="s">
        <v>2</v>
      </c>
      <c r="B4549">
        <v>2012</v>
      </c>
      <c r="C4549" t="s">
        <v>176</v>
      </c>
      <c r="D4549" t="s">
        <v>177</v>
      </c>
      <c r="E4549" t="s">
        <v>81</v>
      </c>
      <c r="F4549" t="s">
        <v>81</v>
      </c>
      <c r="G4549">
        <v>7</v>
      </c>
      <c r="H4549" t="s">
        <v>180</v>
      </c>
      <c r="I4549">
        <v>2012</v>
      </c>
      <c r="J4549" t="s">
        <v>92</v>
      </c>
      <c r="K4549" t="s">
        <v>2106</v>
      </c>
      <c r="L4549">
        <v>9182.7319545705741</v>
      </c>
      <c r="M4549" s="9" t="str">
        <f>Data[[#This Row],[schedule]]&amp;" | "&amp;Data[[#This Row],[section]]</f>
        <v>SCHEDULE 3: REPORT ON THE REGULATORY TAX ALLOWANCE | 3a: Regulatory Tax Allowance</v>
      </c>
      <c r="N4549" s="9" t="str">
        <f t="shared" si="71"/>
        <v>SCHEDULE 3: REPORT ON THE REGULATORY TAX ALLOWANCE | 3a: Regulatory Tax Allowance | Regulatory profit / (loss) before tax</v>
      </c>
    </row>
    <row r="4550" spans="1:14" hidden="1">
      <c r="A4550" t="s">
        <v>2</v>
      </c>
      <c r="B4550">
        <v>2012</v>
      </c>
      <c r="C4550" t="s">
        <v>176</v>
      </c>
      <c r="D4550" t="s">
        <v>177</v>
      </c>
      <c r="E4550" t="s">
        <v>81</v>
      </c>
      <c r="F4550" t="s">
        <v>81</v>
      </c>
      <c r="G4550">
        <v>9</v>
      </c>
      <c r="H4550" t="s">
        <v>155</v>
      </c>
      <c r="I4550">
        <v>2012</v>
      </c>
      <c r="J4550" t="s">
        <v>92</v>
      </c>
      <c r="K4550" t="s">
        <v>1945</v>
      </c>
      <c r="L4550">
        <v>18967.26414059685</v>
      </c>
      <c r="M4550" s="9" t="str">
        <f>Data[[#This Row],[schedule]]&amp;" | "&amp;Data[[#This Row],[section]]</f>
        <v>SCHEDULE 3: REPORT ON THE REGULATORY TAX ALLOWANCE | 3a: Regulatory Tax Allowance</v>
      </c>
      <c r="N4550" s="9" t="str">
        <f t="shared" si="71"/>
        <v>SCHEDULE 3: REPORT ON THE REGULATORY TAX ALLOWANCE | 3a: Regulatory Tax Allowance | Regulatory depreciation</v>
      </c>
    </row>
    <row r="4551" spans="1:14" hidden="1">
      <c r="A4551" t="s">
        <v>2</v>
      </c>
      <c r="B4551">
        <v>2012</v>
      </c>
      <c r="C4551" t="s">
        <v>176</v>
      </c>
      <c r="D4551" t="s">
        <v>177</v>
      </c>
      <c r="E4551" t="s">
        <v>81</v>
      </c>
      <c r="F4551" t="s">
        <v>81</v>
      </c>
      <c r="G4551">
        <v>10</v>
      </c>
      <c r="H4551" t="s">
        <v>181</v>
      </c>
      <c r="I4551">
        <v>2012</v>
      </c>
      <c r="J4551" t="s">
        <v>92</v>
      </c>
      <c r="K4551" t="s">
        <v>2107</v>
      </c>
      <c r="L4551">
        <v>16</v>
      </c>
      <c r="M4551" s="9" t="str">
        <f>Data[[#This Row],[schedule]]&amp;" | "&amp;Data[[#This Row],[section]]</f>
        <v>SCHEDULE 3: REPORT ON THE REGULATORY TAX ALLOWANCE | 3a: Regulatory Tax Allowance</v>
      </c>
      <c r="N4551" s="9" t="str">
        <f t="shared" si="71"/>
        <v>SCHEDULE 3: REPORT ON THE REGULATORY TAX ALLOWANCE | 3a: Regulatory Tax Allowance | Other permanent differences—not deductible</v>
      </c>
    </row>
    <row r="4552" spans="1:14" hidden="1">
      <c r="A4552" t="s">
        <v>2</v>
      </c>
      <c r="B4552">
        <v>2012</v>
      </c>
      <c r="C4552" t="s">
        <v>176</v>
      </c>
      <c r="D4552" t="s">
        <v>177</v>
      </c>
      <c r="E4552" t="s">
        <v>81</v>
      </c>
      <c r="F4552" t="s">
        <v>81</v>
      </c>
      <c r="G4552">
        <v>11</v>
      </c>
      <c r="H4552" t="s">
        <v>182</v>
      </c>
      <c r="I4552">
        <v>2012</v>
      </c>
      <c r="J4552" t="s">
        <v>92</v>
      </c>
      <c r="K4552" t="s">
        <v>2108</v>
      </c>
      <c r="L4552">
        <v>289</v>
      </c>
      <c r="M4552" s="9" t="str">
        <f>Data[[#This Row],[schedule]]&amp;" | "&amp;Data[[#This Row],[section]]</f>
        <v>SCHEDULE 3: REPORT ON THE REGULATORY TAX ALLOWANCE | 3a: Regulatory Tax Allowance</v>
      </c>
      <c r="N4552" s="9" t="str">
        <f t="shared" si="71"/>
        <v>SCHEDULE 3: REPORT ON THE REGULATORY TAX ALLOWANCE | 3a: Regulatory Tax Allowance | Other temporary adjustments—current period</v>
      </c>
    </row>
    <row r="4553" spans="1:14" hidden="1">
      <c r="A4553" t="s">
        <v>2</v>
      </c>
      <c r="B4553">
        <v>2012</v>
      </c>
      <c r="C4553" t="s">
        <v>176</v>
      </c>
      <c r="D4553" t="s">
        <v>177</v>
      </c>
      <c r="E4553" t="s">
        <v>81</v>
      </c>
      <c r="F4553" t="s">
        <v>81</v>
      </c>
      <c r="G4553">
        <v>12</v>
      </c>
      <c r="H4553" t="s">
        <v>751</v>
      </c>
      <c r="I4553">
        <v>2012</v>
      </c>
      <c r="J4553" t="s">
        <v>92</v>
      </c>
      <c r="K4553" t="s">
        <v>2109</v>
      </c>
      <c r="L4553">
        <v>19272.26414059685</v>
      </c>
      <c r="M4553" s="9" t="str">
        <f>Data[[#This Row],[schedule]]&amp;" | "&amp;Data[[#This Row],[section]]</f>
        <v>SCHEDULE 3: REPORT ON THE REGULATORY TAX ALLOWANCE | 3a: Regulatory Tax Allowance</v>
      </c>
      <c r="N4553" s="9" t="str">
        <f t="shared" si="71"/>
        <v>SCHEDULE 3: REPORT ON THE REGULATORY TAX ALLOWANCE | 3a: Regulatory Tax Allowance | (tax additions)</v>
      </c>
    </row>
    <row r="4554" spans="1:14" hidden="1">
      <c r="A4554" t="s">
        <v>2</v>
      </c>
      <c r="B4554">
        <v>2012</v>
      </c>
      <c r="C4554" t="s">
        <v>176</v>
      </c>
      <c r="D4554" t="s">
        <v>177</v>
      </c>
      <c r="E4554" t="s">
        <v>81</v>
      </c>
      <c r="F4554" t="s">
        <v>81</v>
      </c>
      <c r="G4554">
        <v>14</v>
      </c>
      <c r="H4554" t="s">
        <v>158</v>
      </c>
      <c r="I4554">
        <v>2012</v>
      </c>
      <c r="J4554" t="s">
        <v>92</v>
      </c>
      <c r="K4554" t="s">
        <v>1950</v>
      </c>
      <c r="L4554">
        <v>3739.046043018915</v>
      </c>
      <c r="M4554" s="9" t="str">
        <f>Data[[#This Row],[schedule]]&amp;" | "&amp;Data[[#This Row],[section]]</f>
        <v>SCHEDULE 3: REPORT ON THE REGULATORY TAX ALLOWANCE | 3a: Regulatory Tax Allowance</v>
      </c>
      <c r="N4554" s="9" t="str">
        <f t="shared" si="71"/>
        <v>SCHEDULE 3: REPORT ON THE REGULATORY TAX ALLOWANCE | 3a: Regulatory Tax Allowance | Total revaluations</v>
      </c>
    </row>
    <row r="4555" spans="1:14" hidden="1">
      <c r="A4555" t="s">
        <v>2</v>
      </c>
      <c r="B4555">
        <v>2012</v>
      </c>
      <c r="C4555" t="s">
        <v>176</v>
      </c>
      <c r="D4555" t="s">
        <v>177</v>
      </c>
      <c r="E4555" t="s">
        <v>81</v>
      </c>
      <c r="F4555" t="s">
        <v>81</v>
      </c>
      <c r="G4555">
        <v>15</v>
      </c>
      <c r="H4555" t="s">
        <v>183</v>
      </c>
      <c r="I4555">
        <v>2012</v>
      </c>
      <c r="J4555" t="s">
        <v>92</v>
      </c>
      <c r="K4555" t="s">
        <v>2110</v>
      </c>
      <c r="L4555">
        <v>14393</v>
      </c>
      <c r="M4555" s="9" t="str">
        <f>Data[[#This Row],[schedule]]&amp;" | "&amp;Data[[#This Row],[section]]</f>
        <v>SCHEDULE 3: REPORT ON THE REGULATORY TAX ALLOWANCE | 3a: Regulatory Tax Allowance</v>
      </c>
      <c r="N4555" s="9" t="str">
        <f t="shared" si="71"/>
        <v>SCHEDULE 3: REPORT ON THE REGULATORY TAX ALLOWANCE | 3a: Regulatory Tax Allowance | Tax depreciation</v>
      </c>
    </row>
    <row r="4556" spans="1:14" hidden="1">
      <c r="A4556" t="s">
        <v>2</v>
      </c>
      <c r="B4556">
        <v>2012</v>
      </c>
      <c r="C4556" t="s">
        <v>176</v>
      </c>
      <c r="D4556" t="s">
        <v>177</v>
      </c>
      <c r="E4556" t="s">
        <v>81</v>
      </c>
      <c r="F4556" t="s">
        <v>81</v>
      </c>
      <c r="G4556">
        <v>16</v>
      </c>
      <c r="H4556" t="s">
        <v>120</v>
      </c>
      <c r="I4556">
        <v>2012</v>
      </c>
      <c r="J4556" t="s">
        <v>92</v>
      </c>
      <c r="K4556" t="s">
        <v>2111</v>
      </c>
      <c r="L4556">
        <v>4039.4942700000001</v>
      </c>
      <c r="M4556" s="9" t="str">
        <f>Data[[#This Row],[schedule]]&amp;" | "&amp;Data[[#This Row],[section]]</f>
        <v>SCHEDULE 3: REPORT ON THE REGULATORY TAX ALLOWANCE | 3a: Regulatory Tax Allowance</v>
      </c>
      <c r="N4556" s="9" t="str">
        <f t="shared" si="71"/>
        <v>SCHEDULE 3: REPORT ON THE REGULATORY TAX ALLOWANCE | 3a: Regulatory Tax Allowance | Notional deductible interest</v>
      </c>
    </row>
    <row r="4557" spans="1:14" hidden="1">
      <c r="A4557" t="s">
        <v>2</v>
      </c>
      <c r="B4557">
        <v>2012</v>
      </c>
      <c r="C4557" t="s">
        <v>176</v>
      </c>
      <c r="D4557" t="s">
        <v>177</v>
      </c>
      <c r="E4557" t="s">
        <v>81</v>
      </c>
      <c r="F4557" t="s">
        <v>81</v>
      </c>
      <c r="G4557">
        <v>17</v>
      </c>
      <c r="H4557" t="s">
        <v>184</v>
      </c>
      <c r="I4557">
        <v>2012</v>
      </c>
      <c r="J4557" t="s">
        <v>92</v>
      </c>
      <c r="K4557" t="s">
        <v>458</v>
      </c>
      <c r="L4557">
        <v>0</v>
      </c>
      <c r="M4557" s="9" t="str">
        <f>Data[[#This Row],[schedule]]&amp;" | "&amp;Data[[#This Row],[section]]</f>
        <v>SCHEDULE 3: REPORT ON THE REGULATORY TAX ALLOWANCE | 3a: Regulatory Tax Allowance</v>
      </c>
      <c r="N4557" s="9" t="str">
        <f t="shared" si="71"/>
        <v>SCHEDULE 3: REPORT ON THE REGULATORY TAX ALLOWANCE | 3a: Regulatory Tax Allowance | Other permanent differences—non taxable</v>
      </c>
    </row>
    <row r="4558" spans="1:14" hidden="1">
      <c r="A4558" t="s">
        <v>2</v>
      </c>
      <c r="B4558">
        <v>2012</v>
      </c>
      <c r="C4558" t="s">
        <v>176</v>
      </c>
      <c r="D4558" t="s">
        <v>177</v>
      </c>
      <c r="E4558" t="s">
        <v>81</v>
      </c>
      <c r="F4558" t="s">
        <v>81</v>
      </c>
      <c r="G4558">
        <v>18</v>
      </c>
      <c r="H4558" t="s">
        <v>185</v>
      </c>
      <c r="I4558">
        <v>2012</v>
      </c>
      <c r="J4558" t="s">
        <v>92</v>
      </c>
      <c r="K4558" t="s">
        <v>2112</v>
      </c>
      <c r="L4558">
        <v>336</v>
      </c>
      <c r="M4558" s="9" t="str">
        <f>Data[[#This Row],[schedule]]&amp;" | "&amp;Data[[#This Row],[section]]</f>
        <v>SCHEDULE 3: REPORT ON THE REGULATORY TAX ALLOWANCE | 3a: Regulatory Tax Allowance</v>
      </c>
      <c r="N4558" s="9" t="str">
        <f t="shared" si="71"/>
        <v>SCHEDULE 3: REPORT ON THE REGULATORY TAX ALLOWANCE | 3a: Regulatory Tax Allowance | Other temporary adjustments—prior period</v>
      </c>
    </row>
    <row r="4559" spans="1:14" hidden="1">
      <c r="A4559" t="s">
        <v>2</v>
      </c>
      <c r="B4559">
        <v>2012</v>
      </c>
      <c r="C4559" t="s">
        <v>176</v>
      </c>
      <c r="D4559" t="s">
        <v>177</v>
      </c>
      <c r="E4559" t="s">
        <v>81</v>
      </c>
      <c r="F4559" t="s">
        <v>81</v>
      </c>
      <c r="G4559">
        <v>19</v>
      </c>
      <c r="H4559" t="s">
        <v>756</v>
      </c>
      <c r="I4559">
        <v>2012</v>
      </c>
      <c r="J4559" t="s">
        <v>92</v>
      </c>
      <c r="K4559" t="s">
        <v>2113</v>
      </c>
      <c r="L4559">
        <v>22507.540313018919</v>
      </c>
      <c r="M4559" s="9" t="str">
        <f>Data[[#This Row],[schedule]]&amp;" | "&amp;Data[[#This Row],[section]]</f>
        <v>SCHEDULE 3: REPORT ON THE REGULATORY TAX ALLOWANCE | 3a: Regulatory Tax Allowance</v>
      </c>
      <c r="N4559" s="9" t="str">
        <f t="shared" si="71"/>
        <v>SCHEDULE 3: REPORT ON THE REGULATORY TAX ALLOWANCE | 3a: Regulatory Tax Allowance | (tax deductions)</v>
      </c>
    </row>
    <row r="4560" spans="1:14" hidden="1">
      <c r="A4560" t="s">
        <v>2</v>
      </c>
      <c r="B4560">
        <v>2012</v>
      </c>
      <c r="C4560" t="s">
        <v>176</v>
      </c>
      <c r="D4560" t="s">
        <v>177</v>
      </c>
      <c r="E4560" t="s">
        <v>81</v>
      </c>
      <c r="F4560" t="s">
        <v>81</v>
      </c>
      <c r="G4560">
        <v>21</v>
      </c>
      <c r="H4560" t="s">
        <v>186</v>
      </c>
      <c r="I4560">
        <v>2012</v>
      </c>
      <c r="J4560" t="s">
        <v>92</v>
      </c>
      <c r="K4560" t="s">
        <v>2114</v>
      </c>
      <c r="L4560">
        <v>5947.4557821485068</v>
      </c>
      <c r="M4560" s="9" t="str">
        <f>Data[[#This Row],[schedule]]&amp;" | "&amp;Data[[#This Row],[section]]</f>
        <v>SCHEDULE 3: REPORT ON THE REGULATORY TAX ALLOWANCE | 3a: Regulatory Tax Allowance</v>
      </c>
      <c r="N4560" s="9" t="str">
        <f t="shared" si="71"/>
        <v xml:space="preserve">SCHEDULE 3: REPORT ON THE REGULATORY TAX ALLOWANCE | 3a: Regulatory Tax Allowance | Regulatory taxable income (loss) </v>
      </c>
    </row>
    <row r="4561" spans="1:14" hidden="1">
      <c r="A4561" t="s">
        <v>2</v>
      </c>
      <c r="B4561">
        <v>2012</v>
      </c>
      <c r="C4561" t="s">
        <v>176</v>
      </c>
      <c r="D4561" t="s">
        <v>177</v>
      </c>
      <c r="E4561" t="s">
        <v>81</v>
      </c>
      <c r="F4561" t="s">
        <v>81</v>
      </c>
      <c r="G4561">
        <v>23</v>
      </c>
      <c r="H4561" t="s">
        <v>187</v>
      </c>
      <c r="I4561">
        <v>2012</v>
      </c>
      <c r="J4561" t="s">
        <v>92</v>
      </c>
      <c r="K4561" t="s">
        <v>458</v>
      </c>
      <c r="L4561">
        <v>0</v>
      </c>
      <c r="M4561" s="9" t="str">
        <f>Data[[#This Row],[schedule]]&amp;" | "&amp;Data[[#This Row],[section]]</f>
        <v>SCHEDULE 3: REPORT ON THE REGULATORY TAX ALLOWANCE | 3a: Regulatory Tax Allowance</v>
      </c>
      <c r="N4561" s="9" t="str">
        <f t="shared" si="71"/>
        <v>SCHEDULE 3: REPORT ON THE REGULATORY TAX ALLOWANCE | 3a: Regulatory Tax Allowance | Tax losses used</v>
      </c>
    </row>
    <row r="4562" spans="1:14" hidden="1">
      <c r="A4562" t="s">
        <v>2</v>
      </c>
      <c r="B4562">
        <v>2012</v>
      </c>
      <c r="C4562" t="s">
        <v>176</v>
      </c>
      <c r="D4562" t="s">
        <v>177</v>
      </c>
      <c r="E4562" t="s">
        <v>81</v>
      </c>
      <c r="F4562" t="s">
        <v>81</v>
      </c>
      <c r="G4562">
        <v>24</v>
      </c>
      <c r="H4562" t="s">
        <v>188</v>
      </c>
      <c r="I4562">
        <v>2012</v>
      </c>
      <c r="J4562" t="s">
        <v>92</v>
      </c>
      <c r="K4562" t="s">
        <v>2114</v>
      </c>
      <c r="L4562">
        <v>5947.4557821485068</v>
      </c>
      <c r="M4562" s="9" t="str">
        <f>Data[[#This Row],[schedule]]&amp;" | "&amp;Data[[#This Row],[section]]</f>
        <v>SCHEDULE 3: REPORT ON THE REGULATORY TAX ALLOWANCE | 3a: Regulatory Tax Allowance</v>
      </c>
      <c r="N4562" s="9" t="str">
        <f t="shared" si="71"/>
        <v>SCHEDULE 3: REPORT ON THE REGULATORY TAX ALLOWANCE | 3a: Regulatory Tax Allowance | Net taxable income</v>
      </c>
    </row>
    <row r="4563" spans="1:14" hidden="1">
      <c r="A4563" t="s">
        <v>2</v>
      </c>
      <c r="B4563">
        <v>2012</v>
      </c>
      <c r="C4563" t="s">
        <v>176</v>
      </c>
      <c r="D4563" t="s">
        <v>177</v>
      </c>
      <c r="E4563" t="s">
        <v>81</v>
      </c>
      <c r="F4563" t="s">
        <v>81</v>
      </c>
      <c r="G4563">
        <v>26</v>
      </c>
      <c r="H4563" t="s">
        <v>189</v>
      </c>
      <c r="I4563">
        <v>2012</v>
      </c>
      <c r="J4563" t="s">
        <v>93</v>
      </c>
      <c r="K4563" t="s">
        <v>759</v>
      </c>
      <c r="L4563">
        <v>0.28000000000000003</v>
      </c>
      <c r="M4563" s="9" t="str">
        <f>Data[[#This Row],[schedule]]&amp;" | "&amp;Data[[#This Row],[section]]</f>
        <v>SCHEDULE 3: REPORT ON THE REGULATORY TAX ALLOWANCE | 3a: Regulatory Tax Allowance</v>
      </c>
      <c r="N4563" s="9" t="str">
        <f t="shared" si="71"/>
        <v>SCHEDULE 3: REPORT ON THE REGULATORY TAX ALLOWANCE | 3a: Regulatory Tax Allowance | Statutory tax rate (%)</v>
      </c>
    </row>
    <row r="4564" spans="1:14" hidden="1">
      <c r="A4564" t="s">
        <v>2</v>
      </c>
      <c r="B4564">
        <v>2012</v>
      </c>
      <c r="C4564" t="s">
        <v>176</v>
      </c>
      <c r="D4564" t="s">
        <v>177</v>
      </c>
      <c r="E4564" t="s">
        <v>81</v>
      </c>
      <c r="F4564" t="s">
        <v>81</v>
      </c>
      <c r="G4564">
        <v>27</v>
      </c>
      <c r="H4564" t="s">
        <v>162</v>
      </c>
      <c r="I4564">
        <v>2012</v>
      </c>
      <c r="J4564" t="s">
        <v>92</v>
      </c>
      <c r="K4564" t="s">
        <v>1955</v>
      </c>
      <c r="L4564">
        <v>1665.287619001582</v>
      </c>
      <c r="M4564" s="9" t="str">
        <f>Data[[#This Row],[schedule]]&amp;" | "&amp;Data[[#This Row],[section]]</f>
        <v>SCHEDULE 3: REPORT ON THE REGULATORY TAX ALLOWANCE | 3a: Regulatory Tax Allowance</v>
      </c>
      <c r="N4564" s="9" t="str">
        <f t="shared" si="71"/>
        <v>SCHEDULE 3: REPORT ON THE REGULATORY TAX ALLOWANCE | 3a: Regulatory Tax Allowance | Regulatory tax allowance</v>
      </c>
    </row>
    <row r="4565" spans="1:14" hidden="1">
      <c r="A4565" t="s">
        <v>2</v>
      </c>
      <c r="B4565">
        <v>2012</v>
      </c>
      <c r="C4565" t="s">
        <v>176</v>
      </c>
      <c r="D4565" t="s">
        <v>178</v>
      </c>
      <c r="E4565" t="s">
        <v>81</v>
      </c>
      <c r="F4565" t="s">
        <v>81</v>
      </c>
      <c r="G4565">
        <v>45</v>
      </c>
      <c r="H4565" t="s">
        <v>190</v>
      </c>
      <c r="I4565">
        <v>2012</v>
      </c>
      <c r="J4565" t="s">
        <v>92</v>
      </c>
      <c r="K4565" t="s">
        <v>2115</v>
      </c>
      <c r="L4565">
        <v>151816</v>
      </c>
      <c r="M4565" s="9" t="str">
        <f>Data[[#This Row],[schedule]]&amp;" | "&amp;Data[[#This Row],[section]]</f>
        <v>SCHEDULE 3: REPORT ON THE REGULATORY TAX ALLOWANCE | 3b(ii): Tax Depreciation Roll-Forward</v>
      </c>
      <c r="N4565" s="9" t="str">
        <f t="shared" si="71"/>
        <v>SCHEDULE 3: REPORT ON THE REGULATORY TAX ALLOWANCE | 3b(ii): Tax Depreciation Roll-Forward | Opening RAB (Tax Value)</v>
      </c>
    </row>
    <row r="4566" spans="1:14" hidden="1">
      <c r="A4566" t="s">
        <v>2</v>
      </c>
      <c r="B4566">
        <v>2012</v>
      </c>
      <c r="C4566" t="s">
        <v>176</v>
      </c>
      <c r="D4566" t="s">
        <v>178</v>
      </c>
      <c r="E4566" t="s">
        <v>81</v>
      </c>
      <c r="F4566" t="s">
        <v>81</v>
      </c>
      <c r="G4566">
        <v>46</v>
      </c>
      <c r="H4566" t="s">
        <v>191</v>
      </c>
      <c r="I4566">
        <v>2012</v>
      </c>
      <c r="J4566" t="s">
        <v>92</v>
      </c>
      <c r="K4566" t="s">
        <v>2116</v>
      </c>
      <c r="L4566">
        <v>27752</v>
      </c>
      <c r="M4566" s="9" t="str">
        <f>Data[[#This Row],[schedule]]&amp;" | "&amp;Data[[#This Row],[section]]</f>
        <v>SCHEDULE 3: REPORT ON THE REGULATORY TAX ALLOWANCE | 3b(ii): Tax Depreciation Roll-Forward</v>
      </c>
      <c r="N4566" s="9" t="str">
        <f t="shared" si="71"/>
        <v>SCHEDULE 3: REPORT ON THE REGULATORY TAX ALLOWANCE | 3b(ii): Tax Depreciation Roll-Forward | Regulatory tax asset value of additions</v>
      </c>
    </row>
    <row r="4567" spans="1:14" hidden="1">
      <c r="A4567" t="s">
        <v>2</v>
      </c>
      <c r="B4567">
        <v>2012</v>
      </c>
      <c r="C4567" t="s">
        <v>176</v>
      </c>
      <c r="D4567" t="s">
        <v>178</v>
      </c>
      <c r="E4567" t="s">
        <v>81</v>
      </c>
      <c r="F4567" t="s">
        <v>81</v>
      </c>
      <c r="G4567">
        <v>47</v>
      </c>
      <c r="H4567" t="s">
        <v>192</v>
      </c>
      <c r="I4567">
        <v>2012</v>
      </c>
      <c r="J4567" t="s">
        <v>92</v>
      </c>
      <c r="K4567" t="s">
        <v>2117</v>
      </c>
      <c r="L4567">
        <v>24</v>
      </c>
      <c r="M4567" s="9" t="str">
        <f>Data[[#This Row],[schedule]]&amp;" | "&amp;Data[[#This Row],[section]]</f>
        <v>SCHEDULE 3: REPORT ON THE REGULATORY TAX ALLOWANCE | 3b(ii): Tax Depreciation Roll-Forward</v>
      </c>
      <c r="N4567" s="9" t="str">
        <f t="shared" si="71"/>
        <v>SCHEDULE 3: REPORT ON THE REGULATORY TAX ALLOWANCE | 3b(ii): Tax Depreciation Roll-Forward | Regulatory tax asset value of disposals</v>
      </c>
    </row>
    <row r="4568" spans="1:14" hidden="1">
      <c r="A4568" t="s">
        <v>2</v>
      </c>
      <c r="B4568">
        <v>2012</v>
      </c>
      <c r="C4568" t="s">
        <v>176</v>
      </c>
      <c r="D4568" t="s">
        <v>178</v>
      </c>
      <c r="E4568" t="s">
        <v>81</v>
      </c>
      <c r="F4568" t="s">
        <v>81</v>
      </c>
      <c r="G4568">
        <v>48</v>
      </c>
      <c r="H4568" t="s">
        <v>193</v>
      </c>
      <c r="I4568">
        <v>2012</v>
      </c>
      <c r="J4568" t="s">
        <v>92</v>
      </c>
      <c r="K4568" t="s">
        <v>2118</v>
      </c>
      <c r="L4568">
        <v>769</v>
      </c>
      <c r="M4568" s="9" t="str">
        <f>Data[[#This Row],[schedule]]&amp;" | "&amp;Data[[#This Row],[section]]</f>
        <v>SCHEDULE 3: REPORT ON THE REGULATORY TAX ALLOWANCE | 3b(ii): Tax Depreciation Roll-Forward</v>
      </c>
      <c r="N4568" s="9" t="str">
        <f t="shared" si="71"/>
        <v>SCHEDULE 3: REPORT ON THE REGULATORY TAX ALLOWANCE | 3b(ii): Tax Depreciation Roll-Forward | Regulatory tax asset value of assets transferred from/(to) unregulated asset base</v>
      </c>
    </row>
    <row r="4569" spans="1:14" hidden="1">
      <c r="A4569" t="s">
        <v>2</v>
      </c>
      <c r="B4569">
        <v>2012</v>
      </c>
      <c r="C4569" t="s">
        <v>176</v>
      </c>
      <c r="D4569" t="s">
        <v>178</v>
      </c>
      <c r="E4569" t="s">
        <v>81</v>
      </c>
      <c r="F4569" t="s">
        <v>81</v>
      </c>
      <c r="G4569">
        <v>49</v>
      </c>
      <c r="H4569" t="s">
        <v>183</v>
      </c>
      <c r="I4569">
        <v>2012</v>
      </c>
      <c r="J4569" t="s">
        <v>92</v>
      </c>
      <c r="K4569" t="s">
        <v>2110</v>
      </c>
      <c r="L4569">
        <v>14393</v>
      </c>
      <c r="M4569" s="9" t="str">
        <f>Data[[#This Row],[schedule]]&amp;" | "&amp;Data[[#This Row],[section]]</f>
        <v>SCHEDULE 3: REPORT ON THE REGULATORY TAX ALLOWANCE | 3b(ii): Tax Depreciation Roll-Forward</v>
      </c>
      <c r="N4569" s="9" t="str">
        <f t="shared" si="71"/>
        <v>SCHEDULE 3: REPORT ON THE REGULATORY TAX ALLOWANCE | 3b(ii): Tax Depreciation Roll-Forward | Tax depreciation</v>
      </c>
    </row>
    <row r="4570" spans="1:14" hidden="1">
      <c r="A4570" t="s">
        <v>2</v>
      </c>
      <c r="B4570">
        <v>2012</v>
      </c>
      <c r="C4570" t="s">
        <v>176</v>
      </c>
      <c r="D4570" t="s">
        <v>178</v>
      </c>
      <c r="E4570" t="s">
        <v>81</v>
      </c>
      <c r="F4570" t="s">
        <v>81</v>
      </c>
      <c r="G4570">
        <v>50</v>
      </c>
      <c r="H4570" t="s">
        <v>194</v>
      </c>
      <c r="I4570">
        <v>2012</v>
      </c>
      <c r="J4570" t="s">
        <v>92</v>
      </c>
      <c r="K4570" t="s">
        <v>2119</v>
      </c>
      <c r="L4570">
        <v>-1647</v>
      </c>
      <c r="M4570" s="9" t="str">
        <f>Data[[#This Row],[schedule]]&amp;" | "&amp;Data[[#This Row],[section]]</f>
        <v>SCHEDULE 3: REPORT ON THE REGULATORY TAX ALLOWANCE | 3b(ii): Tax Depreciation Roll-Forward</v>
      </c>
      <c r="N4570" s="9" t="str">
        <f t="shared" si="71"/>
        <v>SCHEDULE 3: REPORT ON THE REGULATORY TAX ALLOWANCE | 3b(ii): Tax Depreciation Roll-Forward | Other adjustments to the RAB tax value</v>
      </c>
    </row>
    <row r="4571" spans="1:14" hidden="1">
      <c r="A4571" t="s">
        <v>2</v>
      </c>
      <c r="B4571">
        <v>2012</v>
      </c>
      <c r="C4571" t="s">
        <v>176</v>
      </c>
      <c r="D4571" t="s">
        <v>178</v>
      </c>
      <c r="E4571" t="s">
        <v>81</v>
      </c>
      <c r="F4571" t="s">
        <v>81</v>
      </c>
      <c r="G4571">
        <v>51</v>
      </c>
      <c r="H4571" t="s">
        <v>195</v>
      </c>
      <c r="I4571">
        <v>2012</v>
      </c>
      <c r="J4571" t="s">
        <v>92</v>
      </c>
      <c r="K4571" t="s">
        <v>81</v>
      </c>
      <c r="M4571" s="9" t="str">
        <f>Data[[#This Row],[schedule]]&amp;" | "&amp;Data[[#This Row],[section]]</f>
        <v>SCHEDULE 3: REPORT ON THE REGULATORY TAX ALLOWANCE | 3b(ii): Tax Depreciation Roll-Forward</v>
      </c>
      <c r="N4571" s="9" t="str">
        <f t="shared" si="71"/>
        <v xml:space="preserve">SCHEDULE 3: REPORT ON THE REGULATORY TAX ALLOWANCE | 3b(ii): Tax Depreciation Roll-Forward | Closing RAB (tax value) </v>
      </c>
    </row>
    <row r="4572" spans="1:14" hidden="1">
      <c r="A4572" t="s">
        <v>2</v>
      </c>
      <c r="B4572">
        <v>2012</v>
      </c>
      <c r="C4572" t="s">
        <v>176</v>
      </c>
      <c r="D4572" t="s">
        <v>179</v>
      </c>
      <c r="E4572" t="s">
        <v>81</v>
      </c>
      <c r="F4572" t="s">
        <v>81</v>
      </c>
      <c r="G4572">
        <v>54</v>
      </c>
      <c r="H4572" t="s">
        <v>196</v>
      </c>
      <c r="I4572">
        <v>2012</v>
      </c>
      <c r="J4572" t="s">
        <v>92</v>
      </c>
      <c r="K4572" t="s">
        <v>81</v>
      </c>
      <c r="M4572" s="9" t="str">
        <f>Data[[#This Row],[schedule]]&amp;" | "&amp;Data[[#This Row],[section]]</f>
        <v>SCHEDULE 3: REPORT ON THE REGULATORY TAX ALLOWANCE | 3b(iii): Reconciliation of Tax Losses (Airport Business)</v>
      </c>
      <c r="N4572" s="9" t="str">
        <f t="shared" si="71"/>
        <v>SCHEDULE 3: REPORT ON THE REGULATORY TAX ALLOWANCE | 3b(iii): Reconciliation of Tax Losses (Airport Business) | Tax losses (regulated business)—prior period</v>
      </c>
    </row>
    <row r="4573" spans="1:14" hidden="1">
      <c r="A4573" t="s">
        <v>2</v>
      </c>
      <c r="B4573">
        <v>2012</v>
      </c>
      <c r="C4573" t="s">
        <v>176</v>
      </c>
      <c r="D4573" t="s">
        <v>179</v>
      </c>
      <c r="E4573" t="s">
        <v>81</v>
      </c>
      <c r="F4573" t="s">
        <v>81</v>
      </c>
      <c r="G4573">
        <v>55</v>
      </c>
      <c r="H4573" t="s">
        <v>197</v>
      </c>
      <c r="I4573">
        <v>2012</v>
      </c>
      <c r="J4573" t="s">
        <v>92</v>
      </c>
      <c r="K4573" t="s">
        <v>458</v>
      </c>
      <c r="L4573">
        <v>0</v>
      </c>
      <c r="M4573" s="9" t="str">
        <f>Data[[#This Row],[schedule]]&amp;" | "&amp;Data[[#This Row],[section]]</f>
        <v>SCHEDULE 3: REPORT ON THE REGULATORY TAX ALLOWANCE | 3b(iii): Reconciliation of Tax Losses (Airport Business)</v>
      </c>
      <c r="N4573" s="9" t="str">
        <f t="shared" si="71"/>
        <v xml:space="preserve">SCHEDULE 3: REPORT ON THE REGULATORY TAX ALLOWANCE | 3b(iii): Reconciliation of Tax Losses (Airport Business) | Current year tax losses </v>
      </c>
    </row>
    <row r="4574" spans="1:14" hidden="1">
      <c r="A4574" t="s">
        <v>2</v>
      </c>
      <c r="B4574">
        <v>2012</v>
      </c>
      <c r="C4574" t="s">
        <v>176</v>
      </c>
      <c r="D4574" t="s">
        <v>179</v>
      </c>
      <c r="E4574" t="s">
        <v>81</v>
      </c>
      <c r="F4574" t="s">
        <v>81</v>
      </c>
      <c r="G4574">
        <v>56</v>
      </c>
      <c r="H4574" t="s">
        <v>198</v>
      </c>
      <c r="I4574">
        <v>2012</v>
      </c>
      <c r="J4574" t="s">
        <v>92</v>
      </c>
      <c r="K4574" t="s">
        <v>458</v>
      </c>
      <c r="L4574">
        <v>0</v>
      </c>
      <c r="M4574" s="9" t="str">
        <f>Data[[#This Row],[schedule]]&amp;" | "&amp;Data[[#This Row],[section]]</f>
        <v>SCHEDULE 3: REPORT ON THE REGULATORY TAX ALLOWANCE | 3b(iii): Reconciliation of Tax Losses (Airport Business)</v>
      </c>
      <c r="N4574" s="9" t="str">
        <f t="shared" si="71"/>
        <v xml:space="preserve">SCHEDULE 3: REPORT ON THE REGULATORY TAX ALLOWANCE | 3b(iii): Reconciliation of Tax Losses (Airport Business) | Tax losses used </v>
      </c>
    </row>
    <row r="4575" spans="1:14" hidden="1">
      <c r="A4575" t="s">
        <v>2</v>
      </c>
      <c r="B4575">
        <v>2012</v>
      </c>
      <c r="C4575" t="s">
        <v>176</v>
      </c>
      <c r="D4575" t="s">
        <v>179</v>
      </c>
      <c r="E4575" t="s">
        <v>81</v>
      </c>
      <c r="F4575" t="s">
        <v>81</v>
      </c>
      <c r="G4575">
        <v>58</v>
      </c>
      <c r="H4575" t="s">
        <v>199</v>
      </c>
      <c r="I4575">
        <v>2012</v>
      </c>
      <c r="J4575" t="s">
        <v>92</v>
      </c>
      <c r="K4575" t="s">
        <v>81</v>
      </c>
      <c r="M4575" s="9" t="str">
        <f>Data[[#This Row],[schedule]]&amp;" | "&amp;Data[[#This Row],[section]]</f>
        <v>SCHEDULE 3: REPORT ON THE REGULATORY TAX ALLOWANCE | 3b(iii): Reconciliation of Tax Losses (Airport Business)</v>
      </c>
      <c r="N4575" s="9" t="str">
        <f t="shared" si="71"/>
        <v>SCHEDULE 3: REPORT ON THE REGULATORY TAX ALLOWANCE | 3b(iii): Reconciliation of Tax Losses (Airport Business) | Tax losses (regulated business)</v>
      </c>
    </row>
    <row r="4576" spans="1:14" hidden="1">
      <c r="A4576" t="s">
        <v>2</v>
      </c>
      <c r="B4576">
        <v>2012</v>
      </c>
      <c r="C4576" t="s">
        <v>136</v>
      </c>
      <c r="D4576" t="s">
        <v>137</v>
      </c>
      <c r="E4576" t="s">
        <v>81</v>
      </c>
      <c r="F4576" t="s">
        <v>141</v>
      </c>
      <c r="G4576">
        <v>8</v>
      </c>
      <c r="H4576" t="s">
        <v>169</v>
      </c>
      <c r="I4576">
        <v>2012</v>
      </c>
      <c r="J4576" t="s">
        <v>92</v>
      </c>
      <c r="K4576" t="s">
        <v>2120</v>
      </c>
      <c r="L4576">
        <v>18773.48</v>
      </c>
      <c r="M4576" s="9" t="str">
        <f>Data[[#This Row],[schedule]]&amp;" | "&amp;Data[[#This Row],[section]]</f>
        <v>SCHEDULE 2: REPORT ON THE REGULATORY PROFIT | 2a: Regulatory Profit</v>
      </c>
      <c r="N4576" s="9" t="str">
        <f t="shared" si="71"/>
        <v>SCHEDULE 2: REPORT ON THE REGULATORY PROFIT | 2a: Regulatory Profit | Income | Airfield Charges</v>
      </c>
    </row>
    <row r="4577" spans="1:14" hidden="1">
      <c r="A4577" t="s">
        <v>2</v>
      </c>
      <c r="B4577">
        <v>2012</v>
      </c>
      <c r="C4577" t="s">
        <v>136</v>
      </c>
      <c r="D4577" t="s">
        <v>137</v>
      </c>
      <c r="E4577" t="s">
        <v>81</v>
      </c>
      <c r="F4577" t="s">
        <v>141</v>
      </c>
      <c r="G4577">
        <v>9</v>
      </c>
      <c r="H4577" t="s">
        <v>170</v>
      </c>
      <c r="I4577">
        <v>2012</v>
      </c>
      <c r="J4577" t="s">
        <v>92</v>
      </c>
      <c r="K4577" t="s">
        <v>2121</v>
      </c>
      <c r="L4577">
        <v>7018.335</v>
      </c>
      <c r="M4577" s="9" t="str">
        <f>Data[[#This Row],[schedule]]&amp;" | "&amp;Data[[#This Row],[section]]</f>
        <v>SCHEDULE 2: REPORT ON THE REGULATORY PROFIT | 2a: Regulatory Profit</v>
      </c>
      <c r="N4577" s="9" t="str">
        <f t="shared" si="71"/>
        <v>SCHEDULE 2: REPORT ON THE REGULATORY PROFIT | 2a: Regulatory Profit | Income | Terminal Charges</v>
      </c>
    </row>
    <row r="4578" spans="1:14" hidden="1">
      <c r="A4578" t="s">
        <v>2</v>
      </c>
      <c r="B4578">
        <v>2012</v>
      </c>
      <c r="C4578" t="s">
        <v>136</v>
      </c>
      <c r="D4578" t="s">
        <v>137</v>
      </c>
      <c r="E4578" t="s">
        <v>81</v>
      </c>
      <c r="F4578" t="s">
        <v>141</v>
      </c>
      <c r="G4578">
        <v>10</v>
      </c>
      <c r="H4578" t="s">
        <v>171</v>
      </c>
      <c r="I4578">
        <v>2012</v>
      </c>
      <c r="J4578" t="s">
        <v>92</v>
      </c>
      <c r="K4578" t="s">
        <v>1971</v>
      </c>
      <c r="L4578">
        <v>2266.2627499999999</v>
      </c>
      <c r="M4578" s="9" t="str">
        <f>Data[[#This Row],[schedule]]&amp;" | "&amp;Data[[#This Row],[section]]</f>
        <v>SCHEDULE 2: REPORT ON THE REGULATORY PROFIT | 2a: Regulatory Profit</v>
      </c>
      <c r="N4578" s="9" t="str">
        <f t="shared" si="71"/>
        <v>SCHEDULE 2: REPORT ON THE REGULATORY PROFIT | 2a: Regulatory Profit | Income | Counter Charges</v>
      </c>
    </row>
    <row r="4579" spans="1:14" hidden="1">
      <c r="A4579" t="s">
        <v>2</v>
      </c>
      <c r="B4579">
        <v>2012</v>
      </c>
      <c r="C4579" t="s">
        <v>136</v>
      </c>
      <c r="D4579" t="s">
        <v>137</v>
      </c>
      <c r="E4579" t="s">
        <v>81</v>
      </c>
      <c r="F4579" t="s">
        <v>141</v>
      </c>
      <c r="G4579">
        <v>11</v>
      </c>
      <c r="H4579" t="s">
        <v>172</v>
      </c>
      <c r="I4579">
        <v>2012</v>
      </c>
      <c r="J4579" t="s">
        <v>92</v>
      </c>
      <c r="K4579" t="s">
        <v>1972</v>
      </c>
      <c r="L4579">
        <v>14657.36738</v>
      </c>
      <c r="M4579" s="9" t="str">
        <f>Data[[#This Row],[schedule]]&amp;" | "&amp;Data[[#This Row],[section]]</f>
        <v>SCHEDULE 2: REPORT ON THE REGULATORY PROFIT | 2a: Regulatory Profit</v>
      </c>
      <c r="N4579" s="9" t="str">
        <f t="shared" si="71"/>
        <v>SCHEDULE 2: REPORT ON THE REGULATORY PROFIT | 2a: Regulatory Profit | Income | Passenger Service Charges</v>
      </c>
    </row>
    <row r="4580" spans="1:14" hidden="1">
      <c r="A4580" t="s">
        <v>2</v>
      </c>
      <c r="B4580">
        <v>2012</v>
      </c>
      <c r="C4580" t="s">
        <v>136</v>
      </c>
      <c r="D4580" t="s">
        <v>137</v>
      </c>
      <c r="E4580" t="s">
        <v>81</v>
      </c>
      <c r="F4580" t="s">
        <v>141</v>
      </c>
      <c r="G4580">
        <v>12</v>
      </c>
      <c r="H4580" t="s">
        <v>147</v>
      </c>
      <c r="I4580">
        <v>2012</v>
      </c>
      <c r="J4580" t="s">
        <v>92</v>
      </c>
      <c r="K4580" t="s">
        <v>2122</v>
      </c>
      <c r="L4580">
        <v>7365.7585653462847</v>
      </c>
      <c r="M4580" s="9" t="str">
        <f>Data[[#This Row],[schedule]]&amp;" | "&amp;Data[[#This Row],[section]]</f>
        <v>SCHEDULE 2: REPORT ON THE REGULATORY PROFIT | 2a: Regulatory Profit</v>
      </c>
      <c r="N4580" s="9" t="str">
        <f t="shared" si="71"/>
        <v>SCHEDULE 2: REPORT ON THE REGULATORY PROFIT | 2a: Regulatory Profit | Income | Lease, rental and concession income</v>
      </c>
    </row>
    <row r="4581" spans="1:14" hidden="1">
      <c r="A4581" t="s">
        <v>2</v>
      </c>
      <c r="B4581">
        <v>2012</v>
      </c>
      <c r="C4581" t="s">
        <v>136</v>
      </c>
      <c r="D4581" t="s">
        <v>137</v>
      </c>
      <c r="E4581" t="s">
        <v>81</v>
      </c>
      <c r="F4581" t="s">
        <v>141</v>
      </c>
      <c r="G4581">
        <v>13</v>
      </c>
      <c r="H4581" t="s">
        <v>148</v>
      </c>
      <c r="I4581">
        <v>2012</v>
      </c>
      <c r="J4581" t="s">
        <v>92</v>
      </c>
      <c r="K4581" t="s">
        <v>2123</v>
      </c>
      <c r="L4581">
        <v>2317.7463568022322</v>
      </c>
      <c r="M4581" s="9" t="str">
        <f>Data[[#This Row],[schedule]]&amp;" | "&amp;Data[[#This Row],[section]]</f>
        <v>SCHEDULE 2: REPORT ON THE REGULATORY PROFIT | 2a: Regulatory Profit</v>
      </c>
      <c r="N4581" s="9" t="str">
        <f t="shared" si="71"/>
        <v>SCHEDULE 2: REPORT ON THE REGULATORY PROFIT | 2a: Regulatory Profit | Income | Other operating revenue</v>
      </c>
    </row>
    <row r="4582" spans="1:14" hidden="1">
      <c r="A4582" t="s">
        <v>2</v>
      </c>
      <c r="B4582">
        <v>2012</v>
      </c>
      <c r="C4582" t="s">
        <v>136</v>
      </c>
      <c r="D4582" t="s">
        <v>137</v>
      </c>
      <c r="E4582" t="s">
        <v>81</v>
      </c>
      <c r="F4582" t="s">
        <v>141</v>
      </c>
      <c r="G4582">
        <v>14</v>
      </c>
      <c r="H4582" t="s">
        <v>149</v>
      </c>
      <c r="I4582">
        <v>2012</v>
      </c>
      <c r="J4582" t="s">
        <v>92</v>
      </c>
      <c r="K4582" t="s">
        <v>2124</v>
      </c>
      <c r="L4582">
        <v>52398.95005214851</v>
      </c>
      <c r="M4582" s="9" t="str">
        <f>Data[[#This Row],[schedule]]&amp;" | "&amp;Data[[#This Row],[section]]</f>
        <v>SCHEDULE 2: REPORT ON THE REGULATORY PROFIT | 2a: Regulatory Profit</v>
      </c>
      <c r="N4582" s="9" t="str">
        <f t="shared" si="71"/>
        <v>SCHEDULE 2: REPORT ON THE REGULATORY PROFIT | 2a: Regulatory Profit | Income | Net operating revenue</v>
      </c>
    </row>
    <row r="4583" spans="1:14" hidden="1">
      <c r="A4583" t="s">
        <v>2</v>
      </c>
      <c r="B4583">
        <v>2012</v>
      </c>
      <c r="C4583" t="s">
        <v>136</v>
      </c>
      <c r="D4583" t="s">
        <v>137</v>
      </c>
      <c r="E4583" t="s">
        <v>81</v>
      </c>
      <c r="F4583" t="s">
        <v>141</v>
      </c>
      <c r="G4583">
        <v>16</v>
      </c>
      <c r="H4583" t="s">
        <v>150</v>
      </c>
      <c r="I4583">
        <v>2012</v>
      </c>
      <c r="J4583" t="s">
        <v>92</v>
      </c>
      <c r="K4583" t="s">
        <v>2050</v>
      </c>
      <c r="L4583">
        <v>17</v>
      </c>
      <c r="M4583" s="9" t="str">
        <f>Data[[#This Row],[schedule]]&amp;" | "&amp;Data[[#This Row],[section]]</f>
        <v>SCHEDULE 2: REPORT ON THE REGULATORY PROFIT | 2a: Regulatory Profit</v>
      </c>
      <c r="N4583" s="9" t="str">
        <f t="shared" si="71"/>
        <v>SCHEDULE 2: REPORT ON THE REGULATORY PROFIT | 2a: Regulatory Profit | Income | Gains / (losses) on sale of assets</v>
      </c>
    </row>
    <row r="4584" spans="1:14" hidden="1">
      <c r="A4584" t="s">
        <v>2</v>
      </c>
      <c r="B4584">
        <v>2012</v>
      </c>
      <c r="C4584" t="s">
        <v>136</v>
      </c>
      <c r="D4584" t="s">
        <v>137</v>
      </c>
      <c r="E4584" t="s">
        <v>81</v>
      </c>
      <c r="F4584" t="s">
        <v>141</v>
      </c>
      <c r="G4584">
        <v>17</v>
      </c>
      <c r="H4584" t="s">
        <v>151</v>
      </c>
      <c r="I4584">
        <v>2012</v>
      </c>
      <c r="J4584" t="s">
        <v>92</v>
      </c>
      <c r="K4584" t="s">
        <v>2125</v>
      </c>
      <c r="L4584">
        <v>310</v>
      </c>
      <c r="M4584" s="9" t="str">
        <f>Data[[#This Row],[schedule]]&amp;" | "&amp;Data[[#This Row],[section]]</f>
        <v>SCHEDULE 2: REPORT ON THE REGULATORY PROFIT | 2a: Regulatory Profit</v>
      </c>
      <c r="N4584" s="9" t="str">
        <f t="shared" si="71"/>
        <v>SCHEDULE 2: REPORT ON THE REGULATORY PROFIT | 2a: Regulatory Profit | Income | Other income</v>
      </c>
    </row>
    <row r="4585" spans="1:14" hidden="1">
      <c r="A4585" t="s">
        <v>2</v>
      </c>
      <c r="B4585">
        <v>2012</v>
      </c>
      <c r="C4585" t="s">
        <v>136</v>
      </c>
      <c r="D4585" t="s">
        <v>137</v>
      </c>
      <c r="E4585" t="s">
        <v>81</v>
      </c>
      <c r="F4585" t="s">
        <v>141</v>
      </c>
      <c r="G4585">
        <v>18</v>
      </c>
      <c r="H4585" t="s">
        <v>152</v>
      </c>
      <c r="I4585">
        <v>2012</v>
      </c>
      <c r="J4585" t="s">
        <v>92</v>
      </c>
      <c r="K4585" t="s">
        <v>1932</v>
      </c>
      <c r="L4585">
        <v>52725.95005214851</v>
      </c>
      <c r="M4585" s="9" t="str">
        <f>Data[[#This Row],[schedule]]&amp;" | "&amp;Data[[#This Row],[section]]</f>
        <v>SCHEDULE 2: REPORT ON THE REGULATORY PROFIT | 2a: Regulatory Profit</v>
      </c>
      <c r="N4585" s="9" t="str">
        <f t="shared" si="71"/>
        <v>SCHEDULE 2: REPORT ON THE REGULATORY PROFIT | 2a: Regulatory Profit | Income | Total regulatory income</v>
      </c>
    </row>
    <row r="4586" spans="1:14" hidden="1">
      <c r="A4586" t="s">
        <v>2</v>
      </c>
      <c r="B4586">
        <v>2012</v>
      </c>
      <c r="C4586" t="s">
        <v>136</v>
      </c>
      <c r="D4586" t="s">
        <v>137</v>
      </c>
      <c r="E4586" t="s">
        <v>81</v>
      </c>
      <c r="F4586" t="s">
        <v>142</v>
      </c>
      <c r="G4586">
        <v>20</v>
      </c>
      <c r="H4586" t="s">
        <v>153</v>
      </c>
      <c r="I4586">
        <v>2012</v>
      </c>
      <c r="J4586" t="s">
        <v>92</v>
      </c>
      <c r="K4586" t="s">
        <v>81</v>
      </c>
      <c r="M4586" s="9" t="str">
        <f>Data[[#This Row],[schedule]]&amp;" | "&amp;Data[[#This Row],[section]]</f>
        <v>SCHEDULE 2: REPORT ON THE REGULATORY PROFIT | 2a: Regulatory Profit</v>
      </c>
      <c r="N4586" s="9" t="str">
        <f t="shared" si="71"/>
        <v>SCHEDULE 2: REPORT ON THE REGULATORY PROFIT | 2a: Regulatory Profit | Expenses | Operational expenditure:</v>
      </c>
    </row>
    <row r="4587" spans="1:14" hidden="1">
      <c r="A4587" t="s">
        <v>2</v>
      </c>
      <c r="B4587">
        <v>2012</v>
      </c>
      <c r="C4587" t="s">
        <v>136</v>
      </c>
      <c r="D4587" t="s">
        <v>137</v>
      </c>
      <c r="E4587" t="s">
        <v>81</v>
      </c>
      <c r="F4587" t="s">
        <v>142</v>
      </c>
      <c r="G4587">
        <v>21</v>
      </c>
      <c r="H4587" t="s">
        <v>76</v>
      </c>
      <c r="I4587">
        <v>2012</v>
      </c>
      <c r="J4587" t="s">
        <v>92</v>
      </c>
      <c r="K4587" t="s">
        <v>2023</v>
      </c>
      <c r="L4587">
        <v>8573</v>
      </c>
      <c r="M4587" s="9" t="str">
        <f>Data[[#This Row],[schedule]]&amp;" | "&amp;Data[[#This Row],[section]]</f>
        <v>SCHEDULE 2: REPORT ON THE REGULATORY PROFIT | 2a: Regulatory Profit</v>
      </c>
      <c r="N4587" s="9" t="str">
        <f t="shared" si="71"/>
        <v>SCHEDULE 2: REPORT ON THE REGULATORY PROFIT | 2a: Regulatory Profit | Expenses | Corporate overheads</v>
      </c>
    </row>
    <row r="4588" spans="1:14" hidden="1">
      <c r="A4588" t="s">
        <v>2</v>
      </c>
      <c r="B4588">
        <v>2012</v>
      </c>
      <c r="C4588" t="s">
        <v>136</v>
      </c>
      <c r="D4588" t="s">
        <v>137</v>
      </c>
      <c r="E4588" t="s">
        <v>81</v>
      </c>
      <c r="F4588" t="s">
        <v>142</v>
      </c>
      <c r="G4588">
        <v>22</v>
      </c>
      <c r="H4588" t="s">
        <v>77</v>
      </c>
      <c r="I4588">
        <v>2012</v>
      </c>
      <c r="J4588" t="s">
        <v>92</v>
      </c>
      <c r="K4588" t="s">
        <v>2025</v>
      </c>
      <c r="L4588">
        <v>17576</v>
      </c>
      <c r="M4588" s="9" t="str">
        <f>Data[[#This Row],[schedule]]&amp;" | "&amp;Data[[#This Row],[section]]</f>
        <v>SCHEDULE 2: REPORT ON THE REGULATORY PROFIT | 2a: Regulatory Profit</v>
      </c>
      <c r="N4588" s="9" t="str">
        <f t="shared" si="71"/>
        <v>SCHEDULE 2: REPORT ON THE REGULATORY PROFIT | 2a: Regulatory Profit | Expenses | Asset management and airport operations</v>
      </c>
    </row>
    <row r="4589" spans="1:14" hidden="1">
      <c r="A4589" t="s">
        <v>2</v>
      </c>
      <c r="B4589">
        <v>2012</v>
      </c>
      <c r="C4589" t="s">
        <v>136</v>
      </c>
      <c r="D4589" t="s">
        <v>137</v>
      </c>
      <c r="E4589" t="s">
        <v>81</v>
      </c>
      <c r="F4589" t="s">
        <v>142</v>
      </c>
      <c r="G4589">
        <v>23</v>
      </c>
      <c r="H4589" t="s">
        <v>78</v>
      </c>
      <c r="I4589">
        <v>2012</v>
      </c>
      <c r="J4589" t="s">
        <v>92</v>
      </c>
      <c r="K4589" t="s">
        <v>2027</v>
      </c>
      <c r="L4589">
        <v>2166</v>
      </c>
      <c r="M4589" s="9" t="str">
        <f>Data[[#This Row],[schedule]]&amp;" | "&amp;Data[[#This Row],[section]]</f>
        <v>SCHEDULE 2: REPORT ON THE REGULATORY PROFIT | 2a: Regulatory Profit</v>
      </c>
      <c r="N4589" s="9" t="str">
        <f t="shared" si="71"/>
        <v>SCHEDULE 2: REPORT ON THE REGULATORY PROFIT | 2a: Regulatory Profit | Expenses | Asset maintenance</v>
      </c>
    </row>
    <row r="4590" spans="1:14" hidden="1">
      <c r="A4590" t="s">
        <v>2</v>
      </c>
      <c r="B4590">
        <v>2012</v>
      </c>
      <c r="C4590" t="s">
        <v>136</v>
      </c>
      <c r="D4590" t="s">
        <v>137</v>
      </c>
      <c r="E4590" t="s">
        <v>81</v>
      </c>
      <c r="F4590" t="s">
        <v>142</v>
      </c>
      <c r="G4590">
        <v>24</v>
      </c>
      <c r="H4590" t="s">
        <v>79</v>
      </c>
      <c r="I4590">
        <v>2012</v>
      </c>
      <c r="J4590" t="s">
        <v>92</v>
      </c>
      <c r="K4590" t="s">
        <v>1937</v>
      </c>
      <c r="L4590">
        <v>28315</v>
      </c>
      <c r="M4590" s="9" t="str">
        <f>Data[[#This Row],[schedule]]&amp;" | "&amp;Data[[#This Row],[section]]</f>
        <v>SCHEDULE 2: REPORT ON THE REGULATORY PROFIT | 2a: Regulatory Profit</v>
      </c>
      <c r="N4590" s="9" t="str">
        <f t="shared" si="71"/>
        <v>SCHEDULE 2: REPORT ON THE REGULATORY PROFIT | 2a: Regulatory Profit | Expenses | Total operational expenditure</v>
      </c>
    </row>
    <row r="4591" spans="1:14" hidden="1">
      <c r="A4591" t="s">
        <v>2</v>
      </c>
      <c r="B4591">
        <v>2012</v>
      </c>
      <c r="C4591" t="s">
        <v>136</v>
      </c>
      <c r="D4591" t="s">
        <v>137</v>
      </c>
      <c r="E4591" t="s">
        <v>81</v>
      </c>
      <c r="F4591" t="s">
        <v>81</v>
      </c>
      <c r="G4591">
        <v>26</v>
      </c>
      <c r="H4591" t="s">
        <v>154</v>
      </c>
      <c r="I4591">
        <v>2012</v>
      </c>
      <c r="J4591" t="s">
        <v>92</v>
      </c>
      <c r="K4591" t="s">
        <v>1941</v>
      </c>
      <c r="L4591">
        <v>24410.95005214851</v>
      </c>
      <c r="M4591" s="9" t="str">
        <f>Data[[#This Row],[schedule]]&amp;" | "&amp;Data[[#This Row],[section]]</f>
        <v>SCHEDULE 2: REPORT ON THE REGULATORY PROFIT | 2a: Regulatory Profit</v>
      </c>
      <c r="N4591" s="9" t="str">
        <f t="shared" si="71"/>
        <v>SCHEDULE 2: REPORT ON THE REGULATORY PROFIT | 2a: Regulatory Profit | Operating surplus / (deficit)</v>
      </c>
    </row>
    <row r="4592" spans="1:14" hidden="1">
      <c r="A4592" t="s">
        <v>2</v>
      </c>
      <c r="B4592">
        <v>2012</v>
      </c>
      <c r="C4592" t="s">
        <v>136</v>
      </c>
      <c r="D4592" t="s">
        <v>137</v>
      </c>
      <c r="E4592" t="s">
        <v>81</v>
      </c>
      <c r="F4592" t="s">
        <v>81</v>
      </c>
      <c r="G4592">
        <v>28</v>
      </c>
      <c r="H4592" t="s">
        <v>155</v>
      </c>
      <c r="I4592">
        <v>2012</v>
      </c>
      <c r="J4592" t="s">
        <v>92</v>
      </c>
      <c r="K4592" t="s">
        <v>1945</v>
      </c>
      <c r="L4592">
        <v>18967.26414059685</v>
      </c>
      <c r="M4592" s="9" t="str">
        <f>Data[[#This Row],[schedule]]&amp;" | "&amp;Data[[#This Row],[section]]</f>
        <v>SCHEDULE 2: REPORT ON THE REGULATORY PROFIT | 2a: Regulatory Profit</v>
      </c>
      <c r="N4592" s="9" t="str">
        <f t="shared" si="71"/>
        <v>SCHEDULE 2: REPORT ON THE REGULATORY PROFIT | 2a: Regulatory Profit | Regulatory depreciation</v>
      </c>
    </row>
    <row r="4593" spans="1:14" hidden="1">
      <c r="A4593" t="s">
        <v>2</v>
      </c>
      <c r="B4593">
        <v>2012</v>
      </c>
      <c r="C4593" t="s">
        <v>136</v>
      </c>
      <c r="D4593" t="s">
        <v>137</v>
      </c>
      <c r="E4593" t="s">
        <v>81</v>
      </c>
      <c r="F4593" t="s">
        <v>81</v>
      </c>
      <c r="G4593">
        <v>30</v>
      </c>
      <c r="H4593" t="s">
        <v>156</v>
      </c>
      <c r="I4593">
        <v>2012</v>
      </c>
      <c r="J4593" t="s">
        <v>92</v>
      </c>
      <c r="K4593" t="s">
        <v>1950</v>
      </c>
      <c r="L4593">
        <v>3739.046043018915</v>
      </c>
      <c r="M4593" s="9" t="str">
        <f>Data[[#This Row],[schedule]]&amp;" | "&amp;Data[[#This Row],[section]]</f>
        <v>SCHEDULE 2: REPORT ON THE REGULATORY PROFIT | 2a: Regulatory Profit</v>
      </c>
      <c r="N4593" s="9" t="str">
        <f t="shared" si="71"/>
        <v>SCHEDULE 2: REPORT ON THE REGULATORY PROFIT | 2a: Regulatory Profit | Indexed revaluation</v>
      </c>
    </row>
    <row r="4594" spans="1:14" hidden="1">
      <c r="A4594" t="s">
        <v>2</v>
      </c>
      <c r="B4594">
        <v>2012</v>
      </c>
      <c r="C4594" t="s">
        <v>136</v>
      </c>
      <c r="D4594" t="s">
        <v>137</v>
      </c>
      <c r="E4594" t="s">
        <v>81</v>
      </c>
      <c r="F4594" t="s">
        <v>81</v>
      </c>
      <c r="G4594">
        <v>31</v>
      </c>
      <c r="H4594" t="s">
        <v>157</v>
      </c>
      <c r="I4594">
        <v>2012</v>
      </c>
      <c r="J4594" t="s">
        <v>92</v>
      </c>
      <c r="K4594" t="s">
        <v>458</v>
      </c>
      <c r="L4594">
        <v>0</v>
      </c>
      <c r="M4594" s="9" t="str">
        <f>Data[[#This Row],[schedule]]&amp;" | "&amp;Data[[#This Row],[section]]</f>
        <v>SCHEDULE 2: REPORT ON THE REGULATORY PROFIT | 2a: Regulatory Profit</v>
      </c>
      <c r="N4594" s="9" t="str">
        <f t="shared" si="71"/>
        <v>SCHEDULE 2: REPORT ON THE REGULATORY PROFIT | 2a: Regulatory Profit | Non-indexed revaluation</v>
      </c>
    </row>
    <row r="4595" spans="1:14" hidden="1">
      <c r="A4595" t="s">
        <v>2</v>
      </c>
      <c r="B4595">
        <v>2012</v>
      </c>
      <c r="C4595" t="s">
        <v>136</v>
      </c>
      <c r="D4595" t="s">
        <v>137</v>
      </c>
      <c r="E4595" t="s">
        <v>81</v>
      </c>
      <c r="F4595" t="s">
        <v>81</v>
      </c>
      <c r="G4595">
        <v>32</v>
      </c>
      <c r="H4595" t="s">
        <v>158</v>
      </c>
      <c r="I4595">
        <v>2012</v>
      </c>
      <c r="J4595" t="s">
        <v>92</v>
      </c>
      <c r="K4595" t="s">
        <v>1950</v>
      </c>
      <c r="L4595">
        <v>3739.046043018915</v>
      </c>
      <c r="M4595" s="9" t="str">
        <f>Data[[#This Row],[schedule]]&amp;" | "&amp;Data[[#This Row],[section]]</f>
        <v>SCHEDULE 2: REPORT ON THE REGULATORY PROFIT | 2a: Regulatory Profit</v>
      </c>
      <c r="N4595" s="9" t="str">
        <f t="shared" si="71"/>
        <v>SCHEDULE 2: REPORT ON THE REGULATORY PROFIT | 2a: Regulatory Profit | Total revaluations</v>
      </c>
    </row>
    <row r="4596" spans="1:14" hidden="1">
      <c r="A4596" t="s">
        <v>2</v>
      </c>
      <c r="B4596">
        <v>2012</v>
      </c>
      <c r="C4596" t="s">
        <v>136</v>
      </c>
      <c r="D4596" t="s">
        <v>137</v>
      </c>
      <c r="E4596" t="s">
        <v>81</v>
      </c>
      <c r="F4596" t="s">
        <v>81</v>
      </c>
      <c r="G4596">
        <v>34</v>
      </c>
      <c r="H4596" t="s">
        <v>159</v>
      </c>
      <c r="I4596">
        <v>2012</v>
      </c>
      <c r="J4596" t="s">
        <v>92</v>
      </c>
      <c r="K4596" t="s">
        <v>2106</v>
      </c>
      <c r="L4596">
        <v>9182.7319545705741</v>
      </c>
      <c r="M4596" s="9" t="str">
        <f>Data[[#This Row],[schedule]]&amp;" | "&amp;Data[[#This Row],[section]]</f>
        <v>SCHEDULE 2: REPORT ON THE REGULATORY PROFIT | 2a: Regulatory Profit</v>
      </c>
      <c r="N4596" s="9" t="str">
        <f t="shared" si="71"/>
        <v>SCHEDULE 2: REPORT ON THE REGULATORY PROFIT | 2a: Regulatory Profit | Regulatory Profit / (Loss) before tax &amp; allowance for long term credit spread</v>
      </c>
    </row>
    <row r="4597" spans="1:14" hidden="1">
      <c r="A4597" t="s">
        <v>2</v>
      </c>
      <c r="B4597">
        <v>2012</v>
      </c>
      <c r="C4597" t="s">
        <v>136</v>
      </c>
      <c r="D4597" t="s">
        <v>137</v>
      </c>
      <c r="E4597" t="s">
        <v>81</v>
      </c>
      <c r="F4597" t="s">
        <v>81</v>
      </c>
      <c r="G4597">
        <v>36</v>
      </c>
      <c r="H4597" t="s">
        <v>160</v>
      </c>
      <c r="I4597">
        <v>2012</v>
      </c>
      <c r="J4597" t="s">
        <v>92</v>
      </c>
      <c r="K4597" t="s">
        <v>458</v>
      </c>
      <c r="L4597">
        <v>0</v>
      </c>
      <c r="M4597" s="9" t="str">
        <f>Data[[#This Row],[schedule]]&amp;" | "&amp;Data[[#This Row],[section]]</f>
        <v>SCHEDULE 2: REPORT ON THE REGULATORY PROFIT | 2a: Regulatory Profit</v>
      </c>
      <c r="N4597" s="9" t="str">
        <f t="shared" si="71"/>
        <v>SCHEDULE 2: REPORT ON THE REGULATORY PROFIT | 2a: Regulatory Profit | Allowance for long term credit spread</v>
      </c>
    </row>
    <row r="4598" spans="1:14" hidden="1">
      <c r="A4598" t="s">
        <v>2</v>
      </c>
      <c r="B4598">
        <v>2012</v>
      </c>
      <c r="C4598" t="s">
        <v>136</v>
      </c>
      <c r="D4598" t="s">
        <v>137</v>
      </c>
      <c r="E4598" t="s">
        <v>81</v>
      </c>
      <c r="F4598" t="s">
        <v>81</v>
      </c>
      <c r="G4598">
        <v>38</v>
      </c>
      <c r="H4598" t="s">
        <v>161</v>
      </c>
      <c r="I4598">
        <v>2012</v>
      </c>
      <c r="J4598" t="s">
        <v>92</v>
      </c>
      <c r="K4598" t="s">
        <v>2106</v>
      </c>
      <c r="L4598">
        <v>9182.7319545705741</v>
      </c>
      <c r="M4598" s="9" t="str">
        <f>Data[[#This Row],[schedule]]&amp;" | "&amp;Data[[#This Row],[section]]</f>
        <v>SCHEDULE 2: REPORT ON THE REGULATORY PROFIT | 2a: Regulatory Profit</v>
      </c>
      <c r="N4598" s="9" t="str">
        <f t="shared" si="71"/>
        <v>SCHEDULE 2: REPORT ON THE REGULATORY PROFIT | 2a: Regulatory Profit | Regulatory Profit / (Loss) before tax</v>
      </c>
    </row>
    <row r="4599" spans="1:14" hidden="1">
      <c r="A4599" t="s">
        <v>2</v>
      </c>
      <c r="B4599">
        <v>2012</v>
      </c>
      <c r="C4599" t="s">
        <v>136</v>
      </c>
      <c r="D4599" t="s">
        <v>137</v>
      </c>
      <c r="E4599" t="s">
        <v>81</v>
      </c>
      <c r="F4599" t="s">
        <v>81</v>
      </c>
      <c r="G4599">
        <v>40</v>
      </c>
      <c r="H4599" t="s">
        <v>162</v>
      </c>
      <c r="I4599">
        <v>2012</v>
      </c>
      <c r="J4599" t="s">
        <v>92</v>
      </c>
      <c r="K4599" t="s">
        <v>1955</v>
      </c>
      <c r="L4599">
        <v>1665.287619001582</v>
      </c>
      <c r="M4599" s="9" t="str">
        <f>Data[[#This Row],[schedule]]&amp;" | "&amp;Data[[#This Row],[section]]</f>
        <v>SCHEDULE 2: REPORT ON THE REGULATORY PROFIT | 2a: Regulatory Profit</v>
      </c>
      <c r="N4599" s="9" t="str">
        <f t="shared" si="71"/>
        <v>SCHEDULE 2: REPORT ON THE REGULATORY PROFIT | 2a: Regulatory Profit | Regulatory tax allowance</v>
      </c>
    </row>
    <row r="4600" spans="1:14" hidden="1">
      <c r="A4600" t="s">
        <v>2</v>
      </c>
      <c r="B4600">
        <v>2012</v>
      </c>
      <c r="C4600" t="s">
        <v>136</v>
      </c>
      <c r="D4600" t="s">
        <v>137</v>
      </c>
      <c r="E4600" t="s">
        <v>81</v>
      </c>
      <c r="F4600" t="s">
        <v>81</v>
      </c>
      <c r="G4600">
        <v>42</v>
      </c>
      <c r="H4600" t="s">
        <v>163</v>
      </c>
      <c r="I4600">
        <v>2012</v>
      </c>
      <c r="J4600" t="s">
        <v>92</v>
      </c>
      <c r="K4600" t="s">
        <v>1960</v>
      </c>
      <c r="L4600">
        <v>7517.4443355689918</v>
      </c>
      <c r="M4600" s="9" t="str">
        <f>Data[[#This Row],[schedule]]&amp;" | "&amp;Data[[#This Row],[section]]</f>
        <v>SCHEDULE 2: REPORT ON THE REGULATORY PROFIT | 2a: Regulatory Profit</v>
      </c>
      <c r="N4600" s="9" t="str">
        <f t="shared" si="71"/>
        <v xml:space="preserve">SCHEDULE 2: REPORT ON THE REGULATORY PROFIT | 2a: Regulatory Profit | Regulatory Profit / (Loss) </v>
      </c>
    </row>
    <row r="4601" spans="1:14" hidden="1">
      <c r="A4601" t="s">
        <v>2</v>
      </c>
      <c r="B4601">
        <v>2012</v>
      </c>
      <c r="C4601" t="s">
        <v>136</v>
      </c>
      <c r="D4601" t="s">
        <v>138</v>
      </c>
      <c r="E4601" t="s">
        <v>81</v>
      </c>
      <c r="F4601" t="s">
        <v>81</v>
      </c>
      <c r="G4601">
        <v>88</v>
      </c>
      <c r="H4601" t="s">
        <v>164</v>
      </c>
      <c r="I4601">
        <v>2012</v>
      </c>
      <c r="J4601" t="s">
        <v>92</v>
      </c>
      <c r="K4601" t="s">
        <v>2126</v>
      </c>
      <c r="L4601">
        <v>1712.162</v>
      </c>
      <c r="M4601" s="9" t="str">
        <f>Data[[#This Row],[schedule]]&amp;" | "&amp;Data[[#This Row],[section]]</f>
        <v>SCHEDULE 2: REPORT ON THE REGULATORY PROFIT | 2b(ii): Financial Incentives</v>
      </c>
      <c r="N4601" s="9" t="str">
        <f t="shared" si="71"/>
        <v>SCHEDULE 2: REPORT ON THE REGULATORY PROFIT | 2b(ii): Financial Incentives | Pricing incentives</v>
      </c>
    </row>
    <row r="4602" spans="1:14" hidden="1">
      <c r="A4602" t="s">
        <v>2</v>
      </c>
      <c r="B4602">
        <v>2012</v>
      </c>
      <c r="C4602" t="s">
        <v>136</v>
      </c>
      <c r="D4602" t="s">
        <v>138</v>
      </c>
      <c r="E4602" t="s">
        <v>81</v>
      </c>
      <c r="F4602" t="s">
        <v>81</v>
      </c>
      <c r="G4602">
        <v>89</v>
      </c>
      <c r="H4602" t="s">
        <v>165</v>
      </c>
      <c r="I4602">
        <v>2012</v>
      </c>
      <c r="J4602" t="s">
        <v>92</v>
      </c>
      <c r="K4602" t="s">
        <v>2127</v>
      </c>
      <c r="L4602">
        <v>279</v>
      </c>
      <c r="M4602" s="9" t="str">
        <f>Data[[#This Row],[schedule]]&amp;" | "&amp;Data[[#This Row],[section]]</f>
        <v>SCHEDULE 2: REPORT ON THE REGULATORY PROFIT | 2b(ii): Financial Incentives</v>
      </c>
      <c r="N4602" s="9" t="str">
        <f t="shared" si="71"/>
        <v>SCHEDULE 2: REPORT ON THE REGULATORY PROFIT | 2b(ii): Financial Incentives | Other incentives</v>
      </c>
    </row>
    <row r="4603" spans="1:14" hidden="1">
      <c r="A4603" t="s">
        <v>2</v>
      </c>
      <c r="B4603">
        <v>2012</v>
      </c>
      <c r="C4603" t="s">
        <v>136</v>
      </c>
      <c r="D4603" t="s">
        <v>138</v>
      </c>
      <c r="E4603" t="s">
        <v>81</v>
      </c>
      <c r="F4603" t="s">
        <v>81</v>
      </c>
      <c r="G4603">
        <v>90</v>
      </c>
      <c r="H4603" t="s">
        <v>166</v>
      </c>
      <c r="I4603">
        <v>2012</v>
      </c>
      <c r="J4603" t="s">
        <v>92</v>
      </c>
      <c r="K4603" t="s">
        <v>2128</v>
      </c>
      <c r="L4603">
        <v>1991.162</v>
      </c>
      <c r="M4603" s="9" t="str">
        <f>Data[[#This Row],[schedule]]&amp;" | "&amp;Data[[#This Row],[section]]</f>
        <v>SCHEDULE 2: REPORT ON THE REGULATORY PROFIT | 2b(ii): Financial Incentives</v>
      </c>
      <c r="N4603" s="9" t="str">
        <f t="shared" si="71"/>
        <v>SCHEDULE 2: REPORT ON THE REGULATORY PROFIT | 2b(ii): Financial Incentives | Total financial incentives</v>
      </c>
    </row>
    <row r="4604" spans="1:14" hidden="1">
      <c r="A4604" t="s">
        <v>2</v>
      </c>
      <c r="B4604">
        <v>2012</v>
      </c>
      <c r="C4604" t="s">
        <v>136</v>
      </c>
      <c r="D4604" t="s">
        <v>139</v>
      </c>
      <c r="E4604" t="s">
        <v>81</v>
      </c>
      <c r="F4604" t="s">
        <v>81</v>
      </c>
      <c r="G4604">
        <v>93</v>
      </c>
      <c r="H4604" t="s">
        <v>167</v>
      </c>
      <c r="I4604">
        <v>2012</v>
      </c>
      <c r="J4604" t="s">
        <v>92</v>
      </c>
      <c r="K4604" t="s">
        <v>2129</v>
      </c>
      <c r="L4604">
        <v>739.01762004774196</v>
      </c>
      <c r="M4604" s="9" t="str">
        <f>Data[[#This Row],[schedule]]&amp;" | "&amp;Data[[#This Row],[section]]</f>
        <v>SCHEDULE 2: REPORT ON THE REGULATORY PROFIT | 2b(iii): Rates and Levy Costs</v>
      </c>
      <c r="N4604" s="9" t="str">
        <f t="shared" si="71"/>
        <v>SCHEDULE 2: REPORT ON THE REGULATORY PROFIT | 2b(iii): Rates and Levy Costs | Rates and levy costs</v>
      </c>
    </row>
    <row r="4605" spans="1:14" hidden="1">
      <c r="A4605" t="s">
        <v>2</v>
      </c>
      <c r="B4605">
        <v>2012</v>
      </c>
      <c r="C4605" t="s">
        <v>136</v>
      </c>
      <c r="D4605" t="s">
        <v>140</v>
      </c>
      <c r="E4605" t="s">
        <v>81</v>
      </c>
      <c r="F4605" t="s">
        <v>81</v>
      </c>
      <c r="G4605">
        <v>96</v>
      </c>
      <c r="H4605" t="s">
        <v>168</v>
      </c>
      <c r="I4605">
        <v>2012</v>
      </c>
      <c r="J4605" t="s">
        <v>92</v>
      </c>
      <c r="K4605" t="s">
        <v>458</v>
      </c>
      <c r="L4605">
        <v>0</v>
      </c>
      <c r="M4605" s="9" t="str">
        <f>Data[[#This Row],[schedule]]&amp;" | "&amp;Data[[#This Row],[section]]</f>
        <v>SCHEDULE 2: REPORT ON THE REGULATORY PROFIT | 2b(iv): Merger and Acquisition Expenses</v>
      </c>
      <c r="N4605" s="9" t="str">
        <f t="shared" si="71"/>
        <v>SCHEDULE 2: REPORT ON THE REGULATORY PROFIT | 2b(iv): Merger and Acquisition Expenses | Merger and acquisition expenses</v>
      </c>
    </row>
    <row r="4606" spans="1:14" hidden="1">
      <c r="A4606" t="s">
        <v>2</v>
      </c>
      <c r="B4606">
        <v>2012</v>
      </c>
      <c r="C4606" t="s">
        <v>104</v>
      </c>
      <c r="D4606" t="s">
        <v>105</v>
      </c>
      <c r="E4606" t="s">
        <v>101</v>
      </c>
      <c r="F4606" t="s">
        <v>81</v>
      </c>
      <c r="G4606">
        <v>9</v>
      </c>
      <c r="H4606" t="s">
        <v>109</v>
      </c>
      <c r="I4606">
        <v>2010</v>
      </c>
      <c r="J4606" t="s">
        <v>92</v>
      </c>
      <c r="K4606" t="s">
        <v>81</v>
      </c>
      <c r="M4606" s="9" t="str">
        <f>Data[[#This Row],[schedule]]&amp;" | "&amp;Data[[#This Row],[section]]</f>
        <v>SCHEDULE 1: REPORT ON RETURN ON INVESTMENT | 1a: Return on Investment</v>
      </c>
      <c r="N4606" s="9" t="str">
        <f t="shared" si="71"/>
        <v>SCHEDULE 1: REPORT ON RETURN ON INVESTMENT | 1a: Return on Investment | By category | Regulatory profit / (loss)</v>
      </c>
    </row>
    <row r="4607" spans="1:14" hidden="1">
      <c r="A4607" t="s">
        <v>2</v>
      </c>
      <c r="B4607">
        <v>2012</v>
      </c>
      <c r="C4607" t="s">
        <v>104</v>
      </c>
      <c r="D4607" t="s">
        <v>105</v>
      </c>
      <c r="E4607" t="s">
        <v>101</v>
      </c>
      <c r="F4607" t="s">
        <v>81</v>
      </c>
      <c r="G4607">
        <v>9</v>
      </c>
      <c r="H4607" t="s">
        <v>109</v>
      </c>
      <c r="I4607">
        <v>2011</v>
      </c>
      <c r="J4607" t="s">
        <v>92</v>
      </c>
      <c r="K4607" t="s">
        <v>4891</v>
      </c>
      <c r="L4607">
        <v>18884.13379560805</v>
      </c>
      <c r="M4607" s="9" t="str">
        <f>Data[[#This Row],[schedule]]&amp;" | "&amp;Data[[#This Row],[section]]</f>
        <v>SCHEDULE 1: REPORT ON RETURN ON INVESTMENT | 1a: Return on Investment</v>
      </c>
      <c r="N4607" s="9" t="str">
        <f t="shared" si="71"/>
        <v>SCHEDULE 1: REPORT ON RETURN ON INVESTMENT | 1a: Return on Investment | By category | Regulatory profit / (loss)</v>
      </c>
    </row>
    <row r="4608" spans="1:14" hidden="1">
      <c r="A4608" t="s">
        <v>2</v>
      </c>
      <c r="B4608">
        <v>2012</v>
      </c>
      <c r="C4608" t="s">
        <v>104</v>
      </c>
      <c r="D4608" t="s">
        <v>105</v>
      </c>
      <c r="E4608" t="s">
        <v>101</v>
      </c>
      <c r="F4608" t="s">
        <v>81</v>
      </c>
      <c r="G4608">
        <v>9</v>
      </c>
      <c r="H4608" t="s">
        <v>109</v>
      </c>
      <c r="I4608">
        <v>2012</v>
      </c>
      <c r="J4608" t="s">
        <v>92</v>
      </c>
      <c r="K4608" t="s">
        <v>1960</v>
      </c>
      <c r="L4608">
        <v>7517.4443355689918</v>
      </c>
      <c r="M4608" s="9" t="str">
        <f>Data[[#This Row],[schedule]]&amp;" | "&amp;Data[[#This Row],[section]]</f>
        <v>SCHEDULE 1: REPORT ON RETURN ON INVESTMENT | 1a: Return on Investment</v>
      </c>
      <c r="N4608" s="9" t="str">
        <f t="shared" si="71"/>
        <v>SCHEDULE 1: REPORT ON RETURN ON INVESTMENT | 1a: Return on Investment | By category | Regulatory profit / (loss)</v>
      </c>
    </row>
    <row r="4609" spans="1:14" hidden="1">
      <c r="A4609" t="s">
        <v>2</v>
      </c>
      <c r="B4609">
        <v>2012</v>
      </c>
      <c r="C4609" t="s">
        <v>104</v>
      </c>
      <c r="D4609" t="s">
        <v>105</v>
      </c>
      <c r="E4609" t="s">
        <v>101</v>
      </c>
      <c r="F4609" t="s">
        <v>81</v>
      </c>
      <c r="G4609">
        <v>10</v>
      </c>
      <c r="H4609" t="s">
        <v>110</v>
      </c>
      <c r="I4609">
        <v>2010</v>
      </c>
      <c r="J4609" t="s">
        <v>92</v>
      </c>
      <c r="K4609" t="s">
        <v>81</v>
      </c>
      <c r="M4609" s="9" t="str">
        <f>Data[[#This Row],[schedule]]&amp;" | "&amp;Data[[#This Row],[section]]</f>
        <v>SCHEDULE 1: REPORT ON RETURN ON INVESTMENT | 1a: Return on Investment</v>
      </c>
      <c r="N4609" s="9" t="str">
        <f t="shared" si="71"/>
        <v>SCHEDULE 1: REPORT ON RETURN ON INVESTMENT | 1a: Return on Investment | By category | Notional interest tax shield</v>
      </c>
    </row>
    <row r="4610" spans="1:14" hidden="1">
      <c r="A4610" t="s">
        <v>2</v>
      </c>
      <c r="B4610">
        <v>2012</v>
      </c>
      <c r="C4610" t="s">
        <v>104</v>
      </c>
      <c r="D4610" t="s">
        <v>105</v>
      </c>
      <c r="E4610" t="s">
        <v>101</v>
      </c>
      <c r="F4610" t="s">
        <v>81</v>
      </c>
      <c r="G4610">
        <v>10</v>
      </c>
      <c r="H4610" t="s">
        <v>110</v>
      </c>
      <c r="I4610">
        <v>2011</v>
      </c>
      <c r="J4610" t="s">
        <v>92</v>
      </c>
      <c r="K4610" t="s">
        <v>4892</v>
      </c>
      <c r="L4610">
        <v>1009.7740614000001</v>
      </c>
      <c r="M4610" s="9" t="str">
        <f>Data[[#This Row],[schedule]]&amp;" | "&amp;Data[[#This Row],[section]]</f>
        <v>SCHEDULE 1: REPORT ON RETURN ON INVESTMENT | 1a: Return on Investment</v>
      </c>
      <c r="N4610" s="9" t="str">
        <f t="shared" ref="N4610:N4673" si="72">SUBSTITUTE(SUBSTITUTE(SUBSTITUTE(C4610&amp;" | "&amp;D4610&amp;" | "&amp;E4610&amp;" | "&amp;F4610&amp;" | "&amp;H4610," |  |  | "," | ")," |  |  | "," | ")," |  | "," | ")</f>
        <v>SCHEDULE 1: REPORT ON RETURN ON INVESTMENT | 1a: Return on Investment | By category | Notional interest tax shield</v>
      </c>
    </row>
    <row r="4611" spans="1:14" hidden="1">
      <c r="A4611" t="s">
        <v>2</v>
      </c>
      <c r="B4611">
        <v>2012</v>
      </c>
      <c r="C4611" t="s">
        <v>104</v>
      </c>
      <c r="D4611" t="s">
        <v>105</v>
      </c>
      <c r="E4611" t="s">
        <v>101</v>
      </c>
      <c r="F4611" t="s">
        <v>81</v>
      </c>
      <c r="G4611">
        <v>10</v>
      </c>
      <c r="H4611" t="s">
        <v>110</v>
      </c>
      <c r="I4611">
        <v>2012</v>
      </c>
      <c r="J4611" t="s">
        <v>92</v>
      </c>
      <c r="K4611" t="s">
        <v>4893</v>
      </c>
      <c r="L4611">
        <v>1131.0583956</v>
      </c>
      <c r="M4611" s="9" t="str">
        <f>Data[[#This Row],[schedule]]&amp;" | "&amp;Data[[#This Row],[section]]</f>
        <v>SCHEDULE 1: REPORT ON RETURN ON INVESTMENT | 1a: Return on Investment</v>
      </c>
      <c r="N4611" s="9" t="str">
        <f t="shared" si="72"/>
        <v>SCHEDULE 1: REPORT ON RETURN ON INVESTMENT | 1a: Return on Investment | By category | Notional interest tax shield</v>
      </c>
    </row>
    <row r="4612" spans="1:14" hidden="1">
      <c r="A4612" t="s">
        <v>2</v>
      </c>
      <c r="B4612">
        <v>2012</v>
      </c>
      <c r="C4612" t="s">
        <v>104</v>
      </c>
      <c r="D4612" t="s">
        <v>105</v>
      </c>
      <c r="E4612" t="s">
        <v>101</v>
      </c>
      <c r="F4612" t="s">
        <v>81</v>
      </c>
      <c r="G4612">
        <v>11</v>
      </c>
      <c r="H4612" t="s">
        <v>111</v>
      </c>
      <c r="I4612">
        <v>2010</v>
      </c>
      <c r="J4612" t="s">
        <v>92</v>
      </c>
      <c r="K4612" t="s">
        <v>81</v>
      </c>
      <c r="M4612" s="9" t="str">
        <f>Data[[#This Row],[schedule]]&amp;" | "&amp;Data[[#This Row],[section]]</f>
        <v>SCHEDULE 1: REPORT ON RETURN ON INVESTMENT | 1a: Return on Investment</v>
      </c>
      <c r="N4612" s="9" t="str">
        <f t="shared" si="72"/>
        <v>SCHEDULE 1: REPORT ON RETURN ON INVESTMENT | 1a: Return on Investment | By category | Adjusted regulatory profit</v>
      </c>
    </row>
    <row r="4613" spans="1:14" hidden="1">
      <c r="A4613" t="s">
        <v>2</v>
      </c>
      <c r="B4613">
        <v>2012</v>
      </c>
      <c r="C4613" t="s">
        <v>104</v>
      </c>
      <c r="D4613" t="s">
        <v>105</v>
      </c>
      <c r="E4613" t="s">
        <v>101</v>
      </c>
      <c r="F4613" t="s">
        <v>81</v>
      </c>
      <c r="G4613">
        <v>11</v>
      </c>
      <c r="H4613" t="s">
        <v>111</v>
      </c>
      <c r="I4613">
        <v>2011</v>
      </c>
      <c r="J4613" t="s">
        <v>92</v>
      </c>
      <c r="K4613" t="s">
        <v>4895</v>
      </c>
      <c r="L4613">
        <v>17873.35973420805</v>
      </c>
      <c r="M4613" s="9" t="str">
        <f>Data[[#This Row],[schedule]]&amp;" | "&amp;Data[[#This Row],[section]]</f>
        <v>SCHEDULE 1: REPORT ON RETURN ON INVESTMENT | 1a: Return on Investment</v>
      </c>
      <c r="N4613" s="9" t="str">
        <f t="shared" si="72"/>
        <v>SCHEDULE 1: REPORT ON RETURN ON INVESTMENT | 1a: Return on Investment | By category | Adjusted regulatory profit</v>
      </c>
    </row>
    <row r="4614" spans="1:14" hidden="1">
      <c r="A4614" t="s">
        <v>2</v>
      </c>
      <c r="B4614">
        <v>2012</v>
      </c>
      <c r="C4614" t="s">
        <v>104</v>
      </c>
      <c r="D4614" t="s">
        <v>105</v>
      </c>
      <c r="E4614" t="s">
        <v>101</v>
      </c>
      <c r="F4614" t="s">
        <v>81</v>
      </c>
      <c r="G4614">
        <v>11</v>
      </c>
      <c r="H4614" t="s">
        <v>111</v>
      </c>
      <c r="I4614">
        <v>2012</v>
      </c>
      <c r="J4614" t="s">
        <v>92</v>
      </c>
      <c r="K4614" t="s">
        <v>4920</v>
      </c>
      <c r="L4614">
        <v>6386.3859399689918</v>
      </c>
      <c r="M4614" s="9" t="str">
        <f>Data[[#This Row],[schedule]]&amp;" | "&amp;Data[[#This Row],[section]]</f>
        <v>SCHEDULE 1: REPORT ON RETURN ON INVESTMENT | 1a: Return on Investment</v>
      </c>
      <c r="N4614" s="9" t="str">
        <f t="shared" si="72"/>
        <v>SCHEDULE 1: REPORT ON RETURN ON INVESTMENT | 1a: Return on Investment | By category | Adjusted regulatory profit</v>
      </c>
    </row>
    <row r="4615" spans="1:14" hidden="1">
      <c r="A4615" t="s">
        <v>2</v>
      </c>
      <c r="B4615">
        <v>2012</v>
      </c>
      <c r="C4615" t="s">
        <v>104</v>
      </c>
      <c r="D4615" t="s">
        <v>105</v>
      </c>
      <c r="E4615" t="s">
        <v>101</v>
      </c>
      <c r="F4615" t="s">
        <v>81</v>
      </c>
      <c r="G4615">
        <v>12</v>
      </c>
      <c r="H4615" t="s">
        <v>112</v>
      </c>
      <c r="I4615">
        <v>2010</v>
      </c>
      <c r="J4615" t="s">
        <v>92</v>
      </c>
      <c r="K4615" t="s">
        <v>81</v>
      </c>
      <c r="M4615" s="9" t="str">
        <f>Data[[#This Row],[schedule]]&amp;" | "&amp;Data[[#This Row],[section]]</f>
        <v>SCHEDULE 1: REPORT ON RETURN ON INVESTMENT | 1a: Return on Investment</v>
      </c>
      <c r="N4615" s="9" t="str">
        <f t="shared" si="72"/>
        <v xml:space="preserve">SCHEDULE 1: REPORT ON RETURN ON INVESTMENT | 1a: Return on Investment | By category | Regulatory investment value </v>
      </c>
    </row>
    <row r="4616" spans="1:14" hidden="1">
      <c r="A4616" t="s">
        <v>2</v>
      </c>
      <c r="B4616">
        <v>2012</v>
      </c>
      <c r="C4616" t="s">
        <v>104</v>
      </c>
      <c r="D4616" t="s">
        <v>105</v>
      </c>
      <c r="E4616" t="s">
        <v>101</v>
      </c>
      <c r="F4616" t="s">
        <v>81</v>
      </c>
      <c r="G4616">
        <v>12</v>
      </c>
      <c r="H4616" t="s">
        <v>112</v>
      </c>
      <c r="I4616">
        <v>2011</v>
      </c>
      <c r="J4616" t="s">
        <v>92</v>
      </c>
      <c r="K4616" t="s">
        <v>4898</v>
      </c>
      <c r="L4616">
        <v>315237.84049999999</v>
      </c>
      <c r="M4616" s="9" t="str">
        <f>Data[[#This Row],[schedule]]&amp;" | "&amp;Data[[#This Row],[section]]</f>
        <v>SCHEDULE 1: REPORT ON RETURN ON INVESTMENT | 1a: Return on Investment</v>
      </c>
      <c r="N4616" s="9" t="str">
        <f t="shared" si="72"/>
        <v xml:space="preserve">SCHEDULE 1: REPORT ON RETURN ON INVESTMENT | 1a: Return on Investment | By category | Regulatory investment value </v>
      </c>
    </row>
    <row r="4617" spans="1:14" hidden="1">
      <c r="A4617" t="s">
        <v>2</v>
      </c>
      <c r="B4617">
        <v>2012</v>
      </c>
      <c r="C4617" t="s">
        <v>104</v>
      </c>
      <c r="D4617" t="s">
        <v>105</v>
      </c>
      <c r="E4617" t="s">
        <v>101</v>
      </c>
      <c r="F4617" t="s">
        <v>81</v>
      </c>
      <c r="G4617">
        <v>12</v>
      </c>
      <c r="H4617" t="s">
        <v>112</v>
      </c>
      <c r="I4617">
        <v>2012</v>
      </c>
      <c r="J4617" t="s">
        <v>92</v>
      </c>
      <c r="K4617" t="s">
        <v>4899</v>
      </c>
      <c r="L4617">
        <v>404057.5</v>
      </c>
      <c r="M4617" s="9" t="str">
        <f>Data[[#This Row],[schedule]]&amp;" | "&amp;Data[[#This Row],[section]]</f>
        <v>SCHEDULE 1: REPORT ON RETURN ON INVESTMENT | 1a: Return on Investment</v>
      </c>
      <c r="N4617" s="9" t="str">
        <f t="shared" si="72"/>
        <v xml:space="preserve">SCHEDULE 1: REPORT ON RETURN ON INVESTMENT | 1a: Return on Investment | By category | Regulatory investment value </v>
      </c>
    </row>
    <row r="4618" spans="1:14" hidden="1">
      <c r="A4618" t="s">
        <v>2</v>
      </c>
      <c r="B4618">
        <v>2012</v>
      </c>
      <c r="C4618" t="s">
        <v>104</v>
      </c>
      <c r="D4618" t="s">
        <v>105</v>
      </c>
      <c r="E4618" t="s">
        <v>101</v>
      </c>
      <c r="F4618" t="s">
        <v>81</v>
      </c>
      <c r="G4618">
        <v>14</v>
      </c>
      <c r="H4618" t="s">
        <v>113</v>
      </c>
      <c r="I4618">
        <v>2010</v>
      </c>
      <c r="J4618" t="s">
        <v>93</v>
      </c>
      <c r="K4618" t="s">
        <v>81</v>
      </c>
      <c r="M4618" s="9" t="str">
        <f>Data[[#This Row],[schedule]]&amp;" | "&amp;Data[[#This Row],[section]]</f>
        <v>SCHEDULE 1: REPORT ON RETURN ON INVESTMENT | 1a: Return on Investment</v>
      </c>
      <c r="N4618" s="9" t="str">
        <f t="shared" si="72"/>
        <v>SCHEDULE 1: REPORT ON RETURN ON INVESTMENT | 1a: Return on Investment | By category | ROI—comparable to a post tax WACC (%)</v>
      </c>
    </row>
    <row r="4619" spans="1:14" hidden="1">
      <c r="A4619" t="s">
        <v>2</v>
      </c>
      <c r="B4619">
        <v>2012</v>
      </c>
      <c r="C4619" t="s">
        <v>104</v>
      </c>
      <c r="D4619" t="s">
        <v>105</v>
      </c>
      <c r="E4619" t="s">
        <v>101</v>
      </c>
      <c r="F4619" t="s">
        <v>81</v>
      </c>
      <c r="G4619">
        <v>14</v>
      </c>
      <c r="H4619" t="s">
        <v>113</v>
      </c>
      <c r="I4619">
        <v>2011</v>
      </c>
      <c r="J4619" t="s">
        <v>93</v>
      </c>
      <c r="K4619" t="s">
        <v>4901</v>
      </c>
      <c r="L4619">
        <v>5.6698014761993799E-2</v>
      </c>
      <c r="M4619" s="9" t="str">
        <f>Data[[#This Row],[schedule]]&amp;" | "&amp;Data[[#This Row],[section]]</f>
        <v>SCHEDULE 1: REPORT ON RETURN ON INVESTMENT | 1a: Return on Investment</v>
      </c>
      <c r="N4619" s="9" t="str">
        <f t="shared" si="72"/>
        <v>SCHEDULE 1: REPORT ON RETURN ON INVESTMENT | 1a: Return on Investment | By category | ROI—comparable to a post tax WACC (%)</v>
      </c>
    </row>
    <row r="4620" spans="1:14" hidden="1">
      <c r="A4620" t="s">
        <v>2</v>
      </c>
      <c r="B4620">
        <v>2012</v>
      </c>
      <c r="C4620" t="s">
        <v>104</v>
      </c>
      <c r="D4620" t="s">
        <v>105</v>
      </c>
      <c r="E4620" t="s">
        <v>101</v>
      </c>
      <c r="F4620" t="s">
        <v>81</v>
      </c>
      <c r="G4620">
        <v>14</v>
      </c>
      <c r="H4620" t="s">
        <v>113</v>
      </c>
      <c r="I4620">
        <v>2012</v>
      </c>
      <c r="J4620" t="s">
        <v>93</v>
      </c>
      <c r="K4620" t="s">
        <v>4921</v>
      </c>
      <c r="L4620">
        <v>1.5805636425432E-2</v>
      </c>
      <c r="M4620" s="9" t="str">
        <f>Data[[#This Row],[schedule]]&amp;" | "&amp;Data[[#This Row],[section]]</f>
        <v>SCHEDULE 1: REPORT ON RETURN ON INVESTMENT | 1a: Return on Investment</v>
      </c>
      <c r="N4620" s="9" t="str">
        <f t="shared" si="72"/>
        <v>SCHEDULE 1: REPORT ON RETURN ON INVESTMENT | 1a: Return on Investment | By category | ROI—comparable to a post tax WACC (%)</v>
      </c>
    </row>
    <row r="4621" spans="1:14" hidden="1">
      <c r="A4621" t="s">
        <v>2</v>
      </c>
      <c r="B4621">
        <v>2012</v>
      </c>
      <c r="C4621" t="s">
        <v>104</v>
      </c>
      <c r="D4621" t="s">
        <v>105</v>
      </c>
      <c r="E4621" t="s">
        <v>101</v>
      </c>
      <c r="F4621" t="s">
        <v>81</v>
      </c>
      <c r="G4621">
        <v>15</v>
      </c>
      <c r="H4621" t="s">
        <v>114</v>
      </c>
      <c r="I4621">
        <v>2010</v>
      </c>
      <c r="J4621" t="s">
        <v>93</v>
      </c>
      <c r="K4621" t="s">
        <v>81</v>
      </c>
      <c r="M4621" s="9" t="str">
        <f>Data[[#This Row],[schedule]]&amp;" | "&amp;Data[[#This Row],[section]]</f>
        <v>SCHEDULE 1: REPORT ON RETURN ON INVESTMENT | 1a: Return on Investment</v>
      </c>
      <c r="N4621" s="9" t="str">
        <f t="shared" si="72"/>
        <v>SCHEDULE 1: REPORT ON RETURN ON INVESTMENT | 1a: Return on Investment | By category | Post tax WACC (%)</v>
      </c>
    </row>
    <row r="4622" spans="1:14" hidden="1">
      <c r="A4622" t="s">
        <v>2</v>
      </c>
      <c r="B4622">
        <v>2012</v>
      </c>
      <c r="C4622" t="s">
        <v>104</v>
      </c>
      <c r="D4622" t="s">
        <v>105</v>
      </c>
      <c r="E4622" t="s">
        <v>101</v>
      </c>
      <c r="F4622" t="s">
        <v>81</v>
      </c>
      <c r="G4622">
        <v>15</v>
      </c>
      <c r="H4622" t="s">
        <v>114</v>
      </c>
      <c r="I4622">
        <v>2011</v>
      </c>
      <c r="J4622" t="s">
        <v>93</v>
      </c>
      <c r="K4622" t="s">
        <v>788</v>
      </c>
      <c r="L4622">
        <v>8.0600000000000005E-2</v>
      </c>
      <c r="M4622" s="9" t="str">
        <f>Data[[#This Row],[schedule]]&amp;" | "&amp;Data[[#This Row],[section]]</f>
        <v>SCHEDULE 1: REPORT ON RETURN ON INVESTMENT | 1a: Return on Investment</v>
      </c>
      <c r="N4622" s="9" t="str">
        <f t="shared" si="72"/>
        <v>SCHEDULE 1: REPORT ON RETURN ON INVESTMENT | 1a: Return on Investment | By category | Post tax WACC (%)</v>
      </c>
    </row>
    <row r="4623" spans="1:14" hidden="1">
      <c r="A4623" t="s">
        <v>2</v>
      </c>
      <c r="B4623">
        <v>2012</v>
      </c>
      <c r="C4623" t="s">
        <v>104</v>
      </c>
      <c r="D4623" t="s">
        <v>105</v>
      </c>
      <c r="E4623" t="s">
        <v>101</v>
      </c>
      <c r="F4623" t="s">
        <v>81</v>
      </c>
      <c r="G4623">
        <v>15</v>
      </c>
      <c r="H4623" t="s">
        <v>114</v>
      </c>
      <c r="I4623">
        <v>2012</v>
      </c>
      <c r="J4623" t="s">
        <v>93</v>
      </c>
      <c r="K4623" t="s">
        <v>789</v>
      </c>
      <c r="L4623">
        <v>7.5600000000000001E-2</v>
      </c>
      <c r="M4623" s="9" t="str">
        <f>Data[[#This Row],[schedule]]&amp;" | "&amp;Data[[#This Row],[section]]</f>
        <v>SCHEDULE 1: REPORT ON RETURN ON INVESTMENT | 1a: Return on Investment</v>
      </c>
      <c r="N4623" s="9" t="str">
        <f t="shared" si="72"/>
        <v>SCHEDULE 1: REPORT ON RETURN ON INVESTMENT | 1a: Return on Investment | By category | Post tax WACC (%)</v>
      </c>
    </row>
    <row r="4624" spans="1:14" hidden="1">
      <c r="A4624" t="s">
        <v>2</v>
      </c>
      <c r="B4624">
        <v>2012</v>
      </c>
      <c r="C4624" t="s">
        <v>104</v>
      </c>
      <c r="D4624" t="s">
        <v>105</v>
      </c>
      <c r="E4624" t="s">
        <v>101</v>
      </c>
      <c r="F4624" t="s">
        <v>81</v>
      </c>
      <c r="G4624">
        <v>17</v>
      </c>
      <c r="H4624" t="s">
        <v>115</v>
      </c>
      <c r="I4624">
        <v>2010</v>
      </c>
      <c r="J4624" t="s">
        <v>93</v>
      </c>
      <c r="K4624" t="s">
        <v>81</v>
      </c>
      <c r="M4624" s="9" t="str">
        <f>Data[[#This Row],[schedule]]&amp;" | "&amp;Data[[#This Row],[section]]</f>
        <v>SCHEDULE 1: REPORT ON RETURN ON INVESTMENT | 1a: Return on Investment</v>
      </c>
      <c r="N4624" s="9" t="str">
        <f t="shared" si="72"/>
        <v>SCHEDULE 1: REPORT ON RETURN ON INVESTMENT | 1a: Return on Investment | By category | ROI—comparable to a vanilla WACC (%)</v>
      </c>
    </row>
    <row r="4625" spans="1:14" hidden="1">
      <c r="A4625" t="s">
        <v>2</v>
      </c>
      <c r="B4625">
        <v>2012</v>
      </c>
      <c r="C4625" t="s">
        <v>104</v>
      </c>
      <c r="D4625" t="s">
        <v>105</v>
      </c>
      <c r="E4625" t="s">
        <v>101</v>
      </c>
      <c r="F4625" t="s">
        <v>81</v>
      </c>
      <c r="G4625">
        <v>17</v>
      </c>
      <c r="H4625" t="s">
        <v>115</v>
      </c>
      <c r="I4625">
        <v>2011</v>
      </c>
      <c r="J4625" t="s">
        <v>93</v>
      </c>
      <c r="K4625" t="s">
        <v>4904</v>
      </c>
      <c r="L4625">
        <v>5.9904400327244499E-2</v>
      </c>
      <c r="M4625" s="9" t="str">
        <f>Data[[#This Row],[schedule]]&amp;" | "&amp;Data[[#This Row],[section]]</f>
        <v>SCHEDULE 1: REPORT ON RETURN ON INVESTMENT | 1a: Return on Investment</v>
      </c>
      <c r="N4625" s="9" t="str">
        <f t="shared" si="72"/>
        <v>SCHEDULE 1: REPORT ON RETURN ON INVESTMENT | 1a: Return on Investment | By category | ROI—comparable to a vanilla WACC (%)</v>
      </c>
    </row>
    <row r="4626" spans="1:14" hidden="1">
      <c r="A4626" t="s">
        <v>2</v>
      </c>
      <c r="B4626">
        <v>2012</v>
      </c>
      <c r="C4626" t="s">
        <v>104</v>
      </c>
      <c r="D4626" t="s">
        <v>105</v>
      </c>
      <c r="E4626" t="s">
        <v>101</v>
      </c>
      <c r="F4626" t="s">
        <v>81</v>
      </c>
      <c r="G4626">
        <v>17</v>
      </c>
      <c r="H4626" t="s">
        <v>115</v>
      </c>
      <c r="I4626">
        <v>2012</v>
      </c>
      <c r="J4626" t="s">
        <v>93</v>
      </c>
      <c r="K4626" t="s">
        <v>4905</v>
      </c>
      <c r="L4626">
        <v>1.8604887511230399E-2</v>
      </c>
      <c r="M4626" s="9" t="str">
        <f>Data[[#This Row],[schedule]]&amp;" | "&amp;Data[[#This Row],[section]]</f>
        <v>SCHEDULE 1: REPORT ON RETURN ON INVESTMENT | 1a: Return on Investment</v>
      </c>
      <c r="N4626" s="9" t="str">
        <f t="shared" si="72"/>
        <v>SCHEDULE 1: REPORT ON RETURN ON INVESTMENT | 1a: Return on Investment | By category | ROI—comparable to a vanilla WACC (%)</v>
      </c>
    </row>
    <row r="4627" spans="1:14" hidden="1">
      <c r="A4627" t="s">
        <v>2</v>
      </c>
      <c r="B4627">
        <v>2012</v>
      </c>
      <c r="C4627" t="s">
        <v>104</v>
      </c>
      <c r="D4627" t="s">
        <v>105</v>
      </c>
      <c r="E4627" t="s">
        <v>101</v>
      </c>
      <c r="F4627" t="s">
        <v>81</v>
      </c>
      <c r="G4627">
        <v>18</v>
      </c>
      <c r="H4627" t="s">
        <v>116</v>
      </c>
      <c r="I4627">
        <v>2010</v>
      </c>
      <c r="J4627" t="s">
        <v>93</v>
      </c>
      <c r="K4627" t="s">
        <v>81</v>
      </c>
      <c r="M4627" s="9" t="str">
        <f>Data[[#This Row],[schedule]]&amp;" | "&amp;Data[[#This Row],[section]]</f>
        <v>SCHEDULE 1: REPORT ON RETURN ON INVESTMENT | 1a: Return on Investment</v>
      </c>
      <c r="N4627" s="9" t="str">
        <f t="shared" si="72"/>
        <v>SCHEDULE 1: REPORT ON RETURN ON INVESTMENT | 1a: Return on Investment | By category | Vanilla WACC (%)</v>
      </c>
    </row>
    <row r="4628" spans="1:14" hidden="1">
      <c r="A4628" t="s">
        <v>2</v>
      </c>
      <c r="B4628">
        <v>2012</v>
      </c>
      <c r="C4628" t="s">
        <v>104</v>
      </c>
      <c r="D4628" t="s">
        <v>105</v>
      </c>
      <c r="E4628" t="s">
        <v>101</v>
      </c>
      <c r="F4628" t="s">
        <v>81</v>
      </c>
      <c r="G4628">
        <v>18</v>
      </c>
      <c r="H4628" t="s">
        <v>116</v>
      </c>
      <c r="I4628">
        <v>2011</v>
      </c>
      <c r="J4628" t="s">
        <v>93</v>
      </c>
      <c r="K4628" t="s">
        <v>794</v>
      </c>
      <c r="L4628">
        <v>8.4000000000000005E-2</v>
      </c>
      <c r="M4628" s="9" t="str">
        <f>Data[[#This Row],[schedule]]&amp;" | "&amp;Data[[#This Row],[section]]</f>
        <v>SCHEDULE 1: REPORT ON RETURN ON INVESTMENT | 1a: Return on Investment</v>
      </c>
      <c r="N4628" s="9" t="str">
        <f t="shared" si="72"/>
        <v>SCHEDULE 1: REPORT ON RETURN ON INVESTMENT | 1a: Return on Investment | By category | Vanilla WACC (%)</v>
      </c>
    </row>
    <row r="4629" spans="1:14" hidden="1">
      <c r="A4629" t="s">
        <v>2</v>
      </c>
      <c r="B4629">
        <v>2012</v>
      </c>
      <c r="C4629" t="s">
        <v>104</v>
      </c>
      <c r="D4629" t="s">
        <v>105</v>
      </c>
      <c r="E4629" t="s">
        <v>101</v>
      </c>
      <c r="F4629" t="s">
        <v>81</v>
      </c>
      <c r="G4629">
        <v>18</v>
      </c>
      <c r="H4629" t="s">
        <v>116</v>
      </c>
      <c r="I4629">
        <v>2012</v>
      </c>
      <c r="J4629" t="s">
        <v>93</v>
      </c>
      <c r="K4629" t="s">
        <v>795</v>
      </c>
      <c r="L4629">
        <v>7.8600000000000003E-2</v>
      </c>
      <c r="M4629" s="9" t="str">
        <f>Data[[#This Row],[schedule]]&amp;" | "&amp;Data[[#This Row],[section]]</f>
        <v>SCHEDULE 1: REPORT ON RETURN ON INVESTMENT | 1a: Return on Investment</v>
      </c>
      <c r="N4629" s="9" t="str">
        <f t="shared" si="72"/>
        <v>SCHEDULE 1: REPORT ON RETURN ON INVESTMENT | 1a: Return on Investment | By category | Vanilla WACC (%)</v>
      </c>
    </row>
    <row r="4630" spans="1:14" hidden="1">
      <c r="A4630" t="s">
        <v>2</v>
      </c>
      <c r="B4630">
        <v>2012</v>
      </c>
      <c r="C4630" t="s">
        <v>104</v>
      </c>
      <c r="D4630" t="s">
        <v>106</v>
      </c>
      <c r="E4630" t="s">
        <v>101</v>
      </c>
      <c r="F4630" t="s">
        <v>81</v>
      </c>
      <c r="G4630">
        <v>57</v>
      </c>
      <c r="H4630" t="s">
        <v>117</v>
      </c>
      <c r="I4630">
        <v>2012</v>
      </c>
      <c r="J4630" t="s">
        <v>92</v>
      </c>
      <c r="K4630" t="s">
        <v>81</v>
      </c>
      <c r="M4630" s="9" t="str">
        <f>Data[[#This Row],[schedule]]&amp;" | "&amp;Data[[#This Row],[section]]</f>
        <v>SCHEDULE 1: REPORT ON RETURN ON INVESTMENT | 1b(i): Deductible Interest and Interest Tax Shield</v>
      </c>
      <c r="N4630" s="9" t="str">
        <f t="shared" si="72"/>
        <v>SCHEDULE 1: REPORT ON RETURN ON INVESTMENT | 1b(i): Deductible Interest and Interest Tax Shield | By category | RAB value - previous year</v>
      </c>
    </row>
    <row r="4631" spans="1:14" hidden="1">
      <c r="A4631" t="s">
        <v>2</v>
      </c>
      <c r="B4631">
        <v>2012</v>
      </c>
      <c r="C4631" t="s">
        <v>104</v>
      </c>
      <c r="D4631" t="s">
        <v>106</v>
      </c>
      <c r="E4631" t="s">
        <v>101</v>
      </c>
      <c r="F4631" t="s">
        <v>81</v>
      </c>
      <c r="G4631">
        <v>57</v>
      </c>
      <c r="H4631" t="s">
        <v>117</v>
      </c>
      <c r="I4631">
        <v>2012</v>
      </c>
      <c r="J4631" t="s">
        <v>92</v>
      </c>
      <c r="K4631" t="s">
        <v>81</v>
      </c>
      <c r="M4631" s="9" t="str">
        <f>Data[[#This Row],[schedule]]&amp;" | "&amp;Data[[#This Row],[section]]</f>
        <v>SCHEDULE 1: REPORT ON RETURN ON INVESTMENT | 1b(i): Deductible Interest and Interest Tax Shield</v>
      </c>
      <c r="N4631" s="9" t="str">
        <f t="shared" si="72"/>
        <v>SCHEDULE 1: REPORT ON RETURN ON INVESTMENT | 1b(i): Deductible Interest and Interest Tax Shield | By category | RAB value - previous year</v>
      </c>
    </row>
    <row r="4632" spans="1:14" hidden="1">
      <c r="A4632" t="s">
        <v>2</v>
      </c>
      <c r="B4632">
        <v>2012</v>
      </c>
      <c r="C4632" t="s">
        <v>104</v>
      </c>
      <c r="D4632" t="s">
        <v>106</v>
      </c>
      <c r="E4632" t="s">
        <v>101</v>
      </c>
      <c r="F4632" t="s">
        <v>81</v>
      </c>
      <c r="G4632">
        <v>57</v>
      </c>
      <c r="H4632" t="s">
        <v>117</v>
      </c>
      <c r="I4632">
        <v>2012</v>
      </c>
      <c r="J4632" t="s">
        <v>92</v>
      </c>
      <c r="K4632" t="s">
        <v>2041</v>
      </c>
      <c r="L4632">
        <v>396690</v>
      </c>
      <c r="M4632" s="9" t="str">
        <f>Data[[#This Row],[schedule]]&amp;" | "&amp;Data[[#This Row],[section]]</f>
        <v>SCHEDULE 1: REPORT ON RETURN ON INVESTMENT | 1b(i): Deductible Interest and Interest Tax Shield</v>
      </c>
      <c r="N4632" s="9" t="str">
        <f t="shared" si="72"/>
        <v>SCHEDULE 1: REPORT ON RETURN ON INVESTMENT | 1b(i): Deductible Interest and Interest Tax Shield | By category | RAB value - previous year</v>
      </c>
    </row>
    <row r="4633" spans="1:14" hidden="1">
      <c r="A4633" t="s">
        <v>2</v>
      </c>
      <c r="B4633">
        <v>2012</v>
      </c>
      <c r="C4633" t="s">
        <v>104</v>
      </c>
      <c r="D4633" t="s">
        <v>106</v>
      </c>
      <c r="E4633" t="s">
        <v>101</v>
      </c>
      <c r="F4633" t="s">
        <v>81</v>
      </c>
      <c r="G4633">
        <v>58</v>
      </c>
      <c r="H4633" t="s">
        <v>118</v>
      </c>
      <c r="I4633">
        <v>2012</v>
      </c>
      <c r="J4633" t="s">
        <v>93</v>
      </c>
      <c r="K4633" t="s">
        <v>81</v>
      </c>
      <c r="M4633" s="9" t="str">
        <f>Data[[#This Row],[schedule]]&amp;" | "&amp;Data[[#This Row],[section]]</f>
        <v>SCHEDULE 1: REPORT ON RETURN ON INVESTMENT | 1b(i): Deductible Interest and Interest Tax Shield</v>
      </c>
      <c r="N4633" s="9" t="str">
        <f t="shared" si="72"/>
        <v>SCHEDULE 1: REPORT ON RETURN ON INVESTMENT | 1b(i): Deductible Interest and Interest Tax Shield | By category | Debt leverage assumption (%)</v>
      </c>
    </row>
    <row r="4634" spans="1:14" hidden="1">
      <c r="A4634" t="s">
        <v>2</v>
      </c>
      <c r="B4634">
        <v>2012</v>
      </c>
      <c r="C4634" t="s">
        <v>104</v>
      </c>
      <c r="D4634" t="s">
        <v>106</v>
      </c>
      <c r="E4634" t="s">
        <v>101</v>
      </c>
      <c r="F4634" t="s">
        <v>81</v>
      </c>
      <c r="G4634">
        <v>58</v>
      </c>
      <c r="H4634" t="s">
        <v>118</v>
      </c>
      <c r="I4634">
        <v>2012</v>
      </c>
      <c r="J4634" t="s">
        <v>93</v>
      </c>
      <c r="K4634" t="s">
        <v>81</v>
      </c>
      <c r="M4634" s="9" t="str">
        <f>Data[[#This Row],[schedule]]&amp;" | "&amp;Data[[#This Row],[section]]</f>
        <v>SCHEDULE 1: REPORT ON RETURN ON INVESTMENT | 1b(i): Deductible Interest and Interest Tax Shield</v>
      </c>
      <c r="N4634" s="9" t="str">
        <f t="shared" si="72"/>
        <v>SCHEDULE 1: REPORT ON RETURN ON INVESTMENT | 1b(i): Deductible Interest and Interest Tax Shield | By category | Debt leverage assumption (%)</v>
      </c>
    </row>
    <row r="4635" spans="1:14" hidden="1">
      <c r="A4635" t="s">
        <v>2</v>
      </c>
      <c r="B4635">
        <v>2012</v>
      </c>
      <c r="C4635" t="s">
        <v>104</v>
      </c>
      <c r="D4635" t="s">
        <v>106</v>
      </c>
      <c r="E4635" t="s">
        <v>101</v>
      </c>
      <c r="F4635" t="s">
        <v>81</v>
      </c>
      <c r="G4635">
        <v>58</v>
      </c>
      <c r="H4635" t="s">
        <v>118</v>
      </c>
      <c r="I4635">
        <v>2012</v>
      </c>
      <c r="J4635" t="s">
        <v>93</v>
      </c>
      <c r="K4635" t="s">
        <v>798</v>
      </c>
      <c r="L4635">
        <v>0.17</v>
      </c>
      <c r="M4635" s="9" t="str">
        <f>Data[[#This Row],[schedule]]&amp;" | "&amp;Data[[#This Row],[section]]</f>
        <v>SCHEDULE 1: REPORT ON RETURN ON INVESTMENT | 1b(i): Deductible Interest and Interest Tax Shield</v>
      </c>
      <c r="N4635" s="9" t="str">
        <f t="shared" si="72"/>
        <v>SCHEDULE 1: REPORT ON RETURN ON INVESTMENT | 1b(i): Deductible Interest and Interest Tax Shield | By category | Debt leverage assumption (%)</v>
      </c>
    </row>
    <row r="4636" spans="1:14" hidden="1">
      <c r="A4636" t="s">
        <v>2</v>
      </c>
      <c r="B4636">
        <v>2012</v>
      </c>
      <c r="C4636" t="s">
        <v>104</v>
      </c>
      <c r="D4636" t="s">
        <v>106</v>
      </c>
      <c r="E4636" t="s">
        <v>101</v>
      </c>
      <c r="F4636" t="s">
        <v>81</v>
      </c>
      <c r="G4636">
        <v>59</v>
      </c>
      <c r="H4636" t="s">
        <v>119</v>
      </c>
      <c r="I4636">
        <v>2012</v>
      </c>
      <c r="J4636" t="s">
        <v>93</v>
      </c>
      <c r="K4636" t="s">
        <v>81</v>
      </c>
      <c r="M4636" s="9" t="str">
        <f>Data[[#This Row],[schedule]]&amp;" | "&amp;Data[[#This Row],[section]]</f>
        <v>SCHEDULE 1: REPORT ON RETURN ON INVESTMENT | 1b(i): Deductible Interest and Interest Tax Shield</v>
      </c>
      <c r="N4636" s="9" t="str">
        <f t="shared" si="72"/>
        <v>SCHEDULE 1: REPORT ON RETURN ON INVESTMENT | 1b(i): Deductible Interest and Interest Tax Shield | By category | Cost of debt assumption (%)</v>
      </c>
    </row>
    <row r="4637" spans="1:14" hidden="1">
      <c r="A4637" t="s">
        <v>2</v>
      </c>
      <c r="B4637">
        <v>2012</v>
      </c>
      <c r="C4637" t="s">
        <v>104</v>
      </c>
      <c r="D4637" t="s">
        <v>106</v>
      </c>
      <c r="E4637" t="s">
        <v>101</v>
      </c>
      <c r="F4637" t="s">
        <v>81</v>
      </c>
      <c r="G4637">
        <v>59</v>
      </c>
      <c r="H4637" t="s">
        <v>119</v>
      </c>
      <c r="I4637">
        <v>2012</v>
      </c>
      <c r="J4637" t="s">
        <v>93</v>
      </c>
      <c r="K4637" t="s">
        <v>81</v>
      </c>
      <c r="M4637" s="9" t="str">
        <f>Data[[#This Row],[schedule]]&amp;" | "&amp;Data[[#This Row],[section]]</f>
        <v>SCHEDULE 1: REPORT ON RETURN ON INVESTMENT | 1b(i): Deductible Interest and Interest Tax Shield</v>
      </c>
      <c r="N4637" s="9" t="str">
        <f t="shared" si="72"/>
        <v>SCHEDULE 1: REPORT ON RETURN ON INVESTMENT | 1b(i): Deductible Interest and Interest Tax Shield | By category | Cost of debt assumption (%)</v>
      </c>
    </row>
    <row r="4638" spans="1:14" hidden="1">
      <c r="A4638" t="s">
        <v>2</v>
      </c>
      <c r="B4638">
        <v>2012</v>
      </c>
      <c r="C4638" t="s">
        <v>104</v>
      </c>
      <c r="D4638" t="s">
        <v>106</v>
      </c>
      <c r="E4638" t="s">
        <v>101</v>
      </c>
      <c r="F4638" t="s">
        <v>81</v>
      </c>
      <c r="G4638">
        <v>59</v>
      </c>
      <c r="H4638" t="s">
        <v>119</v>
      </c>
      <c r="I4638">
        <v>2012</v>
      </c>
      <c r="J4638" t="s">
        <v>93</v>
      </c>
      <c r="K4638" t="s">
        <v>4922</v>
      </c>
      <c r="L4638">
        <v>5.9900000000000002E-2</v>
      </c>
      <c r="M4638" s="9" t="str">
        <f>Data[[#This Row],[schedule]]&amp;" | "&amp;Data[[#This Row],[section]]</f>
        <v>SCHEDULE 1: REPORT ON RETURN ON INVESTMENT | 1b(i): Deductible Interest and Interest Tax Shield</v>
      </c>
      <c r="N4638" s="9" t="str">
        <f t="shared" si="72"/>
        <v>SCHEDULE 1: REPORT ON RETURN ON INVESTMENT | 1b(i): Deductible Interest and Interest Tax Shield | By category | Cost of debt assumption (%)</v>
      </c>
    </row>
    <row r="4639" spans="1:14" hidden="1">
      <c r="A4639" t="s">
        <v>2</v>
      </c>
      <c r="B4639">
        <v>2012</v>
      </c>
      <c r="C4639" t="s">
        <v>104</v>
      </c>
      <c r="D4639" t="s">
        <v>106</v>
      </c>
      <c r="E4639" t="s">
        <v>101</v>
      </c>
      <c r="F4639" t="s">
        <v>81</v>
      </c>
      <c r="G4639">
        <v>60</v>
      </c>
      <c r="H4639" t="s">
        <v>120</v>
      </c>
      <c r="I4639">
        <v>2012</v>
      </c>
      <c r="J4639" t="s">
        <v>92</v>
      </c>
      <c r="K4639" t="s">
        <v>81</v>
      </c>
      <c r="M4639" s="9" t="str">
        <f>Data[[#This Row],[schedule]]&amp;" | "&amp;Data[[#This Row],[section]]</f>
        <v>SCHEDULE 1: REPORT ON RETURN ON INVESTMENT | 1b(i): Deductible Interest and Interest Tax Shield</v>
      </c>
      <c r="N4639" s="9" t="str">
        <f t="shared" si="72"/>
        <v>SCHEDULE 1: REPORT ON RETURN ON INVESTMENT | 1b(i): Deductible Interest and Interest Tax Shield | By category | Notional deductible interest</v>
      </c>
    </row>
    <row r="4640" spans="1:14" hidden="1">
      <c r="A4640" t="s">
        <v>2</v>
      </c>
      <c r="B4640">
        <v>2012</v>
      </c>
      <c r="C4640" t="s">
        <v>104</v>
      </c>
      <c r="D4640" t="s">
        <v>106</v>
      </c>
      <c r="E4640" t="s">
        <v>101</v>
      </c>
      <c r="F4640" t="s">
        <v>81</v>
      </c>
      <c r="G4640">
        <v>60</v>
      </c>
      <c r="H4640" t="s">
        <v>120</v>
      </c>
      <c r="I4640">
        <v>2012</v>
      </c>
      <c r="J4640" t="s">
        <v>92</v>
      </c>
      <c r="K4640" t="s">
        <v>81</v>
      </c>
      <c r="M4640" s="9" t="str">
        <f>Data[[#This Row],[schedule]]&amp;" | "&amp;Data[[#This Row],[section]]</f>
        <v>SCHEDULE 1: REPORT ON RETURN ON INVESTMENT | 1b(i): Deductible Interest and Interest Tax Shield</v>
      </c>
      <c r="N4640" s="9" t="str">
        <f t="shared" si="72"/>
        <v>SCHEDULE 1: REPORT ON RETURN ON INVESTMENT | 1b(i): Deductible Interest and Interest Tax Shield | By category | Notional deductible interest</v>
      </c>
    </row>
    <row r="4641" spans="1:14" hidden="1">
      <c r="A4641" t="s">
        <v>2</v>
      </c>
      <c r="B4641">
        <v>2012</v>
      </c>
      <c r="C4641" t="s">
        <v>104</v>
      </c>
      <c r="D4641" t="s">
        <v>106</v>
      </c>
      <c r="E4641" t="s">
        <v>101</v>
      </c>
      <c r="F4641" t="s">
        <v>81</v>
      </c>
      <c r="G4641">
        <v>60</v>
      </c>
      <c r="H4641" t="s">
        <v>120</v>
      </c>
      <c r="I4641">
        <v>2012</v>
      </c>
      <c r="J4641" t="s">
        <v>92</v>
      </c>
      <c r="K4641" t="s">
        <v>2111</v>
      </c>
      <c r="L4641">
        <v>4039.4942700000001</v>
      </c>
      <c r="M4641" s="9" t="str">
        <f>Data[[#This Row],[schedule]]&amp;" | "&amp;Data[[#This Row],[section]]</f>
        <v>SCHEDULE 1: REPORT ON RETURN ON INVESTMENT | 1b(i): Deductible Interest and Interest Tax Shield</v>
      </c>
      <c r="N4641" s="9" t="str">
        <f t="shared" si="72"/>
        <v>SCHEDULE 1: REPORT ON RETURN ON INVESTMENT | 1b(i): Deductible Interest and Interest Tax Shield | By category | Notional deductible interest</v>
      </c>
    </row>
    <row r="4642" spans="1:14" hidden="1">
      <c r="A4642" t="s">
        <v>2</v>
      </c>
      <c r="B4642">
        <v>2012</v>
      </c>
      <c r="C4642" t="s">
        <v>104</v>
      </c>
      <c r="D4642" t="s">
        <v>106</v>
      </c>
      <c r="E4642" t="s">
        <v>101</v>
      </c>
      <c r="F4642" t="s">
        <v>81</v>
      </c>
      <c r="G4642">
        <v>61</v>
      </c>
      <c r="H4642" t="s">
        <v>121</v>
      </c>
      <c r="I4642">
        <v>2012</v>
      </c>
      <c r="J4642" t="s">
        <v>93</v>
      </c>
      <c r="K4642" t="s">
        <v>81</v>
      </c>
      <c r="M4642" s="9" t="str">
        <f>Data[[#This Row],[schedule]]&amp;" | "&amp;Data[[#This Row],[section]]</f>
        <v>SCHEDULE 1: REPORT ON RETURN ON INVESTMENT | 1b(i): Deductible Interest and Interest Tax Shield</v>
      </c>
      <c r="N4642" s="9" t="str">
        <f t="shared" si="72"/>
        <v>SCHEDULE 1: REPORT ON RETURN ON INVESTMENT | 1b(i): Deductible Interest and Interest Tax Shield | By category | Tax rate (%)</v>
      </c>
    </row>
    <row r="4643" spans="1:14" hidden="1">
      <c r="A4643" t="s">
        <v>2</v>
      </c>
      <c r="B4643">
        <v>2012</v>
      </c>
      <c r="C4643" t="s">
        <v>104</v>
      </c>
      <c r="D4643" t="s">
        <v>106</v>
      </c>
      <c r="E4643" t="s">
        <v>101</v>
      </c>
      <c r="F4643" t="s">
        <v>81</v>
      </c>
      <c r="G4643">
        <v>61</v>
      </c>
      <c r="H4643" t="s">
        <v>121</v>
      </c>
      <c r="I4643">
        <v>2012</v>
      </c>
      <c r="J4643" t="s">
        <v>93</v>
      </c>
      <c r="K4643" t="s">
        <v>81</v>
      </c>
      <c r="M4643" s="9" t="str">
        <f>Data[[#This Row],[schedule]]&amp;" | "&amp;Data[[#This Row],[section]]</f>
        <v>SCHEDULE 1: REPORT ON RETURN ON INVESTMENT | 1b(i): Deductible Interest and Interest Tax Shield</v>
      </c>
      <c r="N4643" s="9" t="str">
        <f t="shared" si="72"/>
        <v>SCHEDULE 1: REPORT ON RETURN ON INVESTMENT | 1b(i): Deductible Interest and Interest Tax Shield | By category | Tax rate (%)</v>
      </c>
    </row>
    <row r="4644" spans="1:14" hidden="1">
      <c r="A4644" t="s">
        <v>2</v>
      </c>
      <c r="B4644">
        <v>2012</v>
      </c>
      <c r="C4644" t="s">
        <v>104</v>
      </c>
      <c r="D4644" t="s">
        <v>106</v>
      </c>
      <c r="E4644" t="s">
        <v>101</v>
      </c>
      <c r="F4644" t="s">
        <v>81</v>
      </c>
      <c r="G4644">
        <v>61</v>
      </c>
      <c r="H4644" t="s">
        <v>121</v>
      </c>
      <c r="I4644">
        <v>2012</v>
      </c>
      <c r="J4644" t="s">
        <v>93</v>
      </c>
      <c r="K4644" t="s">
        <v>759</v>
      </c>
      <c r="L4644">
        <v>0.28000000000000003</v>
      </c>
      <c r="M4644" s="9" t="str">
        <f>Data[[#This Row],[schedule]]&amp;" | "&amp;Data[[#This Row],[section]]</f>
        <v>SCHEDULE 1: REPORT ON RETURN ON INVESTMENT | 1b(i): Deductible Interest and Interest Tax Shield</v>
      </c>
      <c r="N4644" s="9" t="str">
        <f t="shared" si="72"/>
        <v>SCHEDULE 1: REPORT ON RETURN ON INVESTMENT | 1b(i): Deductible Interest and Interest Tax Shield | By category | Tax rate (%)</v>
      </c>
    </row>
    <row r="4645" spans="1:14" hidden="1">
      <c r="A4645" t="s">
        <v>2</v>
      </c>
      <c r="B4645">
        <v>2012</v>
      </c>
      <c r="C4645" t="s">
        <v>104</v>
      </c>
      <c r="D4645" t="s">
        <v>106</v>
      </c>
      <c r="E4645" t="s">
        <v>101</v>
      </c>
      <c r="F4645" t="s">
        <v>81</v>
      </c>
      <c r="G4645">
        <v>62</v>
      </c>
      <c r="H4645" t="s">
        <v>110</v>
      </c>
      <c r="I4645">
        <v>2012</v>
      </c>
      <c r="J4645" t="s">
        <v>92</v>
      </c>
      <c r="K4645" t="s">
        <v>81</v>
      </c>
      <c r="M4645" s="9" t="str">
        <f>Data[[#This Row],[schedule]]&amp;" | "&amp;Data[[#This Row],[section]]</f>
        <v>SCHEDULE 1: REPORT ON RETURN ON INVESTMENT | 1b(i): Deductible Interest and Interest Tax Shield</v>
      </c>
      <c r="N4645" s="9" t="str">
        <f t="shared" si="72"/>
        <v>SCHEDULE 1: REPORT ON RETURN ON INVESTMENT | 1b(i): Deductible Interest and Interest Tax Shield | By category | Notional interest tax shield</v>
      </c>
    </row>
    <row r="4646" spans="1:14" hidden="1">
      <c r="A4646" t="s">
        <v>2</v>
      </c>
      <c r="B4646">
        <v>2012</v>
      </c>
      <c r="C4646" t="s">
        <v>104</v>
      </c>
      <c r="D4646" t="s">
        <v>106</v>
      </c>
      <c r="E4646" t="s">
        <v>101</v>
      </c>
      <c r="F4646" t="s">
        <v>81</v>
      </c>
      <c r="G4646">
        <v>62</v>
      </c>
      <c r="H4646" t="s">
        <v>110</v>
      </c>
      <c r="I4646">
        <v>2012</v>
      </c>
      <c r="J4646" t="s">
        <v>92</v>
      </c>
      <c r="K4646" t="s">
        <v>81</v>
      </c>
      <c r="M4646" s="9" t="str">
        <f>Data[[#This Row],[schedule]]&amp;" | "&amp;Data[[#This Row],[section]]</f>
        <v>SCHEDULE 1: REPORT ON RETURN ON INVESTMENT | 1b(i): Deductible Interest and Interest Tax Shield</v>
      </c>
      <c r="N4646" s="9" t="str">
        <f t="shared" si="72"/>
        <v>SCHEDULE 1: REPORT ON RETURN ON INVESTMENT | 1b(i): Deductible Interest and Interest Tax Shield | By category | Notional interest tax shield</v>
      </c>
    </row>
    <row r="4647" spans="1:14" hidden="1">
      <c r="A4647" t="s">
        <v>2</v>
      </c>
      <c r="B4647">
        <v>2012</v>
      </c>
      <c r="C4647" t="s">
        <v>104</v>
      </c>
      <c r="D4647" t="s">
        <v>106</v>
      </c>
      <c r="E4647" t="s">
        <v>101</v>
      </c>
      <c r="F4647" t="s">
        <v>81</v>
      </c>
      <c r="G4647">
        <v>62</v>
      </c>
      <c r="H4647" t="s">
        <v>110</v>
      </c>
      <c r="I4647">
        <v>2012</v>
      </c>
      <c r="J4647" t="s">
        <v>92</v>
      </c>
      <c r="K4647" t="s">
        <v>4893</v>
      </c>
      <c r="L4647">
        <v>1131.0583956</v>
      </c>
      <c r="M4647" s="9" t="str">
        <f>Data[[#This Row],[schedule]]&amp;" | "&amp;Data[[#This Row],[section]]</f>
        <v>SCHEDULE 1: REPORT ON RETURN ON INVESTMENT | 1b(i): Deductible Interest and Interest Tax Shield</v>
      </c>
      <c r="N4647" s="9" t="str">
        <f t="shared" si="72"/>
        <v>SCHEDULE 1: REPORT ON RETURN ON INVESTMENT | 1b(i): Deductible Interest and Interest Tax Shield | By category | Notional interest tax shield</v>
      </c>
    </row>
    <row r="4648" spans="1:14" hidden="1">
      <c r="A4648" t="s">
        <v>2</v>
      </c>
      <c r="B4648">
        <v>2012</v>
      </c>
      <c r="C4648" t="s">
        <v>104</v>
      </c>
      <c r="D4648" t="s">
        <v>107</v>
      </c>
      <c r="E4648" t="s">
        <v>101</v>
      </c>
      <c r="F4648" t="s">
        <v>81</v>
      </c>
      <c r="G4648">
        <v>64</v>
      </c>
      <c r="H4648" t="s">
        <v>351</v>
      </c>
      <c r="I4648">
        <v>2012</v>
      </c>
      <c r="J4648" t="s">
        <v>92</v>
      </c>
      <c r="K4648" t="s">
        <v>2041</v>
      </c>
      <c r="L4648">
        <v>396690</v>
      </c>
      <c r="M4648" s="9" t="str">
        <f>Data[[#This Row],[schedule]]&amp;" | "&amp;Data[[#This Row],[section]]</f>
        <v>SCHEDULE 1: REPORT ON RETURN ON INVESTMENT | 1b(ii): Regulatory Investment Value</v>
      </c>
      <c r="N4648" s="9" t="str">
        <f t="shared" si="72"/>
        <v>SCHEDULE 1: REPORT ON RETURN ON INVESTMENT | 1b(ii): Regulatory Investment Value | By category | Regulatory asset base value - previous year</v>
      </c>
    </row>
    <row r="4649" spans="1:14" hidden="1">
      <c r="A4649" t="s">
        <v>2</v>
      </c>
      <c r="B4649">
        <v>2012</v>
      </c>
      <c r="C4649" t="s">
        <v>104</v>
      </c>
      <c r="D4649" t="s">
        <v>107</v>
      </c>
      <c r="E4649" t="s">
        <v>108</v>
      </c>
      <c r="F4649" t="s">
        <v>133</v>
      </c>
      <c r="G4649">
        <v>66</v>
      </c>
      <c r="H4649" t="s">
        <v>128</v>
      </c>
      <c r="I4649">
        <v>2012</v>
      </c>
      <c r="J4649" t="s">
        <v>92</v>
      </c>
      <c r="K4649" t="s">
        <v>4923</v>
      </c>
      <c r="L4649">
        <v>24797</v>
      </c>
      <c r="M4649" s="9" t="str">
        <f>Data[[#This Row],[schedule]]&amp;" | "&amp;Data[[#This Row],[section]]</f>
        <v>SCHEDULE 1: REPORT ON RETURN ON INVESTMENT | 1b(ii): Regulatory Investment Value</v>
      </c>
      <c r="N4649" s="9" t="str">
        <f t="shared" si="72"/>
        <v>SCHEDULE 1: REPORT ON RETURN ON INVESTMENT | 1b(ii): Regulatory Investment Value | By Commissioned Project | Assets Commissioned—RAB Value | Terminal project</v>
      </c>
    </row>
    <row r="4650" spans="1:14" hidden="1">
      <c r="A4650" t="s">
        <v>2</v>
      </c>
      <c r="B4650">
        <v>2012</v>
      </c>
      <c r="C4650" t="s">
        <v>104</v>
      </c>
      <c r="D4650" t="s">
        <v>107</v>
      </c>
      <c r="E4650" t="s">
        <v>108</v>
      </c>
      <c r="F4650" t="s">
        <v>134</v>
      </c>
      <c r="G4650">
        <v>66</v>
      </c>
      <c r="H4650" t="s">
        <v>128</v>
      </c>
      <c r="I4650">
        <v>2012</v>
      </c>
      <c r="J4650" t="s">
        <v>93</v>
      </c>
      <c r="K4650" t="s">
        <v>4909</v>
      </c>
      <c r="L4650">
        <v>0.25</v>
      </c>
      <c r="M4650" s="9" t="str">
        <f>Data[[#This Row],[schedule]]&amp;" | "&amp;Data[[#This Row],[section]]</f>
        <v>SCHEDULE 1: REPORT ON RETURN ON INVESTMENT | 1b(ii): Regulatory Investment Value</v>
      </c>
      <c r="N4650" s="9" t="str">
        <f t="shared" si="72"/>
        <v>SCHEDULE 1: REPORT ON RETURN ON INVESTMENT | 1b(ii): Regulatory Investment Value | By Commissioned Project | Proportion of Year Available | Terminal project</v>
      </c>
    </row>
    <row r="4651" spans="1:14" hidden="1">
      <c r="A4651" t="s">
        <v>2</v>
      </c>
      <c r="B4651">
        <v>2012</v>
      </c>
      <c r="C4651" t="s">
        <v>104</v>
      </c>
      <c r="D4651" t="s">
        <v>107</v>
      </c>
      <c r="E4651" t="s">
        <v>108</v>
      </c>
      <c r="F4651" t="s">
        <v>135</v>
      </c>
      <c r="G4651">
        <v>66</v>
      </c>
      <c r="H4651" t="s">
        <v>128</v>
      </c>
      <c r="I4651">
        <v>2012</v>
      </c>
      <c r="J4651" t="s">
        <v>92</v>
      </c>
      <c r="K4651" t="s">
        <v>4924</v>
      </c>
      <c r="L4651">
        <v>6199.25</v>
      </c>
      <c r="M4651" s="9" t="str">
        <f>Data[[#This Row],[schedule]]&amp;" | "&amp;Data[[#This Row],[section]]</f>
        <v>SCHEDULE 1: REPORT ON RETURN ON INVESTMENT | 1b(ii): Regulatory Investment Value</v>
      </c>
      <c r="N4651" s="9" t="str">
        <f t="shared" si="72"/>
        <v>SCHEDULE 1: REPORT ON RETURN ON INVESTMENT | 1b(ii): Regulatory Investment Value | By Commissioned Project | Proportionate Regulatory Value | Terminal project</v>
      </c>
    </row>
    <row r="4652" spans="1:14" hidden="1">
      <c r="A4652" t="s">
        <v>2</v>
      </c>
      <c r="B4652">
        <v>2012</v>
      </c>
      <c r="C4652" t="s">
        <v>104</v>
      </c>
      <c r="D4652" t="s">
        <v>107</v>
      </c>
      <c r="E4652" t="s">
        <v>108</v>
      </c>
      <c r="F4652" t="s">
        <v>133</v>
      </c>
      <c r="G4652">
        <v>67</v>
      </c>
      <c r="H4652" t="s">
        <v>129</v>
      </c>
      <c r="I4652">
        <v>2012</v>
      </c>
      <c r="J4652" t="s">
        <v>92</v>
      </c>
      <c r="K4652" t="s">
        <v>4925</v>
      </c>
      <c r="L4652">
        <v>3499</v>
      </c>
      <c r="M4652" s="9" t="str">
        <f>Data[[#This Row],[schedule]]&amp;" | "&amp;Data[[#This Row],[section]]</f>
        <v>SCHEDULE 1: REPORT ON RETURN ON INVESTMENT | 1b(ii): Regulatory Investment Value</v>
      </c>
      <c r="N4652" s="9" t="str">
        <f t="shared" si="72"/>
        <v>SCHEDULE 1: REPORT ON RETURN ON INVESTMENT | 1b(ii): Regulatory Investment Value | By Commissioned Project | Assets Commissioned—RAB Value | Runway Maintenance</v>
      </c>
    </row>
    <row r="4653" spans="1:14" hidden="1">
      <c r="A4653" t="s">
        <v>2</v>
      </c>
      <c r="B4653">
        <v>2012</v>
      </c>
      <c r="C4653" t="s">
        <v>104</v>
      </c>
      <c r="D4653" t="s">
        <v>107</v>
      </c>
      <c r="E4653" t="s">
        <v>108</v>
      </c>
      <c r="F4653" t="s">
        <v>134</v>
      </c>
      <c r="G4653">
        <v>67</v>
      </c>
      <c r="H4653" t="s">
        <v>129</v>
      </c>
      <c r="I4653">
        <v>2012</v>
      </c>
      <c r="J4653" t="s">
        <v>93</v>
      </c>
      <c r="K4653" t="s">
        <v>4909</v>
      </c>
      <c r="L4653">
        <v>0.25</v>
      </c>
      <c r="M4653" s="9" t="str">
        <f>Data[[#This Row],[schedule]]&amp;" | "&amp;Data[[#This Row],[section]]</f>
        <v>SCHEDULE 1: REPORT ON RETURN ON INVESTMENT | 1b(ii): Regulatory Investment Value</v>
      </c>
      <c r="N4653" s="9" t="str">
        <f t="shared" si="72"/>
        <v>SCHEDULE 1: REPORT ON RETURN ON INVESTMENT | 1b(ii): Regulatory Investment Value | By Commissioned Project | Proportion of Year Available | Runway Maintenance</v>
      </c>
    </row>
    <row r="4654" spans="1:14" hidden="1">
      <c r="A4654" t="s">
        <v>2</v>
      </c>
      <c r="B4654">
        <v>2012</v>
      </c>
      <c r="C4654" t="s">
        <v>104</v>
      </c>
      <c r="D4654" t="s">
        <v>107</v>
      </c>
      <c r="E4654" t="s">
        <v>108</v>
      </c>
      <c r="F4654" t="s">
        <v>135</v>
      </c>
      <c r="G4654">
        <v>67</v>
      </c>
      <c r="H4654" t="s">
        <v>129</v>
      </c>
      <c r="I4654">
        <v>2012</v>
      </c>
      <c r="J4654" t="s">
        <v>92</v>
      </c>
      <c r="K4654" t="s">
        <v>4926</v>
      </c>
      <c r="L4654">
        <v>874.75</v>
      </c>
      <c r="M4654" s="9" t="str">
        <f>Data[[#This Row],[schedule]]&amp;" | "&amp;Data[[#This Row],[section]]</f>
        <v>SCHEDULE 1: REPORT ON RETURN ON INVESTMENT | 1b(ii): Regulatory Investment Value</v>
      </c>
      <c r="N4654" s="9" t="str">
        <f t="shared" si="72"/>
        <v>SCHEDULE 1: REPORT ON RETURN ON INVESTMENT | 1b(ii): Regulatory Investment Value | By Commissioned Project | Proportionate Regulatory Value | Runway Maintenance</v>
      </c>
    </row>
    <row r="4655" spans="1:14" hidden="1">
      <c r="A4655" t="s">
        <v>2</v>
      </c>
      <c r="B4655">
        <v>2012</v>
      </c>
      <c r="C4655" t="s">
        <v>104</v>
      </c>
      <c r="D4655" t="s">
        <v>107</v>
      </c>
      <c r="E4655" t="s">
        <v>101</v>
      </c>
      <c r="F4655" t="s">
        <v>133</v>
      </c>
      <c r="G4655">
        <v>75</v>
      </c>
      <c r="H4655" t="s">
        <v>123</v>
      </c>
      <c r="I4655">
        <v>2012</v>
      </c>
      <c r="J4655" t="s">
        <v>92</v>
      </c>
      <c r="K4655" t="s">
        <v>4927</v>
      </c>
      <c r="L4655">
        <v>2271</v>
      </c>
      <c r="M4655" s="9" t="str">
        <f>Data[[#This Row],[schedule]]&amp;" | "&amp;Data[[#This Row],[section]]</f>
        <v>SCHEDULE 1: REPORT ON RETURN ON INVESTMENT | 1b(ii): Regulatory Investment Value</v>
      </c>
      <c r="N4655" s="9" t="str">
        <f t="shared" si="72"/>
        <v>SCHEDULE 1: REPORT ON RETURN ON INVESTMENT | 1b(ii): Regulatory Investment Value | By category | Assets Commissioned—RAB Value | Other assets commissioned</v>
      </c>
    </row>
    <row r="4656" spans="1:14" hidden="1">
      <c r="A4656" t="s">
        <v>2</v>
      </c>
      <c r="B4656">
        <v>2012</v>
      </c>
      <c r="C4656" t="s">
        <v>104</v>
      </c>
      <c r="D4656" t="s">
        <v>107</v>
      </c>
      <c r="E4656" t="s">
        <v>101</v>
      </c>
      <c r="F4656" t="s">
        <v>134</v>
      </c>
      <c r="G4656">
        <v>75</v>
      </c>
      <c r="H4656" t="s">
        <v>123</v>
      </c>
      <c r="I4656">
        <v>2012</v>
      </c>
      <c r="J4656" t="s">
        <v>93</v>
      </c>
      <c r="K4656" t="s">
        <v>808</v>
      </c>
      <c r="L4656">
        <v>0.5</v>
      </c>
      <c r="M4656" s="9" t="str">
        <f>Data[[#This Row],[schedule]]&amp;" | "&amp;Data[[#This Row],[section]]</f>
        <v>SCHEDULE 1: REPORT ON RETURN ON INVESTMENT | 1b(ii): Regulatory Investment Value</v>
      </c>
      <c r="N4656" s="9" t="str">
        <f t="shared" si="72"/>
        <v>SCHEDULE 1: REPORT ON RETURN ON INVESTMENT | 1b(ii): Regulatory Investment Value | By category | Proportion of Year Available | Other assets commissioned</v>
      </c>
    </row>
    <row r="4657" spans="1:14" hidden="1">
      <c r="A4657" t="s">
        <v>2</v>
      </c>
      <c r="B4657">
        <v>2012</v>
      </c>
      <c r="C4657" t="s">
        <v>104</v>
      </c>
      <c r="D4657" t="s">
        <v>107</v>
      </c>
      <c r="E4657" t="s">
        <v>101</v>
      </c>
      <c r="F4657" t="s">
        <v>135</v>
      </c>
      <c r="G4657">
        <v>75</v>
      </c>
      <c r="H4657" t="s">
        <v>123</v>
      </c>
      <c r="I4657">
        <v>2012</v>
      </c>
      <c r="J4657" t="s">
        <v>92</v>
      </c>
      <c r="K4657" t="s">
        <v>4928</v>
      </c>
      <c r="L4657">
        <v>1135.5</v>
      </c>
      <c r="M4657" s="9" t="str">
        <f>Data[[#This Row],[schedule]]&amp;" | "&amp;Data[[#This Row],[section]]</f>
        <v>SCHEDULE 1: REPORT ON RETURN ON INVESTMENT | 1b(ii): Regulatory Investment Value</v>
      </c>
      <c r="N4657" s="9" t="str">
        <f t="shared" si="72"/>
        <v>SCHEDULE 1: REPORT ON RETURN ON INVESTMENT | 1b(ii): Regulatory Investment Value | By category | Proportionate Regulatory Value | Other assets commissioned</v>
      </c>
    </row>
    <row r="4658" spans="1:14" hidden="1">
      <c r="A4658" t="s">
        <v>2</v>
      </c>
      <c r="B4658">
        <v>2012</v>
      </c>
      <c r="C4658" t="s">
        <v>104</v>
      </c>
      <c r="D4658" t="s">
        <v>107</v>
      </c>
      <c r="E4658" t="s">
        <v>101</v>
      </c>
      <c r="F4658" t="s">
        <v>133</v>
      </c>
      <c r="G4658">
        <v>76</v>
      </c>
      <c r="H4658" t="s">
        <v>124</v>
      </c>
      <c r="I4658">
        <v>2012</v>
      </c>
      <c r="J4658" t="s">
        <v>92</v>
      </c>
      <c r="K4658" t="s">
        <v>81</v>
      </c>
      <c r="M4658" s="9" t="str">
        <f>Data[[#This Row],[schedule]]&amp;" | "&amp;Data[[#This Row],[section]]</f>
        <v>SCHEDULE 1: REPORT ON RETURN ON INVESTMENT | 1b(ii): Regulatory Investment Value</v>
      </c>
      <c r="N4658" s="9" t="str">
        <f t="shared" si="72"/>
        <v>SCHEDULE 1: REPORT ON RETURN ON INVESTMENT | 1b(ii): Regulatory Investment Value | By category | Assets Commissioned—RAB Value | Adjustment for merger, acquisition or sale activity</v>
      </c>
    </row>
    <row r="4659" spans="1:14" hidden="1">
      <c r="A4659" t="s">
        <v>2</v>
      </c>
      <c r="B4659">
        <v>2012</v>
      </c>
      <c r="C4659" t="s">
        <v>104</v>
      </c>
      <c r="D4659" t="s">
        <v>107</v>
      </c>
      <c r="E4659" t="s">
        <v>101</v>
      </c>
      <c r="F4659" t="s">
        <v>134</v>
      </c>
      <c r="G4659">
        <v>76</v>
      </c>
      <c r="H4659" t="s">
        <v>124</v>
      </c>
      <c r="I4659">
        <v>2012</v>
      </c>
      <c r="J4659" t="s">
        <v>93</v>
      </c>
      <c r="K4659" t="s">
        <v>81</v>
      </c>
      <c r="M4659" s="9" t="str">
        <f>Data[[#This Row],[schedule]]&amp;" | "&amp;Data[[#This Row],[section]]</f>
        <v>SCHEDULE 1: REPORT ON RETURN ON INVESTMENT | 1b(ii): Regulatory Investment Value</v>
      </c>
      <c r="N4659" s="9" t="str">
        <f t="shared" si="72"/>
        <v>SCHEDULE 1: REPORT ON RETURN ON INVESTMENT | 1b(ii): Regulatory Investment Value | By category | Proportion of Year Available | Adjustment for merger, acquisition or sale activity</v>
      </c>
    </row>
    <row r="4660" spans="1:14" hidden="1">
      <c r="A4660" t="s">
        <v>2</v>
      </c>
      <c r="B4660">
        <v>2012</v>
      </c>
      <c r="C4660" t="s">
        <v>104</v>
      </c>
      <c r="D4660" t="s">
        <v>107</v>
      </c>
      <c r="E4660" t="s">
        <v>101</v>
      </c>
      <c r="F4660" t="s">
        <v>135</v>
      </c>
      <c r="G4660">
        <v>76</v>
      </c>
      <c r="H4660" t="s">
        <v>124</v>
      </c>
      <c r="I4660">
        <v>2012</v>
      </c>
      <c r="J4660" t="s">
        <v>92</v>
      </c>
      <c r="K4660" t="s">
        <v>458</v>
      </c>
      <c r="L4660">
        <v>0</v>
      </c>
      <c r="M4660" s="9" t="str">
        <f>Data[[#This Row],[schedule]]&amp;" | "&amp;Data[[#This Row],[section]]</f>
        <v>SCHEDULE 1: REPORT ON RETURN ON INVESTMENT | 1b(ii): Regulatory Investment Value</v>
      </c>
      <c r="N4660" s="9" t="str">
        <f t="shared" si="72"/>
        <v>SCHEDULE 1: REPORT ON RETURN ON INVESTMENT | 1b(ii): Regulatory Investment Value | By category | Proportionate Regulatory Value | Adjustment for merger, acquisition or sale activity</v>
      </c>
    </row>
    <row r="4661" spans="1:14" hidden="1">
      <c r="A4661" t="s">
        <v>2</v>
      </c>
      <c r="B4661">
        <v>2012</v>
      </c>
      <c r="C4661" t="s">
        <v>104</v>
      </c>
      <c r="D4661" t="s">
        <v>107</v>
      </c>
      <c r="E4661" t="s">
        <v>101</v>
      </c>
      <c r="F4661" t="s">
        <v>133</v>
      </c>
      <c r="G4661">
        <v>77</v>
      </c>
      <c r="H4661" t="s">
        <v>63</v>
      </c>
      <c r="I4661">
        <v>2012</v>
      </c>
      <c r="J4661" t="s">
        <v>92</v>
      </c>
      <c r="K4661" t="s">
        <v>2052</v>
      </c>
      <c r="L4661">
        <v>1684</v>
      </c>
      <c r="M4661" s="9" t="str">
        <f>Data[[#This Row],[schedule]]&amp;" | "&amp;Data[[#This Row],[section]]</f>
        <v>SCHEDULE 1: REPORT ON RETURN ON INVESTMENT | 1b(ii): Regulatory Investment Value</v>
      </c>
      <c r="N4661" s="9" t="str">
        <f t="shared" si="72"/>
        <v>SCHEDULE 1: REPORT ON RETURN ON INVESTMENT | 1b(ii): Regulatory Investment Value | By category | Assets Commissioned—RAB Value | Asset disposals</v>
      </c>
    </row>
    <row r="4662" spans="1:14" hidden="1">
      <c r="A4662" t="s">
        <v>2</v>
      </c>
      <c r="B4662">
        <v>2012</v>
      </c>
      <c r="C4662" t="s">
        <v>104</v>
      </c>
      <c r="D4662" t="s">
        <v>107</v>
      </c>
      <c r="E4662" t="s">
        <v>101</v>
      </c>
      <c r="F4662" t="s">
        <v>134</v>
      </c>
      <c r="G4662">
        <v>77</v>
      </c>
      <c r="H4662" t="s">
        <v>63</v>
      </c>
      <c r="I4662">
        <v>2012</v>
      </c>
      <c r="J4662" t="s">
        <v>93</v>
      </c>
      <c r="K4662" t="s">
        <v>808</v>
      </c>
      <c r="L4662">
        <v>0.5</v>
      </c>
      <c r="M4662" s="9" t="str">
        <f>Data[[#This Row],[schedule]]&amp;" | "&amp;Data[[#This Row],[section]]</f>
        <v>SCHEDULE 1: REPORT ON RETURN ON INVESTMENT | 1b(ii): Regulatory Investment Value</v>
      </c>
      <c r="N4662" s="9" t="str">
        <f t="shared" si="72"/>
        <v>SCHEDULE 1: REPORT ON RETURN ON INVESTMENT | 1b(ii): Regulatory Investment Value | By category | Proportion of Year Available | Asset disposals</v>
      </c>
    </row>
    <row r="4663" spans="1:14" hidden="1">
      <c r="A4663" t="s">
        <v>2</v>
      </c>
      <c r="B4663">
        <v>2012</v>
      </c>
      <c r="C4663" t="s">
        <v>104</v>
      </c>
      <c r="D4663" t="s">
        <v>107</v>
      </c>
      <c r="E4663" t="s">
        <v>101</v>
      </c>
      <c r="F4663" t="s">
        <v>135</v>
      </c>
      <c r="G4663">
        <v>77</v>
      </c>
      <c r="H4663" t="s">
        <v>63</v>
      </c>
      <c r="I4663">
        <v>2012</v>
      </c>
      <c r="J4663" t="s">
        <v>92</v>
      </c>
      <c r="K4663" t="s">
        <v>4929</v>
      </c>
      <c r="L4663">
        <v>842</v>
      </c>
      <c r="M4663" s="9" t="str">
        <f>Data[[#This Row],[schedule]]&amp;" | "&amp;Data[[#This Row],[section]]</f>
        <v>SCHEDULE 1: REPORT ON RETURN ON INVESTMENT | 1b(ii): Regulatory Investment Value</v>
      </c>
      <c r="N4663" s="9" t="str">
        <f t="shared" si="72"/>
        <v>SCHEDULE 1: REPORT ON RETURN ON INVESTMENT | 1b(ii): Regulatory Investment Value | By category | Proportionate Regulatory Value | Asset disposals</v>
      </c>
    </row>
    <row r="4664" spans="1:14" hidden="1">
      <c r="A4664" t="s">
        <v>2</v>
      </c>
      <c r="B4664">
        <v>2012</v>
      </c>
      <c r="C4664" t="s">
        <v>104</v>
      </c>
      <c r="D4664" t="s">
        <v>107</v>
      </c>
      <c r="E4664" t="s">
        <v>101</v>
      </c>
      <c r="F4664" t="s">
        <v>133</v>
      </c>
      <c r="G4664">
        <v>78</v>
      </c>
      <c r="H4664" t="s">
        <v>125</v>
      </c>
      <c r="I4664">
        <v>2012</v>
      </c>
      <c r="J4664" t="s">
        <v>92</v>
      </c>
      <c r="K4664" t="s">
        <v>4930</v>
      </c>
      <c r="L4664">
        <v>28883</v>
      </c>
      <c r="M4664" s="9" t="str">
        <f>Data[[#This Row],[schedule]]&amp;" | "&amp;Data[[#This Row],[section]]</f>
        <v>SCHEDULE 1: REPORT ON RETURN ON INVESTMENT | 1b(ii): Regulatory Investment Value</v>
      </c>
      <c r="N4664" s="9" t="str">
        <f t="shared" si="72"/>
        <v>SCHEDULE 1: REPORT ON RETURN ON INVESTMENT | 1b(ii): Regulatory Investment Value | By category | Assets Commissioned—RAB Value | RAB investment</v>
      </c>
    </row>
    <row r="4665" spans="1:14" hidden="1">
      <c r="A4665" t="s">
        <v>2</v>
      </c>
      <c r="B4665">
        <v>2012</v>
      </c>
      <c r="C4665" t="s">
        <v>104</v>
      </c>
      <c r="D4665" t="s">
        <v>107</v>
      </c>
      <c r="E4665" t="s">
        <v>101</v>
      </c>
      <c r="F4665" t="s">
        <v>135</v>
      </c>
      <c r="G4665">
        <v>79</v>
      </c>
      <c r="H4665" t="s">
        <v>126</v>
      </c>
      <c r="I4665">
        <v>2012</v>
      </c>
      <c r="J4665" t="s">
        <v>92</v>
      </c>
      <c r="K4665" t="s">
        <v>4931</v>
      </c>
      <c r="L4665">
        <v>7367.5</v>
      </c>
      <c r="M4665" s="9" t="str">
        <f>Data[[#This Row],[schedule]]&amp;" | "&amp;Data[[#This Row],[section]]</f>
        <v>SCHEDULE 1: REPORT ON RETURN ON INVESTMENT | 1b(ii): Regulatory Investment Value</v>
      </c>
      <c r="N4665" s="9" t="str">
        <f t="shared" si="72"/>
        <v>SCHEDULE 1: REPORT ON RETURN ON INVESTMENT | 1b(ii): Regulatory Investment Value | By category | Proportionate Regulatory Value | RAB proportionate investment</v>
      </c>
    </row>
    <row r="4666" spans="1:14" hidden="1">
      <c r="A4666" t="s">
        <v>2</v>
      </c>
      <c r="B4666">
        <v>2012</v>
      </c>
      <c r="C4666" t="s">
        <v>104</v>
      </c>
      <c r="D4666" t="s">
        <v>107</v>
      </c>
      <c r="E4666" t="s">
        <v>101</v>
      </c>
      <c r="F4666" t="s">
        <v>135</v>
      </c>
      <c r="G4666">
        <v>81</v>
      </c>
      <c r="H4666" t="s">
        <v>127</v>
      </c>
      <c r="I4666">
        <v>2012</v>
      </c>
      <c r="J4666" t="s">
        <v>92</v>
      </c>
      <c r="K4666" t="s">
        <v>4899</v>
      </c>
      <c r="L4666">
        <v>404057.5</v>
      </c>
      <c r="M4666" s="9" t="str">
        <f>Data[[#This Row],[schedule]]&amp;" | "&amp;Data[[#This Row],[section]]</f>
        <v>SCHEDULE 1: REPORT ON RETURN ON INVESTMENT | 1b(ii): Regulatory Investment Value</v>
      </c>
      <c r="N4666" s="9" t="str">
        <f t="shared" si="72"/>
        <v>SCHEDULE 1: REPORT ON RETURN ON INVESTMENT | 1b(ii): Regulatory Investment Value | By category | Proportionate Regulatory Value | Regulatory investment value</v>
      </c>
    </row>
    <row r="4667" spans="1:14">
      <c r="A4667" t="s">
        <v>2</v>
      </c>
      <c r="B4667">
        <v>2011</v>
      </c>
      <c r="C4667" t="s">
        <v>5353</v>
      </c>
      <c r="D4667" t="s">
        <v>5354</v>
      </c>
      <c r="E4667" t="s">
        <v>81</v>
      </c>
      <c r="F4667" t="s">
        <v>309</v>
      </c>
      <c r="G4667">
        <v>10</v>
      </c>
      <c r="H4667" t="s">
        <v>5355</v>
      </c>
      <c r="I4667">
        <v>2011</v>
      </c>
      <c r="J4667" t="s">
        <v>5356</v>
      </c>
      <c r="K4667" t="s">
        <v>6007</v>
      </c>
      <c r="L4667">
        <v>349903</v>
      </c>
      <c r="M4667" s="9" t="str">
        <f>Data[[#This Row],[schedule]]&amp;" | "&amp;Data[[#This Row],[section]]</f>
        <v>SCHEDULE 23: REPORT ON INITIAL REGULATORY ASSET BASE VALUE | 23a: Regulatory Asset Base Value</v>
      </c>
      <c r="N4667" s="9" t="str">
        <f t="shared" si="72"/>
        <v>SCHEDULE 23: REPORT ON INITIAL REGULATORY ASSET BASE VALUE | 23a: Regulatory Asset Base Value | Unallocated RAB | Allocated non-current assets—year ended 2009</v>
      </c>
    </row>
    <row r="4668" spans="1:14">
      <c r="A4668" t="s">
        <v>2</v>
      </c>
      <c r="B4668">
        <v>2011</v>
      </c>
      <c r="C4668" t="s">
        <v>5353</v>
      </c>
      <c r="D4668" t="s">
        <v>5354</v>
      </c>
      <c r="E4668" t="s">
        <v>81</v>
      </c>
      <c r="F4668" t="s">
        <v>309</v>
      </c>
      <c r="G4668">
        <v>11</v>
      </c>
      <c r="H4668" t="s">
        <v>5358</v>
      </c>
      <c r="I4668">
        <v>2011</v>
      </c>
      <c r="J4668" t="s">
        <v>5356</v>
      </c>
      <c r="K4668" t="s">
        <v>6008</v>
      </c>
      <c r="L4668">
        <v>56229</v>
      </c>
      <c r="M4668" s="9" t="str">
        <f>Data[[#This Row],[schedule]]&amp;" | "&amp;Data[[#This Row],[section]]</f>
        <v>SCHEDULE 23: REPORT ON INITIAL REGULATORY ASSET BASE VALUE | 23a: Regulatory Asset Base Value</v>
      </c>
      <c r="N4668" s="9" t="str">
        <f t="shared" si="72"/>
        <v>SCHEDULE 23: REPORT ON INITIAL REGULATORY ASSET BASE VALUE | 23a: Regulatory Asset Base Value | Unallocated RAB | Adjustment to reinstate unallocated 2009 asset values</v>
      </c>
    </row>
    <row r="4669" spans="1:14">
      <c r="A4669" t="s">
        <v>2</v>
      </c>
      <c r="B4669">
        <v>2011</v>
      </c>
      <c r="C4669" t="s">
        <v>5353</v>
      </c>
      <c r="D4669" t="s">
        <v>5354</v>
      </c>
      <c r="E4669" t="s">
        <v>81</v>
      </c>
      <c r="F4669" t="s">
        <v>309</v>
      </c>
      <c r="G4669">
        <v>12</v>
      </c>
      <c r="H4669" t="s">
        <v>5360</v>
      </c>
      <c r="I4669">
        <v>2011</v>
      </c>
      <c r="J4669" t="s">
        <v>5356</v>
      </c>
      <c r="K4669" t="s">
        <v>6009</v>
      </c>
      <c r="L4669">
        <v>406132</v>
      </c>
      <c r="M4669" s="9" t="str">
        <f>Data[[#This Row],[schedule]]&amp;" | "&amp;Data[[#This Row],[section]]</f>
        <v>SCHEDULE 23: REPORT ON INITIAL REGULATORY ASSET BASE VALUE | 23a: Regulatory Asset Base Value</v>
      </c>
      <c r="N4669" s="9" t="str">
        <f t="shared" si="72"/>
        <v>SCHEDULE 23: REPORT ON INITIAL REGULATORY ASSET BASE VALUE | 23a: Regulatory Asset Base Value | Unallocated RAB | Non-current assets—year ended 2009</v>
      </c>
    </row>
    <row r="4670" spans="1:14">
      <c r="A4670" t="s">
        <v>2</v>
      </c>
      <c r="B4670">
        <v>2011</v>
      </c>
      <c r="C4670" t="s">
        <v>5353</v>
      </c>
      <c r="D4670" t="s">
        <v>5354</v>
      </c>
      <c r="E4670" t="s">
        <v>81</v>
      </c>
      <c r="F4670" t="s">
        <v>309</v>
      </c>
      <c r="G4670">
        <v>14</v>
      </c>
      <c r="H4670" t="s">
        <v>5362</v>
      </c>
      <c r="I4670">
        <v>2011</v>
      </c>
      <c r="J4670" t="s">
        <v>5356</v>
      </c>
      <c r="K4670" t="s">
        <v>6010</v>
      </c>
      <c r="L4670">
        <v>14902</v>
      </c>
      <c r="M4670" s="9" t="str">
        <f>Data[[#This Row],[schedule]]&amp;" | "&amp;Data[[#This Row],[section]]</f>
        <v>SCHEDULE 23: REPORT ON INITIAL REGULATORY ASSET BASE VALUE | 23a: Regulatory Asset Base Value</v>
      </c>
      <c r="N4670" s="9" t="str">
        <f t="shared" si="72"/>
        <v>SCHEDULE 23: REPORT ON INITIAL REGULATORY ASSET BASE VALUE | 23a: Regulatory Asset Base Value | Unallocated RAB | Assets held for future use—year ended 2009</v>
      </c>
    </row>
    <row r="4671" spans="1:14">
      <c r="A4671" t="s">
        <v>2</v>
      </c>
      <c r="B4671">
        <v>2011</v>
      </c>
      <c r="C4671" t="s">
        <v>5353</v>
      </c>
      <c r="D4671" t="s">
        <v>5354</v>
      </c>
      <c r="E4671" t="s">
        <v>81</v>
      </c>
      <c r="F4671" t="s">
        <v>309</v>
      </c>
      <c r="G4671">
        <v>15</v>
      </c>
      <c r="H4671" t="s">
        <v>5364</v>
      </c>
      <c r="I4671">
        <v>2011</v>
      </c>
      <c r="J4671" t="s">
        <v>5356</v>
      </c>
      <c r="K4671" t="s">
        <v>6011</v>
      </c>
      <c r="L4671">
        <v>33904</v>
      </c>
      <c r="M4671" s="9" t="str">
        <f>Data[[#This Row],[schedule]]&amp;" | "&amp;Data[[#This Row],[section]]</f>
        <v>SCHEDULE 23: REPORT ON INITIAL REGULATORY ASSET BASE VALUE | 23a: Regulatory Asset Base Value</v>
      </c>
      <c r="N4671" s="9" t="str">
        <f t="shared" si="72"/>
        <v>SCHEDULE 23: REPORT ON INITIAL REGULATORY ASSET BASE VALUE | 23a: Regulatory Asset Base Value | Unallocated RAB | Works under construction—year ended 2009</v>
      </c>
    </row>
    <row r="4672" spans="1:14">
      <c r="A4672" t="s">
        <v>2</v>
      </c>
      <c r="B4672">
        <v>2011</v>
      </c>
      <c r="C4672" t="s">
        <v>5353</v>
      </c>
      <c r="D4672" t="s">
        <v>5354</v>
      </c>
      <c r="E4672" t="s">
        <v>81</v>
      </c>
      <c r="F4672" t="s">
        <v>309</v>
      </c>
      <c r="G4672">
        <v>16</v>
      </c>
      <c r="H4672" t="s">
        <v>5366</v>
      </c>
      <c r="I4672">
        <v>2011</v>
      </c>
      <c r="J4672" t="s">
        <v>5356</v>
      </c>
      <c r="K4672" t="s">
        <v>458</v>
      </c>
      <c r="L4672">
        <v>0</v>
      </c>
      <c r="M4672" s="9" t="str">
        <f>Data[[#This Row],[schedule]]&amp;" | "&amp;Data[[#This Row],[section]]</f>
        <v>SCHEDULE 23: REPORT ON INITIAL REGULATORY ASSET BASE VALUE | 23a: Regulatory Asset Base Value</v>
      </c>
      <c r="N4672" s="9" t="str">
        <f t="shared" si="72"/>
        <v>SCHEDULE 23: REPORT ON INITIAL REGULATORY ASSET BASE VALUE | 23a: Regulatory Asset Base Value | Unallocated RAB | Excluded intangible assets</v>
      </c>
    </row>
    <row r="4673" spans="1:14">
      <c r="A4673" t="s">
        <v>2</v>
      </c>
      <c r="B4673">
        <v>2011</v>
      </c>
      <c r="C4673" t="s">
        <v>5353</v>
      </c>
      <c r="D4673" t="s">
        <v>5354</v>
      </c>
      <c r="E4673" t="s">
        <v>81</v>
      </c>
      <c r="F4673" t="s">
        <v>309</v>
      </c>
      <c r="G4673">
        <v>17</v>
      </c>
      <c r="H4673" t="s">
        <v>5367</v>
      </c>
      <c r="I4673">
        <v>2011</v>
      </c>
      <c r="J4673" t="s">
        <v>5356</v>
      </c>
      <c r="K4673" t="s">
        <v>458</v>
      </c>
      <c r="L4673">
        <v>0</v>
      </c>
      <c r="M4673" s="9" t="str">
        <f>Data[[#This Row],[schedule]]&amp;" | "&amp;Data[[#This Row],[section]]</f>
        <v>SCHEDULE 23: REPORT ON INITIAL REGULATORY ASSET BASE VALUE | 23a: Regulatory Asset Base Value</v>
      </c>
      <c r="N4673" s="9" t="str">
        <f t="shared" si="72"/>
        <v>SCHEDULE 23: REPORT ON INITIAL REGULATORY ASSET BASE VALUE | 23a: Regulatory Asset Base Value | Unallocated RAB | Other excluded assets</v>
      </c>
    </row>
    <row r="4674" spans="1:14">
      <c r="A4674" t="s">
        <v>2</v>
      </c>
      <c r="B4674">
        <v>2011</v>
      </c>
      <c r="C4674" t="s">
        <v>5353</v>
      </c>
      <c r="D4674" t="s">
        <v>5354</v>
      </c>
      <c r="E4674" t="s">
        <v>81</v>
      </c>
      <c r="F4674" t="s">
        <v>309</v>
      </c>
      <c r="G4674">
        <v>18</v>
      </c>
      <c r="H4674" t="s">
        <v>5368</v>
      </c>
      <c r="I4674">
        <v>2011</v>
      </c>
      <c r="J4674" t="s">
        <v>5356</v>
      </c>
      <c r="K4674" t="s">
        <v>6012</v>
      </c>
      <c r="L4674">
        <v>48806</v>
      </c>
      <c r="M4674" s="9" t="str">
        <f>Data[[#This Row],[schedule]]&amp;" | "&amp;Data[[#This Row],[section]]</f>
        <v>SCHEDULE 23: REPORT ON INITIAL REGULATORY ASSET BASE VALUE | 23a: Regulatory Asset Base Value</v>
      </c>
      <c r="N4674" s="9" t="str">
        <f t="shared" ref="N4674:N4737" si="73">SUBSTITUTE(SUBSTITUTE(SUBSTITUTE(C4674&amp;" | "&amp;D4674&amp;" | "&amp;E4674&amp;" | "&amp;F4674&amp;" | "&amp;H4674," |  |  | "," | ")," |  |  | "," | ")," |  | "," | ")</f>
        <v>SCHEDULE 23: REPORT ON INITIAL REGULATORY ASSET BASE VALUE | 23a: Regulatory Asset Base Value | Unallocated RAB | (asset deductions)</v>
      </c>
    </row>
    <row r="4675" spans="1:14">
      <c r="A4675" t="s">
        <v>2</v>
      </c>
      <c r="B4675">
        <v>2011</v>
      </c>
      <c r="C4675" t="s">
        <v>5353</v>
      </c>
      <c r="D4675" t="s">
        <v>5354</v>
      </c>
      <c r="E4675" t="s">
        <v>81</v>
      </c>
      <c r="F4675" t="s">
        <v>309</v>
      </c>
      <c r="G4675">
        <v>20</v>
      </c>
      <c r="H4675" t="s">
        <v>5370</v>
      </c>
      <c r="I4675">
        <v>2011</v>
      </c>
      <c r="J4675" t="s">
        <v>5356</v>
      </c>
      <c r="K4675" t="s">
        <v>6013</v>
      </c>
      <c r="L4675">
        <v>-19676</v>
      </c>
      <c r="M4675" s="9" t="str">
        <f>Data[[#This Row],[schedule]]&amp;" | "&amp;Data[[#This Row],[section]]</f>
        <v>SCHEDULE 23: REPORT ON INITIAL REGULATORY ASSET BASE VALUE | 23a: Regulatory Asset Base Value</v>
      </c>
      <c r="N4675" s="9" t="str">
        <f t="shared" si="73"/>
        <v>SCHEDULE 23: REPORT ON INITIAL REGULATORY ASSET BASE VALUE | 23a: Regulatory Asset Base Value | Unallocated RAB | MVAU valuation adjustment</v>
      </c>
    </row>
    <row r="4676" spans="1:14">
      <c r="A4676" t="s">
        <v>2</v>
      </c>
      <c r="B4676">
        <v>2011</v>
      </c>
      <c r="C4676" t="s">
        <v>5353</v>
      </c>
      <c r="D4676" t="s">
        <v>5354</v>
      </c>
      <c r="E4676" t="s">
        <v>81</v>
      </c>
      <c r="F4676" t="s">
        <v>309</v>
      </c>
      <c r="G4676">
        <v>22</v>
      </c>
      <c r="H4676" t="s">
        <v>5372</v>
      </c>
      <c r="I4676">
        <v>2011</v>
      </c>
      <c r="J4676" t="s">
        <v>5356</v>
      </c>
      <c r="K4676" t="s">
        <v>6014</v>
      </c>
      <c r="L4676">
        <v>337650</v>
      </c>
      <c r="M4676" s="9" t="str">
        <f>Data[[#This Row],[schedule]]&amp;" | "&amp;Data[[#This Row],[section]]</f>
        <v>SCHEDULE 23: REPORT ON INITIAL REGULATORY ASSET BASE VALUE | 23a: Regulatory Asset Base Value</v>
      </c>
      <c r="N4676" s="9" t="str">
        <f t="shared" si="73"/>
        <v>SCHEDULE 23: REPORT ON INITIAL REGULATORY ASSET BASE VALUE | 23a: Regulatory Asset Base Value | Unallocated RAB | Initial RAB value</v>
      </c>
    </row>
    <row r="4677" spans="1:14">
      <c r="A4677" t="s">
        <v>2</v>
      </c>
      <c r="B4677">
        <v>2011</v>
      </c>
      <c r="C4677" t="s">
        <v>5353</v>
      </c>
      <c r="D4677" t="s">
        <v>5354</v>
      </c>
      <c r="E4677" t="s">
        <v>81</v>
      </c>
      <c r="F4677" t="s">
        <v>310</v>
      </c>
      <c r="G4677">
        <v>22</v>
      </c>
      <c r="H4677" t="s">
        <v>5372</v>
      </c>
      <c r="I4677">
        <v>2011</v>
      </c>
      <c r="J4677" t="s">
        <v>5356</v>
      </c>
      <c r="K4677" t="s">
        <v>6015</v>
      </c>
      <c r="L4677">
        <v>297842</v>
      </c>
      <c r="M4677" s="9" t="str">
        <f>Data[[#This Row],[schedule]]&amp;" | "&amp;Data[[#This Row],[section]]</f>
        <v>SCHEDULE 23: REPORT ON INITIAL REGULATORY ASSET BASE VALUE | 23a: Regulatory Asset Base Value</v>
      </c>
      <c r="N4677" s="9" t="str">
        <f t="shared" si="73"/>
        <v>SCHEDULE 23: REPORT ON INITIAL REGULATORY ASSET BASE VALUE | 23a: Regulatory Asset Base Value | RAB | Initial RAB value</v>
      </c>
    </row>
    <row r="4678" spans="1:14">
      <c r="A4678" t="s">
        <v>2</v>
      </c>
      <c r="B4678">
        <v>2011</v>
      </c>
      <c r="C4678" t="s">
        <v>5353</v>
      </c>
      <c r="D4678" t="s">
        <v>5354</v>
      </c>
      <c r="E4678" t="s">
        <v>81</v>
      </c>
      <c r="F4678" t="s">
        <v>309</v>
      </c>
      <c r="G4678">
        <v>24</v>
      </c>
      <c r="H4678" t="s">
        <v>155</v>
      </c>
      <c r="I4678">
        <v>2011</v>
      </c>
      <c r="J4678" t="s">
        <v>5356</v>
      </c>
      <c r="K4678" t="s">
        <v>6016</v>
      </c>
      <c r="L4678">
        <v>16687</v>
      </c>
      <c r="M4678" s="9" t="str">
        <f>Data[[#This Row],[schedule]]&amp;" | "&amp;Data[[#This Row],[section]]</f>
        <v>SCHEDULE 23: REPORT ON INITIAL REGULATORY ASSET BASE VALUE | 23a: Regulatory Asset Base Value</v>
      </c>
      <c r="N4678" s="9" t="str">
        <f t="shared" si="73"/>
        <v>SCHEDULE 23: REPORT ON INITIAL REGULATORY ASSET BASE VALUE | 23a: Regulatory Asset Base Value | Unallocated RAB | Regulatory depreciation</v>
      </c>
    </row>
    <row r="4679" spans="1:14">
      <c r="A4679" t="s">
        <v>2</v>
      </c>
      <c r="B4679">
        <v>2011</v>
      </c>
      <c r="C4679" t="s">
        <v>5353</v>
      </c>
      <c r="D4679" t="s">
        <v>5354</v>
      </c>
      <c r="E4679" t="s">
        <v>81</v>
      </c>
      <c r="F4679" t="s">
        <v>310</v>
      </c>
      <c r="G4679">
        <v>24</v>
      </c>
      <c r="H4679" t="s">
        <v>155</v>
      </c>
      <c r="I4679">
        <v>2011</v>
      </c>
      <c r="J4679" t="s">
        <v>5356</v>
      </c>
      <c r="K4679" t="s">
        <v>6017</v>
      </c>
      <c r="L4679">
        <v>13463</v>
      </c>
      <c r="M4679" s="9" t="str">
        <f>Data[[#This Row],[schedule]]&amp;" | "&amp;Data[[#This Row],[section]]</f>
        <v>SCHEDULE 23: REPORT ON INITIAL REGULATORY ASSET BASE VALUE | 23a: Regulatory Asset Base Value</v>
      </c>
      <c r="N4679" s="9" t="str">
        <f t="shared" si="73"/>
        <v>SCHEDULE 23: REPORT ON INITIAL REGULATORY ASSET BASE VALUE | 23a: Regulatory Asset Base Value | RAB | Regulatory depreciation</v>
      </c>
    </row>
    <row r="4680" spans="1:14">
      <c r="A4680" t="s">
        <v>2</v>
      </c>
      <c r="B4680">
        <v>2011</v>
      </c>
      <c r="C4680" t="s">
        <v>5353</v>
      </c>
      <c r="D4680" t="s">
        <v>5354</v>
      </c>
      <c r="E4680" t="s">
        <v>81</v>
      </c>
      <c r="F4680" t="s">
        <v>309</v>
      </c>
      <c r="G4680">
        <v>26</v>
      </c>
      <c r="H4680" t="s">
        <v>272</v>
      </c>
      <c r="I4680">
        <v>2011</v>
      </c>
      <c r="J4680" t="s">
        <v>5356</v>
      </c>
      <c r="K4680" t="s">
        <v>6018</v>
      </c>
      <c r="L4680">
        <v>5421.3127833182389</v>
      </c>
      <c r="M4680" s="9" t="str">
        <f>Data[[#This Row],[schedule]]&amp;" | "&amp;Data[[#This Row],[section]]</f>
        <v>SCHEDULE 23: REPORT ON INITIAL REGULATORY ASSET BASE VALUE | 23a: Regulatory Asset Base Value</v>
      </c>
      <c r="N4680" s="9" t="str">
        <f t="shared" si="73"/>
        <v>SCHEDULE 23: REPORT ON INITIAL REGULATORY ASSET BASE VALUE | 23a: Regulatory Asset Base Value | Unallocated RAB | Indexed revaluations</v>
      </c>
    </row>
    <row r="4681" spans="1:14">
      <c r="A4681" t="s">
        <v>2</v>
      </c>
      <c r="B4681">
        <v>2011</v>
      </c>
      <c r="C4681" t="s">
        <v>5353</v>
      </c>
      <c r="D4681" t="s">
        <v>5354</v>
      </c>
      <c r="E4681" t="s">
        <v>81</v>
      </c>
      <c r="F4681" t="s">
        <v>310</v>
      </c>
      <c r="G4681">
        <v>26</v>
      </c>
      <c r="H4681" t="s">
        <v>272</v>
      </c>
      <c r="I4681">
        <v>2011</v>
      </c>
      <c r="J4681" t="s">
        <v>5356</v>
      </c>
      <c r="K4681" t="s">
        <v>6019</v>
      </c>
      <c r="L4681">
        <v>4788.7180417044574</v>
      </c>
      <c r="M4681" s="9" t="str">
        <f>Data[[#This Row],[schedule]]&amp;" | "&amp;Data[[#This Row],[section]]</f>
        <v>SCHEDULE 23: REPORT ON INITIAL REGULATORY ASSET BASE VALUE | 23a: Regulatory Asset Base Value</v>
      </c>
      <c r="N4681" s="9" t="str">
        <f t="shared" si="73"/>
        <v>SCHEDULE 23: REPORT ON INITIAL REGULATORY ASSET BASE VALUE | 23a: Regulatory Asset Base Value | RAB | Indexed revaluations</v>
      </c>
    </row>
    <row r="4682" spans="1:14">
      <c r="A4682" t="s">
        <v>2</v>
      </c>
      <c r="B4682">
        <v>2011</v>
      </c>
      <c r="C4682" t="s">
        <v>5353</v>
      </c>
      <c r="D4682" t="s">
        <v>5354</v>
      </c>
      <c r="E4682" t="s">
        <v>81</v>
      </c>
      <c r="F4682" t="s">
        <v>309</v>
      </c>
      <c r="G4682">
        <v>27</v>
      </c>
      <c r="H4682" t="s">
        <v>273</v>
      </c>
      <c r="I4682">
        <v>2011</v>
      </c>
      <c r="J4682" t="s">
        <v>5356</v>
      </c>
      <c r="K4682" t="s">
        <v>458</v>
      </c>
      <c r="L4682">
        <v>0</v>
      </c>
      <c r="M4682" s="9" t="str">
        <f>Data[[#This Row],[schedule]]&amp;" | "&amp;Data[[#This Row],[section]]</f>
        <v>SCHEDULE 23: REPORT ON INITIAL REGULATORY ASSET BASE VALUE | 23a: Regulatory Asset Base Value</v>
      </c>
      <c r="N4682" s="9" t="str">
        <f t="shared" si="73"/>
        <v>SCHEDULE 23: REPORT ON INITIAL REGULATORY ASSET BASE VALUE | 23a: Regulatory Asset Base Value | Unallocated RAB | Non-indexed revaluations</v>
      </c>
    </row>
    <row r="4683" spans="1:14">
      <c r="A4683" t="s">
        <v>2</v>
      </c>
      <c r="B4683">
        <v>2011</v>
      </c>
      <c r="C4683" t="s">
        <v>5353</v>
      </c>
      <c r="D4683" t="s">
        <v>5354</v>
      </c>
      <c r="E4683" t="s">
        <v>81</v>
      </c>
      <c r="F4683" t="s">
        <v>310</v>
      </c>
      <c r="G4683">
        <v>27</v>
      </c>
      <c r="H4683" t="s">
        <v>273</v>
      </c>
      <c r="I4683">
        <v>2011</v>
      </c>
      <c r="J4683" t="s">
        <v>5356</v>
      </c>
      <c r="K4683" t="s">
        <v>458</v>
      </c>
      <c r="L4683">
        <v>0</v>
      </c>
      <c r="M4683" s="9" t="str">
        <f>Data[[#This Row],[schedule]]&amp;" | "&amp;Data[[#This Row],[section]]</f>
        <v>SCHEDULE 23: REPORT ON INITIAL REGULATORY ASSET BASE VALUE | 23a: Regulatory Asset Base Value</v>
      </c>
      <c r="N4683" s="9" t="str">
        <f t="shared" si="73"/>
        <v>SCHEDULE 23: REPORT ON INITIAL REGULATORY ASSET BASE VALUE | 23a: Regulatory Asset Base Value | RAB | Non-indexed revaluations</v>
      </c>
    </row>
    <row r="4684" spans="1:14">
      <c r="A4684" t="s">
        <v>2</v>
      </c>
      <c r="B4684">
        <v>2011</v>
      </c>
      <c r="C4684" t="s">
        <v>5353</v>
      </c>
      <c r="D4684" t="s">
        <v>5354</v>
      </c>
      <c r="E4684" t="s">
        <v>81</v>
      </c>
      <c r="F4684" t="s">
        <v>309</v>
      </c>
      <c r="G4684">
        <v>28</v>
      </c>
      <c r="H4684" t="s">
        <v>158</v>
      </c>
      <c r="I4684">
        <v>2011</v>
      </c>
      <c r="J4684" t="s">
        <v>5356</v>
      </c>
      <c r="K4684" t="s">
        <v>6018</v>
      </c>
      <c r="L4684">
        <v>5421.3127833182389</v>
      </c>
      <c r="M4684" s="9" t="str">
        <f>Data[[#This Row],[schedule]]&amp;" | "&amp;Data[[#This Row],[section]]</f>
        <v>SCHEDULE 23: REPORT ON INITIAL REGULATORY ASSET BASE VALUE | 23a: Regulatory Asset Base Value</v>
      </c>
      <c r="N4684" s="9" t="str">
        <f t="shared" si="73"/>
        <v>SCHEDULE 23: REPORT ON INITIAL REGULATORY ASSET BASE VALUE | 23a: Regulatory Asset Base Value | Unallocated RAB | Total revaluations</v>
      </c>
    </row>
    <row r="4685" spans="1:14">
      <c r="A4685" t="s">
        <v>2</v>
      </c>
      <c r="B4685">
        <v>2011</v>
      </c>
      <c r="C4685" t="s">
        <v>5353</v>
      </c>
      <c r="D4685" t="s">
        <v>5354</v>
      </c>
      <c r="E4685" t="s">
        <v>81</v>
      </c>
      <c r="F4685" t="s">
        <v>310</v>
      </c>
      <c r="G4685">
        <v>28</v>
      </c>
      <c r="H4685" t="s">
        <v>158</v>
      </c>
      <c r="I4685">
        <v>2011</v>
      </c>
      <c r="J4685" t="s">
        <v>5356</v>
      </c>
      <c r="K4685" t="s">
        <v>6019</v>
      </c>
      <c r="L4685">
        <v>4788.7180417044574</v>
      </c>
      <c r="M4685" s="9" t="str">
        <f>Data[[#This Row],[schedule]]&amp;" | "&amp;Data[[#This Row],[section]]</f>
        <v>SCHEDULE 23: REPORT ON INITIAL REGULATORY ASSET BASE VALUE | 23a: Regulatory Asset Base Value</v>
      </c>
      <c r="N4685" s="9" t="str">
        <f t="shared" si="73"/>
        <v>SCHEDULE 23: REPORT ON INITIAL REGULATORY ASSET BASE VALUE | 23a: Regulatory Asset Base Value | RAB | Total revaluations</v>
      </c>
    </row>
    <row r="4686" spans="1:14">
      <c r="A4686" t="s">
        <v>2</v>
      </c>
      <c r="B4686">
        <v>2011</v>
      </c>
      <c r="C4686" t="s">
        <v>5353</v>
      </c>
      <c r="D4686" t="s">
        <v>5354</v>
      </c>
      <c r="E4686" t="s">
        <v>81</v>
      </c>
      <c r="F4686" t="s">
        <v>309</v>
      </c>
      <c r="G4686">
        <v>30</v>
      </c>
      <c r="H4686" t="s">
        <v>274</v>
      </c>
      <c r="I4686">
        <v>2011</v>
      </c>
      <c r="J4686" t="s">
        <v>5356</v>
      </c>
      <c r="K4686" t="s">
        <v>6020</v>
      </c>
      <c r="L4686">
        <v>8107</v>
      </c>
      <c r="M4686" s="9" t="str">
        <f>Data[[#This Row],[schedule]]&amp;" | "&amp;Data[[#This Row],[section]]</f>
        <v>SCHEDULE 23: REPORT ON INITIAL REGULATORY ASSET BASE VALUE | 23a: Regulatory Asset Base Value</v>
      </c>
      <c r="N4686" s="9" t="str">
        <f t="shared" si="73"/>
        <v>SCHEDULE 23: REPORT ON INITIAL REGULATORY ASSET BASE VALUE | 23a: Regulatory Asset Base Value | Unallocated RAB | Assets commissioned (other than below)</v>
      </c>
    </row>
    <row r="4687" spans="1:14">
      <c r="A4687" t="s">
        <v>2</v>
      </c>
      <c r="B4687">
        <v>2011</v>
      </c>
      <c r="C4687" t="s">
        <v>5353</v>
      </c>
      <c r="D4687" t="s">
        <v>5354</v>
      </c>
      <c r="E4687" t="s">
        <v>81</v>
      </c>
      <c r="F4687" t="s">
        <v>310</v>
      </c>
      <c r="G4687">
        <v>30</v>
      </c>
      <c r="H4687" t="s">
        <v>274</v>
      </c>
      <c r="I4687">
        <v>2011</v>
      </c>
      <c r="J4687" t="s">
        <v>5356</v>
      </c>
      <c r="K4687" t="s">
        <v>6021</v>
      </c>
      <c r="L4687">
        <v>7360</v>
      </c>
      <c r="M4687" s="9" t="str">
        <f>Data[[#This Row],[schedule]]&amp;" | "&amp;Data[[#This Row],[section]]</f>
        <v>SCHEDULE 23: REPORT ON INITIAL REGULATORY ASSET BASE VALUE | 23a: Regulatory Asset Base Value</v>
      </c>
      <c r="N4687" s="9" t="str">
        <f t="shared" si="73"/>
        <v>SCHEDULE 23: REPORT ON INITIAL REGULATORY ASSET BASE VALUE | 23a: Regulatory Asset Base Value | RAB | Assets commissioned (other than below)</v>
      </c>
    </row>
    <row r="4688" spans="1:14">
      <c r="A4688" t="s">
        <v>2</v>
      </c>
      <c r="B4688">
        <v>2011</v>
      </c>
      <c r="C4688" t="s">
        <v>5353</v>
      </c>
      <c r="D4688" t="s">
        <v>5354</v>
      </c>
      <c r="E4688" t="s">
        <v>81</v>
      </c>
      <c r="F4688" t="s">
        <v>309</v>
      </c>
      <c r="G4688">
        <v>31</v>
      </c>
      <c r="H4688" t="s">
        <v>275</v>
      </c>
      <c r="I4688">
        <v>2011</v>
      </c>
      <c r="J4688" t="s">
        <v>5356</v>
      </c>
      <c r="K4688" t="s">
        <v>458</v>
      </c>
      <c r="L4688">
        <v>0</v>
      </c>
      <c r="M4688" s="9" t="str">
        <f>Data[[#This Row],[schedule]]&amp;" | "&amp;Data[[#This Row],[section]]</f>
        <v>SCHEDULE 23: REPORT ON INITIAL REGULATORY ASSET BASE VALUE | 23a: Regulatory Asset Base Value</v>
      </c>
      <c r="N4688" s="9" t="str">
        <f t="shared" si="73"/>
        <v>SCHEDULE 23: REPORT ON INITIAL REGULATORY ASSET BASE VALUE | 23a: Regulatory Asset Base Value | Unallocated RAB | Assets acquired from a regulated supplier</v>
      </c>
    </row>
    <row r="4689" spans="1:14">
      <c r="A4689" t="s">
        <v>2</v>
      </c>
      <c r="B4689">
        <v>2011</v>
      </c>
      <c r="C4689" t="s">
        <v>5353</v>
      </c>
      <c r="D4689" t="s">
        <v>5354</v>
      </c>
      <c r="E4689" t="s">
        <v>81</v>
      </c>
      <c r="F4689" t="s">
        <v>310</v>
      </c>
      <c r="G4689">
        <v>31</v>
      </c>
      <c r="H4689" t="s">
        <v>275</v>
      </c>
      <c r="I4689">
        <v>2011</v>
      </c>
      <c r="J4689" t="s">
        <v>5356</v>
      </c>
      <c r="K4689" t="s">
        <v>458</v>
      </c>
      <c r="L4689">
        <v>0</v>
      </c>
      <c r="M4689" s="9" t="str">
        <f>Data[[#This Row],[schedule]]&amp;" | "&amp;Data[[#This Row],[section]]</f>
        <v>SCHEDULE 23: REPORT ON INITIAL REGULATORY ASSET BASE VALUE | 23a: Regulatory Asset Base Value</v>
      </c>
      <c r="N4689" s="9" t="str">
        <f t="shared" si="73"/>
        <v>SCHEDULE 23: REPORT ON INITIAL REGULATORY ASSET BASE VALUE | 23a: Regulatory Asset Base Value | RAB | Assets acquired from a regulated supplier</v>
      </c>
    </row>
    <row r="4690" spans="1:14">
      <c r="A4690" t="s">
        <v>2</v>
      </c>
      <c r="B4690">
        <v>2011</v>
      </c>
      <c r="C4690" t="s">
        <v>5353</v>
      </c>
      <c r="D4690" t="s">
        <v>5354</v>
      </c>
      <c r="E4690" t="s">
        <v>81</v>
      </c>
      <c r="F4690" t="s">
        <v>309</v>
      </c>
      <c r="G4690">
        <v>32</v>
      </c>
      <c r="H4690" t="s">
        <v>276</v>
      </c>
      <c r="I4690">
        <v>2011</v>
      </c>
      <c r="J4690" t="s">
        <v>5356</v>
      </c>
      <c r="K4690" t="s">
        <v>5351</v>
      </c>
      <c r="L4690">
        <v>23</v>
      </c>
      <c r="M4690" s="9" t="str">
        <f>Data[[#This Row],[schedule]]&amp;" | "&amp;Data[[#This Row],[section]]</f>
        <v>SCHEDULE 23: REPORT ON INITIAL REGULATORY ASSET BASE VALUE | 23a: Regulatory Asset Base Value</v>
      </c>
      <c r="N4690" s="9" t="str">
        <f t="shared" si="73"/>
        <v>SCHEDULE 23: REPORT ON INITIAL REGULATORY ASSET BASE VALUE | 23a: Regulatory Asset Base Value | Unallocated RAB | Assets acquired from a related party</v>
      </c>
    </row>
    <row r="4691" spans="1:14">
      <c r="A4691" t="s">
        <v>2</v>
      </c>
      <c r="B4691">
        <v>2011</v>
      </c>
      <c r="C4691" t="s">
        <v>5353</v>
      </c>
      <c r="D4691" t="s">
        <v>5354</v>
      </c>
      <c r="E4691" t="s">
        <v>81</v>
      </c>
      <c r="F4691" t="s">
        <v>310</v>
      </c>
      <c r="G4691">
        <v>32</v>
      </c>
      <c r="H4691" t="s">
        <v>276</v>
      </c>
      <c r="I4691">
        <v>2011</v>
      </c>
      <c r="J4691" t="s">
        <v>5356</v>
      </c>
      <c r="K4691" t="s">
        <v>2107</v>
      </c>
      <c r="L4691">
        <v>16</v>
      </c>
      <c r="M4691" s="9" t="str">
        <f>Data[[#This Row],[schedule]]&amp;" | "&amp;Data[[#This Row],[section]]</f>
        <v>SCHEDULE 23: REPORT ON INITIAL REGULATORY ASSET BASE VALUE | 23a: Regulatory Asset Base Value</v>
      </c>
      <c r="N4691" s="9" t="str">
        <f t="shared" si="73"/>
        <v>SCHEDULE 23: REPORT ON INITIAL REGULATORY ASSET BASE VALUE | 23a: Regulatory Asset Base Value | RAB | Assets acquired from a related party</v>
      </c>
    </row>
    <row r="4692" spans="1:14">
      <c r="A4692" t="s">
        <v>2</v>
      </c>
      <c r="B4692">
        <v>2011</v>
      </c>
      <c r="C4692" t="s">
        <v>5353</v>
      </c>
      <c r="D4692" t="s">
        <v>5354</v>
      </c>
      <c r="E4692" t="s">
        <v>81</v>
      </c>
      <c r="F4692" t="s">
        <v>309</v>
      </c>
      <c r="G4692">
        <v>33</v>
      </c>
      <c r="H4692" t="s">
        <v>62</v>
      </c>
      <c r="I4692">
        <v>2011</v>
      </c>
      <c r="J4692" t="s">
        <v>5356</v>
      </c>
      <c r="K4692" t="s">
        <v>6022</v>
      </c>
      <c r="L4692">
        <v>8130</v>
      </c>
      <c r="M4692" s="9" t="str">
        <f>Data[[#This Row],[schedule]]&amp;" | "&amp;Data[[#This Row],[section]]</f>
        <v>SCHEDULE 23: REPORT ON INITIAL REGULATORY ASSET BASE VALUE | 23a: Regulatory Asset Base Value</v>
      </c>
      <c r="N4692" s="9" t="str">
        <f t="shared" si="73"/>
        <v>SCHEDULE 23: REPORT ON INITIAL REGULATORY ASSET BASE VALUE | 23a: Regulatory Asset Base Value | Unallocated RAB | Assets commissioned</v>
      </c>
    </row>
    <row r="4693" spans="1:14">
      <c r="A4693" t="s">
        <v>2</v>
      </c>
      <c r="B4693">
        <v>2011</v>
      </c>
      <c r="C4693" t="s">
        <v>5353</v>
      </c>
      <c r="D4693" t="s">
        <v>5354</v>
      </c>
      <c r="E4693" t="s">
        <v>81</v>
      </c>
      <c r="F4693" t="s">
        <v>310</v>
      </c>
      <c r="G4693">
        <v>33</v>
      </c>
      <c r="H4693" t="s">
        <v>62</v>
      </c>
      <c r="I4693">
        <v>2011</v>
      </c>
      <c r="J4693" t="s">
        <v>5356</v>
      </c>
      <c r="K4693" t="s">
        <v>6023</v>
      </c>
      <c r="L4693">
        <v>7376</v>
      </c>
      <c r="M4693" s="9" t="str">
        <f>Data[[#This Row],[schedule]]&amp;" | "&amp;Data[[#This Row],[section]]</f>
        <v>SCHEDULE 23: REPORT ON INITIAL REGULATORY ASSET BASE VALUE | 23a: Regulatory Asset Base Value</v>
      </c>
      <c r="N4693" s="9" t="str">
        <f t="shared" si="73"/>
        <v>SCHEDULE 23: REPORT ON INITIAL REGULATORY ASSET BASE VALUE | 23a: Regulatory Asset Base Value | RAB | Assets commissioned</v>
      </c>
    </row>
    <row r="4694" spans="1:14">
      <c r="A4694" t="s">
        <v>2</v>
      </c>
      <c r="B4694">
        <v>2011</v>
      </c>
      <c r="C4694" t="s">
        <v>5353</v>
      </c>
      <c r="D4694" t="s">
        <v>5354</v>
      </c>
      <c r="E4694" t="s">
        <v>81</v>
      </c>
      <c r="F4694" t="s">
        <v>309</v>
      </c>
      <c r="G4694">
        <v>35</v>
      </c>
      <c r="H4694" t="s">
        <v>278</v>
      </c>
      <c r="I4694">
        <v>2011</v>
      </c>
      <c r="J4694" t="s">
        <v>5356</v>
      </c>
      <c r="K4694" t="s">
        <v>5666</v>
      </c>
      <c r="L4694">
        <v>68</v>
      </c>
      <c r="M4694" s="9" t="str">
        <f>Data[[#This Row],[schedule]]&amp;" | "&amp;Data[[#This Row],[section]]</f>
        <v>SCHEDULE 23: REPORT ON INITIAL REGULATORY ASSET BASE VALUE | 23a: Regulatory Asset Base Value</v>
      </c>
      <c r="N4694" s="9" t="str">
        <f t="shared" si="73"/>
        <v>SCHEDULE 23: REPORT ON INITIAL REGULATORY ASSET BASE VALUE | 23a: Regulatory Asset Base Value | Unallocated RAB | Asset disposals (other)</v>
      </c>
    </row>
    <row r="4695" spans="1:14">
      <c r="A4695" t="s">
        <v>2</v>
      </c>
      <c r="B4695">
        <v>2011</v>
      </c>
      <c r="C4695" t="s">
        <v>5353</v>
      </c>
      <c r="D4695" t="s">
        <v>5354</v>
      </c>
      <c r="E4695" t="s">
        <v>81</v>
      </c>
      <c r="F4695" t="s">
        <v>310</v>
      </c>
      <c r="G4695">
        <v>35</v>
      </c>
      <c r="H4695" t="s">
        <v>278</v>
      </c>
      <c r="I4695">
        <v>2011</v>
      </c>
      <c r="J4695" t="s">
        <v>5356</v>
      </c>
      <c r="K4695" t="s">
        <v>6024</v>
      </c>
      <c r="L4695">
        <v>50</v>
      </c>
      <c r="M4695" s="9" t="str">
        <f>Data[[#This Row],[schedule]]&amp;" | "&amp;Data[[#This Row],[section]]</f>
        <v>SCHEDULE 23: REPORT ON INITIAL REGULATORY ASSET BASE VALUE | 23a: Regulatory Asset Base Value</v>
      </c>
      <c r="N4695" s="9" t="str">
        <f t="shared" si="73"/>
        <v>SCHEDULE 23: REPORT ON INITIAL REGULATORY ASSET BASE VALUE | 23a: Regulatory Asset Base Value | RAB | Asset disposals (other)</v>
      </c>
    </row>
    <row r="4696" spans="1:14">
      <c r="A4696" t="s">
        <v>2</v>
      </c>
      <c r="B4696">
        <v>2011</v>
      </c>
      <c r="C4696" t="s">
        <v>5353</v>
      </c>
      <c r="D4696" t="s">
        <v>5354</v>
      </c>
      <c r="E4696" t="s">
        <v>81</v>
      </c>
      <c r="F4696" t="s">
        <v>309</v>
      </c>
      <c r="G4696">
        <v>36</v>
      </c>
      <c r="H4696" t="s">
        <v>5385</v>
      </c>
      <c r="I4696">
        <v>2011</v>
      </c>
      <c r="J4696" t="s">
        <v>5356</v>
      </c>
      <c r="K4696" t="s">
        <v>458</v>
      </c>
      <c r="L4696">
        <v>0</v>
      </c>
      <c r="M4696" s="9" t="str">
        <f>Data[[#This Row],[schedule]]&amp;" | "&amp;Data[[#This Row],[section]]</f>
        <v>SCHEDULE 23: REPORT ON INITIAL REGULATORY ASSET BASE VALUE | 23a: Regulatory Asset Base Value</v>
      </c>
      <c r="N4696" s="9" t="str">
        <f t="shared" si="73"/>
        <v>SCHEDULE 23: REPORT ON INITIAL REGULATORY ASSET BASE VALUE | 23a: Regulatory Asset Base Value | Unallocated RAB | Assets disposed of to a regulated supplier</v>
      </c>
    </row>
    <row r="4697" spans="1:14">
      <c r="A4697" t="s">
        <v>2</v>
      </c>
      <c r="B4697">
        <v>2011</v>
      </c>
      <c r="C4697" t="s">
        <v>5353</v>
      </c>
      <c r="D4697" t="s">
        <v>5354</v>
      </c>
      <c r="E4697" t="s">
        <v>81</v>
      </c>
      <c r="F4697" t="s">
        <v>310</v>
      </c>
      <c r="G4697">
        <v>36</v>
      </c>
      <c r="H4697" t="s">
        <v>5385</v>
      </c>
      <c r="I4697">
        <v>2011</v>
      </c>
      <c r="J4697" t="s">
        <v>5356</v>
      </c>
      <c r="K4697" t="s">
        <v>458</v>
      </c>
      <c r="L4697">
        <v>0</v>
      </c>
      <c r="M4697" s="9" t="str">
        <f>Data[[#This Row],[schedule]]&amp;" | "&amp;Data[[#This Row],[section]]</f>
        <v>SCHEDULE 23: REPORT ON INITIAL REGULATORY ASSET BASE VALUE | 23a: Regulatory Asset Base Value</v>
      </c>
      <c r="N4697" s="9" t="str">
        <f t="shared" si="73"/>
        <v>SCHEDULE 23: REPORT ON INITIAL REGULATORY ASSET BASE VALUE | 23a: Regulatory Asset Base Value | RAB | Assets disposed of to a regulated supplier</v>
      </c>
    </row>
    <row r="4698" spans="1:14">
      <c r="A4698" t="s">
        <v>2</v>
      </c>
      <c r="B4698">
        <v>2011</v>
      </c>
      <c r="C4698" t="s">
        <v>5353</v>
      </c>
      <c r="D4698" t="s">
        <v>5354</v>
      </c>
      <c r="E4698" t="s">
        <v>81</v>
      </c>
      <c r="F4698" t="s">
        <v>309</v>
      </c>
      <c r="G4698">
        <v>37</v>
      </c>
      <c r="H4698" t="s">
        <v>5386</v>
      </c>
      <c r="I4698">
        <v>2011</v>
      </c>
      <c r="J4698" t="s">
        <v>5356</v>
      </c>
      <c r="K4698" t="s">
        <v>6025</v>
      </c>
      <c r="L4698">
        <v>2762</v>
      </c>
      <c r="M4698" s="9" t="str">
        <f>Data[[#This Row],[schedule]]&amp;" | "&amp;Data[[#This Row],[section]]</f>
        <v>SCHEDULE 23: REPORT ON INITIAL REGULATORY ASSET BASE VALUE | 23a: Regulatory Asset Base Value</v>
      </c>
      <c r="N4698" s="9" t="str">
        <f t="shared" si="73"/>
        <v>SCHEDULE 23: REPORT ON INITIAL REGULATORY ASSET BASE VALUE | 23a: Regulatory Asset Base Value | Unallocated RAB | Assets disposed of to a related party</v>
      </c>
    </row>
    <row r="4699" spans="1:14">
      <c r="A4699" t="s">
        <v>2</v>
      </c>
      <c r="B4699">
        <v>2011</v>
      </c>
      <c r="C4699" t="s">
        <v>5353</v>
      </c>
      <c r="D4699" t="s">
        <v>5354</v>
      </c>
      <c r="E4699" t="s">
        <v>81</v>
      </c>
      <c r="F4699" t="s">
        <v>310</v>
      </c>
      <c r="G4699">
        <v>37</v>
      </c>
      <c r="H4699" t="s">
        <v>5386</v>
      </c>
      <c r="I4699">
        <v>2011</v>
      </c>
      <c r="J4699" t="s">
        <v>5356</v>
      </c>
      <c r="K4699" t="s">
        <v>6026</v>
      </c>
      <c r="L4699">
        <v>2732</v>
      </c>
      <c r="M4699" s="9" t="str">
        <f>Data[[#This Row],[schedule]]&amp;" | "&amp;Data[[#This Row],[section]]</f>
        <v>SCHEDULE 23: REPORT ON INITIAL REGULATORY ASSET BASE VALUE | 23a: Regulatory Asset Base Value</v>
      </c>
      <c r="N4699" s="9" t="str">
        <f t="shared" si="73"/>
        <v>SCHEDULE 23: REPORT ON INITIAL REGULATORY ASSET BASE VALUE | 23a: Regulatory Asset Base Value | RAB | Assets disposed of to a related party</v>
      </c>
    </row>
    <row r="4700" spans="1:14">
      <c r="A4700" t="s">
        <v>2</v>
      </c>
      <c r="B4700">
        <v>2011</v>
      </c>
      <c r="C4700" t="s">
        <v>5353</v>
      </c>
      <c r="D4700" t="s">
        <v>5354</v>
      </c>
      <c r="E4700" t="s">
        <v>81</v>
      </c>
      <c r="F4700" t="s">
        <v>309</v>
      </c>
      <c r="G4700">
        <v>38</v>
      </c>
      <c r="H4700" t="s">
        <v>63</v>
      </c>
      <c r="I4700">
        <v>2011</v>
      </c>
      <c r="J4700" t="s">
        <v>5356</v>
      </c>
      <c r="K4700" t="s">
        <v>6027</v>
      </c>
      <c r="L4700">
        <v>2830</v>
      </c>
      <c r="M4700" s="9" t="str">
        <f>Data[[#This Row],[schedule]]&amp;" | "&amp;Data[[#This Row],[section]]</f>
        <v>SCHEDULE 23: REPORT ON INITIAL REGULATORY ASSET BASE VALUE | 23a: Regulatory Asset Base Value</v>
      </c>
      <c r="N4700" s="9" t="str">
        <f t="shared" si="73"/>
        <v>SCHEDULE 23: REPORT ON INITIAL REGULATORY ASSET BASE VALUE | 23a: Regulatory Asset Base Value | Unallocated RAB | Asset disposals</v>
      </c>
    </row>
    <row r="4701" spans="1:14">
      <c r="A4701" t="s">
        <v>2</v>
      </c>
      <c r="B4701">
        <v>2011</v>
      </c>
      <c r="C4701" t="s">
        <v>5353</v>
      </c>
      <c r="D4701" t="s">
        <v>5354</v>
      </c>
      <c r="E4701" t="s">
        <v>81</v>
      </c>
      <c r="F4701" t="s">
        <v>310</v>
      </c>
      <c r="G4701">
        <v>38</v>
      </c>
      <c r="H4701" t="s">
        <v>63</v>
      </c>
      <c r="I4701">
        <v>2011</v>
      </c>
      <c r="J4701" t="s">
        <v>5356</v>
      </c>
      <c r="K4701" t="s">
        <v>6028</v>
      </c>
      <c r="L4701">
        <v>2782</v>
      </c>
      <c r="M4701" s="9" t="str">
        <f>Data[[#This Row],[schedule]]&amp;" | "&amp;Data[[#This Row],[section]]</f>
        <v>SCHEDULE 23: REPORT ON INITIAL REGULATORY ASSET BASE VALUE | 23a: Regulatory Asset Base Value</v>
      </c>
      <c r="N4701" s="9" t="str">
        <f t="shared" si="73"/>
        <v>SCHEDULE 23: REPORT ON INITIAL REGULATORY ASSET BASE VALUE | 23a: Regulatory Asset Base Value | RAB | Asset disposals</v>
      </c>
    </row>
    <row r="4702" spans="1:14">
      <c r="A4702" t="s">
        <v>2</v>
      </c>
      <c r="B4702">
        <v>2011</v>
      </c>
      <c r="C4702" t="s">
        <v>5353</v>
      </c>
      <c r="D4702" t="s">
        <v>5354</v>
      </c>
      <c r="E4702" t="s">
        <v>81</v>
      </c>
      <c r="F4702" t="s">
        <v>309</v>
      </c>
      <c r="G4702">
        <v>40</v>
      </c>
      <c r="H4702" t="s">
        <v>281</v>
      </c>
      <c r="I4702">
        <v>2011</v>
      </c>
      <c r="J4702" t="s">
        <v>5356</v>
      </c>
      <c r="K4702" t="s">
        <v>458</v>
      </c>
      <c r="L4702">
        <v>0</v>
      </c>
      <c r="M4702" s="9" t="str">
        <f>Data[[#This Row],[schedule]]&amp;" | "&amp;Data[[#This Row],[section]]</f>
        <v>SCHEDULE 23: REPORT ON INITIAL REGULATORY ASSET BASE VALUE | 23a: Regulatory Asset Base Value</v>
      </c>
      <c r="N4702" s="9" t="str">
        <f t="shared" si="73"/>
        <v>SCHEDULE 23: REPORT ON INITIAL REGULATORY ASSET BASE VALUE | 23a: Regulatory Asset Base Value | Unallocated RAB | Lost and found assets adjustment</v>
      </c>
    </row>
    <row r="4703" spans="1:14">
      <c r="A4703" t="s">
        <v>2</v>
      </c>
      <c r="B4703">
        <v>2011</v>
      </c>
      <c r="C4703" t="s">
        <v>5353</v>
      </c>
      <c r="D4703" t="s">
        <v>5354</v>
      </c>
      <c r="E4703" t="s">
        <v>81</v>
      </c>
      <c r="F4703" t="s">
        <v>310</v>
      </c>
      <c r="G4703">
        <v>40</v>
      </c>
      <c r="H4703" t="s">
        <v>281</v>
      </c>
      <c r="I4703">
        <v>2011</v>
      </c>
      <c r="J4703" t="s">
        <v>5356</v>
      </c>
      <c r="K4703" t="s">
        <v>458</v>
      </c>
      <c r="L4703">
        <v>0</v>
      </c>
      <c r="M4703" s="9" t="str">
        <f>Data[[#This Row],[schedule]]&amp;" | "&amp;Data[[#This Row],[section]]</f>
        <v>SCHEDULE 23: REPORT ON INITIAL REGULATORY ASSET BASE VALUE | 23a: Regulatory Asset Base Value</v>
      </c>
      <c r="N4703" s="9" t="str">
        <f t="shared" si="73"/>
        <v>SCHEDULE 23: REPORT ON INITIAL REGULATORY ASSET BASE VALUE | 23a: Regulatory Asset Base Value | RAB | Lost and found assets adjustment</v>
      </c>
    </row>
    <row r="4704" spans="1:14">
      <c r="A4704" t="s">
        <v>2</v>
      </c>
      <c r="B4704">
        <v>2011</v>
      </c>
      <c r="C4704" t="s">
        <v>5353</v>
      </c>
      <c r="D4704" t="s">
        <v>5354</v>
      </c>
      <c r="E4704" t="s">
        <v>81</v>
      </c>
      <c r="F4704" t="s">
        <v>310</v>
      </c>
      <c r="G4704">
        <v>42</v>
      </c>
      <c r="H4704" t="s">
        <v>282</v>
      </c>
      <c r="I4704">
        <v>2011</v>
      </c>
      <c r="J4704" t="s">
        <v>5356</v>
      </c>
      <c r="K4704" t="s">
        <v>6029</v>
      </c>
      <c r="L4704">
        <v>-0.71804170444374904</v>
      </c>
      <c r="M4704" s="9" t="str">
        <f>Data[[#This Row],[schedule]]&amp;" | "&amp;Data[[#This Row],[section]]</f>
        <v>SCHEDULE 23: REPORT ON INITIAL REGULATORY ASSET BASE VALUE | 23a: Regulatory Asset Base Value</v>
      </c>
      <c r="N4704" s="9" t="str">
        <f t="shared" si="73"/>
        <v>SCHEDULE 23: REPORT ON INITIAL REGULATORY ASSET BASE VALUE | 23a: Regulatory Asset Base Value | RAB | Adjustment resulting from cost allocation</v>
      </c>
    </row>
    <row r="4705" spans="1:14">
      <c r="A4705" t="s">
        <v>2</v>
      </c>
      <c r="B4705">
        <v>2011</v>
      </c>
      <c r="C4705" t="s">
        <v>5353</v>
      </c>
      <c r="D4705" t="s">
        <v>5354</v>
      </c>
      <c r="E4705" t="s">
        <v>81</v>
      </c>
      <c r="F4705" t="s">
        <v>309</v>
      </c>
      <c r="G4705">
        <v>44</v>
      </c>
      <c r="H4705" t="s">
        <v>5390</v>
      </c>
      <c r="I4705">
        <v>2011</v>
      </c>
      <c r="J4705" t="s">
        <v>5356</v>
      </c>
      <c r="K4705" t="s">
        <v>6030</v>
      </c>
      <c r="L4705">
        <v>331684.31278331822</v>
      </c>
      <c r="M4705" s="9" t="str">
        <f>Data[[#This Row],[schedule]]&amp;" | "&amp;Data[[#This Row],[section]]</f>
        <v>SCHEDULE 23: REPORT ON INITIAL REGULATORY ASSET BASE VALUE | 23a: Regulatory Asset Base Value</v>
      </c>
      <c r="N4705" s="9" t="str">
        <f t="shared" si="73"/>
        <v>SCHEDULE 23: REPORT ON INITIAL REGULATORY ASSET BASE VALUE | 23a: Regulatory Asset Base Value | Unallocated RAB | RAB Value—year ended 2010</v>
      </c>
    </row>
    <row r="4706" spans="1:14">
      <c r="A4706" t="s">
        <v>2</v>
      </c>
      <c r="B4706">
        <v>2011</v>
      </c>
      <c r="C4706" t="s">
        <v>5353</v>
      </c>
      <c r="D4706" t="s">
        <v>5354</v>
      </c>
      <c r="E4706" t="s">
        <v>81</v>
      </c>
      <c r="F4706" t="s">
        <v>310</v>
      </c>
      <c r="G4706">
        <v>44</v>
      </c>
      <c r="H4706" t="s">
        <v>5390</v>
      </c>
      <c r="I4706">
        <v>2011</v>
      </c>
      <c r="J4706" t="s">
        <v>5356</v>
      </c>
      <c r="K4706" t="s">
        <v>2354</v>
      </c>
      <c r="L4706">
        <v>293761</v>
      </c>
      <c r="M4706" s="9" t="str">
        <f>Data[[#This Row],[schedule]]&amp;" | "&amp;Data[[#This Row],[section]]</f>
        <v>SCHEDULE 23: REPORT ON INITIAL REGULATORY ASSET BASE VALUE | 23a: Regulatory Asset Base Value</v>
      </c>
      <c r="N4706" s="9" t="str">
        <f t="shared" si="73"/>
        <v>SCHEDULE 23: REPORT ON INITIAL REGULATORY ASSET BASE VALUE | 23a: Regulatory Asset Base Value | RAB | RAB Value—year ended 2010</v>
      </c>
    </row>
    <row r="4707" spans="1:14">
      <c r="A4707" t="s">
        <v>2</v>
      </c>
      <c r="B4707">
        <v>2011</v>
      </c>
      <c r="C4707" t="s">
        <v>5353</v>
      </c>
      <c r="D4707" t="s">
        <v>5393</v>
      </c>
      <c r="E4707" t="s">
        <v>81</v>
      </c>
      <c r="F4707" t="s">
        <v>310</v>
      </c>
      <c r="G4707">
        <v>74</v>
      </c>
      <c r="H4707" t="s">
        <v>5394</v>
      </c>
      <c r="I4707">
        <v>2011</v>
      </c>
      <c r="J4707" t="s">
        <v>5356</v>
      </c>
      <c r="K4707" t="s">
        <v>6031</v>
      </c>
      <c r="L4707">
        <v>1103</v>
      </c>
      <c r="M4707" s="9" t="str">
        <f>Data[[#This Row],[schedule]]&amp;" | "&amp;Data[[#This Row],[section]]</f>
        <v>SCHEDULE 23: REPORT ON INITIAL REGULATORY ASSET BASE VALUE | 23b(i): Calculation of Revaluation Rate and Indexed Revaluation</v>
      </c>
      <c r="N4707" s="9" t="str">
        <f t="shared" si="73"/>
        <v>SCHEDULE 23: REPORT ON INITIAL REGULATORY ASSET BASE VALUE | 23b(i): Calculation of Revaluation Rate and Indexed Revaluation | RAB | CPI at CPI reference date—2009</v>
      </c>
    </row>
    <row r="4708" spans="1:14">
      <c r="A4708" t="s">
        <v>2</v>
      </c>
      <c r="B4708">
        <v>2011</v>
      </c>
      <c r="C4708" t="s">
        <v>5353</v>
      </c>
      <c r="D4708" t="s">
        <v>5393</v>
      </c>
      <c r="E4708" t="s">
        <v>81</v>
      </c>
      <c r="F4708" t="s">
        <v>310</v>
      </c>
      <c r="G4708">
        <v>75</v>
      </c>
      <c r="H4708" t="s">
        <v>5396</v>
      </c>
      <c r="I4708">
        <v>2011</v>
      </c>
      <c r="J4708" t="s">
        <v>5356</v>
      </c>
      <c r="K4708" t="s">
        <v>2362</v>
      </c>
      <c r="L4708">
        <v>1121</v>
      </c>
      <c r="M4708" s="9" t="str">
        <f>Data[[#This Row],[schedule]]&amp;" | "&amp;Data[[#This Row],[section]]</f>
        <v>SCHEDULE 23: REPORT ON INITIAL REGULATORY ASSET BASE VALUE | 23b(i): Calculation of Revaluation Rate and Indexed Revaluation</v>
      </c>
      <c r="N4708" s="9" t="str">
        <f t="shared" si="73"/>
        <v>SCHEDULE 23: REPORT ON INITIAL REGULATORY ASSET BASE VALUE | 23b(i): Calculation of Revaluation Rate and Indexed Revaluation | RAB | CPI at CPI reference date—2010</v>
      </c>
    </row>
    <row r="4709" spans="1:14">
      <c r="A4709" t="s">
        <v>2</v>
      </c>
      <c r="B4709">
        <v>2011</v>
      </c>
      <c r="C4709" t="s">
        <v>5353</v>
      </c>
      <c r="D4709" t="s">
        <v>5393</v>
      </c>
      <c r="E4709" t="s">
        <v>81</v>
      </c>
      <c r="F4709" t="s">
        <v>310</v>
      </c>
      <c r="G4709">
        <v>76</v>
      </c>
      <c r="H4709" t="s">
        <v>288</v>
      </c>
      <c r="I4709">
        <v>2011</v>
      </c>
      <c r="J4709" t="s">
        <v>5356</v>
      </c>
      <c r="K4709" t="s">
        <v>6032</v>
      </c>
      <c r="L4709">
        <v>1.6319129646418899E-2</v>
      </c>
      <c r="M4709" s="9" t="str">
        <f>Data[[#This Row],[schedule]]&amp;" | "&amp;Data[[#This Row],[section]]</f>
        <v>SCHEDULE 23: REPORT ON INITIAL REGULATORY ASSET BASE VALUE | 23b(i): Calculation of Revaluation Rate and Indexed Revaluation</v>
      </c>
      <c r="N4709" s="9" t="str">
        <f t="shared" si="73"/>
        <v>SCHEDULE 23: REPORT ON INITIAL REGULATORY ASSET BASE VALUE | 23b(i): Calculation of Revaluation Rate and Indexed Revaluation | RAB | Revaluation rate (%)</v>
      </c>
    </row>
    <row r="4710" spans="1:14">
      <c r="A4710" t="s">
        <v>2</v>
      </c>
      <c r="B4710">
        <v>2011</v>
      </c>
      <c r="C4710" t="s">
        <v>5353</v>
      </c>
      <c r="D4710" t="s">
        <v>5393</v>
      </c>
      <c r="E4710" t="s">
        <v>81</v>
      </c>
      <c r="F4710" t="s">
        <v>309</v>
      </c>
      <c r="G4710">
        <v>79</v>
      </c>
      <c r="H4710" t="s">
        <v>5372</v>
      </c>
      <c r="I4710">
        <v>2011</v>
      </c>
      <c r="J4710" t="s">
        <v>5356</v>
      </c>
      <c r="K4710" t="s">
        <v>6014</v>
      </c>
      <c r="L4710">
        <v>337650</v>
      </c>
      <c r="M4710" s="9" t="str">
        <f>Data[[#This Row],[schedule]]&amp;" | "&amp;Data[[#This Row],[section]]</f>
        <v>SCHEDULE 23: REPORT ON INITIAL REGULATORY ASSET BASE VALUE | 23b(i): Calculation of Revaluation Rate and Indexed Revaluation</v>
      </c>
      <c r="N4710" s="9" t="str">
        <f t="shared" si="73"/>
        <v>SCHEDULE 23: REPORT ON INITIAL REGULATORY ASSET BASE VALUE | 23b(i): Calculation of Revaluation Rate and Indexed Revaluation | Unallocated RAB | Initial RAB value</v>
      </c>
    </row>
    <row r="4711" spans="1:14">
      <c r="A4711" t="s">
        <v>2</v>
      </c>
      <c r="B4711">
        <v>2011</v>
      </c>
      <c r="C4711" t="s">
        <v>5353</v>
      </c>
      <c r="D4711" t="s">
        <v>5393</v>
      </c>
      <c r="E4711" t="s">
        <v>81</v>
      </c>
      <c r="F4711" t="s">
        <v>310</v>
      </c>
      <c r="G4711">
        <v>79</v>
      </c>
      <c r="H4711" t="s">
        <v>5372</v>
      </c>
      <c r="I4711">
        <v>2011</v>
      </c>
      <c r="J4711" t="s">
        <v>5356</v>
      </c>
      <c r="K4711" t="s">
        <v>6015</v>
      </c>
      <c r="L4711">
        <v>297842</v>
      </c>
      <c r="M4711" s="9" t="str">
        <f>Data[[#This Row],[schedule]]&amp;" | "&amp;Data[[#This Row],[section]]</f>
        <v>SCHEDULE 23: REPORT ON INITIAL REGULATORY ASSET BASE VALUE | 23b(i): Calculation of Revaluation Rate and Indexed Revaluation</v>
      </c>
      <c r="N4711" s="9" t="str">
        <f t="shared" si="73"/>
        <v>SCHEDULE 23: REPORT ON INITIAL REGULATORY ASSET BASE VALUE | 23b(i): Calculation of Revaluation Rate and Indexed Revaluation | RAB | Initial RAB value</v>
      </c>
    </row>
    <row r="4712" spans="1:14">
      <c r="A4712" t="s">
        <v>2</v>
      </c>
      <c r="B4712">
        <v>2011</v>
      </c>
      <c r="C4712" t="s">
        <v>5353</v>
      </c>
      <c r="D4712" t="s">
        <v>5393</v>
      </c>
      <c r="E4712" t="s">
        <v>81</v>
      </c>
      <c r="F4712" t="s">
        <v>309</v>
      </c>
      <c r="G4712">
        <v>80</v>
      </c>
      <c r="H4712" t="s">
        <v>289</v>
      </c>
      <c r="I4712">
        <v>2011</v>
      </c>
      <c r="J4712" t="s">
        <v>5356</v>
      </c>
      <c r="K4712" t="s">
        <v>458</v>
      </c>
      <c r="L4712">
        <v>0</v>
      </c>
      <c r="M4712" s="9" t="str">
        <f>Data[[#This Row],[schedule]]&amp;" | "&amp;Data[[#This Row],[section]]</f>
        <v>SCHEDULE 23: REPORT ON INITIAL REGULATORY ASSET BASE VALUE | 23b(i): Calculation of Revaluation Rate and Indexed Revaluation</v>
      </c>
      <c r="N4712" s="9" t="str">
        <f t="shared" si="73"/>
        <v>SCHEDULE 23: REPORT ON INITIAL REGULATORY ASSET BASE VALUE | 23b(i): Calculation of Revaluation Rate and Indexed Revaluation | Unallocated RAB | Revalued land</v>
      </c>
    </row>
    <row r="4713" spans="1:14">
      <c r="A4713" t="s">
        <v>2</v>
      </c>
      <c r="B4713">
        <v>2011</v>
      </c>
      <c r="C4713" t="s">
        <v>5353</v>
      </c>
      <c r="D4713" t="s">
        <v>5393</v>
      </c>
      <c r="E4713" t="s">
        <v>81</v>
      </c>
      <c r="F4713" t="s">
        <v>310</v>
      </c>
      <c r="G4713">
        <v>80</v>
      </c>
      <c r="H4713" t="s">
        <v>289</v>
      </c>
      <c r="I4713">
        <v>2011</v>
      </c>
      <c r="J4713" t="s">
        <v>5356</v>
      </c>
      <c r="K4713" t="s">
        <v>458</v>
      </c>
      <c r="L4713">
        <v>0</v>
      </c>
      <c r="M4713" s="9" t="str">
        <f>Data[[#This Row],[schedule]]&amp;" | "&amp;Data[[#This Row],[section]]</f>
        <v>SCHEDULE 23: REPORT ON INITIAL REGULATORY ASSET BASE VALUE | 23b(i): Calculation of Revaluation Rate and Indexed Revaluation</v>
      </c>
      <c r="N4713" s="9" t="str">
        <f t="shared" si="73"/>
        <v>SCHEDULE 23: REPORT ON INITIAL REGULATORY ASSET BASE VALUE | 23b(i): Calculation of Revaluation Rate and Indexed Revaluation | RAB | Revalued land</v>
      </c>
    </row>
    <row r="4714" spans="1:14">
      <c r="A4714" t="s">
        <v>2</v>
      </c>
      <c r="B4714">
        <v>2011</v>
      </c>
      <c r="C4714" t="s">
        <v>5353</v>
      </c>
      <c r="D4714" t="s">
        <v>5393</v>
      </c>
      <c r="E4714" t="s">
        <v>81</v>
      </c>
      <c r="F4714" t="s">
        <v>309</v>
      </c>
      <c r="G4714">
        <v>81</v>
      </c>
      <c r="H4714" t="s">
        <v>290</v>
      </c>
      <c r="I4714">
        <v>2011</v>
      </c>
      <c r="J4714" t="s">
        <v>5356</v>
      </c>
      <c r="K4714" t="s">
        <v>6033</v>
      </c>
      <c r="L4714">
        <v>2614</v>
      </c>
      <c r="M4714" s="9" t="str">
        <f>Data[[#This Row],[schedule]]&amp;" | "&amp;Data[[#This Row],[section]]</f>
        <v>SCHEDULE 23: REPORT ON INITIAL REGULATORY ASSET BASE VALUE | 23b(i): Calculation of Revaluation Rate and Indexed Revaluation</v>
      </c>
      <c r="N4714" s="9" t="str">
        <f t="shared" si="73"/>
        <v>SCHEDULE 23: REPORT ON INITIAL REGULATORY ASSET BASE VALUE | 23b(i): Calculation of Revaluation Rate and Indexed Revaluation | Unallocated RAB | Assets with nil physical asset life</v>
      </c>
    </row>
    <row r="4715" spans="1:14">
      <c r="A4715" t="s">
        <v>2</v>
      </c>
      <c r="B4715">
        <v>2011</v>
      </c>
      <c r="C4715" t="s">
        <v>5353</v>
      </c>
      <c r="D4715" t="s">
        <v>5393</v>
      </c>
      <c r="E4715" t="s">
        <v>81</v>
      </c>
      <c r="F4715" t="s">
        <v>310</v>
      </c>
      <c r="G4715">
        <v>81</v>
      </c>
      <c r="H4715" t="s">
        <v>290</v>
      </c>
      <c r="I4715">
        <v>2011</v>
      </c>
      <c r="J4715" t="s">
        <v>5356</v>
      </c>
      <c r="K4715" t="s">
        <v>6034</v>
      </c>
      <c r="L4715">
        <v>1618</v>
      </c>
      <c r="M4715" s="9" t="str">
        <f>Data[[#This Row],[schedule]]&amp;" | "&amp;Data[[#This Row],[section]]</f>
        <v>SCHEDULE 23: REPORT ON INITIAL REGULATORY ASSET BASE VALUE | 23b(i): Calculation of Revaluation Rate and Indexed Revaluation</v>
      </c>
      <c r="N4715" s="9" t="str">
        <f t="shared" si="73"/>
        <v>SCHEDULE 23: REPORT ON INITIAL REGULATORY ASSET BASE VALUE | 23b(i): Calculation of Revaluation Rate and Indexed Revaluation | RAB | Assets with nil physical asset life</v>
      </c>
    </row>
    <row r="4716" spans="1:14">
      <c r="A4716" t="s">
        <v>2</v>
      </c>
      <c r="B4716">
        <v>2011</v>
      </c>
      <c r="C4716" t="s">
        <v>5353</v>
      </c>
      <c r="D4716" t="s">
        <v>5393</v>
      </c>
      <c r="E4716" t="s">
        <v>81</v>
      </c>
      <c r="F4716" t="s">
        <v>309</v>
      </c>
      <c r="G4716">
        <v>82</v>
      </c>
      <c r="H4716" t="s">
        <v>63</v>
      </c>
      <c r="I4716">
        <v>2011</v>
      </c>
      <c r="J4716" t="s">
        <v>5356</v>
      </c>
      <c r="K4716" t="s">
        <v>6027</v>
      </c>
      <c r="L4716">
        <v>2830</v>
      </c>
      <c r="M4716" s="9" t="str">
        <f>Data[[#This Row],[schedule]]&amp;" | "&amp;Data[[#This Row],[section]]</f>
        <v>SCHEDULE 23: REPORT ON INITIAL REGULATORY ASSET BASE VALUE | 23b(i): Calculation of Revaluation Rate and Indexed Revaluation</v>
      </c>
      <c r="N4716" s="9" t="str">
        <f t="shared" si="73"/>
        <v>SCHEDULE 23: REPORT ON INITIAL REGULATORY ASSET BASE VALUE | 23b(i): Calculation of Revaluation Rate and Indexed Revaluation | Unallocated RAB | Asset disposals</v>
      </c>
    </row>
    <row r="4717" spans="1:14">
      <c r="A4717" t="s">
        <v>2</v>
      </c>
      <c r="B4717">
        <v>2011</v>
      </c>
      <c r="C4717" t="s">
        <v>5353</v>
      </c>
      <c r="D4717" t="s">
        <v>5393</v>
      </c>
      <c r="E4717" t="s">
        <v>81</v>
      </c>
      <c r="F4717" t="s">
        <v>310</v>
      </c>
      <c r="G4717">
        <v>82</v>
      </c>
      <c r="H4717" t="s">
        <v>63</v>
      </c>
      <c r="I4717">
        <v>2011</v>
      </c>
      <c r="J4717" t="s">
        <v>5356</v>
      </c>
      <c r="K4717" t="s">
        <v>6028</v>
      </c>
      <c r="L4717">
        <v>2782</v>
      </c>
      <c r="M4717" s="9" t="str">
        <f>Data[[#This Row],[schedule]]&amp;" | "&amp;Data[[#This Row],[section]]</f>
        <v>SCHEDULE 23: REPORT ON INITIAL REGULATORY ASSET BASE VALUE | 23b(i): Calculation of Revaluation Rate and Indexed Revaluation</v>
      </c>
      <c r="N4717" s="9" t="str">
        <f t="shared" si="73"/>
        <v>SCHEDULE 23: REPORT ON INITIAL REGULATORY ASSET BASE VALUE | 23b(i): Calculation of Revaluation Rate and Indexed Revaluation | RAB | Asset disposals</v>
      </c>
    </row>
    <row r="4718" spans="1:14">
      <c r="A4718" t="s">
        <v>2</v>
      </c>
      <c r="B4718">
        <v>2011</v>
      </c>
      <c r="C4718" t="s">
        <v>5353</v>
      </c>
      <c r="D4718" t="s">
        <v>5393</v>
      </c>
      <c r="E4718" t="s">
        <v>81</v>
      </c>
      <c r="F4718" t="s">
        <v>309</v>
      </c>
      <c r="G4718">
        <v>83</v>
      </c>
      <c r="H4718" t="s">
        <v>291</v>
      </c>
      <c r="I4718">
        <v>2011</v>
      </c>
      <c r="J4718" t="s">
        <v>5356</v>
      </c>
      <c r="K4718" t="s">
        <v>458</v>
      </c>
      <c r="L4718">
        <v>0</v>
      </c>
      <c r="M4718" s="9" t="str">
        <f>Data[[#This Row],[schedule]]&amp;" | "&amp;Data[[#This Row],[section]]</f>
        <v>SCHEDULE 23: REPORT ON INITIAL REGULATORY ASSET BASE VALUE | 23b(i): Calculation of Revaluation Rate and Indexed Revaluation</v>
      </c>
      <c r="N4718" s="9" t="str">
        <f t="shared" si="73"/>
        <v>SCHEDULE 23: REPORT ON INITIAL REGULATORY ASSET BASE VALUE | 23b(i): Calculation of Revaluation Rate and Indexed Revaluation | Unallocated RAB | Lost asset adjustment</v>
      </c>
    </row>
    <row r="4719" spans="1:14">
      <c r="A4719" t="s">
        <v>2</v>
      </c>
      <c r="B4719">
        <v>2011</v>
      </c>
      <c r="C4719" t="s">
        <v>5353</v>
      </c>
      <c r="D4719" t="s">
        <v>5393</v>
      </c>
      <c r="E4719" t="s">
        <v>81</v>
      </c>
      <c r="F4719" t="s">
        <v>310</v>
      </c>
      <c r="G4719">
        <v>83</v>
      </c>
      <c r="H4719" t="s">
        <v>291</v>
      </c>
      <c r="I4719">
        <v>2011</v>
      </c>
      <c r="J4719" t="s">
        <v>5356</v>
      </c>
      <c r="K4719" t="s">
        <v>458</v>
      </c>
      <c r="L4719">
        <v>0</v>
      </c>
      <c r="M4719" s="9" t="str">
        <f>Data[[#This Row],[schedule]]&amp;" | "&amp;Data[[#This Row],[section]]</f>
        <v>SCHEDULE 23: REPORT ON INITIAL REGULATORY ASSET BASE VALUE | 23b(i): Calculation of Revaluation Rate and Indexed Revaluation</v>
      </c>
      <c r="N4719" s="9" t="str">
        <f t="shared" si="73"/>
        <v>SCHEDULE 23: REPORT ON INITIAL REGULATORY ASSET BASE VALUE | 23b(i): Calculation of Revaluation Rate and Indexed Revaluation | RAB | Lost asset adjustment</v>
      </c>
    </row>
    <row r="4720" spans="1:14">
      <c r="A4720" t="s">
        <v>2</v>
      </c>
      <c r="B4720">
        <v>2011</v>
      </c>
      <c r="C4720" t="s">
        <v>5353</v>
      </c>
      <c r="D4720" t="s">
        <v>5393</v>
      </c>
      <c r="E4720" t="s">
        <v>81</v>
      </c>
      <c r="F4720" t="s">
        <v>309</v>
      </c>
      <c r="G4720">
        <v>84</v>
      </c>
      <c r="H4720" t="s">
        <v>156</v>
      </c>
      <c r="I4720">
        <v>2011</v>
      </c>
      <c r="J4720" t="s">
        <v>5356</v>
      </c>
      <c r="K4720" t="s">
        <v>6018</v>
      </c>
      <c r="L4720">
        <v>5421.3127833182389</v>
      </c>
      <c r="M4720" s="9" t="str">
        <f>Data[[#This Row],[schedule]]&amp;" | "&amp;Data[[#This Row],[section]]</f>
        <v>SCHEDULE 23: REPORT ON INITIAL REGULATORY ASSET BASE VALUE | 23b(i): Calculation of Revaluation Rate and Indexed Revaluation</v>
      </c>
      <c r="N4720" s="9" t="str">
        <f t="shared" si="73"/>
        <v>SCHEDULE 23: REPORT ON INITIAL REGULATORY ASSET BASE VALUE | 23b(i): Calculation of Revaluation Rate and Indexed Revaluation | Unallocated RAB | Indexed revaluation</v>
      </c>
    </row>
    <row r="4721" spans="1:14">
      <c r="A4721" t="s">
        <v>2</v>
      </c>
      <c r="B4721">
        <v>2011</v>
      </c>
      <c r="C4721" t="s">
        <v>5353</v>
      </c>
      <c r="D4721" t="s">
        <v>5393</v>
      </c>
      <c r="E4721" t="s">
        <v>81</v>
      </c>
      <c r="F4721" t="s">
        <v>310</v>
      </c>
      <c r="G4721">
        <v>84</v>
      </c>
      <c r="H4721" t="s">
        <v>156</v>
      </c>
      <c r="I4721">
        <v>2011</v>
      </c>
      <c r="J4721" t="s">
        <v>5356</v>
      </c>
      <c r="K4721" t="s">
        <v>6019</v>
      </c>
      <c r="L4721">
        <v>4788.7180417044574</v>
      </c>
      <c r="M4721" s="9" t="str">
        <f>Data[[#This Row],[schedule]]&amp;" | "&amp;Data[[#This Row],[section]]</f>
        <v>SCHEDULE 23: REPORT ON INITIAL REGULATORY ASSET BASE VALUE | 23b(i): Calculation of Revaluation Rate and Indexed Revaluation</v>
      </c>
      <c r="N4721" s="9" t="str">
        <f t="shared" si="73"/>
        <v>SCHEDULE 23: REPORT ON INITIAL REGULATORY ASSET BASE VALUE | 23b(i): Calculation of Revaluation Rate and Indexed Revaluation | RAB | Indexed revaluation</v>
      </c>
    </row>
    <row r="4722" spans="1:14">
      <c r="A4722" t="s">
        <v>2</v>
      </c>
      <c r="B4722">
        <v>2011</v>
      </c>
      <c r="C4722" t="s">
        <v>5353</v>
      </c>
      <c r="D4722" t="s">
        <v>5400</v>
      </c>
      <c r="E4722" t="s">
        <v>81</v>
      </c>
      <c r="F4722" t="s">
        <v>336</v>
      </c>
      <c r="G4722">
        <v>88</v>
      </c>
      <c r="H4722" t="s">
        <v>5364</v>
      </c>
      <c r="I4722">
        <v>2011</v>
      </c>
      <c r="J4722" t="s">
        <v>5356</v>
      </c>
      <c r="K4722" t="s">
        <v>6011</v>
      </c>
      <c r="L4722">
        <v>33904</v>
      </c>
      <c r="M4722" s="9" t="str">
        <f>Data[[#This Row],[schedule]]&amp;" | "&amp;Data[[#This Row],[section]]</f>
        <v>SCHEDULE 23: REPORT ON INITIAL REGULATORY ASSET BASE VALUE | 23b(ii): Works Under Construction</v>
      </c>
      <c r="N4722" s="9" t="str">
        <f t="shared" si="73"/>
        <v>SCHEDULE 23: REPORT ON INITIAL REGULATORY ASSET BASE VALUE | 23b(ii): Works Under Construction | Unallocated works under construction | Works under construction—year ended 2009</v>
      </c>
    </row>
    <row r="4723" spans="1:14">
      <c r="A4723" t="s">
        <v>2</v>
      </c>
      <c r="B4723">
        <v>2011</v>
      </c>
      <c r="C4723" t="s">
        <v>5353</v>
      </c>
      <c r="D4723" t="s">
        <v>5400</v>
      </c>
      <c r="E4723" t="s">
        <v>81</v>
      </c>
      <c r="F4723" t="s">
        <v>337</v>
      </c>
      <c r="G4723">
        <v>88</v>
      </c>
      <c r="H4723" t="s">
        <v>5364</v>
      </c>
      <c r="I4723">
        <v>2011</v>
      </c>
      <c r="J4723" t="s">
        <v>5356</v>
      </c>
      <c r="K4723" t="s">
        <v>81</v>
      </c>
      <c r="M4723" s="9" t="str">
        <f>Data[[#This Row],[schedule]]&amp;" | "&amp;Data[[#This Row],[section]]</f>
        <v>SCHEDULE 23: REPORT ON INITIAL REGULATORY ASSET BASE VALUE | 23b(ii): Works Under Construction</v>
      </c>
      <c r="N4723" s="9" t="str">
        <f t="shared" si="73"/>
        <v>SCHEDULE 23: REPORT ON INITIAL REGULATORY ASSET BASE VALUE | 23b(ii): Works Under Construction | Allocated works under construction | Works under construction—year ended 2009</v>
      </c>
    </row>
    <row r="4724" spans="1:14">
      <c r="A4724" t="s">
        <v>2</v>
      </c>
      <c r="B4724">
        <v>2011</v>
      </c>
      <c r="C4724" t="s">
        <v>5353</v>
      </c>
      <c r="D4724" t="s">
        <v>5400</v>
      </c>
      <c r="E4724" t="s">
        <v>81</v>
      </c>
      <c r="F4724" t="s">
        <v>336</v>
      </c>
      <c r="G4724">
        <v>89</v>
      </c>
      <c r="H4724" t="s">
        <v>5370</v>
      </c>
      <c r="I4724">
        <v>2011</v>
      </c>
      <c r="J4724" t="s">
        <v>5356</v>
      </c>
      <c r="K4724" t="s">
        <v>458</v>
      </c>
      <c r="L4724">
        <v>0</v>
      </c>
      <c r="M4724" s="9" t="str">
        <f>Data[[#This Row],[schedule]]&amp;" | "&amp;Data[[#This Row],[section]]</f>
        <v>SCHEDULE 23: REPORT ON INITIAL REGULATORY ASSET BASE VALUE | 23b(ii): Works Under Construction</v>
      </c>
      <c r="N4724" s="9" t="str">
        <f t="shared" si="73"/>
        <v>SCHEDULE 23: REPORT ON INITIAL REGULATORY ASSET BASE VALUE | 23b(ii): Works Under Construction | Unallocated works under construction | MVAU valuation adjustment</v>
      </c>
    </row>
    <row r="4725" spans="1:14">
      <c r="A4725" t="s">
        <v>2</v>
      </c>
      <c r="B4725">
        <v>2011</v>
      </c>
      <c r="C4725" t="s">
        <v>5353</v>
      </c>
      <c r="D4725" t="s">
        <v>5400</v>
      </c>
      <c r="E4725" t="s">
        <v>81</v>
      </c>
      <c r="F4725" t="s">
        <v>337</v>
      </c>
      <c r="G4725">
        <v>89</v>
      </c>
      <c r="H4725" t="s">
        <v>5370</v>
      </c>
      <c r="I4725">
        <v>2011</v>
      </c>
      <c r="J4725" t="s">
        <v>5356</v>
      </c>
      <c r="K4725" t="s">
        <v>81</v>
      </c>
      <c r="M4725" s="9" t="str">
        <f>Data[[#This Row],[schedule]]&amp;" | "&amp;Data[[#This Row],[section]]</f>
        <v>SCHEDULE 23: REPORT ON INITIAL REGULATORY ASSET BASE VALUE | 23b(ii): Works Under Construction</v>
      </c>
      <c r="N4725" s="9" t="str">
        <f t="shared" si="73"/>
        <v>SCHEDULE 23: REPORT ON INITIAL REGULATORY ASSET BASE VALUE | 23b(ii): Works Under Construction | Allocated works under construction | MVAU valuation adjustment</v>
      </c>
    </row>
    <row r="4726" spans="1:14">
      <c r="A4726" t="s">
        <v>2</v>
      </c>
      <c r="B4726">
        <v>2011</v>
      </c>
      <c r="C4726" t="s">
        <v>5353</v>
      </c>
      <c r="D4726" t="s">
        <v>5400</v>
      </c>
      <c r="E4726" t="s">
        <v>81</v>
      </c>
      <c r="F4726" t="s">
        <v>336</v>
      </c>
      <c r="G4726">
        <v>90</v>
      </c>
      <c r="H4726" t="s">
        <v>5401</v>
      </c>
      <c r="I4726">
        <v>2011</v>
      </c>
      <c r="J4726" t="s">
        <v>5356</v>
      </c>
      <c r="K4726" t="s">
        <v>6011</v>
      </c>
      <c r="L4726">
        <v>33904</v>
      </c>
      <c r="M4726" s="9" t="str">
        <f>Data[[#This Row],[schedule]]&amp;" | "&amp;Data[[#This Row],[section]]</f>
        <v>SCHEDULE 23: REPORT ON INITIAL REGULATORY ASSET BASE VALUE | 23b(ii): Works Under Construction</v>
      </c>
      <c r="N4726" s="9" t="str">
        <f t="shared" si="73"/>
        <v>SCHEDULE 23: REPORT ON INITIAL REGULATORY ASSET BASE VALUE | 23b(ii): Works Under Construction | Unallocated works under construction | Works under construction adjusted—year ended 2009</v>
      </c>
    </row>
    <row r="4727" spans="1:14">
      <c r="A4727" t="s">
        <v>2</v>
      </c>
      <c r="B4727">
        <v>2011</v>
      </c>
      <c r="C4727" t="s">
        <v>5353</v>
      </c>
      <c r="D4727" t="s">
        <v>5400</v>
      </c>
      <c r="E4727" t="s">
        <v>81</v>
      </c>
      <c r="F4727" t="s">
        <v>337</v>
      </c>
      <c r="G4727">
        <v>90</v>
      </c>
      <c r="H4727" t="s">
        <v>5401</v>
      </c>
      <c r="I4727">
        <v>2011</v>
      </c>
      <c r="J4727" t="s">
        <v>5356</v>
      </c>
      <c r="K4727" t="s">
        <v>6035</v>
      </c>
      <c r="L4727">
        <v>23112</v>
      </c>
      <c r="M4727" s="9" t="str">
        <f>Data[[#This Row],[schedule]]&amp;" | "&amp;Data[[#This Row],[section]]</f>
        <v>SCHEDULE 23: REPORT ON INITIAL REGULATORY ASSET BASE VALUE | 23b(ii): Works Under Construction</v>
      </c>
      <c r="N4727" s="9" t="str">
        <f t="shared" si="73"/>
        <v>SCHEDULE 23: REPORT ON INITIAL REGULATORY ASSET BASE VALUE | 23b(ii): Works Under Construction | Allocated works under construction | Works under construction adjusted—year ended 2009</v>
      </c>
    </row>
    <row r="4728" spans="1:14">
      <c r="A4728" t="s">
        <v>2</v>
      </c>
      <c r="B4728">
        <v>2011</v>
      </c>
      <c r="C4728" t="s">
        <v>5353</v>
      </c>
      <c r="D4728" t="s">
        <v>5400</v>
      </c>
      <c r="E4728" t="s">
        <v>81</v>
      </c>
      <c r="F4728" t="s">
        <v>336</v>
      </c>
      <c r="G4728">
        <v>91</v>
      </c>
      <c r="H4728" t="s">
        <v>67</v>
      </c>
      <c r="I4728">
        <v>2011</v>
      </c>
      <c r="J4728" t="s">
        <v>5356</v>
      </c>
      <c r="K4728" t="s">
        <v>6036</v>
      </c>
      <c r="L4728">
        <v>82821</v>
      </c>
      <c r="M4728" s="9" t="str">
        <f>Data[[#This Row],[schedule]]&amp;" | "&amp;Data[[#This Row],[section]]</f>
        <v>SCHEDULE 23: REPORT ON INITIAL REGULATORY ASSET BASE VALUE | 23b(ii): Works Under Construction</v>
      </c>
      <c r="N4728" s="9" t="str">
        <f t="shared" si="73"/>
        <v>SCHEDULE 23: REPORT ON INITIAL REGULATORY ASSET BASE VALUE | 23b(ii): Works Under Construction | Unallocated works under construction | Capital expenditure</v>
      </c>
    </row>
    <row r="4729" spans="1:14">
      <c r="A4729" t="s">
        <v>2</v>
      </c>
      <c r="B4729">
        <v>2011</v>
      </c>
      <c r="C4729" t="s">
        <v>5353</v>
      </c>
      <c r="D4729" t="s">
        <v>5400</v>
      </c>
      <c r="E4729" t="s">
        <v>81</v>
      </c>
      <c r="F4729" t="s">
        <v>337</v>
      </c>
      <c r="G4729">
        <v>91</v>
      </c>
      <c r="H4729" t="s">
        <v>67</v>
      </c>
      <c r="I4729">
        <v>2011</v>
      </c>
      <c r="J4729" t="s">
        <v>5356</v>
      </c>
      <c r="K4729" t="s">
        <v>6037</v>
      </c>
      <c r="L4729">
        <v>57860</v>
      </c>
      <c r="M4729" s="9" t="str">
        <f>Data[[#This Row],[schedule]]&amp;" | "&amp;Data[[#This Row],[section]]</f>
        <v>SCHEDULE 23: REPORT ON INITIAL REGULATORY ASSET BASE VALUE | 23b(ii): Works Under Construction</v>
      </c>
      <c r="N4729" s="9" t="str">
        <f t="shared" si="73"/>
        <v>SCHEDULE 23: REPORT ON INITIAL REGULATORY ASSET BASE VALUE | 23b(ii): Works Under Construction | Allocated works under construction | Capital expenditure</v>
      </c>
    </row>
    <row r="4730" spans="1:14">
      <c r="A4730" t="s">
        <v>2</v>
      </c>
      <c r="B4730">
        <v>2011</v>
      </c>
      <c r="C4730" t="s">
        <v>5353</v>
      </c>
      <c r="D4730" t="s">
        <v>5400</v>
      </c>
      <c r="E4730" t="s">
        <v>81</v>
      </c>
      <c r="F4730" t="s">
        <v>336</v>
      </c>
      <c r="G4730">
        <v>92</v>
      </c>
      <c r="H4730" t="s">
        <v>62</v>
      </c>
      <c r="I4730">
        <v>2011</v>
      </c>
      <c r="J4730" t="s">
        <v>5356</v>
      </c>
      <c r="K4730" t="s">
        <v>6022</v>
      </c>
      <c r="L4730">
        <v>8130</v>
      </c>
      <c r="M4730" s="9" t="str">
        <f>Data[[#This Row],[schedule]]&amp;" | "&amp;Data[[#This Row],[section]]</f>
        <v>SCHEDULE 23: REPORT ON INITIAL REGULATORY ASSET BASE VALUE | 23b(ii): Works Under Construction</v>
      </c>
      <c r="N4730" s="9" t="str">
        <f t="shared" si="73"/>
        <v>SCHEDULE 23: REPORT ON INITIAL REGULATORY ASSET BASE VALUE | 23b(ii): Works Under Construction | Unallocated works under construction | Assets commissioned</v>
      </c>
    </row>
    <row r="4731" spans="1:14">
      <c r="A4731" t="s">
        <v>2</v>
      </c>
      <c r="B4731">
        <v>2011</v>
      </c>
      <c r="C4731" t="s">
        <v>5353</v>
      </c>
      <c r="D4731" t="s">
        <v>5400</v>
      </c>
      <c r="E4731" t="s">
        <v>81</v>
      </c>
      <c r="F4731" t="s">
        <v>337</v>
      </c>
      <c r="G4731">
        <v>92</v>
      </c>
      <c r="H4731" t="s">
        <v>62</v>
      </c>
      <c r="I4731">
        <v>2011</v>
      </c>
      <c r="J4731" t="s">
        <v>5356</v>
      </c>
      <c r="K4731" t="s">
        <v>6023</v>
      </c>
      <c r="L4731">
        <v>7376</v>
      </c>
      <c r="M4731" s="9" t="str">
        <f>Data[[#This Row],[schedule]]&amp;" | "&amp;Data[[#This Row],[section]]</f>
        <v>SCHEDULE 23: REPORT ON INITIAL REGULATORY ASSET BASE VALUE | 23b(ii): Works Under Construction</v>
      </c>
      <c r="N4731" s="9" t="str">
        <f t="shared" si="73"/>
        <v>SCHEDULE 23: REPORT ON INITIAL REGULATORY ASSET BASE VALUE | 23b(ii): Works Under Construction | Allocated works under construction | Assets commissioned</v>
      </c>
    </row>
    <row r="4732" spans="1:14">
      <c r="A4732" t="s">
        <v>2</v>
      </c>
      <c r="B4732">
        <v>2011</v>
      </c>
      <c r="C4732" t="s">
        <v>5353</v>
      </c>
      <c r="D4732" t="s">
        <v>5400</v>
      </c>
      <c r="E4732" t="s">
        <v>81</v>
      </c>
      <c r="F4732" t="s">
        <v>336</v>
      </c>
      <c r="G4732">
        <v>93</v>
      </c>
      <c r="H4732" t="s">
        <v>295</v>
      </c>
      <c r="I4732">
        <v>2011</v>
      </c>
      <c r="J4732" t="s">
        <v>5356</v>
      </c>
      <c r="K4732" t="s">
        <v>458</v>
      </c>
      <c r="L4732">
        <v>0</v>
      </c>
      <c r="M4732" s="9" t="str">
        <f>Data[[#This Row],[schedule]]&amp;" | "&amp;Data[[#This Row],[section]]</f>
        <v>SCHEDULE 23: REPORT ON INITIAL REGULATORY ASSET BASE VALUE | 23b(ii): Works Under Construction</v>
      </c>
      <c r="N4732" s="9" t="str">
        <f t="shared" si="73"/>
        <v>SCHEDULE 23: REPORT ON INITIAL REGULATORY ASSET BASE VALUE | 23b(ii): Works Under Construction | Unallocated works under construction | Offsetting revenue</v>
      </c>
    </row>
    <row r="4733" spans="1:14">
      <c r="A4733" t="s">
        <v>2</v>
      </c>
      <c r="B4733">
        <v>2011</v>
      </c>
      <c r="C4733" t="s">
        <v>5353</v>
      </c>
      <c r="D4733" t="s">
        <v>5400</v>
      </c>
      <c r="E4733" t="s">
        <v>81</v>
      </c>
      <c r="F4733" t="s">
        <v>337</v>
      </c>
      <c r="G4733">
        <v>93</v>
      </c>
      <c r="H4733" t="s">
        <v>295</v>
      </c>
      <c r="I4733">
        <v>2011</v>
      </c>
      <c r="J4733" t="s">
        <v>5356</v>
      </c>
      <c r="K4733" t="s">
        <v>458</v>
      </c>
      <c r="L4733">
        <v>0</v>
      </c>
      <c r="M4733" s="9" t="str">
        <f>Data[[#This Row],[schedule]]&amp;" | "&amp;Data[[#This Row],[section]]</f>
        <v>SCHEDULE 23: REPORT ON INITIAL REGULATORY ASSET BASE VALUE | 23b(ii): Works Under Construction</v>
      </c>
      <c r="N4733" s="9" t="str">
        <f t="shared" si="73"/>
        <v>SCHEDULE 23: REPORT ON INITIAL REGULATORY ASSET BASE VALUE | 23b(ii): Works Under Construction | Allocated works under construction | Offsetting revenue</v>
      </c>
    </row>
    <row r="4734" spans="1:14">
      <c r="A4734" t="s">
        <v>2</v>
      </c>
      <c r="B4734">
        <v>2011</v>
      </c>
      <c r="C4734" t="s">
        <v>5353</v>
      </c>
      <c r="D4734" t="s">
        <v>5400</v>
      </c>
      <c r="E4734" t="s">
        <v>81</v>
      </c>
      <c r="F4734" t="s">
        <v>337</v>
      </c>
      <c r="G4734">
        <v>94</v>
      </c>
      <c r="H4734" t="s">
        <v>282</v>
      </c>
      <c r="I4734">
        <v>2011</v>
      </c>
      <c r="J4734" t="s">
        <v>5356</v>
      </c>
      <c r="K4734" t="s">
        <v>458</v>
      </c>
      <c r="L4734">
        <v>0</v>
      </c>
      <c r="M4734" s="9" t="str">
        <f>Data[[#This Row],[schedule]]&amp;" | "&amp;Data[[#This Row],[section]]</f>
        <v>SCHEDULE 23: REPORT ON INITIAL REGULATORY ASSET BASE VALUE | 23b(ii): Works Under Construction</v>
      </c>
      <c r="N4734" s="9" t="str">
        <f t="shared" si="73"/>
        <v>SCHEDULE 23: REPORT ON INITIAL REGULATORY ASSET BASE VALUE | 23b(ii): Works Under Construction | Allocated works under construction | Adjustment resulting from cost allocation</v>
      </c>
    </row>
    <row r="4735" spans="1:14">
      <c r="A4735" t="s">
        <v>2</v>
      </c>
      <c r="B4735">
        <v>2011</v>
      </c>
      <c r="C4735" t="s">
        <v>5353</v>
      </c>
      <c r="D4735" t="s">
        <v>5400</v>
      </c>
      <c r="E4735" t="s">
        <v>81</v>
      </c>
      <c r="F4735" t="s">
        <v>336</v>
      </c>
      <c r="G4735">
        <v>95</v>
      </c>
      <c r="H4735" t="s">
        <v>5406</v>
      </c>
      <c r="I4735">
        <v>2011</v>
      </c>
      <c r="J4735" t="s">
        <v>5356</v>
      </c>
      <c r="K4735" t="s">
        <v>6038</v>
      </c>
      <c r="L4735">
        <v>108595</v>
      </c>
      <c r="M4735" s="9" t="str">
        <f>Data[[#This Row],[schedule]]&amp;" | "&amp;Data[[#This Row],[section]]</f>
        <v>SCHEDULE 23: REPORT ON INITIAL REGULATORY ASSET BASE VALUE | 23b(ii): Works Under Construction</v>
      </c>
      <c r="N4735" s="9" t="str">
        <f t="shared" si="73"/>
        <v>SCHEDULE 23: REPORT ON INITIAL REGULATORY ASSET BASE VALUE | 23b(ii): Works Under Construction | Unallocated works under construction | Works under construction—year ended 2010</v>
      </c>
    </row>
    <row r="4736" spans="1:14">
      <c r="A4736" t="s">
        <v>2</v>
      </c>
      <c r="B4736">
        <v>2011</v>
      </c>
      <c r="C4736" t="s">
        <v>5353</v>
      </c>
      <c r="D4736" t="s">
        <v>5400</v>
      </c>
      <c r="E4736" t="s">
        <v>81</v>
      </c>
      <c r="F4736" t="s">
        <v>337</v>
      </c>
      <c r="G4736">
        <v>95</v>
      </c>
      <c r="H4736" t="s">
        <v>5406</v>
      </c>
      <c r="I4736">
        <v>2011</v>
      </c>
      <c r="J4736" t="s">
        <v>5356</v>
      </c>
      <c r="K4736" t="s">
        <v>6039</v>
      </c>
      <c r="L4736">
        <v>73596</v>
      </c>
      <c r="M4736" s="9" t="str">
        <f>Data[[#This Row],[schedule]]&amp;" | "&amp;Data[[#This Row],[section]]</f>
        <v>SCHEDULE 23: REPORT ON INITIAL REGULATORY ASSET BASE VALUE | 23b(ii): Works Under Construction</v>
      </c>
      <c r="N4736" s="9" t="str">
        <f t="shared" si="73"/>
        <v>SCHEDULE 23: REPORT ON INITIAL REGULATORY ASSET BASE VALUE | 23b(ii): Works Under Construction | Allocated works under construction | Works under construction—year ended 2010</v>
      </c>
    </row>
    <row r="4737" spans="1:14">
      <c r="A4737" t="s">
        <v>2</v>
      </c>
      <c r="B4737">
        <v>2011</v>
      </c>
      <c r="C4737" t="s">
        <v>5353</v>
      </c>
      <c r="D4737" t="s">
        <v>5408</v>
      </c>
      <c r="E4737" t="s">
        <v>81</v>
      </c>
      <c r="F4737" t="s">
        <v>316</v>
      </c>
      <c r="G4737">
        <v>99</v>
      </c>
      <c r="H4737" t="s">
        <v>5362</v>
      </c>
      <c r="I4737">
        <v>2011</v>
      </c>
      <c r="J4737" t="s">
        <v>5356</v>
      </c>
      <c r="K4737" t="s">
        <v>2095</v>
      </c>
      <c r="L4737">
        <v>42707.304547661697</v>
      </c>
      <c r="M4737" s="9" t="str">
        <f>Data[[#This Row],[schedule]]&amp;" | "&amp;Data[[#This Row],[section]]</f>
        <v>SCHEDULE 23: REPORT ON INITIAL REGULATORY ASSET BASE VALUE | 23b(iii): Assets Held for Future Use</v>
      </c>
      <c r="N4737" s="9" t="str">
        <f t="shared" si="73"/>
        <v>SCHEDULE 23: REPORT ON INITIAL REGULATORY ASSET BASE VALUE | 23b(iii): Assets Held for Future Use | Base Value | Assets held for future use—year ended 2009</v>
      </c>
    </row>
    <row r="4738" spans="1:14">
      <c r="A4738" t="s">
        <v>2</v>
      </c>
      <c r="B4738">
        <v>2011</v>
      </c>
      <c r="C4738" t="s">
        <v>5353</v>
      </c>
      <c r="D4738" t="s">
        <v>5408</v>
      </c>
      <c r="E4738" t="s">
        <v>81</v>
      </c>
      <c r="F4738" t="s">
        <v>317</v>
      </c>
      <c r="G4738">
        <v>99</v>
      </c>
      <c r="H4738" t="s">
        <v>5362</v>
      </c>
      <c r="I4738">
        <v>2011</v>
      </c>
      <c r="J4738" t="s">
        <v>5356</v>
      </c>
      <c r="K4738" t="s">
        <v>458</v>
      </c>
      <c r="L4738">
        <v>0</v>
      </c>
      <c r="M4738" s="9" t="str">
        <f>Data[[#This Row],[schedule]]&amp;" | "&amp;Data[[#This Row],[section]]</f>
        <v>SCHEDULE 23: REPORT ON INITIAL REGULATORY ASSET BASE VALUE | 23b(iii): Assets Held for Future Use</v>
      </c>
      <c r="N4738" s="9" t="str">
        <f t="shared" ref="N4738:N4801" si="74">SUBSTITUTE(SUBSTITUTE(SUBSTITUTE(C4738&amp;" | "&amp;D4738&amp;" | "&amp;E4738&amp;" | "&amp;F4738&amp;" | "&amp;H4738," |  |  | "," | ")," |  |  | "," | ")," |  | "," | ")</f>
        <v>SCHEDULE 23: REPORT ON INITIAL REGULATORY ASSET BASE VALUE | 23b(iii): Assets Held for Future Use | Holding Costs | Assets held for future use—year ended 2009</v>
      </c>
    </row>
    <row r="4739" spans="1:14">
      <c r="A4739" t="s">
        <v>2</v>
      </c>
      <c r="B4739">
        <v>2011</v>
      </c>
      <c r="C4739" t="s">
        <v>5353</v>
      </c>
      <c r="D4739" t="s">
        <v>5408</v>
      </c>
      <c r="E4739" t="s">
        <v>81</v>
      </c>
      <c r="F4739" t="s">
        <v>318</v>
      </c>
      <c r="G4739">
        <v>99</v>
      </c>
      <c r="H4739" t="s">
        <v>5362</v>
      </c>
      <c r="I4739">
        <v>2011</v>
      </c>
      <c r="J4739" t="s">
        <v>5356</v>
      </c>
      <c r="K4739" t="s">
        <v>458</v>
      </c>
      <c r="L4739">
        <v>0</v>
      </c>
      <c r="M4739" s="9" t="str">
        <f>Data[[#This Row],[schedule]]&amp;" | "&amp;Data[[#This Row],[section]]</f>
        <v>SCHEDULE 23: REPORT ON INITIAL REGULATORY ASSET BASE VALUE | 23b(iii): Assets Held for Future Use</v>
      </c>
      <c r="N4739" s="9" t="str">
        <f t="shared" si="74"/>
        <v>SCHEDULE 23: REPORT ON INITIAL REGULATORY ASSET BASE VALUE | 23b(iii): Assets Held for Future Use | Net Revenues | Assets held for future use—year ended 2009</v>
      </c>
    </row>
    <row r="4740" spans="1:14">
      <c r="A4740" t="s">
        <v>2</v>
      </c>
      <c r="B4740">
        <v>2011</v>
      </c>
      <c r="C4740" t="s">
        <v>5353</v>
      </c>
      <c r="D4740" t="s">
        <v>5408</v>
      </c>
      <c r="E4740" t="s">
        <v>81</v>
      </c>
      <c r="F4740" t="s">
        <v>319</v>
      </c>
      <c r="G4740">
        <v>99</v>
      </c>
      <c r="H4740" t="s">
        <v>5362</v>
      </c>
      <c r="I4740">
        <v>2011</v>
      </c>
      <c r="J4740" t="s">
        <v>5356</v>
      </c>
      <c r="K4740" t="s">
        <v>458</v>
      </c>
      <c r="L4740">
        <v>0</v>
      </c>
      <c r="M4740" s="9" t="str">
        <f>Data[[#This Row],[schedule]]&amp;" | "&amp;Data[[#This Row],[section]]</f>
        <v>SCHEDULE 23: REPORT ON INITIAL REGULATORY ASSET BASE VALUE | 23b(iii): Assets Held for Future Use</v>
      </c>
      <c r="N4740" s="9" t="str">
        <f t="shared" si="74"/>
        <v>SCHEDULE 23: REPORT ON INITIAL REGULATORY ASSET BASE VALUE | 23b(iii): Assets Held for Future Use | Tracking Revaluations | Assets held for future use—year ended 2009</v>
      </c>
    </row>
    <row r="4741" spans="1:14">
      <c r="A4741" t="s">
        <v>2</v>
      </c>
      <c r="B4741">
        <v>2011</v>
      </c>
      <c r="C4741" t="s">
        <v>5353</v>
      </c>
      <c r="D4741" t="s">
        <v>5408</v>
      </c>
      <c r="E4741" t="s">
        <v>81</v>
      </c>
      <c r="F4741" t="s">
        <v>60</v>
      </c>
      <c r="G4741">
        <v>99</v>
      </c>
      <c r="H4741" t="s">
        <v>5362</v>
      </c>
      <c r="I4741">
        <v>2011</v>
      </c>
      <c r="J4741" t="s">
        <v>5356</v>
      </c>
      <c r="K4741" t="s">
        <v>2095</v>
      </c>
      <c r="L4741">
        <v>42707.304547661697</v>
      </c>
      <c r="M4741" s="9" t="str">
        <f>Data[[#This Row],[schedule]]&amp;" | "&amp;Data[[#This Row],[section]]</f>
        <v>SCHEDULE 23: REPORT ON INITIAL REGULATORY ASSET BASE VALUE | 23b(iii): Assets Held for Future Use</v>
      </c>
      <c r="N4741" s="9" t="str">
        <f t="shared" si="74"/>
        <v>SCHEDULE 23: REPORT ON INITIAL REGULATORY ASSET BASE VALUE | 23b(iii): Assets Held for Future Use | Total | Assets held for future use—year ended 2009</v>
      </c>
    </row>
    <row r="4742" spans="1:14">
      <c r="A4742" t="s">
        <v>2</v>
      </c>
      <c r="B4742">
        <v>2011</v>
      </c>
      <c r="C4742" t="s">
        <v>5353</v>
      </c>
      <c r="D4742" t="s">
        <v>5408</v>
      </c>
      <c r="E4742" t="s">
        <v>81</v>
      </c>
      <c r="F4742" t="s">
        <v>316</v>
      </c>
      <c r="G4742">
        <v>100</v>
      </c>
      <c r="H4742" t="s">
        <v>298</v>
      </c>
      <c r="I4742">
        <v>2011</v>
      </c>
      <c r="J4742" t="s">
        <v>5356</v>
      </c>
      <c r="K4742" t="s">
        <v>458</v>
      </c>
      <c r="L4742">
        <v>0</v>
      </c>
      <c r="M4742" s="9" t="str">
        <f>Data[[#This Row],[schedule]]&amp;" | "&amp;Data[[#This Row],[section]]</f>
        <v>SCHEDULE 23: REPORT ON INITIAL REGULATORY ASSET BASE VALUE | 23b(iii): Assets Held for Future Use</v>
      </c>
      <c r="N4742" s="9" t="str">
        <f t="shared" si="74"/>
        <v>SCHEDULE 23: REPORT ON INITIAL REGULATORY ASSET BASE VALUE | 23b(iii): Assets Held for Future Use | Base Value | Assets held for future use—additions¹</v>
      </c>
    </row>
    <row r="4743" spans="1:14">
      <c r="A4743" t="s">
        <v>2</v>
      </c>
      <c r="B4743">
        <v>2011</v>
      </c>
      <c r="C4743" t="s">
        <v>5353</v>
      </c>
      <c r="D4743" t="s">
        <v>5408</v>
      </c>
      <c r="E4743" t="s">
        <v>81</v>
      </c>
      <c r="F4743" t="s">
        <v>317</v>
      </c>
      <c r="G4743">
        <v>100</v>
      </c>
      <c r="H4743" t="s">
        <v>298</v>
      </c>
      <c r="I4743">
        <v>2011</v>
      </c>
      <c r="J4743" t="s">
        <v>5356</v>
      </c>
      <c r="K4743" t="s">
        <v>2398</v>
      </c>
      <c r="L4743">
        <v>3890.6354442919819</v>
      </c>
      <c r="M4743" s="9" t="str">
        <f>Data[[#This Row],[schedule]]&amp;" | "&amp;Data[[#This Row],[section]]</f>
        <v>SCHEDULE 23: REPORT ON INITIAL REGULATORY ASSET BASE VALUE | 23b(iii): Assets Held for Future Use</v>
      </c>
      <c r="N4743" s="9" t="str">
        <f t="shared" si="74"/>
        <v>SCHEDULE 23: REPORT ON INITIAL REGULATORY ASSET BASE VALUE | 23b(iii): Assets Held for Future Use | Holding Costs | Assets held for future use—additions¹</v>
      </c>
    </row>
    <row r="4744" spans="1:14">
      <c r="A4744" t="s">
        <v>2</v>
      </c>
      <c r="B4744">
        <v>2011</v>
      </c>
      <c r="C4744" t="s">
        <v>5353</v>
      </c>
      <c r="D4744" t="s">
        <v>5408</v>
      </c>
      <c r="E4744" t="s">
        <v>81</v>
      </c>
      <c r="F4744" t="s">
        <v>318</v>
      </c>
      <c r="G4744">
        <v>100</v>
      </c>
      <c r="H4744" t="s">
        <v>298</v>
      </c>
      <c r="I4744">
        <v>2011</v>
      </c>
      <c r="J4744" t="s">
        <v>5356</v>
      </c>
      <c r="K4744" t="s">
        <v>458</v>
      </c>
      <c r="L4744">
        <v>0</v>
      </c>
      <c r="M4744" s="9" t="str">
        <f>Data[[#This Row],[schedule]]&amp;" | "&amp;Data[[#This Row],[section]]</f>
        <v>SCHEDULE 23: REPORT ON INITIAL REGULATORY ASSET BASE VALUE | 23b(iii): Assets Held for Future Use</v>
      </c>
      <c r="N4744" s="9" t="str">
        <f t="shared" si="74"/>
        <v>SCHEDULE 23: REPORT ON INITIAL REGULATORY ASSET BASE VALUE | 23b(iii): Assets Held for Future Use | Net Revenues | Assets held for future use—additions¹</v>
      </c>
    </row>
    <row r="4745" spans="1:14">
      <c r="A4745" t="s">
        <v>2</v>
      </c>
      <c r="B4745">
        <v>2011</v>
      </c>
      <c r="C4745" t="s">
        <v>5353</v>
      </c>
      <c r="D4745" t="s">
        <v>5408</v>
      </c>
      <c r="E4745" t="s">
        <v>81</v>
      </c>
      <c r="F4745" t="s">
        <v>319</v>
      </c>
      <c r="G4745">
        <v>100</v>
      </c>
      <c r="H4745" t="s">
        <v>298</v>
      </c>
      <c r="I4745">
        <v>2011</v>
      </c>
      <c r="J4745" t="s">
        <v>5356</v>
      </c>
      <c r="K4745" t="s">
        <v>2399</v>
      </c>
      <c r="L4745">
        <v>696.94603976238704</v>
      </c>
      <c r="M4745" s="9" t="str">
        <f>Data[[#This Row],[schedule]]&amp;" | "&amp;Data[[#This Row],[section]]</f>
        <v>SCHEDULE 23: REPORT ON INITIAL REGULATORY ASSET BASE VALUE | 23b(iii): Assets Held for Future Use</v>
      </c>
      <c r="N4745" s="9" t="str">
        <f t="shared" si="74"/>
        <v>SCHEDULE 23: REPORT ON INITIAL REGULATORY ASSET BASE VALUE | 23b(iii): Assets Held for Future Use | Tracking Revaluations | Assets held for future use—additions¹</v>
      </c>
    </row>
    <row r="4746" spans="1:14">
      <c r="A4746" t="s">
        <v>2</v>
      </c>
      <c r="B4746">
        <v>2011</v>
      </c>
      <c r="C4746" t="s">
        <v>5353</v>
      </c>
      <c r="D4746" t="s">
        <v>5408</v>
      </c>
      <c r="E4746" t="s">
        <v>81</v>
      </c>
      <c r="F4746" t="s">
        <v>60</v>
      </c>
      <c r="G4746">
        <v>100</v>
      </c>
      <c r="H4746" t="s">
        <v>298</v>
      </c>
      <c r="I4746">
        <v>2011</v>
      </c>
      <c r="J4746" t="s">
        <v>5356</v>
      </c>
      <c r="K4746" t="s">
        <v>6040</v>
      </c>
      <c r="L4746">
        <v>4587.581484054368</v>
      </c>
      <c r="M4746" s="9" t="str">
        <f>Data[[#This Row],[schedule]]&amp;" | "&amp;Data[[#This Row],[section]]</f>
        <v>SCHEDULE 23: REPORT ON INITIAL REGULATORY ASSET BASE VALUE | 23b(iii): Assets Held for Future Use</v>
      </c>
      <c r="N4746" s="9" t="str">
        <f t="shared" si="74"/>
        <v>SCHEDULE 23: REPORT ON INITIAL REGULATORY ASSET BASE VALUE | 23b(iii): Assets Held for Future Use | Total | Assets held for future use—additions¹</v>
      </c>
    </row>
    <row r="4747" spans="1:14">
      <c r="A4747" t="s">
        <v>2</v>
      </c>
      <c r="B4747">
        <v>2011</v>
      </c>
      <c r="C4747" t="s">
        <v>5353</v>
      </c>
      <c r="D4747" t="s">
        <v>5408</v>
      </c>
      <c r="E4747" t="s">
        <v>81</v>
      </c>
      <c r="F4747" t="s">
        <v>316</v>
      </c>
      <c r="G4747">
        <v>101</v>
      </c>
      <c r="H4747" t="s">
        <v>299</v>
      </c>
      <c r="I4747">
        <v>2011</v>
      </c>
      <c r="J4747" t="s">
        <v>5356</v>
      </c>
      <c r="K4747" t="s">
        <v>458</v>
      </c>
      <c r="L4747">
        <v>0</v>
      </c>
      <c r="M4747" s="9" t="str">
        <f>Data[[#This Row],[schedule]]&amp;" | "&amp;Data[[#This Row],[section]]</f>
        <v>SCHEDULE 23: REPORT ON INITIAL REGULATORY ASSET BASE VALUE | 23b(iii): Assets Held for Future Use</v>
      </c>
      <c r="N4747" s="9" t="str">
        <f t="shared" si="74"/>
        <v>SCHEDULE 23: REPORT ON INITIAL REGULATORY ASSET BASE VALUE | 23b(iii): Assets Held for Future Use | Base Value | Transfer to works under construction</v>
      </c>
    </row>
    <row r="4748" spans="1:14">
      <c r="A4748" t="s">
        <v>2</v>
      </c>
      <c r="B4748">
        <v>2011</v>
      </c>
      <c r="C4748" t="s">
        <v>5353</v>
      </c>
      <c r="D4748" t="s">
        <v>5408</v>
      </c>
      <c r="E4748" t="s">
        <v>81</v>
      </c>
      <c r="F4748" t="s">
        <v>317</v>
      </c>
      <c r="G4748">
        <v>101</v>
      </c>
      <c r="H4748" t="s">
        <v>299</v>
      </c>
      <c r="I4748">
        <v>2011</v>
      </c>
      <c r="J4748" t="s">
        <v>5356</v>
      </c>
      <c r="K4748" t="s">
        <v>458</v>
      </c>
      <c r="L4748">
        <v>0</v>
      </c>
      <c r="M4748" s="9" t="str">
        <f>Data[[#This Row],[schedule]]&amp;" | "&amp;Data[[#This Row],[section]]</f>
        <v>SCHEDULE 23: REPORT ON INITIAL REGULATORY ASSET BASE VALUE | 23b(iii): Assets Held for Future Use</v>
      </c>
      <c r="N4748" s="9" t="str">
        <f t="shared" si="74"/>
        <v>SCHEDULE 23: REPORT ON INITIAL REGULATORY ASSET BASE VALUE | 23b(iii): Assets Held for Future Use | Holding Costs | Transfer to works under construction</v>
      </c>
    </row>
    <row r="4749" spans="1:14">
      <c r="A4749" t="s">
        <v>2</v>
      </c>
      <c r="B4749">
        <v>2011</v>
      </c>
      <c r="C4749" t="s">
        <v>5353</v>
      </c>
      <c r="D4749" t="s">
        <v>5408</v>
      </c>
      <c r="E4749" t="s">
        <v>81</v>
      </c>
      <c r="F4749" t="s">
        <v>318</v>
      </c>
      <c r="G4749">
        <v>101</v>
      </c>
      <c r="H4749" t="s">
        <v>299</v>
      </c>
      <c r="I4749">
        <v>2011</v>
      </c>
      <c r="J4749" t="s">
        <v>5356</v>
      </c>
      <c r="K4749" t="s">
        <v>458</v>
      </c>
      <c r="L4749">
        <v>0</v>
      </c>
      <c r="M4749" s="9" t="str">
        <f>Data[[#This Row],[schedule]]&amp;" | "&amp;Data[[#This Row],[section]]</f>
        <v>SCHEDULE 23: REPORT ON INITIAL REGULATORY ASSET BASE VALUE | 23b(iii): Assets Held for Future Use</v>
      </c>
      <c r="N4749" s="9" t="str">
        <f t="shared" si="74"/>
        <v>SCHEDULE 23: REPORT ON INITIAL REGULATORY ASSET BASE VALUE | 23b(iii): Assets Held for Future Use | Net Revenues | Transfer to works under construction</v>
      </c>
    </row>
    <row r="4750" spans="1:14">
      <c r="A4750" t="s">
        <v>2</v>
      </c>
      <c r="B4750">
        <v>2011</v>
      </c>
      <c r="C4750" t="s">
        <v>5353</v>
      </c>
      <c r="D4750" t="s">
        <v>5408</v>
      </c>
      <c r="E4750" t="s">
        <v>81</v>
      </c>
      <c r="F4750" t="s">
        <v>319</v>
      </c>
      <c r="G4750">
        <v>101</v>
      </c>
      <c r="H4750" t="s">
        <v>299</v>
      </c>
      <c r="I4750">
        <v>2011</v>
      </c>
      <c r="J4750" t="s">
        <v>5356</v>
      </c>
      <c r="K4750" t="s">
        <v>458</v>
      </c>
      <c r="L4750">
        <v>0</v>
      </c>
      <c r="M4750" s="9" t="str">
        <f>Data[[#This Row],[schedule]]&amp;" | "&amp;Data[[#This Row],[section]]</f>
        <v>SCHEDULE 23: REPORT ON INITIAL REGULATORY ASSET BASE VALUE | 23b(iii): Assets Held for Future Use</v>
      </c>
      <c r="N4750" s="9" t="str">
        <f t="shared" si="74"/>
        <v>SCHEDULE 23: REPORT ON INITIAL REGULATORY ASSET BASE VALUE | 23b(iii): Assets Held for Future Use | Tracking Revaluations | Transfer to works under construction</v>
      </c>
    </row>
    <row r="4751" spans="1:14">
      <c r="A4751" t="s">
        <v>2</v>
      </c>
      <c r="B4751">
        <v>2011</v>
      </c>
      <c r="C4751" t="s">
        <v>5353</v>
      </c>
      <c r="D4751" t="s">
        <v>5408</v>
      </c>
      <c r="E4751" t="s">
        <v>81</v>
      </c>
      <c r="F4751" t="s">
        <v>60</v>
      </c>
      <c r="G4751">
        <v>101</v>
      </c>
      <c r="H4751" t="s">
        <v>299</v>
      </c>
      <c r="I4751">
        <v>2011</v>
      </c>
      <c r="J4751" t="s">
        <v>5356</v>
      </c>
      <c r="K4751" t="s">
        <v>458</v>
      </c>
      <c r="L4751">
        <v>0</v>
      </c>
      <c r="M4751" s="9" t="str">
        <f>Data[[#This Row],[schedule]]&amp;" | "&amp;Data[[#This Row],[section]]</f>
        <v>SCHEDULE 23: REPORT ON INITIAL REGULATORY ASSET BASE VALUE | 23b(iii): Assets Held for Future Use</v>
      </c>
      <c r="N4751" s="9" t="str">
        <f t="shared" si="74"/>
        <v>SCHEDULE 23: REPORT ON INITIAL REGULATORY ASSET BASE VALUE | 23b(iii): Assets Held for Future Use | Total | Transfer to works under construction</v>
      </c>
    </row>
    <row r="4752" spans="1:14">
      <c r="A4752" t="s">
        <v>2</v>
      </c>
      <c r="B4752">
        <v>2011</v>
      </c>
      <c r="C4752" t="s">
        <v>5353</v>
      </c>
      <c r="D4752" t="s">
        <v>5408</v>
      </c>
      <c r="E4752" t="s">
        <v>81</v>
      </c>
      <c r="F4752" t="s">
        <v>316</v>
      </c>
      <c r="G4752">
        <v>102</v>
      </c>
      <c r="H4752" t="s">
        <v>300</v>
      </c>
      <c r="I4752">
        <v>2011</v>
      </c>
      <c r="J4752" t="s">
        <v>5356</v>
      </c>
      <c r="K4752" t="s">
        <v>458</v>
      </c>
      <c r="L4752">
        <v>0</v>
      </c>
      <c r="M4752" s="9" t="str">
        <f>Data[[#This Row],[schedule]]&amp;" | "&amp;Data[[#This Row],[section]]</f>
        <v>SCHEDULE 23: REPORT ON INITIAL REGULATORY ASSET BASE VALUE | 23b(iii): Assets Held for Future Use</v>
      </c>
      <c r="N4752" s="9" t="str">
        <f t="shared" si="74"/>
        <v>SCHEDULE 23: REPORT ON INITIAL REGULATORY ASSET BASE VALUE | 23b(iii): Assets Held for Future Use | Base Value | Assets held for future use—disposals</v>
      </c>
    </row>
    <row r="4753" spans="1:14">
      <c r="A4753" t="s">
        <v>2</v>
      </c>
      <c r="B4753">
        <v>2011</v>
      </c>
      <c r="C4753" t="s">
        <v>5353</v>
      </c>
      <c r="D4753" t="s">
        <v>5408</v>
      </c>
      <c r="E4753" t="s">
        <v>81</v>
      </c>
      <c r="F4753" t="s">
        <v>317</v>
      </c>
      <c r="G4753">
        <v>102</v>
      </c>
      <c r="H4753" t="s">
        <v>300</v>
      </c>
      <c r="I4753">
        <v>2011</v>
      </c>
      <c r="J4753" t="s">
        <v>5356</v>
      </c>
      <c r="K4753" t="s">
        <v>458</v>
      </c>
      <c r="L4753">
        <v>0</v>
      </c>
      <c r="M4753" s="9" t="str">
        <f>Data[[#This Row],[schedule]]&amp;" | "&amp;Data[[#This Row],[section]]</f>
        <v>SCHEDULE 23: REPORT ON INITIAL REGULATORY ASSET BASE VALUE | 23b(iii): Assets Held for Future Use</v>
      </c>
      <c r="N4753" s="9" t="str">
        <f t="shared" si="74"/>
        <v>SCHEDULE 23: REPORT ON INITIAL REGULATORY ASSET BASE VALUE | 23b(iii): Assets Held for Future Use | Holding Costs | Assets held for future use—disposals</v>
      </c>
    </row>
    <row r="4754" spans="1:14">
      <c r="A4754" t="s">
        <v>2</v>
      </c>
      <c r="B4754">
        <v>2011</v>
      </c>
      <c r="C4754" t="s">
        <v>5353</v>
      </c>
      <c r="D4754" t="s">
        <v>5408</v>
      </c>
      <c r="E4754" t="s">
        <v>81</v>
      </c>
      <c r="F4754" t="s">
        <v>318</v>
      </c>
      <c r="G4754">
        <v>102</v>
      </c>
      <c r="H4754" t="s">
        <v>300</v>
      </c>
      <c r="I4754">
        <v>2011</v>
      </c>
      <c r="J4754" t="s">
        <v>5356</v>
      </c>
      <c r="K4754" t="s">
        <v>458</v>
      </c>
      <c r="L4754">
        <v>0</v>
      </c>
      <c r="M4754" s="9" t="str">
        <f>Data[[#This Row],[schedule]]&amp;" | "&amp;Data[[#This Row],[section]]</f>
        <v>SCHEDULE 23: REPORT ON INITIAL REGULATORY ASSET BASE VALUE | 23b(iii): Assets Held for Future Use</v>
      </c>
      <c r="N4754" s="9" t="str">
        <f t="shared" si="74"/>
        <v>SCHEDULE 23: REPORT ON INITIAL REGULATORY ASSET BASE VALUE | 23b(iii): Assets Held for Future Use | Net Revenues | Assets held for future use—disposals</v>
      </c>
    </row>
    <row r="4755" spans="1:14">
      <c r="A4755" t="s">
        <v>2</v>
      </c>
      <c r="B4755">
        <v>2011</v>
      </c>
      <c r="C4755" t="s">
        <v>5353</v>
      </c>
      <c r="D4755" t="s">
        <v>5408</v>
      </c>
      <c r="E4755" t="s">
        <v>81</v>
      </c>
      <c r="F4755" t="s">
        <v>319</v>
      </c>
      <c r="G4755">
        <v>102</v>
      </c>
      <c r="H4755" t="s">
        <v>300</v>
      </c>
      <c r="I4755">
        <v>2011</v>
      </c>
      <c r="J4755" t="s">
        <v>5356</v>
      </c>
      <c r="K4755" t="s">
        <v>458</v>
      </c>
      <c r="L4755">
        <v>0</v>
      </c>
      <c r="M4755" s="9" t="str">
        <f>Data[[#This Row],[schedule]]&amp;" | "&amp;Data[[#This Row],[section]]</f>
        <v>SCHEDULE 23: REPORT ON INITIAL REGULATORY ASSET BASE VALUE | 23b(iii): Assets Held for Future Use</v>
      </c>
      <c r="N4755" s="9" t="str">
        <f t="shared" si="74"/>
        <v>SCHEDULE 23: REPORT ON INITIAL REGULATORY ASSET BASE VALUE | 23b(iii): Assets Held for Future Use | Tracking Revaluations | Assets held for future use—disposals</v>
      </c>
    </row>
    <row r="4756" spans="1:14">
      <c r="A4756" t="s">
        <v>2</v>
      </c>
      <c r="B4756">
        <v>2011</v>
      </c>
      <c r="C4756" t="s">
        <v>5353</v>
      </c>
      <c r="D4756" t="s">
        <v>5408</v>
      </c>
      <c r="E4756" t="s">
        <v>81</v>
      </c>
      <c r="F4756" t="s">
        <v>60</v>
      </c>
      <c r="G4756">
        <v>102</v>
      </c>
      <c r="H4756" t="s">
        <v>300</v>
      </c>
      <c r="I4756">
        <v>2011</v>
      </c>
      <c r="J4756" t="s">
        <v>5356</v>
      </c>
      <c r="K4756" t="s">
        <v>458</v>
      </c>
      <c r="L4756">
        <v>0</v>
      </c>
      <c r="M4756" s="9" t="str">
        <f>Data[[#This Row],[schedule]]&amp;" | "&amp;Data[[#This Row],[section]]</f>
        <v>SCHEDULE 23: REPORT ON INITIAL REGULATORY ASSET BASE VALUE | 23b(iii): Assets Held for Future Use</v>
      </c>
      <c r="N4756" s="9" t="str">
        <f t="shared" si="74"/>
        <v>SCHEDULE 23: REPORT ON INITIAL REGULATORY ASSET BASE VALUE | 23b(iii): Assets Held for Future Use | Total | Assets held for future use—disposals</v>
      </c>
    </row>
    <row r="4757" spans="1:14">
      <c r="A4757" t="s">
        <v>2</v>
      </c>
      <c r="B4757">
        <v>2011</v>
      </c>
      <c r="C4757" t="s">
        <v>5353</v>
      </c>
      <c r="D4757" t="s">
        <v>5408</v>
      </c>
      <c r="E4757" t="s">
        <v>81</v>
      </c>
      <c r="F4757" t="s">
        <v>316</v>
      </c>
      <c r="G4757">
        <v>103</v>
      </c>
      <c r="H4757" t="s">
        <v>5413</v>
      </c>
      <c r="I4757">
        <v>2011</v>
      </c>
      <c r="J4757" t="s">
        <v>5356</v>
      </c>
      <c r="K4757" t="s">
        <v>2095</v>
      </c>
      <c r="L4757">
        <v>42707.304547661697</v>
      </c>
      <c r="M4757" s="9" t="str">
        <f>Data[[#This Row],[schedule]]&amp;" | "&amp;Data[[#This Row],[section]]</f>
        <v>SCHEDULE 23: REPORT ON INITIAL REGULATORY ASSET BASE VALUE | 23b(iii): Assets Held for Future Use</v>
      </c>
      <c r="N4757" s="9" t="str">
        <f t="shared" si="74"/>
        <v>SCHEDULE 23: REPORT ON INITIAL REGULATORY ASSET BASE VALUE | 23b(iii): Assets Held for Future Use | Base Value | Assets held for future use—year ended 2010²</v>
      </c>
    </row>
    <row r="4758" spans="1:14">
      <c r="A4758" t="s">
        <v>2</v>
      </c>
      <c r="B4758">
        <v>2011</v>
      </c>
      <c r="C4758" t="s">
        <v>5353</v>
      </c>
      <c r="D4758" t="s">
        <v>5408</v>
      </c>
      <c r="E4758" t="s">
        <v>81</v>
      </c>
      <c r="F4758" t="s">
        <v>317</v>
      </c>
      <c r="G4758">
        <v>103</v>
      </c>
      <c r="H4758" t="s">
        <v>5413</v>
      </c>
      <c r="I4758">
        <v>2011</v>
      </c>
      <c r="J4758" t="s">
        <v>5356</v>
      </c>
      <c r="K4758" t="s">
        <v>2398</v>
      </c>
      <c r="L4758">
        <v>3890.6354442919819</v>
      </c>
      <c r="M4758" s="9" t="str">
        <f>Data[[#This Row],[schedule]]&amp;" | "&amp;Data[[#This Row],[section]]</f>
        <v>SCHEDULE 23: REPORT ON INITIAL REGULATORY ASSET BASE VALUE | 23b(iii): Assets Held for Future Use</v>
      </c>
      <c r="N4758" s="9" t="str">
        <f t="shared" si="74"/>
        <v>SCHEDULE 23: REPORT ON INITIAL REGULATORY ASSET BASE VALUE | 23b(iii): Assets Held for Future Use | Holding Costs | Assets held for future use—year ended 2010²</v>
      </c>
    </row>
    <row r="4759" spans="1:14">
      <c r="A4759" t="s">
        <v>2</v>
      </c>
      <c r="B4759">
        <v>2011</v>
      </c>
      <c r="C4759" t="s">
        <v>5353</v>
      </c>
      <c r="D4759" t="s">
        <v>5408</v>
      </c>
      <c r="E4759" t="s">
        <v>81</v>
      </c>
      <c r="F4759" t="s">
        <v>318</v>
      </c>
      <c r="G4759">
        <v>103</v>
      </c>
      <c r="H4759" t="s">
        <v>5413</v>
      </c>
      <c r="I4759">
        <v>2011</v>
      </c>
      <c r="J4759" t="s">
        <v>5356</v>
      </c>
      <c r="K4759" t="s">
        <v>458</v>
      </c>
      <c r="L4759">
        <v>0</v>
      </c>
      <c r="M4759" s="9" t="str">
        <f>Data[[#This Row],[schedule]]&amp;" | "&amp;Data[[#This Row],[section]]</f>
        <v>SCHEDULE 23: REPORT ON INITIAL REGULATORY ASSET BASE VALUE | 23b(iii): Assets Held for Future Use</v>
      </c>
      <c r="N4759" s="9" t="str">
        <f t="shared" si="74"/>
        <v>SCHEDULE 23: REPORT ON INITIAL REGULATORY ASSET BASE VALUE | 23b(iii): Assets Held for Future Use | Net Revenues | Assets held for future use—year ended 2010²</v>
      </c>
    </row>
    <row r="4760" spans="1:14">
      <c r="A4760" t="s">
        <v>2</v>
      </c>
      <c r="B4760">
        <v>2011</v>
      </c>
      <c r="C4760" t="s">
        <v>5353</v>
      </c>
      <c r="D4760" t="s">
        <v>5408</v>
      </c>
      <c r="E4760" t="s">
        <v>81</v>
      </c>
      <c r="F4760" t="s">
        <v>319</v>
      </c>
      <c r="G4760">
        <v>103</v>
      </c>
      <c r="H4760" t="s">
        <v>5413</v>
      </c>
      <c r="I4760">
        <v>2011</v>
      </c>
      <c r="J4760" t="s">
        <v>5356</v>
      </c>
      <c r="K4760" t="s">
        <v>2399</v>
      </c>
      <c r="L4760">
        <v>696.94603976238704</v>
      </c>
      <c r="M4760" s="9" t="str">
        <f>Data[[#This Row],[schedule]]&amp;" | "&amp;Data[[#This Row],[section]]</f>
        <v>SCHEDULE 23: REPORT ON INITIAL REGULATORY ASSET BASE VALUE | 23b(iii): Assets Held for Future Use</v>
      </c>
      <c r="N4760" s="9" t="str">
        <f t="shared" si="74"/>
        <v>SCHEDULE 23: REPORT ON INITIAL REGULATORY ASSET BASE VALUE | 23b(iii): Assets Held for Future Use | Tracking Revaluations | Assets held for future use—year ended 2010²</v>
      </c>
    </row>
    <row r="4761" spans="1:14">
      <c r="A4761" t="s">
        <v>2</v>
      </c>
      <c r="B4761">
        <v>2011</v>
      </c>
      <c r="C4761" t="s">
        <v>5353</v>
      </c>
      <c r="D4761" t="s">
        <v>5408</v>
      </c>
      <c r="E4761" t="s">
        <v>81</v>
      </c>
      <c r="F4761" t="s">
        <v>60</v>
      </c>
      <c r="G4761">
        <v>103</v>
      </c>
      <c r="H4761" t="s">
        <v>5413</v>
      </c>
      <c r="I4761">
        <v>2011</v>
      </c>
      <c r="J4761" t="s">
        <v>5356</v>
      </c>
      <c r="K4761" t="s">
        <v>2400</v>
      </c>
      <c r="L4761">
        <v>47294.886031716072</v>
      </c>
      <c r="M4761" s="9" t="str">
        <f>Data[[#This Row],[schedule]]&amp;" | "&amp;Data[[#This Row],[section]]</f>
        <v>SCHEDULE 23: REPORT ON INITIAL REGULATORY ASSET BASE VALUE | 23b(iii): Assets Held for Future Use</v>
      </c>
      <c r="N4761" s="9" t="str">
        <f t="shared" si="74"/>
        <v>SCHEDULE 23: REPORT ON INITIAL REGULATORY ASSET BASE VALUE | 23b(iii): Assets Held for Future Use | Total | Assets held for future use—year ended 2010²</v>
      </c>
    </row>
    <row r="4762" spans="1:14">
      <c r="A4762" t="s">
        <v>2</v>
      </c>
      <c r="B4762">
        <v>2011</v>
      </c>
      <c r="C4762" t="s">
        <v>5353</v>
      </c>
      <c r="D4762" t="s">
        <v>5416</v>
      </c>
      <c r="E4762" t="s">
        <v>81</v>
      </c>
      <c r="F4762" t="s">
        <v>5417</v>
      </c>
      <c r="G4762">
        <v>108</v>
      </c>
      <c r="H4762" t="s">
        <v>6041</v>
      </c>
      <c r="I4762">
        <v>2011</v>
      </c>
      <c r="J4762" t="s">
        <v>5356</v>
      </c>
      <c r="K4762" t="s">
        <v>6042</v>
      </c>
      <c r="L4762">
        <v>74132.224976601094</v>
      </c>
      <c r="M4762" s="9" t="str">
        <f>Data[[#This Row],[schedule]]&amp;" | "&amp;Data[[#This Row],[section]]</f>
        <v>SCHEDULE 23: REPORT ON INITIAL REGULATORY ASSET BASE VALUE | 23b(iv): Asset Lives &amp; Asset Uses</v>
      </c>
      <c r="N4762" s="9" t="str">
        <f t="shared" si="74"/>
        <v>SCHEDULE 23: REPORT ON INITIAL REGULATORY ASSET BASE VALUE | 23b(iv): Asset Lives &amp; Asset Uses | RAB value year end | Land: 93644 - Airfield sites</v>
      </c>
    </row>
    <row r="4763" spans="1:14">
      <c r="A4763" t="s">
        <v>2</v>
      </c>
      <c r="B4763">
        <v>2011</v>
      </c>
      <c r="C4763" t="s">
        <v>5353</v>
      </c>
      <c r="D4763" t="s">
        <v>5416</v>
      </c>
      <c r="E4763" t="s">
        <v>81</v>
      </c>
      <c r="F4763" t="s">
        <v>5417</v>
      </c>
      <c r="G4763">
        <v>109</v>
      </c>
      <c r="H4763" t="s">
        <v>6043</v>
      </c>
      <c r="I4763">
        <v>2011</v>
      </c>
      <c r="J4763" t="s">
        <v>5356</v>
      </c>
      <c r="K4763" t="s">
        <v>6044</v>
      </c>
      <c r="L4763">
        <v>1851.1848794403099</v>
      </c>
      <c r="M4763" s="9" t="str">
        <f>Data[[#This Row],[schedule]]&amp;" | "&amp;Data[[#This Row],[section]]</f>
        <v>SCHEDULE 23: REPORT ON INITIAL REGULATORY ASSET BASE VALUE | 23b(iv): Asset Lives &amp; Asset Uses</v>
      </c>
      <c r="N4763" s="9" t="str">
        <f t="shared" si="74"/>
        <v>SCHEDULE 23: REPORT ON INITIAL REGULATORY ASSET BASE VALUE | 23b(iv): Asset Lives &amp; Asset Uses | RAB value year end | Land: 93646 - Hangar 1 ( Air N. Z. Orchard  Rd. )</v>
      </c>
    </row>
    <row r="4764" spans="1:14">
      <c r="A4764" t="s">
        <v>2</v>
      </c>
      <c r="B4764">
        <v>2011</v>
      </c>
      <c r="C4764" t="s">
        <v>5353</v>
      </c>
      <c r="D4764" t="s">
        <v>5416</v>
      </c>
      <c r="E4764" t="s">
        <v>81</v>
      </c>
      <c r="F4764" t="s">
        <v>5417</v>
      </c>
      <c r="G4764">
        <v>110</v>
      </c>
      <c r="H4764" t="s">
        <v>6045</v>
      </c>
      <c r="I4764">
        <v>2011</v>
      </c>
      <c r="J4764" t="s">
        <v>5356</v>
      </c>
      <c r="K4764" t="s">
        <v>6046</v>
      </c>
      <c r="L4764">
        <v>350.04639475513238</v>
      </c>
      <c r="M4764" s="9" t="str">
        <f>Data[[#This Row],[schedule]]&amp;" | "&amp;Data[[#This Row],[section]]</f>
        <v>SCHEDULE 23: REPORT ON INITIAL REGULATORY ASSET BASE VALUE | 23b(iv): Asset Lives &amp; Asset Uses</v>
      </c>
      <c r="N4764" s="9" t="str">
        <f t="shared" si="74"/>
        <v>SCHEDULE 23: REPORT ON INITIAL REGULATORY ASSET BASE VALUE | 23b(iv): Asset Lives &amp; Asset Uses | RAB value year end | Land: 93647/54 - Jet Engine Maintenance Facilities</v>
      </c>
    </row>
    <row r="4765" spans="1:14">
      <c r="A4765" t="s">
        <v>2</v>
      </c>
      <c r="B4765">
        <v>2011</v>
      </c>
      <c r="C4765" t="s">
        <v>5353</v>
      </c>
      <c r="D4765" t="s">
        <v>5416</v>
      </c>
      <c r="E4765" t="s">
        <v>81</v>
      </c>
      <c r="F4765" t="s">
        <v>5417</v>
      </c>
      <c r="G4765">
        <v>111</v>
      </c>
      <c r="H4765" t="s">
        <v>6047</v>
      </c>
      <c r="I4765">
        <v>2011</v>
      </c>
      <c r="J4765" t="s">
        <v>5356</v>
      </c>
      <c r="K4765" t="s">
        <v>6048</v>
      </c>
      <c r="L4765">
        <v>1395.353691136296</v>
      </c>
      <c r="M4765" s="9" t="str">
        <f>Data[[#This Row],[schedule]]&amp;" | "&amp;Data[[#This Row],[section]]</f>
        <v>SCHEDULE 23: REPORT ON INITIAL REGULATORY ASSET BASE VALUE | 23b(iv): Asset Lives &amp; Asset Uses</v>
      </c>
      <c r="N4765" s="9" t="str">
        <f t="shared" si="74"/>
        <v>SCHEDULE 23: REPORT ON INITIAL REGULATORY ASSET BASE VALUE | 23b(iv): Asset Lives &amp; Asset Uses | RAB value year end | Land: 93648 - Utilities</v>
      </c>
    </row>
    <row r="4766" spans="1:14">
      <c r="A4766" t="s">
        <v>2</v>
      </c>
      <c r="B4766">
        <v>2011</v>
      </c>
      <c r="C4766" t="s">
        <v>5353</v>
      </c>
      <c r="D4766" t="s">
        <v>5416</v>
      </c>
      <c r="E4766" t="s">
        <v>81</v>
      </c>
      <c r="F4766" t="s">
        <v>5417</v>
      </c>
      <c r="G4766">
        <v>112</v>
      </c>
      <c r="H4766" t="s">
        <v>6049</v>
      </c>
      <c r="I4766">
        <v>2011</v>
      </c>
      <c r="J4766" t="s">
        <v>5356</v>
      </c>
      <c r="K4766" t="s">
        <v>6050</v>
      </c>
      <c r="L4766">
        <v>404.33199846098859</v>
      </c>
      <c r="M4766" s="9" t="str">
        <f>Data[[#This Row],[schedule]]&amp;" | "&amp;Data[[#This Row],[section]]</f>
        <v>SCHEDULE 23: REPORT ON INITIAL REGULATORY ASSET BASE VALUE | 23b(iv): Asset Lives &amp; Asset Uses</v>
      </c>
      <c r="N4766" s="9" t="str">
        <f t="shared" si="74"/>
        <v>SCHEDULE 23: REPORT ON INITIAL REGULATORY ASSET BASE VALUE | 23b(iv): Asset Lives &amp; Asset Uses | RAB value year end | Land: 93649 - Fuel depots</v>
      </c>
    </row>
    <row r="4767" spans="1:14">
      <c r="A4767" t="s">
        <v>2</v>
      </c>
      <c r="B4767">
        <v>2011</v>
      </c>
      <c r="C4767" t="s">
        <v>5353</v>
      </c>
      <c r="D4767" t="s">
        <v>5416</v>
      </c>
      <c r="E4767" t="s">
        <v>81</v>
      </c>
      <c r="F4767" t="s">
        <v>5417</v>
      </c>
      <c r="G4767">
        <v>113</v>
      </c>
      <c r="H4767" t="s">
        <v>6051</v>
      </c>
      <c r="I4767">
        <v>2011</v>
      </c>
      <c r="J4767" t="s">
        <v>5356</v>
      </c>
      <c r="K4767" t="s">
        <v>6052</v>
      </c>
      <c r="L4767">
        <v>142.895195337693</v>
      </c>
      <c r="M4767" s="9" t="str">
        <f>Data[[#This Row],[schedule]]&amp;" | "&amp;Data[[#This Row],[section]]</f>
        <v>SCHEDULE 23: REPORT ON INITIAL REGULATORY ASSET BASE VALUE | 23b(iv): Asset Lives &amp; Asset Uses</v>
      </c>
      <c r="N4767" s="9" t="str">
        <f t="shared" si="74"/>
        <v>SCHEDULE 23: REPORT ON INITIAL REGULATORY ASSET BASE VALUE | 23b(iv): Asset Lives &amp; Asset Uses | RAB value year end | Land: 93653 - Hangar No. 2 ( Heavy Maint. )</v>
      </c>
    </row>
    <row r="4768" spans="1:14">
      <c r="A4768" t="s">
        <v>2</v>
      </c>
      <c r="B4768">
        <v>2011</v>
      </c>
      <c r="C4768" t="s">
        <v>5353</v>
      </c>
      <c r="D4768" t="s">
        <v>5416</v>
      </c>
      <c r="E4768" t="s">
        <v>81</v>
      </c>
      <c r="F4768" t="s">
        <v>5417</v>
      </c>
      <c r="G4768">
        <v>114</v>
      </c>
      <c r="H4768" t="s">
        <v>6053</v>
      </c>
      <c r="I4768">
        <v>2011</v>
      </c>
      <c r="J4768" t="s">
        <v>5356</v>
      </c>
      <c r="K4768" t="s">
        <v>6054</v>
      </c>
      <c r="L4768">
        <v>334.87223635729117</v>
      </c>
      <c r="M4768" s="9" t="str">
        <f>Data[[#This Row],[schedule]]&amp;" | "&amp;Data[[#This Row],[section]]</f>
        <v>SCHEDULE 23: REPORT ON INITIAL REGULATORY ASSET BASE VALUE | 23b(iv): Asset Lives &amp; Asset Uses</v>
      </c>
      <c r="N4768" s="9" t="str">
        <f t="shared" si="74"/>
        <v>SCHEDULE 23: REPORT ON INITIAL REGULATORY ASSET BASE VALUE | 23b(iv): Asset Lives &amp; Asset Uses | RAB value year end | Land: 93655 - Hangar No. 3</v>
      </c>
    </row>
    <row r="4769" spans="1:14">
      <c r="A4769" t="s">
        <v>2</v>
      </c>
      <c r="B4769">
        <v>2011</v>
      </c>
      <c r="C4769" t="s">
        <v>5353</v>
      </c>
      <c r="D4769" t="s">
        <v>5416</v>
      </c>
      <c r="E4769" t="s">
        <v>81</v>
      </c>
      <c r="F4769" t="s">
        <v>5417</v>
      </c>
      <c r="G4769">
        <v>115</v>
      </c>
      <c r="H4769" t="s">
        <v>6055</v>
      </c>
      <c r="I4769">
        <v>2011</v>
      </c>
      <c r="J4769" t="s">
        <v>5356</v>
      </c>
      <c r="K4769" t="s">
        <v>6056</v>
      </c>
      <c r="L4769">
        <v>305.00266529981297</v>
      </c>
      <c r="M4769" s="9" t="str">
        <f>Data[[#This Row],[schedule]]&amp;" | "&amp;Data[[#This Row],[section]]</f>
        <v>SCHEDULE 23: REPORT ON INITIAL REGULATORY ASSET BASE VALUE | 23b(iv): Asset Lives &amp; Asset Uses</v>
      </c>
      <c r="N4769" s="9" t="str">
        <f t="shared" si="74"/>
        <v>SCHEDULE 23: REPORT ON INITIAL REGULATORY ASSET BASE VALUE | 23b(iv): Asset Lives &amp; Asset Uses | RAB value year end | Land: 93656/57 - Courier Bases</v>
      </c>
    </row>
    <row r="4770" spans="1:14">
      <c r="A4770" t="s">
        <v>2</v>
      </c>
      <c r="B4770">
        <v>2011</v>
      </c>
      <c r="C4770" t="s">
        <v>5353</v>
      </c>
      <c r="D4770" t="s">
        <v>5416</v>
      </c>
      <c r="E4770" t="s">
        <v>81</v>
      </c>
      <c r="F4770" t="s">
        <v>5417</v>
      </c>
      <c r="G4770">
        <v>116</v>
      </c>
      <c r="H4770" t="s">
        <v>6057</v>
      </c>
      <c r="I4770">
        <v>2011</v>
      </c>
      <c r="J4770" t="s">
        <v>5356</v>
      </c>
      <c r="K4770" t="s">
        <v>6058</v>
      </c>
      <c r="L4770">
        <v>117.68819146967461</v>
      </c>
      <c r="M4770" s="9" t="str">
        <f>Data[[#This Row],[schedule]]&amp;" | "&amp;Data[[#This Row],[section]]</f>
        <v>SCHEDULE 23: REPORT ON INITIAL REGULATORY ASSET BASE VALUE | 23b(iv): Asset Lives &amp; Asset Uses</v>
      </c>
      <c r="N4770" s="9" t="str">
        <f t="shared" si="74"/>
        <v>SCHEDULE 23: REPORT ON INITIAL REGULATORY ASSET BASE VALUE | 23b(iv): Asset Lives &amp; Asset Uses | RAB value year end | Land: 93658 - Air Cargo Building East</v>
      </c>
    </row>
    <row r="4771" spans="1:14">
      <c r="A4771" t="s">
        <v>2</v>
      </c>
      <c r="B4771">
        <v>2011</v>
      </c>
      <c r="C4771" t="s">
        <v>5353</v>
      </c>
      <c r="D4771" t="s">
        <v>5416</v>
      </c>
      <c r="E4771" t="s">
        <v>81</v>
      </c>
      <c r="F4771" t="s">
        <v>5417</v>
      </c>
      <c r="G4771">
        <v>117</v>
      </c>
      <c r="H4771" t="s">
        <v>6059</v>
      </c>
      <c r="I4771">
        <v>2011</v>
      </c>
      <c r="J4771" t="s">
        <v>5356</v>
      </c>
      <c r="K4771" t="s">
        <v>6060</v>
      </c>
      <c r="L4771">
        <v>339.22257806531428</v>
      </c>
      <c r="M4771" s="9" t="str">
        <f>Data[[#This Row],[schedule]]&amp;" | "&amp;Data[[#This Row],[section]]</f>
        <v>SCHEDULE 23: REPORT ON INITIAL REGULATORY ASSET BASE VALUE | 23b(iv): Asset Lives &amp; Asset Uses</v>
      </c>
      <c r="N4771" s="9" t="str">
        <f t="shared" si="74"/>
        <v>SCHEDULE 23: REPORT ON INITIAL REGULATORY ASSET BASE VALUE | 23b(iv): Asset Lives &amp; Asset Uses | RAB value year end | Land: 93659 + 31B/116 - Western airfield</v>
      </c>
    </row>
    <row r="4772" spans="1:14">
      <c r="A4772" t="s">
        <v>2</v>
      </c>
      <c r="B4772">
        <v>2011</v>
      </c>
      <c r="C4772" t="s">
        <v>5353</v>
      </c>
      <c r="D4772" t="s">
        <v>5416</v>
      </c>
      <c r="E4772" t="s">
        <v>81</v>
      </c>
      <c r="F4772" t="s">
        <v>5417</v>
      </c>
      <c r="G4772">
        <v>118</v>
      </c>
      <c r="H4772" t="s">
        <v>6061</v>
      </c>
      <c r="I4772">
        <v>2011</v>
      </c>
      <c r="J4772" t="s">
        <v>5356</v>
      </c>
      <c r="K4772" t="s">
        <v>6062</v>
      </c>
      <c r="L4772">
        <v>705.40815350960179</v>
      </c>
      <c r="M4772" s="9" t="str">
        <f>Data[[#This Row],[schedule]]&amp;" | "&amp;Data[[#This Row],[section]]</f>
        <v>SCHEDULE 23: REPORT ON INITIAL REGULATORY ASSET BASE VALUE | 23b(iv): Asset Lives &amp; Asset Uses</v>
      </c>
      <c r="N4772" s="9" t="str">
        <f t="shared" si="74"/>
        <v>SCHEDULE 23: REPORT ON INITIAL REGULATORY ASSET BASE VALUE | 23b(iv): Asset Lives &amp; Asset Uses | RAB value year end | Land: 93660 - Operations Antarctic apron</v>
      </c>
    </row>
    <row r="4773" spans="1:14">
      <c r="A4773" t="s">
        <v>2</v>
      </c>
      <c r="B4773">
        <v>2011</v>
      </c>
      <c r="C4773" t="s">
        <v>5353</v>
      </c>
      <c r="D4773" t="s">
        <v>5416</v>
      </c>
      <c r="E4773" t="s">
        <v>81</v>
      </c>
      <c r="F4773" t="s">
        <v>5417</v>
      </c>
      <c r="G4773">
        <v>119</v>
      </c>
      <c r="H4773" t="s">
        <v>6063</v>
      </c>
      <c r="I4773">
        <v>2011</v>
      </c>
      <c r="J4773" t="s">
        <v>5356</v>
      </c>
      <c r="K4773" t="s">
        <v>6064</v>
      </c>
      <c r="L4773">
        <v>198.17558536029659</v>
      </c>
      <c r="M4773" s="9" t="str">
        <f>Data[[#This Row],[schedule]]&amp;" | "&amp;Data[[#This Row],[section]]</f>
        <v>SCHEDULE 23: REPORT ON INITIAL REGULATORY ASSET BASE VALUE | 23b(iv): Asset Lives &amp; Asset Uses</v>
      </c>
      <c r="N4773" s="9" t="str">
        <f t="shared" si="74"/>
        <v>SCHEDULE 23: REPORT ON INITIAL REGULATORY ASSET BASE VALUE | 23b(iv): Asset Lives &amp; Asset Uses | RAB value year end | Land: 93662 - C.I.A.L. Maintenance Workshop / Yard</v>
      </c>
    </row>
    <row r="4774" spans="1:14">
      <c r="A4774" t="s">
        <v>2</v>
      </c>
      <c r="B4774">
        <v>2011</v>
      </c>
      <c r="C4774" t="s">
        <v>5353</v>
      </c>
      <c r="D4774" t="s">
        <v>5416</v>
      </c>
      <c r="E4774" t="s">
        <v>81</v>
      </c>
      <c r="F4774" t="s">
        <v>5417</v>
      </c>
      <c r="G4774">
        <v>120</v>
      </c>
      <c r="H4774" t="s">
        <v>6065</v>
      </c>
      <c r="I4774">
        <v>2011</v>
      </c>
      <c r="J4774" t="s">
        <v>5356</v>
      </c>
      <c r="K4774" t="s">
        <v>6066</v>
      </c>
      <c r="L4774">
        <v>70.625403901062214</v>
      </c>
      <c r="M4774" s="9" t="str">
        <f>Data[[#This Row],[schedule]]&amp;" | "&amp;Data[[#This Row],[section]]</f>
        <v>SCHEDULE 23: REPORT ON INITIAL REGULATORY ASSET BASE VALUE | 23b(iv): Asset Lives &amp; Asset Uses</v>
      </c>
      <c r="N4774" s="9" t="str">
        <f t="shared" si="74"/>
        <v>SCHEDULE 23: REPORT ON INITIAL REGULATORY ASSET BASE VALUE | 23b(iv): Asset Lives &amp; Asset Uses | RAB value year end | Land: 93678 - NZ Customs container examination</v>
      </c>
    </row>
    <row r="4775" spans="1:14">
      <c r="A4775" t="s">
        <v>2</v>
      </c>
      <c r="B4775">
        <v>2011</v>
      </c>
      <c r="C4775" t="s">
        <v>5353</v>
      </c>
      <c r="D4775" t="s">
        <v>5416</v>
      </c>
      <c r="E4775" t="s">
        <v>81</v>
      </c>
      <c r="F4775" t="s">
        <v>5417</v>
      </c>
      <c r="G4775">
        <v>121</v>
      </c>
      <c r="H4775" t="s">
        <v>6067</v>
      </c>
      <c r="I4775">
        <v>2011</v>
      </c>
      <c r="J4775" t="s">
        <v>5356</v>
      </c>
      <c r="K4775" t="s">
        <v>6068</v>
      </c>
      <c r="L4775">
        <v>1362.9891166653281</v>
      </c>
      <c r="M4775" s="9" t="str">
        <f>Data[[#This Row],[schedule]]&amp;" | "&amp;Data[[#This Row],[section]]</f>
        <v>SCHEDULE 23: REPORT ON INITIAL REGULATORY ASSET BASE VALUE | 23b(iv): Asset Lives &amp; Asset Uses</v>
      </c>
      <c r="N4775" s="9" t="str">
        <f t="shared" si="74"/>
        <v>SCHEDULE 23: REPORT ON INITIAL REGULATORY ASSET BASE VALUE | 23b(iv): Asset Lives &amp; Asset Uses | RAB value year end | Land: 93682 - Air N.Z. Maintenance Base ( Incl. Test Cell  )</v>
      </c>
    </row>
    <row r="4776" spans="1:14">
      <c r="A4776" t="s">
        <v>2</v>
      </c>
      <c r="B4776">
        <v>2011</v>
      </c>
      <c r="C4776" t="s">
        <v>5353</v>
      </c>
      <c r="D4776" t="s">
        <v>5416</v>
      </c>
      <c r="E4776" t="s">
        <v>81</v>
      </c>
      <c r="F4776" t="s">
        <v>5417</v>
      </c>
      <c r="G4776">
        <v>122</v>
      </c>
      <c r="H4776" t="s">
        <v>6069</v>
      </c>
      <c r="I4776">
        <v>2011</v>
      </c>
      <c r="J4776" t="s">
        <v>5356</v>
      </c>
      <c r="K4776" t="s">
        <v>6070</v>
      </c>
      <c r="L4776">
        <v>60.883968880226078</v>
      </c>
      <c r="M4776" s="9" t="str">
        <f>Data[[#This Row],[schedule]]&amp;" | "&amp;Data[[#This Row],[section]]</f>
        <v>SCHEDULE 23: REPORT ON INITIAL REGULATORY ASSET BASE VALUE | 23b(iv): Asset Lives &amp; Asset Uses</v>
      </c>
      <c r="N4776" s="9" t="str">
        <f t="shared" si="74"/>
        <v>SCHEDULE 23: REPORT ON INITIAL REGULATORY ASSET BASE VALUE | 23b(iv): Asset Lives &amp; Asset Uses | RAB value year end | Land: 93685 - Private Hangars - PH 4 &amp; 5</v>
      </c>
    </row>
    <row r="4777" spans="1:14">
      <c r="A4777" t="s">
        <v>2</v>
      </c>
      <c r="B4777">
        <v>2011</v>
      </c>
      <c r="C4777" t="s">
        <v>5353</v>
      </c>
      <c r="D4777" t="s">
        <v>5416</v>
      </c>
      <c r="E4777" t="s">
        <v>81</v>
      </c>
      <c r="F4777" t="s">
        <v>5417</v>
      </c>
      <c r="G4777">
        <v>123</v>
      </c>
      <c r="H4777" t="s">
        <v>6071</v>
      </c>
      <c r="I4777">
        <v>2011</v>
      </c>
      <c r="J4777" t="s">
        <v>5356</v>
      </c>
      <c r="K4777" t="s">
        <v>6072</v>
      </c>
      <c r="L4777">
        <v>291.91670850157118</v>
      </c>
      <c r="M4777" s="9" t="str">
        <f>Data[[#This Row],[schedule]]&amp;" | "&amp;Data[[#This Row],[section]]</f>
        <v>SCHEDULE 23: REPORT ON INITIAL REGULATORY ASSET BASE VALUE | 23b(iv): Asset Lives &amp; Asset Uses</v>
      </c>
      <c r="N4777" s="9" t="str">
        <f t="shared" si="74"/>
        <v>SCHEDULE 23: REPORT ON INITIAL REGULATORY ASSET BASE VALUE | 23b(iv): Asset Lives &amp; Asset Uses | RAB value year end | Land: 93687 - Terminal Complex Land</v>
      </c>
    </row>
    <row r="4778" spans="1:14">
      <c r="A4778" t="s">
        <v>2</v>
      </c>
      <c r="B4778">
        <v>2011</v>
      </c>
      <c r="C4778" t="s">
        <v>5353</v>
      </c>
      <c r="D4778" t="s">
        <v>5416</v>
      </c>
      <c r="E4778" t="s">
        <v>81</v>
      </c>
      <c r="F4778" t="s">
        <v>5417</v>
      </c>
      <c r="G4778">
        <v>124</v>
      </c>
      <c r="H4778" t="s">
        <v>6073</v>
      </c>
      <c r="I4778">
        <v>2011</v>
      </c>
      <c r="J4778" t="s">
        <v>5356</v>
      </c>
      <c r="K4778" t="s">
        <v>6074</v>
      </c>
      <c r="L4778">
        <v>1587.1253822729429</v>
      </c>
      <c r="M4778" s="9" t="str">
        <f>Data[[#This Row],[schedule]]&amp;" | "&amp;Data[[#This Row],[section]]</f>
        <v>SCHEDULE 23: REPORT ON INITIAL REGULATORY ASSET BASE VALUE | 23b(iv): Asset Lives &amp; Asset Uses</v>
      </c>
      <c r="N4778" s="9" t="str">
        <f t="shared" si="74"/>
        <v>SCHEDULE 23: REPORT ON INITIAL REGULATORY ASSET BASE VALUE | 23b(iv): Asset Lives &amp; Asset Uses | RAB value year end | Land: 93690 - Fire Service - Training Area</v>
      </c>
    </row>
    <row r="4779" spans="1:14">
      <c r="A4779" t="s">
        <v>2</v>
      </c>
      <c r="B4779">
        <v>2011</v>
      </c>
      <c r="C4779" t="s">
        <v>5353</v>
      </c>
      <c r="D4779" t="s">
        <v>5416</v>
      </c>
      <c r="E4779" t="s">
        <v>81</v>
      </c>
      <c r="F4779" t="s">
        <v>5417</v>
      </c>
      <c r="G4779">
        <v>126</v>
      </c>
      <c r="H4779" t="s">
        <v>247</v>
      </c>
      <c r="I4779">
        <v>2011</v>
      </c>
      <c r="J4779" t="s">
        <v>5356</v>
      </c>
      <c r="K4779" t="s">
        <v>6075</v>
      </c>
      <c r="L4779">
        <v>83649.947126014609</v>
      </c>
      <c r="M4779" s="9" t="str">
        <f>Data[[#This Row],[schedule]]&amp;" | "&amp;Data[[#This Row],[section]]</f>
        <v>SCHEDULE 23: REPORT ON INITIAL REGULATORY ASSET BASE VALUE | 23b(iv): Asset Lives &amp; Asset Uses</v>
      </c>
      <c r="N4779" s="9" t="str">
        <f t="shared" si="74"/>
        <v>SCHEDULE 23: REPORT ON INITIAL REGULATORY ASSET BASE VALUE | 23b(iv): Asset Lives &amp; Asset Uses | RAB value year end | Total value land</v>
      </c>
    </row>
    <row r="4780" spans="1:14">
      <c r="A4780" t="s">
        <v>2</v>
      </c>
      <c r="B4780">
        <v>2011</v>
      </c>
      <c r="C4780" t="s">
        <v>5353</v>
      </c>
      <c r="D4780" t="s">
        <v>5416</v>
      </c>
      <c r="E4780" t="s">
        <v>81</v>
      </c>
      <c r="F4780" t="s">
        <v>5417</v>
      </c>
      <c r="G4780">
        <v>136</v>
      </c>
      <c r="H4780" t="s">
        <v>6076</v>
      </c>
      <c r="I4780">
        <v>2011</v>
      </c>
      <c r="J4780" t="s">
        <v>5356</v>
      </c>
      <c r="K4780" t="s">
        <v>6077</v>
      </c>
      <c r="L4780">
        <v>20731.19021803161</v>
      </c>
      <c r="M4780" s="9" t="str">
        <f>Data[[#This Row],[schedule]]&amp;" | "&amp;Data[[#This Row],[section]]</f>
        <v>SCHEDULE 23: REPORT ON INITIAL REGULATORY ASSET BASE VALUE | 23b(iv): Asset Lives &amp; Asset Uses</v>
      </c>
      <c r="N4780" s="9" t="str">
        <f t="shared" si="74"/>
        <v>SCHEDULE 23: REPORT ON INITIAL REGULATORY ASSET BASE VALUE | 23b(iv): Asset Lives &amp; Asset Uses | RAB value year end | Sealed Surfaces: Main and Subsidiary Runways</v>
      </c>
    </row>
    <row r="4781" spans="1:14">
      <c r="A4781" t="s">
        <v>2</v>
      </c>
      <c r="B4781">
        <v>2011</v>
      </c>
      <c r="C4781" t="s">
        <v>5353</v>
      </c>
      <c r="D4781" t="s">
        <v>5416</v>
      </c>
      <c r="E4781" t="s">
        <v>81</v>
      </c>
      <c r="F4781" t="s">
        <v>5437</v>
      </c>
      <c r="G4781">
        <v>136</v>
      </c>
      <c r="H4781" t="s">
        <v>6076</v>
      </c>
      <c r="I4781">
        <v>2011</v>
      </c>
      <c r="J4781" t="s">
        <v>5438</v>
      </c>
      <c r="K4781" t="s">
        <v>6078</v>
      </c>
      <c r="L4781">
        <v>18.891385712136859</v>
      </c>
      <c r="M4781" s="9" t="str">
        <f>Data[[#This Row],[schedule]]&amp;" | "&amp;Data[[#This Row],[section]]</f>
        <v>SCHEDULE 23: REPORT ON INITIAL REGULATORY ASSET BASE VALUE | 23b(iv): Asset Lives &amp; Asset Uses</v>
      </c>
      <c r="N4781" s="9" t="str">
        <f t="shared" si="74"/>
        <v>SCHEDULE 23: REPORT ON INITIAL REGULATORY ASSET BASE VALUE | 23b(iv): Asset Lives &amp; Asset Uses | Asset life | Sealed Surfaces: Main and Subsidiary Runways</v>
      </c>
    </row>
    <row r="4782" spans="1:14">
      <c r="A4782" t="s">
        <v>2</v>
      </c>
      <c r="B4782">
        <v>2011</v>
      </c>
      <c r="C4782" t="s">
        <v>5353</v>
      </c>
      <c r="D4782" t="s">
        <v>5416</v>
      </c>
      <c r="E4782" t="s">
        <v>81</v>
      </c>
      <c r="F4782" t="s">
        <v>5417</v>
      </c>
      <c r="G4782">
        <v>137</v>
      </c>
      <c r="H4782" t="s">
        <v>6079</v>
      </c>
      <c r="I4782">
        <v>2011</v>
      </c>
      <c r="J4782" t="s">
        <v>5356</v>
      </c>
      <c r="K4782" t="s">
        <v>6080</v>
      </c>
      <c r="L4782">
        <v>29328.780969609601</v>
      </c>
      <c r="M4782" s="9" t="str">
        <f>Data[[#This Row],[schedule]]&amp;" | "&amp;Data[[#This Row],[section]]</f>
        <v>SCHEDULE 23: REPORT ON INITIAL REGULATORY ASSET BASE VALUE | 23b(iv): Asset Lives &amp; Asset Uses</v>
      </c>
      <c r="N4782" s="9" t="str">
        <f t="shared" si="74"/>
        <v>SCHEDULE 23: REPORT ON INITIAL REGULATORY ASSET BASE VALUE | 23b(iv): Asset Lives &amp; Asset Uses | RAB value year end | Sealed Surfaces: Main and Subsidiary Taxiways</v>
      </c>
    </row>
    <row r="4783" spans="1:14">
      <c r="A4783" t="s">
        <v>2</v>
      </c>
      <c r="B4783">
        <v>2011</v>
      </c>
      <c r="C4783" t="s">
        <v>5353</v>
      </c>
      <c r="D4783" t="s">
        <v>5416</v>
      </c>
      <c r="E4783" t="s">
        <v>81</v>
      </c>
      <c r="F4783" t="s">
        <v>5437</v>
      </c>
      <c r="G4783">
        <v>137</v>
      </c>
      <c r="H4783" t="s">
        <v>6079</v>
      </c>
      <c r="I4783">
        <v>2011</v>
      </c>
      <c r="J4783" t="s">
        <v>5438</v>
      </c>
      <c r="K4783" t="s">
        <v>6081</v>
      </c>
      <c r="L4783">
        <v>25.99246703085111</v>
      </c>
      <c r="M4783" s="9" t="str">
        <f>Data[[#This Row],[schedule]]&amp;" | "&amp;Data[[#This Row],[section]]</f>
        <v>SCHEDULE 23: REPORT ON INITIAL REGULATORY ASSET BASE VALUE | 23b(iv): Asset Lives &amp; Asset Uses</v>
      </c>
      <c r="N4783" s="9" t="str">
        <f t="shared" si="74"/>
        <v>SCHEDULE 23: REPORT ON INITIAL REGULATORY ASSET BASE VALUE | 23b(iv): Asset Lives &amp; Asset Uses | Asset life | Sealed Surfaces: Main and Subsidiary Taxiways</v>
      </c>
    </row>
    <row r="4784" spans="1:14">
      <c r="A4784" t="s">
        <v>2</v>
      </c>
      <c r="B4784">
        <v>2011</v>
      </c>
      <c r="C4784" t="s">
        <v>5353</v>
      </c>
      <c r="D4784" t="s">
        <v>5416</v>
      </c>
      <c r="E4784" t="s">
        <v>81</v>
      </c>
      <c r="F4784" t="s">
        <v>5417</v>
      </c>
      <c r="G4784">
        <v>138</v>
      </c>
      <c r="H4784" t="s">
        <v>5440</v>
      </c>
      <c r="I4784">
        <v>2011</v>
      </c>
      <c r="J4784" t="s">
        <v>5356</v>
      </c>
      <c r="K4784" t="s">
        <v>6082</v>
      </c>
      <c r="L4784">
        <v>14973.009564831609</v>
      </c>
      <c r="M4784" s="9" t="str">
        <f>Data[[#This Row],[schedule]]&amp;" | "&amp;Data[[#This Row],[section]]</f>
        <v>SCHEDULE 23: REPORT ON INITIAL REGULATORY ASSET BASE VALUE | 23b(iv): Asset Lives &amp; Asset Uses</v>
      </c>
      <c r="N4784" s="9" t="str">
        <f t="shared" si="74"/>
        <v>SCHEDULE 23: REPORT ON INITIAL REGULATORY ASSET BASE VALUE | 23b(iv): Asset Lives &amp; Asset Uses | RAB value year end | Sealed Surfaces: Aprons</v>
      </c>
    </row>
    <row r="4785" spans="1:14">
      <c r="A4785" t="s">
        <v>2</v>
      </c>
      <c r="B4785">
        <v>2011</v>
      </c>
      <c r="C4785" t="s">
        <v>5353</v>
      </c>
      <c r="D4785" t="s">
        <v>5416</v>
      </c>
      <c r="E4785" t="s">
        <v>81</v>
      </c>
      <c r="F4785" t="s">
        <v>5437</v>
      </c>
      <c r="G4785">
        <v>138</v>
      </c>
      <c r="H4785" t="s">
        <v>5440</v>
      </c>
      <c r="I4785">
        <v>2011</v>
      </c>
      <c r="J4785" t="s">
        <v>5438</v>
      </c>
      <c r="K4785" t="s">
        <v>6083</v>
      </c>
      <c r="L4785">
        <v>23.27001809640517</v>
      </c>
      <c r="M4785" s="9" t="str">
        <f>Data[[#This Row],[schedule]]&amp;" | "&amp;Data[[#This Row],[section]]</f>
        <v>SCHEDULE 23: REPORT ON INITIAL REGULATORY ASSET BASE VALUE | 23b(iv): Asset Lives &amp; Asset Uses</v>
      </c>
      <c r="N4785" s="9" t="str">
        <f t="shared" si="74"/>
        <v>SCHEDULE 23: REPORT ON INITIAL REGULATORY ASSET BASE VALUE | 23b(iv): Asset Lives &amp; Asset Uses | Asset life | Sealed Surfaces: Aprons</v>
      </c>
    </row>
    <row r="4786" spans="1:14">
      <c r="A4786" t="s">
        <v>2</v>
      </c>
      <c r="B4786">
        <v>2011</v>
      </c>
      <c r="C4786" t="s">
        <v>5353</v>
      </c>
      <c r="D4786" t="s">
        <v>5416</v>
      </c>
      <c r="E4786" t="s">
        <v>81</v>
      </c>
      <c r="F4786" t="s">
        <v>5417</v>
      </c>
      <c r="G4786">
        <v>139</v>
      </c>
      <c r="H4786" t="s">
        <v>6084</v>
      </c>
      <c r="I4786">
        <v>2011</v>
      </c>
      <c r="J4786" t="s">
        <v>5356</v>
      </c>
      <c r="K4786" t="s">
        <v>6085</v>
      </c>
      <c r="L4786">
        <v>7158.8156205402838</v>
      </c>
      <c r="M4786" s="9" t="str">
        <f>Data[[#This Row],[schedule]]&amp;" | "&amp;Data[[#This Row],[section]]</f>
        <v>SCHEDULE 23: REPORT ON INITIAL REGULATORY ASSET BASE VALUE | 23b(iv): Asset Lives &amp; Asset Uses</v>
      </c>
      <c r="N4786" s="9" t="str">
        <f t="shared" si="74"/>
        <v>SCHEDULE 23: REPORT ON INITIAL REGULATORY ASSET BASE VALUE | 23b(iv): Asset Lives &amp; Asset Uses | RAB value year end | Sealed Surfaces: Utilities - sewer, stormwater, fences</v>
      </c>
    </row>
    <row r="4787" spans="1:14">
      <c r="A4787" t="s">
        <v>2</v>
      </c>
      <c r="B4787">
        <v>2011</v>
      </c>
      <c r="C4787" t="s">
        <v>5353</v>
      </c>
      <c r="D4787" t="s">
        <v>5416</v>
      </c>
      <c r="E4787" t="s">
        <v>81</v>
      </c>
      <c r="F4787" t="s">
        <v>5437</v>
      </c>
      <c r="G4787">
        <v>139</v>
      </c>
      <c r="H4787" t="s">
        <v>6084</v>
      </c>
      <c r="I4787">
        <v>2011</v>
      </c>
      <c r="J4787" t="s">
        <v>5438</v>
      </c>
      <c r="K4787" t="s">
        <v>6086</v>
      </c>
      <c r="L4787">
        <v>21.0196601003463</v>
      </c>
      <c r="M4787" s="9" t="str">
        <f>Data[[#This Row],[schedule]]&amp;" | "&amp;Data[[#This Row],[section]]</f>
        <v>SCHEDULE 23: REPORT ON INITIAL REGULATORY ASSET BASE VALUE | 23b(iv): Asset Lives &amp; Asset Uses</v>
      </c>
      <c r="N4787" s="9" t="str">
        <f t="shared" si="74"/>
        <v>SCHEDULE 23: REPORT ON INITIAL REGULATORY ASSET BASE VALUE | 23b(iv): Asset Lives &amp; Asset Uses | Asset life | Sealed Surfaces: Utilities - sewer, stormwater, fences</v>
      </c>
    </row>
    <row r="4788" spans="1:14">
      <c r="A4788" t="s">
        <v>2</v>
      </c>
      <c r="B4788">
        <v>2011</v>
      </c>
      <c r="C4788" t="s">
        <v>5353</v>
      </c>
      <c r="D4788" t="s">
        <v>5416</v>
      </c>
      <c r="E4788" t="s">
        <v>81</v>
      </c>
      <c r="F4788" t="s">
        <v>5417</v>
      </c>
      <c r="G4788">
        <v>140</v>
      </c>
      <c r="H4788" t="s">
        <v>6087</v>
      </c>
      <c r="I4788">
        <v>2011</v>
      </c>
      <c r="J4788" t="s">
        <v>5356</v>
      </c>
      <c r="K4788" t="s">
        <v>6088</v>
      </c>
      <c r="L4788">
        <v>11138.911848374961</v>
      </c>
      <c r="M4788" s="9" t="str">
        <f>Data[[#This Row],[schedule]]&amp;" | "&amp;Data[[#This Row],[section]]</f>
        <v>SCHEDULE 23: REPORT ON INITIAL REGULATORY ASSET BASE VALUE | 23b(iv): Asset Lives &amp; Asset Uses</v>
      </c>
      <c r="N4788" s="9" t="str">
        <f t="shared" si="74"/>
        <v>SCHEDULE 23: REPORT ON INITIAL REGULATORY ASSET BASE VALUE | 23b(iv): Asset Lives &amp; Asset Uses | RAB value year end | Sealed Surfaces: Grass runway and grassed areas around sealed runway</v>
      </c>
    </row>
    <row r="4789" spans="1:14">
      <c r="A4789" t="s">
        <v>2</v>
      </c>
      <c r="B4789">
        <v>2011</v>
      </c>
      <c r="C4789" t="s">
        <v>5353</v>
      </c>
      <c r="D4789" t="s">
        <v>5416</v>
      </c>
      <c r="E4789" t="s">
        <v>81</v>
      </c>
      <c r="F4789" t="s">
        <v>5437</v>
      </c>
      <c r="G4789">
        <v>140</v>
      </c>
      <c r="H4789" t="s">
        <v>6087</v>
      </c>
      <c r="I4789">
        <v>2011</v>
      </c>
      <c r="J4789" t="s">
        <v>5438</v>
      </c>
      <c r="K4789" t="s">
        <v>1350</v>
      </c>
      <c r="M4789" s="9" t="str">
        <f>Data[[#This Row],[schedule]]&amp;" | "&amp;Data[[#This Row],[section]]</f>
        <v>SCHEDULE 23: REPORT ON INITIAL REGULATORY ASSET BASE VALUE | 23b(iv): Asset Lives &amp; Asset Uses</v>
      </c>
      <c r="N4789" s="9" t="str">
        <f t="shared" si="74"/>
        <v>SCHEDULE 23: REPORT ON INITIAL REGULATORY ASSET BASE VALUE | 23b(iv): Asset Lives &amp; Asset Uses | Asset life | Sealed Surfaces: Grass runway and grassed areas around sealed runway</v>
      </c>
    </row>
    <row r="4790" spans="1:14">
      <c r="A4790" t="s">
        <v>2</v>
      </c>
      <c r="B4790">
        <v>2011</v>
      </c>
      <c r="C4790" t="s">
        <v>5353</v>
      </c>
      <c r="D4790" t="s">
        <v>5416</v>
      </c>
      <c r="E4790" t="s">
        <v>81</v>
      </c>
      <c r="F4790" t="s">
        <v>5417</v>
      </c>
      <c r="G4790">
        <v>144</v>
      </c>
      <c r="H4790" t="s">
        <v>5455</v>
      </c>
      <c r="I4790">
        <v>2011</v>
      </c>
      <c r="J4790" t="s">
        <v>5356</v>
      </c>
      <c r="K4790" t="s">
        <v>6089</v>
      </c>
      <c r="L4790">
        <v>1987.117778611937</v>
      </c>
      <c r="M4790" s="9" t="str">
        <f>Data[[#This Row],[schedule]]&amp;" | "&amp;Data[[#This Row],[section]]</f>
        <v>SCHEDULE 23: REPORT ON INITIAL REGULATORY ASSET BASE VALUE | 23b(iv): Asset Lives &amp; Asset Uses</v>
      </c>
      <c r="N4790" s="9" t="str">
        <f t="shared" si="74"/>
        <v>SCHEDULE 23: REPORT ON INITIAL REGULATORY ASSET BASE VALUE | 23b(iv): Asset Lives &amp; Asset Uses | RAB value year end | Other assets sealed surfaces</v>
      </c>
    </row>
    <row r="4791" spans="1:14">
      <c r="A4791" t="s">
        <v>2</v>
      </c>
      <c r="B4791">
        <v>2011</v>
      </c>
      <c r="C4791" t="s">
        <v>5353</v>
      </c>
      <c r="D4791" t="s">
        <v>5416</v>
      </c>
      <c r="E4791" t="s">
        <v>81</v>
      </c>
      <c r="F4791" t="s">
        <v>5417</v>
      </c>
      <c r="G4791">
        <v>146</v>
      </c>
      <c r="H4791" t="s">
        <v>250</v>
      </c>
      <c r="I4791">
        <v>2011</v>
      </c>
      <c r="J4791" t="s">
        <v>5356</v>
      </c>
      <c r="K4791" t="s">
        <v>6090</v>
      </c>
      <c r="L4791">
        <v>85317.826000000001</v>
      </c>
      <c r="M4791" s="9" t="str">
        <f>Data[[#This Row],[schedule]]&amp;" | "&amp;Data[[#This Row],[section]]</f>
        <v>SCHEDULE 23: REPORT ON INITIAL REGULATORY ASSET BASE VALUE | 23b(iv): Asset Lives &amp; Asset Uses</v>
      </c>
      <c r="N4791" s="9" t="str">
        <f t="shared" si="74"/>
        <v>SCHEDULE 23: REPORT ON INITIAL REGULATORY ASSET BASE VALUE | 23b(iv): Asset Lives &amp; Asset Uses | RAB value year end | Total value sealed surfaces</v>
      </c>
    </row>
    <row r="4792" spans="1:14">
      <c r="A4792" t="s">
        <v>2</v>
      </c>
      <c r="B4792">
        <v>2011</v>
      </c>
      <c r="C4792" t="s">
        <v>5353</v>
      </c>
      <c r="D4792" t="s">
        <v>5416</v>
      </c>
      <c r="E4792" t="s">
        <v>81</v>
      </c>
      <c r="F4792" t="s">
        <v>5417</v>
      </c>
      <c r="G4792">
        <v>150</v>
      </c>
      <c r="H4792" t="s">
        <v>6091</v>
      </c>
      <c r="I4792">
        <v>2011</v>
      </c>
      <c r="J4792" t="s">
        <v>5356</v>
      </c>
      <c r="K4792" t="s">
        <v>6092</v>
      </c>
      <c r="L4792">
        <v>80450.450681175294</v>
      </c>
      <c r="M4792" s="9" t="str">
        <f>Data[[#This Row],[schedule]]&amp;" | "&amp;Data[[#This Row],[section]]</f>
        <v>SCHEDULE 23: REPORT ON INITIAL REGULATORY ASSET BASE VALUE | 23b(iv): Asset Lives &amp; Asset Uses</v>
      </c>
      <c r="N4792" s="9" t="str">
        <f t="shared" si="74"/>
        <v>SCHEDULE 23: REPORT ON INITIAL REGULATORY ASSET BASE VALUE | 23b(iv): Asset Lives &amp; Asset Uses | RAB value year end | Infrastructure and Buildings: International Terminal</v>
      </c>
    </row>
    <row r="4793" spans="1:14">
      <c r="A4793" t="s">
        <v>2</v>
      </c>
      <c r="B4793">
        <v>2011</v>
      </c>
      <c r="C4793" t="s">
        <v>5353</v>
      </c>
      <c r="D4793" t="s">
        <v>5416</v>
      </c>
      <c r="E4793" t="s">
        <v>81</v>
      </c>
      <c r="F4793" t="s">
        <v>5437</v>
      </c>
      <c r="G4793">
        <v>150</v>
      </c>
      <c r="H4793" t="s">
        <v>6091</v>
      </c>
      <c r="I4793">
        <v>2011</v>
      </c>
      <c r="J4793" t="s">
        <v>5438</v>
      </c>
      <c r="K4793" t="s">
        <v>6093</v>
      </c>
      <c r="L4793">
        <v>22</v>
      </c>
      <c r="M4793" s="9" t="str">
        <f>Data[[#This Row],[schedule]]&amp;" | "&amp;Data[[#This Row],[section]]</f>
        <v>SCHEDULE 23: REPORT ON INITIAL REGULATORY ASSET BASE VALUE | 23b(iv): Asset Lives &amp; Asset Uses</v>
      </c>
      <c r="N4793" s="9" t="str">
        <f t="shared" si="74"/>
        <v>SCHEDULE 23: REPORT ON INITIAL REGULATORY ASSET BASE VALUE | 23b(iv): Asset Lives &amp; Asset Uses | Asset life | Infrastructure and Buildings: International Terminal</v>
      </c>
    </row>
    <row r="4794" spans="1:14">
      <c r="A4794" t="s">
        <v>2</v>
      </c>
      <c r="B4794">
        <v>2011</v>
      </c>
      <c r="C4794" t="s">
        <v>5353</v>
      </c>
      <c r="D4794" t="s">
        <v>5416</v>
      </c>
      <c r="E4794" t="s">
        <v>81</v>
      </c>
      <c r="F4794" t="s">
        <v>5417</v>
      </c>
      <c r="G4794">
        <v>151</v>
      </c>
      <c r="H4794" t="s">
        <v>6094</v>
      </c>
      <c r="I4794">
        <v>2011</v>
      </c>
      <c r="J4794" t="s">
        <v>5356</v>
      </c>
      <c r="K4794" t="s">
        <v>6095</v>
      </c>
      <c r="L4794">
        <v>17521.022270000001</v>
      </c>
      <c r="M4794" s="9" t="str">
        <f>Data[[#This Row],[schedule]]&amp;" | "&amp;Data[[#This Row],[section]]</f>
        <v>SCHEDULE 23: REPORT ON INITIAL REGULATORY ASSET BASE VALUE | 23b(iv): Asset Lives &amp; Asset Uses</v>
      </c>
      <c r="N4794" s="9" t="str">
        <f t="shared" si="74"/>
        <v>SCHEDULE 23: REPORT ON INITIAL REGULATORY ASSET BASE VALUE | 23b(iv): Asset Lives &amp; Asset Uses | RAB value year end | Infrastructure and Buildings: International Term - Airbridges</v>
      </c>
    </row>
    <row r="4795" spans="1:14">
      <c r="A4795" t="s">
        <v>2</v>
      </c>
      <c r="B4795">
        <v>2011</v>
      </c>
      <c r="C4795" t="s">
        <v>5353</v>
      </c>
      <c r="D4795" t="s">
        <v>5416</v>
      </c>
      <c r="E4795" t="s">
        <v>81</v>
      </c>
      <c r="F4795" t="s">
        <v>5437</v>
      </c>
      <c r="G4795">
        <v>151</v>
      </c>
      <c r="H4795" t="s">
        <v>6094</v>
      </c>
      <c r="I4795">
        <v>2011</v>
      </c>
      <c r="J4795" t="s">
        <v>5438</v>
      </c>
      <c r="K4795" t="s">
        <v>6096</v>
      </c>
      <c r="L4795">
        <v>16.475999999999999</v>
      </c>
      <c r="M4795" s="9" t="str">
        <f>Data[[#This Row],[schedule]]&amp;" | "&amp;Data[[#This Row],[section]]</f>
        <v>SCHEDULE 23: REPORT ON INITIAL REGULATORY ASSET BASE VALUE | 23b(iv): Asset Lives &amp; Asset Uses</v>
      </c>
      <c r="N4795" s="9" t="str">
        <f t="shared" si="74"/>
        <v>SCHEDULE 23: REPORT ON INITIAL REGULATORY ASSET BASE VALUE | 23b(iv): Asset Lives &amp; Asset Uses | Asset life | Infrastructure and Buildings: International Term - Airbridges</v>
      </c>
    </row>
    <row r="4796" spans="1:14">
      <c r="A4796" t="s">
        <v>2</v>
      </c>
      <c r="B4796">
        <v>2011</v>
      </c>
      <c r="C4796" t="s">
        <v>5353</v>
      </c>
      <c r="D4796" t="s">
        <v>5416</v>
      </c>
      <c r="E4796" t="s">
        <v>81</v>
      </c>
      <c r="F4796" t="s">
        <v>5417</v>
      </c>
      <c r="G4796">
        <v>152</v>
      </c>
      <c r="H4796" t="s">
        <v>6097</v>
      </c>
      <c r="I4796">
        <v>2011</v>
      </c>
      <c r="J4796" t="s">
        <v>5356</v>
      </c>
      <c r="K4796" t="s">
        <v>6098</v>
      </c>
      <c r="L4796">
        <v>1933.754416312596</v>
      </c>
      <c r="M4796" s="9" t="str">
        <f>Data[[#This Row],[schedule]]&amp;" | "&amp;Data[[#This Row],[section]]</f>
        <v>SCHEDULE 23: REPORT ON INITIAL REGULATORY ASSET BASE VALUE | 23b(iv): Asset Lives &amp; Asset Uses</v>
      </c>
      <c r="N4796" s="9" t="str">
        <f t="shared" si="74"/>
        <v>SCHEDULE 23: REPORT ON INITIAL REGULATORY ASSET BASE VALUE | 23b(iv): Asset Lives &amp; Asset Uses | RAB value year end | Infrastructure and Buildings: Domestic terminal</v>
      </c>
    </row>
    <row r="4797" spans="1:14">
      <c r="A4797" t="s">
        <v>2</v>
      </c>
      <c r="B4797">
        <v>2011</v>
      </c>
      <c r="C4797" t="s">
        <v>5353</v>
      </c>
      <c r="D4797" t="s">
        <v>5416</v>
      </c>
      <c r="E4797" t="s">
        <v>81</v>
      </c>
      <c r="F4797" t="s">
        <v>5437</v>
      </c>
      <c r="G4797">
        <v>152</v>
      </c>
      <c r="H4797" t="s">
        <v>6097</v>
      </c>
      <c r="I4797">
        <v>2011</v>
      </c>
      <c r="J4797" t="s">
        <v>5438</v>
      </c>
      <c r="K4797" t="s">
        <v>808</v>
      </c>
      <c r="L4797">
        <v>0.5</v>
      </c>
      <c r="M4797" s="9" t="str">
        <f>Data[[#This Row],[schedule]]&amp;" | "&amp;Data[[#This Row],[section]]</f>
        <v>SCHEDULE 23: REPORT ON INITIAL REGULATORY ASSET BASE VALUE | 23b(iv): Asset Lives &amp; Asset Uses</v>
      </c>
      <c r="N4797" s="9" t="str">
        <f t="shared" si="74"/>
        <v>SCHEDULE 23: REPORT ON INITIAL REGULATORY ASSET BASE VALUE | 23b(iv): Asset Lives &amp; Asset Uses | Asset life | Infrastructure and Buildings: Domestic terminal</v>
      </c>
    </row>
    <row r="4798" spans="1:14">
      <c r="A4798" t="s">
        <v>2</v>
      </c>
      <c r="B4798">
        <v>2011</v>
      </c>
      <c r="C4798" t="s">
        <v>5353</v>
      </c>
      <c r="D4798" t="s">
        <v>5416</v>
      </c>
      <c r="E4798" t="s">
        <v>81</v>
      </c>
      <c r="F4798" t="s">
        <v>5417</v>
      </c>
      <c r="G4798">
        <v>153</v>
      </c>
      <c r="H4798" t="s">
        <v>6099</v>
      </c>
      <c r="I4798">
        <v>2011</v>
      </c>
      <c r="J4798" t="s">
        <v>5356</v>
      </c>
      <c r="K4798" t="s">
        <v>6100</v>
      </c>
      <c r="L4798">
        <v>3681.4958726888472</v>
      </c>
      <c r="M4798" s="9" t="str">
        <f>Data[[#This Row],[schedule]]&amp;" | "&amp;Data[[#This Row],[section]]</f>
        <v>SCHEDULE 23: REPORT ON INITIAL REGULATORY ASSET BASE VALUE | 23b(iv): Asset Lives &amp; Asset Uses</v>
      </c>
      <c r="N4798" s="9" t="str">
        <f t="shared" si="74"/>
        <v>SCHEDULE 23: REPORT ON INITIAL REGULATORY ASSET BASE VALUE | 23b(iv): Asset Lives &amp; Asset Uses | RAB value year end | Infrastructure and Buildings: Water, sewer and stormwater infrastructure</v>
      </c>
    </row>
    <row r="4799" spans="1:14">
      <c r="A4799" t="s">
        <v>2</v>
      </c>
      <c r="B4799">
        <v>2011</v>
      </c>
      <c r="C4799" t="s">
        <v>5353</v>
      </c>
      <c r="D4799" t="s">
        <v>5416</v>
      </c>
      <c r="E4799" t="s">
        <v>81</v>
      </c>
      <c r="F4799" t="s">
        <v>5437</v>
      </c>
      <c r="G4799">
        <v>153</v>
      </c>
      <c r="H4799" t="s">
        <v>6099</v>
      </c>
      <c r="I4799">
        <v>2011</v>
      </c>
      <c r="J4799" t="s">
        <v>5438</v>
      </c>
      <c r="K4799" t="s">
        <v>6101</v>
      </c>
      <c r="L4799">
        <v>37.566131332442751</v>
      </c>
      <c r="M4799" s="9" t="str">
        <f>Data[[#This Row],[schedule]]&amp;" | "&amp;Data[[#This Row],[section]]</f>
        <v>SCHEDULE 23: REPORT ON INITIAL REGULATORY ASSET BASE VALUE | 23b(iv): Asset Lives &amp; Asset Uses</v>
      </c>
      <c r="N4799" s="9" t="str">
        <f t="shared" si="74"/>
        <v>SCHEDULE 23: REPORT ON INITIAL REGULATORY ASSET BASE VALUE | 23b(iv): Asset Lives &amp; Asset Uses | Asset life | Infrastructure and Buildings: Water, sewer and stormwater infrastructure</v>
      </c>
    </row>
    <row r="4800" spans="1:14">
      <c r="A4800" t="s">
        <v>2</v>
      </c>
      <c r="B4800">
        <v>2011</v>
      </c>
      <c r="C4800" t="s">
        <v>5353</v>
      </c>
      <c r="D4800" t="s">
        <v>5416</v>
      </c>
      <c r="E4800" t="s">
        <v>81</v>
      </c>
      <c r="F4800" t="s">
        <v>5417</v>
      </c>
      <c r="G4800">
        <v>154</v>
      </c>
      <c r="H4800" t="s">
        <v>6102</v>
      </c>
      <c r="I4800">
        <v>2011</v>
      </c>
      <c r="J4800" t="s">
        <v>5356</v>
      </c>
      <c r="K4800" t="s">
        <v>6103</v>
      </c>
      <c r="L4800">
        <v>6485.5832</v>
      </c>
      <c r="M4800" s="9" t="str">
        <f>Data[[#This Row],[schedule]]&amp;" | "&amp;Data[[#This Row],[section]]</f>
        <v>SCHEDULE 23: REPORT ON INITIAL REGULATORY ASSET BASE VALUE | 23b(iv): Asset Lives &amp; Asset Uses</v>
      </c>
      <c r="N4800" s="9" t="str">
        <f t="shared" si="74"/>
        <v>SCHEDULE 23: REPORT ON INITIAL REGULATORY ASSET BASE VALUE | 23b(iv): Asset Lives &amp; Asset Uses | RAB value year end | Infrastructure and Buildings: Cargo Buildings</v>
      </c>
    </row>
    <row r="4801" spans="1:14">
      <c r="A4801" t="s">
        <v>2</v>
      </c>
      <c r="B4801">
        <v>2011</v>
      </c>
      <c r="C4801" t="s">
        <v>5353</v>
      </c>
      <c r="D4801" t="s">
        <v>5416</v>
      </c>
      <c r="E4801" t="s">
        <v>81</v>
      </c>
      <c r="F4801" t="s">
        <v>5437</v>
      </c>
      <c r="G4801">
        <v>154</v>
      </c>
      <c r="H4801" t="s">
        <v>6102</v>
      </c>
      <c r="I4801">
        <v>2011</v>
      </c>
      <c r="J4801" t="s">
        <v>5438</v>
      </c>
      <c r="K4801" t="s">
        <v>6104</v>
      </c>
      <c r="L4801">
        <v>26.350623111781271</v>
      </c>
      <c r="M4801" s="9" t="str">
        <f>Data[[#This Row],[schedule]]&amp;" | "&amp;Data[[#This Row],[section]]</f>
        <v>SCHEDULE 23: REPORT ON INITIAL REGULATORY ASSET BASE VALUE | 23b(iv): Asset Lives &amp; Asset Uses</v>
      </c>
      <c r="N4801" s="9" t="str">
        <f t="shared" si="74"/>
        <v>SCHEDULE 23: REPORT ON INITIAL REGULATORY ASSET BASE VALUE | 23b(iv): Asset Lives &amp; Asset Uses | Asset life | Infrastructure and Buildings: Cargo Buildings</v>
      </c>
    </row>
    <row r="4802" spans="1:14">
      <c r="A4802" t="s">
        <v>2</v>
      </c>
      <c r="B4802">
        <v>2011</v>
      </c>
      <c r="C4802" t="s">
        <v>5353</v>
      </c>
      <c r="D4802" t="s">
        <v>5416</v>
      </c>
      <c r="E4802" t="s">
        <v>81</v>
      </c>
      <c r="F4802" t="s">
        <v>5417</v>
      </c>
      <c r="G4802">
        <v>155</v>
      </c>
      <c r="H4802" t="s">
        <v>6105</v>
      </c>
      <c r="I4802">
        <v>2011</v>
      </c>
      <c r="J4802" t="s">
        <v>5356</v>
      </c>
      <c r="K4802" t="s">
        <v>6106</v>
      </c>
      <c r="L4802">
        <v>5241.2500499999996</v>
      </c>
      <c r="M4802" s="9" t="str">
        <f>Data[[#This Row],[schedule]]&amp;" | "&amp;Data[[#This Row],[section]]</f>
        <v>SCHEDULE 23: REPORT ON INITIAL REGULATORY ASSET BASE VALUE | 23b(iv): Asset Lives &amp; Asset Uses</v>
      </c>
      <c r="N4802" s="9" t="str">
        <f t="shared" ref="N4802:N4865" si="75">SUBSTITUTE(SUBSTITUTE(SUBSTITUTE(C4802&amp;" | "&amp;D4802&amp;" | "&amp;E4802&amp;" | "&amp;F4802&amp;" | "&amp;H4802," |  |  | "," | ")," |  |  | "," | ")," |  | "," | ")</f>
        <v>SCHEDULE 23: REPORT ON INITIAL REGULATORY ASSET BASE VALUE | 23b(iv): Asset Lives &amp; Asset Uses | RAB value year end | Infrastructure and Buildings: Aircraft Maintenance</v>
      </c>
    </row>
    <row r="4803" spans="1:14">
      <c r="A4803" t="s">
        <v>2</v>
      </c>
      <c r="B4803">
        <v>2011</v>
      </c>
      <c r="C4803" t="s">
        <v>5353</v>
      </c>
      <c r="D4803" t="s">
        <v>5416</v>
      </c>
      <c r="E4803" t="s">
        <v>81</v>
      </c>
      <c r="F4803" t="s">
        <v>5437</v>
      </c>
      <c r="G4803">
        <v>155</v>
      </c>
      <c r="H4803" t="s">
        <v>6105</v>
      </c>
      <c r="I4803">
        <v>2011</v>
      </c>
      <c r="J4803" t="s">
        <v>5438</v>
      </c>
      <c r="K4803" t="s">
        <v>6107</v>
      </c>
      <c r="L4803">
        <v>30.994165751742312</v>
      </c>
      <c r="M4803" s="9" t="str">
        <f>Data[[#This Row],[schedule]]&amp;" | "&amp;Data[[#This Row],[section]]</f>
        <v>SCHEDULE 23: REPORT ON INITIAL REGULATORY ASSET BASE VALUE | 23b(iv): Asset Lives &amp; Asset Uses</v>
      </c>
      <c r="N4803" s="9" t="str">
        <f t="shared" si="75"/>
        <v>SCHEDULE 23: REPORT ON INITIAL REGULATORY ASSET BASE VALUE | 23b(iv): Asset Lives &amp; Asset Uses | Asset life | Infrastructure and Buildings: Aircraft Maintenance</v>
      </c>
    </row>
    <row r="4804" spans="1:14">
      <c r="A4804" t="s">
        <v>2</v>
      </c>
      <c r="B4804">
        <v>2011</v>
      </c>
      <c r="C4804" t="s">
        <v>5353</v>
      </c>
      <c r="D4804" t="s">
        <v>5416</v>
      </c>
      <c r="E4804" t="s">
        <v>81</v>
      </c>
      <c r="F4804" t="s">
        <v>5417</v>
      </c>
      <c r="G4804">
        <v>159</v>
      </c>
      <c r="H4804" t="s">
        <v>6108</v>
      </c>
      <c r="I4804">
        <v>2011</v>
      </c>
      <c r="J4804" t="s">
        <v>5356</v>
      </c>
      <c r="K4804" t="s">
        <v>6109</v>
      </c>
      <c r="L4804">
        <v>1610.98604</v>
      </c>
      <c r="M4804" s="9" t="str">
        <f>Data[[#This Row],[schedule]]&amp;" | "&amp;Data[[#This Row],[section]]</f>
        <v>SCHEDULE 23: REPORT ON INITIAL REGULATORY ASSET BASE VALUE | 23b(iv): Asset Lives &amp; Asset Uses</v>
      </c>
      <c r="N4804" s="9" t="str">
        <f t="shared" si="75"/>
        <v>SCHEDULE 23: REPORT ON INITIAL REGULATORY ASSET BASE VALUE | 23b(iv): Asset Lives &amp; Asset Uses | RAB value year end | Infrastructure and Buildings: Customs Facility</v>
      </c>
    </row>
    <row r="4805" spans="1:14">
      <c r="A4805" t="s">
        <v>2</v>
      </c>
      <c r="B4805">
        <v>2011</v>
      </c>
      <c r="C4805" t="s">
        <v>5353</v>
      </c>
      <c r="D4805" t="s">
        <v>5416</v>
      </c>
      <c r="E4805" t="s">
        <v>81</v>
      </c>
      <c r="F4805" t="s">
        <v>5437</v>
      </c>
      <c r="G4805">
        <v>159</v>
      </c>
      <c r="H4805" t="s">
        <v>6108</v>
      </c>
      <c r="I4805">
        <v>2011</v>
      </c>
      <c r="J4805" t="s">
        <v>5438</v>
      </c>
      <c r="K4805" t="s">
        <v>6110</v>
      </c>
      <c r="L4805">
        <v>29.180813385541661</v>
      </c>
      <c r="M4805" s="9" t="str">
        <f>Data[[#This Row],[schedule]]&amp;" | "&amp;Data[[#This Row],[section]]</f>
        <v>SCHEDULE 23: REPORT ON INITIAL REGULATORY ASSET BASE VALUE | 23b(iv): Asset Lives &amp; Asset Uses</v>
      </c>
      <c r="N4805" s="9" t="str">
        <f t="shared" si="75"/>
        <v>SCHEDULE 23: REPORT ON INITIAL REGULATORY ASSET BASE VALUE | 23b(iv): Asset Lives &amp; Asset Uses | Asset life | Infrastructure and Buildings: Customs Facility</v>
      </c>
    </row>
    <row r="4806" spans="1:14">
      <c r="A4806" t="s">
        <v>2</v>
      </c>
      <c r="B4806">
        <v>2011</v>
      </c>
      <c r="C4806" t="s">
        <v>5353</v>
      </c>
      <c r="D4806" t="s">
        <v>5416</v>
      </c>
      <c r="E4806" t="s">
        <v>81</v>
      </c>
      <c r="F4806" t="s">
        <v>5417</v>
      </c>
      <c r="G4806">
        <v>161</v>
      </c>
      <c r="H4806" t="s">
        <v>5487</v>
      </c>
      <c r="I4806">
        <v>2011</v>
      </c>
      <c r="J4806" t="s">
        <v>5356</v>
      </c>
      <c r="K4806" t="s">
        <v>6111</v>
      </c>
      <c r="L4806">
        <v>4997.3847789764659</v>
      </c>
      <c r="M4806" s="9" t="str">
        <f>Data[[#This Row],[schedule]]&amp;" | "&amp;Data[[#This Row],[section]]</f>
        <v>SCHEDULE 23: REPORT ON INITIAL REGULATORY ASSET BASE VALUE | 23b(iv): Asset Lives &amp; Asset Uses</v>
      </c>
      <c r="N4806" s="9" t="str">
        <f t="shared" si="75"/>
        <v>SCHEDULE 23: REPORT ON INITIAL REGULATORY ASSET BASE VALUE | 23b(iv): Asset Lives &amp; Asset Uses | RAB value year end | Other assets infrastructure and buildings</v>
      </c>
    </row>
    <row r="4807" spans="1:14">
      <c r="A4807" t="s">
        <v>2</v>
      </c>
      <c r="B4807">
        <v>2011</v>
      </c>
      <c r="C4807" t="s">
        <v>5353</v>
      </c>
      <c r="D4807" t="s">
        <v>5416</v>
      </c>
      <c r="E4807" t="s">
        <v>81</v>
      </c>
      <c r="F4807" t="s">
        <v>5417</v>
      </c>
      <c r="G4807">
        <v>163</v>
      </c>
      <c r="H4807" t="s">
        <v>253</v>
      </c>
      <c r="I4807">
        <v>2011</v>
      </c>
      <c r="J4807" t="s">
        <v>5356</v>
      </c>
      <c r="K4807" t="s">
        <v>6112</v>
      </c>
      <c r="L4807">
        <v>121921.92730915319</v>
      </c>
      <c r="M4807" s="9" t="str">
        <f>Data[[#This Row],[schedule]]&amp;" | "&amp;Data[[#This Row],[section]]</f>
        <v>SCHEDULE 23: REPORT ON INITIAL REGULATORY ASSET BASE VALUE | 23b(iv): Asset Lives &amp; Asset Uses</v>
      </c>
      <c r="N4807" s="9" t="str">
        <f t="shared" si="75"/>
        <v>SCHEDULE 23: REPORT ON INITIAL REGULATORY ASSET BASE VALUE | 23b(iv): Asset Lives &amp; Asset Uses | RAB value year end | Total value infrastructure and buildings</v>
      </c>
    </row>
    <row r="4808" spans="1:14">
      <c r="A4808" t="s">
        <v>2</v>
      </c>
      <c r="B4808">
        <v>2011</v>
      </c>
      <c r="C4808" t="s">
        <v>5353</v>
      </c>
      <c r="D4808" t="s">
        <v>5416</v>
      </c>
      <c r="E4808" t="s">
        <v>81</v>
      </c>
      <c r="F4808" t="s">
        <v>5417</v>
      </c>
      <c r="G4808">
        <v>166</v>
      </c>
      <c r="H4808" t="s">
        <v>6113</v>
      </c>
      <c r="I4808">
        <v>2011</v>
      </c>
      <c r="J4808" t="s">
        <v>5356</v>
      </c>
      <c r="K4808" t="s">
        <v>6114</v>
      </c>
      <c r="L4808">
        <v>2332.8029999999999</v>
      </c>
      <c r="M4808" s="9" t="str">
        <f>Data[[#This Row],[schedule]]&amp;" | "&amp;Data[[#This Row],[section]]</f>
        <v>SCHEDULE 23: REPORT ON INITIAL REGULATORY ASSET BASE VALUE | 23b(iv): Asset Lives &amp; Asset Uses</v>
      </c>
      <c r="N4808" s="9" t="str">
        <f t="shared" si="75"/>
        <v>SCHEDULE 23: REPORT ON INITIAL REGULATORY ASSET BASE VALUE | 23b(iv): Asset Lives &amp; Asset Uses | RAB value year end | Vehicles, Plant and Equipment: Airport fire service trucks</v>
      </c>
    </row>
    <row r="4809" spans="1:14">
      <c r="A4809" t="s">
        <v>2</v>
      </c>
      <c r="B4809">
        <v>2011</v>
      </c>
      <c r="C4809" t="s">
        <v>5353</v>
      </c>
      <c r="D4809" t="s">
        <v>5416</v>
      </c>
      <c r="E4809" t="s">
        <v>81</v>
      </c>
      <c r="F4809" t="s">
        <v>5437</v>
      </c>
      <c r="G4809">
        <v>166</v>
      </c>
      <c r="H4809" t="s">
        <v>6113</v>
      </c>
      <c r="I4809">
        <v>2011</v>
      </c>
      <c r="J4809" t="s">
        <v>5438</v>
      </c>
      <c r="K4809" t="s">
        <v>6115</v>
      </c>
      <c r="L4809">
        <v>10.88181560266055</v>
      </c>
      <c r="M4809" s="9" t="str">
        <f>Data[[#This Row],[schedule]]&amp;" | "&amp;Data[[#This Row],[section]]</f>
        <v>SCHEDULE 23: REPORT ON INITIAL REGULATORY ASSET BASE VALUE | 23b(iv): Asset Lives &amp; Asset Uses</v>
      </c>
      <c r="N4809" s="9" t="str">
        <f t="shared" si="75"/>
        <v>SCHEDULE 23: REPORT ON INITIAL REGULATORY ASSET BASE VALUE | 23b(iv): Asset Lives &amp; Asset Uses | Asset life | Vehicles, Plant and Equipment: Airport fire service trucks</v>
      </c>
    </row>
    <row r="4810" spans="1:14">
      <c r="A4810" t="s">
        <v>2</v>
      </c>
      <c r="B4810">
        <v>2011</v>
      </c>
      <c r="C4810" t="s">
        <v>5353</v>
      </c>
      <c r="D4810" t="s">
        <v>5416</v>
      </c>
      <c r="E4810" t="s">
        <v>81</v>
      </c>
      <c r="F4810" t="s">
        <v>5417</v>
      </c>
      <c r="G4810">
        <v>174</v>
      </c>
      <c r="H4810" t="s">
        <v>5498</v>
      </c>
      <c r="I4810">
        <v>2011</v>
      </c>
      <c r="J4810" t="s">
        <v>5356</v>
      </c>
      <c r="K4810" t="s">
        <v>6116</v>
      </c>
      <c r="L4810">
        <v>4619.9683444851353</v>
      </c>
      <c r="M4810" s="9" t="str">
        <f>Data[[#This Row],[schedule]]&amp;" | "&amp;Data[[#This Row],[section]]</f>
        <v>SCHEDULE 23: REPORT ON INITIAL REGULATORY ASSET BASE VALUE | 23b(iv): Asset Lives &amp; Asset Uses</v>
      </c>
      <c r="N4810" s="9" t="str">
        <f t="shared" si="75"/>
        <v>SCHEDULE 23: REPORT ON INITIAL REGULATORY ASSET BASE VALUE | 23b(iv): Asset Lives &amp; Asset Uses | RAB value year end | Other assets vehicles, plant and equipment</v>
      </c>
    </row>
    <row r="4811" spans="1:14">
      <c r="A4811" t="s">
        <v>2</v>
      </c>
      <c r="B4811">
        <v>2011</v>
      </c>
      <c r="C4811" t="s">
        <v>5353</v>
      </c>
      <c r="D4811" t="s">
        <v>5416</v>
      </c>
      <c r="E4811" t="s">
        <v>81</v>
      </c>
      <c r="F4811" t="s">
        <v>5417</v>
      </c>
      <c r="G4811">
        <v>176</v>
      </c>
      <c r="H4811" t="s">
        <v>256</v>
      </c>
      <c r="I4811">
        <v>2011</v>
      </c>
      <c r="J4811" t="s">
        <v>5356</v>
      </c>
      <c r="K4811" t="s">
        <v>6117</v>
      </c>
      <c r="L4811">
        <v>6952.7713444851352</v>
      </c>
      <c r="M4811" s="9" t="str">
        <f>Data[[#This Row],[schedule]]&amp;" | "&amp;Data[[#This Row],[section]]</f>
        <v>SCHEDULE 23: REPORT ON INITIAL REGULATORY ASSET BASE VALUE | 23b(iv): Asset Lives &amp; Asset Uses</v>
      </c>
      <c r="N4811" s="9" t="str">
        <f t="shared" si="75"/>
        <v>SCHEDULE 23: REPORT ON INITIAL REGULATORY ASSET BASE VALUE | 23b(iv): Asset Lives &amp; Asset Uses | RAB value year end | Total value vehicles, plant and equipment</v>
      </c>
    </row>
    <row r="4812" spans="1:14" hidden="1">
      <c r="A4812" t="s">
        <v>2</v>
      </c>
      <c r="B4812">
        <v>2011</v>
      </c>
      <c r="C4812" t="s">
        <v>200</v>
      </c>
      <c r="D4812" t="s">
        <v>81</v>
      </c>
      <c r="E4812" t="s">
        <v>81</v>
      </c>
      <c r="F4812" t="s">
        <v>81</v>
      </c>
      <c r="G4812">
        <v>8</v>
      </c>
      <c r="H4812" t="s">
        <v>220</v>
      </c>
      <c r="I4812">
        <v>2011</v>
      </c>
      <c r="J4812" t="s">
        <v>92</v>
      </c>
      <c r="K4812" t="s">
        <v>2130</v>
      </c>
      <c r="L4812">
        <v>2654.2501665761488</v>
      </c>
      <c r="M4812" s="9" t="str">
        <f>Data[[#This Row],[schedule]]&amp;" | "&amp;Data[[#This Row],[section]]</f>
        <v xml:space="preserve">SCHEDULE 17: REPORT ON PRICING STATISTICS | </v>
      </c>
      <c r="N4812" s="9" t="str">
        <f t="shared" si="75"/>
        <v>SCHEDULE 17: REPORT ON PRICING STATISTICS | Net operating charges from airfield activities relating to domestic flights of 3 tonnes or more but less than 30 tonnes MCTOW</v>
      </c>
    </row>
    <row r="4813" spans="1:14" hidden="1">
      <c r="A4813" t="s">
        <v>2</v>
      </c>
      <c r="B4813">
        <v>2011</v>
      </c>
      <c r="C4813" t="s">
        <v>200</v>
      </c>
      <c r="D4813" t="s">
        <v>81</v>
      </c>
      <c r="E4813" t="s">
        <v>81</v>
      </c>
      <c r="F4813" t="s">
        <v>81</v>
      </c>
      <c r="G4813">
        <v>9</v>
      </c>
      <c r="H4813" t="s">
        <v>221</v>
      </c>
      <c r="I4813">
        <v>2011</v>
      </c>
      <c r="J4813" t="s">
        <v>92</v>
      </c>
      <c r="K4813" t="s">
        <v>2131</v>
      </c>
      <c r="L4813">
        <v>9290.7582280648548</v>
      </c>
      <c r="M4813" s="9" t="str">
        <f>Data[[#This Row],[schedule]]&amp;" | "&amp;Data[[#This Row],[section]]</f>
        <v xml:space="preserve">SCHEDULE 17: REPORT ON PRICING STATISTICS | </v>
      </c>
      <c r="N4813" s="9" t="str">
        <f t="shared" si="75"/>
        <v>SCHEDULE 17: REPORT ON PRICING STATISTICS | Net operating charges from airfield activities relating to domestic flights of 30 tonnes MCTOW or more</v>
      </c>
    </row>
    <row r="4814" spans="1:14" hidden="1">
      <c r="A4814" t="s">
        <v>2</v>
      </c>
      <c r="B4814">
        <v>2011</v>
      </c>
      <c r="C4814" t="s">
        <v>200</v>
      </c>
      <c r="D4814" t="s">
        <v>81</v>
      </c>
      <c r="E4814" t="s">
        <v>81</v>
      </c>
      <c r="F4814" t="s">
        <v>81</v>
      </c>
      <c r="G4814">
        <v>10</v>
      </c>
      <c r="H4814" t="s">
        <v>222</v>
      </c>
      <c r="I4814">
        <v>2011</v>
      </c>
      <c r="J4814" t="s">
        <v>92</v>
      </c>
      <c r="K4814" t="s">
        <v>2132</v>
      </c>
      <c r="L4814">
        <v>7080.373964565686</v>
      </c>
      <c r="M4814" s="9" t="str">
        <f>Data[[#This Row],[schedule]]&amp;" | "&amp;Data[[#This Row],[section]]</f>
        <v xml:space="preserve">SCHEDULE 17: REPORT ON PRICING STATISTICS | </v>
      </c>
      <c r="N4814" s="9" t="str">
        <f t="shared" si="75"/>
        <v>SCHEDULE 17: REPORT ON PRICING STATISTICS | Net operating charges from airfield activities relating to international flights</v>
      </c>
    </row>
    <row r="4815" spans="1:14" hidden="1">
      <c r="A4815" t="s">
        <v>2</v>
      </c>
      <c r="B4815">
        <v>2011</v>
      </c>
      <c r="C4815" t="s">
        <v>200</v>
      </c>
      <c r="D4815" t="s">
        <v>81</v>
      </c>
      <c r="E4815" t="s">
        <v>81</v>
      </c>
      <c r="F4815" t="s">
        <v>81</v>
      </c>
      <c r="G4815">
        <v>11</v>
      </c>
      <c r="H4815" t="s">
        <v>223</v>
      </c>
      <c r="I4815">
        <v>2011</v>
      </c>
      <c r="J4815" t="s">
        <v>92</v>
      </c>
      <c r="K4815" t="s">
        <v>2133</v>
      </c>
      <c r="L4815">
        <v>4095.6242754708869</v>
      </c>
      <c r="M4815" s="9" t="str">
        <f>Data[[#This Row],[schedule]]&amp;" | "&amp;Data[[#This Row],[section]]</f>
        <v xml:space="preserve">SCHEDULE 17: REPORT ON PRICING STATISTICS | </v>
      </c>
      <c r="N4815" s="9" t="str">
        <f t="shared" si="75"/>
        <v>SCHEDULE 17: REPORT ON PRICING STATISTICS | Net operating charges from specified passenger terminal activities relating to domestic passengers</v>
      </c>
    </row>
    <row r="4816" spans="1:14" hidden="1">
      <c r="A4816" t="s">
        <v>2</v>
      </c>
      <c r="B4816">
        <v>2011</v>
      </c>
      <c r="C4816" t="s">
        <v>200</v>
      </c>
      <c r="D4816" t="s">
        <v>81</v>
      </c>
      <c r="E4816" t="s">
        <v>81</v>
      </c>
      <c r="F4816" t="s">
        <v>81</v>
      </c>
      <c r="G4816">
        <v>12</v>
      </c>
      <c r="H4816" t="s">
        <v>224</v>
      </c>
      <c r="I4816">
        <v>2011</v>
      </c>
      <c r="J4816" t="s">
        <v>92</v>
      </c>
      <c r="K4816" t="s">
        <v>2134</v>
      </c>
      <c r="L4816">
        <v>18281.672265322431</v>
      </c>
      <c r="M4816" s="9" t="str">
        <f>Data[[#This Row],[schedule]]&amp;" | "&amp;Data[[#This Row],[section]]</f>
        <v xml:space="preserve">SCHEDULE 17: REPORT ON PRICING STATISTICS | </v>
      </c>
      <c r="N4816" s="9" t="str">
        <f t="shared" si="75"/>
        <v>SCHEDULE 17: REPORT ON PRICING STATISTICS | Net operating charges from specified passenger terminal activities relating to international passengers</v>
      </c>
    </row>
    <row r="4817" spans="1:14" hidden="1">
      <c r="A4817" t="s">
        <v>2</v>
      </c>
      <c r="B4817">
        <v>2011</v>
      </c>
      <c r="C4817" t="s">
        <v>200</v>
      </c>
      <c r="D4817" t="s">
        <v>81</v>
      </c>
      <c r="E4817" t="s">
        <v>81</v>
      </c>
      <c r="F4817" t="s">
        <v>81</v>
      </c>
      <c r="G4817">
        <v>15</v>
      </c>
      <c r="H4817" t="s">
        <v>225</v>
      </c>
      <c r="I4817">
        <v>2011</v>
      </c>
      <c r="J4817" t="s">
        <v>303</v>
      </c>
      <c r="K4817" t="s">
        <v>2135</v>
      </c>
      <c r="L4817">
        <v>1494396</v>
      </c>
      <c r="M4817" s="9" t="str">
        <f>Data[[#This Row],[schedule]]&amp;" | "&amp;Data[[#This Row],[section]]</f>
        <v xml:space="preserve">SCHEDULE 17: REPORT ON PRICING STATISTICS | </v>
      </c>
      <c r="N4817" s="9" t="str">
        <f t="shared" si="75"/>
        <v>SCHEDULE 17: REPORT ON PRICING STATISTICS | Number of domestic passengers on flights of 3 tonnes or more but less than 30 tonnes MCTOW</v>
      </c>
    </row>
    <row r="4818" spans="1:14" hidden="1">
      <c r="A4818" t="s">
        <v>2</v>
      </c>
      <c r="B4818">
        <v>2011</v>
      </c>
      <c r="C4818" t="s">
        <v>200</v>
      </c>
      <c r="D4818" t="s">
        <v>81</v>
      </c>
      <c r="E4818" t="s">
        <v>81</v>
      </c>
      <c r="F4818" t="s">
        <v>81</v>
      </c>
      <c r="G4818">
        <v>16</v>
      </c>
      <c r="H4818" t="s">
        <v>226</v>
      </c>
      <c r="I4818">
        <v>2011</v>
      </c>
      <c r="J4818" t="s">
        <v>303</v>
      </c>
      <c r="K4818" t="s">
        <v>2136</v>
      </c>
      <c r="L4818">
        <v>2792973</v>
      </c>
      <c r="M4818" s="9" t="str">
        <f>Data[[#This Row],[schedule]]&amp;" | "&amp;Data[[#This Row],[section]]</f>
        <v xml:space="preserve">SCHEDULE 17: REPORT ON PRICING STATISTICS | </v>
      </c>
      <c r="N4818" s="9" t="str">
        <f t="shared" si="75"/>
        <v>SCHEDULE 17: REPORT ON PRICING STATISTICS | Number of domestic passengers on flights of 30 tonnes MCTOW or more</v>
      </c>
    </row>
    <row r="4819" spans="1:14" hidden="1">
      <c r="A4819" t="s">
        <v>2</v>
      </c>
      <c r="B4819">
        <v>2011</v>
      </c>
      <c r="C4819" t="s">
        <v>200</v>
      </c>
      <c r="D4819" t="s">
        <v>81</v>
      </c>
      <c r="E4819" t="s">
        <v>81</v>
      </c>
      <c r="F4819" t="s">
        <v>81</v>
      </c>
      <c r="G4819">
        <v>17</v>
      </c>
      <c r="H4819" t="s">
        <v>227</v>
      </c>
      <c r="I4819">
        <v>2011</v>
      </c>
      <c r="J4819" t="s">
        <v>303</v>
      </c>
      <c r="K4819" t="s">
        <v>2137</v>
      </c>
      <c r="L4819">
        <v>1488362</v>
      </c>
      <c r="M4819" s="9" t="str">
        <f>Data[[#This Row],[schedule]]&amp;" | "&amp;Data[[#This Row],[section]]</f>
        <v xml:space="preserve">SCHEDULE 17: REPORT ON PRICING STATISTICS | </v>
      </c>
      <c r="N4819" s="9" t="str">
        <f t="shared" si="75"/>
        <v xml:space="preserve">SCHEDULE 17: REPORT ON PRICING STATISTICS | Number of international passengers </v>
      </c>
    </row>
    <row r="4820" spans="1:14" hidden="1">
      <c r="A4820" t="s">
        <v>2</v>
      </c>
      <c r="B4820">
        <v>2011</v>
      </c>
      <c r="C4820" t="s">
        <v>200</v>
      </c>
      <c r="D4820" t="s">
        <v>81</v>
      </c>
      <c r="E4820" t="s">
        <v>81</v>
      </c>
      <c r="F4820" t="s">
        <v>81</v>
      </c>
      <c r="G4820">
        <v>20</v>
      </c>
      <c r="H4820" t="s">
        <v>228</v>
      </c>
      <c r="I4820">
        <v>2011</v>
      </c>
      <c r="J4820" t="s">
        <v>304</v>
      </c>
      <c r="K4820" t="s">
        <v>2138</v>
      </c>
      <c r="L4820">
        <v>335800</v>
      </c>
      <c r="M4820" s="9" t="str">
        <f>Data[[#This Row],[schedule]]&amp;" | "&amp;Data[[#This Row],[section]]</f>
        <v xml:space="preserve">SCHEDULE 17: REPORT ON PRICING STATISTICS | </v>
      </c>
      <c r="N4820" s="9" t="str">
        <f t="shared" si="75"/>
        <v>SCHEDULE 17: REPORT ON PRICING STATISTICS | Total MCTOW of domestic flights of 3 tonnes or more but less than 30 tonnes MCTOW</v>
      </c>
    </row>
    <row r="4821" spans="1:14" hidden="1">
      <c r="A4821" t="s">
        <v>2</v>
      </c>
      <c r="B4821">
        <v>2011</v>
      </c>
      <c r="C4821" t="s">
        <v>200</v>
      </c>
      <c r="D4821" t="s">
        <v>81</v>
      </c>
      <c r="E4821" t="s">
        <v>81</v>
      </c>
      <c r="F4821" t="s">
        <v>81</v>
      </c>
      <c r="G4821">
        <v>21</v>
      </c>
      <c r="H4821" t="s">
        <v>229</v>
      </c>
      <c r="I4821">
        <v>2011</v>
      </c>
      <c r="J4821" t="s">
        <v>304</v>
      </c>
      <c r="K4821" t="s">
        <v>2139</v>
      </c>
      <c r="L4821">
        <v>836592</v>
      </c>
      <c r="M4821" s="9" t="str">
        <f>Data[[#This Row],[schedule]]&amp;" | "&amp;Data[[#This Row],[section]]</f>
        <v xml:space="preserve">SCHEDULE 17: REPORT ON PRICING STATISTICS | </v>
      </c>
      <c r="N4821" s="9" t="str">
        <f t="shared" si="75"/>
        <v>SCHEDULE 17: REPORT ON PRICING STATISTICS | Total MCTOW of domestic flights of 30 tonnes MCTOW or more</v>
      </c>
    </row>
    <row r="4822" spans="1:14" hidden="1">
      <c r="A4822" t="s">
        <v>2</v>
      </c>
      <c r="B4822">
        <v>2011</v>
      </c>
      <c r="C4822" t="s">
        <v>200</v>
      </c>
      <c r="D4822" t="s">
        <v>81</v>
      </c>
      <c r="E4822" t="s">
        <v>81</v>
      </c>
      <c r="F4822" t="s">
        <v>81</v>
      </c>
      <c r="G4822">
        <v>22</v>
      </c>
      <c r="H4822" t="s">
        <v>230</v>
      </c>
      <c r="I4822">
        <v>2011</v>
      </c>
      <c r="J4822" t="s">
        <v>304</v>
      </c>
      <c r="K4822" t="s">
        <v>2140</v>
      </c>
      <c r="L4822">
        <v>547791</v>
      </c>
      <c r="M4822" s="9" t="str">
        <f>Data[[#This Row],[schedule]]&amp;" | "&amp;Data[[#This Row],[section]]</f>
        <v xml:space="preserve">SCHEDULE 17: REPORT ON PRICING STATISTICS | </v>
      </c>
      <c r="N4822" s="9" t="str">
        <f t="shared" si="75"/>
        <v xml:space="preserve">SCHEDULE 17: REPORT ON PRICING STATISTICS | Total MCTOW of international flights </v>
      </c>
    </row>
    <row r="4823" spans="1:14" hidden="1">
      <c r="A4823" t="s">
        <v>2</v>
      </c>
      <c r="B4823">
        <v>2011</v>
      </c>
      <c r="C4823" t="s">
        <v>200</v>
      </c>
      <c r="D4823" t="s">
        <v>81</v>
      </c>
      <c r="E4823" t="s">
        <v>81</v>
      </c>
      <c r="F4823" t="s">
        <v>81</v>
      </c>
      <c r="G4823">
        <v>25</v>
      </c>
      <c r="H4823" t="s">
        <v>231</v>
      </c>
      <c r="I4823">
        <v>2011</v>
      </c>
      <c r="J4823" t="s">
        <v>305</v>
      </c>
      <c r="K4823" t="s">
        <v>2141</v>
      </c>
      <c r="L4823">
        <v>1.7761357542285641</v>
      </c>
      <c r="M4823" s="9" t="str">
        <f>Data[[#This Row],[schedule]]&amp;" | "&amp;Data[[#This Row],[section]]</f>
        <v xml:space="preserve">SCHEDULE 17: REPORT ON PRICING STATISTICS | </v>
      </c>
      <c r="N4823" s="9" t="str">
        <f t="shared" si="75"/>
        <v>SCHEDULE 17: REPORT ON PRICING STATISTICS | Average charge from airfield activities relating to domestic flights of 3 tonnes or more but less than 30 tonnes MCTOW</v>
      </c>
    </row>
    <row r="4824" spans="1:14" hidden="1">
      <c r="A4824" t="s">
        <v>2</v>
      </c>
      <c r="B4824">
        <v>2011</v>
      </c>
      <c r="C4824" t="s">
        <v>200</v>
      </c>
      <c r="D4824" t="s">
        <v>81</v>
      </c>
      <c r="E4824" t="s">
        <v>81</v>
      </c>
      <c r="F4824" t="s">
        <v>81</v>
      </c>
      <c r="G4824">
        <v>25</v>
      </c>
      <c r="H4824" t="s">
        <v>231</v>
      </c>
      <c r="I4824">
        <v>2011</v>
      </c>
      <c r="J4824" t="s">
        <v>306</v>
      </c>
      <c r="K4824" t="s">
        <v>2142</v>
      </c>
      <c r="L4824">
        <v>7.9042589832523804</v>
      </c>
      <c r="M4824" s="9" t="str">
        <f>Data[[#This Row],[schedule]]&amp;" | "&amp;Data[[#This Row],[section]]</f>
        <v xml:space="preserve">SCHEDULE 17: REPORT ON PRICING STATISTICS | </v>
      </c>
      <c r="N4824" s="9" t="str">
        <f t="shared" si="75"/>
        <v>SCHEDULE 17: REPORT ON PRICING STATISTICS | Average charge from airfield activities relating to domestic flights of 3 tonnes or more but less than 30 tonnes MCTOW</v>
      </c>
    </row>
    <row r="4825" spans="1:14" hidden="1">
      <c r="A4825" t="s">
        <v>2</v>
      </c>
      <c r="B4825">
        <v>2011</v>
      </c>
      <c r="C4825" t="s">
        <v>200</v>
      </c>
      <c r="D4825" t="s">
        <v>81</v>
      </c>
      <c r="E4825" t="s">
        <v>81</v>
      </c>
      <c r="F4825" t="s">
        <v>81</v>
      </c>
      <c r="G4825">
        <v>26</v>
      </c>
      <c r="H4825" t="s">
        <v>232</v>
      </c>
      <c r="I4825">
        <v>2011</v>
      </c>
      <c r="J4825" t="s">
        <v>305</v>
      </c>
      <c r="K4825" t="s">
        <v>2143</v>
      </c>
      <c r="L4825">
        <v>3.326476205844044</v>
      </c>
      <c r="M4825" s="9" t="str">
        <f>Data[[#This Row],[schedule]]&amp;" | "&amp;Data[[#This Row],[section]]</f>
        <v xml:space="preserve">SCHEDULE 17: REPORT ON PRICING STATISTICS | </v>
      </c>
      <c r="N4825" s="9" t="str">
        <f t="shared" si="75"/>
        <v>SCHEDULE 17: REPORT ON PRICING STATISTICS | Average charge from airfield activities relating to domestic flights of 30 tonnes MCTOW or more</v>
      </c>
    </row>
    <row r="4826" spans="1:14" hidden="1">
      <c r="A4826" t="s">
        <v>2</v>
      </c>
      <c r="B4826">
        <v>2011</v>
      </c>
      <c r="C4826" t="s">
        <v>200</v>
      </c>
      <c r="D4826" t="s">
        <v>81</v>
      </c>
      <c r="E4826" t="s">
        <v>81</v>
      </c>
      <c r="F4826" t="s">
        <v>81</v>
      </c>
      <c r="G4826">
        <v>26</v>
      </c>
      <c r="H4826" t="s">
        <v>232</v>
      </c>
      <c r="I4826">
        <v>2011</v>
      </c>
      <c r="J4826" t="s">
        <v>306</v>
      </c>
      <c r="K4826" t="s">
        <v>2144</v>
      </c>
      <c r="L4826">
        <v>11.10548299298207</v>
      </c>
      <c r="M4826" s="9" t="str">
        <f>Data[[#This Row],[schedule]]&amp;" | "&amp;Data[[#This Row],[section]]</f>
        <v xml:space="preserve">SCHEDULE 17: REPORT ON PRICING STATISTICS | </v>
      </c>
      <c r="N4826" s="9" t="str">
        <f t="shared" si="75"/>
        <v>SCHEDULE 17: REPORT ON PRICING STATISTICS | Average charge from airfield activities relating to domestic flights of 30 tonnes MCTOW or more</v>
      </c>
    </row>
    <row r="4827" spans="1:14" hidden="1">
      <c r="A4827" t="s">
        <v>2</v>
      </c>
      <c r="B4827">
        <v>2011</v>
      </c>
      <c r="C4827" t="s">
        <v>200</v>
      </c>
      <c r="D4827" t="s">
        <v>81</v>
      </c>
      <c r="E4827" t="s">
        <v>81</v>
      </c>
      <c r="F4827" t="s">
        <v>81</v>
      </c>
      <c r="G4827">
        <v>27</v>
      </c>
      <c r="H4827" t="s">
        <v>233</v>
      </c>
      <c r="I4827">
        <v>2011</v>
      </c>
      <c r="J4827" t="s">
        <v>305</v>
      </c>
      <c r="K4827" t="s">
        <v>2145</v>
      </c>
      <c r="L4827">
        <v>4.7571585169237629</v>
      </c>
      <c r="M4827" s="9" t="str">
        <f>Data[[#This Row],[schedule]]&amp;" | "&amp;Data[[#This Row],[section]]</f>
        <v xml:space="preserve">SCHEDULE 17: REPORT ON PRICING STATISTICS | </v>
      </c>
      <c r="N4827" s="9" t="str">
        <f t="shared" si="75"/>
        <v>SCHEDULE 17: REPORT ON PRICING STATISTICS | Average charge from airfield activities relating to international flights</v>
      </c>
    </row>
    <row r="4828" spans="1:14" hidden="1">
      <c r="A4828" t="s">
        <v>2</v>
      </c>
      <c r="B4828">
        <v>2011</v>
      </c>
      <c r="C4828" t="s">
        <v>200</v>
      </c>
      <c r="D4828" t="s">
        <v>81</v>
      </c>
      <c r="E4828" t="s">
        <v>81</v>
      </c>
      <c r="F4828" t="s">
        <v>81</v>
      </c>
      <c r="G4828">
        <v>27</v>
      </c>
      <c r="H4828" t="s">
        <v>233</v>
      </c>
      <c r="I4828">
        <v>2011</v>
      </c>
      <c r="J4828" t="s">
        <v>306</v>
      </c>
      <c r="K4828" t="s">
        <v>2146</v>
      </c>
      <c r="L4828">
        <v>12.92531999351155</v>
      </c>
      <c r="M4828" s="9" t="str">
        <f>Data[[#This Row],[schedule]]&amp;" | "&amp;Data[[#This Row],[section]]</f>
        <v xml:space="preserve">SCHEDULE 17: REPORT ON PRICING STATISTICS | </v>
      </c>
      <c r="N4828" s="9" t="str">
        <f t="shared" si="75"/>
        <v>SCHEDULE 17: REPORT ON PRICING STATISTICS | Average charge from airfield activities relating to international flights</v>
      </c>
    </row>
    <row r="4829" spans="1:14" hidden="1">
      <c r="A4829" t="s">
        <v>2</v>
      </c>
      <c r="B4829">
        <v>2011</v>
      </c>
      <c r="C4829" t="s">
        <v>200</v>
      </c>
      <c r="D4829" t="s">
        <v>81</v>
      </c>
      <c r="E4829" t="s">
        <v>81</v>
      </c>
      <c r="F4829" t="s">
        <v>81</v>
      </c>
      <c r="G4829">
        <v>29</v>
      </c>
      <c r="H4829" t="s">
        <v>234</v>
      </c>
      <c r="I4829">
        <v>2011</v>
      </c>
      <c r="J4829" t="s">
        <v>307</v>
      </c>
      <c r="K4829" t="s">
        <v>2147</v>
      </c>
      <c r="L4829">
        <v>0.95527683189174672</v>
      </c>
      <c r="M4829" s="9" t="str">
        <f>Data[[#This Row],[schedule]]&amp;" | "&amp;Data[[#This Row],[section]]</f>
        <v xml:space="preserve">SCHEDULE 17: REPORT ON PRICING STATISTICS | </v>
      </c>
      <c r="N4829" s="9" t="str">
        <f t="shared" si="75"/>
        <v>SCHEDULE 17: REPORT ON PRICING STATISTICS | Average charge from specified passenger terminal activities</v>
      </c>
    </row>
    <row r="4830" spans="1:14" hidden="1">
      <c r="A4830" t="s">
        <v>2</v>
      </c>
      <c r="B4830">
        <v>2011</v>
      </c>
      <c r="C4830" t="s">
        <v>200</v>
      </c>
      <c r="D4830" t="s">
        <v>81</v>
      </c>
      <c r="E4830" t="s">
        <v>81</v>
      </c>
      <c r="F4830" t="s">
        <v>81</v>
      </c>
      <c r="G4830">
        <v>29</v>
      </c>
      <c r="H4830" t="s">
        <v>234</v>
      </c>
      <c r="I4830">
        <v>2011</v>
      </c>
      <c r="J4830" t="s">
        <v>308</v>
      </c>
      <c r="K4830" t="s">
        <v>2148</v>
      </c>
      <c r="L4830">
        <v>12.283081847912291</v>
      </c>
      <c r="M4830" s="9" t="str">
        <f>Data[[#This Row],[schedule]]&amp;" | "&amp;Data[[#This Row],[section]]</f>
        <v xml:space="preserve">SCHEDULE 17: REPORT ON PRICING STATISTICS | </v>
      </c>
      <c r="N4830" s="9" t="str">
        <f t="shared" si="75"/>
        <v>SCHEDULE 17: REPORT ON PRICING STATISTICS | Average charge from specified passenger terminal activities</v>
      </c>
    </row>
    <row r="4831" spans="1:14" hidden="1">
      <c r="A4831" t="s">
        <v>2</v>
      </c>
      <c r="B4831">
        <v>2011</v>
      </c>
      <c r="C4831" t="s">
        <v>200</v>
      </c>
      <c r="D4831" t="s">
        <v>81</v>
      </c>
      <c r="E4831" t="s">
        <v>81</v>
      </c>
      <c r="F4831" t="s">
        <v>81</v>
      </c>
      <c r="G4831">
        <v>31</v>
      </c>
      <c r="H4831" t="s">
        <v>235</v>
      </c>
      <c r="I4831">
        <v>2011</v>
      </c>
      <c r="J4831" t="s">
        <v>307</v>
      </c>
      <c r="K4831" t="s">
        <v>2149</v>
      </c>
      <c r="L4831">
        <v>3.7413697468335219</v>
      </c>
      <c r="M4831" s="9" t="str">
        <f>Data[[#This Row],[schedule]]&amp;" | "&amp;Data[[#This Row],[section]]</f>
        <v xml:space="preserve">SCHEDULE 17: REPORT ON PRICING STATISTICS | </v>
      </c>
      <c r="N4831" s="9" t="str">
        <f t="shared" si="75"/>
        <v>SCHEDULE 17: REPORT ON PRICING STATISTICS | Average charge from airfield activities and specified passenger terminal activities</v>
      </c>
    </row>
    <row r="4832" spans="1:14" hidden="1">
      <c r="A4832" t="s">
        <v>2</v>
      </c>
      <c r="B4832">
        <v>2011</v>
      </c>
      <c r="C4832" t="s">
        <v>200</v>
      </c>
      <c r="D4832" t="s">
        <v>81</v>
      </c>
      <c r="E4832" t="s">
        <v>81</v>
      </c>
      <c r="F4832" t="s">
        <v>81</v>
      </c>
      <c r="G4832">
        <v>31</v>
      </c>
      <c r="H4832" t="s">
        <v>235</v>
      </c>
      <c r="I4832">
        <v>2011</v>
      </c>
      <c r="J4832" t="s">
        <v>308</v>
      </c>
      <c r="K4832" t="s">
        <v>2150</v>
      </c>
      <c r="L4832">
        <v>17.040240364836059</v>
      </c>
      <c r="M4832" s="9" t="str">
        <f>Data[[#This Row],[schedule]]&amp;" | "&amp;Data[[#This Row],[section]]</f>
        <v xml:space="preserve">SCHEDULE 17: REPORT ON PRICING STATISTICS | </v>
      </c>
      <c r="N4832" s="9" t="str">
        <f t="shared" si="75"/>
        <v>SCHEDULE 17: REPORT ON PRICING STATISTICS | Average charge from airfield activities and specified passenger terminal activities</v>
      </c>
    </row>
    <row r="4833" spans="1:14">
      <c r="A4833" t="s">
        <v>2</v>
      </c>
      <c r="B4833">
        <v>2011</v>
      </c>
      <c r="C4833" t="s">
        <v>4984</v>
      </c>
      <c r="D4833" t="s">
        <v>4985</v>
      </c>
      <c r="E4833" t="s">
        <v>81</v>
      </c>
      <c r="F4833" t="s">
        <v>4986</v>
      </c>
      <c r="G4833">
        <v>10</v>
      </c>
      <c r="H4833" t="s">
        <v>5602</v>
      </c>
      <c r="I4833">
        <v>2011</v>
      </c>
      <c r="J4833" t="s">
        <v>4988</v>
      </c>
      <c r="K4833" t="s">
        <v>2050</v>
      </c>
      <c r="L4833">
        <v>17</v>
      </c>
      <c r="M4833" s="9" t="str">
        <f>Data[[#This Row],[schedule]]&amp;" | "&amp;Data[[#This Row],[section]]</f>
        <v>SCHEDULE 16: REPORT ON ASSOCIATED STATISTICS | 16a: Aircraft statistics: (i) International air passenger services</v>
      </c>
      <c r="N4833" s="9" t="str">
        <f t="shared" si="75"/>
        <v>SCHEDULE 16: REPORT ON ASSOCIATED STATISTICS | 16a: Aircraft statistics: (i) International air passenger services | Total number of landings | Aircraft type: Boeing 747-400</v>
      </c>
    </row>
    <row r="4834" spans="1:14">
      <c r="A4834" t="s">
        <v>2</v>
      </c>
      <c r="B4834">
        <v>2011</v>
      </c>
      <c r="C4834" t="s">
        <v>4984</v>
      </c>
      <c r="D4834" t="s">
        <v>4985</v>
      </c>
      <c r="E4834" t="s">
        <v>81</v>
      </c>
      <c r="F4834" t="s">
        <v>4990</v>
      </c>
      <c r="G4834">
        <v>10</v>
      </c>
      <c r="H4834" t="s">
        <v>5602</v>
      </c>
      <c r="I4834">
        <v>2011</v>
      </c>
      <c r="J4834" t="s">
        <v>304</v>
      </c>
      <c r="K4834" t="s">
        <v>6118</v>
      </c>
      <c r="L4834">
        <v>6747</v>
      </c>
      <c r="M4834" s="9" t="str">
        <f>Data[[#This Row],[schedule]]&amp;" | "&amp;Data[[#This Row],[section]]</f>
        <v>SCHEDULE 16: REPORT ON ASSOCIATED STATISTICS | 16a: Aircraft statistics: (i) International air passenger services</v>
      </c>
      <c r="N4834" s="9" t="str">
        <f t="shared" si="75"/>
        <v>SCHEDULE 16: REPORT ON ASSOCIATED STATISTICS | 16a: Aircraft statistics: (i) International air passenger services | Total MCTOW | Aircraft type: Boeing 747-400</v>
      </c>
    </row>
    <row r="4835" spans="1:14">
      <c r="A4835" t="s">
        <v>2</v>
      </c>
      <c r="B4835">
        <v>2011</v>
      </c>
      <c r="C4835" t="s">
        <v>4984</v>
      </c>
      <c r="D4835" t="s">
        <v>4985</v>
      </c>
      <c r="E4835" t="s">
        <v>81</v>
      </c>
      <c r="F4835" t="s">
        <v>4986</v>
      </c>
      <c r="G4835">
        <v>11</v>
      </c>
      <c r="H4835" t="s">
        <v>5604</v>
      </c>
      <c r="I4835">
        <v>2011</v>
      </c>
      <c r="J4835" t="s">
        <v>4988</v>
      </c>
      <c r="K4835" t="s">
        <v>6119</v>
      </c>
      <c r="L4835">
        <v>361</v>
      </c>
      <c r="M4835" s="9" t="str">
        <f>Data[[#This Row],[schedule]]&amp;" | "&amp;Data[[#This Row],[section]]</f>
        <v>SCHEDULE 16: REPORT ON ASSOCIATED STATISTICS | 16a: Aircraft statistics: (i) International air passenger services</v>
      </c>
      <c r="N4835" s="9" t="str">
        <f t="shared" si="75"/>
        <v>SCHEDULE 16: REPORT ON ASSOCIATED STATISTICS | 16a: Aircraft statistics: (i) International air passenger services | Total number of landings | Aircraft type: Boeing 777-300ER</v>
      </c>
    </row>
    <row r="4836" spans="1:14">
      <c r="A4836" t="s">
        <v>2</v>
      </c>
      <c r="B4836">
        <v>2011</v>
      </c>
      <c r="C4836" t="s">
        <v>4984</v>
      </c>
      <c r="D4836" t="s">
        <v>4985</v>
      </c>
      <c r="E4836" t="s">
        <v>81</v>
      </c>
      <c r="F4836" t="s">
        <v>4990</v>
      </c>
      <c r="G4836">
        <v>11</v>
      </c>
      <c r="H4836" t="s">
        <v>5604</v>
      </c>
      <c r="I4836">
        <v>2011</v>
      </c>
      <c r="J4836" t="s">
        <v>304</v>
      </c>
      <c r="K4836" t="s">
        <v>6120</v>
      </c>
      <c r="L4836">
        <v>126892</v>
      </c>
      <c r="M4836" s="9" t="str">
        <f>Data[[#This Row],[schedule]]&amp;" | "&amp;Data[[#This Row],[section]]</f>
        <v>SCHEDULE 16: REPORT ON ASSOCIATED STATISTICS | 16a: Aircraft statistics: (i) International air passenger services</v>
      </c>
      <c r="N4836" s="9" t="str">
        <f t="shared" si="75"/>
        <v>SCHEDULE 16: REPORT ON ASSOCIATED STATISTICS | 16a: Aircraft statistics: (i) International air passenger services | Total MCTOW | Aircraft type: Boeing 777-300ER</v>
      </c>
    </row>
    <row r="4837" spans="1:14">
      <c r="A4837" t="s">
        <v>2</v>
      </c>
      <c r="B4837">
        <v>2011</v>
      </c>
      <c r="C4837" t="s">
        <v>4984</v>
      </c>
      <c r="D4837" t="s">
        <v>4985</v>
      </c>
      <c r="E4837" t="s">
        <v>81</v>
      </c>
      <c r="F4837" t="s">
        <v>4986</v>
      </c>
      <c r="G4837">
        <v>12</v>
      </c>
      <c r="H4837" t="s">
        <v>5004</v>
      </c>
      <c r="I4837">
        <v>2011</v>
      </c>
      <c r="J4837" t="s">
        <v>4988</v>
      </c>
      <c r="K4837" t="s">
        <v>4941</v>
      </c>
      <c r="L4837">
        <v>15</v>
      </c>
      <c r="M4837" s="9" t="str">
        <f>Data[[#This Row],[schedule]]&amp;" | "&amp;Data[[#This Row],[section]]</f>
        <v>SCHEDULE 16: REPORT ON ASSOCIATED STATISTICS | 16a: Aircraft statistics: (i) International air passenger services</v>
      </c>
      <c r="N4837" s="9" t="str">
        <f t="shared" si="75"/>
        <v>SCHEDULE 16: REPORT ON ASSOCIATED STATISTICS | 16a: Aircraft statistics: (i) International air passenger services | Total number of landings | Aircraft type: Boeing 777-300</v>
      </c>
    </row>
    <row r="4838" spans="1:14">
      <c r="A4838" t="s">
        <v>2</v>
      </c>
      <c r="B4838">
        <v>2011</v>
      </c>
      <c r="C4838" t="s">
        <v>4984</v>
      </c>
      <c r="D4838" t="s">
        <v>4985</v>
      </c>
      <c r="E4838" t="s">
        <v>81</v>
      </c>
      <c r="F4838" t="s">
        <v>4990</v>
      </c>
      <c r="G4838">
        <v>12</v>
      </c>
      <c r="H4838" t="s">
        <v>5004</v>
      </c>
      <c r="I4838">
        <v>2011</v>
      </c>
      <c r="J4838" t="s">
        <v>304</v>
      </c>
      <c r="K4838" t="s">
        <v>6121</v>
      </c>
      <c r="L4838">
        <v>4491</v>
      </c>
      <c r="M4838" s="9" t="str">
        <f>Data[[#This Row],[schedule]]&amp;" | "&amp;Data[[#This Row],[section]]</f>
        <v>SCHEDULE 16: REPORT ON ASSOCIATED STATISTICS | 16a: Aircraft statistics: (i) International air passenger services</v>
      </c>
      <c r="N4838" s="9" t="str">
        <f t="shared" si="75"/>
        <v>SCHEDULE 16: REPORT ON ASSOCIATED STATISTICS | 16a: Aircraft statistics: (i) International air passenger services | Total MCTOW | Aircraft type: Boeing 777-300</v>
      </c>
    </row>
    <row r="4839" spans="1:14">
      <c r="A4839" t="s">
        <v>2</v>
      </c>
      <c r="B4839">
        <v>2011</v>
      </c>
      <c r="C4839" t="s">
        <v>4984</v>
      </c>
      <c r="D4839" t="s">
        <v>4985</v>
      </c>
      <c r="E4839" t="s">
        <v>81</v>
      </c>
      <c r="F4839" t="s">
        <v>4986</v>
      </c>
      <c r="G4839">
        <v>13</v>
      </c>
      <c r="H4839" t="s">
        <v>5512</v>
      </c>
      <c r="I4839">
        <v>2011</v>
      </c>
      <c r="J4839" t="s">
        <v>4988</v>
      </c>
      <c r="K4839" t="s">
        <v>6122</v>
      </c>
      <c r="L4839">
        <v>358</v>
      </c>
      <c r="M4839" s="9" t="str">
        <f>Data[[#This Row],[schedule]]&amp;" | "&amp;Data[[#This Row],[section]]</f>
        <v>SCHEDULE 16: REPORT ON ASSOCIATED STATISTICS | 16a: Aircraft statistics: (i) International air passenger services</v>
      </c>
      <c r="N4839" s="9" t="str">
        <f t="shared" si="75"/>
        <v>SCHEDULE 16: REPORT ON ASSOCIATED STATISTICS | 16a: Aircraft statistics: (i) International air passenger services | Total number of landings | Aircraft type: Boeing 777-200</v>
      </c>
    </row>
    <row r="4840" spans="1:14">
      <c r="A4840" t="s">
        <v>2</v>
      </c>
      <c r="B4840">
        <v>2011</v>
      </c>
      <c r="C4840" t="s">
        <v>4984</v>
      </c>
      <c r="D4840" t="s">
        <v>4985</v>
      </c>
      <c r="E4840" t="s">
        <v>81</v>
      </c>
      <c r="F4840" t="s">
        <v>4990</v>
      </c>
      <c r="G4840">
        <v>13</v>
      </c>
      <c r="H4840" t="s">
        <v>5512</v>
      </c>
      <c r="I4840">
        <v>2011</v>
      </c>
      <c r="J4840" t="s">
        <v>304</v>
      </c>
      <c r="K4840" t="s">
        <v>6123</v>
      </c>
      <c r="L4840">
        <v>85335</v>
      </c>
      <c r="M4840" s="9" t="str">
        <f>Data[[#This Row],[schedule]]&amp;" | "&amp;Data[[#This Row],[section]]</f>
        <v>SCHEDULE 16: REPORT ON ASSOCIATED STATISTICS | 16a: Aircraft statistics: (i) International air passenger services</v>
      </c>
      <c r="N4840" s="9" t="str">
        <f t="shared" si="75"/>
        <v>SCHEDULE 16: REPORT ON ASSOCIATED STATISTICS | 16a: Aircraft statistics: (i) International air passenger services | Total MCTOW | Aircraft type: Boeing 777-200</v>
      </c>
    </row>
    <row r="4841" spans="1:14">
      <c r="A4841" t="s">
        <v>2</v>
      </c>
      <c r="B4841">
        <v>2011</v>
      </c>
      <c r="C4841" t="s">
        <v>4984</v>
      </c>
      <c r="D4841" t="s">
        <v>4985</v>
      </c>
      <c r="E4841" t="s">
        <v>81</v>
      </c>
      <c r="F4841" t="s">
        <v>4986</v>
      </c>
      <c r="G4841">
        <v>14</v>
      </c>
      <c r="H4841" t="s">
        <v>5814</v>
      </c>
      <c r="I4841">
        <v>2011</v>
      </c>
      <c r="J4841" t="s">
        <v>4988</v>
      </c>
      <c r="K4841" t="s">
        <v>6124</v>
      </c>
      <c r="L4841">
        <v>52</v>
      </c>
      <c r="M4841" s="9" t="str">
        <f>Data[[#This Row],[schedule]]&amp;" | "&amp;Data[[#This Row],[section]]</f>
        <v>SCHEDULE 16: REPORT ON ASSOCIATED STATISTICS | 16a: Aircraft statistics: (i) International air passenger services</v>
      </c>
      <c r="N4841" s="9" t="str">
        <f t="shared" si="75"/>
        <v>SCHEDULE 16: REPORT ON ASSOCIATED STATISTICS | 16a: Aircraft statistics: (i) International air passenger services | Total number of landings | Aircraft type: Airbus A330-300</v>
      </c>
    </row>
    <row r="4842" spans="1:14">
      <c r="A4842" t="s">
        <v>2</v>
      </c>
      <c r="B4842">
        <v>2011</v>
      </c>
      <c r="C4842" t="s">
        <v>4984</v>
      </c>
      <c r="D4842" t="s">
        <v>4985</v>
      </c>
      <c r="E4842" t="s">
        <v>81</v>
      </c>
      <c r="F4842" t="s">
        <v>4990</v>
      </c>
      <c r="G4842">
        <v>14</v>
      </c>
      <c r="H4842" t="s">
        <v>5814</v>
      </c>
      <c r="I4842">
        <v>2011</v>
      </c>
      <c r="J4842" t="s">
        <v>304</v>
      </c>
      <c r="K4842" t="s">
        <v>6125</v>
      </c>
      <c r="L4842">
        <v>12116</v>
      </c>
      <c r="M4842" s="9" t="str">
        <f>Data[[#This Row],[schedule]]&amp;" | "&amp;Data[[#This Row],[section]]</f>
        <v>SCHEDULE 16: REPORT ON ASSOCIATED STATISTICS | 16a: Aircraft statistics: (i) International air passenger services</v>
      </c>
      <c r="N4842" s="9" t="str">
        <f t="shared" si="75"/>
        <v>SCHEDULE 16: REPORT ON ASSOCIATED STATISTICS | 16a: Aircraft statistics: (i) International air passenger services | Total MCTOW | Aircraft type: Airbus A330-300</v>
      </c>
    </row>
    <row r="4843" spans="1:14">
      <c r="A4843" t="s">
        <v>2</v>
      </c>
      <c r="B4843">
        <v>2011</v>
      </c>
      <c r="C4843" t="s">
        <v>4984</v>
      </c>
      <c r="D4843" t="s">
        <v>4985</v>
      </c>
      <c r="E4843" t="s">
        <v>81</v>
      </c>
      <c r="F4843" t="s">
        <v>4986</v>
      </c>
      <c r="G4843">
        <v>15</v>
      </c>
      <c r="H4843" t="s">
        <v>5253</v>
      </c>
      <c r="I4843">
        <v>2011</v>
      </c>
      <c r="J4843" t="s">
        <v>4988</v>
      </c>
      <c r="K4843" t="s">
        <v>2107</v>
      </c>
      <c r="L4843">
        <v>16</v>
      </c>
      <c r="M4843" s="9" t="str">
        <f>Data[[#This Row],[schedule]]&amp;" | "&amp;Data[[#This Row],[section]]</f>
        <v>SCHEDULE 16: REPORT ON ASSOCIATED STATISTICS | 16a: Aircraft statistics: (i) International air passenger services</v>
      </c>
      <c r="N4843" s="9" t="str">
        <f t="shared" si="75"/>
        <v>SCHEDULE 16: REPORT ON ASSOCIATED STATISTICS | 16a: Aircraft statistics: (i) International air passenger services | Total number of landings | Aircraft type: Boeing 767-300</v>
      </c>
    </row>
    <row r="4844" spans="1:14">
      <c r="A4844" t="s">
        <v>2</v>
      </c>
      <c r="B4844">
        <v>2011</v>
      </c>
      <c r="C4844" t="s">
        <v>4984</v>
      </c>
      <c r="D4844" t="s">
        <v>4985</v>
      </c>
      <c r="E4844" t="s">
        <v>81</v>
      </c>
      <c r="F4844" t="s">
        <v>4990</v>
      </c>
      <c r="G4844">
        <v>15</v>
      </c>
      <c r="H4844" t="s">
        <v>5253</v>
      </c>
      <c r="I4844">
        <v>2011</v>
      </c>
      <c r="J4844" t="s">
        <v>304</v>
      </c>
      <c r="K4844" t="s">
        <v>6126</v>
      </c>
      <c r="L4844">
        <v>2990</v>
      </c>
      <c r="M4844" s="9" t="str">
        <f>Data[[#This Row],[schedule]]&amp;" | "&amp;Data[[#This Row],[section]]</f>
        <v>SCHEDULE 16: REPORT ON ASSOCIATED STATISTICS | 16a: Aircraft statistics: (i) International air passenger services</v>
      </c>
      <c r="N4844" s="9" t="str">
        <f t="shared" si="75"/>
        <v>SCHEDULE 16: REPORT ON ASSOCIATED STATISTICS | 16a: Aircraft statistics: (i) International air passenger services | Total MCTOW | Aircraft type: Boeing 767-300</v>
      </c>
    </row>
    <row r="4845" spans="1:14">
      <c r="A4845" t="s">
        <v>2</v>
      </c>
      <c r="B4845">
        <v>2011</v>
      </c>
      <c r="C4845" t="s">
        <v>4984</v>
      </c>
      <c r="D4845" t="s">
        <v>4985</v>
      </c>
      <c r="E4845" t="s">
        <v>81</v>
      </c>
      <c r="F4845" t="s">
        <v>4986</v>
      </c>
      <c r="G4845">
        <v>16</v>
      </c>
      <c r="H4845" t="s">
        <v>4992</v>
      </c>
      <c r="I4845">
        <v>2011</v>
      </c>
      <c r="J4845" t="s">
        <v>4988</v>
      </c>
      <c r="K4845" t="s">
        <v>6127</v>
      </c>
      <c r="L4845">
        <v>1347</v>
      </c>
      <c r="M4845" s="9" t="str">
        <f>Data[[#This Row],[schedule]]&amp;" | "&amp;Data[[#This Row],[section]]</f>
        <v>SCHEDULE 16: REPORT ON ASSOCIATED STATISTICS | 16a: Aircraft statistics: (i) International air passenger services</v>
      </c>
      <c r="N4845" s="9" t="str">
        <f t="shared" si="75"/>
        <v>SCHEDULE 16: REPORT ON ASSOCIATED STATISTICS | 16a: Aircraft statistics: (i) International air passenger services | Total number of landings | Aircraft type: Boeing 737-800</v>
      </c>
    </row>
    <row r="4846" spans="1:14">
      <c r="A4846" t="s">
        <v>2</v>
      </c>
      <c r="B4846">
        <v>2011</v>
      </c>
      <c r="C4846" t="s">
        <v>4984</v>
      </c>
      <c r="D4846" t="s">
        <v>4985</v>
      </c>
      <c r="E4846" t="s">
        <v>81</v>
      </c>
      <c r="F4846" t="s">
        <v>4990</v>
      </c>
      <c r="G4846">
        <v>16</v>
      </c>
      <c r="H4846" t="s">
        <v>4992</v>
      </c>
      <c r="I4846">
        <v>2011</v>
      </c>
      <c r="J4846" t="s">
        <v>304</v>
      </c>
      <c r="K4846" t="s">
        <v>6128</v>
      </c>
      <c r="L4846">
        <v>106436</v>
      </c>
      <c r="M4846" s="9" t="str">
        <f>Data[[#This Row],[schedule]]&amp;" | "&amp;Data[[#This Row],[section]]</f>
        <v>SCHEDULE 16: REPORT ON ASSOCIATED STATISTICS | 16a: Aircraft statistics: (i) International air passenger services</v>
      </c>
      <c r="N4846" s="9" t="str">
        <f t="shared" si="75"/>
        <v>SCHEDULE 16: REPORT ON ASSOCIATED STATISTICS | 16a: Aircraft statistics: (i) International air passenger services | Total MCTOW | Aircraft type: Boeing 737-800</v>
      </c>
    </row>
    <row r="4847" spans="1:14">
      <c r="A4847" t="s">
        <v>2</v>
      </c>
      <c r="B4847">
        <v>2011</v>
      </c>
      <c r="C4847" t="s">
        <v>4984</v>
      </c>
      <c r="D4847" t="s">
        <v>4985</v>
      </c>
      <c r="E4847" t="s">
        <v>81</v>
      </c>
      <c r="F4847" t="s">
        <v>4986</v>
      </c>
      <c r="G4847">
        <v>17</v>
      </c>
      <c r="H4847" t="s">
        <v>4987</v>
      </c>
      <c r="I4847">
        <v>2011</v>
      </c>
      <c r="J4847" t="s">
        <v>4988</v>
      </c>
      <c r="K4847" t="s">
        <v>6129</v>
      </c>
      <c r="L4847">
        <v>2665</v>
      </c>
      <c r="M4847" s="9" t="str">
        <f>Data[[#This Row],[schedule]]&amp;" | "&amp;Data[[#This Row],[section]]</f>
        <v>SCHEDULE 16: REPORT ON ASSOCIATED STATISTICS | 16a: Aircraft statistics: (i) International air passenger services</v>
      </c>
      <c r="N4847" s="9" t="str">
        <f t="shared" si="75"/>
        <v>SCHEDULE 16: REPORT ON ASSOCIATED STATISTICS | 16a: Aircraft statistics: (i) International air passenger services | Total number of landings | Aircraft type: Airbus A320</v>
      </c>
    </row>
    <row r="4848" spans="1:14">
      <c r="A4848" t="s">
        <v>2</v>
      </c>
      <c r="B4848">
        <v>2011</v>
      </c>
      <c r="C4848" t="s">
        <v>4984</v>
      </c>
      <c r="D4848" t="s">
        <v>4985</v>
      </c>
      <c r="E4848" t="s">
        <v>81</v>
      </c>
      <c r="F4848" t="s">
        <v>4990</v>
      </c>
      <c r="G4848">
        <v>17</v>
      </c>
      <c r="H4848" t="s">
        <v>4987</v>
      </c>
      <c r="I4848">
        <v>2011</v>
      </c>
      <c r="J4848" t="s">
        <v>304</v>
      </c>
      <c r="K4848" t="s">
        <v>6130</v>
      </c>
      <c r="L4848">
        <v>191880</v>
      </c>
      <c r="M4848" s="9" t="str">
        <f>Data[[#This Row],[schedule]]&amp;" | "&amp;Data[[#This Row],[section]]</f>
        <v>SCHEDULE 16: REPORT ON ASSOCIATED STATISTICS | 16a: Aircraft statistics: (i) International air passenger services</v>
      </c>
      <c r="N4848" s="9" t="str">
        <f t="shared" si="75"/>
        <v>SCHEDULE 16: REPORT ON ASSOCIATED STATISTICS | 16a: Aircraft statistics: (i) International air passenger services | Total MCTOW | Aircraft type: Airbus A320</v>
      </c>
    </row>
    <row r="4849" spans="1:14">
      <c r="A4849" t="s">
        <v>2</v>
      </c>
      <c r="B4849">
        <v>2011</v>
      </c>
      <c r="C4849" t="s">
        <v>4984</v>
      </c>
      <c r="D4849" t="s">
        <v>4985</v>
      </c>
      <c r="E4849" t="s">
        <v>81</v>
      </c>
      <c r="F4849" t="s">
        <v>4986</v>
      </c>
      <c r="G4849">
        <v>18</v>
      </c>
      <c r="H4849" t="s">
        <v>5617</v>
      </c>
      <c r="I4849">
        <v>2011</v>
      </c>
      <c r="J4849" t="s">
        <v>4988</v>
      </c>
      <c r="K4849" t="s">
        <v>5241</v>
      </c>
      <c r="L4849">
        <v>14</v>
      </c>
      <c r="M4849" s="9" t="str">
        <f>Data[[#This Row],[schedule]]&amp;" | "&amp;Data[[#This Row],[section]]</f>
        <v>SCHEDULE 16: REPORT ON ASSOCIATED STATISTICS | 16a: Aircraft statistics: (i) International air passenger services</v>
      </c>
      <c r="N4849" s="9" t="str">
        <f t="shared" si="75"/>
        <v>SCHEDULE 16: REPORT ON ASSOCIATED STATISTICS | 16a: Aircraft statistics: (i) International air passenger services | Total number of landings | Aircraft type: Boeing 737-700</v>
      </c>
    </row>
    <row r="4850" spans="1:14">
      <c r="A4850" t="s">
        <v>2</v>
      </c>
      <c r="B4850">
        <v>2011</v>
      </c>
      <c r="C4850" t="s">
        <v>4984</v>
      </c>
      <c r="D4850" t="s">
        <v>4985</v>
      </c>
      <c r="E4850" t="s">
        <v>81</v>
      </c>
      <c r="F4850" t="s">
        <v>4990</v>
      </c>
      <c r="G4850">
        <v>18</v>
      </c>
      <c r="H4850" t="s">
        <v>5617</v>
      </c>
      <c r="I4850">
        <v>2011</v>
      </c>
      <c r="J4850" t="s">
        <v>304</v>
      </c>
      <c r="K4850" t="s">
        <v>6131</v>
      </c>
      <c r="L4850">
        <v>972</v>
      </c>
      <c r="M4850" s="9" t="str">
        <f>Data[[#This Row],[schedule]]&amp;" | "&amp;Data[[#This Row],[section]]</f>
        <v>SCHEDULE 16: REPORT ON ASSOCIATED STATISTICS | 16a: Aircraft statistics: (i) International air passenger services</v>
      </c>
      <c r="N4850" s="9" t="str">
        <f t="shared" si="75"/>
        <v>SCHEDULE 16: REPORT ON ASSOCIATED STATISTICS | 16a: Aircraft statistics: (i) International air passenger services | Total MCTOW | Aircraft type: Boeing 737-700</v>
      </c>
    </row>
    <row r="4851" spans="1:14">
      <c r="A4851" t="s">
        <v>2</v>
      </c>
      <c r="B4851">
        <v>2011</v>
      </c>
      <c r="C4851" t="s">
        <v>4984</v>
      </c>
      <c r="D4851" t="s">
        <v>4985</v>
      </c>
      <c r="E4851" t="s">
        <v>81</v>
      </c>
      <c r="F4851" t="s">
        <v>4986</v>
      </c>
      <c r="G4851">
        <v>19</v>
      </c>
      <c r="H4851" t="s">
        <v>5248</v>
      </c>
      <c r="I4851">
        <v>2011</v>
      </c>
      <c r="J4851" t="s">
        <v>4988</v>
      </c>
      <c r="K4851" t="s">
        <v>2301</v>
      </c>
      <c r="L4851">
        <v>4</v>
      </c>
      <c r="M4851" s="9" t="str">
        <f>Data[[#This Row],[schedule]]&amp;" | "&amp;Data[[#This Row],[section]]</f>
        <v>SCHEDULE 16: REPORT ON ASSOCIATED STATISTICS | 16a: Aircraft statistics: (i) International air passenger services</v>
      </c>
      <c r="N4851" s="9" t="str">
        <f t="shared" si="75"/>
        <v>SCHEDULE 16: REPORT ON ASSOCIATED STATISTICS | 16a: Aircraft statistics: (i) International air passenger services | Total number of landings | Aircraft type: Boeing 737-400</v>
      </c>
    </row>
    <row r="4852" spans="1:14">
      <c r="A4852" t="s">
        <v>2</v>
      </c>
      <c r="B4852">
        <v>2011</v>
      </c>
      <c r="C4852" t="s">
        <v>4984</v>
      </c>
      <c r="D4852" t="s">
        <v>4985</v>
      </c>
      <c r="E4852" t="s">
        <v>81</v>
      </c>
      <c r="F4852" t="s">
        <v>4990</v>
      </c>
      <c r="G4852">
        <v>19</v>
      </c>
      <c r="H4852" t="s">
        <v>5248</v>
      </c>
      <c r="I4852">
        <v>2011</v>
      </c>
      <c r="J4852" t="s">
        <v>304</v>
      </c>
      <c r="K4852" t="s">
        <v>5285</v>
      </c>
      <c r="L4852">
        <v>272</v>
      </c>
      <c r="M4852" s="9" t="str">
        <f>Data[[#This Row],[schedule]]&amp;" | "&amp;Data[[#This Row],[section]]</f>
        <v>SCHEDULE 16: REPORT ON ASSOCIATED STATISTICS | 16a: Aircraft statistics: (i) International air passenger services</v>
      </c>
      <c r="N4852" s="9" t="str">
        <f t="shared" si="75"/>
        <v>SCHEDULE 16: REPORT ON ASSOCIATED STATISTICS | 16a: Aircraft statistics: (i) International air passenger services | Total MCTOW | Aircraft type: Boeing 737-400</v>
      </c>
    </row>
    <row r="4853" spans="1:14">
      <c r="A4853" t="s">
        <v>2</v>
      </c>
      <c r="B4853">
        <v>2011</v>
      </c>
      <c r="C4853" t="s">
        <v>4984</v>
      </c>
      <c r="D4853" t="s">
        <v>4985</v>
      </c>
      <c r="E4853" t="s">
        <v>81</v>
      </c>
      <c r="F4853" t="s">
        <v>4986</v>
      </c>
      <c r="G4853">
        <v>20</v>
      </c>
      <c r="H4853" t="s">
        <v>4999</v>
      </c>
      <c r="I4853">
        <v>2011</v>
      </c>
      <c r="J4853" t="s">
        <v>4988</v>
      </c>
      <c r="K4853" t="s">
        <v>5826</v>
      </c>
      <c r="L4853">
        <v>142</v>
      </c>
      <c r="M4853" s="9" t="str">
        <f>Data[[#This Row],[schedule]]&amp;" | "&amp;Data[[#This Row],[section]]</f>
        <v>SCHEDULE 16: REPORT ON ASSOCIATED STATISTICS | 16a: Aircraft statistics: (i) International air passenger services</v>
      </c>
      <c r="N4853" s="9" t="str">
        <f t="shared" si="75"/>
        <v>SCHEDULE 16: REPORT ON ASSOCIATED STATISTICS | 16a: Aircraft statistics: (i) International air passenger services | Total number of landings | Aircraft type: Boeing 737-300</v>
      </c>
    </row>
    <row r="4854" spans="1:14">
      <c r="A4854" t="s">
        <v>2</v>
      </c>
      <c r="B4854">
        <v>2011</v>
      </c>
      <c r="C4854" t="s">
        <v>4984</v>
      </c>
      <c r="D4854" t="s">
        <v>4985</v>
      </c>
      <c r="E4854" t="s">
        <v>81</v>
      </c>
      <c r="F4854" t="s">
        <v>4990</v>
      </c>
      <c r="G4854">
        <v>20</v>
      </c>
      <c r="H4854" t="s">
        <v>4999</v>
      </c>
      <c r="I4854">
        <v>2011</v>
      </c>
      <c r="J4854" t="s">
        <v>304</v>
      </c>
      <c r="K4854" t="s">
        <v>5827</v>
      </c>
      <c r="L4854">
        <v>9661</v>
      </c>
      <c r="M4854" s="9" t="str">
        <f>Data[[#This Row],[schedule]]&amp;" | "&amp;Data[[#This Row],[section]]</f>
        <v>SCHEDULE 16: REPORT ON ASSOCIATED STATISTICS | 16a: Aircraft statistics: (i) International air passenger services</v>
      </c>
      <c r="N4854" s="9" t="str">
        <f t="shared" si="75"/>
        <v>SCHEDULE 16: REPORT ON ASSOCIATED STATISTICS | 16a: Aircraft statistics: (i) International air passenger services | Total MCTOW | Aircraft type: Boeing 737-300</v>
      </c>
    </row>
    <row r="4855" spans="1:14">
      <c r="A4855" t="s">
        <v>2</v>
      </c>
      <c r="B4855">
        <v>2011</v>
      </c>
      <c r="C4855" t="s">
        <v>4984</v>
      </c>
      <c r="D4855" t="s">
        <v>4985</v>
      </c>
      <c r="E4855" t="s">
        <v>81</v>
      </c>
      <c r="F4855" t="s">
        <v>4986</v>
      </c>
      <c r="G4855">
        <v>53</v>
      </c>
      <c r="H4855" t="s">
        <v>60</v>
      </c>
      <c r="I4855">
        <v>2011</v>
      </c>
      <c r="J4855" t="s">
        <v>4988</v>
      </c>
      <c r="K4855" t="s">
        <v>6132</v>
      </c>
      <c r="L4855">
        <v>4991</v>
      </c>
      <c r="M4855" s="9" t="str">
        <f>Data[[#This Row],[schedule]]&amp;" | "&amp;Data[[#This Row],[section]]</f>
        <v>SCHEDULE 16: REPORT ON ASSOCIATED STATISTICS | 16a: Aircraft statistics: (i) International air passenger services</v>
      </c>
      <c r="N4855" s="9" t="str">
        <f t="shared" si="75"/>
        <v>SCHEDULE 16: REPORT ON ASSOCIATED STATISTICS | 16a: Aircraft statistics: (i) International air passenger services | Total number of landings | Total</v>
      </c>
    </row>
    <row r="4856" spans="1:14">
      <c r="A4856" t="s">
        <v>2</v>
      </c>
      <c r="B4856">
        <v>2011</v>
      </c>
      <c r="C4856" t="s">
        <v>4984</v>
      </c>
      <c r="D4856" t="s">
        <v>4985</v>
      </c>
      <c r="E4856" t="s">
        <v>81</v>
      </c>
      <c r="F4856" t="s">
        <v>4990</v>
      </c>
      <c r="G4856">
        <v>53</v>
      </c>
      <c r="H4856" t="s">
        <v>60</v>
      </c>
      <c r="I4856">
        <v>2011</v>
      </c>
      <c r="J4856" t="s">
        <v>304</v>
      </c>
      <c r="K4856" t="s">
        <v>6133</v>
      </c>
      <c r="L4856">
        <v>547792</v>
      </c>
      <c r="M4856" s="9" t="str">
        <f>Data[[#This Row],[schedule]]&amp;" | "&amp;Data[[#This Row],[section]]</f>
        <v>SCHEDULE 16: REPORT ON ASSOCIATED STATISTICS | 16a: Aircraft statistics: (i) International air passenger services</v>
      </c>
      <c r="N4856" s="9" t="str">
        <f t="shared" si="75"/>
        <v>SCHEDULE 16: REPORT ON ASSOCIATED STATISTICS | 16a: Aircraft statistics: (i) International air passenger services | Total MCTOW | Total</v>
      </c>
    </row>
    <row r="4857" spans="1:14">
      <c r="A4857" t="s">
        <v>2</v>
      </c>
      <c r="B4857">
        <v>2011</v>
      </c>
      <c r="C4857" t="s">
        <v>4984</v>
      </c>
      <c r="D4857" t="s">
        <v>4996</v>
      </c>
      <c r="E4857" t="s">
        <v>81</v>
      </c>
      <c r="F4857" t="s">
        <v>4986</v>
      </c>
      <c r="G4857">
        <v>64</v>
      </c>
      <c r="H4857" t="s">
        <v>4992</v>
      </c>
      <c r="I4857">
        <v>2011</v>
      </c>
      <c r="J4857" t="s">
        <v>4988</v>
      </c>
      <c r="K4857" t="s">
        <v>6134</v>
      </c>
      <c r="L4857">
        <v>332</v>
      </c>
      <c r="M485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57" s="9" t="str">
        <f t="shared" si="75"/>
        <v>SCHEDULE 16: REPORT ON ASSOCIATED STATISTICS | 16a: Aircraft statistics: (ii) Domestic air passenger services: (1) Aircraft 30 tonnes MCTOW or more | Total number of landings | Aircraft type: Boeing 737-800</v>
      </c>
    </row>
    <row r="4858" spans="1:14">
      <c r="A4858" t="s">
        <v>2</v>
      </c>
      <c r="B4858">
        <v>2011</v>
      </c>
      <c r="C4858" t="s">
        <v>4984</v>
      </c>
      <c r="D4858" t="s">
        <v>4996</v>
      </c>
      <c r="E4858" t="s">
        <v>81</v>
      </c>
      <c r="F4858" t="s">
        <v>4990</v>
      </c>
      <c r="G4858">
        <v>64</v>
      </c>
      <c r="H4858" t="s">
        <v>4992</v>
      </c>
      <c r="I4858">
        <v>2011</v>
      </c>
      <c r="J4858" t="s">
        <v>304</v>
      </c>
      <c r="K4858" t="s">
        <v>6135</v>
      </c>
      <c r="L4858">
        <v>26234</v>
      </c>
      <c r="M485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58" s="9" t="str">
        <f t="shared" si="75"/>
        <v>SCHEDULE 16: REPORT ON ASSOCIATED STATISTICS | 16a: Aircraft statistics: (ii) Domestic air passenger services: (1) Aircraft 30 tonnes MCTOW or more | Total MCTOW | Aircraft type: Boeing 737-800</v>
      </c>
    </row>
    <row r="4859" spans="1:14">
      <c r="A4859" t="s">
        <v>2</v>
      </c>
      <c r="B4859">
        <v>2011</v>
      </c>
      <c r="C4859" t="s">
        <v>4984</v>
      </c>
      <c r="D4859" t="s">
        <v>4996</v>
      </c>
      <c r="E4859" t="s">
        <v>81</v>
      </c>
      <c r="F4859" t="s">
        <v>4986</v>
      </c>
      <c r="G4859">
        <v>65</v>
      </c>
      <c r="H4859" t="s">
        <v>4987</v>
      </c>
      <c r="I4859">
        <v>2011</v>
      </c>
      <c r="J4859" t="s">
        <v>4988</v>
      </c>
      <c r="K4859" t="s">
        <v>6136</v>
      </c>
      <c r="L4859">
        <v>2942</v>
      </c>
      <c r="M485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59" s="9" t="str">
        <f t="shared" si="75"/>
        <v>SCHEDULE 16: REPORT ON ASSOCIATED STATISTICS | 16a: Aircraft statistics: (ii) Domestic air passenger services: (1) Aircraft 30 tonnes MCTOW or more | Total number of landings | Aircraft type: Airbus A320</v>
      </c>
    </row>
    <row r="4860" spans="1:14">
      <c r="A4860" t="s">
        <v>2</v>
      </c>
      <c r="B4860">
        <v>2011</v>
      </c>
      <c r="C4860" t="s">
        <v>4984</v>
      </c>
      <c r="D4860" t="s">
        <v>4996</v>
      </c>
      <c r="E4860" t="s">
        <v>81</v>
      </c>
      <c r="F4860" t="s">
        <v>4990</v>
      </c>
      <c r="G4860">
        <v>65</v>
      </c>
      <c r="H4860" t="s">
        <v>4987</v>
      </c>
      <c r="I4860">
        <v>2011</v>
      </c>
      <c r="J4860" t="s">
        <v>304</v>
      </c>
      <c r="K4860" t="s">
        <v>6137</v>
      </c>
      <c r="L4860">
        <v>211824</v>
      </c>
      <c r="M486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0" s="9" t="str">
        <f t="shared" si="75"/>
        <v>SCHEDULE 16: REPORT ON ASSOCIATED STATISTICS | 16a: Aircraft statistics: (ii) Domestic air passenger services: (1) Aircraft 30 tonnes MCTOW or more | Total MCTOW | Aircraft type: Airbus A320</v>
      </c>
    </row>
    <row r="4861" spans="1:14">
      <c r="A4861" t="s">
        <v>2</v>
      </c>
      <c r="B4861">
        <v>2011</v>
      </c>
      <c r="C4861" t="s">
        <v>4984</v>
      </c>
      <c r="D4861" t="s">
        <v>4996</v>
      </c>
      <c r="E4861" t="s">
        <v>81</v>
      </c>
      <c r="F4861" t="s">
        <v>4986</v>
      </c>
      <c r="G4861">
        <v>66</v>
      </c>
      <c r="H4861" t="s">
        <v>5248</v>
      </c>
      <c r="I4861">
        <v>2011</v>
      </c>
      <c r="J4861" t="s">
        <v>4988</v>
      </c>
      <c r="K4861" t="s">
        <v>1624</v>
      </c>
      <c r="L4861">
        <v>1</v>
      </c>
      <c r="M486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1" s="9" t="str">
        <f t="shared" si="75"/>
        <v>SCHEDULE 16: REPORT ON ASSOCIATED STATISTICS | 16a: Aircraft statistics: (ii) Domestic air passenger services: (1) Aircraft 30 tonnes MCTOW or more | Total number of landings | Aircraft type: Boeing 737-400</v>
      </c>
    </row>
    <row r="4862" spans="1:14">
      <c r="A4862" t="s">
        <v>2</v>
      </c>
      <c r="B4862">
        <v>2011</v>
      </c>
      <c r="C4862" t="s">
        <v>4984</v>
      </c>
      <c r="D4862" t="s">
        <v>4996</v>
      </c>
      <c r="E4862" t="s">
        <v>81</v>
      </c>
      <c r="F4862" t="s">
        <v>4990</v>
      </c>
      <c r="G4862">
        <v>66</v>
      </c>
      <c r="H4862" t="s">
        <v>5248</v>
      </c>
      <c r="I4862">
        <v>2011</v>
      </c>
      <c r="J4862" t="s">
        <v>304</v>
      </c>
      <c r="K4862" t="s">
        <v>5666</v>
      </c>
      <c r="L4862">
        <v>68</v>
      </c>
      <c r="M486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2" s="9" t="str">
        <f t="shared" si="75"/>
        <v>SCHEDULE 16: REPORT ON ASSOCIATED STATISTICS | 16a: Aircraft statistics: (ii) Domestic air passenger services: (1) Aircraft 30 tonnes MCTOW or more | Total MCTOW | Aircraft type: Boeing 737-400</v>
      </c>
    </row>
    <row r="4863" spans="1:14">
      <c r="A4863" t="s">
        <v>2</v>
      </c>
      <c r="B4863">
        <v>2011</v>
      </c>
      <c r="C4863" t="s">
        <v>4984</v>
      </c>
      <c r="D4863" t="s">
        <v>4996</v>
      </c>
      <c r="E4863" t="s">
        <v>81</v>
      </c>
      <c r="F4863" t="s">
        <v>4986</v>
      </c>
      <c r="G4863">
        <v>67</v>
      </c>
      <c r="H4863" t="s">
        <v>4999</v>
      </c>
      <c r="I4863">
        <v>2011</v>
      </c>
      <c r="J4863" t="s">
        <v>4988</v>
      </c>
      <c r="K4863" t="s">
        <v>6138</v>
      </c>
      <c r="L4863">
        <v>8787</v>
      </c>
      <c r="M486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3" s="9" t="str">
        <f t="shared" si="75"/>
        <v>SCHEDULE 16: REPORT ON ASSOCIATED STATISTICS | 16a: Aircraft statistics: (ii) Domestic air passenger services: (1) Aircraft 30 tonnes MCTOW or more | Total number of landings | Aircraft type: Boeing 737-300</v>
      </c>
    </row>
    <row r="4864" spans="1:14">
      <c r="A4864" t="s">
        <v>2</v>
      </c>
      <c r="B4864">
        <v>2011</v>
      </c>
      <c r="C4864" t="s">
        <v>4984</v>
      </c>
      <c r="D4864" t="s">
        <v>4996</v>
      </c>
      <c r="E4864" t="s">
        <v>81</v>
      </c>
      <c r="F4864" t="s">
        <v>4990</v>
      </c>
      <c r="G4864">
        <v>67</v>
      </c>
      <c r="H4864" t="s">
        <v>4999</v>
      </c>
      <c r="I4864">
        <v>2011</v>
      </c>
      <c r="J4864" t="s">
        <v>304</v>
      </c>
      <c r="K4864" t="s">
        <v>6139</v>
      </c>
      <c r="L4864">
        <v>597850</v>
      </c>
      <c r="M486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4" s="9" t="str">
        <f t="shared" si="75"/>
        <v>SCHEDULE 16: REPORT ON ASSOCIATED STATISTICS | 16a: Aircraft statistics: (ii) Domestic air passenger services: (1) Aircraft 30 tonnes MCTOW or more | Total MCTOW | Aircraft type: Boeing 737-300</v>
      </c>
    </row>
    <row r="4865" spans="1:14">
      <c r="A4865" t="s">
        <v>2</v>
      </c>
      <c r="B4865">
        <v>2011</v>
      </c>
      <c r="C4865" t="s">
        <v>4984</v>
      </c>
      <c r="D4865" t="s">
        <v>4996</v>
      </c>
      <c r="E4865" t="s">
        <v>81</v>
      </c>
      <c r="F4865" t="s">
        <v>4986</v>
      </c>
      <c r="G4865">
        <v>68</v>
      </c>
      <c r="H4865" t="s">
        <v>6140</v>
      </c>
      <c r="I4865">
        <v>2011</v>
      </c>
      <c r="J4865" t="s">
        <v>4988</v>
      </c>
      <c r="K4865" t="s">
        <v>5238</v>
      </c>
      <c r="L4865">
        <v>10</v>
      </c>
      <c r="M486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5" s="9" t="str">
        <f t="shared" si="75"/>
        <v>SCHEDULE 16: REPORT ON ASSOCIATED STATISTICS | 16a: Aircraft statistics: (ii) Domestic air passenger services: (1) Aircraft 30 tonnes MCTOW or more | Total number of landings | Aircraft type: Boeing 737-200</v>
      </c>
    </row>
    <row r="4866" spans="1:14">
      <c r="A4866" t="s">
        <v>2</v>
      </c>
      <c r="B4866">
        <v>2011</v>
      </c>
      <c r="C4866" t="s">
        <v>4984</v>
      </c>
      <c r="D4866" t="s">
        <v>4996</v>
      </c>
      <c r="E4866" t="s">
        <v>81</v>
      </c>
      <c r="F4866" t="s">
        <v>4990</v>
      </c>
      <c r="G4866">
        <v>68</v>
      </c>
      <c r="H4866" t="s">
        <v>6140</v>
      </c>
      <c r="I4866">
        <v>2011</v>
      </c>
      <c r="J4866" t="s">
        <v>304</v>
      </c>
      <c r="K4866" t="s">
        <v>6141</v>
      </c>
      <c r="L4866">
        <v>490</v>
      </c>
      <c r="M486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6" s="9" t="str">
        <f t="shared" ref="N4866:N4929" si="76">SUBSTITUTE(SUBSTITUTE(SUBSTITUTE(C4866&amp;" | "&amp;D4866&amp;" | "&amp;E4866&amp;" | "&amp;F4866&amp;" | "&amp;H4866," |  |  | "," | ")," |  |  | "," | ")," |  | "," | ")</f>
        <v>SCHEDULE 16: REPORT ON ASSOCIATED STATISTICS | 16a: Aircraft statistics: (ii) Domestic air passenger services: (1) Aircraft 30 tonnes MCTOW or more | Total MCTOW | Aircraft type: Boeing 737-200</v>
      </c>
    </row>
    <row r="4867" spans="1:14">
      <c r="A4867" t="s">
        <v>2</v>
      </c>
      <c r="B4867">
        <v>2011</v>
      </c>
      <c r="C4867" t="s">
        <v>4984</v>
      </c>
      <c r="D4867" t="s">
        <v>4996</v>
      </c>
      <c r="E4867" t="s">
        <v>81</v>
      </c>
      <c r="F4867" t="s">
        <v>4986</v>
      </c>
      <c r="G4867">
        <v>69</v>
      </c>
      <c r="H4867" t="s">
        <v>6142</v>
      </c>
      <c r="I4867">
        <v>2011</v>
      </c>
      <c r="J4867" t="s">
        <v>4988</v>
      </c>
      <c r="K4867" t="s">
        <v>4453</v>
      </c>
      <c r="L4867">
        <v>3</v>
      </c>
      <c r="M486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7" s="9" t="str">
        <f t="shared" si="76"/>
        <v>SCHEDULE 16: REPORT ON ASSOCIATED STATISTICS | 16a: Aircraft statistics: (ii) Domestic air passenger services: (1) Aircraft 30 tonnes MCTOW or more | Total number of landings | Aircraft type: British Aerospace - B462</v>
      </c>
    </row>
    <row r="4868" spans="1:14">
      <c r="A4868" t="s">
        <v>2</v>
      </c>
      <c r="B4868">
        <v>2011</v>
      </c>
      <c r="C4868" t="s">
        <v>4984</v>
      </c>
      <c r="D4868" t="s">
        <v>4996</v>
      </c>
      <c r="E4868" t="s">
        <v>81</v>
      </c>
      <c r="F4868" t="s">
        <v>4990</v>
      </c>
      <c r="G4868">
        <v>69</v>
      </c>
      <c r="H4868" t="s">
        <v>6142</v>
      </c>
      <c r="I4868">
        <v>2011</v>
      </c>
      <c r="J4868" t="s">
        <v>304</v>
      </c>
      <c r="K4868" t="s">
        <v>6143</v>
      </c>
      <c r="L4868">
        <v>127</v>
      </c>
      <c r="M486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8" s="9" t="str">
        <f t="shared" si="76"/>
        <v>SCHEDULE 16: REPORT ON ASSOCIATED STATISTICS | 16a: Aircraft statistics: (ii) Domestic air passenger services: (1) Aircraft 30 tonnes MCTOW or more | Total MCTOW | Aircraft type: British Aerospace - B462</v>
      </c>
    </row>
    <row r="4869" spans="1:14">
      <c r="A4869" t="s">
        <v>2</v>
      </c>
      <c r="B4869">
        <v>2011</v>
      </c>
      <c r="C4869" t="s">
        <v>4984</v>
      </c>
      <c r="D4869" t="s">
        <v>4996</v>
      </c>
      <c r="E4869" t="s">
        <v>81</v>
      </c>
      <c r="F4869" t="s">
        <v>4986</v>
      </c>
      <c r="G4869">
        <v>88</v>
      </c>
      <c r="H4869" t="s">
        <v>60</v>
      </c>
      <c r="I4869">
        <v>2011</v>
      </c>
      <c r="J4869" t="s">
        <v>4988</v>
      </c>
      <c r="K4869" t="s">
        <v>6144</v>
      </c>
      <c r="L4869">
        <v>12075</v>
      </c>
      <c r="M486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69" s="9" t="str">
        <f t="shared" si="76"/>
        <v>SCHEDULE 16: REPORT ON ASSOCIATED STATISTICS | 16a: Aircraft statistics: (ii) Domestic air passenger services: (1) Aircraft 30 tonnes MCTOW or more | Total number of landings | Total</v>
      </c>
    </row>
    <row r="4870" spans="1:14">
      <c r="A4870" t="s">
        <v>2</v>
      </c>
      <c r="B4870">
        <v>2011</v>
      </c>
      <c r="C4870" t="s">
        <v>4984</v>
      </c>
      <c r="D4870" t="s">
        <v>4996</v>
      </c>
      <c r="E4870" t="s">
        <v>81</v>
      </c>
      <c r="F4870" t="s">
        <v>4990</v>
      </c>
      <c r="G4870">
        <v>88</v>
      </c>
      <c r="H4870" t="s">
        <v>60</v>
      </c>
      <c r="I4870">
        <v>2011</v>
      </c>
      <c r="J4870" t="s">
        <v>304</v>
      </c>
      <c r="K4870" t="s">
        <v>6145</v>
      </c>
      <c r="L4870">
        <v>836593</v>
      </c>
      <c r="M487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4870" s="9" t="str">
        <f t="shared" si="76"/>
        <v>SCHEDULE 16: REPORT ON ASSOCIATED STATISTICS | 16a: Aircraft statistics: (ii) Domestic air passenger services: (1) Aircraft 30 tonnes MCTOW or more | Total MCTOW | Total</v>
      </c>
    </row>
    <row r="4871" spans="1:14">
      <c r="A4871" t="s">
        <v>2</v>
      </c>
      <c r="B4871">
        <v>2011</v>
      </c>
      <c r="C4871" t="s">
        <v>4984</v>
      </c>
      <c r="D4871" t="s">
        <v>5007</v>
      </c>
      <c r="E4871" t="s">
        <v>81</v>
      </c>
      <c r="F4871" t="s">
        <v>4986</v>
      </c>
      <c r="G4871">
        <v>91</v>
      </c>
      <c r="H4871" t="s">
        <v>5627</v>
      </c>
      <c r="I4871">
        <v>2011</v>
      </c>
      <c r="J4871" t="s">
        <v>4988</v>
      </c>
      <c r="K4871" t="s">
        <v>6146</v>
      </c>
      <c r="L4871">
        <v>60</v>
      </c>
      <c r="M487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1" s="9" t="str">
        <f t="shared" si="76"/>
        <v>SCHEDULE 16: REPORT ON ASSOCIATED STATISTICS | 16a: Aircraft statistics: (ii) Domestic air passenger services: (2) Aircraft 3 tonnes or more but less than 30 tonnes MCTOW | Total number of landings | Aircraft type: CVLT</v>
      </c>
    </row>
    <row r="4872" spans="1:14">
      <c r="A4872" t="s">
        <v>2</v>
      </c>
      <c r="B4872">
        <v>2011</v>
      </c>
      <c r="C4872" t="s">
        <v>4984</v>
      </c>
      <c r="D4872" t="s">
        <v>5007</v>
      </c>
      <c r="E4872" t="s">
        <v>81</v>
      </c>
      <c r="F4872" t="s">
        <v>4990</v>
      </c>
      <c r="G4872">
        <v>91</v>
      </c>
      <c r="H4872" t="s">
        <v>5627</v>
      </c>
      <c r="I4872">
        <v>2011</v>
      </c>
      <c r="J4872" t="s">
        <v>304</v>
      </c>
      <c r="K4872" t="s">
        <v>6147</v>
      </c>
      <c r="L4872">
        <v>1578</v>
      </c>
      <c r="M487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2" s="9" t="str">
        <f t="shared" si="76"/>
        <v>SCHEDULE 16: REPORT ON ASSOCIATED STATISTICS | 16a: Aircraft statistics: (ii) Domestic air passenger services: (2) Aircraft 3 tonnes or more but less than 30 tonnes MCTOW | Total MCTOW | Aircraft type: CVLT</v>
      </c>
    </row>
    <row r="4873" spans="1:14">
      <c r="A4873" t="s">
        <v>2</v>
      </c>
      <c r="B4873">
        <v>2011</v>
      </c>
      <c r="C4873" t="s">
        <v>4984</v>
      </c>
      <c r="D4873" t="s">
        <v>5007</v>
      </c>
      <c r="E4873" t="s">
        <v>81</v>
      </c>
      <c r="F4873" t="s">
        <v>4986</v>
      </c>
      <c r="G4873">
        <v>92</v>
      </c>
      <c r="H4873" t="s">
        <v>6148</v>
      </c>
      <c r="I4873">
        <v>2011</v>
      </c>
      <c r="J4873" t="s">
        <v>4988</v>
      </c>
      <c r="K4873" t="s">
        <v>6149</v>
      </c>
      <c r="L4873">
        <v>4757</v>
      </c>
      <c r="M487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3" s="9" t="str">
        <f t="shared" si="76"/>
        <v>SCHEDULE 16: REPORT ON ASSOCIATED STATISTICS | 16a: Aircraft statistics: (ii) Domestic air passenger services: (2) Aircraft 3 tonnes or more but less than 30 tonnes MCTOW | Total number of landings | Aircraft type: ATR 72-200</v>
      </c>
    </row>
    <row r="4874" spans="1:14">
      <c r="A4874" t="s">
        <v>2</v>
      </c>
      <c r="B4874">
        <v>2011</v>
      </c>
      <c r="C4874" t="s">
        <v>4984</v>
      </c>
      <c r="D4874" t="s">
        <v>5007</v>
      </c>
      <c r="E4874" t="s">
        <v>81</v>
      </c>
      <c r="F4874" t="s">
        <v>4990</v>
      </c>
      <c r="G4874">
        <v>92</v>
      </c>
      <c r="H4874" t="s">
        <v>6148</v>
      </c>
      <c r="I4874">
        <v>2011</v>
      </c>
      <c r="J4874" t="s">
        <v>304</v>
      </c>
      <c r="K4874" t="s">
        <v>6150</v>
      </c>
      <c r="L4874">
        <v>104654</v>
      </c>
      <c r="M487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4" s="9" t="str">
        <f t="shared" si="76"/>
        <v>SCHEDULE 16: REPORT ON ASSOCIATED STATISTICS | 16a: Aircraft statistics: (ii) Domestic air passenger services: (2) Aircraft 3 tonnes or more but less than 30 tonnes MCTOW | Total MCTOW | Aircraft type: ATR 72-200</v>
      </c>
    </row>
    <row r="4875" spans="1:14">
      <c r="A4875" t="s">
        <v>2</v>
      </c>
      <c r="B4875">
        <v>2011</v>
      </c>
      <c r="C4875" t="s">
        <v>4984</v>
      </c>
      <c r="D4875" t="s">
        <v>5007</v>
      </c>
      <c r="E4875" t="s">
        <v>81</v>
      </c>
      <c r="F4875" t="s">
        <v>4986</v>
      </c>
      <c r="G4875">
        <v>93</v>
      </c>
      <c r="H4875" t="s">
        <v>5632</v>
      </c>
      <c r="I4875">
        <v>2011</v>
      </c>
      <c r="J4875" t="s">
        <v>4988</v>
      </c>
      <c r="K4875" t="s">
        <v>6151</v>
      </c>
      <c r="L4875">
        <v>3958</v>
      </c>
      <c r="M487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5" s="9" t="str">
        <f t="shared" si="76"/>
        <v>SCHEDULE 16: REPORT ON ASSOCIATED STATISTICS | 16a: Aircraft statistics: (ii) Domestic air passenger services: (2) Aircraft 3 tonnes or more but less than 30 tonnes MCTOW | Total number of landings | Aircraft type: ATR 72-500</v>
      </c>
    </row>
    <row r="4876" spans="1:14">
      <c r="A4876" t="s">
        <v>2</v>
      </c>
      <c r="B4876">
        <v>2011</v>
      </c>
      <c r="C4876" t="s">
        <v>4984</v>
      </c>
      <c r="D4876" t="s">
        <v>5007</v>
      </c>
      <c r="E4876" t="s">
        <v>81</v>
      </c>
      <c r="F4876" t="s">
        <v>4990</v>
      </c>
      <c r="G4876">
        <v>93</v>
      </c>
      <c r="H4876" t="s">
        <v>5632</v>
      </c>
      <c r="I4876">
        <v>2011</v>
      </c>
      <c r="J4876" t="s">
        <v>304</v>
      </c>
      <c r="K4876" t="s">
        <v>6152</v>
      </c>
      <c r="L4876">
        <v>87076</v>
      </c>
      <c r="M487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6" s="9" t="str">
        <f t="shared" si="76"/>
        <v>SCHEDULE 16: REPORT ON ASSOCIATED STATISTICS | 16a: Aircraft statistics: (ii) Domestic air passenger services: (2) Aircraft 3 tonnes or more but less than 30 tonnes MCTOW | Total MCTOW | Aircraft type: ATR 72-500</v>
      </c>
    </row>
    <row r="4877" spans="1:14">
      <c r="A4877" t="s">
        <v>2</v>
      </c>
      <c r="B4877">
        <v>2011</v>
      </c>
      <c r="C4877" t="s">
        <v>4984</v>
      </c>
      <c r="D4877" t="s">
        <v>5007</v>
      </c>
      <c r="E4877" t="s">
        <v>81</v>
      </c>
      <c r="F4877" t="s">
        <v>4986</v>
      </c>
      <c r="G4877">
        <v>94</v>
      </c>
      <c r="H4877" t="s">
        <v>5635</v>
      </c>
      <c r="I4877">
        <v>2011</v>
      </c>
      <c r="J4877" t="s">
        <v>4988</v>
      </c>
      <c r="K4877" t="s">
        <v>6153</v>
      </c>
      <c r="L4877">
        <v>6283</v>
      </c>
      <c r="M487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7" s="9" t="str">
        <f t="shared" si="76"/>
        <v>SCHEDULE 16: REPORT ON ASSOCIATED STATISTICS | 16a: Aircraft statistics: (ii) Domestic air passenger services: (2) Aircraft 3 tonnes or more but less than 30 tonnes MCTOW | Total number of landings | Aircraft type: De Havilland Dash 8 (300)</v>
      </c>
    </row>
    <row r="4878" spans="1:14">
      <c r="A4878" t="s">
        <v>2</v>
      </c>
      <c r="B4878">
        <v>2011</v>
      </c>
      <c r="C4878" t="s">
        <v>4984</v>
      </c>
      <c r="D4878" t="s">
        <v>5007</v>
      </c>
      <c r="E4878" t="s">
        <v>81</v>
      </c>
      <c r="F4878" t="s">
        <v>4990</v>
      </c>
      <c r="G4878">
        <v>94</v>
      </c>
      <c r="H4878" t="s">
        <v>5635</v>
      </c>
      <c r="I4878">
        <v>2011</v>
      </c>
      <c r="J4878" t="s">
        <v>304</v>
      </c>
      <c r="K4878" t="s">
        <v>6154</v>
      </c>
      <c r="L4878">
        <v>122550</v>
      </c>
      <c r="M487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8" s="9" t="str">
        <f t="shared" si="76"/>
        <v>SCHEDULE 16: REPORT ON ASSOCIATED STATISTICS | 16a: Aircraft statistics: (ii) Domestic air passenger services: (2) Aircraft 3 tonnes or more but less than 30 tonnes MCTOW | Total MCTOW | Aircraft type: De Havilland Dash 8 (300)</v>
      </c>
    </row>
    <row r="4879" spans="1:14">
      <c r="A4879" t="s">
        <v>2</v>
      </c>
      <c r="B4879">
        <v>2011</v>
      </c>
      <c r="C4879" t="s">
        <v>4984</v>
      </c>
      <c r="D4879" t="s">
        <v>5007</v>
      </c>
      <c r="E4879" t="s">
        <v>81</v>
      </c>
      <c r="F4879" t="s">
        <v>4986</v>
      </c>
      <c r="G4879">
        <v>95</v>
      </c>
      <c r="H4879" t="s">
        <v>6155</v>
      </c>
      <c r="I4879">
        <v>2011</v>
      </c>
      <c r="J4879" t="s">
        <v>4988</v>
      </c>
      <c r="K4879" t="s">
        <v>1308</v>
      </c>
      <c r="L4879">
        <v>2</v>
      </c>
      <c r="M487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79" s="9" t="str">
        <f t="shared" si="76"/>
        <v>SCHEDULE 16: REPORT ON ASSOCIATED STATISTICS | 16a: Aircraft statistics: (ii) Domestic air passenger services: (2) Aircraft 3 tonnes or more but less than 30 tonnes MCTOW | Total number of landings | Aircraft type: De Havilland Dash 8 (100)</v>
      </c>
    </row>
    <row r="4880" spans="1:14">
      <c r="A4880" t="s">
        <v>2</v>
      </c>
      <c r="B4880">
        <v>2011</v>
      </c>
      <c r="C4880" t="s">
        <v>4984</v>
      </c>
      <c r="D4880" t="s">
        <v>5007</v>
      </c>
      <c r="E4880" t="s">
        <v>81</v>
      </c>
      <c r="F4880" t="s">
        <v>4990</v>
      </c>
      <c r="G4880">
        <v>95</v>
      </c>
      <c r="H4880" t="s">
        <v>6155</v>
      </c>
      <c r="I4880">
        <v>2011</v>
      </c>
      <c r="J4880" t="s">
        <v>304</v>
      </c>
      <c r="K4880" t="s">
        <v>6156</v>
      </c>
      <c r="L4880">
        <v>31</v>
      </c>
      <c r="M488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0" s="9" t="str">
        <f t="shared" si="76"/>
        <v>SCHEDULE 16: REPORT ON ASSOCIATED STATISTICS | 16a: Aircraft statistics: (ii) Domestic air passenger services: (2) Aircraft 3 tonnes or more but less than 30 tonnes MCTOW | Total MCTOW | Aircraft type: De Havilland Dash 8 (100)</v>
      </c>
    </row>
    <row r="4881" spans="1:14">
      <c r="A4881" t="s">
        <v>2</v>
      </c>
      <c r="B4881">
        <v>2011</v>
      </c>
      <c r="C4881" t="s">
        <v>4984</v>
      </c>
      <c r="D4881" t="s">
        <v>5007</v>
      </c>
      <c r="E4881" t="s">
        <v>81</v>
      </c>
      <c r="F4881" t="s">
        <v>4986</v>
      </c>
      <c r="G4881">
        <v>96</v>
      </c>
      <c r="H4881" t="s">
        <v>6157</v>
      </c>
      <c r="I4881">
        <v>2011</v>
      </c>
      <c r="J4881" t="s">
        <v>4988</v>
      </c>
      <c r="K4881" t="s">
        <v>1308</v>
      </c>
      <c r="L4881">
        <v>2</v>
      </c>
      <c r="M488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1" s="9" t="str">
        <f t="shared" si="76"/>
        <v>SCHEDULE 16: REPORT ON ASSOCIATED STATISTICS | 16a: Aircraft statistics: (ii) Domestic air passenger services: (2) Aircraft 3 tonnes or more but less than 30 tonnes MCTOW | Total number of landings | Aircraft type: Douglas DC3</v>
      </c>
    </row>
    <row r="4882" spans="1:14">
      <c r="A4882" t="s">
        <v>2</v>
      </c>
      <c r="B4882">
        <v>2011</v>
      </c>
      <c r="C4882" t="s">
        <v>4984</v>
      </c>
      <c r="D4882" t="s">
        <v>5007</v>
      </c>
      <c r="E4882" t="s">
        <v>81</v>
      </c>
      <c r="F4882" t="s">
        <v>4990</v>
      </c>
      <c r="G4882">
        <v>96</v>
      </c>
      <c r="H4882" t="s">
        <v>6157</v>
      </c>
      <c r="I4882">
        <v>2011</v>
      </c>
      <c r="J4882" t="s">
        <v>304</v>
      </c>
      <c r="K4882" t="s">
        <v>5351</v>
      </c>
      <c r="L4882">
        <v>23</v>
      </c>
      <c r="M488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2" s="9" t="str">
        <f t="shared" si="76"/>
        <v>SCHEDULE 16: REPORT ON ASSOCIATED STATISTICS | 16a: Aircraft statistics: (ii) Domestic air passenger services: (2) Aircraft 3 tonnes or more but less than 30 tonnes MCTOW | Total MCTOW | Aircraft type: Douglas DC3</v>
      </c>
    </row>
    <row r="4883" spans="1:14">
      <c r="A4883" t="s">
        <v>2</v>
      </c>
      <c r="B4883">
        <v>2011</v>
      </c>
      <c r="C4883" t="s">
        <v>4984</v>
      </c>
      <c r="D4883" t="s">
        <v>5007</v>
      </c>
      <c r="E4883" t="s">
        <v>81</v>
      </c>
      <c r="F4883" t="s">
        <v>4986</v>
      </c>
      <c r="G4883">
        <v>97</v>
      </c>
      <c r="H4883" t="s">
        <v>5638</v>
      </c>
      <c r="I4883">
        <v>2011</v>
      </c>
      <c r="J4883" t="s">
        <v>4988</v>
      </c>
      <c r="K4883" t="s">
        <v>6158</v>
      </c>
      <c r="L4883">
        <v>2405</v>
      </c>
      <c r="M488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3" s="9" t="str">
        <f t="shared" si="76"/>
        <v>SCHEDULE 16: REPORT ON ASSOCIATED STATISTICS | 16a: Aircraft statistics: (ii) Domestic air passenger services: (2) Aircraft 3 tonnes or more but less than 30 tonnes MCTOW | Total number of landings | Aircraft type: Beech B190</v>
      </c>
    </row>
    <row r="4884" spans="1:14">
      <c r="A4884" t="s">
        <v>2</v>
      </c>
      <c r="B4884">
        <v>2011</v>
      </c>
      <c r="C4884" t="s">
        <v>4984</v>
      </c>
      <c r="D4884" t="s">
        <v>5007</v>
      </c>
      <c r="E4884" t="s">
        <v>81</v>
      </c>
      <c r="F4884" t="s">
        <v>4990</v>
      </c>
      <c r="G4884">
        <v>97</v>
      </c>
      <c r="H4884" t="s">
        <v>5638</v>
      </c>
      <c r="I4884">
        <v>2011</v>
      </c>
      <c r="J4884" t="s">
        <v>304</v>
      </c>
      <c r="K4884" t="s">
        <v>6159</v>
      </c>
      <c r="L4884">
        <v>18675</v>
      </c>
      <c r="M488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4" s="9" t="str">
        <f t="shared" si="76"/>
        <v>SCHEDULE 16: REPORT ON ASSOCIATED STATISTICS | 16a: Aircraft statistics: (ii) Domestic air passenger services: (2) Aircraft 3 tonnes or more but less than 30 tonnes MCTOW | Total MCTOW | Aircraft type: Beech B190</v>
      </c>
    </row>
    <row r="4885" spans="1:14">
      <c r="A4885" t="s">
        <v>2</v>
      </c>
      <c r="B4885">
        <v>2011</v>
      </c>
      <c r="C4885" t="s">
        <v>4984</v>
      </c>
      <c r="D4885" t="s">
        <v>5007</v>
      </c>
      <c r="E4885" t="s">
        <v>81</v>
      </c>
      <c r="F4885" t="s">
        <v>4986</v>
      </c>
      <c r="G4885">
        <v>98</v>
      </c>
      <c r="H4885" t="s">
        <v>6160</v>
      </c>
      <c r="I4885">
        <v>2011</v>
      </c>
      <c r="J4885" t="s">
        <v>4988</v>
      </c>
      <c r="K4885" t="s">
        <v>6161</v>
      </c>
      <c r="L4885">
        <v>164</v>
      </c>
      <c r="M488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5" s="9" t="str">
        <f t="shared" si="76"/>
        <v>SCHEDULE 16: REPORT ON ASSOCIATED STATISTICS | 16a: Aircraft statistics: (ii) Domestic air passenger services: (2) Aircraft 3 tonnes or more but less than 30 tonnes MCTOW | Total number of landings | Aircraft type: Jetstream - JS32</v>
      </c>
    </row>
    <row r="4886" spans="1:14">
      <c r="A4886" t="s">
        <v>2</v>
      </c>
      <c r="B4886">
        <v>2011</v>
      </c>
      <c r="C4886" t="s">
        <v>4984</v>
      </c>
      <c r="D4886" t="s">
        <v>5007</v>
      </c>
      <c r="E4886" t="s">
        <v>81</v>
      </c>
      <c r="F4886" t="s">
        <v>4990</v>
      </c>
      <c r="G4886">
        <v>98</v>
      </c>
      <c r="H4886" t="s">
        <v>6160</v>
      </c>
      <c r="I4886">
        <v>2011</v>
      </c>
      <c r="J4886" t="s">
        <v>304</v>
      </c>
      <c r="K4886" t="s">
        <v>6162</v>
      </c>
      <c r="L4886">
        <v>1205</v>
      </c>
      <c r="M488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6" s="9" t="str">
        <f t="shared" si="76"/>
        <v>SCHEDULE 16: REPORT ON ASSOCIATED STATISTICS | 16a: Aircraft statistics: (ii) Domestic air passenger services: (2) Aircraft 3 tonnes or more but less than 30 tonnes MCTOW | Total MCTOW | Aircraft type: Jetstream - JS32</v>
      </c>
    </row>
    <row r="4887" spans="1:14">
      <c r="A4887" t="s">
        <v>2</v>
      </c>
      <c r="B4887">
        <v>2011</v>
      </c>
      <c r="C4887" t="s">
        <v>4984</v>
      </c>
      <c r="D4887" t="s">
        <v>5007</v>
      </c>
      <c r="E4887" t="s">
        <v>81</v>
      </c>
      <c r="F4887" t="s">
        <v>4986</v>
      </c>
      <c r="G4887">
        <v>99</v>
      </c>
      <c r="H4887" t="s">
        <v>6163</v>
      </c>
      <c r="I4887">
        <v>2011</v>
      </c>
      <c r="J4887" t="s">
        <v>4988</v>
      </c>
      <c r="K4887" t="s">
        <v>1624</v>
      </c>
      <c r="L4887">
        <v>1</v>
      </c>
      <c r="M488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7" s="9" t="str">
        <f t="shared" si="76"/>
        <v>SCHEDULE 16: REPORT ON ASSOCIATED STATISTICS | 16a: Aircraft statistics: (ii) Domestic air passenger services: (2) Aircraft 3 tonnes or more but less than 30 tonnes MCTOW | Total number of landings | Aircraft type: Fairchild Metroliner - SW4B</v>
      </c>
    </row>
    <row r="4888" spans="1:14">
      <c r="A4888" t="s">
        <v>2</v>
      </c>
      <c r="B4888">
        <v>2011</v>
      </c>
      <c r="C4888" t="s">
        <v>4984</v>
      </c>
      <c r="D4888" t="s">
        <v>5007</v>
      </c>
      <c r="E4888" t="s">
        <v>81</v>
      </c>
      <c r="F4888" t="s">
        <v>4990</v>
      </c>
      <c r="G4888">
        <v>99</v>
      </c>
      <c r="H4888" t="s">
        <v>6163</v>
      </c>
      <c r="I4888">
        <v>2011</v>
      </c>
      <c r="J4888" t="s">
        <v>304</v>
      </c>
      <c r="K4888" t="s">
        <v>5002</v>
      </c>
      <c r="L4888">
        <v>7</v>
      </c>
      <c r="M488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8" s="9" t="str">
        <f t="shared" si="76"/>
        <v>SCHEDULE 16: REPORT ON ASSOCIATED STATISTICS | 16a: Aircraft statistics: (ii) Domestic air passenger services: (2) Aircraft 3 tonnes or more but less than 30 tonnes MCTOW | Total MCTOW | Aircraft type: Fairchild Metroliner - SW4B</v>
      </c>
    </row>
    <row r="4889" spans="1:14">
      <c r="A4889" t="s">
        <v>2</v>
      </c>
      <c r="B4889">
        <v>2011</v>
      </c>
      <c r="C4889" t="s">
        <v>4984</v>
      </c>
      <c r="D4889" t="s">
        <v>5007</v>
      </c>
      <c r="E4889" t="s">
        <v>81</v>
      </c>
      <c r="F4889" t="s">
        <v>4986</v>
      </c>
      <c r="G4889">
        <v>115</v>
      </c>
      <c r="H4889" t="s">
        <v>60</v>
      </c>
      <c r="I4889">
        <v>2011</v>
      </c>
      <c r="J4889" t="s">
        <v>4988</v>
      </c>
      <c r="K4889" t="s">
        <v>6164</v>
      </c>
      <c r="L4889">
        <v>17632</v>
      </c>
      <c r="M488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89" s="9" t="str">
        <f t="shared" si="76"/>
        <v>SCHEDULE 16: REPORT ON ASSOCIATED STATISTICS | 16a: Aircraft statistics: (ii) Domestic air passenger services: (2) Aircraft 3 tonnes or more but less than 30 tonnes MCTOW | Total number of landings | Total</v>
      </c>
    </row>
    <row r="4890" spans="1:14">
      <c r="A4890" t="s">
        <v>2</v>
      </c>
      <c r="B4890">
        <v>2011</v>
      </c>
      <c r="C4890" t="s">
        <v>4984</v>
      </c>
      <c r="D4890" t="s">
        <v>5007</v>
      </c>
      <c r="E4890" t="s">
        <v>81</v>
      </c>
      <c r="F4890" t="s">
        <v>4990</v>
      </c>
      <c r="G4890">
        <v>115</v>
      </c>
      <c r="H4890" t="s">
        <v>60</v>
      </c>
      <c r="I4890">
        <v>2011</v>
      </c>
      <c r="J4890" t="s">
        <v>304</v>
      </c>
      <c r="K4890" t="s">
        <v>6165</v>
      </c>
      <c r="L4890">
        <v>335799</v>
      </c>
      <c r="M489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4890" s="9" t="str">
        <f t="shared" si="76"/>
        <v>SCHEDULE 16: REPORT ON ASSOCIATED STATISTICS | 16a: Aircraft statistics: (ii) Domestic air passenger services: (2) Aircraft 3 tonnes or more but less than 30 tonnes MCTOW | Total MCTOW | Total</v>
      </c>
    </row>
    <row r="4891" spans="1:14">
      <c r="A4891" t="s">
        <v>2</v>
      </c>
      <c r="B4891">
        <v>2011</v>
      </c>
      <c r="C4891" t="s">
        <v>4984</v>
      </c>
      <c r="D4891" t="s">
        <v>5038</v>
      </c>
      <c r="E4891" t="s">
        <v>81</v>
      </c>
      <c r="F4891" t="s">
        <v>4986</v>
      </c>
      <c r="G4891">
        <v>125</v>
      </c>
      <c r="H4891" t="s">
        <v>5039</v>
      </c>
      <c r="I4891">
        <v>2011</v>
      </c>
      <c r="J4891" t="s">
        <v>4988</v>
      </c>
      <c r="K4891" t="s">
        <v>458</v>
      </c>
      <c r="L4891">
        <v>0</v>
      </c>
      <c r="M4891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1" s="9" t="str">
        <f t="shared" si="76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4892" spans="1:14">
      <c r="A4892" t="s">
        <v>2</v>
      </c>
      <c r="B4892">
        <v>2011</v>
      </c>
      <c r="C4892" t="s">
        <v>4984</v>
      </c>
      <c r="D4892" t="s">
        <v>5038</v>
      </c>
      <c r="E4892" t="s">
        <v>81</v>
      </c>
      <c r="F4892" t="s">
        <v>4990</v>
      </c>
      <c r="G4892">
        <v>125</v>
      </c>
      <c r="H4892" t="s">
        <v>5039</v>
      </c>
      <c r="I4892">
        <v>2011</v>
      </c>
      <c r="J4892" t="s">
        <v>304</v>
      </c>
      <c r="K4892" t="s">
        <v>458</v>
      </c>
      <c r="L4892">
        <v>0</v>
      </c>
      <c r="M4892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2" s="9" t="str">
        <f t="shared" si="76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4893" spans="1:14">
      <c r="A4893" t="s">
        <v>2</v>
      </c>
      <c r="B4893">
        <v>2011</v>
      </c>
      <c r="C4893" t="s">
        <v>4984</v>
      </c>
      <c r="D4893" t="s">
        <v>5038</v>
      </c>
      <c r="E4893" t="s">
        <v>81</v>
      </c>
      <c r="F4893" t="s">
        <v>4986</v>
      </c>
      <c r="G4893">
        <v>126</v>
      </c>
      <c r="H4893" t="s">
        <v>5042</v>
      </c>
      <c r="I4893">
        <v>2011</v>
      </c>
      <c r="J4893" t="s">
        <v>4988</v>
      </c>
      <c r="K4893" t="s">
        <v>6166</v>
      </c>
      <c r="L4893">
        <v>2632</v>
      </c>
      <c r="M4893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3" s="9" t="str">
        <f t="shared" si="76"/>
        <v>SCHEDULE 16: REPORT ON ASSOCIATED STATISTICS | 16a: Aircraft statistics: (iii) Total number and MCTOW of landings of aircraft not included in (i) and (ii) | Total number of landings | Freight aircraft</v>
      </c>
    </row>
    <row r="4894" spans="1:14">
      <c r="A4894" t="s">
        <v>2</v>
      </c>
      <c r="B4894">
        <v>2011</v>
      </c>
      <c r="C4894" t="s">
        <v>4984</v>
      </c>
      <c r="D4894" t="s">
        <v>5038</v>
      </c>
      <c r="E4894" t="s">
        <v>81</v>
      </c>
      <c r="F4894" t="s">
        <v>4990</v>
      </c>
      <c r="G4894">
        <v>126</v>
      </c>
      <c r="H4894" t="s">
        <v>5042</v>
      </c>
      <c r="I4894">
        <v>2011</v>
      </c>
      <c r="J4894" t="s">
        <v>304</v>
      </c>
      <c r="K4894" t="s">
        <v>6167</v>
      </c>
      <c r="L4894">
        <v>111400</v>
      </c>
      <c r="M4894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4" s="9" t="str">
        <f t="shared" si="76"/>
        <v>SCHEDULE 16: REPORT ON ASSOCIATED STATISTICS | 16a: Aircraft statistics: (iii) Total number and MCTOW of landings of aircraft not included in (i) and (ii) | Total MCTOW | Freight aircraft</v>
      </c>
    </row>
    <row r="4895" spans="1:14">
      <c r="A4895" t="s">
        <v>2</v>
      </c>
      <c r="B4895">
        <v>2011</v>
      </c>
      <c r="C4895" t="s">
        <v>4984</v>
      </c>
      <c r="D4895" t="s">
        <v>5038</v>
      </c>
      <c r="E4895" t="s">
        <v>81</v>
      </c>
      <c r="F4895" t="s">
        <v>4986</v>
      </c>
      <c r="G4895">
        <v>127</v>
      </c>
      <c r="H4895" t="s">
        <v>5045</v>
      </c>
      <c r="I4895">
        <v>2011</v>
      </c>
      <c r="J4895" t="s">
        <v>4988</v>
      </c>
      <c r="K4895" t="s">
        <v>6168</v>
      </c>
      <c r="L4895">
        <v>448</v>
      </c>
      <c r="M4895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5" s="9" t="str">
        <f t="shared" si="76"/>
        <v>SCHEDULE 16: REPORT ON ASSOCIATED STATISTICS | 16a: Aircraft statistics: (iii) Total number and MCTOW of landings of aircraft not included in (i) and (ii) | Total number of landings | Military and diplomatic aircraft</v>
      </c>
    </row>
    <row r="4896" spans="1:14">
      <c r="A4896" t="s">
        <v>2</v>
      </c>
      <c r="B4896">
        <v>2011</v>
      </c>
      <c r="C4896" t="s">
        <v>4984</v>
      </c>
      <c r="D4896" t="s">
        <v>5038</v>
      </c>
      <c r="E4896" t="s">
        <v>81</v>
      </c>
      <c r="F4896" t="s">
        <v>4990</v>
      </c>
      <c r="G4896">
        <v>127</v>
      </c>
      <c r="H4896" t="s">
        <v>5045</v>
      </c>
      <c r="I4896">
        <v>2011</v>
      </c>
      <c r="J4896" t="s">
        <v>304</v>
      </c>
      <c r="K4896" t="s">
        <v>6169</v>
      </c>
      <c r="L4896">
        <v>46293</v>
      </c>
      <c r="M489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6" s="9" t="str">
        <f t="shared" si="76"/>
        <v>SCHEDULE 16: REPORT ON ASSOCIATED STATISTICS | 16a: Aircraft statistics: (iii) Total number and MCTOW of landings of aircraft not included in (i) and (ii) | Total MCTOW | Military and diplomatic aircraft</v>
      </c>
    </row>
    <row r="4897" spans="1:14">
      <c r="A4897" t="s">
        <v>2</v>
      </c>
      <c r="B4897">
        <v>2011</v>
      </c>
      <c r="C4897" t="s">
        <v>4984</v>
      </c>
      <c r="D4897" t="s">
        <v>5038</v>
      </c>
      <c r="E4897" t="s">
        <v>81</v>
      </c>
      <c r="F4897" t="s">
        <v>4986</v>
      </c>
      <c r="G4897">
        <v>128</v>
      </c>
      <c r="H4897" t="s">
        <v>5048</v>
      </c>
      <c r="I4897">
        <v>2011</v>
      </c>
      <c r="J4897" t="s">
        <v>4988</v>
      </c>
      <c r="K4897" t="s">
        <v>6170</v>
      </c>
      <c r="L4897">
        <v>10366</v>
      </c>
      <c r="M489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7" s="9" t="str">
        <f t="shared" si="76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4898" spans="1:14">
      <c r="A4898" t="s">
        <v>2</v>
      </c>
      <c r="B4898">
        <v>2011</v>
      </c>
      <c r="C4898" t="s">
        <v>4984</v>
      </c>
      <c r="D4898" t="s">
        <v>5038</v>
      </c>
      <c r="E4898" t="s">
        <v>81</v>
      </c>
      <c r="F4898" t="s">
        <v>4990</v>
      </c>
      <c r="G4898">
        <v>128</v>
      </c>
      <c r="H4898" t="s">
        <v>5048</v>
      </c>
      <c r="I4898">
        <v>2011</v>
      </c>
      <c r="J4898" t="s">
        <v>304</v>
      </c>
      <c r="K4898" t="s">
        <v>6171</v>
      </c>
      <c r="L4898">
        <v>31718</v>
      </c>
      <c r="M4898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4898" s="9" t="str">
        <f t="shared" si="76"/>
        <v>SCHEDULE 16: REPORT ON ASSOCIATED STATISTICS | 16a: Aircraft statistics: (iii) Total number and MCTOW of landings of aircraft not included in (i) and (ii) | Total MCTOW | Other aircraft (including General Aviation)</v>
      </c>
    </row>
    <row r="4899" spans="1:14">
      <c r="A4899" t="s">
        <v>2</v>
      </c>
      <c r="B4899">
        <v>2011</v>
      </c>
      <c r="C4899" t="s">
        <v>4984</v>
      </c>
      <c r="D4899" t="s">
        <v>5051</v>
      </c>
      <c r="E4899" t="s">
        <v>81</v>
      </c>
      <c r="F4899" t="s">
        <v>81</v>
      </c>
      <c r="G4899">
        <v>131</v>
      </c>
      <c r="H4899" t="s">
        <v>60</v>
      </c>
      <c r="I4899">
        <v>2011</v>
      </c>
      <c r="J4899" t="s">
        <v>4988</v>
      </c>
      <c r="K4899" t="s">
        <v>81</v>
      </c>
      <c r="M4899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4899" s="9" t="str">
        <f t="shared" si="76"/>
        <v>SCHEDULE 16: REPORT ON ASSOCIATED STATISTICS | 16a: Aircraft statistics: (iv)  The total number and MCTOW of landings during the disclosure year | Total</v>
      </c>
    </row>
    <row r="4900" spans="1:14">
      <c r="A4900" t="s">
        <v>2</v>
      </c>
      <c r="B4900">
        <v>2011</v>
      </c>
      <c r="C4900" t="s">
        <v>4984</v>
      </c>
      <c r="D4900" t="s">
        <v>5051</v>
      </c>
      <c r="E4900" t="s">
        <v>81</v>
      </c>
      <c r="F4900" t="s">
        <v>81</v>
      </c>
      <c r="G4900">
        <v>131</v>
      </c>
      <c r="H4900" t="s">
        <v>60</v>
      </c>
      <c r="I4900">
        <v>2011</v>
      </c>
      <c r="J4900" t="s">
        <v>4988</v>
      </c>
      <c r="K4900" t="s">
        <v>81</v>
      </c>
      <c r="M4900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4900" s="9" t="str">
        <f t="shared" si="76"/>
        <v>SCHEDULE 16: REPORT ON ASSOCIATED STATISTICS | 16a: Aircraft statistics: (iv)  The total number and MCTOW of landings during the disclosure year | Total</v>
      </c>
    </row>
    <row r="4901" spans="1:14">
      <c r="A4901" t="s">
        <v>2</v>
      </c>
      <c r="B4901">
        <v>2011</v>
      </c>
      <c r="C4901" t="s">
        <v>4984</v>
      </c>
      <c r="D4901" t="s">
        <v>5051</v>
      </c>
      <c r="E4901" t="s">
        <v>81</v>
      </c>
      <c r="F4901" t="s">
        <v>4986</v>
      </c>
      <c r="G4901">
        <v>131</v>
      </c>
      <c r="H4901" t="s">
        <v>60</v>
      </c>
      <c r="I4901">
        <v>2011</v>
      </c>
      <c r="J4901" t="s">
        <v>4988</v>
      </c>
      <c r="K4901" t="s">
        <v>6172</v>
      </c>
      <c r="L4901">
        <v>48144</v>
      </c>
      <c r="M4901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4901" s="9" t="str">
        <f t="shared" si="76"/>
        <v>SCHEDULE 16: REPORT ON ASSOCIATED STATISTICS | 16a: Aircraft statistics: (iv)  The total number and MCTOW of landings during the disclosure year | Total number of landings | Total</v>
      </c>
    </row>
    <row r="4902" spans="1:14">
      <c r="A4902" t="s">
        <v>2</v>
      </c>
      <c r="B4902">
        <v>2011</v>
      </c>
      <c r="C4902" t="s">
        <v>4984</v>
      </c>
      <c r="D4902" t="s">
        <v>5051</v>
      </c>
      <c r="E4902" t="s">
        <v>81</v>
      </c>
      <c r="F4902" t="s">
        <v>4990</v>
      </c>
      <c r="G4902">
        <v>131</v>
      </c>
      <c r="H4902" t="s">
        <v>60</v>
      </c>
      <c r="I4902">
        <v>2011</v>
      </c>
      <c r="J4902" t="s">
        <v>304</v>
      </c>
      <c r="K4902" t="s">
        <v>6173</v>
      </c>
      <c r="L4902">
        <v>1909595</v>
      </c>
      <c r="M4902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4902" s="9" t="str">
        <f t="shared" si="76"/>
        <v>SCHEDULE 16: REPORT ON ASSOCIATED STATISTICS | 16a: Aircraft statistics: (iv)  The total number and MCTOW of landings during the disclosure year | Total MCTOW | Total</v>
      </c>
    </row>
    <row r="4903" spans="1:14">
      <c r="A4903" t="s">
        <v>2</v>
      </c>
      <c r="B4903">
        <v>2011</v>
      </c>
      <c r="C4903" t="s">
        <v>4984</v>
      </c>
      <c r="D4903" t="s">
        <v>5054</v>
      </c>
      <c r="E4903" t="s">
        <v>81</v>
      </c>
      <c r="F4903" t="s">
        <v>5055</v>
      </c>
      <c r="G4903">
        <v>135</v>
      </c>
      <c r="H4903" t="s">
        <v>5056</v>
      </c>
      <c r="I4903">
        <v>2011</v>
      </c>
      <c r="J4903" t="s">
        <v>4988</v>
      </c>
      <c r="K4903" t="s">
        <v>6174</v>
      </c>
      <c r="L4903">
        <v>10074</v>
      </c>
      <c r="M4903" s="9" t="str">
        <f>Data[[#This Row],[schedule]]&amp;" | "&amp;Data[[#This Row],[section]]</f>
        <v>SCHEDULE 16: REPORT ON ASSOCIATED STATISTICS | 16b: Terminal access</v>
      </c>
      <c r="N4903" s="9" t="str">
        <f t="shared" si="76"/>
        <v>SCHEDULE 16: REPORT ON ASSOCIATED STATISTICS | 16b: Terminal access | Contact stand–airbridge | International air passenger service movements</v>
      </c>
    </row>
    <row r="4904" spans="1:14">
      <c r="A4904" t="s">
        <v>2</v>
      </c>
      <c r="B4904">
        <v>2011</v>
      </c>
      <c r="C4904" t="s">
        <v>4984</v>
      </c>
      <c r="D4904" t="s">
        <v>5054</v>
      </c>
      <c r="E4904" t="s">
        <v>81</v>
      </c>
      <c r="F4904" t="s">
        <v>5058</v>
      </c>
      <c r="G4904">
        <v>135</v>
      </c>
      <c r="H4904" t="s">
        <v>5056</v>
      </c>
      <c r="I4904">
        <v>2011</v>
      </c>
      <c r="J4904" t="s">
        <v>4988</v>
      </c>
      <c r="K4904" t="s">
        <v>458</v>
      </c>
      <c r="L4904">
        <v>0</v>
      </c>
      <c r="M4904" s="9" t="str">
        <f>Data[[#This Row],[schedule]]&amp;" | "&amp;Data[[#This Row],[section]]</f>
        <v>SCHEDULE 16: REPORT ON ASSOCIATED STATISTICS | 16b: Terminal access</v>
      </c>
      <c r="N4904" s="9" t="str">
        <f t="shared" si="76"/>
        <v>SCHEDULE 16: REPORT ON ASSOCIATED STATISTICS | 16b: Terminal access | Contact stand–walking | International air passenger service movements</v>
      </c>
    </row>
    <row r="4905" spans="1:14">
      <c r="A4905" t="s">
        <v>2</v>
      </c>
      <c r="B4905">
        <v>2011</v>
      </c>
      <c r="C4905" t="s">
        <v>4984</v>
      </c>
      <c r="D4905" t="s">
        <v>5054</v>
      </c>
      <c r="E4905" t="s">
        <v>81</v>
      </c>
      <c r="F4905" t="s">
        <v>5059</v>
      </c>
      <c r="G4905">
        <v>135</v>
      </c>
      <c r="H4905" t="s">
        <v>5056</v>
      </c>
      <c r="I4905">
        <v>2011</v>
      </c>
      <c r="J4905" t="s">
        <v>4988</v>
      </c>
      <c r="K4905" t="s">
        <v>458</v>
      </c>
      <c r="L4905">
        <v>0</v>
      </c>
      <c r="M4905" s="9" t="str">
        <f>Data[[#This Row],[schedule]]&amp;" | "&amp;Data[[#This Row],[section]]</f>
        <v>SCHEDULE 16: REPORT ON ASSOCIATED STATISTICS | 16b: Terminal access</v>
      </c>
      <c r="N4905" s="9" t="str">
        <f t="shared" si="76"/>
        <v>SCHEDULE 16: REPORT ON ASSOCIATED STATISTICS | 16b: Terminal access | Remote stand—bus | International air passenger service movements</v>
      </c>
    </row>
    <row r="4906" spans="1:14">
      <c r="A4906" t="s">
        <v>2</v>
      </c>
      <c r="B4906">
        <v>2011</v>
      </c>
      <c r="C4906" t="s">
        <v>4984</v>
      </c>
      <c r="D4906" t="s">
        <v>5054</v>
      </c>
      <c r="E4906" t="s">
        <v>81</v>
      </c>
      <c r="F4906" t="s">
        <v>60</v>
      </c>
      <c r="G4906">
        <v>135</v>
      </c>
      <c r="H4906" t="s">
        <v>5056</v>
      </c>
      <c r="I4906">
        <v>2011</v>
      </c>
      <c r="J4906" t="s">
        <v>4988</v>
      </c>
      <c r="K4906" t="s">
        <v>6174</v>
      </c>
      <c r="L4906">
        <v>10074</v>
      </c>
      <c r="M4906" s="9" t="str">
        <f>Data[[#This Row],[schedule]]&amp;" | "&amp;Data[[#This Row],[section]]</f>
        <v>SCHEDULE 16: REPORT ON ASSOCIATED STATISTICS | 16b: Terminal access</v>
      </c>
      <c r="N4906" s="9" t="str">
        <f t="shared" si="76"/>
        <v>SCHEDULE 16: REPORT ON ASSOCIATED STATISTICS | 16b: Terminal access | Total | International air passenger service movements</v>
      </c>
    </row>
    <row r="4907" spans="1:14">
      <c r="A4907" t="s">
        <v>2</v>
      </c>
      <c r="B4907">
        <v>2011</v>
      </c>
      <c r="C4907" t="s">
        <v>4984</v>
      </c>
      <c r="D4907" t="s">
        <v>5054</v>
      </c>
      <c r="E4907" t="s">
        <v>81</v>
      </c>
      <c r="F4907" t="s">
        <v>5055</v>
      </c>
      <c r="G4907">
        <v>136</v>
      </c>
      <c r="H4907" t="s">
        <v>5060</v>
      </c>
      <c r="I4907">
        <v>2011</v>
      </c>
      <c r="J4907" t="s">
        <v>4988</v>
      </c>
      <c r="K4907" t="s">
        <v>6175</v>
      </c>
      <c r="L4907">
        <v>23351</v>
      </c>
      <c r="M4907" s="9" t="str">
        <f>Data[[#This Row],[schedule]]&amp;" | "&amp;Data[[#This Row],[section]]</f>
        <v>SCHEDULE 16: REPORT ON ASSOCIATED STATISTICS | 16b: Terminal access</v>
      </c>
      <c r="N4907" s="9" t="str">
        <f t="shared" si="76"/>
        <v>SCHEDULE 16: REPORT ON ASSOCIATED STATISTICS | 16b: Terminal access | Contact stand–airbridge | Domestic jet air passenger service movements</v>
      </c>
    </row>
    <row r="4908" spans="1:14">
      <c r="A4908" t="s">
        <v>2</v>
      </c>
      <c r="B4908">
        <v>2011</v>
      </c>
      <c r="C4908" t="s">
        <v>4984</v>
      </c>
      <c r="D4908" t="s">
        <v>5054</v>
      </c>
      <c r="E4908" t="s">
        <v>81</v>
      </c>
      <c r="F4908" t="s">
        <v>5058</v>
      </c>
      <c r="G4908">
        <v>136</v>
      </c>
      <c r="H4908" t="s">
        <v>5060</v>
      </c>
      <c r="I4908">
        <v>2011</v>
      </c>
      <c r="J4908" t="s">
        <v>4988</v>
      </c>
      <c r="K4908" t="s">
        <v>6176</v>
      </c>
      <c r="L4908">
        <v>484</v>
      </c>
      <c r="M4908" s="9" t="str">
        <f>Data[[#This Row],[schedule]]&amp;" | "&amp;Data[[#This Row],[section]]</f>
        <v>SCHEDULE 16: REPORT ON ASSOCIATED STATISTICS | 16b: Terminal access</v>
      </c>
      <c r="N4908" s="9" t="str">
        <f t="shared" si="76"/>
        <v>SCHEDULE 16: REPORT ON ASSOCIATED STATISTICS | 16b: Terminal access | Contact stand–walking | Domestic jet air passenger service movements</v>
      </c>
    </row>
    <row r="4909" spans="1:14">
      <c r="A4909" t="s">
        <v>2</v>
      </c>
      <c r="B4909">
        <v>2011</v>
      </c>
      <c r="C4909" t="s">
        <v>4984</v>
      </c>
      <c r="D4909" t="s">
        <v>5054</v>
      </c>
      <c r="E4909" t="s">
        <v>81</v>
      </c>
      <c r="F4909" t="s">
        <v>5059</v>
      </c>
      <c r="G4909">
        <v>136</v>
      </c>
      <c r="H4909" t="s">
        <v>5060</v>
      </c>
      <c r="I4909">
        <v>2011</v>
      </c>
      <c r="J4909" t="s">
        <v>4988</v>
      </c>
      <c r="K4909" t="s">
        <v>458</v>
      </c>
      <c r="L4909">
        <v>0</v>
      </c>
      <c r="M4909" s="9" t="str">
        <f>Data[[#This Row],[schedule]]&amp;" | "&amp;Data[[#This Row],[section]]</f>
        <v>SCHEDULE 16: REPORT ON ASSOCIATED STATISTICS | 16b: Terminal access</v>
      </c>
      <c r="N4909" s="9" t="str">
        <f t="shared" si="76"/>
        <v>SCHEDULE 16: REPORT ON ASSOCIATED STATISTICS | 16b: Terminal access | Remote stand—bus | Domestic jet air passenger service movements</v>
      </c>
    </row>
    <row r="4910" spans="1:14">
      <c r="A4910" t="s">
        <v>2</v>
      </c>
      <c r="B4910">
        <v>2011</v>
      </c>
      <c r="C4910" t="s">
        <v>4984</v>
      </c>
      <c r="D4910" t="s">
        <v>5054</v>
      </c>
      <c r="E4910" t="s">
        <v>81</v>
      </c>
      <c r="F4910" t="s">
        <v>60</v>
      </c>
      <c r="G4910">
        <v>136</v>
      </c>
      <c r="H4910" t="s">
        <v>5060</v>
      </c>
      <c r="I4910">
        <v>2011</v>
      </c>
      <c r="J4910" t="s">
        <v>4988</v>
      </c>
      <c r="K4910" t="s">
        <v>6177</v>
      </c>
      <c r="L4910">
        <v>23835</v>
      </c>
      <c r="M4910" s="9" t="str">
        <f>Data[[#This Row],[schedule]]&amp;" | "&amp;Data[[#This Row],[section]]</f>
        <v>SCHEDULE 16: REPORT ON ASSOCIATED STATISTICS | 16b: Terminal access</v>
      </c>
      <c r="N4910" s="9" t="str">
        <f t="shared" si="76"/>
        <v>SCHEDULE 16: REPORT ON ASSOCIATED STATISTICS | 16b: Terminal access | Total | Domestic jet air passenger service movements</v>
      </c>
    </row>
    <row r="4911" spans="1:14">
      <c r="A4911" t="s">
        <v>2</v>
      </c>
      <c r="B4911">
        <v>2011</v>
      </c>
      <c r="C4911" t="s">
        <v>4984</v>
      </c>
      <c r="D4911" t="s">
        <v>5062</v>
      </c>
      <c r="E4911" t="s">
        <v>81</v>
      </c>
      <c r="F4911" t="s">
        <v>5063</v>
      </c>
      <c r="G4911">
        <v>141</v>
      </c>
      <c r="H4911" t="s">
        <v>5064</v>
      </c>
      <c r="I4911">
        <v>2011</v>
      </c>
      <c r="J4911" t="s">
        <v>4988</v>
      </c>
      <c r="K4911" t="s">
        <v>6178</v>
      </c>
      <c r="L4911">
        <v>2119230</v>
      </c>
      <c r="M4911" s="9" t="str">
        <f>Data[[#This Row],[schedule]]&amp;" | "&amp;Data[[#This Row],[section]]</f>
        <v>SCHEDULE 16: REPORT ON ASSOCIATED STATISTICS | 16c: Passenger statistics</v>
      </c>
      <c r="N4911" s="9" t="str">
        <f t="shared" si="76"/>
        <v>SCHEDULE 16: REPORT ON ASSOCIATED STATISTICS | 16c: Passenger statistics | Domestic | Inbound passengers†</v>
      </c>
    </row>
    <row r="4912" spans="1:14">
      <c r="A4912" t="s">
        <v>2</v>
      </c>
      <c r="B4912">
        <v>2011</v>
      </c>
      <c r="C4912" t="s">
        <v>4984</v>
      </c>
      <c r="D4912" t="s">
        <v>5062</v>
      </c>
      <c r="E4912" t="s">
        <v>81</v>
      </c>
      <c r="F4912" t="s">
        <v>5066</v>
      </c>
      <c r="G4912">
        <v>141</v>
      </c>
      <c r="H4912" t="s">
        <v>5064</v>
      </c>
      <c r="I4912">
        <v>2011</v>
      </c>
      <c r="J4912" t="s">
        <v>4988</v>
      </c>
      <c r="K4912" t="s">
        <v>6179</v>
      </c>
      <c r="L4912">
        <v>744439</v>
      </c>
      <c r="M4912" s="9" t="str">
        <f>Data[[#This Row],[schedule]]&amp;" | "&amp;Data[[#This Row],[section]]</f>
        <v>SCHEDULE 16: REPORT ON ASSOCIATED STATISTICS | 16c: Passenger statistics</v>
      </c>
      <c r="N4912" s="9" t="str">
        <f t="shared" si="76"/>
        <v>SCHEDULE 16: REPORT ON ASSOCIATED STATISTICS | 16c: Passenger statistics | International | Inbound passengers†</v>
      </c>
    </row>
    <row r="4913" spans="1:14">
      <c r="A4913" t="s">
        <v>2</v>
      </c>
      <c r="B4913">
        <v>2011</v>
      </c>
      <c r="C4913" t="s">
        <v>4984</v>
      </c>
      <c r="D4913" t="s">
        <v>5062</v>
      </c>
      <c r="E4913" t="s">
        <v>81</v>
      </c>
      <c r="F4913" t="s">
        <v>60</v>
      </c>
      <c r="G4913">
        <v>141</v>
      </c>
      <c r="H4913" t="s">
        <v>5064</v>
      </c>
      <c r="I4913">
        <v>2011</v>
      </c>
      <c r="J4913" t="s">
        <v>4988</v>
      </c>
      <c r="K4913" t="s">
        <v>6180</v>
      </c>
      <c r="L4913">
        <v>2863669</v>
      </c>
      <c r="M4913" s="9" t="str">
        <f>Data[[#This Row],[schedule]]&amp;" | "&amp;Data[[#This Row],[section]]</f>
        <v>SCHEDULE 16: REPORT ON ASSOCIATED STATISTICS | 16c: Passenger statistics</v>
      </c>
      <c r="N4913" s="9" t="str">
        <f t="shared" si="76"/>
        <v>SCHEDULE 16: REPORT ON ASSOCIATED STATISTICS | 16c: Passenger statistics | Total | Inbound passengers†</v>
      </c>
    </row>
    <row r="4914" spans="1:14">
      <c r="A4914" t="s">
        <v>2</v>
      </c>
      <c r="B4914">
        <v>2011</v>
      </c>
      <c r="C4914" t="s">
        <v>4984</v>
      </c>
      <c r="D4914" t="s">
        <v>5062</v>
      </c>
      <c r="E4914" t="s">
        <v>81</v>
      </c>
      <c r="F4914" t="s">
        <v>5063</v>
      </c>
      <c r="G4914">
        <v>142</v>
      </c>
      <c r="H4914" t="s">
        <v>5069</v>
      </c>
      <c r="I4914">
        <v>2011</v>
      </c>
      <c r="J4914" t="s">
        <v>4988</v>
      </c>
      <c r="K4914" t="s">
        <v>6181</v>
      </c>
      <c r="L4914">
        <v>2168108</v>
      </c>
      <c r="M4914" s="9" t="str">
        <f>Data[[#This Row],[schedule]]&amp;" | "&amp;Data[[#This Row],[section]]</f>
        <v>SCHEDULE 16: REPORT ON ASSOCIATED STATISTICS | 16c: Passenger statistics</v>
      </c>
      <c r="N4914" s="9" t="str">
        <f t="shared" si="76"/>
        <v>SCHEDULE 16: REPORT ON ASSOCIATED STATISTICS | 16c: Passenger statistics | Domestic | Outbound passengers†</v>
      </c>
    </row>
    <row r="4915" spans="1:14">
      <c r="A4915" t="s">
        <v>2</v>
      </c>
      <c r="B4915">
        <v>2011</v>
      </c>
      <c r="C4915" t="s">
        <v>4984</v>
      </c>
      <c r="D4915" t="s">
        <v>5062</v>
      </c>
      <c r="E4915" t="s">
        <v>81</v>
      </c>
      <c r="F4915" t="s">
        <v>5066</v>
      </c>
      <c r="G4915">
        <v>142</v>
      </c>
      <c r="H4915" t="s">
        <v>5069</v>
      </c>
      <c r="I4915">
        <v>2011</v>
      </c>
      <c r="J4915" t="s">
        <v>4988</v>
      </c>
      <c r="K4915" t="s">
        <v>6182</v>
      </c>
      <c r="L4915">
        <v>743923</v>
      </c>
      <c r="M4915" s="9" t="str">
        <f>Data[[#This Row],[schedule]]&amp;" | "&amp;Data[[#This Row],[section]]</f>
        <v>SCHEDULE 16: REPORT ON ASSOCIATED STATISTICS | 16c: Passenger statistics</v>
      </c>
      <c r="N4915" s="9" t="str">
        <f t="shared" si="76"/>
        <v>SCHEDULE 16: REPORT ON ASSOCIATED STATISTICS | 16c: Passenger statistics | International | Outbound passengers†</v>
      </c>
    </row>
    <row r="4916" spans="1:14">
      <c r="A4916" t="s">
        <v>2</v>
      </c>
      <c r="B4916">
        <v>2011</v>
      </c>
      <c r="C4916" t="s">
        <v>4984</v>
      </c>
      <c r="D4916" t="s">
        <v>5062</v>
      </c>
      <c r="E4916" t="s">
        <v>81</v>
      </c>
      <c r="F4916" t="s">
        <v>60</v>
      </c>
      <c r="G4916">
        <v>142</v>
      </c>
      <c r="H4916" t="s">
        <v>5069</v>
      </c>
      <c r="I4916">
        <v>2011</v>
      </c>
      <c r="J4916" t="s">
        <v>4988</v>
      </c>
      <c r="K4916" t="s">
        <v>6183</v>
      </c>
      <c r="L4916">
        <v>2912031</v>
      </c>
      <c r="M4916" s="9" t="str">
        <f>Data[[#This Row],[schedule]]&amp;" | "&amp;Data[[#This Row],[section]]</f>
        <v>SCHEDULE 16: REPORT ON ASSOCIATED STATISTICS | 16c: Passenger statistics</v>
      </c>
      <c r="N4916" s="9" t="str">
        <f t="shared" si="76"/>
        <v>SCHEDULE 16: REPORT ON ASSOCIATED STATISTICS | 16c: Passenger statistics | Total | Outbound passengers†</v>
      </c>
    </row>
    <row r="4917" spans="1:14">
      <c r="A4917" t="s">
        <v>2</v>
      </c>
      <c r="B4917">
        <v>2011</v>
      </c>
      <c r="C4917" t="s">
        <v>4984</v>
      </c>
      <c r="D4917" t="s">
        <v>5062</v>
      </c>
      <c r="E4917" t="s">
        <v>81</v>
      </c>
      <c r="F4917" t="s">
        <v>5063</v>
      </c>
      <c r="G4917">
        <v>143</v>
      </c>
      <c r="H4917" t="s">
        <v>5073</v>
      </c>
      <c r="I4917">
        <v>2011</v>
      </c>
      <c r="J4917" t="s">
        <v>4988</v>
      </c>
      <c r="K4917" t="s">
        <v>6184</v>
      </c>
      <c r="L4917">
        <v>4287338</v>
      </c>
      <c r="M4917" s="9" t="str">
        <f>Data[[#This Row],[schedule]]&amp;" | "&amp;Data[[#This Row],[section]]</f>
        <v>SCHEDULE 16: REPORT ON ASSOCIATED STATISTICS | 16c: Passenger statistics</v>
      </c>
      <c r="N4917" s="9" t="str">
        <f t="shared" si="76"/>
        <v>SCHEDULE 16: REPORT ON ASSOCIATED STATISTICS | 16c: Passenger statistics | Domestic | Total (gross figure)</v>
      </c>
    </row>
    <row r="4918" spans="1:14">
      <c r="A4918" t="s">
        <v>2</v>
      </c>
      <c r="B4918">
        <v>2011</v>
      </c>
      <c r="C4918" t="s">
        <v>4984</v>
      </c>
      <c r="D4918" t="s">
        <v>5062</v>
      </c>
      <c r="E4918" t="s">
        <v>81</v>
      </c>
      <c r="F4918" t="s">
        <v>5066</v>
      </c>
      <c r="G4918">
        <v>143</v>
      </c>
      <c r="H4918" t="s">
        <v>5073</v>
      </c>
      <c r="I4918">
        <v>2011</v>
      </c>
      <c r="J4918" t="s">
        <v>4988</v>
      </c>
      <c r="K4918" t="s">
        <v>2137</v>
      </c>
      <c r="L4918">
        <v>1488362</v>
      </c>
      <c r="M4918" s="9" t="str">
        <f>Data[[#This Row],[schedule]]&amp;" | "&amp;Data[[#This Row],[section]]</f>
        <v>SCHEDULE 16: REPORT ON ASSOCIATED STATISTICS | 16c: Passenger statistics</v>
      </c>
      <c r="N4918" s="9" t="str">
        <f t="shared" si="76"/>
        <v>SCHEDULE 16: REPORT ON ASSOCIATED STATISTICS | 16c: Passenger statistics | International | Total (gross figure)</v>
      </c>
    </row>
    <row r="4919" spans="1:14">
      <c r="A4919" t="s">
        <v>2</v>
      </c>
      <c r="B4919">
        <v>2011</v>
      </c>
      <c r="C4919" t="s">
        <v>4984</v>
      </c>
      <c r="D4919" t="s">
        <v>5062</v>
      </c>
      <c r="E4919" t="s">
        <v>81</v>
      </c>
      <c r="F4919" t="s">
        <v>60</v>
      </c>
      <c r="G4919">
        <v>143</v>
      </c>
      <c r="H4919" t="s">
        <v>5073</v>
      </c>
      <c r="I4919">
        <v>2011</v>
      </c>
      <c r="J4919" t="s">
        <v>4988</v>
      </c>
      <c r="K4919" t="s">
        <v>6185</v>
      </c>
      <c r="L4919">
        <v>5775700</v>
      </c>
      <c r="M4919" s="9" t="str">
        <f>Data[[#This Row],[schedule]]&amp;" | "&amp;Data[[#This Row],[section]]</f>
        <v>SCHEDULE 16: REPORT ON ASSOCIATED STATISTICS | 16c: Passenger statistics</v>
      </c>
      <c r="N4919" s="9" t="str">
        <f t="shared" si="76"/>
        <v>SCHEDULE 16: REPORT ON ASSOCIATED STATISTICS | 16c: Passenger statistics | Total | Total (gross figure)</v>
      </c>
    </row>
    <row r="4920" spans="1:14">
      <c r="A4920" t="s">
        <v>2</v>
      </c>
      <c r="B4920">
        <v>2011</v>
      </c>
      <c r="C4920" t="s">
        <v>4984</v>
      </c>
      <c r="D4920" t="s">
        <v>5062</v>
      </c>
      <c r="E4920" t="s">
        <v>81</v>
      </c>
      <c r="F4920" t="s">
        <v>5063</v>
      </c>
      <c r="G4920">
        <v>145</v>
      </c>
      <c r="H4920" t="s">
        <v>5076</v>
      </c>
      <c r="I4920">
        <v>2011</v>
      </c>
      <c r="J4920" t="s">
        <v>4988</v>
      </c>
      <c r="K4920" t="s">
        <v>81</v>
      </c>
      <c r="M4920" s="9" t="str">
        <f>Data[[#This Row],[schedule]]&amp;" | "&amp;Data[[#This Row],[section]]</f>
        <v>SCHEDULE 16: REPORT ON ASSOCIATED STATISTICS | 16c: Passenger statistics</v>
      </c>
      <c r="N4920" s="9" t="str">
        <f t="shared" si="76"/>
        <v>SCHEDULE 16: REPORT ON ASSOCIATED STATISTICS | 16c: Passenger statistics | Domestic | less estimated number of transfer and transit passengers</v>
      </c>
    </row>
    <row r="4921" spans="1:14">
      <c r="A4921" t="s">
        <v>2</v>
      </c>
      <c r="B4921">
        <v>2011</v>
      </c>
      <c r="C4921" t="s">
        <v>4984</v>
      </c>
      <c r="D4921" t="s">
        <v>5062</v>
      </c>
      <c r="E4921" t="s">
        <v>81</v>
      </c>
      <c r="F4921" t="s">
        <v>5066</v>
      </c>
      <c r="G4921">
        <v>145</v>
      </c>
      <c r="H4921" t="s">
        <v>5076</v>
      </c>
      <c r="I4921">
        <v>2011</v>
      </c>
      <c r="J4921" t="s">
        <v>4988</v>
      </c>
      <c r="K4921" t="s">
        <v>458</v>
      </c>
      <c r="L4921">
        <v>0</v>
      </c>
      <c r="M4921" s="9" t="str">
        <f>Data[[#This Row],[schedule]]&amp;" | "&amp;Data[[#This Row],[section]]</f>
        <v>SCHEDULE 16: REPORT ON ASSOCIATED STATISTICS | 16c: Passenger statistics</v>
      </c>
      <c r="N4921" s="9" t="str">
        <f t="shared" si="76"/>
        <v>SCHEDULE 16: REPORT ON ASSOCIATED STATISTICS | 16c: Passenger statistics | International | less estimated number of transfer and transit passengers</v>
      </c>
    </row>
    <row r="4922" spans="1:14">
      <c r="A4922" t="s">
        <v>2</v>
      </c>
      <c r="B4922">
        <v>2011</v>
      </c>
      <c r="C4922" t="s">
        <v>4984</v>
      </c>
      <c r="D4922" t="s">
        <v>5062</v>
      </c>
      <c r="E4922" t="s">
        <v>81</v>
      </c>
      <c r="F4922" t="s">
        <v>60</v>
      </c>
      <c r="G4922">
        <v>145</v>
      </c>
      <c r="H4922" t="s">
        <v>5076</v>
      </c>
      <c r="I4922">
        <v>2011</v>
      </c>
      <c r="J4922" t="s">
        <v>4988</v>
      </c>
      <c r="K4922" t="s">
        <v>458</v>
      </c>
      <c r="L4922">
        <v>0</v>
      </c>
      <c r="M4922" s="9" t="str">
        <f>Data[[#This Row],[schedule]]&amp;" | "&amp;Data[[#This Row],[section]]</f>
        <v>SCHEDULE 16: REPORT ON ASSOCIATED STATISTICS | 16c: Passenger statistics</v>
      </c>
      <c r="N4922" s="9" t="str">
        <f t="shared" si="76"/>
        <v>SCHEDULE 16: REPORT ON ASSOCIATED STATISTICS | 16c: Passenger statistics | Total | less estimated number of transfer and transit passengers</v>
      </c>
    </row>
    <row r="4923" spans="1:14">
      <c r="A4923" t="s">
        <v>2</v>
      </c>
      <c r="B4923">
        <v>2011</v>
      </c>
      <c r="C4923" t="s">
        <v>4984</v>
      </c>
      <c r="D4923" t="s">
        <v>5062</v>
      </c>
      <c r="E4923" t="s">
        <v>81</v>
      </c>
      <c r="F4923" t="s">
        <v>5063</v>
      </c>
      <c r="G4923">
        <v>147</v>
      </c>
      <c r="H4923" t="s">
        <v>5077</v>
      </c>
      <c r="I4923">
        <v>2011</v>
      </c>
      <c r="J4923" t="s">
        <v>4988</v>
      </c>
      <c r="K4923" t="s">
        <v>81</v>
      </c>
      <c r="M4923" s="9" t="str">
        <f>Data[[#This Row],[schedule]]&amp;" | "&amp;Data[[#This Row],[section]]</f>
        <v>SCHEDULE 16: REPORT ON ASSOCIATED STATISTICS | 16c: Passenger statistics</v>
      </c>
      <c r="N4923" s="9" t="str">
        <f t="shared" si="76"/>
        <v>SCHEDULE 16: REPORT ON ASSOCIATED STATISTICS | 16c: Passenger statistics | Domestic | Total (net figure)</v>
      </c>
    </row>
    <row r="4924" spans="1:14">
      <c r="A4924" t="s">
        <v>2</v>
      </c>
      <c r="B4924">
        <v>2011</v>
      </c>
      <c r="C4924" t="s">
        <v>4984</v>
      </c>
      <c r="D4924" t="s">
        <v>5062</v>
      </c>
      <c r="E4924" t="s">
        <v>81</v>
      </c>
      <c r="F4924" t="s">
        <v>5066</v>
      </c>
      <c r="G4924">
        <v>147</v>
      </c>
      <c r="H4924" t="s">
        <v>5077</v>
      </c>
      <c r="I4924">
        <v>2011</v>
      </c>
      <c r="J4924" t="s">
        <v>4988</v>
      </c>
      <c r="K4924" t="s">
        <v>81</v>
      </c>
      <c r="M4924" s="9" t="str">
        <f>Data[[#This Row],[schedule]]&amp;" | "&amp;Data[[#This Row],[section]]</f>
        <v>SCHEDULE 16: REPORT ON ASSOCIATED STATISTICS | 16c: Passenger statistics</v>
      </c>
      <c r="N4924" s="9" t="str">
        <f t="shared" si="76"/>
        <v>SCHEDULE 16: REPORT ON ASSOCIATED STATISTICS | 16c: Passenger statistics | International | Total (net figure)</v>
      </c>
    </row>
    <row r="4925" spans="1:14">
      <c r="A4925" t="s">
        <v>2</v>
      </c>
      <c r="B4925">
        <v>2011</v>
      </c>
      <c r="C4925" t="s">
        <v>4984</v>
      </c>
      <c r="D4925" t="s">
        <v>5062</v>
      </c>
      <c r="E4925" t="s">
        <v>81</v>
      </c>
      <c r="F4925" t="s">
        <v>60</v>
      </c>
      <c r="G4925">
        <v>147</v>
      </c>
      <c r="H4925" t="s">
        <v>5077</v>
      </c>
      <c r="I4925">
        <v>2011</v>
      </c>
      <c r="J4925" t="s">
        <v>4988</v>
      </c>
      <c r="K4925" t="s">
        <v>6185</v>
      </c>
      <c r="L4925">
        <v>5775700</v>
      </c>
      <c r="M4925" s="9" t="str">
        <f>Data[[#This Row],[schedule]]&amp;" | "&amp;Data[[#This Row],[section]]</f>
        <v>SCHEDULE 16: REPORT ON ASSOCIATED STATISTICS | 16c: Passenger statistics</v>
      </c>
      <c r="N4925" s="9" t="str">
        <f t="shared" si="76"/>
        <v>SCHEDULE 16: REPORT ON ASSOCIATED STATISTICS | 16c: Passenger statistics | Total | Total (net figure)</v>
      </c>
    </row>
    <row r="4926" spans="1:14">
      <c r="A4926" t="s">
        <v>2</v>
      </c>
      <c r="B4926">
        <v>2011</v>
      </c>
      <c r="C4926" t="s">
        <v>4984</v>
      </c>
      <c r="D4926" t="s">
        <v>5078</v>
      </c>
      <c r="E4926" t="s">
        <v>81</v>
      </c>
      <c r="F4926" t="s">
        <v>320</v>
      </c>
      <c r="G4926">
        <v>193</v>
      </c>
      <c r="H4926" t="s">
        <v>5079</v>
      </c>
      <c r="I4926">
        <v>2011</v>
      </c>
      <c r="J4926" t="s">
        <v>5080</v>
      </c>
      <c r="K4926" t="s">
        <v>6186</v>
      </c>
      <c r="L4926">
        <v>53</v>
      </c>
      <c r="M4926" s="9" t="str">
        <f>Data[[#This Row],[schedule]]&amp;" | "&amp;Data[[#This Row],[section]]</f>
        <v>SCHEDULE 16: REPORT ON ASSOCIATED STATISTICS | 16e: Human Resource Statistics</v>
      </c>
      <c r="N4926" s="9" t="str">
        <f t="shared" si="76"/>
        <v>SCHEDULE 16: REPORT ON ASSOCIATED STATISTICS | 16e: Human Resource Statistics | Specified Terminal Activities | Number of full-time equivalent employees</v>
      </c>
    </row>
    <row r="4927" spans="1:14">
      <c r="A4927" t="s">
        <v>2</v>
      </c>
      <c r="B4927">
        <v>2011</v>
      </c>
      <c r="C4927" t="s">
        <v>4984</v>
      </c>
      <c r="D4927" t="s">
        <v>5078</v>
      </c>
      <c r="E4927" t="s">
        <v>81</v>
      </c>
      <c r="F4927" t="s">
        <v>321</v>
      </c>
      <c r="G4927">
        <v>193</v>
      </c>
      <c r="H4927" t="s">
        <v>5079</v>
      </c>
      <c r="I4927">
        <v>2011</v>
      </c>
      <c r="J4927" t="s">
        <v>5080</v>
      </c>
      <c r="K4927" t="s">
        <v>6187</v>
      </c>
      <c r="L4927">
        <v>64</v>
      </c>
      <c r="M4927" s="9" t="str">
        <f>Data[[#This Row],[schedule]]&amp;" | "&amp;Data[[#This Row],[section]]</f>
        <v>SCHEDULE 16: REPORT ON ASSOCIATED STATISTICS | 16e: Human Resource Statistics</v>
      </c>
      <c r="N4927" s="9" t="str">
        <f t="shared" si="76"/>
        <v>SCHEDULE 16: REPORT ON ASSOCIATED STATISTICS | 16e: Human Resource Statistics | Airfield Activities | Number of full-time equivalent employees</v>
      </c>
    </row>
    <row r="4928" spans="1:14">
      <c r="A4928" t="s">
        <v>2</v>
      </c>
      <c r="B4928">
        <v>2011</v>
      </c>
      <c r="C4928" t="s">
        <v>4984</v>
      </c>
      <c r="D4928" t="s">
        <v>5078</v>
      </c>
      <c r="E4928" t="s">
        <v>81</v>
      </c>
      <c r="F4928" t="s">
        <v>322</v>
      </c>
      <c r="G4928">
        <v>193</v>
      </c>
      <c r="H4928" t="s">
        <v>5079</v>
      </c>
      <c r="I4928">
        <v>2011</v>
      </c>
      <c r="J4928" t="s">
        <v>5080</v>
      </c>
      <c r="K4928" t="s">
        <v>5607</v>
      </c>
      <c r="L4928">
        <v>5</v>
      </c>
      <c r="M4928" s="9" t="str">
        <f>Data[[#This Row],[schedule]]&amp;" | "&amp;Data[[#This Row],[section]]</f>
        <v>SCHEDULE 16: REPORT ON ASSOCIATED STATISTICS | 16e: Human Resource Statistics</v>
      </c>
      <c r="N4928" s="9" t="str">
        <f t="shared" si="76"/>
        <v>SCHEDULE 16: REPORT ON ASSOCIATED STATISTICS | 16e: Human Resource Statistics | Aircraft and Freight Activities | Number of full-time equivalent employees</v>
      </c>
    </row>
    <row r="4929" spans="1:14">
      <c r="A4929" t="s">
        <v>2</v>
      </c>
      <c r="B4929">
        <v>2011</v>
      </c>
      <c r="C4929" t="s">
        <v>4984</v>
      </c>
      <c r="D4929" t="s">
        <v>5078</v>
      </c>
      <c r="E4929" t="s">
        <v>81</v>
      </c>
      <c r="F4929" t="s">
        <v>60</v>
      </c>
      <c r="G4929">
        <v>193</v>
      </c>
      <c r="H4929" t="s">
        <v>5079</v>
      </c>
      <c r="I4929">
        <v>2011</v>
      </c>
      <c r="J4929" t="s">
        <v>5080</v>
      </c>
      <c r="K4929" t="s">
        <v>6188</v>
      </c>
      <c r="L4929">
        <v>122</v>
      </c>
      <c r="M4929" s="9" t="str">
        <f>Data[[#This Row],[schedule]]&amp;" | "&amp;Data[[#This Row],[section]]</f>
        <v>SCHEDULE 16: REPORT ON ASSOCIATED STATISTICS | 16e: Human Resource Statistics</v>
      </c>
      <c r="N4929" s="9" t="str">
        <f t="shared" si="76"/>
        <v>SCHEDULE 16: REPORT ON ASSOCIATED STATISTICS | 16e: Human Resource Statistics | Total | Number of full-time equivalent employees</v>
      </c>
    </row>
    <row r="4930" spans="1:14">
      <c r="A4930" t="s">
        <v>2</v>
      </c>
      <c r="B4930">
        <v>2011</v>
      </c>
      <c r="C4930" t="s">
        <v>4984</v>
      </c>
      <c r="D4930" t="s">
        <v>5078</v>
      </c>
      <c r="E4930" t="s">
        <v>81</v>
      </c>
      <c r="F4930" t="s">
        <v>60</v>
      </c>
      <c r="G4930">
        <v>194</v>
      </c>
      <c r="H4930" t="s">
        <v>5085</v>
      </c>
      <c r="I4930">
        <v>2011</v>
      </c>
      <c r="J4930" t="s">
        <v>5086</v>
      </c>
      <c r="K4930" t="s">
        <v>6189</v>
      </c>
      <c r="L4930">
        <v>8911.8960000000006</v>
      </c>
      <c r="M4930" s="9" t="str">
        <f>Data[[#This Row],[schedule]]&amp;" | "&amp;Data[[#This Row],[section]]</f>
        <v>SCHEDULE 16: REPORT ON ASSOCIATED STATISTICS | 16e: Human Resource Statistics</v>
      </c>
      <c r="N4930" s="9" t="str">
        <f t="shared" ref="N4930:N4993" si="77">SUBSTITUTE(SUBSTITUTE(SUBSTITUTE(C4930&amp;" | "&amp;D4930&amp;" | "&amp;E4930&amp;" | "&amp;F4930&amp;" | "&amp;H4930," |  |  | "," | ")," |  |  | "," | ")," |  | "," | ")</f>
        <v>SCHEDULE 16: REPORT ON ASSOCIATED STATISTICS | 16e: Human Resource Statistics | Total | Human resource costs ($000)</v>
      </c>
    </row>
    <row r="4931" spans="1:14">
      <c r="A4931" t="s">
        <v>2</v>
      </c>
      <c r="B4931">
        <v>2011</v>
      </c>
      <c r="C4931" t="s">
        <v>5088</v>
      </c>
      <c r="D4931" t="s">
        <v>81</v>
      </c>
      <c r="E4931" t="s">
        <v>81</v>
      </c>
      <c r="F4931" t="s">
        <v>5089</v>
      </c>
      <c r="G4931">
        <v>14</v>
      </c>
      <c r="H4931" t="s">
        <v>5090</v>
      </c>
      <c r="I4931">
        <v>2011</v>
      </c>
      <c r="J4931" t="s">
        <v>5091</v>
      </c>
      <c r="K4931" t="s">
        <v>5130</v>
      </c>
      <c r="L4931">
        <v>3.92</v>
      </c>
      <c r="M4931" s="9" t="str">
        <f>Data[[#This Row],[schedule]]&amp;" | "&amp;Data[[#This Row],[section]]</f>
        <v xml:space="preserve">SCHEDULE 14: REPORT ON PASSENGER SATISFACTION INDICATORS | </v>
      </c>
      <c r="N4931" s="9" t="str">
        <f t="shared" si="77"/>
        <v>SCHEDULE 14: REPORT ON PASSENGER SATISFACTION INDICATORS | FY Q1 | Domestic terminal: Ease of finding your way through an airport</v>
      </c>
    </row>
    <row r="4932" spans="1:14">
      <c r="A4932" t="s">
        <v>2</v>
      </c>
      <c r="B4932">
        <v>2011</v>
      </c>
      <c r="C4932" t="s">
        <v>5088</v>
      </c>
      <c r="D4932" t="s">
        <v>81</v>
      </c>
      <c r="E4932" t="s">
        <v>81</v>
      </c>
      <c r="F4932" t="s">
        <v>5093</v>
      </c>
      <c r="G4932">
        <v>14</v>
      </c>
      <c r="H4932" t="s">
        <v>5090</v>
      </c>
      <c r="I4932">
        <v>2011</v>
      </c>
      <c r="J4932" t="s">
        <v>5091</v>
      </c>
      <c r="K4932" t="s">
        <v>5174</v>
      </c>
      <c r="L4932">
        <v>3.8</v>
      </c>
      <c r="M4932" s="9" t="str">
        <f>Data[[#This Row],[schedule]]&amp;" | "&amp;Data[[#This Row],[section]]</f>
        <v xml:space="preserve">SCHEDULE 14: REPORT ON PASSENGER SATISFACTION INDICATORS | </v>
      </c>
      <c r="N4932" s="9" t="str">
        <f t="shared" si="77"/>
        <v>SCHEDULE 14: REPORT ON PASSENGER SATISFACTION INDICATORS | FY Q2 | Domestic terminal: Ease of finding your way through an airport</v>
      </c>
    </row>
    <row r="4933" spans="1:14">
      <c r="A4933" t="s">
        <v>2</v>
      </c>
      <c r="B4933">
        <v>2011</v>
      </c>
      <c r="C4933" t="s">
        <v>5088</v>
      </c>
      <c r="D4933" t="s">
        <v>81</v>
      </c>
      <c r="E4933" t="s">
        <v>81</v>
      </c>
      <c r="F4933" t="s">
        <v>5095</v>
      </c>
      <c r="G4933">
        <v>14</v>
      </c>
      <c r="H4933" t="s">
        <v>5090</v>
      </c>
      <c r="I4933">
        <v>2011</v>
      </c>
      <c r="J4933" t="s">
        <v>5091</v>
      </c>
      <c r="K4933" t="s">
        <v>5559</v>
      </c>
      <c r="L4933">
        <v>3.75</v>
      </c>
      <c r="M4933" s="9" t="str">
        <f>Data[[#This Row],[schedule]]&amp;" | "&amp;Data[[#This Row],[section]]</f>
        <v xml:space="preserve">SCHEDULE 14: REPORT ON PASSENGER SATISFACTION INDICATORS | </v>
      </c>
      <c r="N4933" s="9" t="str">
        <f t="shared" si="77"/>
        <v>SCHEDULE 14: REPORT ON PASSENGER SATISFACTION INDICATORS | FY Q3 | Domestic terminal: Ease of finding your way through an airport</v>
      </c>
    </row>
    <row r="4934" spans="1:14">
      <c r="A4934" t="s">
        <v>2</v>
      </c>
      <c r="B4934">
        <v>2011</v>
      </c>
      <c r="C4934" t="s">
        <v>5088</v>
      </c>
      <c r="D4934" t="s">
        <v>81</v>
      </c>
      <c r="E4934" t="s">
        <v>81</v>
      </c>
      <c r="F4934" t="s">
        <v>5097</v>
      </c>
      <c r="G4934">
        <v>14</v>
      </c>
      <c r="H4934" t="s">
        <v>5090</v>
      </c>
      <c r="I4934">
        <v>2011</v>
      </c>
      <c r="J4934" t="s">
        <v>5091</v>
      </c>
      <c r="K4934" t="s">
        <v>5317</v>
      </c>
      <c r="L4934">
        <v>3.46</v>
      </c>
      <c r="M4934" s="9" t="str">
        <f>Data[[#This Row],[schedule]]&amp;" | "&amp;Data[[#This Row],[section]]</f>
        <v xml:space="preserve">SCHEDULE 14: REPORT ON PASSENGER SATISFACTION INDICATORS | </v>
      </c>
      <c r="N4934" s="9" t="str">
        <f t="shared" si="77"/>
        <v>SCHEDULE 14: REPORT ON PASSENGER SATISFACTION INDICATORS | FY Q4 | Domestic terminal: Ease of finding your way through an airport</v>
      </c>
    </row>
    <row r="4935" spans="1:14">
      <c r="A4935" t="s">
        <v>2</v>
      </c>
      <c r="B4935">
        <v>2011</v>
      </c>
      <c r="C4935" t="s">
        <v>5088</v>
      </c>
      <c r="D4935" t="s">
        <v>81</v>
      </c>
      <c r="E4935" t="s">
        <v>81</v>
      </c>
      <c r="F4935" t="s">
        <v>5099</v>
      </c>
      <c r="G4935">
        <v>14</v>
      </c>
      <c r="H4935" t="s">
        <v>5090</v>
      </c>
      <c r="I4935">
        <v>2011</v>
      </c>
      <c r="J4935" t="s">
        <v>5091</v>
      </c>
      <c r="K4935" t="s">
        <v>6190</v>
      </c>
      <c r="L4935">
        <v>3.7324999999999999</v>
      </c>
      <c r="M4935" s="9" t="str">
        <f>Data[[#This Row],[schedule]]&amp;" | "&amp;Data[[#This Row],[section]]</f>
        <v xml:space="preserve">SCHEDULE 14: REPORT ON PASSENGER SATISFACTION INDICATORS | </v>
      </c>
      <c r="N4935" s="9" t="str">
        <f t="shared" si="77"/>
        <v>SCHEDULE 14: REPORT ON PASSENGER SATISFACTION INDICATORS | Annual average | Domestic terminal: Ease of finding your way through an airport</v>
      </c>
    </row>
    <row r="4936" spans="1:14">
      <c r="A4936" t="s">
        <v>2</v>
      </c>
      <c r="B4936">
        <v>2011</v>
      </c>
      <c r="C4936" t="s">
        <v>5088</v>
      </c>
      <c r="D4936" t="s">
        <v>81</v>
      </c>
      <c r="E4936" t="s">
        <v>81</v>
      </c>
      <c r="F4936" t="s">
        <v>5089</v>
      </c>
      <c r="G4936">
        <v>15</v>
      </c>
      <c r="H4936" t="s">
        <v>5101</v>
      </c>
      <c r="I4936">
        <v>2011</v>
      </c>
      <c r="J4936" t="s">
        <v>5091</v>
      </c>
      <c r="K4936" t="s">
        <v>5319</v>
      </c>
      <c r="L4936">
        <v>3.89</v>
      </c>
      <c r="M4936" s="9" t="str">
        <f>Data[[#This Row],[schedule]]&amp;" | "&amp;Data[[#This Row],[section]]</f>
        <v xml:space="preserve">SCHEDULE 14: REPORT ON PASSENGER SATISFACTION INDICATORS | </v>
      </c>
      <c r="N4936" s="9" t="str">
        <f t="shared" si="77"/>
        <v>SCHEDULE 14: REPORT ON PASSENGER SATISFACTION INDICATORS | FY Q1 | Domestic terminal: Ease of making connections with other flights</v>
      </c>
    </row>
    <row r="4937" spans="1:14">
      <c r="A4937" t="s">
        <v>2</v>
      </c>
      <c r="B4937">
        <v>2011</v>
      </c>
      <c r="C4937" t="s">
        <v>5088</v>
      </c>
      <c r="D4937" t="s">
        <v>81</v>
      </c>
      <c r="E4937" t="s">
        <v>81</v>
      </c>
      <c r="F4937" t="s">
        <v>5093</v>
      </c>
      <c r="G4937">
        <v>15</v>
      </c>
      <c r="H4937" t="s">
        <v>5101</v>
      </c>
      <c r="I4937">
        <v>2011</v>
      </c>
      <c r="J4937" t="s">
        <v>5091</v>
      </c>
      <c r="K4937" t="s">
        <v>5144</v>
      </c>
      <c r="L4937">
        <v>3.96</v>
      </c>
      <c r="M4937" s="9" t="str">
        <f>Data[[#This Row],[schedule]]&amp;" | "&amp;Data[[#This Row],[section]]</f>
        <v xml:space="preserve">SCHEDULE 14: REPORT ON PASSENGER SATISFACTION INDICATORS | </v>
      </c>
      <c r="N4937" s="9" t="str">
        <f t="shared" si="77"/>
        <v>SCHEDULE 14: REPORT ON PASSENGER SATISFACTION INDICATORS | FY Q2 | Domestic terminal: Ease of making connections with other flights</v>
      </c>
    </row>
    <row r="4938" spans="1:14">
      <c r="A4938" t="s">
        <v>2</v>
      </c>
      <c r="B4938">
        <v>2011</v>
      </c>
      <c r="C4938" t="s">
        <v>5088</v>
      </c>
      <c r="D4938" t="s">
        <v>81</v>
      </c>
      <c r="E4938" t="s">
        <v>81</v>
      </c>
      <c r="F4938" t="s">
        <v>5095</v>
      </c>
      <c r="G4938">
        <v>15</v>
      </c>
      <c r="H4938" t="s">
        <v>5101</v>
      </c>
      <c r="I4938">
        <v>2011</v>
      </c>
      <c r="J4938" t="s">
        <v>5091</v>
      </c>
      <c r="K4938" t="s">
        <v>5114</v>
      </c>
      <c r="L4938">
        <v>3.99</v>
      </c>
      <c r="M4938" s="9" t="str">
        <f>Data[[#This Row],[schedule]]&amp;" | "&amp;Data[[#This Row],[section]]</f>
        <v xml:space="preserve">SCHEDULE 14: REPORT ON PASSENGER SATISFACTION INDICATORS | </v>
      </c>
      <c r="N4938" s="9" t="str">
        <f t="shared" si="77"/>
        <v>SCHEDULE 14: REPORT ON PASSENGER SATISFACTION INDICATORS | FY Q3 | Domestic terminal: Ease of making connections with other flights</v>
      </c>
    </row>
    <row r="4939" spans="1:14">
      <c r="A4939" t="s">
        <v>2</v>
      </c>
      <c r="B4939">
        <v>2011</v>
      </c>
      <c r="C4939" t="s">
        <v>5088</v>
      </c>
      <c r="D4939" t="s">
        <v>81</v>
      </c>
      <c r="E4939" t="s">
        <v>81</v>
      </c>
      <c r="F4939" t="s">
        <v>5097</v>
      </c>
      <c r="G4939">
        <v>15</v>
      </c>
      <c r="H4939" t="s">
        <v>5101</v>
      </c>
      <c r="I4939">
        <v>2011</v>
      </c>
      <c r="J4939" t="s">
        <v>5091</v>
      </c>
      <c r="K4939" t="s">
        <v>5145</v>
      </c>
      <c r="L4939">
        <v>3.76</v>
      </c>
      <c r="M4939" s="9" t="str">
        <f>Data[[#This Row],[schedule]]&amp;" | "&amp;Data[[#This Row],[section]]</f>
        <v xml:space="preserve">SCHEDULE 14: REPORT ON PASSENGER SATISFACTION INDICATORS | </v>
      </c>
      <c r="N4939" s="9" t="str">
        <f t="shared" si="77"/>
        <v>SCHEDULE 14: REPORT ON PASSENGER SATISFACTION INDICATORS | FY Q4 | Domestic terminal: Ease of making connections with other flights</v>
      </c>
    </row>
    <row r="4940" spans="1:14">
      <c r="A4940" t="s">
        <v>2</v>
      </c>
      <c r="B4940">
        <v>2011</v>
      </c>
      <c r="C4940" t="s">
        <v>5088</v>
      </c>
      <c r="D4940" t="s">
        <v>81</v>
      </c>
      <c r="E4940" t="s">
        <v>81</v>
      </c>
      <c r="F4940" t="s">
        <v>5099</v>
      </c>
      <c r="G4940">
        <v>15</v>
      </c>
      <c r="H4940" t="s">
        <v>5101</v>
      </c>
      <c r="I4940">
        <v>2011</v>
      </c>
      <c r="J4940" t="s">
        <v>5091</v>
      </c>
      <c r="K4940" t="s">
        <v>5312</v>
      </c>
      <c r="L4940">
        <v>3.9</v>
      </c>
      <c r="M4940" s="9" t="str">
        <f>Data[[#This Row],[schedule]]&amp;" | "&amp;Data[[#This Row],[section]]</f>
        <v xml:space="preserve">SCHEDULE 14: REPORT ON PASSENGER SATISFACTION INDICATORS | </v>
      </c>
      <c r="N4940" s="9" t="str">
        <f t="shared" si="77"/>
        <v>SCHEDULE 14: REPORT ON PASSENGER SATISFACTION INDICATORS | Annual average | Domestic terminal: Ease of making connections with other flights</v>
      </c>
    </row>
    <row r="4941" spans="1:14">
      <c r="A4941" t="s">
        <v>2</v>
      </c>
      <c r="B4941">
        <v>2011</v>
      </c>
      <c r="C4941" t="s">
        <v>5088</v>
      </c>
      <c r="D4941" t="s">
        <v>81</v>
      </c>
      <c r="E4941" t="s">
        <v>81</v>
      </c>
      <c r="F4941" t="s">
        <v>5089</v>
      </c>
      <c r="G4941">
        <v>16</v>
      </c>
      <c r="H4941" t="s">
        <v>5107</v>
      </c>
      <c r="I4941">
        <v>2011</v>
      </c>
      <c r="J4941" t="s">
        <v>5091</v>
      </c>
      <c r="K4941" t="s">
        <v>5168</v>
      </c>
      <c r="L4941">
        <v>3.91</v>
      </c>
      <c r="M4941" s="9" t="str">
        <f>Data[[#This Row],[schedule]]&amp;" | "&amp;Data[[#This Row],[section]]</f>
        <v xml:space="preserve">SCHEDULE 14: REPORT ON PASSENGER SATISFACTION INDICATORS | </v>
      </c>
      <c r="N4941" s="9" t="str">
        <f t="shared" si="77"/>
        <v>SCHEDULE 14: REPORT ON PASSENGER SATISFACTION INDICATORS | FY Q1 | Domestic terminal: Flight information display screens</v>
      </c>
    </row>
    <row r="4942" spans="1:14">
      <c r="A4942" t="s">
        <v>2</v>
      </c>
      <c r="B4942">
        <v>2011</v>
      </c>
      <c r="C4942" t="s">
        <v>5088</v>
      </c>
      <c r="D4942" t="s">
        <v>81</v>
      </c>
      <c r="E4942" t="s">
        <v>81</v>
      </c>
      <c r="F4942" t="s">
        <v>5093</v>
      </c>
      <c r="G4942">
        <v>16</v>
      </c>
      <c r="H4942" t="s">
        <v>5107</v>
      </c>
      <c r="I4942">
        <v>2011</v>
      </c>
      <c r="J4942" t="s">
        <v>5091</v>
      </c>
      <c r="K4942" t="s">
        <v>5559</v>
      </c>
      <c r="L4942">
        <v>3.75</v>
      </c>
      <c r="M4942" s="9" t="str">
        <f>Data[[#This Row],[schedule]]&amp;" | "&amp;Data[[#This Row],[section]]</f>
        <v xml:space="preserve">SCHEDULE 14: REPORT ON PASSENGER SATISFACTION INDICATORS | </v>
      </c>
      <c r="N4942" s="9" t="str">
        <f t="shared" si="77"/>
        <v>SCHEDULE 14: REPORT ON PASSENGER SATISFACTION INDICATORS | FY Q2 | Domestic terminal: Flight information display screens</v>
      </c>
    </row>
    <row r="4943" spans="1:14">
      <c r="A4943" t="s">
        <v>2</v>
      </c>
      <c r="B4943">
        <v>2011</v>
      </c>
      <c r="C4943" t="s">
        <v>5088</v>
      </c>
      <c r="D4943" t="s">
        <v>81</v>
      </c>
      <c r="E4943" t="s">
        <v>81</v>
      </c>
      <c r="F4943" t="s">
        <v>5095</v>
      </c>
      <c r="G4943">
        <v>16</v>
      </c>
      <c r="H4943" t="s">
        <v>5107</v>
      </c>
      <c r="I4943">
        <v>2011</v>
      </c>
      <c r="J4943" t="s">
        <v>5091</v>
      </c>
      <c r="K4943" t="s">
        <v>5168</v>
      </c>
      <c r="L4943">
        <v>3.91</v>
      </c>
      <c r="M4943" s="9" t="str">
        <f>Data[[#This Row],[schedule]]&amp;" | "&amp;Data[[#This Row],[section]]</f>
        <v xml:space="preserve">SCHEDULE 14: REPORT ON PASSENGER SATISFACTION INDICATORS | </v>
      </c>
      <c r="N4943" s="9" t="str">
        <f t="shared" si="77"/>
        <v>SCHEDULE 14: REPORT ON PASSENGER SATISFACTION INDICATORS | FY Q3 | Domestic terminal: Flight information display screens</v>
      </c>
    </row>
    <row r="4944" spans="1:14">
      <c r="A4944" t="s">
        <v>2</v>
      </c>
      <c r="B4944">
        <v>2011</v>
      </c>
      <c r="C4944" t="s">
        <v>5088</v>
      </c>
      <c r="D4944" t="s">
        <v>81</v>
      </c>
      <c r="E4944" t="s">
        <v>81</v>
      </c>
      <c r="F4944" t="s">
        <v>5097</v>
      </c>
      <c r="G4944">
        <v>16</v>
      </c>
      <c r="H4944" t="s">
        <v>5107</v>
      </c>
      <c r="I4944">
        <v>2011</v>
      </c>
      <c r="J4944" t="s">
        <v>5091</v>
      </c>
      <c r="K4944" t="s">
        <v>5319</v>
      </c>
      <c r="L4944">
        <v>3.89</v>
      </c>
      <c r="M4944" s="9" t="str">
        <f>Data[[#This Row],[schedule]]&amp;" | "&amp;Data[[#This Row],[section]]</f>
        <v xml:space="preserve">SCHEDULE 14: REPORT ON PASSENGER SATISFACTION INDICATORS | </v>
      </c>
      <c r="N4944" s="9" t="str">
        <f t="shared" si="77"/>
        <v>SCHEDULE 14: REPORT ON PASSENGER SATISFACTION INDICATORS | FY Q4 | Domestic terminal: Flight information display screens</v>
      </c>
    </row>
    <row r="4945" spans="1:14">
      <c r="A4945" t="s">
        <v>2</v>
      </c>
      <c r="B4945">
        <v>2011</v>
      </c>
      <c r="C4945" t="s">
        <v>5088</v>
      </c>
      <c r="D4945" t="s">
        <v>81</v>
      </c>
      <c r="E4945" t="s">
        <v>81</v>
      </c>
      <c r="F4945" t="s">
        <v>5099</v>
      </c>
      <c r="G4945">
        <v>16</v>
      </c>
      <c r="H4945" t="s">
        <v>5107</v>
      </c>
      <c r="I4945">
        <v>2011</v>
      </c>
      <c r="J4945" t="s">
        <v>5091</v>
      </c>
      <c r="K4945" t="s">
        <v>6191</v>
      </c>
      <c r="L4945">
        <v>3.8650000000000002</v>
      </c>
      <c r="M4945" s="9" t="str">
        <f>Data[[#This Row],[schedule]]&amp;" | "&amp;Data[[#This Row],[section]]</f>
        <v xml:space="preserve">SCHEDULE 14: REPORT ON PASSENGER SATISFACTION INDICATORS | </v>
      </c>
      <c r="N4945" s="9" t="str">
        <f t="shared" si="77"/>
        <v>SCHEDULE 14: REPORT ON PASSENGER SATISFACTION INDICATORS | Annual average | Domestic terminal: Flight information display screens</v>
      </c>
    </row>
    <row r="4946" spans="1:14">
      <c r="A4946" t="s">
        <v>2</v>
      </c>
      <c r="B4946">
        <v>2011</v>
      </c>
      <c r="C4946" t="s">
        <v>5088</v>
      </c>
      <c r="D4946" t="s">
        <v>81</v>
      </c>
      <c r="E4946" t="s">
        <v>81</v>
      </c>
      <c r="F4946" t="s">
        <v>5089</v>
      </c>
      <c r="G4946">
        <v>17</v>
      </c>
      <c r="H4946" t="s">
        <v>5111</v>
      </c>
      <c r="I4946">
        <v>2011</v>
      </c>
      <c r="J4946" t="s">
        <v>5091</v>
      </c>
      <c r="K4946" t="s">
        <v>5146</v>
      </c>
      <c r="L4946">
        <v>3.87</v>
      </c>
      <c r="M4946" s="9" t="str">
        <f>Data[[#This Row],[schedule]]&amp;" | "&amp;Data[[#This Row],[section]]</f>
        <v xml:space="preserve">SCHEDULE 14: REPORT ON PASSENGER SATISFACTION INDICATORS | </v>
      </c>
      <c r="N4946" s="9" t="str">
        <f t="shared" si="77"/>
        <v>SCHEDULE 14: REPORT ON PASSENGER SATISFACTION INDICATORS | FY Q1 | Domestic terminal: Walking distance within and/or between terminals</v>
      </c>
    </row>
    <row r="4947" spans="1:14">
      <c r="A4947" t="s">
        <v>2</v>
      </c>
      <c r="B4947">
        <v>2011</v>
      </c>
      <c r="C4947" t="s">
        <v>5088</v>
      </c>
      <c r="D4947" t="s">
        <v>81</v>
      </c>
      <c r="E4947" t="s">
        <v>81</v>
      </c>
      <c r="F4947" t="s">
        <v>5093</v>
      </c>
      <c r="G4947">
        <v>17</v>
      </c>
      <c r="H4947" t="s">
        <v>5111</v>
      </c>
      <c r="I4947">
        <v>2011</v>
      </c>
      <c r="J4947" t="s">
        <v>5091</v>
      </c>
      <c r="K4947" t="s">
        <v>6192</v>
      </c>
      <c r="L4947">
        <v>3.74</v>
      </c>
      <c r="M4947" s="9" t="str">
        <f>Data[[#This Row],[schedule]]&amp;" | "&amp;Data[[#This Row],[section]]</f>
        <v xml:space="preserve">SCHEDULE 14: REPORT ON PASSENGER SATISFACTION INDICATORS | </v>
      </c>
      <c r="N4947" s="9" t="str">
        <f t="shared" si="77"/>
        <v>SCHEDULE 14: REPORT ON PASSENGER SATISFACTION INDICATORS | FY Q2 | Domestic terminal: Walking distance within and/or between terminals</v>
      </c>
    </row>
    <row r="4948" spans="1:14">
      <c r="A4948" t="s">
        <v>2</v>
      </c>
      <c r="B4948">
        <v>2011</v>
      </c>
      <c r="C4948" t="s">
        <v>5088</v>
      </c>
      <c r="D4948" t="s">
        <v>81</v>
      </c>
      <c r="E4948" t="s">
        <v>81</v>
      </c>
      <c r="F4948" t="s">
        <v>5095</v>
      </c>
      <c r="G4948">
        <v>17</v>
      </c>
      <c r="H4948" t="s">
        <v>5111</v>
      </c>
      <c r="I4948">
        <v>2011</v>
      </c>
      <c r="J4948" t="s">
        <v>5091</v>
      </c>
      <c r="K4948" t="s">
        <v>5180</v>
      </c>
      <c r="L4948">
        <v>3.79</v>
      </c>
      <c r="M4948" s="9" t="str">
        <f>Data[[#This Row],[schedule]]&amp;" | "&amp;Data[[#This Row],[section]]</f>
        <v xml:space="preserve">SCHEDULE 14: REPORT ON PASSENGER SATISFACTION INDICATORS | </v>
      </c>
      <c r="N4948" s="9" t="str">
        <f t="shared" si="77"/>
        <v>SCHEDULE 14: REPORT ON PASSENGER SATISFACTION INDICATORS | FY Q3 | Domestic terminal: Walking distance within and/or between terminals</v>
      </c>
    </row>
    <row r="4949" spans="1:14">
      <c r="A4949" t="s">
        <v>2</v>
      </c>
      <c r="B4949">
        <v>2011</v>
      </c>
      <c r="C4949" t="s">
        <v>5088</v>
      </c>
      <c r="D4949" t="s">
        <v>81</v>
      </c>
      <c r="E4949" t="s">
        <v>81</v>
      </c>
      <c r="F4949" t="s">
        <v>5097</v>
      </c>
      <c r="G4949">
        <v>17</v>
      </c>
      <c r="H4949" t="s">
        <v>5111</v>
      </c>
      <c r="I4949">
        <v>2011</v>
      </c>
      <c r="J4949" t="s">
        <v>5091</v>
      </c>
      <c r="K4949" t="s">
        <v>6193</v>
      </c>
      <c r="L4949">
        <v>3.59</v>
      </c>
      <c r="M4949" s="9" t="str">
        <f>Data[[#This Row],[schedule]]&amp;" | "&amp;Data[[#This Row],[section]]</f>
        <v xml:space="preserve">SCHEDULE 14: REPORT ON PASSENGER SATISFACTION INDICATORS | </v>
      </c>
      <c r="N4949" s="9" t="str">
        <f t="shared" si="77"/>
        <v>SCHEDULE 14: REPORT ON PASSENGER SATISFACTION INDICATORS | FY Q4 | Domestic terminal: Walking distance within and/or between terminals</v>
      </c>
    </row>
    <row r="4950" spans="1:14">
      <c r="A4950" t="s">
        <v>2</v>
      </c>
      <c r="B4950">
        <v>2011</v>
      </c>
      <c r="C4950" t="s">
        <v>5088</v>
      </c>
      <c r="D4950" t="s">
        <v>81</v>
      </c>
      <c r="E4950" t="s">
        <v>81</v>
      </c>
      <c r="F4950" t="s">
        <v>5099</v>
      </c>
      <c r="G4950">
        <v>17</v>
      </c>
      <c r="H4950" t="s">
        <v>5111</v>
      </c>
      <c r="I4950">
        <v>2011</v>
      </c>
      <c r="J4950" t="s">
        <v>5091</v>
      </c>
      <c r="K4950" t="s">
        <v>6194</v>
      </c>
      <c r="L4950">
        <v>3.7475000000000001</v>
      </c>
      <c r="M4950" s="9" t="str">
        <f>Data[[#This Row],[schedule]]&amp;" | "&amp;Data[[#This Row],[section]]</f>
        <v xml:space="preserve">SCHEDULE 14: REPORT ON PASSENGER SATISFACTION INDICATORS | </v>
      </c>
      <c r="N4950" s="9" t="str">
        <f t="shared" si="77"/>
        <v>SCHEDULE 14: REPORT ON PASSENGER SATISFACTION INDICATORS | Annual average | Domestic terminal: Walking distance within and/or between terminals</v>
      </c>
    </row>
    <row r="4951" spans="1:14">
      <c r="A4951" t="s">
        <v>2</v>
      </c>
      <c r="B4951">
        <v>2011</v>
      </c>
      <c r="C4951" t="s">
        <v>5088</v>
      </c>
      <c r="D4951" t="s">
        <v>81</v>
      </c>
      <c r="E4951" t="s">
        <v>81</v>
      </c>
      <c r="F4951" t="s">
        <v>5089</v>
      </c>
      <c r="G4951">
        <v>18</v>
      </c>
      <c r="H4951" t="s">
        <v>5116</v>
      </c>
      <c r="I4951">
        <v>2011</v>
      </c>
      <c r="J4951" t="s">
        <v>5091</v>
      </c>
      <c r="K4951" t="s">
        <v>5170</v>
      </c>
      <c r="L4951">
        <v>4.07</v>
      </c>
      <c r="M4951" s="9" t="str">
        <f>Data[[#This Row],[schedule]]&amp;" | "&amp;Data[[#This Row],[section]]</f>
        <v xml:space="preserve">SCHEDULE 14: REPORT ON PASSENGER SATISFACTION INDICATORS | </v>
      </c>
      <c r="N4951" s="9" t="str">
        <f t="shared" si="77"/>
        <v>SCHEDULE 14: REPORT ON PASSENGER SATISFACTION INDICATORS | FY Q1 | Domestic terminal: Availability of baggage carts/trolleys</v>
      </c>
    </row>
    <row r="4952" spans="1:14">
      <c r="A4952" t="s">
        <v>2</v>
      </c>
      <c r="B4952">
        <v>2011</v>
      </c>
      <c r="C4952" t="s">
        <v>5088</v>
      </c>
      <c r="D4952" t="s">
        <v>81</v>
      </c>
      <c r="E4952" t="s">
        <v>81</v>
      </c>
      <c r="F4952" t="s">
        <v>5093</v>
      </c>
      <c r="G4952">
        <v>18</v>
      </c>
      <c r="H4952" t="s">
        <v>5116</v>
      </c>
      <c r="I4952">
        <v>2011</v>
      </c>
      <c r="J4952" t="s">
        <v>5091</v>
      </c>
      <c r="K4952" t="s">
        <v>5130</v>
      </c>
      <c r="L4952">
        <v>3.92</v>
      </c>
      <c r="M4952" s="9" t="str">
        <f>Data[[#This Row],[schedule]]&amp;" | "&amp;Data[[#This Row],[section]]</f>
        <v xml:space="preserve">SCHEDULE 14: REPORT ON PASSENGER SATISFACTION INDICATORS | </v>
      </c>
      <c r="N4952" s="9" t="str">
        <f t="shared" si="77"/>
        <v>SCHEDULE 14: REPORT ON PASSENGER SATISFACTION INDICATORS | FY Q2 | Domestic terminal: Availability of baggage carts/trolleys</v>
      </c>
    </row>
    <row r="4953" spans="1:14">
      <c r="A4953" t="s">
        <v>2</v>
      </c>
      <c r="B4953">
        <v>2011</v>
      </c>
      <c r="C4953" t="s">
        <v>5088</v>
      </c>
      <c r="D4953" t="s">
        <v>81</v>
      </c>
      <c r="E4953" t="s">
        <v>81</v>
      </c>
      <c r="F4953" t="s">
        <v>5095</v>
      </c>
      <c r="G4953">
        <v>18</v>
      </c>
      <c r="H4953" t="s">
        <v>5116</v>
      </c>
      <c r="I4953">
        <v>2011</v>
      </c>
      <c r="J4953" t="s">
        <v>5091</v>
      </c>
      <c r="K4953" t="s">
        <v>5577</v>
      </c>
      <c r="L4953">
        <v>4.01</v>
      </c>
      <c r="M4953" s="9" t="str">
        <f>Data[[#This Row],[schedule]]&amp;" | "&amp;Data[[#This Row],[section]]</f>
        <v xml:space="preserve">SCHEDULE 14: REPORT ON PASSENGER SATISFACTION INDICATORS | </v>
      </c>
      <c r="N4953" s="9" t="str">
        <f t="shared" si="77"/>
        <v>SCHEDULE 14: REPORT ON PASSENGER SATISFACTION INDICATORS | FY Q3 | Domestic terminal: Availability of baggage carts/trolleys</v>
      </c>
    </row>
    <row r="4954" spans="1:14">
      <c r="A4954" t="s">
        <v>2</v>
      </c>
      <c r="B4954">
        <v>2011</v>
      </c>
      <c r="C4954" t="s">
        <v>5088</v>
      </c>
      <c r="D4954" t="s">
        <v>81</v>
      </c>
      <c r="E4954" t="s">
        <v>81</v>
      </c>
      <c r="F4954" t="s">
        <v>5097</v>
      </c>
      <c r="G4954">
        <v>18</v>
      </c>
      <c r="H4954" t="s">
        <v>5116</v>
      </c>
      <c r="I4954">
        <v>2011</v>
      </c>
      <c r="J4954" t="s">
        <v>5091</v>
      </c>
      <c r="K4954" t="s">
        <v>5184</v>
      </c>
      <c r="L4954">
        <v>4.0599999999999996</v>
      </c>
      <c r="M4954" s="9" t="str">
        <f>Data[[#This Row],[schedule]]&amp;" | "&amp;Data[[#This Row],[section]]</f>
        <v xml:space="preserve">SCHEDULE 14: REPORT ON PASSENGER SATISFACTION INDICATORS | </v>
      </c>
      <c r="N4954" s="9" t="str">
        <f t="shared" si="77"/>
        <v>SCHEDULE 14: REPORT ON PASSENGER SATISFACTION INDICATORS | FY Q4 | Domestic terminal: Availability of baggage carts/trolleys</v>
      </c>
    </row>
    <row r="4955" spans="1:14">
      <c r="A4955" t="s">
        <v>2</v>
      </c>
      <c r="B4955">
        <v>2011</v>
      </c>
      <c r="C4955" t="s">
        <v>5088</v>
      </c>
      <c r="D4955" t="s">
        <v>81</v>
      </c>
      <c r="E4955" t="s">
        <v>81</v>
      </c>
      <c r="F4955" t="s">
        <v>5099</v>
      </c>
      <c r="G4955">
        <v>18</v>
      </c>
      <c r="H4955" t="s">
        <v>5116</v>
      </c>
      <c r="I4955">
        <v>2011</v>
      </c>
      <c r="J4955" t="s">
        <v>5091</v>
      </c>
      <c r="K4955" t="s">
        <v>6195</v>
      </c>
      <c r="L4955">
        <v>4.0149999999999997</v>
      </c>
      <c r="M4955" s="9" t="str">
        <f>Data[[#This Row],[schedule]]&amp;" | "&amp;Data[[#This Row],[section]]</f>
        <v xml:space="preserve">SCHEDULE 14: REPORT ON PASSENGER SATISFACTION INDICATORS | </v>
      </c>
      <c r="N4955" s="9" t="str">
        <f t="shared" si="77"/>
        <v>SCHEDULE 14: REPORT ON PASSENGER SATISFACTION INDICATORS | Annual average | Domestic terminal: Availability of baggage carts/trolleys</v>
      </c>
    </row>
    <row r="4956" spans="1:14">
      <c r="A4956" t="s">
        <v>2</v>
      </c>
      <c r="B4956">
        <v>2011</v>
      </c>
      <c r="C4956" t="s">
        <v>5088</v>
      </c>
      <c r="D4956" t="s">
        <v>81</v>
      </c>
      <c r="E4956" t="s">
        <v>81</v>
      </c>
      <c r="F4956" t="s">
        <v>5089</v>
      </c>
      <c r="G4956">
        <v>19</v>
      </c>
      <c r="H4956" t="s">
        <v>5122</v>
      </c>
      <c r="I4956">
        <v>2011</v>
      </c>
      <c r="J4956" t="s">
        <v>5091</v>
      </c>
      <c r="K4956" t="s">
        <v>5210</v>
      </c>
      <c r="L4956">
        <v>4.16</v>
      </c>
      <c r="M4956" s="9" t="str">
        <f>Data[[#This Row],[schedule]]&amp;" | "&amp;Data[[#This Row],[section]]</f>
        <v xml:space="preserve">SCHEDULE 14: REPORT ON PASSENGER SATISFACTION INDICATORS | </v>
      </c>
      <c r="N4956" s="9" t="str">
        <f t="shared" si="77"/>
        <v>SCHEDULE 14: REPORT ON PASSENGER SATISFACTION INDICATORS | FY Q1 | Domestic terminal: Courtesy, helpfulness of airport staff (excluding check-in and security)</v>
      </c>
    </row>
    <row r="4957" spans="1:14">
      <c r="A4957" t="s">
        <v>2</v>
      </c>
      <c r="B4957">
        <v>2011</v>
      </c>
      <c r="C4957" t="s">
        <v>5088</v>
      </c>
      <c r="D4957" t="s">
        <v>81</v>
      </c>
      <c r="E4957" t="s">
        <v>81</v>
      </c>
      <c r="F4957" t="s">
        <v>5093</v>
      </c>
      <c r="G4957">
        <v>19</v>
      </c>
      <c r="H4957" t="s">
        <v>5122</v>
      </c>
      <c r="I4957">
        <v>2011</v>
      </c>
      <c r="J4957" t="s">
        <v>5091</v>
      </c>
      <c r="K4957" t="s">
        <v>5176</v>
      </c>
      <c r="L4957">
        <v>4.25</v>
      </c>
      <c r="M4957" s="9" t="str">
        <f>Data[[#This Row],[schedule]]&amp;" | "&amp;Data[[#This Row],[section]]</f>
        <v xml:space="preserve">SCHEDULE 14: REPORT ON PASSENGER SATISFACTION INDICATORS | </v>
      </c>
      <c r="N4957" s="9" t="str">
        <f t="shared" si="77"/>
        <v>SCHEDULE 14: REPORT ON PASSENGER SATISFACTION INDICATORS | FY Q2 | Domestic terminal: Courtesy, helpfulness of airport staff (excluding check-in and security)</v>
      </c>
    </row>
    <row r="4958" spans="1:14">
      <c r="A4958" t="s">
        <v>2</v>
      </c>
      <c r="B4958">
        <v>2011</v>
      </c>
      <c r="C4958" t="s">
        <v>5088</v>
      </c>
      <c r="D4958" t="s">
        <v>81</v>
      </c>
      <c r="E4958" t="s">
        <v>81</v>
      </c>
      <c r="F4958" t="s">
        <v>5095</v>
      </c>
      <c r="G4958">
        <v>19</v>
      </c>
      <c r="H4958" t="s">
        <v>5122</v>
      </c>
      <c r="I4958">
        <v>2011</v>
      </c>
      <c r="J4958" t="s">
        <v>5091</v>
      </c>
      <c r="K4958" t="s">
        <v>5108</v>
      </c>
      <c r="L4958">
        <v>4.21</v>
      </c>
      <c r="M4958" s="9" t="str">
        <f>Data[[#This Row],[schedule]]&amp;" | "&amp;Data[[#This Row],[section]]</f>
        <v xml:space="preserve">SCHEDULE 14: REPORT ON PASSENGER SATISFACTION INDICATORS | </v>
      </c>
      <c r="N4958" s="9" t="str">
        <f t="shared" si="77"/>
        <v>SCHEDULE 14: REPORT ON PASSENGER SATISFACTION INDICATORS | FY Q3 | Domestic terminal: Courtesy, helpfulness of airport staff (excluding check-in and security)</v>
      </c>
    </row>
    <row r="4959" spans="1:14">
      <c r="A4959" t="s">
        <v>2</v>
      </c>
      <c r="B4959">
        <v>2011</v>
      </c>
      <c r="C4959" t="s">
        <v>5088</v>
      </c>
      <c r="D4959" t="s">
        <v>81</v>
      </c>
      <c r="E4959" t="s">
        <v>81</v>
      </c>
      <c r="F4959" t="s">
        <v>5097</v>
      </c>
      <c r="G4959">
        <v>19</v>
      </c>
      <c r="H4959" t="s">
        <v>5122</v>
      </c>
      <c r="I4959">
        <v>2011</v>
      </c>
      <c r="J4959" t="s">
        <v>5091</v>
      </c>
      <c r="K4959" t="s">
        <v>5092</v>
      </c>
      <c r="L4959">
        <v>4.26</v>
      </c>
      <c r="M4959" s="9" t="str">
        <f>Data[[#This Row],[schedule]]&amp;" | "&amp;Data[[#This Row],[section]]</f>
        <v xml:space="preserve">SCHEDULE 14: REPORT ON PASSENGER SATISFACTION INDICATORS | </v>
      </c>
      <c r="N4959" s="9" t="str">
        <f t="shared" si="77"/>
        <v>SCHEDULE 14: REPORT ON PASSENGER SATISFACTION INDICATORS | FY Q4 | Domestic terminal: Courtesy, helpfulness of airport staff (excluding check-in and security)</v>
      </c>
    </row>
    <row r="4960" spans="1:14">
      <c r="A4960" t="s">
        <v>2</v>
      </c>
      <c r="B4960">
        <v>2011</v>
      </c>
      <c r="C4960" t="s">
        <v>5088</v>
      </c>
      <c r="D4960" t="s">
        <v>81</v>
      </c>
      <c r="E4960" t="s">
        <v>81</v>
      </c>
      <c r="F4960" t="s">
        <v>5099</v>
      </c>
      <c r="G4960">
        <v>19</v>
      </c>
      <c r="H4960" t="s">
        <v>5122</v>
      </c>
      <c r="I4960">
        <v>2011</v>
      </c>
      <c r="J4960" t="s">
        <v>5091</v>
      </c>
      <c r="K4960" t="s">
        <v>6196</v>
      </c>
      <c r="L4960">
        <v>4.2200000000000006</v>
      </c>
      <c r="M4960" s="9" t="str">
        <f>Data[[#This Row],[schedule]]&amp;" | "&amp;Data[[#This Row],[section]]</f>
        <v xml:space="preserve">SCHEDULE 14: REPORT ON PASSENGER SATISFACTION INDICATORS | </v>
      </c>
      <c r="N4960" s="9" t="str">
        <f t="shared" si="77"/>
        <v>SCHEDULE 14: REPORT ON PASSENGER SATISFACTION INDICATORS | Annual average | Domestic terminal: Courtesy, helpfulness of airport staff (excluding check-in and security)</v>
      </c>
    </row>
    <row r="4961" spans="1:14">
      <c r="A4961" t="s">
        <v>2</v>
      </c>
      <c r="B4961">
        <v>2011</v>
      </c>
      <c r="C4961" t="s">
        <v>5088</v>
      </c>
      <c r="D4961" t="s">
        <v>81</v>
      </c>
      <c r="E4961" t="s">
        <v>81</v>
      </c>
      <c r="F4961" t="s">
        <v>5089</v>
      </c>
      <c r="G4961">
        <v>20</v>
      </c>
      <c r="H4961" t="s">
        <v>5125</v>
      </c>
      <c r="I4961">
        <v>2011</v>
      </c>
      <c r="J4961" t="s">
        <v>5091</v>
      </c>
      <c r="K4961" t="s">
        <v>5559</v>
      </c>
      <c r="L4961">
        <v>3.75</v>
      </c>
      <c r="M4961" s="9" t="str">
        <f>Data[[#This Row],[schedule]]&amp;" | "&amp;Data[[#This Row],[section]]</f>
        <v xml:space="preserve">SCHEDULE 14: REPORT ON PASSENGER SATISFACTION INDICATORS | </v>
      </c>
      <c r="N4961" s="9" t="str">
        <f t="shared" si="77"/>
        <v>SCHEDULE 14: REPORT ON PASSENGER SATISFACTION INDICATORS | FY Q1 | Domestic terminal: Availability of washrooms/toilets</v>
      </c>
    </row>
    <row r="4962" spans="1:14">
      <c r="A4962" t="s">
        <v>2</v>
      </c>
      <c r="B4962">
        <v>2011</v>
      </c>
      <c r="C4962" t="s">
        <v>5088</v>
      </c>
      <c r="D4962" t="s">
        <v>81</v>
      </c>
      <c r="E4962" t="s">
        <v>81</v>
      </c>
      <c r="F4962" t="s">
        <v>5093</v>
      </c>
      <c r="G4962">
        <v>20</v>
      </c>
      <c r="H4962" t="s">
        <v>5125</v>
      </c>
      <c r="I4962">
        <v>2011</v>
      </c>
      <c r="J4962" t="s">
        <v>5091</v>
      </c>
      <c r="K4962" t="s">
        <v>5180</v>
      </c>
      <c r="L4962">
        <v>3.79</v>
      </c>
      <c r="M4962" s="9" t="str">
        <f>Data[[#This Row],[schedule]]&amp;" | "&amp;Data[[#This Row],[section]]</f>
        <v xml:space="preserve">SCHEDULE 14: REPORT ON PASSENGER SATISFACTION INDICATORS | </v>
      </c>
      <c r="N4962" s="9" t="str">
        <f t="shared" si="77"/>
        <v>SCHEDULE 14: REPORT ON PASSENGER SATISFACTION INDICATORS | FY Q2 | Domestic terminal: Availability of washrooms/toilets</v>
      </c>
    </row>
    <row r="4963" spans="1:14">
      <c r="A4963" t="s">
        <v>2</v>
      </c>
      <c r="B4963">
        <v>2011</v>
      </c>
      <c r="C4963" t="s">
        <v>5088</v>
      </c>
      <c r="D4963" t="s">
        <v>81</v>
      </c>
      <c r="E4963" t="s">
        <v>81</v>
      </c>
      <c r="F4963" t="s">
        <v>5095</v>
      </c>
      <c r="G4963">
        <v>20</v>
      </c>
      <c r="H4963" t="s">
        <v>5125</v>
      </c>
      <c r="I4963">
        <v>2011</v>
      </c>
      <c r="J4963" t="s">
        <v>5091</v>
      </c>
      <c r="K4963" t="s">
        <v>5174</v>
      </c>
      <c r="L4963">
        <v>3.8</v>
      </c>
      <c r="M4963" s="9" t="str">
        <f>Data[[#This Row],[schedule]]&amp;" | "&amp;Data[[#This Row],[section]]</f>
        <v xml:space="preserve">SCHEDULE 14: REPORT ON PASSENGER SATISFACTION INDICATORS | </v>
      </c>
      <c r="N4963" s="9" t="str">
        <f t="shared" si="77"/>
        <v>SCHEDULE 14: REPORT ON PASSENGER SATISFACTION INDICATORS | FY Q3 | Domestic terminal: Availability of washrooms/toilets</v>
      </c>
    </row>
    <row r="4964" spans="1:14">
      <c r="A4964" t="s">
        <v>2</v>
      </c>
      <c r="B4964">
        <v>2011</v>
      </c>
      <c r="C4964" t="s">
        <v>5088</v>
      </c>
      <c r="D4964" t="s">
        <v>81</v>
      </c>
      <c r="E4964" t="s">
        <v>81</v>
      </c>
      <c r="F4964" t="s">
        <v>5097</v>
      </c>
      <c r="G4964">
        <v>20</v>
      </c>
      <c r="H4964" t="s">
        <v>5125</v>
      </c>
      <c r="I4964">
        <v>2011</v>
      </c>
      <c r="J4964" t="s">
        <v>5091</v>
      </c>
      <c r="K4964" t="s">
        <v>5147</v>
      </c>
      <c r="L4964">
        <v>3.93</v>
      </c>
      <c r="M4964" s="9" t="str">
        <f>Data[[#This Row],[schedule]]&amp;" | "&amp;Data[[#This Row],[section]]</f>
        <v xml:space="preserve">SCHEDULE 14: REPORT ON PASSENGER SATISFACTION INDICATORS | </v>
      </c>
      <c r="N4964" s="9" t="str">
        <f t="shared" si="77"/>
        <v>SCHEDULE 14: REPORT ON PASSENGER SATISFACTION INDICATORS | FY Q4 | Domestic terminal: Availability of washrooms/toilets</v>
      </c>
    </row>
    <row r="4965" spans="1:14">
      <c r="A4965" t="s">
        <v>2</v>
      </c>
      <c r="B4965">
        <v>2011</v>
      </c>
      <c r="C4965" t="s">
        <v>5088</v>
      </c>
      <c r="D4965" t="s">
        <v>81</v>
      </c>
      <c r="E4965" t="s">
        <v>81</v>
      </c>
      <c r="F4965" t="s">
        <v>5099</v>
      </c>
      <c r="G4965">
        <v>20</v>
      </c>
      <c r="H4965" t="s">
        <v>5125</v>
      </c>
      <c r="I4965">
        <v>2011</v>
      </c>
      <c r="J4965" t="s">
        <v>5091</v>
      </c>
      <c r="K4965" t="s">
        <v>5875</v>
      </c>
      <c r="L4965">
        <v>3.8174999999999999</v>
      </c>
      <c r="M4965" s="9" t="str">
        <f>Data[[#This Row],[schedule]]&amp;" | "&amp;Data[[#This Row],[section]]</f>
        <v xml:space="preserve">SCHEDULE 14: REPORT ON PASSENGER SATISFACTION INDICATORS | </v>
      </c>
      <c r="N4965" s="9" t="str">
        <f t="shared" si="77"/>
        <v>SCHEDULE 14: REPORT ON PASSENGER SATISFACTION INDICATORS | Annual average | Domestic terminal: Availability of washrooms/toilets</v>
      </c>
    </row>
    <row r="4966" spans="1:14">
      <c r="A4966" t="s">
        <v>2</v>
      </c>
      <c r="B4966">
        <v>2011</v>
      </c>
      <c r="C4966" t="s">
        <v>5088</v>
      </c>
      <c r="D4966" t="s">
        <v>81</v>
      </c>
      <c r="E4966" t="s">
        <v>81</v>
      </c>
      <c r="F4966" t="s">
        <v>5089</v>
      </c>
      <c r="G4966">
        <v>21</v>
      </c>
      <c r="H4966" t="s">
        <v>5129</v>
      </c>
      <c r="I4966">
        <v>2011</v>
      </c>
      <c r="J4966" t="s">
        <v>5091</v>
      </c>
      <c r="K4966" t="s">
        <v>6197</v>
      </c>
      <c r="L4966">
        <v>3.65</v>
      </c>
      <c r="M4966" s="9" t="str">
        <f>Data[[#This Row],[schedule]]&amp;" | "&amp;Data[[#This Row],[section]]</f>
        <v xml:space="preserve">SCHEDULE 14: REPORT ON PASSENGER SATISFACTION INDICATORS | </v>
      </c>
      <c r="N4966" s="9" t="str">
        <f t="shared" si="77"/>
        <v>SCHEDULE 14: REPORT ON PASSENGER SATISFACTION INDICATORS | FY Q1 | Domestic terminal: Cleanliness of washrooms/toilets</v>
      </c>
    </row>
    <row r="4967" spans="1:14">
      <c r="A4967" t="s">
        <v>2</v>
      </c>
      <c r="B4967">
        <v>2011</v>
      </c>
      <c r="C4967" t="s">
        <v>5088</v>
      </c>
      <c r="D4967" t="s">
        <v>81</v>
      </c>
      <c r="E4967" t="s">
        <v>81</v>
      </c>
      <c r="F4967" t="s">
        <v>5093</v>
      </c>
      <c r="G4967">
        <v>21</v>
      </c>
      <c r="H4967" t="s">
        <v>5129</v>
      </c>
      <c r="I4967">
        <v>2011</v>
      </c>
      <c r="J4967" t="s">
        <v>5091</v>
      </c>
      <c r="K4967" t="s">
        <v>6198</v>
      </c>
      <c r="L4967">
        <v>3.66</v>
      </c>
      <c r="M4967" s="9" t="str">
        <f>Data[[#This Row],[schedule]]&amp;" | "&amp;Data[[#This Row],[section]]</f>
        <v xml:space="preserve">SCHEDULE 14: REPORT ON PASSENGER SATISFACTION INDICATORS | </v>
      </c>
      <c r="N4967" s="9" t="str">
        <f t="shared" si="77"/>
        <v>SCHEDULE 14: REPORT ON PASSENGER SATISFACTION INDICATORS | FY Q2 | Domestic terminal: Cleanliness of washrooms/toilets</v>
      </c>
    </row>
    <row r="4968" spans="1:14">
      <c r="A4968" t="s">
        <v>2</v>
      </c>
      <c r="B4968">
        <v>2011</v>
      </c>
      <c r="C4968" t="s">
        <v>5088</v>
      </c>
      <c r="D4968" t="s">
        <v>81</v>
      </c>
      <c r="E4968" t="s">
        <v>81</v>
      </c>
      <c r="F4968" t="s">
        <v>5095</v>
      </c>
      <c r="G4968">
        <v>21</v>
      </c>
      <c r="H4968" t="s">
        <v>5129</v>
      </c>
      <c r="I4968">
        <v>2011</v>
      </c>
      <c r="J4968" t="s">
        <v>5091</v>
      </c>
      <c r="K4968" t="s">
        <v>6199</v>
      </c>
      <c r="L4968">
        <v>3.58</v>
      </c>
      <c r="M4968" s="9" t="str">
        <f>Data[[#This Row],[schedule]]&amp;" | "&amp;Data[[#This Row],[section]]</f>
        <v xml:space="preserve">SCHEDULE 14: REPORT ON PASSENGER SATISFACTION INDICATORS | </v>
      </c>
      <c r="N4968" s="9" t="str">
        <f t="shared" si="77"/>
        <v>SCHEDULE 14: REPORT ON PASSENGER SATISFACTION INDICATORS | FY Q3 | Domestic terminal: Cleanliness of washrooms/toilets</v>
      </c>
    </row>
    <row r="4969" spans="1:14">
      <c r="A4969" t="s">
        <v>2</v>
      </c>
      <c r="B4969">
        <v>2011</v>
      </c>
      <c r="C4969" t="s">
        <v>5088</v>
      </c>
      <c r="D4969" t="s">
        <v>81</v>
      </c>
      <c r="E4969" t="s">
        <v>81</v>
      </c>
      <c r="F4969" t="s">
        <v>5097</v>
      </c>
      <c r="G4969">
        <v>21</v>
      </c>
      <c r="H4969" t="s">
        <v>5129</v>
      </c>
      <c r="I4969">
        <v>2011</v>
      </c>
      <c r="J4969" t="s">
        <v>5091</v>
      </c>
      <c r="K4969" t="s">
        <v>5148</v>
      </c>
      <c r="L4969">
        <v>3.88</v>
      </c>
      <c r="M4969" s="9" t="str">
        <f>Data[[#This Row],[schedule]]&amp;" | "&amp;Data[[#This Row],[section]]</f>
        <v xml:space="preserve">SCHEDULE 14: REPORT ON PASSENGER SATISFACTION INDICATORS | </v>
      </c>
      <c r="N4969" s="9" t="str">
        <f t="shared" si="77"/>
        <v>SCHEDULE 14: REPORT ON PASSENGER SATISFACTION INDICATORS | FY Q4 | Domestic terminal: Cleanliness of washrooms/toilets</v>
      </c>
    </row>
    <row r="4970" spans="1:14">
      <c r="A4970" t="s">
        <v>2</v>
      </c>
      <c r="B4970">
        <v>2011</v>
      </c>
      <c r="C4970" t="s">
        <v>5088</v>
      </c>
      <c r="D4970" t="s">
        <v>81</v>
      </c>
      <c r="E4970" t="s">
        <v>81</v>
      </c>
      <c r="F4970" t="s">
        <v>5099</v>
      </c>
      <c r="G4970">
        <v>21</v>
      </c>
      <c r="H4970" t="s">
        <v>5129</v>
      </c>
      <c r="I4970">
        <v>2011</v>
      </c>
      <c r="J4970" t="s">
        <v>5091</v>
      </c>
      <c r="K4970" t="s">
        <v>5128</v>
      </c>
      <c r="L4970">
        <v>3.6924999999999999</v>
      </c>
      <c r="M4970" s="9" t="str">
        <f>Data[[#This Row],[schedule]]&amp;" | "&amp;Data[[#This Row],[section]]</f>
        <v xml:space="preserve">SCHEDULE 14: REPORT ON PASSENGER SATISFACTION INDICATORS | </v>
      </c>
      <c r="N4970" s="9" t="str">
        <f t="shared" si="77"/>
        <v>SCHEDULE 14: REPORT ON PASSENGER SATISFACTION INDICATORS | Annual average | Domestic terminal: Cleanliness of washrooms/toilets</v>
      </c>
    </row>
    <row r="4971" spans="1:14">
      <c r="A4971" t="s">
        <v>2</v>
      </c>
      <c r="B4971">
        <v>2011</v>
      </c>
      <c r="C4971" t="s">
        <v>5088</v>
      </c>
      <c r="D4971" t="s">
        <v>81</v>
      </c>
      <c r="E4971" t="s">
        <v>81</v>
      </c>
      <c r="F4971" t="s">
        <v>5089</v>
      </c>
      <c r="G4971">
        <v>22</v>
      </c>
      <c r="H4971" t="s">
        <v>5133</v>
      </c>
      <c r="I4971">
        <v>2011</v>
      </c>
      <c r="J4971" t="s">
        <v>5091</v>
      </c>
      <c r="K4971" t="s">
        <v>5562</v>
      </c>
      <c r="L4971">
        <v>3.47</v>
      </c>
      <c r="M4971" s="9" t="str">
        <f>Data[[#This Row],[schedule]]&amp;" | "&amp;Data[[#This Row],[section]]</f>
        <v xml:space="preserve">SCHEDULE 14: REPORT ON PASSENGER SATISFACTION INDICATORS | </v>
      </c>
      <c r="N4971" s="9" t="str">
        <f t="shared" si="77"/>
        <v>SCHEDULE 14: REPORT ON PASSENGER SATISFACTION INDICATORS | FY Q1 | Domestic terminal: Comfort of waiting/gate areas</v>
      </c>
    </row>
    <row r="4972" spans="1:14">
      <c r="A4972" t="s">
        <v>2</v>
      </c>
      <c r="B4972">
        <v>2011</v>
      </c>
      <c r="C4972" t="s">
        <v>5088</v>
      </c>
      <c r="D4972" t="s">
        <v>81</v>
      </c>
      <c r="E4972" t="s">
        <v>81</v>
      </c>
      <c r="F4972" t="s">
        <v>5093</v>
      </c>
      <c r="G4972">
        <v>22</v>
      </c>
      <c r="H4972" t="s">
        <v>5133</v>
      </c>
      <c r="I4972">
        <v>2011</v>
      </c>
      <c r="J4972" t="s">
        <v>5091</v>
      </c>
      <c r="K4972" t="s">
        <v>6200</v>
      </c>
      <c r="L4972">
        <v>3.45</v>
      </c>
      <c r="M4972" s="9" t="str">
        <f>Data[[#This Row],[schedule]]&amp;" | "&amp;Data[[#This Row],[section]]</f>
        <v xml:space="preserve">SCHEDULE 14: REPORT ON PASSENGER SATISFACTION INDICATORS | </v>
      </c>
      <c r="N4972" s="9" t="str">
        <f t="shared" si="77"/>
        <v>SCHEDULE 14: REPORT ON PASSENGER SATISFACTION INDICATORS | FY Q2 | Domestic terminal: Comfort of waiting/gate areas</v>
      </c>
    </row>
    <row r="4973" spans="1:14">
      <c r="A4973" t="s">
        <v>2</v>
      </c>
      <c r="B4973">
        <v>2011</v>
      </c>
      <c r="C4973" t="s">
        <v>5088</v>
      </c>
      <c r="D4973" t="s">
        <v>81</v>
      </c>
      <c r="E4973" t="s">
        <v>81</v>
      </c>
      <c r="F4973" t="s">
        <v>5095</v>
      </c>
      <c r="G4973">
        <v>22</v>
      </c>
      <c r="H4973" t="s">
        <v>5133</v>
      </c>
      <c r="I4973">
        <v>2011</v>
      </c>
      <c r="J4973" t="s">
        <v>5091</v>
      </c>
      <c r="K4973" t="s">
        <v>6201</v>
      </c>
      <c r="L4973">
        <v>3.35</v>
      </c>
      <c r="M4973" s="9" t="str">
        <f>Data[[#This Row],[schedule]]&amp;" | "&amp;Data[[#This Row],[section]]</f>
        <v xml:space="preserve">SCHEDULE 14: REPORT ON PASSENGER SATISFACTION INDICATORS | </v>
      </c>
      <c r="N4973" s="9" t="str">
        <f t="shared" si="77"/>
        <v>SCHEDULE 14: REPORT ON PASSENGER SATISFACTION INDICATORS | FY Q3 | Domestic terminal: Comfort of waiting/gate areas</v>
      </c>
    </row>
    <row r="4974" spans="1:14">
      <c r="A4974" t="s">
        <v>2</v>
      </c>
      <c r="B4974">
        <v>2011</v>
      </c>
      <c r="C4974" t="s">
        <v>5088</v>
      </c>
      <c r="D4974" t="s">
        <v>81</v>
      </c>
      <c r="E4974" t="s">
        <v>81</v>
      </c>
      <c r="F4974" t="s">
        <v>5097</v>
      </c>
      <c r="G4974">
        <v>22</v>
      </c>
      <c r="H4974" t="s">
        <v>5133</v>
      </c>
      <c r="I4974">
        <v>2011</v>
      </c>
      <c r="J4974" t="s">
        <v>5091</v>
      </c>
      <c r="K4974" t="s">
        <v>5134</v>
      </c>
      <c r="L4974">
        <v>3.57</v>
      </c>
      <c r="M4974" s="9" t="str">
        <f>Data[[#This Row],[schedule]]&amp;" | "&amp;Data[[#This Row],[section]]</f>
        <v xml:space="preserve">SCHEDULE 14: REPORT ON PASSENGER SATISFACTION INDICATORS | </v>
      </c>
      <c r="N4974" s="9" t="str">
        <f t="shared" si="77"/>
        <v>SCHEDULE 14: REPORT ON PASSENGER SATISFACTION INDICATORS | FY Q4 | Domestic terminal: Comfort of waiting/gate areas</v>
      </c>
    </row>
    <row r="4975" spans="1:14">
      <c r="A4975" t="s">
        <v>2</v>
      </c>
      <c r="B4975">
        <v>2011</v>
      </c>
      <c r="C4975" t="s">
        <v>5088</v>
      </c>
      <c r="D4975" t="s">
        <v>81</v>
      </c>
      <c r="E4975" t="s">
        <v>81</v>
      </c>
      <c r="F4975" t="s">
        <v>5099</v>
      </c>
      <c r="G4975">
        <v>22</v>
      </c>
      <c r="H4975" t="s">
        <v>5133</v>
      </c>
      <c r="I4975">
        <v>2011</v>
      </c>
      <c r="J4975" t="s">
        <v>5091</v>
      </c>
      <c r="K4975" t="s">
        <v>5317</v>
      </c>
      <c r="L4975">
        <v>3.46</v>
      </c>
      <c r="M4975" s="9" t="str">
        <f>Data[[#This Row],[schedule]]&amp;" | "&amp;Data[[#This Row],[section]]</f>
        <v xml:space="preserve">SCHEDULE 14: REPORT ON PASSENGER SATISFACTION INDICATORS | </v>
      </c>
      <c r="N4975" s="9" t="str">
        <f t="shared" si="77"/>
        <v>SCHEDULE 14: REPORT ON PASSENGER SATISFACTION INDICATORS | Annual average | Domestic terminal: Comfort of waiting/gate areas</v>
      </c>
    </row>
    <row r="4976" spans="1:14">
      <c r="A4976" t="s">
        <v>2</v>
      </c>
      <c r="B4976">
        <v>2011</v>
      </c>
      <c r="C4976" t="s">
        <v>5088</v>
      </c>
      <c r="D4976" t="s">
        <v>81</v>
      </c>
      <c r="E4976" t="s">
        <v>81</v>
      </c>
      <c r="F4976" t="s">
        <v>5089</v>
      </c>
      <c r="G4976">
        <v>23</v>
      </c>
      <c r="H4976" t="s">
        <v>5138</v>
      </c>
      <c r="I4976">
        <v>2011</v>
      </c>
      <c r="J4976" t="s">
        <v>5091</v>
      </c>
      <c r="K4976" t="s">
        <v>5146</v>
      </c>
      <c r="L4976">
        <v>3.87</v>
      </c>
      <c r="M4976" s="9" t="str">
        <f>Data[[#This Row],[schedule]]&amp;" | "&amp;Data[[#This Row],[section]]</f>
        <v xml:space="preserve">SCHEDULE 14: REPORT ON PASSENGER SATISFACTION INDICATORS | </v>
      </c>
      <c r="N4976" s="9" t="str">
        <f t="shared" si="77"/>
        <v>SCHEDULE 14: REPORT ON PASSENGER SATISFACTION INDICATORS | FY Q1 | Domestic terminal: Cleanliness of airport terminal</v>
      </c>
    </row>
    <row r="4977" spans="1:14">
      <c r="A4977" t="s">
        <v>2</v>
      </c>
      <c r="B4977">
        <v>2011</v>
      </c>
      <c r="C4977" t="s">
        <v>5088</v>
      </c>
      <c r="D4977" t="s">
        <v>81</v>
      </c>
      <c r="E4977" t="s">
        <v>81</v>
      </c>
      <c r="F4977" t="s">
        <v>5093</v>
      </c>
      <c r="G4977">
        <v>23</v>
      </c>
      <c r="H4977" t="s">
        <v>5138</v>
      </c>
      <c r="I4977">
        <v>2011</v>
      </c>
      <c r="J4977" t="s">
        <v>5091</v>
      </c>
      <c r="K4977" t="s">
        <v>5559</v>
      </c>
      <c r="L4977">
        <v>3.75</v>
      </c>
      <c r="M4977" s="9" t="str">
        <f>Data[[#This Row],[schedule]]&amp;" | "&amp;Data[[#This Row],[section]]</f>
        <v xml:space="preserve">SCHEDULE 14: REPORT ON PASSENGER SATISFACTION INDICATORS | </v>
      </c>
      <c r="N4977" s="9" t="str">
        <f t="shared" si="77"/>
        <v>SCHEDULE 14: REPORT ON PASSENGER SATISFACTION INDICATORS | FY Q2 | Domestic terminal: Cleanliness of airport terminal</v>
      </c>
    </row>
    <row r="4978" spans="1:14">
      <c r="A4978" t="s">
        <v>2</v>
      </c>
      <c r="B4978">
        <v>2011</v>
      </c>
      <c r="C4978" t="s">
        <v>5088</v>
      </c>
      <c r="D4978" t="s">
        <v>81</v>
      </c>
      <c r="E4978" t="s">
        <v>81</v>
      </c>
      <c r="F4978" t="s">
        <v>5095</v>
      </c>
      <c r="G4978">
        <v>23</v>
      </c>
      <c r="H4978" t="s">
        <v>5138</v>
      </c>
      <c r="I4978">
        <v>2011</v>
      </c>
      <c r="J4978" t="s">
        <v>5091</v>
      </c>
      <c r="K4978" t="s">
        <v>6198</v>
      </c>
      <c r="L4978">
        <v>3.66</v>
      </c>
      <c r="M4978" s="9" t="str">
        <f>Data[[#This Row],[schedule]]&amp;" | "&amp;Data[[#This Row],[section]]</f>
        <v xml:space="preserve">SCHEDULE 14: REPORT ON PASSENGER SATISFACTION INDICATORS | </v>
      </c>
      <c r="N4978" s="9" t="str">
        <f t="shared" si="77"/>
        <v>SCHEDULE 14: REPORT ON PASSENGER SATISFACTION INDICATORS | FY Q3 | Domestic terminal: Cleanliness of airport terminal</v>
      </c>
    </row>
    <row r="4979" spans="1:14">
      <c r="A4979" t="s">
        <v>2</v>
      </c>
      <c r="B4979">
        <v>2011</v>
      </c>
      <c r="C4979" t="s">
        <v>5088</v>
      </c>
      <c r="D4979" t="s">
        <v>81</v>
      </c>
      <c r="E4979" t="s">
        <v>81</v>
      </c>
      <c r="F4979" t="s">
        <v>5097</v>
      </c>
      <c r="G4979">
        <v>23</v>
      </c>
      <c r="H4979" t="s">
        <v>5138</v>
      </c>
      <c r="I4979">
        <v>2011</v>
      </c>
      <c r="J4979" t="s">
        <v>5091</v>
      </c>
      <c r="K4979" t="s">
        <v>5170</v>
      </c>
      <c r="L4979">
        <v>4.07</v>
      </c>
      <c r="M4979" s="9" t="str">
        <f>Data[[#This Row],[schedule]]&amp;" | "&amp;Data[[#This Row],[section]]</f>
        <v xml:space="preserve">SCHEDULE 14: REPORT ON PASSENGER SATISFACTION INDICATORS | </v>
      </c>
      <c r="N4979" s="9" t="str">
        <f t="shared" si="77"/>
        <v>SCHEDULE 14: REPORT ON PASSENGER SATISFACTION INDICATORS | FY Q4 | Domestic terminal: Cleanliness of airport terminal</v>
      </c>
    </row>
    <row r="4980" spans="1:14">
      <c r="A4980" t="s">
        <v>2</v>
      </c>
      <c r="B4980">
        <v>2011</v>
      </c>
      <c r="C4980" t="s">
        <v>5088</v>
      </c>
      <c r="D4980" t="s">
        <v>81</v>
      </c>
      <c r="E4980" t="s">
        <v>81</v>
      </c>
      <c r="F4980" t="s">
        <v>5099</v>
      </c>
      <c r="G4980">
        <v>23</v>
      </c>
      <c r="H4980" t="s">
        <v>5138</v>
      </c>
      <c r="I4980">
        <v>2011</v>
      </c>
      <c r="J4980" t="s">
        <v>5091</v>
      </c>
      <c r="K4980" t="s">
        <v>6202</v>
      </c>
      <c r="L4980">
        <v>3.8374999999999999</v>
      </c>
      <c r="M4980" s="9" t="str">
        <f>Data[[#This Row],[schedule]]&amp;" | "&amp;Data[[#This Row],[section]]</f>
        <v xml:space="preserve">SCHEDULE 14: REPORT ON PASSENGER SATISFACTION INDICATORS | </v>
      </c>
      <c r="N4980" s="9" t="str">
        <f t="shared" si="77"/>
        <v>SCHEDULE 14: REPORT ON PASSENGER SATISFACTION INDICATORS | Annual average | Domestic terminal: Cleanliness of airport terminal</v>
      </c>
    </row>
    <row r="4981" spans="1:14">
      <c r="A4981" t="s">
        <v>2</v>
      </c>
      <c r="B4981">
        <v>2011</v>
      </c>
      <c r="C4981" t="s">
        <v>5088</v>
      </c>
      <c r="D4981" t="s">
        <v>81</v>
      </c>
      <c r="E4981" t="s">
        <v>81</v>
      </c>
      <c r="F4981" t="s">
        <v>5089</v>
      </c>
      <c r="G4981">
        <v>24</v>
      </c>
      <c r="H4981" t="s">
        <v>5143</v>
      </c>
      <c r="I4981">
        <v>2011</v>
      </c>
      <c r="J4981" t="s">
        <v>5091</v>
      </c>
      <c r="K4981" t="s">
        <v>5126</v>
      </c>
      <c r="L4981">
        <v>3.48</v>
      </c>
      <c r="M4981" s="9" t="str">
        <f>Data[[#This Row],[schedule]]&amp;" | "&amp;Data[[#This Row],[section]]</f>
        <v xml:space="preserve">SCHEDULE 14: REPORT ON PASSENGER SATISFACTION INDICATORS | </v>
      </c>
      <c r="N4981" s="9" t="str">
        <f t="shared" si="77"/>
        <v>SCHEDULE 14: REPORT ON PASSENGER SATISFACTION INDICATORS | FY Q1 | Domestic terminal: Ambience of the airport</v>
      </c>
    </row>
    <row r="4982" spans="1:14">
      <c r="A4982" t="s">
        <v>2</v>
      </c>
      <c r="B4982">
        <v>2011</v>
      </c>
      <c r="C4982" t="s">
        <v>5088</v>
      </c>
      <c r="D4982" t="s">
        <v>81</v>
      </c>
      <c r="E4982" t="s">
        <v>81</v>
      </c>
      <c r="F4982" t="s">
        <v>5093</v>
      </c>
      <c r="G4982">
        <v>24</v>
      </c>
      <c r="H4982" t="s">
        <v>5143</v>
      </c>
      <c r="I4982">
        <v>2011</v>
      </c>
      <c r="J4982" t="s">
        <v>5091</v>
      </c>
      <c r="K4982" t="s">
        <v>5585</v>
      </c>
      <c r="L4982">
        <v>3.44</v>
      </c>
      <c r="M4982" s="9" t="str">
        <f>Data[[#This Row],[schedule]]&amp;" | "&amp;Data[[#This Row],[section]]</f>
        <v xml:space="preserve">SCHEDULE 14: REPORT ON PASSENGER SATISFACTION INDICATORS | </v>
      </c>
      <c r="N4982" s="9" t="str">
        <f t="shared" si="77"/>
        <v>SCHEDULE 14: REPORT ON PASSENGER SATISFACTION INDICATORS | FY Q2 | Domestic terminal: Ambience of the airport</v>
      </c>
    </row>
    <row r="4983" spans="1:14">
      <c r="A4983" t="s">
        <v>2</v>
      </c>
      <c r="B4983">
        <v>2011</v>
      </c>
      <c r="C4983" t="s">
        <v>5088</v>
      </c>
      <c r="D4983" t="s">
        <v>81</v>
      </c>
      <c r="E4983" t="s">
        <v>81</v>
      </c>
      <c r="F4983" t="s">
        <v>5095</v>
      </c>
      <c r="G4983">
        <v>24</v>
      </c>
      <c r="H4983" t="s">
        <v>5143</v>
      </c>
      <c r="I4983">
        <v>2011</v>
      </c>
      <c r="J4983" t="s">
        <v>5091</v>
      </c>
      <c r="K4983" t="s">
        <v>6203</v>
      </c>
      <c r="L4983">
        <v>3.26</v>
      </c>
      <c r="M4983" s="9" t="str">
        <f>Data[[#This Row],[schedule]]&amp;" | "&amp;Data[[#This Row],[section]]</f>
        <v xml:space="preserve">SCHEDULE 14: REPORT ON PASSENGER SATISFACTION INDICATORS | </v>
      </c>
      <c r="N4983" s="9" t="str">
        <f t="shared" si="77"/>
        <v>SCHEDULE 14: REPORT ON PASSENGER SATISFACTION INDICATORS | FY Q3 | Domestic terminal: Ambience of the airport</v>
      </c>
    </row>
    <row r="4984" spans="1:14">
      <c r="A4984" t="s">
        <v>2</v>
      </c>
      <c r="B4984">
        <v>2011</v>
      </c>
      <c r="C4984" t="s">
        <v>5088</v>
      </c>
      <c r="D4984" t="s">
        <v>81</v>
      </c>
      <c r="E4984" t="s">
        <v>81</v>
      </c>
      <c r="F4984" t="s">
        <v>5097</v>
      </c>
      <c r="G4984">
        <v>24</v>
      </c>
      <c r="H4984" t="s">
        <v>5143</v>
      </c>
      <c r="I4984">
        <v>2011</v>
      </c>
      <c r="J4984" t="s">
        <v>5091</v>
      </c>
      <c r="K4984" t="s">
        <v>5131</v>
      </c>
      <c r="L4984">
        <v>3.63</v>
      </c>
      <c r="M4984" s="9" t="str">
        <f>Data[[#This Row],[schedule]]&amp;" | "&amp;Data[[#This Row],[section]]</f>
        <v xml:space="preserve">SCHEDULE 14: REPORT ON PASSENGER SATISFACTION INDICATORS | </v>
      </c>
      <c r="N4984" s="9" t="str">
        <f t="shared" si="77"/>
        <v>SCHEDULE 14: REPORT ON PASSENGER SATISFACTION INDICATORS | FY Q4 | Domestic terminal: Ambience of the airport</v>
      </c>
    </row>
    <row r="4985" spans="1:14">
      <c r="A4985" t="s">
        <v>2</v>
      </c>
      <c r="B4985">
        <v>2011</v>
      </c>
      <c r="C4985" t="s">
        <v>5088</v>
      </c>
      <c r="D4985" t="s">
        <v>81</v>
      </c>
      <c r="E4985" t="s">
        <v>81</v>
      </c>
      <c r="F4985" t="s">
        <v>5099</v>
      </c>
      <c r="G4985">
        <v>24</v>
      </c>
      <c r="H4985" t="s">
        <v>5143</v>
      </c>
      <c r="I4985">
        <v>2011</v>
      </c>
      <c r="J4985" t="s">
        <v>5091</v>
      </c>
      <c r="K4985" t="s">
        <v>6204</v>
      </c>
      <c r="L4985">
        <v>3.4525000000000001</v>
      </c>
      <c r="M4985" s="9" t="str">
        <f>Data[[#This Row],[schedule]]&amp;" | "&amp;Data[[#This Row],[section]]</f>
        <v xml:space="preserve">SCHEDULE 14: REPORT ON PASSENGER SATISFACTION INDICATORS | </v>
      </c>
      <c r="N4985" s="9" t="str">
        <f t="shared" si="77"/>
        <v>SCHEDULE 14: REPORT ON PASSENGER SATISFACTION INDICATORS | Annual average | Domestic terminal: Ambience of the airport</v>
      </c>
    </row>
    <row r="4986" spans="1:14">
      <c r="A4986" t="s">
        <v>2</v>
      </c>
      <c r="B4986">
        <v>2011</v>
      </c>
      <c r="C4986" t="s">
        <v>5088</v>
      </c>
      <c r="D4986" t="s">
        <v>81</v>
      </c>
      <c r="E4986" t="s">
        <v>81</v>
      </c>
      <c r="F4986" t="s">
        <v>5089</v>
      </c>
      <c r="G4986">
        <v>25</v>
      </c>
      <c r="H4986" t="s">
        <v>5149</v>
      </c>
      <c r="I4986">
        <v>2011</v>
      </c>
      <c r="J4986" t="s">
        <v>5091</v>
      </c>
      <c r="K4986" t="s">
        <v>5123</v>
      </c>
      <c r="L4986">
        <v>4.29</v>
      </c>
      <c r="M4986" s="9" t="str">
        <f>Data[[#This Row],[schedule]]&amp;" | "&amp;Data[[#This Row],[section]]</f>
        <v xml:space="preserve">SCHEDULE 14: REPORT ON PASSENGER SATISFACTION INDICATORS | </v>
      </c>
      <c r="N4986" s="9" t="str">
        <f t="shared" si="77"/>
        <v>SCHEDULE 14: REPORT ON PASSENGER SATISFACTION INDICATORS | FY Q1 | Domestic terminal: Security inspection waiting time</v>
      </c>
    </row>
    <row r="4987" spans="1:14">
      <c r="A4987" t="s">
        <v>2</v>
      </c>
      <c r="B4987">
        <v>2011</v>
      </c>
      <c r="C4987" t="s">
        <v>5088</v>
      </c>
      <c r="D4987" t="s">
        <v>81</v>
      </c>
      <c r="E4987" t="s">
        <v>81</v>
      </c>
      <c r="F4987" t="s">
        <v>5093</v>
      </c>
      <c r="G4987">
        <v>25</v>
      </c>
      <c r="H4987" t="s">
        <v>5149</v>
      </c>
      <c r="I4987">
        <v>2011</v>
      </c>
      <c r="J4987" t="s">
        <v>5091</v>
      </c>
      <c r="K4987" t="s">
        <v>5105</v>
      </c>
      <c r="L4987">
        <v>4.3</v>
      </c>
      <c r="M4987" s="9" t="str">
        <f>Data[[#This Row],[schedule]]&amp;" | "&amp;Data[[#This Row],[section]]</f>
        <v xml:space="preserve">SCHEDULE 14: REPORT ON PASSENGER SATISFACTION INDICATORS | </v>
      </c>
      <c r="N4987" s="9" t="str">
        <f t="shared" si="77"/>
        <v>SCHEDULE 14: REPORT ON PASSENGER SATISFACTION INDICATORS | FY Q2 | Domestic terminal: Security inspection waiting time</v>
      </c>
    </row>
    <row r="4988" spans="1:14">
      <c r="A4988" t="s">
        <v>2</v>
      </c>
      <c r="B4988">
        <v>2011</v>
      </c>
      <c r="C4988" t="s">
        <v>5088</v>
      </c>
      <c r="D4988" t="s">
        <v>81</v>
      </c>
      <c r="E4988" t="s">
        <v>81</v>
      </c>
      <c r="F4988" t="s">
        <v>5095</v>
      </c>
      <c r="G4988">
        <v>25</v>
      </c>
      <c r="H4988" t="s">
        <v>5149</v>
      </c>
      <c r="I4988">
        <v>2011</v>
      </c>
      <c r="J4988" t="s">
        <v>5091</v>
      </c>
      <c r="K4988" t="s">
        <v>5341</v>
      </c>
      <c r="L4988">
        <v>4.34</v>
      </c>
      <c r="M4988" s="9" t="str">
        <f>Data[[#This Row],[schedule]]&amp;" | "&amp;Data[[#This Row],[section]]</f>
        <v xml:space="preserve">SCHEDULE 14: REPORT ON PASSENGER SATISFACTION INDICATORS | </v>
      </c>
      <c r="N4988" s="9" t="str">
        <f t="shared" si="77"/>
        <v>SCHEDULE 14: REPORT ON PASSENGER SATISFACTION INDICATORS | FY Q3 | Domestic terminal: Security inspection waiting time</v>
      </c>
    </row>
    <row r="4989" spans="1:14">
      <c r="A4989" t="s">
        <v>2</v>
      </c>
      <c r="B4989">
        <v>2011</v>
      </c>
      <c r="C4989" t="s">
        <v>5088</v>
      </c>
      <c r="D4989" t="s">
        <v>81</v>
      </c>
      <c r="E4989" t="s">
        <v>81</v>
      </c>
      <c r="F4989" t="s">
        <v>5097</v>
      </c>
      <c r="G4989">
        <v>25</v>
      </c>
      <c r="H4989" t="s">
        <v>5149</v>
      </c>
      <c r="I4989">
        <v>2011</v>
      </c>
      <c r="J4989" t="s">
        <v>5091</v>
      </c>
      <c r="K4989" t="s">
        <v>5306</v>
      </c>
      <c r="L4989">
        <v>4.33</v>
      </c>
      <c r="M4989" s="9" t="str">
        <f>Data[[#This Row],[schedule]]&amp;" | "&amp;Data[[#This Row],[section]]</f>
        <v xml:space="preserve">SCHEDULE 14: REPORT ON PASSENGER SATISFACTION INDICATORS | </v>
      </c>
      <c r="N4989" s="9" t="str">
        <f t="shared" si="77"/>
        <v>SCHEDULE 14: REPORT ON PASSENGER SATISFACTION INDICATORS | FY Q4 | Domestic terminal: Security inspection waiting time</v>
      </c>
    </row>
    <row r="4990" spans="1:14">
      <c r="A4990" t="s">
        <v>2</v>
      </c>
      <c r="B4990">
        <v>2011</v>
      </c>
      <c r="C4990" t="s">
        <v>5088</v>
      </c>
      <c r="D4990" t="s">
        <v>81</v>
      </c>
      <c r="E4990" t="s">
        <v>81</v>
      </c>
      <c r="F4990" t="s">
        <v>5099</v>
      </c>
      <c r="G4990">
        <v>25</v>
      </c>
      <c r="H4990" t="s">
        <v>5149</v>
      </c>
      <c r="I4990">
        <v>2011</v>
      </c>
      <c r="J4990" t="s">
        <v>5091</v>
      </c>
      <c r="K4990" t="s">
        <v>6205</v>
      </c>
      <c r="L4990">
        <v>4.3150000000000004</v>
      </c>
      <c r="M4990" s="9" t="str">
        <f>Data[[#This Row],[schedule]]&amp;" | "&amp;Data[[#This Row],[section]]</f>
        <v xml:space="preserve">SCHEDULE 14: REPORT ON PASSENGER SATISFACTION INDICATORS | </v>
      </c>
      <c r="N4990" s="9" t="str">
        <f t="shared" si="77"/>
        <v>SCHEDULE 14: REPORT ON PASSENGER SATISFACTION INDICATORS | Annual average | Domestic terminal: Security inspection waiting time</v>
      </c>
    </row>
    <row r="4991" spans="1:14">
      <c r="A4991" t="s">
        <v>2</v>
      </c>
      <c r="B4991">
        <v>2011</v>
      </c>
      <c r="C4991" t="s">
        <v>5088</v>
      </c>
      <c r="D4991" t="s">
        <v>81</v>
      </c>
      <c r="E4991" t="s">
        <v>81</v>
      </c>
      <c r="F4991" t="s">
        <v>5089</v>
      </c>
      <c r="G4991">
        <v>26</v>
      </c>
      <c r="H4991" t="s">
        <v>5152</v>
      </c>
      <c r="I4991">
        <v>2011</v>
      </c>
      <c r="J4991" t="s">
        <v>5091</v>
      </c>
      <c r="K4991" t="s">
        <v>5214</v>
      </c>
      <c r="L4991">
        <v>4.3600000000000003</v>
      </c>
      <c r="M4991" s="9" t="str">
        <f>Data[[#This Row],[schedule]]&amp;" | "&amp;Data[[#This Row],[section]]</f>
        <v xml:space="preserve">SCHEDULE 14: REPORT ON PASSENGER SATISFACTION INDICATORS | </v>
      </c>
      <c r="N4991" s="9" t="str">
        <f t="shared" si="77"/>
        <v>SCHEDULE 14: REPORT ON PASSENGER SATISFACTION INDICATORS | FY Q1 | Domestic terminal: Check-in waiting time</v>
      </c>
    </row>
    <row r="4992" spans="1:14">
      <c r="A4992" t="s">
        <v>2</v>
      </c>
      <c r="B4992">
        <v>2011</v>
      </c>
      <c r="C4992" t="s">
        <v>5088</v>
      </c>
      <c r="D4992" t="s">
        <v>81</v>
      </c>
      <c r="E4992" t="s">
        <v>81</v>
      </c>
      <c r="F4992" t="s">
        <v>5093</v>
      </c>
      <c r="G4992">
        <v>26</v>
      </c>
      <c r="H4992" t="s">
        <v>5152</v>
      </c>
      <c r="I4992">
        <v>2011</v>
      </c>
      <c r="J4992" t="s">
        <v>5091</v>
      </c>
      <c r="K4992" t="s">
        <v>5214</v>
      </c>
      <c r="L4992">
        <v>4.3600000000000003</v>
      </c>
      <c r="M4992" s="9" t="str">
        <f>Data[[#This Row],[schedule]]&amp;" | "&amp;Data[[#This Row],[section]]</f>
        <v xml:space="preserve">SCHEDULE 14: REPORT ON PASSENGER SATISFACTION INDICATORS | </v>
      </c>
      <c r="N4992" s="9" t="str">
        <f t="shared" si="77"/>
        <v>SCHEDULE 14: REPORT ON PASSENGER SATISFACTION INDICATORS | FY Q2 | Domestic terminal: Check-in waiting time</v>
      </c>
    </row>
    <row r="4993" spans="1:14">
      <c r="A4993" t="s">
        <v>2</v>
      </c>
      <c r="B4993">
        <v>2011</v>
      </c>
      <c r="C4993" t="s">
        <v>5088</v>
      </c>
      <c r="D4993" t="s">
        <v>81</v>
      </c>
      <c r="E4993" t="s">
        <v>81</v>
      </c>
      <c r="F4993" t="s">
        <v>5095</v>
      </c>
      <c r="G4993">
        <v>26</v>
      </c>
      <c r="H4993" t="s">
        <v>5152</v>
      </c>
      <c r="I4993">
        <v>2011</v>
      </c>
      <c r="J4993" t="s">
        <v>5091</v>
      </c>
      <c r="K4993" t="s">
        <v>5153</v>
      </c>
      <c r="L4993">
        <v>4.43</v>
      </c>
      <c r="M4993" s="9" t="str">
        <f>Data[[#This Row],[schedule]]&amp;" | "&amp;Data[[#This Row],[section]]</f>
        <v xml:space="preserve">SCHEDULE 14: REPORT ON PASSENGER SATISFACTION INDICATORS | </v>
      </c>
      <c r="N4993" s="9" t="str">
        <f t="shared" si="77"/>
        <v>SCHEDULE 14: REPORT ON PASSENGER SATISFACTION INDICATORS | FY Q3 | Domestic terminal: Check-in waiting time</v>
      </c>
    </row>
    <row r="4994" spans="1:14">
      <c r="A4994" t="s">
        <v>2</v>
      </c>
      <c r="B4994">
        <v>2011</v>
      </c>
      <c r="C4994" t="s">
        <v>5088</v>
      </c>
      <c r="D4994" t="s">
        <v>81</v>
      </c>
      <c r="E4994" t="s">
        <v>81</v>
      </c>
      <c r="F4994" t="s">
        <v>5097</v>
      </c>
      <c r="G4994">
        <v>26</v>
      </c>
      <c r="H4994" t="s">
        <v>5152</v>
      </c>
      <c r="I4994">
        <v>2011</v>
      </c>
      <c r="J4994" t="s">
        <v>5091</v>
      </c>
      <c r="K4994" t="s">
        <v>5199</v>
      </c>
      <c r="L4994">
        <v>4.4400000000000004</v>
      </c>
      <c r="M4994" s="9" t="str">
        <f>Data[[#This Row],[schedule]]&amp;" | "&amp;Data[[#This Row],[section]]</f>
        <v xml:space="preserve">SCHEDULE 14: REPORT ON PASSENGER SATISFACTION INDICATORS | </v>
      </c>
      <c r="N4994" s="9" t="str">
        <f t="shared" ref="N4994:N5057" si="78">SUBSTITUTE(SUBSTITUTE(SUBSTITUTE(C4994&amp;" | "&amp;D4994&amp;" | "&amp;E4994&amp;" | "&amp;F4994&amp;" | "&amp;H4994," |  |  | "," | ")," |  |  | "," | ")," |  | "," | ")</f>
        <v>SCHEDULE 14: REPORT ON PASSENGER SATISFACTION INDICATORS | FY Q4 | Domestic terminal: Check-in waiting time</v>
      </c>
    </row>
    <row r="4995" spans="1:14">
      <c r="A4995" t="s">
        <v>2</v>
      </c>
      <c r="B4995">
        <v>2011</v>
      </c>
      <c r="C4995" t="s">
        <v>5088</v>
      </c>
      <c r="D4995" t="s">
        <v>81</v>
      </c>
      <c r="E4995" t="s">
        <v>81</v>
      </c>
      <c r="F4995" t="s">
        <v>5099</v>
      </c>
      <c r="G4995">
        <v>26</v>
      </c>
      <c r="H4995" t="s">
        <v>5152</v>
      </c>
      <c r="I4995">
        <v>2011</v>
      </c>
      <c r="J4995" t="s">
        <v>5091</v>
      </c>
      <c r="K4995" t="s">
        <v>6206</v>
      </c>
      <c r="L4995">
        <v>4.3975</v>
      </c>
      <c r="M4995" s="9" t="str">
        <f>Data[[#This Row],[schedule]]&amp;" | "&amp;Data[[#This Row],[section]]</f>
        <v xml:space="preserve">SCHEDULE 14: REPORT ON PASSENGER SATISFACTION INDICATORS | </v>
      </c>
      <c r="N4995" s="9" t="str">
        <f t="shared" si="78"/>
        <v>SCHEDULE 14: REPORT ON PASSENGER SATISFACTION INDICATORS | Annual average | Domestic terminal: Check-in waiting time</v>
      </c>
    </row>
    <row r="4996" spans="1:14">
      <c r="A4996" t="s">
        <v>2</v>
      </c>
      <c r="B4996">
        <v>2011</v>
      </c>
      <c r="C4996" t="s">
        <v>5088</v>
      </c>
      <c r="D4996" t="s">
        <v>81</v>
      </c>
      <c r="E4996" t="s">
        <v>81</v>
      </c>
      <c r="F4996" t="s">
        <v>5089</v>
      </c>
      <c r="G4996">
        <v>27</v>
      </c>
      <c r="H4996" t="s">
        <v>5158</v>
      </c>
      <c r="I4996">
        <v>2011</v>
      </c>
      <c r="J4996" t="s">
        <v>5091</v>
      </c>
      <c r="K4996" t="s">
        <v>5305</v>
      </c>
      <c r="L4996">
        <v>4.22</v>
      </c>
      <c r="M4996" s="9" t="str">
        <f>Data[[#This Row],[schedule]]&amp;" | "&amp;Data[[#This Row],[section]]</f>
        <v xml:space="preserve">SCHEDULE 14: REPORT ON PASSENGER SATISFACTION INDICATORS | </v>
      </c>
      <c r="N4996" s="9" t="str">
        <f t="shared" si="78"/>
        <v>SCHEDULE 14: REPORT ON PASSENGER SATISFACTION INDICATORS | FY Q1 | Domestic terminal: Feeling of being safe and secure</v>
      </c>
    </row>
    <row r="4997" spans="1:14">
      <c r="A4997" t="s">
        <v>2</v>
      </c>
      <c r="B4997">
        <v>2011</v>
      </c>
      <c r="C4997" t="s">
        <v>5088</v>
      </c>
      <c r="D4997" t="s">
        <v>81</v>
      </c>
      <c r="E4997" t="s">
        <v>81</v>
      </c>
      <c r="F4997" t="s">
        <v>5093</v>
      </c>
      <c r="G4997">
        <v>27</v>
      </c>
      <c r="H4997" t="s">
        <v>5158</v>
      </c>
      <c r="I4997">
        <v>2011</v>
      </c>
      <c r="J4997" t="s">
        <v>5091</v>
      </c>
      <c r="K4997" t="s">
        <v>5108</v>
      </c>
      <c r="L4997">
        <v>4.21</v>
      </c>
      <c r="M4997" s="9" t="str">
        <f>Data[[#This Row],[schedule]]&amp;" | "&amp;Data[[#This Row],[section]]</f>
        <v xml:space="preserve">SCHEDULE 14: REPORT ON PASSENGER SATISFACTION INDICATORS | </v>
      </c>
      <c r="N4997" s="9" t="str">
        <f t="shared" si="78"/>
        <v>SCHEDULE 14: REPORT ON PASSENGER SATISFACTION INDICATORS | FY Q2 | Domestic terminal: Feeling of being safe and secure</v>
      </c>
    </row>
    <row r="4998" spans="1:14">
      <c r="A4998" t="s">
        <v>2</v>
      </c>
      <c r="B4998">
        <v>2011</v>
      </c>
      <c r="C4998" t="s">
        <v>5088</v>
      </c>
      <c r="D4998" t="s">
        <v>81</v>
      </c>
      <c r="E4998" t="s">
        <v>81</v>
      </c>
      <c r="F4998" t="s">
        <v>5095</v>
      </c>
      <c r="G4998">
        <v>27</v>
      </c>
      <c r="H4998" t="s">
        <v>5158</v>
      </c>
      <c r="I4998">
        <v>2011</v>
      </c>
      <c r="J4998" t="s">
        <v>5091</v>
      </c>
      <c r="K4998" t="s">
        <v>5340</v>
      </c>
      <c r="L4998">
        <v>4.3099999999999996</v>
      </c>
      <c r="M4998" s="9" t="str">
        <f>Data[[#This Row],[schedule]]&amp;" | "&amp;Data[[#This Row],[section]]</f>
        <v xml:space="preserve">SCHEDULE 14: REPORT ON PASSENGER SATISFACTION INDICATORS | </v>
      </c>
      <c r="N4998" s="9" t="str">
        <f t="shared" si="78"/>
        <v>SCHEDULE 14: REPORT ON PASSENGER SATISFACTION INDICATORS | FY Q3 | Domestic terminal: Feeling of being safe and secure</v>
      </c>
    </row>
    <row r="4999" spans="1:14">
      <c r="A4999" t="s">
        <v>2</v>
      </c>
      <c r="B4999">
        <v>2011</v>
      </c>
      <c r="C4999" t="s">
        <v>5088</v>
      </c>
      <c r="D4999" t="s">
        <v>81</v>
      </c>
      <c r="E4999" t="s">
        <v>81</v>
      </c>
      <c r="F4999" t="s">
        <v>5097</v>
      </c>
      <c r="G4999">
        <v>27</v>
      </c>
      <c r="H4999" t="s">
        <v>5158</v>
      </c>
      <c r="I4999">
        <v>2011</v>
      </c>
      <c r="J4999" t="s">
        <v>5091</v>
      </c>
      <c r="K4999" t="s">
        <v>5123</v>
      </c>
      <c r="L4999">
        <v>4.29</v>
      </c>
      <c r="M4999" s="9" t="str">
        <f>Data[[#This Row],[schedule]]&amp;" | "&amp;Data[[#This Row],[section]]</f>
        <v xml:space="preserve">SCHEDULE 14: REPORT ON PASSENGER SATISFACTION INDICATORS | </v>
      </c>
      <c r="N4999" s="9" t="str">
        <f t="shared" si="78"/>
        <v>SCHEDULE 14: REPORT ON PASSENGER SATISFACTION INDICATORS | FY Q4 | Domestic terminal: Feeling of being safe and secure</v>
      </c>
    </row>
    <row r="5000" spans="1:14">
      <c r="A5000" t="s">
        <v>2</v>
      </c>
      <c r="B5000">
        <v>2011</v>
      </c>
      <c r="C5000" t="s">
        <v>5088</v>
      </c>
      <c r="D5000" t="s">
        <v>81</v>
      </c>
      <c r="E5000" t="s">
        <v>81</v>
      </c>
      <c r="F5000" t="s">
        <v>5099</v>
      </c>
      <c r="G5000">
        <v>27</v>
      </c>
      <c r="H5000" t="s">
        <v>5158</v>
      </c>
      <c r="I5000">
        <v>2011</v>
      </c>
      <c r="J5000" t="s">
        <v>5091</v>
      </c>
      <c r="K5000" t="s">
        <v>6207</v>
      </c>
      <c r="L5000">
        <v>4.2574999999999994</v>
      </c>
      <c r="M5000" s="9" t="str">
        <f>Data[[#This Row],[schedule]]&amp;" | "&amp;Data[[#This Row],[section]]</f>
        <v xml:space="preserve">SCHEDULE 14: REPORT ON PASSENGER SATISFACTION INDICATORS | </v>
      </c>
      <c r="N5000" s="9" t="str">
        <f t="shared" si="78"/>
        <v>SCHEDULE 14: REPORT ON PASSENGER SATISFACTION INDICATORS | Annual average | Domestic terminal: Feeling of being safe and secure</v>
      </c>
    </row>
    <row r="5001" spans="1:14">
      <c r="A5001" t="s">
        <v>2</v>
      </c>
      <c r="B5001">
        <v>2011</v>
      </c>
      <c r="C5001" t="s">
        <v>5088</v>
      </c>
      <c r="D5001" t="s">
        <v>81</v>
      </c>
      <c r="E5001" t="s">
        <v>81</v>
      </c>
      <c r="F5001" t="s">
        <v>5089</v>
      </c>
      <c r="G5001">
        <v>28</v>
      </c>
      <c r="H5001" t="s">
        <v>5160</v>
      </c>
      <c r="I5001">
        <v>2011</v>
      </c>
      <c r="J5001" t="s">
        <v>5091</v>
      </c>
      <c r="K5001" t="s">
        <v>6208</v>
      </c>
      <c r="L5001">
        <v>3.9221428571428558</v>
      </c>
      <c r="M5001" s="9" t="str">
        <f>Data[[#This Row],[schedule]]&amp;" | "&amp;Data[[#This Row],[section]]</f>
        <v xml:space="preserve">SCHEDULE 14: REPORT ON PASSENGER SATISFACTION INDICATORS | </v>
      </c>
      <c r="N5001" s="9" t="str">
        <f t="shared" si="78"/>
        <v>SCHEDULE 14: REPORT ON PASSENGER SATISFACTION INDICATORS | FY Q1 | Domestic terminal: Average survey score</v>
      </c>
    </row>
    <row r="5002" spans="1:14">
      <c r="A5002" t="s">
        <v>2</v>
      </c>
      <c r="B5002">
        <v>2011</v>
      </c>
      <c r="C5002" t="s">
        <v>5088</v>
      </c>
      <c r="D5002" t="s">
        <v>81</v>
      </c>
      <c r="E5002" t="s">
        <v>81</v>
      </c>
      <c r="F5002" t="s">
        <v>5093</v>
      </c>
      <c r="G5002">
        <v>28</v>
      </c>
      <c r="H5002" t="s">
        <v>5160</v>
      </c>
      <c r="I5002">
        <v>2011</v>
      </c>
      <c r="J5002" t="s">
        <v>5091</v>
      </c>
      <c r="K5002" t="s">
        <v>6209</v>
      </c>
      <c r="L5002">
        <v>3.8842857142857139</v>
      </c>
      <c r="M5002" s="9" t="str">
        <f>Data[[#This Row],[schedule]]&amp;" | "&amp;Data[[#This Row],[section]]</f>
        <v xml:space="preserve">SCHEDULE 14: REPORT ON PASSENGER SATISFACTION INDICATORS | </v>
      </c>
      <c r="N5002" s="9" t="str">
        <f t="shared" si="78"/>
        <v>SCHEDULE 14: REPORT ON PASSENGER SATISFACTION INDICATORS | FY Q2 | Domestic terminal: Average survey score</v>
      </c>
    </row>
    <row r="5003" spans="1:14">
      <c r="A5003" t="s">
        <v>2</v>
      </c>
      <c r="B5003">
        <v>2011</v>
      </c>
      <c r="C5003" t="s">
        <v>5088</v>
      </c>
      <c r="D5003" t="s">
        <v>81</v>
      </c>
      <c r="E5003" t="s">
        <v>81</v>
      </c>
      <c r="F5003" t="s">
        <v>5095</v>
      </c>
      <c r="G5003">
        <v>28</v>
      </c>
      <c r="H5003" t="s">
        <v>5160</v>
      </c>
      <c r="I5003">
        <v>2011</v>
      </c>
      <c r="J5003" t="s">
        <v>5091</v>
      </c>
      <c r="K5003" t="s">
        <v>6210</v>
      </c>
      <c r="L5003">
        <v>3.8849999999999998</v>
      </c>
      <c r="M5003" s="9" t="str">
        <f>Data[[#This Row],[schedule]]&amp;" | "&amp;Data[[#This Row],[section]]</f>
        <v xml:space="preserve">SCHEDULE 14: REPORT ON PASSENGER SATISFACTION INDICATORS | </v>
      </c>
      <c r="N5003" s="9" t="str">
        <f t="shared" si="78"/>
        <v>SCHEDULE 14: REPORT ON PASSENGER SATISFACTION INDICATORS | FY Q3 | Domestic terminal: Average survey score</v>
      </c>
    </row>
    <row r="5004" spans="1:14">
      <c r="A5004" t="s">
        <v>2</v>
      </c>
      <c r="B5004">
        <v>2011</v>
      </c>
      <c r="C5004" t="s">
        <v>5088</v>
      </c>
      <c r="D5004" t="s">
        <v>81</v>
      </c>
      <c r="E5004" t="s">
        <v>81</v>
      </c>
      <c r="F5004" t="s">
        <v>5097</v>
      </c>
      <c r="G5004">
        <v>28</v>
      </c>
      <c r="H5004" t="s">
        <v>5160</v>
      </c>
      <c r="I5004">
        <v>2011</v>
      </c>
      <c r="J5004" t="s">
        <v>5091</v>
      </c>
      <c r="K5004" t="s">
        <v>5119</v>
      </c>
      <c r="L5004">
        <v>3.94</v>
      </c>
      <c r="M5004" s="9" t="str">
        <f>Data[[#This Row],[schedule]]&amp;" | "&amp;Data[[#This Row],[section]]</f>
        <v xml:space="preserve">SCHEDULE 14: REPORT ON PASSENGER SATISFACTION INDICATORS | </v>
      </c>
      <c r="N5004" s="9" t="str">
        <f t="shared" si="78"/>
        <v>SCHEDULE 14: REPORT ON PASSENGER SATISFACTION INDICATORS | FY Q4 | Domestic terminal: Average survey score</v>
      </c>
    </row>
    <row r="5005" spans="1:14">
      <c r="A5005" t="s">
        <v>2</v>
      </c>
      <c r="B5005">
        <v>2011</v>
      </c>
      <c r="C5005" t="s">
        <v>5088</v>
      </c>
      <c r="D5005" t="s">
        <v>81</v>
      </c>
      <c r="E5005" t="s">
        <v>81</v>
      </c>
      <c r="F5005" t="s">
        <v>5099</v>
      </c>
      <c r="G5005">
        <v>28</v>
      </c>
      <c r="H5005" t="s">
        <v>5160</v>
      </c>
      <c r="I5005">
        <v>2011</v>
      </c>
      <c r="J5005" t="s">
        <v>5091</v>
      </c>
      <c r="K5005" t="s">
        <v>6211</v>
      </c>
      <c r="L5005">
        <v>3.9078571428571429</v>
      </c>
      <c r="M5005" s="9" t="str">
        <f>Data[[#This Row],[schedule]]&amp;" | "&amp;Data[[#This Row],[section]]</f>
        <v xml:space="preserve">SCHEDULE 14: REPORT ON PASSENGER SATISFACTION INDICATORS | </v>
      </c>
      <c r="N5005" s="9" t="str">
        <f t="shared" si="78"/>
        <v>SCHEDULE 14: REPORT ON PASSENGER SATISFACTION INDICATORS | Annual average | Domestic terminal: Average survey score</v>
      </c>
    </row>
    <row r="5006" spans="1:14">
      <c r="A5006" t="s">
        <v>2</v>
      </c>
      <c r="B5006">
        <v>2011</v>
      </c>
      <c r="C5006" t="s">
        <v>5088</v>
      </c>
      <c r="D5006" t="s">
        <v>81</v>
      </c>
      <c r="E5006" t="s">
        <v>81</v>
      </c>
      <c r="F5006" t="s">
        <v>5089</v>
      </c>
      <c r="G5006">
        <v>31</v>
      </c>
      <c r="H5006" t="s">
        <v>5166</v>
      </c>
      <c r="I5006">
        <v>2011</v>
      </c>
      <c r="J5006" t="s">
        <v>5091</v>
      </c>
      <c r="K5006" t="s">
        <v>5104</v>
      </c>
      <c r="L5006">
        <v>4.08</v>
      </c>
      <c r="M5006" s="9" t="str">
        <f>Data[[#This Row],[schedule]]&amp;" | "&amp;Data[[#This Row],[section]]</f>
        <v xml:space="preserve">SCHEDULE 14: REPORT ON PASSENGER SATISFACTION INDICATORS | </v>
      </c>
      <c r="N5006" s="9" t="str">
        <f t="shared" si="78"/>
        <v>SCHEDULE 14: REPORT ON PASSENGER SATISFACTION INDICATORS | FY Q1 | International terminal: Ease of finding your way through an airport</v>
      </c>
    </row>
    <row r="5007" spans="1:14">
      <c r="A5007" t="s">
        <v>2</v>
      </c>
      <c r="B5007">
        <v>2011</v>
      </c>
      <c r="C5007" t="s">
        <v>5088</v>
      </c>
      <c r="D5007" t="s">
        <v>81</v>
      </c>
      <c r="E5007" t="s">
        <v>81</v>
      </c>
      <c r="F5007" t="s">
        <v>5093</v>
      </c>
      <c r="G5007">
        <v>31</v>
      </c>
      <c r="H5007" t="s">
        <v>5166</v>
      </c>
      <c r="I5007">
        <v>2011</v>
      </c>
      <c r="J5007" t="s">
        <v>5091</v>
      </c>
      <c r="K5007" t="s">
        <v>5114</v>
      </c>
      <c r="L5007">
        <v>3.99</v>
      </c>
      <c r="M5007" s="9" t="str">
        <f>Data[[#This Row],[schedule]]&amp;" | "&amp;Data[[#This Row],[section]]</f>
        <v xml:space="preserve">SCHEDULE 14: REPORT ON PASSENGER SATISFACTION INDICATORS | </v>
      </c>
      <c r="N5007" s="9" t="str">
        <f t="shared" si="78"/>
        <v>SCHEDULE 14: REPORT ON PASSENGER SATISFACTION INDICATORS | FY Q2 | International terminal: Ease of finding your way through an airport</v>
      </c>
    </row>
    <row r="5008" spans="1:14">
      <c r="A5008" t="s">
        <v>2</v>
      </c>
      <c r="B5008">
        <v>2011</v>
      </c>
      <c r="C5008" t="s">
        <v>5088</v>
      </c>
      <c r="D5008" t="s">
        <v>81</v>
      </c>
      <c r="E5008" t="s">
        <v>81</v>
      </c>
      <c r="F5008" t="s">
        <v>5095</v>
      </c>
      <c r="G5008">
        <v>31</v>
      </c>
      <c r="H5008" t="s">
        <v>5166</v>
      </c>
      <c r="I5008">
        <v>2011</v>
      </c>
      <c r="J5008" t="s">
        <v>5091</v>
      </c>
      <c r="K5008" t="s">
        <v>5139</v>
      </c>
      <c r="L5008">
        <v>4.2</v>
      </c>
      <c r="M5008" s="9" t="str">
        <f>Data[[#This Row],[schedule]]&amp;" | "&amp;Data[[#This Row],[section]]</f>
        <v xml:space="preserve">SCHEDULE 14: REPORT ON PASSENGER SATISFACTION INDICATORS | </v>
      </c>
      <c r="N5008" s="9" t="str">
        <f t="shared" si="78"/>
        <v>SCHEDULE 14: REPORT ON PASSENGER SATISFACTION INDICATORS | FY Q3 | International terminal: Ease of finding your way through an airport</v>
      </c>
    </row>
    <row r="5009" spans="1:14">
      <c r="A5009" t="s">
        <v>2</v>
      </c>
      <c r="B5009">
        <v>2011</v>
      </c>
      <c r="C5009" t="s">
        <v>5088</v>
      </c>
      <c r="D5009" t="s">
        <v>81</v>
      </c>
      <c r="E5009" t="s">
        <v>81</v>
      </c>
      <c r="F5009" t="s">
        <v>5097</v>
      </c>
      <c r="G5009">
        <v>31</v>
      </c>
      <c r="H5009" t="s">
        <v>5166</v>
      </c>
      <c r="I5009">
        <v>2011</v>
      </c>
      <c r="J5009" t="s">
        <v>5091</v>
      </c>
      <c r="K5009" t="s">
        <v>5577</v>
      </c>
      <c r="L5009">
        <v>4.01</v>
      </c>
      <c r="M5009" s="9" t="str">
        <f>Data[[#This Row],[schedule]]&amp;" | "&amp;Data[[#This Row],[section]]</f>
        <v xml:space="preserve">SCHEDULE 14: REPORT ON PASSENGER SATISFACTION INDICATORS | </v>
      </c>
      <c r="N5009" s="9" t="str">
        <f t="shared" si="78"/>
        <v>SCHEDULE 14: REPORT ON PASSENGER SATISFACTION INDICATORS | FY Q4 | International terminal: Ease of finding your way through an airport</v>
      </c>
    </row>
    <row r="5010" spans="1:14">
      <c r="A5010" t="s">
        <v>2</v>
      </c>
      <c r="B5010">
        <v>2011</v>
      </c>
      <c r="C5010" t="s">
        <v>5088</v>
      </c>
      <c r="D5010" t="s">
        <v>81</v>
      </c>
      <c r="E5010" t="s">
        <v>81</v>
      </c>
      <c r="F5010" t="s">
        <v>5099</v>
      </c>
      <c r="G5010">
        <v>31</v>
      </c>
      <c r="H5010" t="s">
        <v>5166</v>
      </c>
      <c r="I5010">
        <v>2011</v>
      </c>
      <c r="J5010" t="s">
        <v>5091</v>
      </c>
      <c r="K5010" t="s">
        <v>5170</v>
      </c>
      <c r="L5010">
        <v>4.07</v>
      </c>
      <c r="M5010" s="9" t="str">
        <f>Data[[#This Row],[schedule]]&amp;" | "&amp;Data[[#This Row],[section]]</f>
        <v xml:space="preserve">SCHEDULE 14: REPORT ON PASSENGER SATISFACTION INDICATORS | </v>
      </c>
      <c r="N5010" s="9" t="str">
        <f t="shared" si="78"/>
        <v>SCHEDULE 14: REPORT ON PASSENGER SATISFACTION INDICATORS | Annual average | International terminal: Ease of finding your way through an airport</v>
      </c>
    </row>
    <row r="5011" spans="1:14">
      <c r="A5011" t="s">
        <v>2</v>
      </c>
      <c r="B5011">
        <v>2011</v>
      </c>
      <c r="C5011" t="s">
        <v>5088</v>
      </c>
      <c r="D5011" t="s">
        <v>81</v>
      </c>
      <c r="E5011" t="s">
        <v>81</v>
      </c>
      <c r="F5011" t="s">
        <v>5089</v>
      </c>
      <c r="G5011">
        <v>32</v>
      </c>
      <c r="H5011" t="s">
        <v>5171</v>
      </c>
      <c r="I5011">
        <v>2011</v>
      </c>
      <c r="J5011" t="s">
        <v>5091</v>
      </c>
      <c r="K5011" t="s">
        <v>5113</v>
      </c>
      <c r="L5011">
        <v>4.05</v>
      </c>
      <c r="M5011" s="9" t="str">
        <f>Data[[#This Row],[schedule]]&amp;" | "&amp;Data[[#This Row],[section]]</f>
        <v xml:space="preserve">SCHEDULE 14: REPORT ON PASSENGER SATISFACTION INDICATORS | </v>
      </c>
      <c r="N5011" s="9" t="str">
        <f t="shared" si="78"/>
        <v>SCHEDULE 14: REPORT ON PASSENGER SATISFACTION INDICATORS | FY Q1 | International terminal: Ease of making connections with other flights</v>
      </c>
    </row>
    <row r="5012" spans="1:14">
      <c r="A5012" t="s">
        <v>2</v>
      </c>
      <c r="B5012">
        <v>2011</v>
      </c>
      <c r="C5012" t="s">
        <v>5088</v>
      </c>
      <c r="D5012" t="s">
        <v>81</v>
      </c>
      <c r="E5012" t="s">
        <v>81</v>
      </c>
      <c r="F5012" t="s">
        <v>5093</v>
      </c>
      <c r="G5012">
        <v>32</v>
      </c>
      <c r="H5012" t="s">
        <v>5171</v>
      </c>
      <c r="I5012">
        <v>2011</v>
      </c>
      <c r="J5012" t="s">
        <v>5091</v>
      </c>
      <c r="K5012" t="s">
        <v>5187</v>
      </c>
      <c r="L5012">
        <v>3.82</v>
      </c>
      <c r="M5012" s="9" t="str">
        <f>Data[[#This Row],[schedule]]&amp;" | "&amp;Data[[#This Row],[section]]</f>
        <v xml:space="preserve">SCHEDULE 14: REPORT ON PASSENGER SATISFACTION INDICATORS | </v>
      </c>
      <c r="N5012" s="9" t="str">
        <f t="shared" si="78"/>
        <v>SCHEDULE 14: REPORT ON PASSENGER SATISFACTION INDICATORS | FY Q2 | International terminal: Ease of making connections with other flights</v>
      </c>
    </row>
    <row r="5013" spans="1:14">
      <c r="A5013" t="s">
        <v>2</v>
      </c>
      <c r="B5013">
        <v>2011</v>
      </c>
      <c r="C5013" t="s">
        <v>5088</v>
      </c>
      <c r="D5013" t="s">
        <v>81</v>
      </c>
      <c r="E5013" t="s">
        <v>81</v>
      </c>
      <c r="F5013" t="s">
        <v>5095</v>
      </c>
      <c r="G5013">
        <v>32</v>
      </c>
      <c r="H5013" t="s">
        <v>5171</v>
      </c>
      <c r="I5013">
        <v>2011</v>
      </c>
      <c r="J5013" t="s">
        <v>5091</v>
      </c>
      <c r="K5013" t="s">
        <v>5174</v>
      </c>
      <c r="L5013">
        <v>3.8</v>
      </c>
      <c r="M5013" s="9" t="str">
        <f>Data[[#This Row],[schedule]]&amp;" | "&amp;Data[[#This Row],[section]]</f>
        <v xml:space="preserve">SCHEDULE 14: REPORT ON PASSENGER SATISFACTION INDICATORS | </v>
      </c>
      <c r="N5013" s="9" t="str">
        <f t="shared" si="78"/>
        <v>SCHEDULE 14: REPORT ON PASSENGER SATISFACTION INDICATORS | FY Q3 | International terminal: Ease of making connections with other flights</v>
      </c>
    </row>
    <row r="5014" spans="1:14">
      <c r="A5014" t="s">
        <v>2</v>
      </c>
      <c r="B5014">
        <v>2011</v>
      </c>
      <c r="C5014" t="s">
        <v>5088</v>
      </c>
      <c r="D5014" t="s">
        <v>81</v>
      </c>
      <c r="E5014" t="s">
        <v>81</v>
      </c>
      <c r="F5014" t="s">
        <v>5097</v>
      </c>
      <c r="G5014">
        <v>32</v>
      </c>
      <c r="H5014" t="s">
        <v>5171</v>
      </c>
      <c r="I5014">
        <v>2011</v>
      </c>
      <c r="J5014" t="s">
        <v>5091</v>
      </c>
      <c r="K5014" t="s">
        <v>5105</v>
      </c>
      <c r="L5014">
        <v>4.3</v>
      </c>
      <c r="M5014" s="9" t="str">
        <f>Data[[#This Row],[schedule]]&amp;" | "&amp;Data[[#This Row],[section]]</f>
        <v xml:space="preserve">SCHEDULE 14: REPORT ON PASSENGER SATISFACTION INDICATORS | </v>
      </c>
      <c r="N5014" s="9" t="str">
        <f t="shared" si="78"/>
        <v>SCHEDULE 14: REPORT ON PASSENGER SATISFACTION INDICATORS | FY Q4 | International terminal: Ease of making connections with other flights</v>
      </c>
    </row>
    <row r="5015" spans="1:14">
      <c r="A5015" t="s">
        <v>2</v>
      </c>
      <c r="B5015">
        <v>2011</v>
      </c>
      <c r="C5015" t="s">
        <v>5088</v>
      </c>
      <c r="D5015" t="s">
        <v>81</v>
      </c>
      <c r="E5015" t="s">
        <v>81</v>
      </c>
      <c r="F5015" t="s">
        <v>5099</v>
      </c>
      <c r="G5015">
        <v>32</v>
      </c>
      <c r="H5015" t="s">
        <v>5171</v>
      </c>
      <c r="I5015">
        <v>2011</v>
      </c>
      <c r="J5015" t="s">
        <v>5091</v>
      </c>
      <c r="K5015" t="s">
        <v>6212</v>
      </c>
      <c r="L5015">
        <v>3.9925000000000002</v>
      </c>
      <c r="M5015" s="9" t="str">
        <f>Data[[#This Row],[schedule]]&amp;" | "&amp;Data[[#This Row],[section]]</f>
        <v xml:space="preserve">SCHEDULE 14: REPORT ON PASSENGER SATISFACTION INDICATORS | </v>
      </c>
      <c r="N5015" s="9" t="str">
        <f t="shared" si="78"/>
        <v>SCHEDULE 14: REPORT ON PASSENGER SATISFACTION INDICATORS | Annual average | International terminal: Ease of making connections with other flights</v>
      </c>
    </row>
    <row r="5016" spans="1:14">
      <c r="A5016" t="s">
        <v>2</v>
      </c>
      <c r="B5016">
        <v>2011</v>
      </c>
      <c r="C5016" t="s">
        <v>5088</v>
      </c>
      <c r="D5016" t="s">
        <v>81</v>
      </c>
      <c r="E5016" t="s">
        <v>81</v>
      </c>
      <c r="F5016" t="s">
        <v>5089</v>
      </c>
      <c r="G5016">
        <v>33</v>
      </c>
      <c r="H5016" t="s">
        <v>5173</v>
      </c>
      <c r="I5016">
        <v>2011</v>
      </c>
      <c r="J5016" t="s">
        <v>5091</v>
      </c>
      <c r="K5016" t="s">
        <v>5187</v>
      </c>
      <c r="L5016">
        <v>3.82</v>
      </c>
      <c r="M5016" s="9" t="str">
        <f>Data[[#This Row],[schedule]]&amp;" | "&amp;Data[[#This Row],[section]]</f>
        <v xml:space="preserve">SCHEDULE 14: REPORT ON PASSENGER SATISFACTION INDICATORS | </v>
      </c>
      <c r="N5016" s="9" t="str">
        <f t="shared" si="78"/>
        <v>SCHEDULE 14: REPORT ON PASSENGER SATISFACTION INDICATORS | FY Q1 | International terminal: Flight information display screens</v>
      </c>
    </row>
    <row r="5017" spans="1:14">
      <c r="A5017" t="s">
        <v>2</v>
      </c>
      <c r="B5017">
        <v>2011</v>
      </c>
      <c r="C5017" t="s">
        <v>5088</v>
      </c>
      <c r="D5017" t="s">
        <v>81</v>
      </c>
      <c r="E5017" t="s">
        <v>81</v>
      </c>
      <c r="F5017" t="s">
        <v>5093</v>
      </c>
      <c r="G5017">
        <v>33</v>
      </c>
      <c r="H5017" t="s">
        <v>5173</v>
      </c>
      <c r="I5017">
        <v>2011</v>
      </c>
      <c r="J5017" t="s">
        <v>5091</v>
      </c>
      <c r="K5017" t="s">
        <v>5114</v>
      </c>
      <c r="L5017">
        <v>3.99</v>
      </c>
      <c r="M5017" s="9" t="str">
        <f>Data[[#This Row],[schedule]]&amp;" | "&amp;Data[[#This Row],[section]]</f>
        <v xml:space="preserve">SCHEDULE 14: REPORT ON PASSENGER SATISFACTION INDICATORS | </v>
      </c>
      <c r="N5017" s="9" t="str">
        <f t="shared" si="78"/>
        <v>SCHEDULE 14: REPORT ON PASSENGER SATISFACTION INDICATORS | FY Q2 | International terminal: Flight information display screens</v>
      </c>
    </row>
    <row r="5018" spans="1:14">
      <c r="A5018" t="s">
        <v>2</v>
      </c>
      <c r="B5018">
        <v>2011</v>
      </c>
      <c r="C5018" t="s">
        <v>5088</v>
      </c>
      <c r="D5018" t="s">
        <v>81</v>
      </c>
      <c r="E5018" t="s">
        <v>81</v>
      </c>
      <c r="F5018" t="s">
        <v>5095</v>
      </c>
      <c r="G5018">
        <v>33</v>
      </c>
      <c r="H5018" t="s">
        <v>5173</v>
      </c>
      <c r="I5018">
        <v>2011</v>
      </c>
      <c r="J5018" t="s">
        <v>5091</v>
      </c>
      <c r="K5018" t="s">
        <v>5577</v>
      </c>
      <c r="L5018">
        <v>4.01</v>
      </c>
      <c r="M5018" s="9" t="str">
        <f>Data[[#This Row],[schedule]]&amp;" | "&amp;Data[[#This Row],[section]]</f>
        <v xml:space="preserve">SCHEDULE 14: REPORT ON PASSENGER SATISFACTION INDICATORS | </v>
      </c>
      <c r="N5018" s="9" t="str">
        <f t="shared" si="78"/>
        <v>SCHEDULE 14: REPORT ON PASSENGER SATISFACTION INDICATORS | FY Q3 | International terminal: Flight information display screens</v>
      </c>
    </row>
    <row r="5019" spans="1:14">
      <c r="A5019" t="s">
        <v>2</v>
      </c>
      <c r="B5019">
        <v>2011</v>
      </c>
      <c r="C5019" t="s">
        <v>5088</v>
      </c>
      <c r="D5019" t="s">
        <v>81</v>
      </c>
      <c r="E5019" t="s">
        <v>81</v>
      </c>
      <c r="F5019" t="s">
        <v>5097</v>
      </c>
      <c r="G5019">
        <v>33</v>
      </c>
      <c r="H5019" t="s">
        <v>5173</v>
      </c>
      <c r="I5019">
        <v>2011</v>
      </c>
      <c r="J5019" t="s">
        <v>5091</v>
      </c>
      <c r="K5019" t="s">
        <v>5181</v>
      </c>
      <c r="L5019">
        <v>3.95</v>
      </c>
      <c r="M5019" s="9" t="str">
        <f>Data[[#This Row],[schedule]]&amp;" | "&amp;Data[[#This Row],[section]]</f>
        <v xml:space="preserve">SCHEDULE 14: REPORT ON PASSENGER SATISFACTION INDICATORS | </v>
      </c>
      <c r="N5019" s="9" t="str">
        <f t="shared" si="78"/>
        <v>SCHEDULE 14: REPORT ON PASSENGER SATISFACTION INDICATORS | FY Q4 | International terminal: Flight information display screens</v>
      </c>
    </row>
    <row r="5020" spans="1:14">
      <c r="A5020" t="s">
        <v>2</v>
      </c>
      <c r="B5020">
        <v>2011</v>
      </c>
      <c r="C5020" t="s">
        <v>5088</v>
      </c>
      <c r="D5020" t="s">
        <v>81</v>
      </c>
      <c r="E5020" t="s">
        <v>81</v>
      </c>
      <c r="F5020" t="s">
        <v>5099</v>
      </c>
      <c r="G5020">
        <v>33</v>
      </c>
      <c r="H5020" t="s">
        <v>5173</v>
      </c>
      <c r="I5020">
        <v>2011</v>
      </c>
      <c r="J5020" t="s">
        <v>5091</v>
      </c>
      <c r="K5020" t="s">
        <v>6213</v>
      </c>
      <c r="L5020">
        <v>3.9424999999999999</v>
      </c>
      <c r="M5020" s="9" t="str">
        <f>Data[[#This Row],[schedule]]&amp;" | "&amp;Data[[#This Row],[section]]</f>
        <v xml:space="preserve">SCHEDULE 14: REPORT ON PASSENGER SATISFACTION INDICATORS | </v>
      </c>
      <c r="N5020" s="9" t="str">
        <f t="shared" si="78"/>
        <v>SCHEDULE 14: REPORT ON PASSENGER SATISFACTION INDICATORS | Annual average | International terminal: Flight information display screens</v>
      </c>
    </row>
    <row r="5021" spans="1:14">
      <c r="A5021" t="s">
        <v>2</v>
      </c>
      <c r="B5021">
        <v>2011</v>
      </c>
      <c r="C5021" t="s">
        <v>5088</v>
      </c>
      <c r="D5021" t="s">
        <v>81</v>
      </c>
      <c r="E5021" t="s">
        <v>81</v>
      </c>
      <c r="F5021" t="s">
        <v>5089</v>
      </c>
      <c r="G5021">
        <v>34</v>
      </c>
      <c r="H5021" t="s">
        <v>5175</v>
      </c>
      <c r="I5021">
        <v>2011</v>
      </c>
      <c r="J5021" t="s">
        <v>5091</v>
      </c>
      <c r="K5021" t="s">
        <v>5172</v>
      </c>
      <c r="L5021">
        <v>4.04</v>
      </c>
      <c r="M5021" s="9" t="str">
        <f>Data[[#This Row],[schedule]]&amp;" | "&amp;Data[[#This Row],[section]]</f>
        <v xml:space="preserve">SCHEDULE 14: REPORT ON PASSENGER SATISFACTION INDICATORS | </v>
      </c>
      <c r="N5021" s="9" t="str">
        <f t="shared" si="78"/>
        <v>SCHEDULE 14: REPORT ON PASSENGER SATISFACTION INDICATORS | FY Q1 | International terminal: Walking distance within and/or between terminals</v>
      </c>
    </row>
    <row r="5022" spans="1:14">
      <c r="A5022" t="s">
        <v>2</v>
      </c>
      <c r="B5022">
        <v>2011</v>
      </c>
      <c r="C5022" t="s">
        <v>5088</v>
      </c>
      <c r="D5022" t="s">
        <v>81</v>
      </c>
      <c r="E5022" t="s">
        <v>81</v>
      </c>
      <c r="F5022" t="s">
        <v>5093</v>
      </c>
      <c r="G5022">
        <v>34</v>
      </c>
      <c r="H5022" t="s">
        <v>5175</v>
      </c>
      <c r="I5022">
        <v>2011</v>
      </c>
      <c r="J5022" t="s">
        <v>5091</v>
      </c>
      <c r="K5022" t="s">
        <v>5170</v>
      </c>
      <c r="L5022">
        <v>4.07</v>
      </c>
      <c r="M5022" s="9" t="str">
        <f>Data[[#This Row],[schedule]]&amp;" | "&amp;Data[[#This Row],[section]]</f>
        <v xml:space="preserve">SCHEDULE 14: REPORT ON PASSENGER SATISFACTION INDICATORS | </v>
      </c>
      <c r="N5022" s="9" t="str">
        <f t="shared" si="78"/>
        <v>SCHEDULE 14: REPORT ON PASSENGER SATISFACTION INDICATORS | FY Q2 | International terminal: Walking distance within and/or between terminals</v>
      </c>
    </row>
    <row r="5023" spans="1:14">
      <c r="A5023" t="s">
        <v>2</v>
      </c>
      <c r="B5023">
        <v>2011</v>
      </c>
      <c r="C5023" t="s">
        <v>5088</v>
      </c>
      <c r="D5023" t="s">
        <v>81</v>
      </c>
      <c r="E5023" t="s">
        <v>81</v>
      </c>
      <c r="F5023" t="s">
        <v>5095</v>
      </c>
      <c r="G5023">
        <v>34</v>
      </c>
      <c r="H5023" t="s">
        <v>5175</v>
      </c>
      <c r="I5023">
        <v>2011</v>
      </c>
      <c r="J5023" t="s">
        <v>5091</v>
      </c>
      <c r="K5023" t="s">
        <v>5142</v>
      </c>
      <c r="L5023">
        <v>4.1100000000000003</v>
      </c>
      <c r="M5023" s="9" t="str">
        <f>Data[[#This Row],[schedule]]&amp;" | "&amp;Data[[#This Row],[section]]</f>
        <v xml:space="preserve">SCHEDULE 14: REPORT ON PASSENGER SATISFACTION INDICATORS | </v>
      </c>
      <c r="N5023" s="9" t="str">
        <f t="shared" si="78"/>
        <v>SCHEDULE 14: REPORT ON PASSENGER SATISFACTION INDICATORS | FY Q3 | International terminal: Walking distance within and/or between terminals</v>
      </c>
    </row>
    <row r="5024" spans="1:14">
      <c r="A5024" t="s">
        <v>2</v>
      </c>
      <c r="B5024">
        <v>2011</v>
      </c>
      <c r="C5024" t="s">
        <v>5088</v>
      </c>
      <c r="D5024" t="s">
        <v>81</v>
      </c>
      <c r="E5024" t="s">
        <v>81</v>
      </c>
      <c r="F5024" t="s">
        <v>5097</v>
      </c>
      <c r="G5024">
        <v>34</v>
      </c>
      <c r="H5024" t="s">
        <v>5175</v>
      </c>
      <c r="I5024">
        <v>2011</v>
      </c>
      <c r="J5024" t="s">
        <v>5091</v>
      </c>
      <c r="K5024" t="s">
        <v>5113</v>
      </c>
      <c r="L5024">
        <v>4.05</v>
      </c>
      <c r="M5024" s="9" t="str">
        <f>Data[[#This Row],[schedule]]&amp;" | "&amp;Data[[#This Row],[section]]</f>
        <v xml:space="preserve">SCHEDULE 14: REPORT ON PASSENGER SATISFACTION INDICATORS | </v>
      </c>
      <c r="N5024" s="9" t="str">
        <f t="shared" si="78"/>
        <v>SCHEDULE 14: REPORT ON PASSENGER SATISFACTION INDICATORS | FY Q4 | International terminal: Walking distance within and/or between terminals</v>
      </c>
    </row>
    <row r="5025" spans="1:14">
      <c r="A5025" t="s">
        <v>2</v>
      </c>
      <c r="B5025">
        <v>2011</v>
      </c>
      <c r="C5025" t="s">
        <v>5088</v>
      </c>
      <c r="D5025" t="s">
        <v>81</v>
      </c>
      <c r="E5025" t="s">
        <v>81</v>
      </c>
      <c r="F5025" t="s">
        <v>5099</v>
      </c>
      <c r="G5025">
        <v>34</v>
      </c>
      <c r="H5025" t="s">
        <v>5175</v>
      </c>
      <c r="I5025">
        <v>2011</v>
      </c>
      <c r="J5025" t="s">
        <v>5091</v>
      </c>
      <c r="K5025" t="s">
        <v>6214</v>
      </c>
      <c r="L5025">
        <v>4.0674999999999999</v>
      </c>
      <c r="M5025" s="9" t="str">
        <f>Data[[#This Row],[schedule]]&amp;" | "&amp;Data[[#This Row],[section]]</f>
        <v xml:space="preserve">SCHEDULE 14: REPORT ON PASSENGER SATISFACTION INDICATORS | </v>
      </c>
      <c r="N5025" s="9" t="str">
        <f t="shared" si="78"/>
        <v>SCHEDULE 14: REPORT ON PASSENGER SATISFACTION INDICATORS | Annual average | International terminal: Walking distance within and/or between terminals</v>
      </c>
    </row>
    <row r="5026" spans="1:14">
      <c r="A5026" t="s">
        <v>2</v>
      </c>
      <c r="B5026">
        <v>2011</v>
      </c>
      <c r="C5026" t="s">
        <v>5088</v>
      </c>
      <c r="D5026" t="s">
        <v>81</v>
      </c>
      <c r="E5026" t="s">
        <v>81</v>
      </c>
      <c r="F5026" t="s">
        <v>5089</v>
      </c>
      <c r="G5026">
        <v>35</v>
      </c>
      <c r="H5026" t="s">
        <v>5178</v>
      </c>
      <c r="I5026">
        <v>2011</v>
      </c>
      <c r="J5026" t="s">
        <v>5091</v>
      </c>
      <c r="K5026" t="s">
        <v>5098</v>
      </c>
      <c r="L5026">
        <v>4.1399999999999997</v>
      </c>
      <c r="M5026" s="9" t="str">
        <f>Data[[#This Row],[schedule]]&amp;" | "&amp;Data[[#This Row],[section]]</f>
        <v xml:space="preserve">SCHEDULE 14: REPORT ON PASSENGER SATISFACTION INDICATORS | </v>
      </c>
      <c r="N5026" s="9" t="str">
        <f t="shared" si="78"/>
        <v>SCHEDULE 14: REPORT ON PASSENGER SATISFACTION INDICATORS | FY Q1 | International terminal: Availability of baggage carts/trolleys</v>
      </c>
    </row>
    <row r="5027" spans="1:14">
      <c r="A5027" t="s">
        <v>2</v>
      </c>
      <c r="B5027">
        <v>2011</v>
      </c>
      <c r="C5027" t="s">
        <v>5088</v>
      </c>
      <c r="D5027" t="s">
        <v>81</v>
      </c>
      <c r="E5027" t="s">
        <v>81</v>
      </c>
      <c r="F5027" t="s">
        <v>5093</v>
      </c>
      <c r="G5027">
        <v>35</v>
      </c>
      <c r="H5027" t="s">
        <v>5178</v>
      </c>
      <c r="I5027">
        <v>2011</v>
      </c>
      <c r="J5027" t="s">
        <v>5091</v>
      </c>
      <c r="K5027" t="s">
        <v>5181</v>
      </c>
      <c r="L5027">
        <v>3.95</v>
      </c>
      <c r="M5027" s="9" t="str">
        <f>Data[[#This Row],[schedule]]&amp;" | "&amp;Data[[#This Row],[section]]</f>
        <v xml:space="preserve">SCHEDULE 14: REPORT ON PASSENGER SATISFACTION INDICATORS | </v>
      </c>
      <c r="N5027" s="9" t="str">
        <f t="shared" si="78"/>
        <v>SCHEDULE 14: REPORT ON PASSENGER SATISFACTION INDICATORS | FY Q2 | International terminal: Availability of baggage carts/trolleys</v>
      </c>
    </row>
    <row r="5028" spans="1:14">
      <c r="A5028" t="s">
        <v>2</v>
      </c>
      <c r="B5028">
        <v>2011</v>
      </c>
      <c r="C5028" t="s">
        <v>5088</v>
      </c>
      <c r="D5028" t="s">
        <v>81</v>
      </c>
      <c r="E5028" t="s">
        <v>81</v>
      </c>
      <c r="F5028" t="s">
        <v>5095</v>
      </c>
      <c r="G5028">
        <v>35</v>
      </c>
      <c r="H5028" t="s">
        <v>5178</v>
      </c>
      <c r="I5028">
        <v>2011</v>
      </c>
      <c r="J5028" t="s">
        <v>5091</v>
      </c>
      <c r="K5028" t="s">
        <v>5096</v>
      </c>
      <c r="L5028">
        <v>4.1900000000000004</v>
      </c>
      <c r="M5028" s="9" t="str">
        <f>Data[[#This Row],[schedule]]&amp;" | "&amp;Data[[#This Row],[section]]</f>
        <v xml:space="preserve">SCHEDULE 14: REPORT ON PASSENGER SATISFACTION INDICATORS | </v>
      </c>
      <c r="N5028" s="9" t="str">
        <f t="shared" si="78"/>
        <v>SCHEDULE 14: REPORT ON PASSENGER SATISFACTION INDICATORS | FY Q3 | International terminal: Availability of baggage carts/trolleys</v>
      </c>
    </row>
    <row r="5029" spans="1:14">
      <c r="A5029" t="s">
        <v>2</v>
      </c>
      <c r="B5029">
        <v>2011</v>
      </c>
      <c r="C5029" t="s">
        <v>5088</v>
      </c>
      <c r="D5029" t="s">
        <v>81</v>
      </c>
      <c r="E5029" t="s">
        <v>81</v>
      </c>
      <c r="F5029" t="s">
        <v>5097</v>
      </c>
      <c r="G5029">
        <v>35</v>
      </c>
      <c r="H5029" t="s">
        <v>5178</v>
      </c>
      <c r="I5029">
        <v>2011</v>
      </c>
      <c r="J5029" t="s">
        <v>5091</v>
      </c>
      <c r="K5029" t="s">
        <v>5151</v>
      </c>
      <c r="L5029">
        <v>4.32</v>
      </c>
      <c r="M5029" s="9" t="str">
        <f>Data[[#This Row],[schedule]]&amp;" | "&amp;Data[[#This Row],[section]]</f>
        <v xml:space="preserve">SCHEDULE 14: REPORT ON PASSENGER SATISFACTION INDICATORS | </v>
      </c>
      <c r="N5029" s="9" t="str">
        <f t="shared" si="78"/>
        <v>SCHEDULE 14: REPORT ON PASSENGER SATISFACTION INDICATORS | FY Q4 | International terminal: Availability of baggage carts/trolleys</v>
      </c>
    </row>
    <row r="5030" spans="1:14">
      <c r="A5030" t="s">
        <v>2</v>
      </c>
      <c r="B5030">
        <v>2011</v>
      </c>
      <c r="C5030" t="s">
        <v>5088</v>
      </c>
      <c r="D5030" t="s">
        <v>81</v>
      </c>
      <c r="E5030" t="s">
        <v>81</v>
      </c>
      <c r="F5030" t="s">
        <v>5099</v>
      </c>
      <c r="G5030">
        <v>35</v>
      </c>
      <c r="H5030" t="s">
        <v>5178</v>
      </c>
      <c r="I5030">
        <v>2011</v>
      </c>
      <c r="J5030" t="s">
        <v>5091</v>
      </c>
      <c r="K5030" t="s">
        <v>5201</v>
      </c>
      <c r="L5030">
        <v>4.1500000000000004</v>
      </c>
      <c r="M5030" s="9" t="str">
        <f>Data[[#This Row],[schedule]]&amp;" | "&amp;Data[[#This Row],[section]]</f>
        <v xml:space="preserve">SCHEDULE 14: REPORT ON PASSENGER SATISFACTION INDICATORS | </v>
      </c>
      <c r="N5030" s="9" t="str">
        <f t="shared" si="78"/>
        <v>SCHEDULE 14: REPORT ON PASSENGER SATISFACTION INDICATORS | Annual average | International terminal: Availability of baggage carts/trolleys</v>
      </c>
    </row>
    <row r="5031" spans="1:14">
      <c r="A5031" t="s">
        <v>2</v>
      </c>
      <c r="B5031">
        <v>2011</v>
      </c>
      <c r="C5031" t="s">
        <v>5088</v>
      </c>
      <c r="D5031" t="s">
        <v>81</v>
      </c>
      <c r="E5031" t="s">
        <v>81</v>
      </c>
      <c r="F5031" t="s">
        <v>5089</v>
      </c>
      <c r="G5031">
        <v>36</v>
      </c>
      <c r="H5031" t="s">
        <v>5182</v>
      </c>
      <c r="I5031">
        <v>2011</v>
      </c>
      <c r="J5031" t="s">
        <v>5091</v>
      </c>
      <c r="K5031" t="s">
        <v>5167</v>
      </c>
      <c r="L5031">
        <v>4.18</v>
      </c>
      <c r="M5031" s="9" t="str">
        <f>Data[[#This Row],[schedule]]&amp;" | "&amp;Data[[#This Row],[section]]</f>
        <v xml:space="preserve">SCHEDULE 14: REPORT ON PASSENGER SATISFACTION INDICATORS | </v>
      </c>
      <c r="N5031" s="9" t="str">
        <f t="shared" si="78"/>
        <v>SCHEDULE 14: REPORT ON PASSENGER SATISFACTION INDICATORS | FY Q1 | International terminal: Courtesy, helpfulness of airport staff (excluding check-in and security)</v>
      </c>
    </row>
    <row r="5032" spans="1:14">
      <c r="A5032" t="s">
        <v>2</v>
      </c>
      <c r="B5032">
        <v>2011</v>
      </c>
      <c r="C5032" t="s">
        <v>5088</v>
      </c>
      <c r="D5032" t="s">
        <v>81</v>
      </c>
      <c r="E5032" t="s">
        <v>81</v>
      </c>
      <c r="F5032" t="s">
        <v>5093</v>
      </c>
      <c r="G5032">
        <v>36</v>
      </c>
      <c r="H5032" t="s">
        <v>5182</v>
      </c>
      <c r="I5032">
        <v>2011</v>
      </c>
      <c r="J5032" t="s">
        <v>5091</v>
      </c>
      <c r="K5032" t="s">
        <v>5092</v>
      </c>
      <c r="L5032">
        <v>4.26</v>
      </c>
      <c r="M5032" s="9" t="str">
        <f>Data[[#This Row],[schedule]]&amp;" | "&amp;Data[[#This Row],[section]]</f>
        <v xml:space="preserve">SCHEDULE 14: REPORT ON PASSENGER SATISFACTION INDICATORS | </v>
      </c>
      <c r="N5032" s="9" t="str">
        <f t="shared" si="78"/>
        <v>SCHEDULE 14: REPORT ON PASSENGER SATISFACTION INDICATORS | FY Q2 | International terminal: Courtesy, helpfulness of airport staff (excluding check-in and security)</v>
      </c>
    </row>
    <row r="5033" spans="1:14">
      <c r="A5033" t="s">
        <v>2</v>
      </c>
      <c r="B5033">
        <v>2011</v>
      </c>
      <c r="C5033" t="s">
        <v>5088</v>
      </c>
      <c r="D5033" t="s">
        <v>81</v>
      </c>
      <c r="E5033" t="s">
        <v>81</v>
      </c>
      <c r="F5033" t="s">
        <v>5095</v>
      </c>
      <c r="G5033">
        <v>36</v>
      </c>
      <c r="H5033" t="s">
        <v>5182</v>
      </c>
      <c r="I5033">
        <v>2011</v>
      </c>
      <c r="J5033" t="s">
        <v>5091</v>
      </c>
      <c r="K5033" t="s">
        <v>5169</v>
      </c>
      <c r="L5033">
        <v>4.2699999999999996</v>
      </c>
      <c r="M5033" s="9" t="str">
        <f>Data[[#This Row],[schedule]]&amp;" | "&amp;Data[[#This Row],[section]]</f>
        <v xml:space="preserve">SCHEDULE 14: REPORT ON PASSENGER SATISFACTION INDICATORS | </v>
      </c>
      <c r="N5033" s="9" t="str">
        <f t="shared" si="78"/>
        <v>SCHEDULE 14: REPORT ON PASSENGER SATISFACTION INDICATORS | FY Q3 | International terminal: Courtesy, helpfulness of airport staff (excluding check-in and security)</v>
      </c>
    </row>
    <row r="5034" spans="1:14">
      <c r="A5034" t="s">
        <v>2</v>
      </c>
      <c r="B5034">
        <v>2011</v>
      </c>
      <c r="C5034" t="s">
        <v>5088</v>
      </c>
      <c r="D5034" t="s">
        <v>81</v>
      </c>
      <c r="E5034" t="s">
        <v>81</v>
      </c>
      <c r="F5034" t="s">
        <v>5097</v>
      </c>
      <c r="G5034">
        <v>36</v>
      </c>
      <c r="H5034" t="s">
        <v>5182</v>
      </c>
      <c r="I5034">
        <v>2011</v>
      </c>
      <c r="J5034" t="s">
        <v>5091</v>
      </c>
      <c r="K5034" t="s">
        <v>5092</v>
      </c>
      <c r="L5034">
        <v>4.26</v>
      </c>
      <c r="M5034" s="9" t="str">
        <f>Data[[#This Row],[schedule]]&amp;" | "&amp;Data[[#This Row],[section]]</f>
        <v xml:space="preserve">SCHEDULE 14: REPORT ON PASSENGER SATISFACTION INDICATORS | </v>
      </c>
      <c r="N5034" s="9" t="str">
        <f t="shared" si="78"/>
        <v>SCHEDULE 14: REPORT ON PASSENGER SATISFACTION INDICATORS | FY Q4 | International terminal: Courtesy, helpfulness of airport staff (excluding check-in and security)</v>
      </c>
    </row>
    <row r="5035" spans="1:14">
      <c r="A5035" t="s">
        <v>2</v>
      </c>
      <c r="B5035">
        <v>2011</v>
      </c>
      <c r="C5035" t="s">
        <v>5088</v>
      </c>
      <c r="D5035" t="s">
        <v>81</v>
      </c>
      <c r="E5035" t="s">
        <v>81</v>
      </c>
      <c r="F5035" t="s">
        <v>5099</v>
      </c>
      <c r="G5035">
        <v>36</v>
      </c>
      <c r="H5035" t="s">
        <v>5182</v>
      </c>
      <c r="I5035">
        <v>2011</v>
      </c>
      <c r="J5035" t="s">
        <v>5091</v>
      </c>
      <c r="K5035" t="s">
        <v>6215</v>
      </c>
      <c r="L5035">
        <v>4.2424999999999997</v>
      </c>
      <c r="M5035" s="9" t="str">
        <f>Data[[#This Row],[schedule]]&amp;" | "&amp;Data[[#This Row],[section]]</f>
        <v xml:space="preserve">SCHEDULE 14: REPORT ON PASSENGER SATISFACTION INDICATORS | </v>
      </c>
      <c r="N5035" s="9" t="str">
        <f t="shared" si="78"/>
        <v>SCHEDULE 14: REPORT ON PASSENGER SATISFACTION INDICATORS | Annual average | International terminal: Courtesy, helpfulness of airport staff (excluding check-in and security)</v>
      </c>
    </row>
    <row r="5036" spans="1:14">
      <c r="A5036" t="s">
        <v>2</v>
      </c>
      <c r="B5036">
        <v>2011</v>
      </c>
      <c r="C5036" t="s">
        <v>5088</v>
      </c>
      <c r="D5036" t="s">
        <v>81</v>
      </c>
      <c r="E5036" t="s">
        <v>81</v>
      </c>
      <c r="F5036" t="s">
        <v>5089</v>
      </c>
      <c r="G5036">
        <v>37</v>
      </c>
      <c r="H5036" t="s">
        <v>5186</v>
      </c>
      <c r="I5036">
        <v>2011</v>
      </c>
      <c r="J5036" t="s">
        <v>5091</v>
      </c>
      <c r="K5036" t="s">
        <v>5150</v>
      </c>
      <c r="L5036">
        <v>3.97</v>
      </c>
      <c r="M5036" s="9" t="str">
        <f>Data[[#This Row],[schedule]]&amp;" | "&amp;Data[[#This Row],[section]]</f>
        <v xml:space="preserve">SCHEDULE 14: REPORT ON PASSENGER SATISFACTION INDICATORS | </v>
      </c>
      <c r="N5036" s="9" t="str">
        <f t="shared" si="78"/>
        <v>SCHEDULE 14: REPORT ON PASSENGER SATISFACTION INDICATORS | FY Q1 | International terminal: Availability of washrooms/toilets</v>
      </c>
    </row>
    <row r="5037" spans="1:14">
      <c r="A5037" t="s">
        <v>2</v>
      </c>
      <c r="B5037">
        <v>2011</v>
      </c>
      <c r="C5037" t="s">
        <v>5088</v>
      </c>
      <c r="D5037" t="s">
        <v>81</v>
      </c>
      <c r="E5037" t="s">
        <v>81</v>
      </c>
      <c r="F5037" t="s">
        <v>5093</v>
      </c>
      <c r="G5037">
        <v>37</v>
      </c>
      <c r="H5037" t="s">
        <v>5186</v>
      </c>
      <c r="I5037">
        <v>2011</v>
      </c>
      <c r="J5037" t="s">
        <v>5091</v>
      </c>
      <c r="K5037" t="s">
        <v>5147</v>
      </c>
      <c r="L5037">
        <v>3.93</v>
      </c>
      <c r="M5037" s="9" t="str">
        <f>Data[[#This Row],[schedule]]&amp;" | "&amp;Data[[#This Row],[section]]</f>
        <v xml:space="preserve">SCHEDULE 14: REPORT ON PASSENGER SATISFACTION INDICATORS | </v>
      </c>
      <c r="N5037" s="9" t="str">
        <f t="shared" si="78"/>
        <v>SCHEDULE 14: REPORT ON PASSENGER SATISFACTION INDICATORS | FY Q2 | International terminal: Availability of washrooms/toilets</v>
      </c>
    </row>
    <row r="5038" spans="1:14">
      <c r="A5038" t="s">
        <v>2</v>
      </c>
      <c r="B5038">
        <v>2011</v>
      </c>
      <c r="C5038" t="s">
        <v>5088</v>
      </c>
      <c r="D5038" t="s">
        <v>81</v>
      </c>
      <c r="E5038" t="s">
        <v>81</v>
      </c>
      <c r="F5038" t="s">
        <v>5095</v>
      </c>
      <c r="G5038">
        <v>37</v>
      </c>
      <c r="H5038" t="s">
        <v>5186</v>
      </c>
      <c r="I5038">
        <v>2011</v>
      </c>
      <c r="J5038" t="s">
        <v>5091</v>
      </c>
      <c r="K5038" t="s">
        <v>5109</v>
      </c>
      <c r="L5038">
        <v>4.17</v>
      </c>
      <c r="M5038" s="9" t="str">
        <f>Data[[#This Row],[schedule]]&amp;" | "&amp;Data[[#This Row],[section]]</f>
        <v xml:space="preserve">SCHEDULE 14: REPORT ON PASSENGER SATISFACTION INDICATORS | </v>
      </c>
      <c r="N5038" s="9" t="str">
        <f t="shared" si="78"/>
        <v>SCHEDULE 14: REPORT ON PASSENGER SATISFACTION INDICATORS | FY Q3 | International terminal: Availability of washrooms/toilets</v>
      </c>
    </row>
    <row r="5039" spans="1:14">
      <c r="A5039" t="s">
        <v>2</v>
      </c>
      <c r="B5039">
        <v>2011</v>
      </c>
      <c r="C5039" t="s">
        <v>5088</v>
      </c>
      <c r="D5039" t="s">
        <v>81</v>
      </c>
      <c r="E5039" t="s">
        <v>81</v>
      </c>
      <c r="F5039" t="s">
        <v>5097</v>
      </c>
      <c r="G5039">
        <v>37</v>
      </c>
      <c r="H5039" t="s">
        <v>5186</v>
      </c>
      <c r="I5039">
        <v>2011</v>
      </c>
      <c r="J5039" t="s">
        <v>5091</v>
      </c>
      <c r="K5039" t="s">
        <v>5104</v>
      </c>
      <c r="L5039">
        <v>4.08</v>
      </c>
      <c r="M5039" s="9" t="str">
        <f>Data[[#This Row],[schedule]]&amp;" | "&amp;Data[[#This Row],[section]]</f>
        <v xml:space="preserve">SCHEDULE 14: REPORT ON PASSENGER SATISFACTION INDICATORS | </v>
      </c>
      <c r="N5039" s="9" t="str">
        <f t="shared" si="78"/>
        <v>SCHEDULE 14: REPORT ON PASSENGER SATISFACTION INDICATORS | FY Q4 | International terminal: Availability of washrooms/toilets</v>
      </c>
    </row>
    <row r="5040" spans="1:14">
      <c r="A5040" t="s">
        <v>2</v>
      </c>
      <c r="B5040">
        <v>2011</v>
      </c>
      <c r="C5040" t="s">
        <v>5088</v>
      </c>
      <c r="D5040" t="s">
        <v>81</v>
      </c>
      <c r="E5040" t="s">
        <v>81</v>
      </c>
      <c r="F5040" t="s">
        <v>5099</v>
      </c>
      <c r="G5040">
        <v>37</v>
      </c>
      <c r="H5040" t="s">
        <v>5186</v>
      </c>
      <c r="I5040">
        <v>2011</v>
      </c>
      <c r="J5040" t="s">
        <v>5091</v>
      </c>
      <c r="K5040" t="s">
        <v>6216</v>
      </c>
      <c r="L5040">
        <v>4.0374999999999996</v>
      </c>
      <c r="M5040" s="9" t="str">
        <f>Data[[#This Row],[schedule]]&amp;" | "&amp;Data[[#This Row],[section]]</f>
        <v xml:space="preserve">SCHEDULE 14: REPORT ON PASSENGER SATISFACTION INDICATORS | </v>
      </c>
      <c r="N5040" s="9" t="str">
        <f t="shared" si="78"/>
        <v>SCHEDULE 14: REPORT ON PASSENGER SATISFACTION INDICATORS | Annual average | International terminal: Availability of washrooms/toilets</v>
      </c>
    </row>
    <row r="5041" spans="1:14">
      <c r="A5041" t="s">
        <v>2</v>
      </c>
      <c r="B5041">
        <v>2011</v>
      </c>
      <c r="C5041" t="s">
        <v>5088</v>
      </c>
      <c r="D5041" t="s">
        <v>81</v>
      </c>
      <c r="E5041" t="s">
        <v>81</v>
      </c>
      <c r="F5041" t="s">
        <v>5089</v>
      </c>
      <c r="G5041">
        <v>38</v>
      </c>
      <c r="H5041" t="s">
        <v>5189</v>
      </c>
      <c r="I5041">
        <v>2011</v>
      </c>
      <c r="J5041" t="s">
        <v>5091</v>
      </c>
      <c r="K5041" t="s">
        <v>5577</v>
      </c>
      <c r="L5041">
        <v>4.01</v>
      </c>
      <c r="M5041" s="9" t="str">
        <f>Data[[#This Row],[schedule]]&amp;" | "&amp;Data[[#This Row],[section]]</f>
        <v xml:space="preserve">SCHEDULE 14: REPORT ON PASSENGER SATISFACTION INDICATORS | </v>
      </c>
      <c r="N5041" s="9" t="str">
        <f t="shared" si="78"/>
        <v>SCHEDULE 14: REPORT ON PASSENGER SATISFACTION INDICATORS | FY Q1 | International terminal: Cleanliness of washrooms/toilets</v>
      </c>
    </row>
    <row r="5042" spans="1:14">
      <c r="A5042" t="s">
        <v>2</v>
      </c>
      <c r="B5042">
        <v>2011</v>
      </c>
      <c r="C5042" t="s">
        <v>5088</v>
      </c>
      <c r="D5042" t="s">
        <v>81</v>
      </c>
      <c r="E5042" t="s">
        <v>81</v>
      </c>
      <c r="F5042" t="s">
        <v>5093</v>
      </c>
      <c r="G5042">
        <v>38</v>
      </c>
      <c r="H5042" t="s">
        <v>5189</v>
      </c>
      <c r="I5042">
        <v>2011</v>
      </c>
      <c r="J5042" t="s">
        <v>5091</v>
      </c>
      <c r="K5042" t="s">
        <v>2301</v>
      </c>
      <c r="L5042">
        <v>4</v>
      </c>
      <c r="M5042" s="9" t="str">
        <f>Data[[#This Row],[schedule]]&amp;" | "&amp;Data[[#This Row],[section]]</f>
        <v xml:space="preserve">SCHEDULE 14: REPORT ON PASSENGER SATISFACTION INDICATORS | </v>
      </c>
      <c r="N5042" s="9" t="str">
        <f t="shared" si="78"/>
        <v>SCHEDULE 14: REPORT ON PASSENGER SATISFACTION INDICATORS | FY Q2 | International terminal: Cleanliness of washrooms/toilets</v>
      </c>
    </row>
    <row r="5043" spans="1:14">
      <c r="A5043" t="s">
        <v>2</v>
      </c>
      <c r="B5043">
        <v>2011</v>
      </c>
      <c r="C5043" t="s">
        <v>5088</v>
      </c>
      <c r="D5043" t="s">
        <v>81</v>
      </c>
      <c r="E5043" t="s">
        <v>81</v>
      </c>
      <c r="F5043" t="s">
        <v>5095</v>
      </c>
      <c r="G5043">
        <v>38</v>
      </c>
      <c r="H5043" t="s">
        <v>5189</v>
      </c>
      <c r="I5043">
        <v>2011</v>
      </c>
      <c r="J5043" t="s">
        <v>5091</v>
      </c>
      <c r="K5043" t="s">
        <v>5094</v>
      </c>
      <c r="L5043">
        <v>4.0999999999999996</v>
      </c>
      <c r="M5043" s="9" t="str">
        <f>Data[[#This Row],[schedule]]&amp;" | "&amp;Data[[#This Row],[section]]</f>
        <v xml:space="preserve">SCHEDULE 14: REPORT ON PASSENGER SATISFACTION INDICATORS | </v>
      </c>
      <c r="N5043" s="9" t="str">
        <f t="shared" si="78"/>
        <v>SCHEDULE 14: REPORT ON PASSENGER SATISFACTION INDICATORS | FY Q3 | International terminal: Cleanliness of washrooms/toilets</v>
      </c>
    </row>
    <row r="5044" spans="1:14">
      <c r="A5044" t="s">
        <v>2</v>
      </c>
      <c r="B5044">
        <v>2011</v>
      </c>
      <c r="C5044" t="s">
        <v>5088</v>
      </c>
      <c r="D5044" t="s">
        <v>81</v>
      </c>
      <c r="E5044" t="s">
        <v>81</v>
      </c>
      <c r="F5044" t="s">
        <v>5097</v>
      </c>
      <c r="G5044">
        <v>38</v>
      </c>
      <c r="H5044" t="s">
        <v>5189</v>
      </c>
      <c r="I5044">
        <v>2011</v>
      </c>
      <c r="J5044" t="s">
        <v>5091</v>
      </c>
      <c r="K5044" t="s">
        <v>5142</v>
      </c>
      <c r="L5044">
        <v>4.1100000000000003</v>
      </c>
      <c r="M5044" s="9" t="str">
        <f>Data[[#This Row],[schedule]]&amp;" | "&amp;Data[[#This Row],[section]]</f>
        <v xml:space="preserve">SCHEDULE 14: REPORT ON PASSENGER SATISFACTION INDICATORS | </v>
      </c>
      <c r="N5044" s="9" t="str">
        <f t="shared" si="78"/>
        <v>SCHEDULE 14: REPORT ON PASSENGER SATISFACTION INDICATORS | FY Q4 | International terminal: Cleanliness of washrooms/toilets</v>
      </c>
    </row>
    <row r="5045" spans="1:14">
      <c r="A5045" t="s">
        <v>2</v>
      </c>
      <c r="B5045">
        <v>2011</v>
      </c>
      <c r="C5045" t="s">
        <v>5088</v>
      </c>
      <c r="D5045" t="s">
        <v>81</v>
      </c>
      <c r="E5045" t="s">
        <v>81</v>
      </c>
      <c r="F5045" t="s">
        <v>5099</v>
      </c>
      <c r="G5045">
        <v>38</v>
      </c>
      <c r="H5045" t="s">
        <v>5189</v>
      </c>
      <c r="I5045">
        <v>2011</v>
      </c>
      <c r="J5045" t="s">
        <v>5091</v>
      </c>
      <c r="K5045" t="s">
        <v>6217</v>
      </c>
      <c r="L5045">
        <v>4.0549999999999997</v>
      </c>
      <c r="M5045" s="9" t="str">
        <f>Data[[#This Row],[schedule]]&amp;" | "&amp;Data[[#This Row],[section]]</f>
        <v xml:space="preserve">SCHEDULE 14: REPORT ON PASSENGER SATISFACTION INDICATORS | </v>
      </c>
      <c r="N5045" s="9" t="str">
        <f t="shared" si="78"/>
        <v>SCHEDULE 14: REPORT ON PASSENGER SATISFACTION INDICATORS | Annual average | International terminal: Cleanliness of washrooms/toilets</v>
      </c>
    </row>
    <row r="5046" spans="1:14">
      <c r="A5046" t="s">
        <v>2</v>
      </c>
      <c r="B5046">
        <v>2011</v>
      </c>
      <c r="C5046" t="s">
        <v>5088</v>
      </c>
      <c r="D5046" t="s">
        <v>81</v>
      </c>
      <c r="E5046" t="s">
        <v>81</v>
      </c>
      <c r="F5046" t="s">
        <v>5089</v>
      </c>
      <c r="G5046">
        <v>39</v>
      </c>
      <c r="H5046" t="s">
        <v>5190</v>
      </c>
      <c r="I5046">
        <v>2011</v>
      </c>
      <c r="J5046" t="s">
        <v>5091</v>
      </c>
      <c r="K5046" t="s">
        <v>6192</v>
      </c>
      <c r="L5046">
        <v>3.74</v>
      </c>
      <c r="M5046" s="9" t="str">
        <f>Data[[#This Row],[schedule]]&amp;" | "&amp;Data[[#This Row],[section]]</f>
        <v xml:space="preserve">SCHEDULE 14: REPORT ON PASSENGER SATISFACTION INDICATORS | </v>
      </c>
      <c r="N5046" s="9" t="str">
        <f t="shared" si="78"/>
        <v>SCHEDULE 14: REPORT ON PASSENGER SATISFACTION INDICATORS | FY Q1 | International terminal: Comfort of waiting/gate areas</v>
      </c>
    </row>
    <row r="5047" spans="1:14">
      <c r="A5047" t="s">
        <v>2</v>
      </c>
      <c r="B5047">
        <v>2011</v>
      </c>
      <c r="C5047" t="s">
        <v>5088</v>
      </c>
      <c r="D5047" t="s">
        <v>81</v>
      </c>
      <c r="E5047" t="s">
        <v>81</v>
      </c>
      <c r="F5047" t="s">
        <v>5093</v>
      </c>
      <c r="G5047">
        <v>39</v>
      </c>
      <c r="H5047" t="s">
        <v>5190</v>
      </c>
      <c r="I5047">
        <v>2011</v>
      </c>
      <c r="J5047" t="s">
        <v>5091</v>
      </c>
      <c r="K5047" t="s">
        <v>5576</v>
      </c>
      <c r="L5047">
        <v>3.78</v>
      </c>
      <c r="M5047" s="9" t="str">
        <f>Data[[#This Row],[schedule]]&amp;" | "&amp;Data[[#This Row],[section]]</f>
        <v xml:space="preserve">SCHEDULE 14: REPORT ON PASSENGER SATISFACTION INDICATORS | </v>
      </c>
      <c r="N5047" s="9" t="str">
        <f t="shared" si="78"/>
        <v>SCHEDULE 14: REPORT ON PASSENGER SATISFACTION INDICATORS | FY Q2 | International terminal: Comfort of waiting/gate areas</v>
      </c>
    </row>
    <row r="5048" spans="1:14">
      <c r="A5048" t="s">
        <v>2</v>
      </c>
      <c r="B5048">
        <v>2011</v>
      </c>
      <c r="C5048" t="s">
        <v>5088</v>
      </c>
      <c r="D5048" t="s">
        <v>81</v>
      </c>
      <c r="E5048" t="s">
        <v>81</v>
      </c>
      <c r="F5048" t="s">
        <v>5095</v>
      </c>
      <c r="G5048">
        <v>39</v>
      </c>
      <c r="H5048" t="s">
        <v>5190</v>
      </c>
      <c r="I5048">
        <v>2011</v>
      </c>
      <c r="J5048" t="s">
        <v>5091</v>
      </c>
      <c r="K5048" t="s">
        <v>5150</v>
      </c>
      <c r="L5048">
        <v>3.97</v>
      </c>
      <c r="M5048" s="9" t="str">
        <f>Data[[#This Row],[schedule]]&amp;" | "&amp;Data[[#This Row],[section]]</f>
        <v xml:space="preserve">SCHEDULE 14: REPORT ON PASSENGER SATISFACTION INDICATORS | </v>
      </c>
      <c r="N5048" s="9" t="str">
        <f t="shared" si="78"/>
        <v>SCHEDULE 14: REPORT ON PASSENGER SATISFACTION INDICATORS | FY Q3 | International terminal: Comfort of waiting/gate areas</v>
      </c>
    </row>
    <row r="5049" spans="1:14">
      <c r="A5049" t="s">
        <v>2</v>
      </c>
      <c r="B5049">
        <v>2011</v>
      </c>
      <c r="C5049" t="s">
        <v>5088</v>
      </c>
      <c r="D5049" t="s">
        <v>81</v>
      </c>
      <c r="E5049" t="s">
        <v>81</v>
      </c>
      <c r="F5049" t="s">
        <v>5097</v>
      </c>
      <c r="G5049">
        <v>39</v>
      </c>
      <c r="H5049" t="s">
        <v>5190</v>
      </c>
      <c r="I5049">
        <v>2011</v>
      </c>
      <c r="J5049" t="s">
        <v>5091</v>
      </c>
      <c r="K5049" t="s">
        <v>5130</v>
      </c>
      <c r="L5049">
        <v>3.92</v>
      </c>
      <c r="M5049" s="9" t="str">
        <f>Data[[#This Row],[schedule]]&amp;" | "&amp;Data[[#This Row],[section]]</f>
        <v xml:space="preserve">SCHEDULE 14: REPORT ON PASSENGER SATISFACTION INDICATORS | </v>
      </c>
      <c r="N5049" s="9" t="str">
        <f t="shared" si="78"/>
        <v>SCHEDULE 14: REPORT ON PASSENGER SATISFACTION INDICATORS | FY Q4 | International terminal: Comfort of waiting/gate areas</v>
      </c>
    </row>
    <row r="5050" spans="1:14">
      <c r="A5050" t="s">
        <v>2</v>
      </c>
      <c r="B5050">
        <v>2011</v>
      </c>
      <c r="C5050" t="s">
        <v>5088</v>
      </c>
      <c r="D5050" t="s">
        <v>81</v>
      </c>
      <c r="E5050" t="s">
        <v>81</v>
      </c>
      <c r="F5050" t="s">
        <v>5099</v>
      </c>
      <c r="G5050">
        <v>39</v>
      </c>
      <c r="H5050" t="s">
        <v>5190</v>
      </c>
      <c r="I5050">
        <v>2011</v>
      </c>
      <c r="J5050" t="s">
        <v>5091</v>
      </c>
      <c r="K5050" t="s">
        <v>6218</v>
      </c>
      <c r="L5050">
        <v>3.8525</v>
      </c>
      <c r="M5050" s="9" t="str">
        <f>Data[[#This Row],[schedule]]&amp;" | "&amp;Data[[#This Row],[section]]</f>
        <v xml:space="preserve">SCHEDULE 14: REPORT ON PASSENGER SATISFACTION INDICATORS | </v>
      </c>
      <c r="N5050" s="9" t="str">
        <f t="shared" si="78"/>
        <v>SCHEDULE 14: REPORT ON PASSENGER SATISFACTION INDICATORS | Annual average | International terminal: Comfort of waiting/gate areas</v>
      </c>
    </row>
    <row r="5051" spans="1:14">
      <c r="A5051" t="s">
        <v>2</v>
      </c>
      <c r="B5051">
        <v>2011</v>
      </c>
      <c r="C5051" t="s">
        <v>5088</v>
      </c>
      <c r="D5051" t="s">
        <v>81</v>
      </c>
      <c r="E5051" t="s">
        <v>81</v>
      </c>
      <c r="F5051" t="s">
        <v>5089</v>
      </c>
      <c r="G5051">
        <v>40</v>
      </c>
      <c r="H5051" t="s">
        <v>5193</v>
      </c>
      <c r="I5051">
        <v>2011</v>
      </c>
      <c r="J5051" t="s">
        <v>5091</v>
      </c>
      <c r="K5051" t="s">
        <v>5322</v>
      </c>
      <c r="L5051">
        <v>4.24</v>
      </c>
      <c r="M5051" s="9" t="str">
        <f>Data[[#This Row],[schedule]]&amp;" | "&amp;Data[[#This Row],[section]]</f>
        <v xml:space="preserve">SCHEDULE 14: REPORT ON PASSENGER SATISFACTION INDICATORS | </v>
      </c>
      <c r="N5051" s="9" t="str">
        <f t="shared" si="78"/>
        <v>SCHEDULE 14: REPORT ON PASSENGER SATISFACTION INDICATORS | FY Q1 | International terminal: Cleanliness of airport terminal</v>
      </c>
    </row>
    <row r="5052" spans="1:14">
      <c r="A5052" t="s">
        <v>2</v>
      </c>
      <c r="B5052">
        <v>2011</v>
      </c>
      <c r="C5052" t="s">
        <v>5088</v>
      </c>
      <c r="D5052" t="s">
        <v>81</v>
      </c>
      <c r="E5052" t="s">
        <v>81</v>
      </c>
      <c r="F5052" t="s">
        <v>5093</v>
      </c>
      <c r="G5052">
        <v>40</v>
      </c>
      <c r="H5052" t="s">
        <v>5193</v>
      </c>
      <c r="I5052">
        <v>2011</v>
      </c>
      <c r="J5052" t="s">
        <v>5091</v>
      </c>
      <c r="K5052" t="s">
        <v>5105</v>
      </c>
      <c r="L5052">
        <v>4.3</v>
      </c>
      <c r="M5052" s="9" t="str">
        <f>Data[[#This Row],[schedule]]&amp;" | "&amp;Data[[#This Row],[section]]</f>
        <v xml:space="preserve">SCHEDULE 14: REPORT ON PASSENGER SATISFACTION INDICATORS | </v>
      </c>
      <c r="N5052" s="9" t="str">
        <f t="shared" si="78"/>
        <v>SCHEDULE 14: REPORT ON PASSENGER SATISFACTION INDICATORS | FY Q2 | International terminal: Cleanliness of airport terminal</v>
      </c>
    </row>
    <row r="5053" spans="1:14">
      <c r="A5053" t="s">
        <v>2</v>
      </c>
      <c r="B5053">
        <v>2011</v>
      </c>
      <c r="C5053" t="s">
        <v>5088</v>
      </c>
      <c r="D5053" t="s">
        <v>81</v>
      </c>
      <c r="E5053" t="s">
        <v>81</v>
      </c>
      <c r="F5053" t="s">
        <v>5095</v>
      </c>
      <c r="G5053">
        <v>40</v>
      </c>
      <c r="H5053" t="s">
        <v>5193</v>
      </c>
      <c r="I5053">
        <v>2011</v>
      </c>
      <c r="J5053" t="s">
        <v>5091</v>
      </c>
      <c r="K5053" t="s">
        <v>5096</v>
      </c>
      <c r="L5053">
        <v>4.1900000000000004</v>
      </c>
      <c r="M5053" s="9" t="str">
        <f>Data[[#This Row],[schedule]]&amp;" | "&amp;Data[[#This Row],[section]]</f>
        <v xml:space="preserve">SCHEDULE 14: REPORT ON PASSENGER SATISFACTION INDICATORS | </v>
      </c>
      <c r="N5053" s="9" t="str">
        <f t="shared" si="78"/>
        <v>SCHEDULE 14: REPORT ON PASSENGER SATISFACTION INDICATORS | FY Q3 | International terminal: Cleanliness of airport terminal</v>
      </c>
    </row>
    <row r="5054" spans="1:14">
      <c r="A5054" t="s">
        <v>2</v>
      </c>
      <c r="B5054">
        <v>2011</v>
      </c>
      <c r="C5054" t="s">
        <v>5088</v>
      </c>
      <c r="D5054" t="s">
        <v>81</v>
      </c>
      <c r="E5054" t="s">
        <v>81</v>
      </c>
      <c r="F5054" t="s">
        <v>5097</v>
      </c>
      <c r="G5054">
        <v>40</v>
      </c>
      <c r="H5054" t="s">
        <v>5193</v>
      </c>
      <c r="I5054">
        <v>2011</v>
      </c>
      <c r="J5054" t="s">
        <v>5091</v>
      </c>
      <c r="K5054" t="s">
        <v>5341</v>
      </c>
      <c r="L5054">
        <v>4.34</v>
      </c>
      <c r="M5054" s="9" t="str">
        <f>Data[[#This Row],[schedule]]&amp;" | "&amp;Data[[#This Row],[section]]</f>
        <v xml:space="preserve">SCHEDULE 14: REPORT ON PASSENGER SATISFACTION INDICATORS | </v>
      </c>
      <c r="N5054" s="9" t="str">
        <f t="shared" si="78"/>
        <v>SCHEDULE 14: REPORT ON PASSENGER SATISFACTION INDICATORS | FY Q4 | International terminal: Cleanliness of airport terminal</v>
      </c>
    </row>
    <row r="5055" spans="1:14">
      <c r="A5055" t="s">
        <v>2</v>
      </c>
      <c r="B5055">
        <v>2011</v>
      </c>
      <c r="C5055" t="s">
        <v>5088</v>
      </c>
      <c r="D5055" t="s">
        <v>81</v>
      </c>
      <c r="E5055" t="s">
        <v>81</v>
      </c>
      <c r="F5055" t="s">
        <v>5099</v>
      </c>
      <c r="G5055">
        <v>40</v>
      </c>
      <c r="H5055" t="s">
        <v>5193</v>
      </c>
      <c r="I5055">
        <v>2011</v>
      </c>
      <c r="J5055" t="s">
        <v>5091</v>
      </c>
      <c r="K5055" t="s">
        <v>6219</v>
      </c>
      <c r="L5055">
        <v>4.2675000000000001</v>
      </c>
      <c r="M5055" s="9" t="str">
        <f>Data[[#This Row],[schedule]]&amp;" | "&amp;Data[[#This Row],[section]]</f>
        <v xml:space="preserve">SCHEDULE 14: REPORT ON PASSENGER SATISFACTION INDICATORS | </v>
      </c>
      <c r="N5055" s="9" t="str">
        <f t="shared" si="78"/>
        <v>SCHEDULE 14: REPORT ON PASSENGER SATISFACTION INDICATORS | Annual average | International terminal: Cleanliness of airport terminal</v>
      </c>
    </row>
    <row r="5056" spans="1:14">
      <c r="A5056" t="s">
        <v>2</v>
      </c>
      <c r="B5056">
        <v>2011</v>
      </c>
      <c r="C5056" t="s">
        <v>5088</v>
      </c>
      <c r="D5056" t="s">
        <v>81</v>
      </c>
      <c r="E5056" t="s">
        <v>81</v>
      </c>
      <c r="F5056" t="s">
        <v>5089</v>
      </c>
      <c r="G5056">
        <v>41</v>
      </c>
      <c r="H5056" t="s">
        <v>5196</v>
      </c>
      <c r="I5056">
        <v>2011</v>
      </c>
      <c r="J5056" t="s">
        <v>5091</v>
      </c>
      <c r="K5056" t="s">
        <v>5174</v>
      </c>
      <c r="L5056">
        <v>3.8</v>
      </c>
      <c r="M5056" s="9" t="str">
        <f>Data[[#This Row],[schedule]]&amp;" | "&amp;Data[[#This Row],[section]]</f>
        <v xml:space="preserve">SCHEDULE 14: REPORT ON PASSENGER SATISFACTION INDICATORS | </v>
      </c>
      <c r="N5056" s="9" t="str">
        <f t="shared" si="78"/>
        <v>SCHEDULE 14: REPORT ON PASSENGER SATISFACTION INDICATORS | FY Q1 | International terminal: Ambience of the airport</v>
      </c>
    </row>
    <row r="5057" spans="1:14">
      <c r="A5057" t="s">
        <v>2</v>
      </c>
      <c r="B5057">
        <v>2011</v>
      </c>
      <c r="C5057" t="s">
        <v>5088</v>
      </c>
      <c r="D5057" t="s">
        <v>81</v>
      </c>
      <c r="E5057" t="s">
        <v>81</v>
      </c>
      <c r="F5057" t="s">
        <v>5093</v>
      </c>
      <c r="G5057">
        <v>41</v>
      </c>
      <c r="H5057" t="s">
        <v>5196</v>
      </c>
      <c r="I5057">
        <v>2011</v>
      </c>
      <c r="J5057" t="s">
        <v>5091</v>
      </c>
      <c r="K5057" t="s">
        <v>5174</v>
      </c>
      <c r="L5057">
        <v>3.8</v>
      </c>
      <c r="M5057" s="9" t="str">
        <f>Data[[#This Row],[schedule]]&amp;" | "&amp;Data[[#This Row],[section]]</f>
        <v xml:space="preserve">SCHEDULE 14: REPORT ON PASSENGER SATISFACTION INDICATORS | </v>
      </c>
      <c r="N5057" s="9" t="str">
        <f t="shared" si="78"/>
        <v>SCHEDULE 14: REPORT ON PASSENGER SATISFACTION INDICATORS | FY Q2 | International terminal: Ambience of the airport</v>
      </c>
    </row>
    <row r="5058" spans="1:14">
      <c r="A5058" t="s">
        <v>2</v>
      </c>
      <c r="B5058">
        <v>2011</v>
      </c>
      <c r="C5058" t="s">
        <v>5088</v>
      </c>
      <c r="D5058" t="s">
        <v>81</v>
      </c>
      <c r="E5058" t="s">
        <v>81</v>
      </c>
      <c r="F5058" t="s">
        <v>5095</v>
      </c>
      <c r="G5058">
        <v>41</v>
      </c>
      <c r="H5058" t="s">
        <v>5196</v>
      </c>
      <c r="I5058">
        <v>2011</v>
      </c>
      <c r="J5058" t="s">
        <v>5091</v>
      </c>
      <c r="K5058" t="s">
        <v>5148</v>
      </c>
      <c r="L5058">
        <v>3.88</v>
      </c>
      <c r="M5058" s="9" t="str">
        <f>Data[[#This Row],[schedule]]&amp;" | "&amp;Data[[#This Row],[section]]</f>
        <v xml:space="preserve">SCHEDULE 14: REPORT ON PASSENGER SATISFACTION INDICATORS | </v>
      </c>
      <c r="N5058" s="9" t="str">
        <f t="shared" ref="N5058:N5121" si="79">SUBSTITUTE(SUBSTITUTE(SUBSTITUTE(C5058&amp;" | "&amp;D5058&amp;" | "&amp;E5058&amp;" | "&amp;F5058&amp;" | "&amp;H5058," |  |  | "," | ")," |  |  | "," | ")," |  | "," | ")</f>
        <v>SCHEDULE 14: REPORT ON PASSENGER SATISFACTION INDICATORS | FY Q3 | International terminal: Ambience of the airport</v>
      </c>
    </row>
    <row r="5059" spans="1:14">
      <c r="A5059" t="s">
        <v>2</v>
      </c>
      <c r="B5059">
        <v>2011</v>
      </c>
      <c r="C5059" t="s">
        <v>5088</v>
      </c>
      <c r="D5059" t="s">
        <v>81</v>
      </c>
      <c r="E5059" t="s">
        <v>81</v>
      </c>
      <c r="F5059" t="s">
        <v>5097</v>
      </c>
      <c r="G5059">
        <v>41</v>
      </c>
      <c r="H5059" t="s">
        <v>5196</v>
      </c>
      <c r="I5059">
        <v>2011</v>
      </c>
      <c r="J5059" t="s">
        <v>5091</v>
      </c>
      <c r="K5059" t="s">
        <v>5577</v>
      </c>
      <c r="L5059">
        <v>4.01</v>
      </c>
      <c r="M5059" s="9" t="str">
        <f>Data[[#This Row],[schedule]]&amp;" | "&amp;Data[[#This Row],[section]]</f>
        <v xml:space="preserve">SCHEDULE 14: REPORT ON PASSENGER SATISFACTION INDICATORS | </v>
      </c>
      <c r="N5059" s="9" t="str">
        <f t="shared" si="79"/>
        <v>SCHEDULE 14: REPORT ON PASSENGER SATISFACTION INDICATORS | FY Q4 | International terminal: Ambience of the airport</v>
      </c>
    </row>
    <row r="5060" spans="1:14">
      <c r="A5060" t="s">
        <v>2</v>
      </c>
      <c r="B5060">
        <v>2011</v>
      </c>
      <c r="C5060" t="s">
        <v>5088</v>
      </c>
      <c r="D5060" t="s">
        <v>81</v>
      </c>
      <c r="E5060" t="s">
        <v>81</v>
      </c>
      <c r="F5060" t="s">
        <v>5099</v>
      </c>
      <c r="G5060">
        <v>41</v>
      </c>
      <c r="H5060" t="s">
        <v>5196</v>
      </c>
      <c r="I5060">
        <v>2011</v>
      </c>
      <c r="J5060" t="s">
        <v>5091</v>
      </c>
      <c r="K5060" t="s">
        <v>5560</v>
      </c>
      <c r="L5060">
        <v>3.8725000000000001</v>
      </c>
      <c r="M5060" s="9" t="str">
        <f>Data[[#This Row],[schedule]]&amp;" | "&amp;Data[[#This Row],[section]]</f>
        <v xml:space="preserve">SCHEDULE 14: REPORT ON PASSENGER SATISFACTION INDICATORS | </v>
      </c>
      <c r="N5060" s="9" t="str">
        <f t="shared" si="79"/>
        <v>SCHEDULE 14: REPORT ON PASSENGER SATISFACTION INDICATORS | Annual average | International terminal: Ambience of the airport</v>
      </c>
    </row>
    <row r="5061" spans="1:14">
      <c r="A5061" t="s">
        <v>2</v>
      </c>
      <c r="B5061">
        <v>2011</v>
      </c>
      <c r="C5061" t="s">
        <v>5088</v>
      </c>
      <c r="D5061" t="s">
        <v>81</v>
      </c>
      <c r="E5061" t="s">
        <v>81</v>
      </c>
      <c r="F5061" t="s">
        <v>5089</v>
      </c>
      <c r="G5061">
        <v>42</v>
      </c>
      <c r="H5061" t="s">
        <v>5198</v>
      </c>
      <c r="I5061">
        <v>2011</v>
      </c>
      <c r="J5061" t="s">
        <v>5091</v>
      </c>
      <c r="K5061" t="s">
        <v>6220</v>
      </c>
      <c r="L5061">
        <v>4.4285714285714262</v>
      </c>
      <c r="M5061" s="9" t="str">
        <f>Data[[#This Row],[schedule]]&amp;" | "&amp;Data[[#This Row],[section]]</f>
        <v xml:space="preserve">SCHEDULE 14: REPORT ON PASSENGER SATISFACTION INDICATORS | </v>
      </c>
      <c r="N5061" s="9" t="str">
        <f t="shared" si="79"/>
        <v>SCHEDULE 14: REPORT ON PASSENGER SATISFACTION INDICATORS | FY Q1 | International terminal: Passport and visa inspection waiting time</v>
      </c>
    </row>
    <row r="5062" spans="1:14">
      <c r="A5062" t="s">
        <v>2</v>
      </c>
      <c r="B5062">
        <v>2011</v>
      </c>
      <c r="C5062" t="s">
        <v>5088</v>
      </c>
      <c r="D5062" t="s">
        <v>81</v>
      </c>
      <c r="E5062" t="s">
        <v>81</v>
      </c>
      <c r="F5062" t="s">
        <v>5093</v>
      </c>
      <c r="G5062">
        <v>42</v>
      </c>
      <c r="H5062" t="s">
        <v>5198</v>
      </c>
      <c r="I5062">
        <v>2011</v>
      </c>
      <c r="J5062" t="s">
        <v>5091</v>
      </c>
      <c r="K5062" t="s">
        <v>6221</v>
      </c>
      <c r="L5062">
        <v>4.4320987654320989</v>
      </c>
      <c r="M5062" s="9" t="str">
        <f>Data[[#This Row],[schedule]]&amp;" | "&amp;Data[[#This Row],[section]]</f>
        <v xml:space="preserve">SCHEDULE 14: REPORT ON PASSENGER SATISFACTION INDICATORS | </v>
      </c>
      <c r="N5062" s="9" t="str">
        <f t="shared" si="79"/>
        <v>SCHEDULE 14: REPORT ON PASSENGER SATISFACTION INDICATORS | FY Q2 | International terminal: Passport and visa inspection waiting time</v>
      </c>
    </row>
    <row r="5063" spans="1:14">
      <c r="A5063" t="s">
        <v>2</v>
      </c>
      <c r="B5063">
        <v>2011</v>
      </c>
      <c r="C5063" t="s">
        <v>5088</v>
      </c>
      <c r="D5063" t="s">
        <v>81</v>
      </c>
      <c r="E5063" t="s">
        <v>81</v>
      </c>
      <c r="F5063" t="s">
        <v>5095</v>
      </c>
      <c r="G5063">
        <v>42</v>
      </c>
      <c r="H5063" t="s">
        <v>5198</v>
      </c>
      <c r="I5063">
        <v>2011</v>
      </c>
      <c r="J5063" t="s">
        <v>5091</v>
      </c>
      <c r="K5063" t="s">
        <v>5324</v>
      </c>
      <c r="L5063">
        <v>4.5</v>
      </c>
      <c r="M5063" s="9" t="str">
        <f>Data[[#This Row],[schedule]]&amp;" | "&amp;Data[[#This Row],[section]]</f>
        <v xml:space="preserve">SCHEDULE 14: REPORT ON PASSENGER SATISFACTION INDICATORS | </v>
      </c>
      <c r="N5063" s="9" t="str">
        <f t="shared" si="79"/>
        <v>SCHEDULE 14: REPORT ON PASSENGER SATISFACTION INDICATORS | FY Q3 | International terminal: Passport and visa inspection waiting time</v>
      </c>
    </row>
    <row r="5064" spans="1:14">
      <c r="A5064" t="s">
        <v>2</v>
      </c>
      <c r="B5064">
        <v>2011</v>
      </c>
      <c r="C5064" t="s">
        <v>5088</v>
      </c>
      <c r="D5064" t="s">
        <v>81</v>
      </c>
      <c r="E5064" t="s">
        <v>81</v>
      </c>
      <c r="F5064" t="s">
        <v>5097</v>
      </c>
      <c r="G5064">
        <v>42</v>
      </c>
      <c r="H5064" t="s">
        <v>5198</v>
      </c>
      <c r="I5064">
        <v>2011</v>
      </c>
      <c r="J5064" t="s">
        <v>5091</v>
      </c>
      <c r="K5064" t="s">
        <v>6222</v>
      </c>
      <c r="L5064">
        <v>4.5326086959999996</v>
      </c>
      <c r="M5064" s="9" t="str">
        <f>Data[[#This Row],[schedule]]&amp;" | "&amp;Data[[#This Row],[section]]</f>
        <v xml:space="preserve">SCHEDULE 14: REPORT ON PASSENGER SATISFACTION INDICATORS | </v>
      </c>
      <c r="N5064" s="9" t="str">
        <f t="shared" si="79"/>
        <v>SCHEDULE 14: REPORT ON PASSENGER SATISFACTION INDICATORS | FY Q4 | International terminal: Passport and visa inspection waiting time</v>
      </c>
    </row>
    <row r="5065" spans="1:14">
      <c r="A5065" t="s">
        <v>2</v>
      </c>
      <c r="B5065">
        <v>2011</v>
      </c>
      <c r="C5065" t="s">
        <v>5088</v>
      </c>
      <c r="D5065" t="s">
        <v>81</v>
      </c>
      <c r="E5065" t="s">
        <v>81</v>
      </c>
      <c r="F5065" t="s">
        <v>5099</v>
      </c>
      <c r="G5065">
        <v>42</v>
      </c>
      <c r="H5065" t="s">
        <v>5198</v>
      </c>
      <c r="I5065">
        <v>2011</v>
      </c>
      <c r="J5065" t="s">
        <v>5091</v>
      </c>
      <c r="K5065" t="s">
        <v>6223</v>
      </c>
      <c r="L5065">
        <v>4.4733197224139243</v>
      </c>
      <c r="M5065" s="9" t="str">
        <f>Data[[#This Row],[schedule]]&amp;" | "&amp;Data[[#This Row],[section]]</f>
        <v xml:space="preserve">SCHEDULE 14: REPORT ON PASSENGER SATISFACTION INDICATORS | </v>
      </c>
      <c r="N5065" s="9" t="str">
        <f t="shared" si="79"/>
        <v>SCHEDULE 14: REPORT ON PASSENGER SATISFACTION INDICATORS | Annual average | International terminal: Passport and visa inspection waiting time</v>
      </c>
    </row>
    <row r="5066" spans="1:14">
      <c r="A5066" t="s">
        <v>2</v>
      </c>
      <c r="B5066">
        <v>2011</v>
      </c>
      <c r="C5066" t="s">
        <v>5088</v>
      </c>
      <c r="D5066" t="s">
        <v>81</v>
      </c>
      <c r="E5066" t="s">
        <v>81</v>
      </c>
      <c r="F5066" t="s">
        <v>5089</v>
      </c>
      <c r="G5066">
        <v>43</v>
      </c>
      <c r="H5066" t="s">
        <v>5203</v>
      </c>
      <c r="I5066">
        <v>2011</v>
      </c>
      <c r="J5066" t="s">
        <v>5091</v>
      </c>
      <c r="K5066" t="s">
        <v>5183</v>
      </c>
      <c r="L5066">
        <v>4.45</v>
      </c>
      <c r="M5066" s="9" t="str">
        <f>Data[[#This Row],[schedule]]&amp;" | "&amp;Data[[#This Row],[section]]</f>
        <v xml:space="preserve">SCHEDULE 14: REPORT ON PASSENGER SATISFACTION INDICATORS | </v>
      </c>
      <c r="N5066" s="9" t="str">
        <f t="shared" si="79"/>
        <v>SCHEDULE 14: REPORT ON PASSENGER SATISFACTION INDICATORS | FY Q1 | International terminal: Security inspection waiting time</v>
      </c>
    </row>
    <row r="5067" spans="1:14">
      <c r="A5067" t="s">
        <v>2</v>
      </c>
      <c r="B5067">
        <v>2011</v>
      </c>
      <c r="C5067" t="s">
        <v>5088</v>
      </c>
      <c r="D5067" t="s">
        <v>81</v>
      </c>
      <c r="E5067" t="s">
        <v>81</v>
      </c>
      <c r="F5067" t="s">
        <v>5093</v>
      </c>
      <c r="G5067">
        <v>43</v>
      </c>
      <c r="H5067" t="s">
        <v>5203</v>
      </c>
      <c r="I5067">
        <v>2011</v>
      </c>
      <c r="J5067" t="s">
        <v>5091</v>
      </c>
      <c r="K5067" t="s">
        <v>5216</v>
      </c>
      <c r="L5067">
        <v>4.3499999999999996</v>
      </c>
      <c r="M5067" s="9" t="str">
        <f>Data[[#This Row],[schedule]]&amp;" | "&amp;Data[[#This Row],[section]]</f>
        <v xml:space="preserve">SCHEDULE 14: REPORT ON PASSENGER SATISFACTION INDICATORS | </v>
      </c>
      <c r="N5067" s="9" t="str">
        <f t="shared" si="79"/>
        <v>SCHEDULE 14: REPORT ON PASSENGER SATISFACTION INDICATORS | FY Q2 | International terminal: Security inspection waiting time</v>
      </c>
    </row>
    <row r="5068" spans="1:14">
      <c r="A5068" t="s">
        <v>2</v>
      </c>
      <c r="B5068">
        <v>2011</v>
      </c>
      <c r="C5068" t="s">
        <v>5088</v>
      </c>
      <c r="D5068" t="s">
        <v>81</v>
      </c>
      <c r="E5068" t="s">
        <v>81</v>
      </c>
      <c r="F5068" t="s">
        <v>5095</v>
      </c>
      <c r="G5068">
        <v>43</v>
      </c>
      <c r="H5068" t="s">
        <v>5203</v>
      </c>
      <c r="I5068">
        <v>2011</v>
      </c>
      <c r="J5068" t="s">
        <v>5091</v>
      </c>
      <c r="K5068" t="s">
        <v>6224</v>
      </c>
      <c r="L5068">
        <v>4.46</v>
      </c>
      <c r="M5068" s="9" t="str">
        <f>Data[[#This Row],[schedule]]&amp;" | "&amp;Data[[#This Row],[section]]</f>
        <v xml:space="preserve">SCHEDULE 14: REPORT ON PASSENGER SATISFACTION INDICATORS | </v>
      </c>
      <c r="N5068" s="9" t="str">
        <f t="shared" si="79"/>
        <v>SCHEDULE 14: REPORT ON PASSENGER SATISFACTION INDICATORS | FY Q3 | International terminal: Security inspection waiting time</v>
      </c>
    </row>
    <row r="5069" spans="1:14">
      <c r="A5069" t="s">
        <v>2</v>
      </c>
      <c r="B5069">
        <v>2011</v>
      </c>
      <c r="C5069" t="s">
        <v>5088</v>
      </c>
      <c r="D5069" t="s">
        <v>81</v>
      </c>
      <c r="E5069" t="s">
        <v>81</v>
      </c>
      <c r="F5069" t="s">
        <v>5097</v>
      </c>
      <c r="G5069">
        <v>43</v>
      </c>
      <c r="H5069" t="s">
        <v>5203</v>
      </c>
      <c r="I5069">
        <v>2011</v>
      </c>
      <c r="J5069" t="s">
        <v>5091</v>
      </c>
      <c r="K5069" t="s">
        <v>5183</v>
      </c>
      <c r="L5069">
        <v>4.45</v>
      </c>
      <c r="M5069" s="9" t="str">
        <f>Data[[#This Row],[schedule]]&amp;" | "&amp;Data[[#This Row],[section]]</f>
        <v xml:space="preserve">SCHEDULE 14: REPORT ON PASSENGER SATISFACTION INDICATORS | </v>
      </c>
      <c r="N5069" s="9" t="str">
        <f t="shared" si="79"/>
        <v>SCHEDULE 14: REPORT ON PASSENGER SATISFACTION INDICATORS | FY Q4 | International terminal: Security inspection waiting time</v>
      </c>
    </row>
    <row r="5070" spans="1:14">
      <c r="A5070" t="s">
        <v>2</v>
      </c>
      <c r="B5070">
        <v>2011</v>
      </c>
      <c r="C5070" t="s">
        <v>5088</v>
      </c>
      <c r="D5070" t="s">
        <v>81</v>
      </c>
      <c r="E5070" t="s">
        <v>81</v>
      </c>
      <c r="F5070" t="s">
        <v>5099</v>
      </c>
      <c r="G5070">
        <v>43</v>
      </c>
      <c r="H5070" t="s">
        <v>5203</v>
      </c>
      <c r="I5070">
        <v>2011</v>
      </c>
      <c r="J5070" t="s">
        <v>5091</v>
      </c>
      <c r="K5070" t="s">
        <v>6225</v>
      </c>
      <c r="L5070">
        <v>4.4275000000000002</v>
      </c>
      <c r="M5070" s="9" t="str">
        <f>Data[[#This Row],[schedule]]&amp;" | "&amp;Data[[#This Row],[section]]</f>
        <v xml:space="preserve">SCHEDULE 14: REPORT ON PASSENGER SATISFACTION INDICATORS | </v>
      </c>
      <c r="N5070" s="9" t="str">
        <f t="shared" si="79"/>
        <v>SCHEDULE 14: REPORT ON PASSENGER SATISFACTION INDICATORS | Annual average | International terminal: Security inspection waiting time</v>
      </c>
    </row>
    <row r="5071" spans="1:14">
      <c r="A5071" t="s">
        <v>2</v>
      </c>
      <c r="B5071">
        <v>2011</v>
      </c>
      <c r="C5071" t="s">
        <v>5088</v>
      </c>
      <c r="D5071" t="s">
        <v>81</v>
      </c>
      <c r="E5071" t="s">
        <v>81</v>
      </c>
      <c r="F5071" t="s">
        <v>5089</v>
      </c>
      <c r="G5071">
        <v>44</v>
      </c>
      <c r="H5071" t="s">
        <v>5207</v>
      </c>
      <c r="I5071">
        <v>2011</v>
      </c>
      <c r="J5071" t="s">
        <v>5091</v>
      </c>
      <c r="K5071" t="s">
        <v>5142</v>
      </c>
      <c r="L5071">
        <v>4.1100000000000003</v>
      </c>
      <c r="M5071" s="9" t="str">
        <f>Data[[#This Row],[schedule]]&amp;" | "&amp;Data[[#This Row],[section]]</f>
        <v xml:space="preserve">SCHEDULE 14: REPORT ON PASSENGER SATISFACTION INDICATORS | </v>
      </c>
      <c r="N5071" s="9" t="str">
        <f t="shared" si="79"/>
        <v>SCHEDULE 14: REPORT ON PASSENGER SATISFACTION INDICATORS | FY Q1 | International terminal: Check-in waiting time</v>
      </c>
    </row>
    <row r="5072" spans="1:14">
      <c r="A5072" t="s">
        <v>2</v>
      </c>
      <c r="B5072">
        <v>2011</v>
      </c>
      <c r="C5072" t="s">
        <v>5088</v>
      </c>
      <c r="D5072" t="s">
        <v>81</v>
      </c>
      <c r="E5072" t="s">
        <v>81</v>
      </c>
      <c r="F5072" t="s">
        <v>5093</v>
      </c>
      <c r="G5072">
        <v>44</v>
      </c>
      <c r="H5072" t="s">
        <v>5207</v>
      </c>
      <c r="I5072">
        <v>2011</v>
      </c>
      <c r="J5072" t="s">
        <v>5091</v>
      </c>
      <c r="K5072" t="s">
        <v>5108</v>
      </c>
      <c r="L5072">
        <v>4.21</v>
      </c>
      <c r="M5072" s="9" t="str">
        <f>Data[[#This Row],[schedule]]&amp;" | "&amp;Data[[#This Row],[section]]</f>
        <v xml:space="preserve">SCHEDULE 14: REPORT ON PASSENGER SATISFACTION INDICATORS | </v>
      </c>
      <c r="N5072" s="9" t="str">
        <f t="shared" si="79"/>
        <v>SCHEDULE 14: REPORT ON PASSENGER SATISFACTION INDICATORS | FY Q2 | International terminal: Check-in waiting time</v>
      </c>
    </row>
    <row r="5073" spans="1:14">
      <c r="A5073" t="s">
        <v>2</v>
      </c>
      <c r="B5073">
        <v>2011</v>
      </c>
      <c r="C5073" t="s">
        <v>5088</v>
      </c>
      <c r="D5073" t="s">
        <v>81</v>
      </c>
      <c r="E5073" t="s">
        <v>81</v>
      </c>
      <c r="F5073" t="s">
        <v>5095</v>
      </c>
      <c r="G5073">
        <v>44</v>
      </c>
      <c r="H5073" t="s">
        <v>5207</v>
      </c>
      <c r="I5073">
        <v>2011</v>
      </c>
      <c r="J5073" t="s">
        <v>5091</v>
      </c>
      <c r="K5073" t="s">
        <v>5113</v>
      </c>
      <c r="L5073">
        <v>4.05</v>
      </c>
      <c r="M5073" s="9" t="str">
        <f>Data[[#This Row],[schedule]]&amp;" | "&amp;Data[[#This Row],[section]]</f>
        <v xml:space="preserve">SCHEDULE 14: REPORT ON PASSENGER SATISFACTION INDICATORS | </v>
      </c>
      <c r="N5073" s="9" t="str">
        <f t="shared" si="79"/>
        <v>SCHEDULE 14: REPORT ON PASSENGER SATISFACTION INDICATORS | FY Q3 | International terminal: Check-in waiting time</v>
      </c>
    </row>
    <row r="5074" spans="1:14">
      <c r="A5074" t="s">
        <v>2</v>
      </c>
      <c r="B5074">
        <v>2011</v>
      </c>
      <c r="C5074" t="s">
        <v>5088</v>
      </c>
      <c r="D5074" t="s">
        <v>81</v>
      </c>
      <c r="E5074" t="s">
        <v>81</v>
      </c>
      <c r="F5074" t="s">
        <v>5097</v>
      </c>
      <c r="G5074">
        <v>44</v>
      </c>
      <c r="H5074" t="s">
        <v>5207</v>
      </c>
      <c r="I5074">
        <v>2011</v>
      </c>
      <c r="J5074" t="s">
        <v>5091</v>
      </c>
      <c r="K5074" t="s">
        <v>5103</v>
      </c>
      <c r="L5074">
        <v>4.2300000000000004</v>
      </c>
      <c r="M5074" s="9" t="str">
        <f>Data[[#This Row],[schedule]]&amp;" | "&amp;Data[[#This Row],[section]]</f>
        <v xml:space="preserve">SCHEDULE 14: REPORT ON PASSENGER SATISFACTION INDICATORS | </v>
      </c>
      <c r="N5074" s="9" t="str">
        <f t="shared" si="79"/>
        <v>SCHEDULE 14: REPORT ON PASSENGER SATISFACTION INDICATORS | FY Q4 | International terminal: Check-in waiting time</v>
      </c>
    </row>
    <row r="5075" spans="1:14">
      <c r="A5075" t="s">
        <v>2</v>
      </c>
      <c r="B5075">
        <v>2011</v>
      </c>
      <c r="C5075" t="s">
        <v>5088</v>
      </c>
      <c r="D5075" t="s">
        <v>81</v>
      </c>
      <c r="E5075" t="s">
        <v>81</v>
      </c>
      <c r="F5075" t="s">
        <v>5099</v>
      </c>
      <c r="G5075">
        <v>44</v>
      </c>
      <c r="H5075" t="s">
        <v>5207</v>
      </c>
      <c r="I5075">
        <v>2011</v>
      </c>
      <c r="J5075" t="s">
        <v>5091</v>
      </c>
      <c r="K5075" t="s">
        <v>5201</v>
      </c>
      <c r="L5075">
        <v>4.1500000000000004</v>
      </c>
      <c r="M5075" s="9" t="str">
        <f>Data[[#This Row],[schedule]]&amp;" | "&amp;Data[[#This Row],[section]]</f>
        <v xml:space="preserve">SCHEDULE 14: REPORT ON PASSENGER SATISFACTION INDICATORS | </v>
      </c>
      <c r="N5075" s="9" t="str">
        <f t="shared" si="79"/>
        <v>SCHEDULE 14: REPORT ON PASSENGER SATISFACTION INDICATORS | Annual average | International terminal: Check-in waiting time</v>
      </c>
    </row>
    <row r="5076" spans="1:14">
      <c r="A5076" t="s">
        <v>2</v>
      </c>
      <c r="B5076">
        <v>2011</v>
      </c>
      <c r="C5076" t="s">
        <v>5088</v>
      </c>
      <c r="D5076" t="s">
        <v>81</v>
      </c>
      <c r="E5076" t="s">
        <v>81</v>
      </c>
      <c r="F5076" t="s">
        <v>5089</v>
      </c>
      <c r="G5076">
        <v>45</v>
      </c>
      <c r="H5076" t="s">
        <v>5212</v>
      </c>
      <c r="I5076">
        <v>2011</v>
      </c>
      <c r="J5076" t="s">
        <v>5091</v>
      </c>
      <c r="K5076" t="s">
        <v>5155</v>
      </c>
      <c r="L5076">
        <v>4.4000000000000004</v>
      </c>
      <c r="M5076" s="9" t="str">
        <f>Data[[#This Row],[schedule]]&amp;" | "&amp;Data[[#This Row],[section]]</f>
        <v xml:space="preserve">SCHEDULE 14: REPORT ON PASSENGER SATISFACTION INDICATORS | </v>
      </c>
      <c r="N5076" s="9" t="str">
        <f t="shared" si="79"/>
        <v>SCHEDULE 14: REPORT ON PASSENGER SATISFACTION INDICATORS | FY Q1 | International terminal: Feeling of being safe and secure</v>
      </c>
    </row>
    <row r="5077" spans="1:14">
      <c r="A5077" t="s">
        <v>2</v>
      </c>
      <c r="B5077">
        <v>2011</v>
      </c>
      <c r="C5077" t="s">
        <v>5088</v>
      </c>
      <c r="D5077" t="s">
        <v>81</v>
      </c>
      <c r="E5077" t="s">
        <v>81</v>
      </c>
      <c r="F5077" t="s">
        <v>5093</v>
      </c>
      <c r="G5077">
        <v>45</v>
      </c>
      <c r="H5077" t="s">
        <v>5212</v>
      </c>
      <c r="I5077">
        <v>2011</v>
      </c>
      <c r="J5077" t="s">
        <v>5091</v>
      </c>
      <c r="K5077" t="s">
        <v>5216</v>
      </c>
      <c r="L5077">
        <v>4.3499999999999996</v>
      </c>
      <c r="M5077" s="9" t="str">
        <f>Data[[#This Row],[schedule]]&amp;" | "&amp;Data[[#This Row],[section]]</f>
        <v xml:space="preserve">SCHEDULE 14: REPORT ON PASSENGER SATISFACTION INDICATORS | </v>
      </c>
      <c r="N5077" s="9" t="str">
        <f t="shared" si="79"/>
        <v>SCHEDULE 14: REPORT ON PASSENGER SATISFACTION INDICATORS | FY Q2 | International terminal: Feeling of being safe and secure</v>
      </c>
    </row>
    <row r="5078" spans="1:14">
      <c r="A5078" t="s">
        <v>2</v>
      </c>
      <c r="B5078">
        <v>2011</v>
      </c>
      <c r="C5078" t="s">
        <v>5088</v>
      </c>
      <c r="D5078" t="s">
        <v>81</v>
      </c>
      <c r="E5078" t="s">
        <v>81</v>
      </c>
      <c r="F5078" t="s">
        <v>5095</v>
      </c>
      <c r="G5078">
        <v>45</v>
      </c>
      <c r="H5078" t="s">
        <v>5212</v>
      </c>
      <c r="I5078">
        <v>2011</v>
      </c>
      <c r="J5078" t="s">
        <v>5091</v>
      </c>
      <c r="K5078" t="s">
        <v>5214</v>
      </c>
      <c r="L5078">
        <v>4.3600000000000003</v>
      </c>
      <c r="M5078" s="9" t="str">
        <f>Data[[#This Row],[schedule]]&amp;" | "&amp;Data[[#This Row],[section]]</f>
        <v xml:space="preserve">SCHEDULE 14: REPORT ON PASSENGER SATISFACTION INDICATORS | </v>
      </c>
      <c r="N5078" s="9" t="str">
        <f t="shared" si="79"/>
        <v>SCHEDULE 14: REPORT ON PASSENGER SATISFACTION INDICATORS | FY Q3 | International terminal: Feeling of being safe and secure</v>
      </c>
    </row>
    <row r="5079" spans="1:14">
      <c r="A5079" t="s">
        <v>2</v>
      </c>
      <c r="B5079">
        <v>2011</v>
      </c>
      <c r="C5079" t="s">
        <v>5088</v>
      </c>
      <c r="D5079" t="s">
        <v>81</v>
      </c>
      <c r="E5079" t="s">
        <v>81</v>
      </c>
      <c r="F5079" t="s">
        <v>5097</v>
      </c>
      <c r="G5079">
        <v>45</v>
      </c>
      <c r="H5079" t="s">
        <v>5212</v>
      </c>
      <c r="I5079">
        <v>2011</v>
      </c>
      <c r="J5079" t="s">
        <v>5091</v>
      </c>
      <c r="K5079" t="s">
        <v>5199</v>
      </c>
      <c r="L5079">
        <v>4.4400000000000004</v>
      </c>
      <c r="M5079" s="9" t="str">
        <f>Data[[#This Row],[schedule]]&amp;" | "&amp;Data[[#This Row],[section]]</f>
        <v xml:space="preserve">SCHEDULE 14: REPORT ON PASSENGER SATISFACTION INDICATORS | </v>
      </c>
      <c r="N5079" s="9" t="str">
        <f t="shared" si="79"/>
        <v>SCHEDULE 14: REPORT ON PASSENGER SATISFACTION INDICATORS | FY Q4 | International terminal: Feeling of being safe and secure</v>
      </c>
    </row>
    <row r="5080" spans="1:14">
      <c r="A5080" t="s">
        <v>2</v>
      </c>
      <c r="B5080">
        <v>2011</v>
      </c>
      <c r="C5080" t="s">
        <v>5088</v>
      </c>
      <c r="D5080" t="s">
        <v>81</v>
      </c>
      <c r="E5080" t="s">
        <v>81</v>
      </c>
      <c r="F5080" t="s">
        <v>5099</v>
      </c>
      <c r="G5080">
        <v>45</v>
      </c>
      <c r="H5080" t="s">
        <v>5212</v>
      </c>
      <c r="I5080">
        <v>2011</v>
      </c>
      <c r="J5080" t="s">
        <v>5091</v>
      </c>
      <c r="K5080" t="s">
        <v>6226</v>
      </c>
      <c r="L5080">
        <v>4.3875000000000002</v>
      </c>
      <c r="M5080" s="9" t="str">
        <f>Data[[#This Row],[schedule]]&amp;" | "&amp;Data[[#This Row],[section]]</f>
        <v xml:space="preserve">SCHEDULE 14: REPORT ON PASSENGER SATISFACTION INDICATORS | </v>
      </c>
      <c r="N5080" s="9" t="str">
        <f t="shared" si="79"/>
        <v>SCHEDULE 14: REPORT ON PASSENGER SATISFACTION INDICATORS | Annual average | International terminal: Feeling of being safe and secure</v>
      </c>
    </row>
    <row r="5081" spans="1:14">
      <c r="A5081" t="s">
        <v>2</v>
      </c>
      <c r="B5081">
        <v>2011</v>
      </c>
      <c r="C5081" t="s">
        <v>5088</v>
      </c>
      <c r="D5081" t="s">
        <v>81</v>
      </c>
      <c r="E5081" t="s">
        <v>81</v>
      </c>
      <c r="F5081" t="s">
        <v>5089</v>
      </c>
      <c r="G5081">
        <v>46</v>
      </c>
      <c r="H5081" t="s">
        <v>5218</v>
      </c>
      <c r="I5081">
        <v>2011</v>
      </c>
      <c r="J5081" t="s">
        <v>5091</v>
      </c>
      <c r="K5081" t="s">
        <v>6227</v>
      </c>
      <c r="L5081">
        <v>4.0984693877551024</v>
      </c>
      <c r="M5081" s="9" t="str">
        <f>Data[[#This Row],[schedule]]&amp;" | "&amp;Data[[#This Row],[section]]</f>
        <v xml:space="preserve">SCHEDULE 14: REPORT ON PASSENGER SATISFACTION INDICATORS | </v>
      </c>
      <c r="N5081" s="9" t="str">
        <f t="shared" si="79"/>
        <v>SCHEDULE 14: REPORT ON PASSENGER SATISFACTION INDICATORS | FY Q1 | International terminal: Average survey score</v>
      </c>
    </row>
    <row r="5082" spans="1:14">
      <c r="A5082" t="s">
        <v>2</v>
      </c>
      <c r="B5082">
        <v>2011</v>
      </c>
      <c r="C5082" t="s">
        <v>5088</v>
      </c>
      <c r="D5082" t="s">
        <v>81</v>
      </c>
      <c r="E5082" t="s">
        <v>81</v>
      </c>
      <c r="F5082" t="s">
        <v>5093</v>
      </c>
      <c r="G5082">
        <v>46</v>
      </c>
      <c r="H5082" t="s">
        <v>5218</v>
      </c>
      <c r="I5082">
        <v>2011</v>
      </c>
      <c r="J5082" t="s">
        <v>5091</v>
      </c>
      <c r="K5082" t="s">
        <v>6228</v>
      </c>
      <c r="L5082">
        <v>4.0887213403880072</v>
      </c>
      <c r="M5082" s="9" t="str">
        <f>Data[[#This Row],[schedule]]&amp;" | "&amp;Data[[#This Row],[section]]</f>
        <v xml:space="preserve">SCHEDULE 14: REPORT ON PASSENGER SATISFACTION INDICATORS | </v>
      </c>
      <c r="N5082" s="9" t="str">
        <f t="shared" si="79"/>
        <v>SCHEDULE 14: REPORT ON PASSENGER SATISFACTION INDICATORS | FY Q2 | International terminal: Average survey score</v>
      </c>
    </row>
    <row r="5083" spans="1:14">
      <c r="A5083" t="s">
        <v>2</v>
      </c>
      <c r="B5083">
        <v>2011</v>
      </c>
      <c r="C5083" t="s">
        <v>5088</v>
      </c>
      <c r="D5083" t="s">
        <v>81</v>
      </c>
      <c r="E5083" t="s">
        <v>81</v>
      </c>
      <c r="F5083" t="s">
        <v>5095</v>
      </c>
      <c r="G5083">
        <v>46</v>
      </c>
      <c r="H5083" t="s">
        <v>5218</v>
      </c>
      <c r="I5083">
        <v>2011</v>
      </c>
      <c r="J5083" t="s">
        <v>5091</v>
      </c>
      <c r="K5083" t="s">
        <v>6229</v>
      </c>
      <c r="L5083">
        <v>4.1471428570000004</v>
      </c>
      <c r="M5083" s="9" t="str">
        <f>Data[[#This Row],[schedule]]&amp;" | "&amp;Data[[#This Row],[section]]</f>
        <v xml:space="preserve">SCHEDULE 14: REPORT ON PASSENGER SATISFACTION INDICATORS | </v>
      </c>
      <c r="N5083" s="9" t="str">
        <f t="shared" si="79"/>
        <v>SCHEDULE 14: REPORT ON PASSENGER SATISFACTION INDICATORS | FY Q3 | International terminal: Average survey score</v>
      </c>
    </row>
    <row r="5084" spans="1:14">
      <c r="A5084" t="s">
        <v>2</v>
      </c>
      <c r="B5084">
        <v>2011</v>
      </c>
      <c r="C5084" t="s">
        <v>5088</v>
      </c>
      <c r="D5084" t="s">
        <v>81</v>
      </c>
      <c r="E5084" t="s">
        <v>81</v>
      </c>
      <c r="F5084" t="s">
        <v>5097</v>
      </c>
      <c r="G5084">
        <v>46</v>
      </c>
      <c r="H5084" t="s">
        <v>5218</v>
      </c>
      <c r="I5084">
        <v>2011</v>
      </c>
      <c r="J5084" t="s">
        <v>5091</v>
      </c>
      <c r="K5084" t="s">
        <v>6230</v>
      </c>
      <c r="L5084">
        <v>4.2137577640000003</v>
      </c>
      <c r="M5084" s="9" t="str">
        <f>Data[[#This Row],[schedule]]&amp;" | "&amp;Data[[#This Row],[section]]</f>
        <v xml:space="preserve">SCHEDULE 14: REPORT ON PASSENGER SATISFACTION INDICATORS | </v>
      </c>
      <c r="N5084" s="9" t="str">
        <f t="shared" si="79"/>
        <v>SCHEDULE 14: REPORT ON PASSENGER SATISFACTION INDICATORS | FY Q4 | International terminal: Average survey score</v>
      </c>
    </row>
    <row r="5085" spans="1:14">
      <c r="A5085" t="s">
        <v>2</v>
      </c>
      <c r="B5085">
        <v>2011</v>
      </c>
      <c r="C5085" t="s">
        <v>5088</v>
      </c>
      <c r="D5085" t="s">
        <v>81</v>
      </c>
      <c r="E5085" t="s">
        <v>81</v>
      </c>
      <c r="F5085" t="s">
        <v>5099</v>
      </c>
      <c r="G5085">
        <v>46</v>
      </c>
      <c r="H5085" t="s">
        <v>5218</v>
      </c>
      <c r="I5085">
        <v>2011</v>
      </c>
      <c r="J5085" t="s">
        <v>5091</v>
      </c>
      <c r="K5085" t="s">
        <v>6231</v>
      </c>
      <c r="L5085">
        <v>4.1370228373152802</v>
      </c>
      <c r="M5085" s="9" t="str">
        <f>Data[[#This Row],[schedule]]&amp;" | "&amp;Data[[#This Row],[section]]</f>
        <v xml:space="preserve">SCHEDULE 14: REPORT ON PASSENGER SATISFACTION INDICATORS | </v>
      </c>
      <c r="N5085" s="9" t="str">
        <f t="shared" si="79"/>
        <v>SCHEDULE 14: REPORT ON PASSENGER SATISFACTION INDICATORS | Annual average | International terminal: Average survey score</v>
      </c>
    </row>
    <row r="5086" spans="1:14">
      <c r="A5086" t="s">
        <v>2</v>
      </c>
      <c r="B5086">
        <v>2011</v>
      </c>
      <c r="C5086" t="s">
        <v>5223</v>
      </c>
      <c r="D5086" t="s">
        <v>81</v>
      </c>
      <c r="E5086" t="s">
        <v>81</v>
      </c>
      <c r="F5086" t="s">
        <v>5224</v>
      </c>
      <c r="G5086">
        <v>8</v>
      </c>
      <c r="H5086" t="s">
        <v>5225</v>
      </c>
      <c r="I5086">
        <v>2011</v>
      </c>
      <c r="J5086" t="s">
        <v>4988</v>
      </c>
      <c r="K5086" t="s">
        <v>1350</v>
      </c>
      <c r="M5086" s="9" t="str">
        <f>Data[[#This Row],[schedule]]&amp;" | "&amp;Data[[#This Row],[section]]</f>
        <v xml:space="preserve">SCHEDULE 11: REPORT ON RELIABILITY MEASURES | </v>
      </c>
      <c r="N5086" s="9" t="str">
        <f t="shared" si="79"/>
        <v>SCHEDULE 11: REPORT ON RELIABILITY MEASURES | Interruptions to: Runway | Caused by: Airports</v>
      </c>
    </row>
    <row r="5087" spans="1:14">
      <c r="A5087" t="s">
        <v>2</v>
      </c>
      <c r="B5087">
        <v>2011</v>
      </c>
      <c r="C5087" t="s">
        <v>5223</v>
      </c>
      <c r="D5087" t="s">
        <v>81</v>
      </c>
      <c r="E5087" t="s">
        <v>81</v>
      </c>
      <c r="F5087" t="s">
        <v>5224</v>
      </c>
      <c r="G5087">
        <v>8</v>
      </c>
      <c r="H5087" t="s">
        <v>5225</v>
      </c>
      <c r="I5087">
        <v>2011</v>
      </c>
      <c r="J5087" t="s">
        <v>5226</v>
      </c>
      <c r="K5087" t="s">
        <v>1350</v>
      </c>
      <c r="M5087" s="9" t="str">
        <f>Data[[#This Row],[schedule]]&amp;" | "&amp;Data[[#This Row],[section]]</f>
        <v xml:space="preserve">SCHEDULE 11: REPORT ON RELIABILITY MEASURES | </v>
      </c>
      <c r="N5087" s="9" t="str">
        <f t="shared" si="79"/>
        <v>SCHEDULE 11: REPORT ON RELIABILITY MEASURES | Interruptions to: Runway | Caused by: Airports</v>
      </c>
    </row>
    <row r="5088" spans="1:14">
      <c r="A5088" t="s">
        <v>2</v>
      </c>
      <c r="B5088">
        <v>2011</v>
      </c>
      <c r="C5088" t="s">
        <v>5223</v>
      </c>
      <c r="D5088" t="s">
        <v>81</v>
      </c>
      <c r="E5088" t="s">
        <v>81</v>
      </c>
      <c r="F5088" t="s">
        <v>5224</v>
      </c>
      <c r="G5088">
        <v>8</v>
      </c>
      <c r="H5088" t="s">
        <v>5225</v>
      </c>
      <c r="I5088">
        <v>2011</v>
      </c>
      <c r="J5088" t="s">
        <v>5227</v>
      </c>
      <c r="K5088" t="s">
        <v>1350</v>
      </c>
      <c r="M5088" s="9" t="str">
        <f>Data[[#This Row],[schedule]]&amp;" | "&amp;Data[[#This Row],[section]]</f>
        <v xml:space="preserve">SCHEDULE 11: REPORT ON RELIABILITY MEASURES | </v>
      </c>
      <c r="N5088" s="9" t="str">
        <f t="shared" si="79"/>
        <v>SCHEDULE 11: REPORT ON RELIABILITY MEASURES | Interruptions to: Runway | Caused by: Airports</v>
      </c>
    </row>
    <row r="5089" spans="1:14">
      <c r="A5089" t="s">
        <v>2</v>
      </c>
      <c r="B5089">
        <v>2011</v>
      </c>
      <c r="C5089" t="s">
        <v>5223</v>
      </c>
      <c r="D5089" t="s">
        <v>81</v>
      </c>
      <c r="E5089" t="s">
        <v>81</v>
      </c>
      <c r="F5089" t="s">
        <v>5224</v>
      </c>
      <c r="G5089">
        <v>9</v>
      </c>
      <c r="H5089" t="s">
        <v>5228</v>
      </c>
      <c r="I5089">
        <v>2011</v>
      </c>
      <c r="J5089" t="s">
        <v>4988</v>
      </c>
      <c r="K5089" t="s">
        <v>1350</v>
      </c>
      <c r="M5089" s="9" t="str">
        <f>Data[[#This Row],[schedule]]&amp;" | "&amp;Data[[#This Row],[section]]</f>
        <v xml:space="preserve">SCHEDULE 11: REPORT ON RELIABILITY MEASURES | </v>
      </c>
      <c r="N5089" s="9" t="str">
        <f t="shared" si="79"/>
        <v>SCHEDULE 11: REPORT ON RELIABILITY MEASURES | Interruptions to: Runway | Caused by: Airlines/Other</v>
      </c>
    </row>
    <row r="5090" spans="1:14">
      <c r="A5090" t="s">
        <v>2</v>
      </c>
      <c r="B5090">
        <v>2011</v>
      </c>
      <c r="C5090" t="s">
        <v>5223</v>
      </c>
      <c r="D5090" t="s">
        <v>81</v>
      </c>
      <c r="E5090" t="s">
        <v>81</v>
      </c>
      <c r="F5090" t="s">
        <v>5224</v>
      </c>
      <c r="G5090">
        <v>9</v>
      </c>
      <c r="H5090" t="s">
        <v>5228</v>
      </c>
      <c r="I5090">
        <v>2011</v>
      </c>
      <c r="J5090" t="s">
        <v>5226</v>
      </c>
      <c r="K5090" t="s">
        <v>1350</v>
      </c>
      <c r="M5090" s="9" t="str">
        <f>Data[[#This Row],[schedule]]&amp;" | "&amp;Data[[#This Row],[section]]</f>
        <v xml:space="preserve">SCHEDULE 11: REPORT ON RELIABILITY MEASURES | </v>
      </c>
      <c r="N5090" s="9" t="str">
        <f t="shared" si="79"/>
        <v>SCHEDULE 11: REPORT ON RELIABILITY MEASURES | Interruptions to: Runway | Caused by: Airlines/Other</v>
      </c>
    </row>
    <row r="5091" spans="1:14">
      <c r="A5091" t="s">
        <v>2</v>
      </c>
      <c r="B5091">
        <v>2011</v>
      </c>
      <c r="C5091" t="s">
        <v>5223</v>
      </c>
      <c r="D5091" t="s">
        <v>81</v>
      </c>
      <c r="E5091" t="s">
        <v>81</v>
      </c>
      <c r="F5091" t="s">
        <v>5224</v>
      </c>
      <c r="G5091">
        <v>9</v>
      </c>
      <c r="H5091" t="s">
        <v>5228</v>
      </c>
      <c r="I5091">
        <v>2011</v>
      </c>
      <c r="J5091" t="s">
        <v>5227</v>
      </c>
      <c r="K5091" t="s">
        <v>1350</v>
      </c>
      <c r="M5091" s="9" t="str">
        <f>Data[[#This Row],[schedule]]&amp;" | "&amp;Data[[#This Row],[section]]</f>
        <v xml:space="preserve">SCHEDULE 11: REPORT ON RELIABILITY MEASURES | </v>
      </c>
      <c r="N5091" s="9" t="str">
        <f t="shared" si="79"/>
        <v>SCHEDULE 11: REPORT ON RELIABILITY MEASURES | Interruptions to: Runway | Caused by: Airlines/Other</v>
      </c>
    </row>
    <row r="5092" spans="1:14">
      <c r="A5092" t="s">
        <v>2</v>
      </c>
      <c r="B5092">
        <v>2011</v>
      </c>
      <c r="C5092" t="s">
        <v>5223</v>
      </c>
      <c r="D5092" t="s">
        <v>81</v>
      </c>
      <c r="E5092" t="s">
        <v>81</v>
      </c>
      <c r="F5092" t="s">
        <v>5224</v>
      </c>
      <c r="G5092">
        <v>10</v>
      </c>
      <c r="H5092" t="s">
        <v>5229</v>
      </c>
      <c r="I5092">
        <v>2011</v>
      </c>
      <c r="J5092" t="s">
        <v>4988</v>
      </c>
      <c r="K5092" t="s">
        <v>5607</v>
      </c>
      <c r="L5092">
        <v>5</v>
      </c>
      <c r="M5092" s="9" t="str">
        <f>Data[[#This Row],[schedule]]&amp;" | "&amp;Data[[#This Row],[section]]</f>
        <v xml:space="preserve">SCHEDULE 11: REPORT ON RELIABILITY MEASURES | </v>
      </c>
      <c r="N5092" s="9" t="str">
        <f t="shared" si="79"/>
        <v>SCHEDULE 11: REPORT ON RELIABILITY MEASURES | Interruptions to: Runway | Caused by: Undetermined reasons</v>
      </c>
    </row>
    <row r="5093" spans="1:14">
      <c r="A5093" t="s">
        <v>2</v>
      </c>
      <c r="B5093">
        <v>2011</v>
      </c>
      <c r="C5093" t="s">
        <v>5223</v>
      </c>
      <c r="D5093" t="s">
        <v>81</v>
      </c>
      <c r="E5093" t="s">
        <v>81</v>
      </c>
      <c r="F5093" t="s">
        <v>5224</v>
      </c>
      <c r="G5093">
        <v>10</v>
      </c>
      <c r="H5093" t="s">
        <v>5229</v>
      </c>
      <c r="I5093">
        <v>2011</v>
      </c>
      <c r="J5093" t="s">
        <v>5226</v>
      </c>
      <c r="K5093" t="s">
        <v>6232</v>
      </c>
      <c r="L5093">
        <v>40</v>
      </c>
      <c r="M5093" s="9" t="str">
        <f>Data[[#This Row],[schedule]]&amp;" | "&amp;Data[[#This Row],[section]]</f>
        <v xml:space="preserve">SCHEDULE 11: REPORT ON RELIABILITY MEASURES | </v>
      </c>
      <c r="N5093" s="9" t="str">
        <f t="shared" si="79"/>
        <v>SCHEDULE 11: REPORT ON RELIABILITY MEASURES | Interruptions to: Runway | Caused by: Undetermined reasons</v>
      </c>
    </row>
    <row r="5094" spans="1:14">
      <c r="A5094" t="s">
        <v>2</v>
      </c>
      <c r="B5094">
        <v>2011</v>
      </c>
      <c r="C5094" t="s">
        <v>5223</v>
      </c>
      <c r="D5094" t="s">
        <v>81</v>
      </c>
      <c r="E5094" t="s">
        <v>81</v>
      </c>
      <c r="F5094" t="s">
        <v>5224</v>
      </c>
      <c r="G5094">
        <v>10</v>
      </c>
      <c r="H5094" t="s">
        <v>5229</v>
      </c>
      <c r="I5094">
        <v>2011</v>
      </c>
      <c r="J5094" t="s">
        <v>5227</v>
      </c>
      <c r="K5094" t="s">
        <v>6233</v>
      </c>
      <c r="L5094">
        <v>29</v>
      </c>
      <c r="M5094" s="9" t="str">
        <f>Data[[#This Row],[schedule]]&amp;" | "&amp;Data[[#This Row],[section]]</f>
        <v xml:space="preserve">SCHEDULE 11: REPORT ON RELIABILITY MEASURES | </v>
      </c>
      <c r="N5094" s="9" t="str">
        <f t="shared" si="79"/>
        <v>SCHEDULE 11: REPORT ON RELIABILITY MEASURES | Interruptions to: Runway | Caused by: Undetermined reasons</v>
      </c>
    </row>
    <row r="5095" spans="1:14">
      <c r="A5095" t="s">
        <v>2</v>
      </c>
      <c r="B5095">
        <v>2011</v>
      </c>
      <c r="C5095" t="s">
        <v>5223</v>
      </c>
      <c r="D5095" t="s">
        <v>81</v>
      </c>
      <c r="E5095" t="s">
        <v>81</v>
      </c>
      <c r="F5095" t="s">
        <v>5224</v>
      </c>
      <c r="G5095">
        <v>11</v>
      </c>
      <c r="H5095" t="s">
        <v>60</v>
      </c>
      <c r="I5095">
        <v>2011</v>
      </c>
      <c r="J5095" t="s">
        <v>4988</v>
      </c>
      <c r="K5095" t="s">
        <v>5607</v>
      </c>
      <c r="L5095">
        <v>5</v>
      </c>
      <c r="M5095" s="9" t="str">
        <f>Data[[#This Row],[schedule]]&amp;" | "&amp;Data[[#This Row],[section]]</f>
        <v xml:space="preserve">SCHEDULE 11: REPORT ON RELIABILITY MEASURES | </v>
      </c>
      <c r="N5095" s="9" t="str">
        <f t="shared" si="79"/>
        <v>SCHEDULE 11: REPORT ON RELIABILITY MEASURES | Interruptions to: Runway | Total</v>
      </c>
    </row>
    <row r="5096" spans="1:14">
      <c r="A5096" t="s">
        <v>2</v>
      </c>
      <c r="B5096">
        <v>2011</v>
      </c>
      <c r="C5096" t="s">
        <v>5223</v>
      </c>
      <c r="D5096" t="s">
        <v>81</v>
      </c>
      <c r="E5096" t="s">
        <v>81</v>
      </c>
      <c r="F5096" t="s">
        <v>5224</v>
      </c>
      <c r="G5096">
        <v>11</v>
      </c>
      <c r="H5096" t="s">
        <v>60</v>
      </c>
      <c r="I5096">
        <v>2011</v>
      </c>
      <c r="J5096" t="s">
        <v>5226</v>
      </c>
      <c r="K5096" t="s">
        <v>6232</v>
      </c>
      <c r="L5096">
        <v>40</v>
      </c>
      <c r="M5096" s="9" t="str">
        <f>Data[[#This Row],[schedule]]&amp;" | "&amp;Data[[#This Row],[section]]</f>
        <v xml:space="preserve">SCHEDULE 11: REPORT ON RELIABILITY MEASURES | </v>
      </c>
      <c r="N5096" s="9" t="str">
        <f t="shared" si="79"/>
        <v>SCHEDULE 11: REPORT ON RELIABILITY MEASURES | Interruptions to: Runway | Total</v>
      </c>
    </row>
    <row r="5097" spans="1:14">
      <c r="A5097" t="s">
        <v>2</v>
      </c>
      <c r="B5097">
        <v>2011</v>
      </c>
      <c r="C5097" t="s">
        <v>5223</v>
      </c>
      <c r="D5097" t="s">
        <v>81</v>
      </c>
      <c r="E5097" t="s">
        <v>81</v>
      </c>
      <c r="F5097" t="s">
        <v>5224</v>
      </c>
      <c r="G5097">
        <v>11</v>
      </c>
      <c r="H5097" t="s">
        <v>60</v>
      </c>
      <c r="I5097">
        <v>2011</v>
      </c>
      <c r="J5097" t="s">
        <v>5227</v>
      </c>
      <c r="K5097" t="s">
        <v>6233</v>
      </c>
      <c r="L5097">
        <v>29</v>
      </c>
      <c r="M5097" s="9" t="str">
        <f>Data[[#This Row],[schedule]]&amp;" | "&amp;Data[[#This Row],[section]]</f>
        <v xml:space="preserve">SCHEDULE 11: REPORT ON RELIABILITY MEASURES | </v>
      </c>
      <c r="N5097" s="9" t="str">
        <f t="shared" si="79"/>
        <v>SCHEDULE 11: REPORT ON RELIABILITY MEASURES | Interruptions to: Runway | Total</v>
      </c>
    </row>
    <row r="5098" spans="1:14">
      <c r="A5098" t="s">
        <v>2</v>
      </c>
      <c r="B5098">
        <v>2011</v>
      </c>
      <c r="C5098" t="s">
        <v>5223</v>
      </c>
      <c r="D5098" t="s">
        <v>81</v>
      </c>
      <c r="E5098" t="s">
        <v>81</v>
      </c>
      <c r="F5098" t="s">
        <v>5231</v>
      </c>
      <c r="G5098">
        <v>14</v>
      </c>
      <c r="H5098" t="s">
        <v>5225</v>
      </c>
      <c r="I5098">
        <v>2011</v>
      </c>
      <c r="J5098" t="s">
        <v>4988</v>
      </c>
      <c r="K5098" t="s">
        <v>1350</v>
      </c>
      <c r="M5098" s="9" t="str">
        <f>Data[[#This Row],[schedule]]&amp;" | "&amp;Data[[#This Row],[section]]</f>
        <v xml:space="preserve">SCHEDULE 11: REPORT ON RELIABILITY MEASURES | </v>
      </c>
      <c r="N5098" s="9" t="str">
        <f t="shared" si="79"/>
        <v>SCHEDULE 11: REPORT ON RELIABILITY MEASURES | Interruptions to: Taxiway | Caused by: Airports</v>
      </c>
    </row>
    <row r="5099" spans="1:14">
      <c r="A5099" t="s">
        <v>2</v>
      </c>
      <c r="B5099">
        <v>2011</v>
      </c>
      <c r="C5099" t="s">
        <v>5223</v>
      </c>
      <c r="D5099" t="s">
        <v>81</v>
      </c>
      <c r="E5099" t="s">
        <v>81</v>
      </c>
      <c r="F5099" t="s">
        <v>5231</v>
      </c>
      <c r="G5099">
        <v>14</v>
      </c>
      <c r="H5099" t="s">
        <v>5225</v>
      </c>
      <c r="I5099">
        <v>2011</v>
      </c>
      <c r="J5099" t="s">
        <v>5226</v>
      </c>
      <c r="K5099" t="s">
        <v>1350</v>
      </c>
      <c r="M5099" s="9" t="str">
        <f>Data[[#This Row],[schedule]]&amp;" | "&amp;Data[[#This Row],[section]]</f>
        <v xml:space="preserve">SCHEDULE 11: REPORT ON RELIABILITY MEASURES | </v>
      </c>
      <c r="N5099" s="9" t="str">
        <f t="shared" si="79"/>
        <v>SCHEDULE 11: REPORT ON RELIABILITY MEASURES | Interruptions to: Taxiway | Caused by: Airports</v>
      </c>
    </row>
    <row r="5100" spans="1:14">
      <c r="A5100" t="s">
        <v>2</v>
      </c>
      <c r="B5100">
        <v>2011</v>
      </c>
      <c r="C5100" t="s">
        <v>5223</v>
      </c>
      <c r="D5100" t="s">
        <v>81</v>
      </c>
      <c r="E5100" t="s">
        <v>81</v>
      </c>
      <c r="F5100" t="s">
        <v>5231</v>
      </c>
      <c r="G5100">
        <v>14</v>
      </c>
      <c r="H5100" t="s">
        <v>5225</v>
      </c>
      <c r="I5100">
        <v>2011</v>
      </c>
      <c r="J5100" t="s">
        <v>5227</v>
      </c>
      <c r="K5100" t="s">
        <v>1350</v>
      </c>
      <c r="M5100" s="9" t="str">
        <f>Data[[#This Row],[schedule]]&amp;" | "&amp;Data[[#This Row],[section]]</f>
        <v xml:space="preserve">SCHEDULE 11: REPORT ON RELIABILITY MEASURES | </v>
      </c>
      <c r="N5100" s="9" t="str">
        <f t="shared" si="79"/>
        <v>SCHEDULE 11: REPORT ON RELIABILITY MEASURES | Interruptions to: Taxiway | Caused by: Airports</v>
      </c>
    </row>
    <row r="5101" spans="1:14">
      <c r="A5101" t="s">
        <v>2</v>
      </c>
      <c r="B5101">
        <v>2011</v>
      </c>
      <c r="C5101" t="s">
        <v>5223</v>
      </c>
      <c r="D5101" t="s">
        <v>81</v>
      </c>
      <c r="E5101" t="s">
        <v>81</v>
      </c>
      <c r="F5101" t="s">
        <v>5231</v>
      </c>
      <c r="G5101">
        <v>15</v>
      </c>
      <c r="H5101" t="s">
        <v>5228</v>
      </c>
      <c r="I5101">
        <v>2011</v>
      </c>
      <c r="J5101" t="s">
        <v>4988</v>
      </c>
      <c r="K5101" t="s">
        <v>1350</v>
      </c>
      <c r="M5101" s="9" t="str">
        <f>Data[[#This Row],[schedule]]&amp;" | "&amp;Data[[#This Row],[section]]</f>
        <v xml:space="preserve">SCHEDULE 11: REPORT ON RELIABILITY MEASURES | </v>
      </c>
      <c r="N5101" s="9" t="str">
        <f t="shared" si="79"/>
        <v>SCHEDULE 11: REPORT ON RELIABILITY MEASURES | Interruptions to: Taxiway | Caused by: Airlines/Other</v>
      </c>
    </row>
    <row r="5102" spans="1:14">
      <c r="A5102" t="s">
        <v>2</v>
      </c>
      <c r="B5102">
        <v>2011</v>
      </c>
      <c r="C5102" t="s">
        <v>5223</v>
      </c>
      <c r="D5102" t="s">
        <v>81</v>
      </c>
      <c r="E5102" t="s">
        <v>81</v>
      </c>
      <c r="F5102" t="s">
        <v>5231</v>
      </c>
      <c r="G5102">
        <v>15</v>
      </c>
      <c r="H5102" t="s">
        <v>5228</v>
      </c>
      <c r="I5102">
        <v>2011</v>
      </c>
      <c r="J5102" t="s">
        <v>5226</v>
      </c>
      <c r="K5102" t="s">
        <v>1350</v>
      </c>
      <c r="M5102" s="9" t="str">
        <f>Data[[#This Row],[schedule]]&amp;" | "&amp;Data[[#This Row],[section]]</f>
        <v xml:space="preserve">SCHEDULE 11: REPORT ON RELIABILITY MEASURES | </v>
      </c>
      <c r="N5102" s="9" t="str">
        <f t="shared" si="79"/>
        <v>SCHEDULE 11: REPORT ON RELIABILITY MEASURES | Interruptions to: Taxiway | Caused by: Airlines/Other</v>
      </c>
    </row>
    <row r="5103" spans="1:14">
      <c r="A5103" t="s">
        <v>2</v>
      </c>
      <c r="B5103">
        <v>2011</v>
      </c>
      <c r="C5103" t="s">
        <v>5223</v>
      </c>
      <c r="D5103" t="s">
        <v>81</v>
      </c>
      <c r="E5103" t="s">
        <v>81</v>
      </c>
      <c r="F5103" t="s">
        <v>5231</v>
      </c>
      <c r="G5103">
        <v>15</v>
      </c>
      <c r="H5103" t="s">
        <v>5228</v>
      </c>
      <c r="I5103">
        <v>2011</v>
      </c>
      <c r="J5103" t="s">
        <v>5227</v>
      </c>
      <c r="K5103" t="s">
        <v>1350</v>
      </c>
      <c r="M5103" s="9" t="str">
        <f>Data[[#This Row],[schedule]]&amp;" | "&amp;Data[[#This Row],[section]]</f>
        <v xml:space="preserve">SCHEDULE 11: REPORT ON RELIABILITY MEASURES | </v>
      </c>
      <c r="N5103" s="9" t="str">
        <f t="shared" si="79"/>
        <v>SCHEDULE 11: REPORT ON RELIABILITY MEASURES | Interruptions to: Taxiway | Caused by: Airlines/Other</v>
      </c>
    </row>
    <row r="5104" spans="1:14">
      <c r="A5104" t="s">
        <v>2</v>
      </c>
      <c r="B5104">
        <v>2011</v>
      </c>
      <c r="C5104" t="s">
        <v>5223</v>
      </c>
      <c r="D5104" t="s">
        <v>81</v>
      </c>
      <c r="E5104" t="s">
        <v>81</v>
      </c>
      <c r="F5104" t="s">
        <v>5231</v>
      </c>
      <c r="G5104">
        <v>16</v>
      </c>
      <c r="H5104" t="s">
        <v>5229</v>
      </c>
      <c r="I5104">
        <v>2011</v>
      </c>
      <c r="J5104" t="s">
        <v>4988</v>
      </c>
      <c r="K5104" t="s">
        <v>458</v>
      </c>
      <c r="L5104">
        <v>0</v>
      </c>
      <c r="M5104" s="9" t="str">
        <f>Data[[#This Row],[schedule]]&amp;" | "&amp;Data[[#This Row],[section]]</f>
        <v xml:space="preserve">SCHEDULE 11: REPORT ON RELIABILITY MEASURES | </v>
      </c>
      <c r="N5104" s="9" t="str">
        <f t="shared" si="79"/>
        <v>SCHEDULE 11: REPORT ON RELIABILITY MEASURES | Interruptions to: Taxiway | Caused by: Undetermined reasons</v>
      </c>
    </row>
    <row r="5105" spans="1:14">
      <c r="A5105" t="s">
        <v>2</v>
      </c>
      <c r="B5105">
        <v>2011</v>
      </c>
      <c r="C5105" t="s">
        <v>5223</v>
      </c>
      <c r="D5105" t="s">
        <v>81</v>
      </c>
      <c r="E5105" t="s">
        <v>81</v>
      </c>
      <c r="F5105" t="s">
        <v>5231</v>
      </c>
      <c r="G5105">
        <v>16</v>
      </c>
      <c r="H5105" t="s">
        <v>5229</v>
      </c>
      <c r="I5105">
        <v>2011</v>
      </c>
      <c r="J5105" t="s">
        <v>5226</v>
      </c>
      <c r="K5105" t="s">
        <v>458</v>
      </c>
      <c r="L5105">
        <v>0</v>
      </c>
      <c r="M5105" s="9" t="str">
        <f>Data[[#This Row],[schedule]]&amp;" | "&amp;Data[[#This Row],[section]]</f>
        <v xml:space="preserve">SCHEDULE 11: REPORT ON RELIABILITY MEASURES | </v>
      </c>
      <c r="N5105" s="9" t="str">
        <f t="shared" si="79"/>
        <v>SCHEDULE 11: REPORT ON RELIABILITY MEASURES | Interruptions to: Taxiway | Caused by: Undetermined reasons</v>
      </c>
    </row>
    <row r="5106" spans="1:14">
      <c r="A5106" t="s">
        <v>2</v>
      </c>
      <c r="B5106">
        <v>2011</v>
      </c>
      <c r="C5106" t="s">
        <v>5223</v>
      </c>
      <c r="D5106" t="s">
        <v>81</v>
      </c>
      <c r="E5106" t="s">
        <v>81</v>
      </c>
      <c r="F5106" t="s">
        <v>5231</v>
      </c>
      <c r="G5106">
        <v>16</v>
      </c>
      <c r="H5106" t="s">
        <v>5229</v>
      </c>
      <c r="I5106">
        <v>2011</v>
      </c>
      <c r="J5106" t="s">
        <v>5227</v>
      </c>
      <c r="K5106" t="s">
        <v>458</v>
      </c>
      <c r="L5106">
        <v>0</v>
      </c>
      <c r="M5106" s="9" t="str">
        <f>Data[[#This Row],[schedule]]&amp;" | "&amp;Data[[#This Row],[section]]</f>
        <v xml:space="preserve">SCHEDULE 11: REPORT ON RELIABILITY MEASURES | </v>
      </c>
      <c r="N5106" s="9" t="str">
        <f t="shared" si="79"/>
        <v>SCHEDULE 11: REPORT ON RELIABILITY MEASURES | Interruptions to: Taxiway | Caused by: Undetermined reasons</v>
      </c>
    </row>
    <row r="5107" spans="1:14">
      <c r="A5107" t="s">
        <v>2</v>
      </c>
      <c r="B5107">
        <v>2011</v>
      </c>
      <c r="C5107" t="s">
        <v>5223</v>
      </c>
      <c r="D5107" t="s">
        <v>81</v>
      </c>
      <c r="E5107" t="s">
        <v>81</v>
      </c>
      <c r="F5107" t="s">
        <v>5231</v>
      </c>
      <c r="G5107">
        <v>17</v>
      </c>
      <c r="H5107" t="s">
        <v>60</v>
      </c>
      <c r="I5107">
        <v>2011</v>
      </c>
      <c r="J5107" t="s">
        <v>4988</v>
      </c>
      <c r="K5107" t="s">
        <v>458</v>
      </c>
      <c r="L5107">
        <v>0</v>
      </c>
      <c r="M5107" s="9" t="str">
        <f>Data[[#This Row],[schedule]]&amp;" | "&amp;Data[[#This Row],[section]]</f>
        <v xml:space="preserve">SCHEDULE 11: REPORT ON RELIABILITY MEASURES | </v>
      </c>
      <c r="N5107" s="9" t="str">
        <f t="shared" si="79"/>
        <v>SCHEDULE 11: REPORT ON RELIABILITY MEASURES | Interruptions to: Taxiway | Total</v>
      </c>
    </row>
    <row r="5108" spans="1:14">
      <c r="A5108" t="s">
        <v>2</v>
      </c>
      <c r="B5108">
        <v>2011</v>
      </c>
      <c r="C5108" t="s">
        <v>5223</v>
      </c>
      <c r="D5108" t="s">
        <v>81</v>
      </c>
      <c r="E5108" t="s">
        <v>81</v>
      </c>
      <c r="F5108" t="s">
        <v>5231</v>
      </c>
      <c r="G5108">
        <v>17</v>
      </c>
      <c r="H5108" t="s">
        <v>60</v>
      </c>
      <c r="I5108">
        <v>2011</v>
      </c>
      <c r="J5108" t="s">
        <v>5226</v>
      </c>
      <c r="K5108" t="s">
        <v>5230</v>
      </c>
      <c r="M5108" s="9" t="str">
        <f>Data[[#This Row],[schedule]]&amp;" | "&amp;Data[[#This Row],[section]]</f>
        <v xml:space="preserve">SCHEDULE 11: REPORT ON RELIABILITY MEASURES | </v>
      </c>
      <c r="N5108" s="9" t="str">
        <f t="shared" si="79"/>
        <v>SCHEDULE 11: REPORT ON RELIABILITY MEASURES | Interruptions to: Taxiway | Total</v>
      </c>
    </row>
    <row r="5109" spans="1:14">
      <c r="A5109" t="s">
        <v>2</v>
      </c>
      <c r="B5109">
        <v>2011</v>
      </c>
      <c r="C5109" t="s">
        <v>5223</v>
      </c>
      <c r="D5109" t="s">
        <v>81</v>
      </c>
      <c r="E5109" t="s">
        <v>81</v>
      </c>
      <c r="F5109" t="s">
        <v>5231</v>
      </c>
      <c r="G5109">
        <v>17</v>
      </c>
      <c r="H5109" t="s">
        <v>60</v>
      </c>
      <c r="I5109">
        <v>2011</v>
      </c>
      <c r="J5109" t="s">
        <v>5227</v>
      </c>
      <c r="K5109" t="s">
        <v>5230</v>
      </c>
      <c r="M5109" s="9" t="str">
        <f>Data[[#This Row],[schedule]]&amp;" | "&amp;Data[[#This Row],[section]]</f>
        <v xml:space="preserve">SCHEDULE 11: REPORT ON RELIABILITY MEASURES | </v>
      </c>
      <c r="N5109" s="9" t="str">
        <f t="shared" si="79"/>
        <v>SCHEDULE 11: REPORT ON RELIABILITY MEASURES | Interruptions to: Taxiway | Total</v>
      </c>
    </row>
    <row r="5110" spans="1:14">
      <c r="A5110" t="s">
        <v>2</v>
      </c>
      <c r="B5110">
        <v>2011</v>
      </c>
      <c r="C5110" t="s">
        <v>5223</v>
      </c>
      <c r="D5110" t="s">
        <v>81</v>
      </c>
      <c r="E5110" t="s">
        <v>81</v>
      </c>
      <c r="F5110" t="s">
        <v>5233</v>
      </c>
      <c r="G5110">
        <v>20</v>
      </c>
      <c r="H5110" t="s">
        <v>5225</v>
      </c>
      <c r="I5110">
        <v>2011</v>
      </c>
      <c r="J5110" t="s">
        <v>4988</v>
      </c>
      <c r="K5110" t="s">
        <v>1350</v>
      </c>
      <c r="M5110" s="9" t="str">
        <f>Data[[#This Row],[schedule]]&amp;" | "&amp;Data[[#This Row],[section]]</f>
        <v xml:space="preserve">SCHEDULE 11: REPORT ON RELIABILITY MEASURES | </v>
      </c>
      <c r="N5110" s="9" t="str">
        <f t="shared" si="79"/>
        <v>SCHEDULE 11: REPORT ON RELIABILITY MEASURES | Interruptions to: Remote stands and means of embarkation/disembarkation | Caused by: Airports</v>
      </c>
    </row>
    <row r="5111" spans="1:14">
      <c r="A5111" t="s">
        <v>2</v>
      </c>
      <c r="B5111">
        <v>2011</v>
      </c>
      <c r="C5111" t="s">
        <v>5223</v>
      </c>
      <c r="D5111" t="s">
        <v>81</v>
      </c>
      <c r="E5111" t="s">
        <v>81</v>
      </c>
      <c r="F5111" t="s">
        <v>5233</v>
      </c>
      <c r="G5111">
        <v>20</v>
      </c>
      <c r="H5111" t="s">
        <v>5225</v>
      </c>
      <c r="I5111">
        <v>2011</v>
      </c>
      <c r="J5111" t="s">
        <v>5226</v>
      </c>
      <c r="K5111" t="s">
        <v>1350</v>
      </c>
      <c r="M5111" s="9" t="str">
        <f>Data[[#This Row],[schedule]]&amp;" | "&amp;Data[[#This Row],[section]]</f>
        <v xml:space="preserve">SCHEDULE 11: REPORT ON RELIABILITY MEASURES | </v>
      </c>
      <c r="N5111" s="9" t="str">
        <f t="shared" si="79"/>
        <v>SCHEDULE 11: REPORT ON RELIABILITY MEASURES | Interruptions to: Remote stands and means of embarkation/disembarkation | Caused by: Airports</v>
      </c>
    </row>
    <row r="5112" spans="1:14">
      <c r="A5112" t="s">
        <v>2</v>
      </c>
      <c r="B5112">
        <v>2011</v>
      </c>
      <c r="C5112" t="s">
        <v>5223</v>
      </c>
      <c r="D5112" t="s">
        <v>81</v>
      </c>
      <c r="E5112" t="s">
        <v>81</v>
      </c>
      <c r="F5112" t="s">
        <v>5233</v>
      </c>
      <c r="G5112">
        <v>20</v>
      </c>
      <c r="H5112" t="s">
        <v>5225</v>
      </c>
      <c r="I5112">
        <v>2011</v>
      </c>
      <c r="J5112" t="s">
        <v>5227</v>
      </c>
      <c r="K5112" t="s">
        <v>1350</v>
      </c>
      <c r="M5112" s="9" t="str">
        <f>Data[[#This Row],[schedule]]&amp;" | "&amp;Data[[#This Row],[section]]</f>
        <v xml:space="preserve">SCHEDULE 11: REPORT ON RELIABILITY MEASURES | </v>
      </c>
      <c r="N5112" s="9" t="str">
        <f t="shared" si="79"/>
        <v>SCHEDULE 11: REPORT ON RELIABILITY MEASURES | Interruptions to: Remote stands and means of embarkation/disembarkation | Caused by: Airports</v>
      </c>
    </row>
    <row r="5113" spans="1:14">
      <c r="A5113" t="s">
        <v>2</v>
      </c>
      <c r="B5113">
        <v>2011</v>
      </c>
      <c r="C5113" t="s">
        <v>5223</v>
      </c>
      <c r="D5113" t="s">
        <v>81</v>
      </c>
      <c r="E5113" t="s">
        <v>81</v>
      </c>
      <c r="F5113" t="s">
        <v>5233</v>
      </c>
      <c r="G5113">
        <v>21</v>
      </c>
      <c r="H5113" t="s">
        <v>5228</v>
      </c>
      <c r="I5113">
        <v>2011</v>
      </c>
      <c r="J5113" t="s">
        <v>4988</v>
      </c>
      <c r="K5113" t="s">
        <v>1350</v>
      </c>
      <c r="M5113" s="9" t="str">
        <f>Data[[#This Row],[schedule]]&amp;" | "&amp;Data[[#This Row],[section]]</f>
        <v xml:space="preserve">SCHEDULE 11: REPORT ON RELIABILITY MEASURES | </v>
      </c>
      <c r="N5113" s="9" t="str">
        <f t="shared" si="79"/>
        <v>SCHEDULE 11: REPORT ON RELIABILITY MEASURES | Interruptions to: Remote stands and means of embarkation/disembarkation | Caused by: Airlines/Other</v>
      </c>
    </row>
    <row r="5114" spans="1:14">
      <c r="A5114" t="s">
        <v>2</v>
      </c>
      <c r="B5114">
        <v>2011</v>
      </c>
      <c r="C5114" t="s">
        <v>5223</v>
      </c>
      <c r="D5114" t="s">
        <v>81</v>
      </c>
      <c r="E5114" t="s">
        <v>81</v>
      </c>
      <c r="F5114" t="s">
        <v>5233</v>
      </c>
      <c r="G5114">
        <v>21</v>
      </c>
      <c r="H5114" t="s">
        <v>5228</v>
      </c>
      <c r="I5114">
        <v>2011</v>
      </c>
      <c r="J5114" t="s">
        <v>5226</v>
      </c>
      <c r="K5114" t="s">
        <v>1350</v>
      </c>
      <c r="M5114" s="9" t="str">
        <f>Data[[#This Row],[schedule]]&amp;" | "&amp;Data[[#This Row],[section]]</f>
        <v xml:space="preserve">SCHEDULE 11: REPORT ON RELIABILITY MEASURES | </v>
      </c>
      <c r="N5114" s="9" t="str">
        <f t="shared" si="79"/>
        <v>SCHEDULE 11: REPORT ON RELIABILITY MEASURES | Interruptions to: Remote stands and means of embarkation/disembarkation | Caused by: Airlines/Other</v>
      </c>
    </row>
    <row r="5115" spans="1:14">
      <c r="A5115" t="s">
        <v>2</v>
      </c>
      <c r="B5115">
        <v>2011</v>
      </c>
      <c r="C5115" t="s">
        <v>5223</v>
      </c>
      <c r="D5115" t="s">
        <v>81</v>
      </c>
      <c r="E5115" t="s">
        <v>81</v>
      </c>
      <c r="F5115" t="s">
        <v>5233</v>
      </c>
      <c r="G5115">
        <v>21</v>
      </c>
      <c r="H5115" t="s">
        <v>5228</v>
      </c>
      <c r="I5115">
        <v>2011</v>
      </c>
      <c r="J5115" t="s">
        <v>5227</v>
      </c>
      <c r="K5115" t="s">
        <v>1350</v>
      </c>
      <c r="M5115" s="9" t="str">
        <f>Data[[#This Row],[schedule]]&amp;" | "&amp;Data[[#This Row],[section]]</f>
        <v xml:space="preserve">SCHEDULE 11: REPORT ON RELIABILITY MEASURES | </v>
      </c>
      <c r="N5115" s="9" t="str">
        <f t="shared" si="79"/>
        <v>SCHEDULE 11: REPORT ON RELIABILITY MEASURES | Interruptions to: Remote stands and means of embarkation/disembarkation | Caused by: Airlines/Other</v>
      </c>
    </row>
    <row r="5116" spans="1:14">
      <c r="A5116" t="s">
        <v>2</v>
      </c>
      <c r="B5116">
        <v>2011</v>
      </c>
      <c r="C5116" t="s">
        <v>5223</v>
      </c>
      <c r="D5116" t="s">
        <v>81</v>
      </c>
      <c r="E5116" t="s">
        <v>81</v>
      </c>
      <c r="F5116" t="s">
        <v>5233</v>
      </c>
      <c r="G5116">
        <v>22</v>
      </c>
      <c r="H5116" t="s">
        <v>5229</v>
      </c>
      <c r="I5116">
        <v>2011</v>
      </c>
      <c r="J5116" t="s">
        <v>4988</v>
      </c>
      <c r="K5116" t="s">
        <v>458</v>
      </c>
      <c r="L5116">
        <v>0</v>
      </c>
      <c r="M5116" s="9" t="str">
        <f>Data[[#This Row],[schedule]]&amp;" | "&amp;Data[[#This Row],[section]]</f>
        <v xml:space="preserve">SCHEDULE 11: REPORT ON RELIABILITY MEASURES | </v>
      </c>
      <c r="N5116" s="9" t="str">
        <f t="shared" si="79"/>
        <v>SCHEDULE 11: REPORT ON RELIABILITY MEASURES | Interruptions to: Remote stands and means of embarkation/disembarkation | Caused by: Undetermined reasons</v>
      </c>
    </row>
    <row r="5117" spans="1:14">
      <c r="A5117" t="s">
        <v>2</v>
      </c>
      <c r="B5117">
        <v>2011</v>
      </c>
      <c r="C5117" t="s">
        <v>5223</v>
      </c>
      <c r="D5117" t="s">
        <v>81</v>
      </c>
      <c r="E5117" t="s">
        <v>81</v>
      </c>
      <c r="F5117" t="s">
        <v>5233</v>
      </c>
      <c r="G5117">
        <v>22</v>
      </c>
      <c r="H5117" t="s">
        <v>5229</v>
      </c>
      <c r="I5117">
        <v>2011</v>
      </c>
      <c r="J5117" t="s">
        <v>5226</v>
      </c>
      <c r="K5117" t="s">
        <v>458</v>
      </c>
      <c r="L5117">
        <v>0</v>
      </c>
      <c r="M5117" s="9" t="str">
        <f>Data[[#This Row],[schedule]]&amp;" | "&amp;Data[[#This Row],[section]]</f>
        <v xml:space="preserve">SCHEDULE 11: REPORT ON RELIABILITY MEASURES | </v>
      </c>
      <c r="N5117" s="9" t="str">
        <f t="shared" si="79"/>
        <v>SCHEDULE 11: REPORT ON RELIABILITY MEASURES | Interruptions to: Remote stands and means of embarkation/disembarkation | Caused by: Undetermined reasons</v>
      </c>
    </row>
    <row r="5118" spans="1:14">
      <c r="A5118" t="s">
        <v>2</v>
      </c>
      <c r="B5118">
        <v>2011</v>
      </c>
      <c r="C5118" t="s">
        <v>5223</v>
      </c>
      <c r="D5118" t="s">
        <v>81</v>
      </c>
      <c r="E5118" t="s">
        <v>81</v>
      </c>
      <c r="F5118" t="s">
        <v>5233</v>
      </c>
      <c r="G5118">
        <v>22</v>
      </c>
      <c r="H5118" t="s">
        <v>5229</v>
      </c>
      <c r="I5118">
        <v>2011</v>
      </c>
      <c r="J5118" t="s">
        <v>5227</v>
      </c>
      <c r="K5118" t="s">
        <v>458</v>
      </c>
      <c r="L5118">
        <v>0</v>
      </c>
      <c r="M5118" s="9" t="str">
        <f>Data[[#This Row],[schedule]]&amp;" | "&amp;Data[[#This Row],[section]]</f>
        <v xml:space="preserve">SCHEDULE 11: REPORT ON RELIABILITY MEASURES | </v>
      </c>
      <c r="N5118" s="9" t="str">
        <f t="shared" si="79"/>
        <v>SCHEDULE 11: REPORT ON RELIABILITY MEASURES | Interruptions to: Remote stands and means of embarkation/disembarkation | Caused by: Undetermined reasons</v>
      </c>
    </row>
    <row r="5119" spans="1:14">
      <c r="A5119" t="s">
        <v>2</v>
      </c>
      <c r="B5119">
        <v>2011</v>
      </c>
      <c r="C5119" t="s">
        <v>5223</v>
      </c>
      <c r="D5119" t="s">
        <v>81</v>
      </c>
      <c r="E5119" t="s">
        <v>81</v>
      </c>
      <c r="F5119" t="s">
        <v>5233</v>
      </c>
      <c r="G5119">
        <v>23</v>
      </c>
      <c r="H5119" t="s">
        <v>60</v>
      </c>
      <c r="I5119">
        <v>2011</v>
      </c>
      <c r="J5119" t="s">
        <v>4988</v>
      </c>
      <c r="K5119" t="s">
        <v>458</v>
      </c>
      <c r="L5119">
        <v>0</v>
      </c>
      <c r="M5119" s="9" t="str">
        <f>Data[[#This Row],[schedule]]&amp;" | "&amp;Data[[#This Row],[section]]</f>
        <v xml:space="preserve">SCHEDULE 11: REPORT ON RELIABILITY MEASURES | </v>
      </c>
      <c r="N5119" s="9" t="str">
        <f t="shared" si="79"/>
        <v>SCHEDULE 11: REPORT ON RELIABILITY MEASURES | Interruptions to: Remote stands and means of embarkation/disembarkation | Total</v>
      </c>
    </row>
    <row r="5120" spans="1:14">
      <c r="A5120" t="s">
        <v>2</v>
      </c>
      <c r="B5120">
        <v>2011</v>
      </c>
      <c r="C5120" t="s">
        <v>5223</v>
      </c>
      <c r="D5120" t="s">
        <v>81</v>
      </c>
      <c r="E5120" t="s">
        <v>81</v>
      </c>
      <c r="F5120" t="s">
        <v>5233</v>
      </c>
      <c r="G5120">
        <v>23</v>
      </c>
      <c r="H5120" t="s">
        <v>60</v>
      </c>
      <c r="I5120">
        <v>2011</v>
      </c>
      <c r="J5120" t="s">
        <v>5226</v>
      </c>
      <c r="K5120" t="s">
        <v>5230</v>
      </c>
      <c r="M5120" s="9" t="str">
        <f>Data[[#This Row],[schedule]]&amp;" | "&amp;Data[[#This Row],[section]]</f>
        <v xml:space="preserve">SCHEDULE 11: REPORT ON RELIABILITY MEASURES | </v>
      </c>
      <c r="N5120" s="9" t="str">
        <f t="shared" si="79"/>
        <v>SCHEDULE 11: REPORT ON RELIABILITY MEASURES | Interruptions to: Remote stands and means of embarkation/disembarkation | Total</v>
      </c>
    </row>
    <row r="5121" spans="1:14">
      <c r="A5121" t="s">
        <v>2</v>
      </c>
      <c r="B5121">
        <v>2011</v>
      </c>
      <c r="C5121" t="s">
        <v>5223</v>
      </c>
      <c r="D5121" t="s">
        <v>81</v>
      </c>
      <c r="E5121" t="s">
        <v>81</v>
      </c>
      <c r="F5121" t="s">
        <v>5233</v>
      </c>
      <c r="G5121">
        <v>23</v>
      </c>
      <c r="H5121" t="s">
        <v>60</v>
      </c>
      <c r="I5121">
        <v>2011</v>
      </c>
      <c r="J5121" t="s">
        <v>5227</v>
      </c>
      <c r="K5121" t="s">
        <v>5230</v>
      </c>
      <c r="M5121" s="9" t="str">
        <f>Data[[#This Row],[schedule]]&amp;" | "&amp;Data[[#This Row],[section]]</f>
        <v xml:space="preserve">SCHEDULE 11: REPORT ON RELIABILITY MEASURES | </v>
      </c>
      <c r="N5121" s="9" t="str">
        <f t="shared" si="79"/>
        <v>SCHEDULE 11: REPORT ON RELIABILITY MEASURES | Interruptions to: Remote stands and means of embarkation/disembarkation | Total</v>
      </c>
    </row>
    <row r="5122" spans="1:14">
      <c r="A5122" t="s">
        <v>2</v>
      </c>
      <c r="B5122">
        <v>2011</v>
      </c>
      <c r="C5122" t="s">
        <v>5223</v>
      </c>
      <c r="D5122" t="s">
        <v>81</v>
      </c>
      <c r="E5122" t="s">
        <v>81</v>
      </c>
      <c r="F5122" t="s">
        <v>5234</v>
      </c>
      <c r="G5122">
        <v>26</v>
      </c>
      <c r="H5122" t="s">
        <v>5225</v>
      </c>
      <c r="I5122">
        <v>2011</v>
      </c>
      <c r="J5122" t="s">
        <v>4988</v>
      </c>
      <c r="K5122" t="s">
        <v>1350</v>
      </c>
      <c r="M5122" s="9" t="str">
        <f>Data[[#This Row],[schedule]]&amp;" | "&amp;Data[[#This Row],[section]]</f>
        <v xml:space="preserve">SCHEDULE 11: REPORT ON RELIABILITY MEASURES | </v>
      </c>
      <c r="N5122" s="9" t="str">
        <f t="shared" ref="N5122:N5185" si="80">SUBSTITUTE(SUBSTITUTE(SUBSTITUTE(C5122&amp;" | "&amp;D5122&amp;" | "&amp;E5122&amp;" | "&amp;F5122&amp;" | "&amp;H5122," |  |  | "," | ")," |  |  | "," | ")," |  | "," | ")</f>
        <v>SCHEDULE 11: REPORT ON RELIABILITY MEASURES | Interruptions to: Contact stands and airbridges | Caused by: Airports</v>
      </c>
    </row>
    <row r="5123" spans="1:14">
      <c r="A5123" t="s">
        <v>2</v>
      </c>
      <c r="B5123">
        <v>2011</v>
      </c>
      <c r="C5123" t="s">
        <v>5223</v>
      </c>
      <c r="D5123" t="s">
        <v>81</v>
      </c>
      <c r="E5123" t="s">
        <v>81</v>
      </c>
      <c r="F5123" t="s">
        <v>5234</v>
      </c>
      <c r="G5123">
        <v>26</v>
      </c>
      <c r="H5123" t="s">
        <v>5225</v>
      </c>
      <c r="I5123">
        <v>2011</v>
      </c>
      <c r="J5123" t="s">
        <v>5226</v>
      </c>
      <c r="K5123" t="s">
        <v>1350</v>
      </c>
      <c r="M5123" s="9" t="str">
        <f>Data[[#This Row],[schedule]]&amp;" | "&amp;Data[[#This Row],[section]]</f>
        <v xml:space="preserve">SCHEDULE 11: REPORT ON RELIABILITY MEASURES | </v>
      </c>
      <c r="N5123" s="9" t="str">
        <f t="shared" si="80"/>
        <v>SCHEDULE 11: REPORT ON RELIABILITY MEASURES | Interruptions to: Contact stands and airbridges | Caused by: Airports</v>
      </c>
    </row>
    <row r="5124" spans="1:14">
      <c r="A5124" t="s">
        <v>2</v>
      </c>
      <c r="B5124">
        <v>2011</v>
      </c>
      <c r="C5124" t="s">
        <v>5223</v>
      </c>
      <c r="D5124" t="s">
        <v>81</v>
      </c>
      <c r="E5124" t="s">
        <v>81</v>
      </c>
      <c r="F5124" t="s">
        <v>5234</v>
      </c>
      <c r="G5124">
        <v>26</v>
      </c>
      <c r="H5124" t="s">
        <v>5225</v>
      </c>
      <c r="I5124">
        <v>2011</v>
      </c>
      <c r="J5124" t="s">
        <v>5227</v>
      </c>
      <c r="K5124" t="s">
        <v>1350</v>
      </c>
      <c r="M5124" s="9" t="str">
        <f>Data[[#This Row],[schedule]]&amp;" | "&amp;Data[[#This Row],[section]]</f>
        <v xml:space="preserve">SCHEDULE 11: REPORT ON RELIABILITY MEASURES | </v>
      </c>
      <c r="N5124" s="9" t="str">
        <f t="shared" si="80"/>
        <v>SCHEDULE 11: REPORT ON RELIABILITY MEASURES | Interruptions to: Contact stands and airbridges | Caused by: Airports</v>
      </c>
    </row>
    <row r="5125" spans="1:14">
      <c r="A5125" t="s">
        <v>2</v>
      </c>
      <c r="B5125">
        <v>2011</v>
      </c>
      <c r="C5125" t="s">
        <v>5223</v>
      </c>
      <c r="D5125" t="s">
        <v>81</v>
      </c>
      <c r="E5125" t="s">
        <v>81</v>
      </c>
      <c r="F5125" t="s">
        <v>5234</v>
      </c>
      <c r="G5125">
        <v>27</v>
      </c>
      <c r="H5125" t="s">
        <v>5228</v>
      </c>
      <c r="I5125">
        <v>2011</v>
      </c>
      <c r="J5125" t="s">
        <v>4988</v>
      </c>
      <c r="K5125" t="s">
        <v>1350</v>
      </c>
      <c r="M5125" s="9" t="str">
        <f>Data[[#This Row],[schedule]]&amp;" | "&amp;Data[[#This Row],[section]]</f>
        <v xml:space="preserve">SCHEDULE 11: REPORT ON RELIABILITY MEASURES | </v>
      </c>
      <c r="N5125" s="9" t="str">
        <f t="shared" si="80"/>
        <v>SCHEDULE 11: REPORT ON RELIABILITY MEASURES | Interruptions to: Contact stands and airbridges | Caused by: Airlines/Other</v>
      </c>
    </row>
    <row r="5126" spans="1:14">
      <c r="A5126" t="s">
        <v>2</v>
      </c>
      <c r="B5126">
        <v>2011</v>
      </c>
      <c r="C5126" t="s">
        <v>5223</v>
      </c>
      <c r="D5126" t="s">
        <v>81</v>
      </c>
      <c r="E5126" t="s">
        <v>81</v>
      </c>
      <c r="F5126" t="s">
        <v>5234</v>
      </c>
      <c r="G5126">
        <v>27</v>
      </c>
      <c r="H5126" t="s">
        <v>5228</v>
      </c>
      <c r="I5126">
        <v>2011</v>
      </c>
      <c r="J5126" t="s">
        <v>5226</v>
      </c>
      <c r="K5126" t="s">
        <v>1350</v>
      </c>
      <c r="M5126" s="9" t="str">
        <f>Data[[#This Row],[schedule]]&amp;" | "&amp;Data[[#This Row],[section]]</f>
        <v xml:space="preserve">SCHEDULE 11: REPORT ON RELIABILITY MEASURES | </v>
      </c>
      <c r="N5126" s="9" t="str">
        <f t="shared" si="80"/>
        <v>SCHEDULE 11: REPORT ON RELIABILITY MEASURES | Interruptions to: Contact stands and airbridges | Caused by: Airlines/Other</v>
      </c>
    </row>
    <row r="5127" spans="1:14">
      <c r="A5127" t="s">
        <v>2</v>
      </c>
      <c r="B5127">
        <v>2011</v>
      </c>
      <c r="C5127" t="s">
        <v>5223</v>
      </c>
      <c r="D5127" t="s">
        <v>81</v>
      </c>
      <c r="E5127" t="s">
        <v>81</v>
      </c>
      <c r="F5127" t="s">
        <v>5234</v>
      </c>
      <c r="G5127">
        <v>27</v>
      </c>
      <c r="H5127" t="s">
        <v>5228</v>
      </c>
      <c r="I5127">
        <v>2011</v>
      </c>
      <c r="J5127" t="s">
        <v>5227</v>
      </c>
      <c r="K5127" t="s">
        <v>1350</v>
      </c>
      <c r="M5127" s="9" t="str">
        <f>Data[[#This Row],[schedule]]&amp;" | "&amp;Data[[#This Row],[section]]</f>
        <v xml:space="preserve">SCHEDULE 11: REPORT ON RELIABILITY MEASURES | </v>
      </c>
      <c r="N5127" s="9" t="str">
        <f t="shared" si="80"/>
        <v>SCHEDULE 11: REPORT ON RELIABILITY MEASURES | Interruptions to: Contact stands and airbridges | Caused by: Airlines/Other</v>
      </c>
    </row>
    <row r="5128" spans="1:14">
      <c r="A5128" t="s">
        <v>2</v>
      </c>
      <c r="B5128">
        <v>2011</v>
      </c>
      <c r="C5128" t="s">
        <v>5223</v>
      </c>
      <c r="D5128" t="s">
        <v>81</v>
      </c>
      <c r="E5128" t="s">
        <v>81</v>
      </c>
      <c r="F5128" t="s">
        <v>5234</v>
      </c>
      <c r="G5128">
        <v>28</v>
      </c>
      <c r="H5128" t="s">
        <v>5229</v>
      </c>
      <c r="I5128">
        <v>2011</v>
      </c>
      <c r="J5128" t="s">
        <v>4988</v>
      </c>
      <c r="K5128" t="s">
        <v>5002</v>
      </c>
      <c r="L5128">
        <v>7</v>
      </c>
      <c r="M5128" s="9" t="str">
        <f>Data[[#This Row],[schedule]]&amp;" | "&amp;Data[[#This Row],[section]]</f>
        <v xml:space="preserve">SCHEDULE 11: REPORT ON RELIABILITY MEASURES | </v>
      </c>
      <c r="N5128" s="9" t="str">
        <f t="shared" si="80"/>
        <v>SCHEDULE 11: REPORT ON RELIABILITY MEASURES | Interruptions to: Contact stands and airbridges | Caused by: Undetermined reasons</v>
      </c>
    </row>
    <row r="5129" spans="1:14">
      <c r="A5129" t="s">
        <v>2</v>
      </c>
      <c r="B5129">
        <v>2011</v>
      </c>
      <c r="C5129" t="s">
        <v>5223</v>
      </c>
      <c r="D5129" t="s">
        <v>81</v>
      </c>
      <c r="E5129" t="s">
        <v>81</v>
      </c>
      <c r="F5129" t="s">
        <v>5234</v>
      </c>
      <c r="G5129">
        <v>28</v>
      </c>
      <c r="H5129" t="s">
        <v>5229</v>
      </c>
      <c r="I5129">
        <v>2011</v>
      </c>
      <c r="J5129" t="s">
        <v>5226</v>
      </c>
      <c r="K5129" t="s">
        <v>6234</v>
      </c>
      <c r="L5129">
        <v>13</v>
      </c>
      <c r="M5129" s="9" t="str">
        <f>Data[[#This Row],[schedule]]&amp;" | "&amp;Data[[#This Row],[section]]</f>
        <v xml:space="preserve">SCHEDULE 11: REPORT ON RELIABILITY MEASURES | </v>
      </c>
      <c r="N5129" s="9" t="str">
        <f t="shared" si="80"/>
        <v>SCHEDULE 11: REPORT ON RELIABILITY MEASURES | Interruptions to: Contact stands and airbridges | Caused by: Undetermined reasons</v>
      </c>
    </row>
    <row r="5130" spans="1:14">
      <c r="A5130" t="s">
        <v>2</v>
      </c>
      <c r="B5130">
        <v>2011</v>
      </c>
      <c r="C5130" t="s">
        <v>5223</v>
      </c>
      <c r="D5130" t="s">
        <v>81</v>
      </c>
      <c r="E5130" t="s">
        <v>81</v>
      </c>
      <c r="F5130" t="s">
        <v>5234</v>
      </c>
      <c r="G5130">
        <v>28</v>
      </c>
      <c r="H5130" t="s">
        <v>5229</v>
      </c>
      <c r="I5130">
        <v>2011</v>
      </c>
      <c r="J5130" t="s">
        <v>5227</v>
      </c>
      <c r="K5130" t="s">
        <v>4941</v>
      </c>
      <c r="L5130">
        <v>15</v>
      </c>
      <c r="M5130" s="9" t="str">
        <f>Data[[#This Row],[schedule]]&amp;" | "&amp;Data[[#This Row],[section]]</f>
        <v xml:space="preserve">SCHEDULE 11: REPORT ON RELIABILITY MEASURES | </v>
      </c>
      <c r="N5130" s="9" t="str">
        <f t="shared" si="80"/>
        <v>SCHEDULE 11: REPORT ON RELIABILITY MEASURES | Interruptions to: Contact stands and airbridges | Caused by: Undetermined reasons</v>
      </c>
    </row>
    <row r="5131" spans="1:14">
      <c r="A5131" t="s">
        <v>2</v>
      </c>
      <c r="B5131">
        <v>2011</v>
      </c>
      <c r="C5131" t="s">
        <v>5223</v>
      </c>
      <c r="D5131" t="s">
        <v>81</v>
      </c>
      <c r="E5131" t="s">
        <v>81</v>
      </c>
      <c r="F5131" t="s">
        <v>5234</v>
      </c>
      <c r="G5131">
        <v>29</v>
      </c>
      <c r="H5131" t="s">
        <v>60</v>
      </c>
      <c r="I5131">
        <v>2011</v>
      </c>
      <c r="J5131" t="s">
        <v>4988</v>
      </c>
      <c r="K5131" t="s">
        <v>5002</v>
      </c>
      <c r="L5131">
        <v>7</v>
      </c>
      <c r="M5131" s="9" t="str">
        <f>Data[[#This Row],[schedule]]&amp;" | "&amp;Data[[#This Row],[section]]</f>
        <v xml:space="preserve">SCHEDULE 11: REPORT ON RELIABILITY MEASURES | </v>
      </c>
      <c r="N5131" s="9" t="str">
        <f t="shared" si="80"/>
        <v>SCHEDULE 11: REPORT ON RELIABILITY MEASURES | Interruptions to: Contact stands and airbridges | Total</v>
      </c>
    </row>
    <row r="5132" spans="1:14">
      <c r="A5132" t="s">
        <v>2</v>
      </c>
      <c r="B5132">
        <v>2011</v>
      </c>
      <c r="C5132" t="s">
        <v>5223</v>
      </c>
      <c r="D5132" t="s">
        <v>81</v>
      </c>
      <c r="E5132" t="s">
        <v>81</v>
      </c>
      <c r="F5132" t="s">
        <v>5234</v>
      </c>
      <c r="G5132">
        <v>29</v>
      </c>
      <c r="H5132" t="s">
        <v>60</v>
      </c>
      <c r="I5132">
        <v>2011</v>
      </c>
      <c r="J5132" t="s">
        <v>5226</v>
      </c>
      <c r="K5132" t="s">
        <v>6234</v>
      </c>
      <c r="L5132">
        <v>13</v>
      </c>
      <c r="M5132" s="9" t="str">
        <f>Data[[#This Row],[schedule]]&amp;" | "&amp;Data[[#This Row],[section]]</f>
        <v xml:space="preserve">SCHEDULE 11: REPORT ON RELIABILITY MEASURES | </v>
      </c>
      <c r="N5132" s="9" t="str">
        <f t="shared" si="80"/>
        <v>SCHEDULE 11: REPORT ON RELIABILITY MEASURES | Interruptions to: Contact stands and airbridges | Total</v>
      </c>
    </row>
    <row r="5133" spans="1:14">
      <c r="A5133" t="s">
        <v>2</v>
      </c>
      <c r="B5133">
        <v>2011</v>
      </c>
      <c r="C5133" t="s">
        <v>5223</v>
      </c>
      <c r="D5133" t="s">
        <v>81</v>
      </c>
      <c r="E5133" t="s">
        <v>81</v>
      </c>
      <c r="F5133" t="s">
        <v>5234</v>
      </c>
      <c r="G5133">
        <v>29</v>
      </c>
      <c r="H5133" t="s">
        <v>60</v>
      </c>
      <c r="I5133">
        <v>2011</v>
      </c>
      <c r="J5133" t="s">
        <v>5227</v>
      </c>
      <c r="K5133" t="s">
        <v>4941</v>
      </c>
      <c r="L5133">
        <v>15</v>
      </c>
      <c r="M5133" s="9" t="str">
        <f>Data[[#This Row],[schedule]]&amp;" | "&amp;Data[[#This Row],[section]]</f>
        <v xml:space="preserve">SCHEDULE 11: REPORT ON RELIABILITY MEASURES | </v>
      </c>
      <c r="N5133" s="9" t="str">
        <f t="shared" si="80"/>
        <v>SCHEDULE 11: REPORT ON RELIABILITY MEASURES | Interruptions to: Contact stands and airbridges | Total</v>
      </c>
    </row>
    <row r="5134" spans="1:14">
      <c r="A5134" t="s">
        <v>2</v>
      </c>
      <c r="B5134">
        <v>2011</v>
      </c>
      <c r="C5134" t="s">
        <v>5223</v>
      </c>
      <c r="D5134" t="s">
        <v>81</v>
      </c>
      <c r="E5134" t="s">
        <v>81</v>
      </c>
      <c r="F5134" t="s">
        <v>5235</v>
      </c>
      <c r="G5134">
        <v>32</v>
      </c>
      <c r="H5134" t="s">
        <v>5225</v>
      </c>
      <c r="I5134">
        <v>2011</v>
      </c>
      <c r="J5134" t="s">
        <v>4988</v>
      </c>
      <c r="K5134" t="s">
        <v>1350</v>
      </c>
      <c r="M5134" s="9" t="str">
        <f>Data[[#This Row],[schedule]]&amp;" | "&amp;Data[[#This Row],[section]]</f>
        <v xml:space="preserve">SCHEDULE 11: REPORT ON RELIABILITY MEASURES | </v>
      </c>
      <c r="N5134" s="9" t="str">
        <f t="shared" si="80"/>
        <v>SCHEDULE 11: REPORT ON RELIABILITY MEASURES | Interruptions to: Baggage sortation system on departures | Caused by: Airports</v>
      </c>
    </row>
    <row r="5135" spans="1:14">
      <c r="A5135" t="s">
        <v>2</v>
      </c>
      <c r="B5135">
        <v>2011</v>
      </c>
      <c r="C5135" t="s">
        <v>5223</v>
      </c>
      <c r="D5135" t="s">
        <v>81</v>
      </c>
      <c r="E5135" t="s">
        <v>81</v>
      </c>
      <c r="F5135" t="s">
        <v>5235</v>
      </c>
      <c r="G5135">
        <v>32</v>
      </c>
      <c r="H5135" t="s">
        <v>5225</v>
      </c>
      <c r="I5135">
        <v>2011</v>
      </c>
      <c r="J5135" t="s">
        <v>5226</v>
      </c>
      <c r="K5135" t="s">
        <v>1350</v>
      </c>
      <c r="M5135" s="9" t="str">
        <f>Data[[#This Row],[schedule]]&amp;" | "&amp;Data[[#This Row],[section]]</f>
        <v xml:space="preserve">SCHEDULE 11: REPORT ON RELIABILITY MEASURES | </v>
      </c>
      <c r="N5135" s="9" t="str">
        <f t="shared" si="80"/>
        <v>SCHEDULE 11: REPORT ON RELIABILITY MEASURES | Interruptions to: Baggage sortation system on departures | Caused by: Airports</v>
      </c>
    </row>
    <row r="5136" spans="1:14">
      <c r="A5136" t="s">
        <v>2</v>
      </c>
      <c r="B5136">
        <v>2011</v>
      </c>
      <c r="C5136" t="s">
        <v>5223</v>
      </c>
      <c r="D5136" t="s">
        <v>81</v>
      </c>
      <c r="E5136" t="s">
        <v>81</v>
      </c>
      <c r="F5136" t="s">
        <v>5235</v>
      </c>
      <c r="G5136">
        <v>32</v>
      </c>
      <c r="H5136" t="s">
        <v>5225</v>
      </c>
      <c r="I5136">
        <v>2011</v>
      </c>
      <c r="J5136" t="s">
        <v>5227</v>
      </c>
      <c r="K5136" t="s">
        <v>1350</v>
      </c>
      <c r="M5136" s="9" t="str">
        <f>Data[[#This Row],[schedule]]&amp;" | "&amp;Data[[#This Row],[section]]</f>
        <v xml:space="preserve">SCHEDULE 11: REPORT ON RELIABILITY MEASURES | </v>
      </c>
      <c r="N5136" s="9" t="str">
        <f t="shared" si="80"/>
        <v>SCHEDULE 11: REPORT ON RELIABILITY MEASURES | Interruptions to: Baggage sortation system on departures | Caused by: Airports</v>
      </c>
    </row>
    <row r="5137" spans="1:14">
      <c r="A5137" t="s">
        <v>2</v>
      </c>
      <c r="B5137">
        <v>2011</v>
      </c>
      <c r="C5137" t="s">
        <v>5223</v>
      </c>
      <c r="D5137" t="s">
        <v>81</v>
      </c>
      <c r="E5137" t="s">
        <v>81</v>
      </c>
      <c r="F5137" t="s">
        <v>5235</v>
      </c>
      <c r="G5137">
        <v>33</v>
      </c>
      <c r="H5137" t="s">
        <v>5228</v>
      </c>
      <c r="I5137">
        <v>2011</v>
      </c>
      <c r="J5137" t="s">
        <v>4988</v>
      </c>
      <c r="K5137" t="s">
        <v>1350</v>
      </c>
      <c r="M5137" s="9" t="str">
        <f>Data[[#This Row],[schedule]]&amp;" | "&amp;Data[[#This Row],[section]]</f>
        <v xml:space="preserve">SCHEDULE 11: REPORT ON RELIABILITY MEASURES | </v>
      </c>
      <c r="N5137" s="9" t="str">
        <f t="shared" si="80"/>
        <v>SCHEDULE 11: REPORT ON RELIABILITY MEASURES | Interruptions to: Baggage sortation system on departures | Caused by: Airlines/Other</v>
      </c>
    </row>
    <row r="5138" spans="1:14">
      <c r="A5138" t="s">
        <v>2</v>
      </c>
      <c r="B5138">
        <v>2011</v>
      </c>
      <c r="C5138" t="s">
        <v>5223</v>
      </c>
      <c r="D5138" t="s">
        <v>81</v>
      </c>
      <c r="E5138" t="s">
        <v>81</v>
      </c>
      <c r="F5138" t="s">
        <v>5235</v>
      </c>
      <c r="G5138">
        <v>33</v>
      </c>
      <c r="H5138" t="s">
        <v>5228</v>
      </c>
      <c r="I5138">
        <v>2011</v>
      </c>
      <c r="J5138" t="s">
        <v>5226</v>
      </c>
      <c r="K5138" t="s">
        <v>1350</v>
      </c>
      <c r="M5138" s="9" t="str">
        <f>Data[[#This Row],[schedule]]&amp;" | "&amp;Data[[#This Row],[section]]</f>
        <v xml:space="preserve">SCHEDULE 11: REPORT ON RELIABILITY MEASURES | </v>
      </c>
      <c r="N5138" s="9" t="str">
        <f t="shared" si="80"/>
        <v>SCHEDULE 11: REPORT ON RELIABILITY MEASURES | Interruptions to: Baggage sortation system on departures | Caused by: Airlines/Other</v>
      </c>
    </row>
    <row r="5139" spans="1:14">
      <c r="A5139" t="s">
        <v>2</v>
      </c>
      <c r="B5139">
        <v>2011</v>
      </c>
      <c r="C5139" t="s">
        <v>5223</v>
      </c>
      <c r="D5139" t="s">
        <v>81</v>
      </c>
      <c r="E5139" t="s">
        <v>81</v>
      </c>
      <c r="F5139" t="s">
        <v>5235</v>
      </c>
      <c r="G5139">
        <v>33</v>
      </c>
      <c r="H5139" t="s">
        <v>5228</v>
      </c>
      <c r="I5139">
        <v>2011</v>
      </c>
      <c r="J5139" t="s">
        <v>5227</v>
      </c>
      <c r="K5139" t="s">
        <v>1350</v>
      </c>
      <c r="M5139" s="9" t="str">
        <f>Data[[#This Row],[schedule]]&amp;" | "&amp;Data[[#This Row],[section]]</f>
        <v xml:space="preserve">SCHEDULE 11: REPORT ON RELIABILITY MEASURES | </v>
      </c>
      <c r="N5139" s="9" t="str">
        <f t="shared" si="80"/>
        <v>SCHEDULE 11: REPORT ON RELIABILITY MEASURES | Interruptions to: Baggage sortation system on departures | Caused by: Airlines/Other</v>
      </c>
    </row>
    <row r="5140" spans="1:14">
      <c r="A5140" t="s">
        <v>2</v>
      </c>
      <c r="B5140">
        <v>2011</v>
      </c>
      <c r="C5140" t="s">
        <v>5223</v>
      </c>
      <c r="D5140" t="s">
        <v>81</v>
      </c>
      <c r="E5140" t="s">
        <v>81</v>
      </c>
      <c r="F5140" t="s">
        <v>5235</v>
      </c>
      <c r="G5140">
        <v>34</v>
      </c>
      <c r="H5140" t="s">
        <v>5229</v>
      </c>
      <c r="I5140">
        <v>2011</v>
      </c>
      <c r="J5140" t="s">
        <v>4988</v>
      </c>
      <c r="K5140" t="s">
        <v>5348</v>
      </c>
      <c r="L5140">
        <v>18</v>
      </c>
      <c r="M5140" s="9" t="str">
        <f>Data[[#This Row],[schedule]]&amp;" | "&amp;Data[[#This Row],[section]]</f>
        <v xml:space="preserve">SCHEDULE 11: REPORT ON RELIABILITY MEASURES | </v>
      </c>
      <c r="N5140" s="9" t="str">
        <f t="shared" si="80"/>
        <v>SCHEDULE 11: REPORT ON RELIABILITY MEASURES | Interruptions to: Baggage sortation system on departures | Caused by: Undetermined reasons</v>
      </c>
    </row>
    <row r="5141" spans="1:14">
      <c r="A5141" t="s">
        <v>2</v>
      </c>
      <c r="B5141">
        <v>2011</v>
      </c>
      <c r="C5141" t="s">
        <v>5223</v>
      </c>
      <c r="D5141" t="s">
        <v>81</v>
      </c>
      <c r="E5141" t="s">
        <v>81</v>
      </c>
      <c r="F5141" t="s">
        <v>5235</v>
      </c>
      <c r="G5141">
        <v>34</v>
      </c>
      <c r="H5141" t="s">
        <v>5229</v>
      </c>
      <c r="I5141">
        <v>2011</v>
      </c>
      <c r="J5141" t="s">
        <v>5226</v>
      </c>
      <c r="K5141" t="s">
        <v>5611</v>
      </c>
      <c r="L5141">
        <v>38</v>
      </c>
      <c r="M5141" s="9" t="str">
        <f>Data[[#This Row],[schedule]]&amp;" | "&amp;Data[[#This Row],[section]]</f>
        <v xml:space="preserve">SCHEDULE 11: REPORT ON RELIABILITY MEASURES | </v>
      </c>
      <c r="N5141" s="9" t="str">
        <f t="shared" si="80"/>
        <v>SCHEDULE 11: REPORT ON RELIABILITY MEASURES | Interruptions to: Baggage sortation system on departures | Caused by: Undetermined reasons</v>
      </c>
    </row>
    <row r="5142" spans="1:14">
      <c r="A5142" t="s">
        <v>2</v>
      </c>
      <c r="B5142">
        <v>2011</v>
      </c>
      <c r="C5142" t="s">
        <v>5223</v>
      </c>
      <c r="D5142" t="s">
        <v>81</v>
      </c>
      <c r="E5142" t="s">
        <v>81</v>
      </c>
      <c r="F5142" t="s">
        <v>5235</v>
      </c>
      <c r="G5142">
        <v>34</v>
      </c>
      <c r="H5142" t="s">
        <v>5229</v>
      </c>
      <c r="I5142">
        <v>2011</v>
      </c>
      <c r="J5142" t="s">
        <v>5227</v>
      </c>
      <c r="K5142" t="s">
        <v>2285</v>
      </c>
      <c r="L5142">
        <v>12</v>
      </c>
      <c r="M5142" s="9" t="str">
        <f>Data[[#This Row],[schedule]]&amp;" | "&amp;Data[[#This Row],[section]]</f>
        <v xml:space="preserve">SCHEDULE 11: REPORT ON RELIABILITY MEASURES | </v>
      </c>
      <c r="N5142" s="9" t="str">
        <f t="shared" si="80"/>
        <v>SCHEDULE 11: REPORT ON RELIABILITY MEASURES | Interruptions to: Baggage sortation system on departures | Caused by: Undetermined reasons</v>
      </c>
    </row>
    <row r="5143" spans="1:14">
      <c r="A5143" t="s">
        <v>2</v>
      </c>
      <c r="B5143">
        <v>2011</v>
      </c>
      <c r="C5143" t="s">
        <v>5223</v>
      </c>
      <c r="D5143" t="s">
        <v>81</v>
      </c>
      <c r="E5143" t="s">
        <v>81</v>
      </c>
      <c r="F5143" t="s">
        <v>5235</v>
      </c>
      <c r="G5143">
        <v>35</v>
      </c>
      <c r="H5143" t="s">
        <v>60</v>
      </c>
      <c r="I5143">
        <v>2011</v>
      </c>
      <c r="J5143" t="s">
        <v>4988</v>
      </c>
      <c r="K5143" t="s">
        <v>5348</v>
      </c>
      <c r="L5143">
        <v>18</v>
      </c>
      <c r="M5143" s="9" t="str">
        <f>Data[[#This Row],[schedule]]&amp;" | "&amp;Data[[#This Row],[section]]</f>
        <v xml:space="preserve">SCHEDULE 11: REPORT ON RELIABILITY MEASURES | </v>
      </c>
      <c r="N5143" s="9" t="str">
        <f t="shared" si="80"/>
        <v>SCHEDULE 11: REPORT ON RELIABILITY MEASURES | Interruptions to: Baggage sortation system on departures | Total</v>
      </c>
    </row>
    <row r="5144" spans="1:14">
      <c r="A5144" t="s">
        <v>2</v>
      </c>
      <c r="B5144">
        <v>2011</v>
      </c>
      <c r="C5144" t="s">
        <v>5223</v>
      </c>
      <c r="D5144" t="s">
        <v>81</v>
      </c>
      <c r="E5144" t="s">
        <v>81</v>
      </c>
      <c r="F5144" t="s">
        <v>5235</v>
      </c>
      <c r="G5144">
        <v>35</v>
      </c>
      <c r="H5144" t="s">
        <v>60</v>
      </c>
      <c r="I5144">
        <v>2011</v>
      </c>
      <c r="J5144" t="s">
        <v>5226</v>
      </c>
      <c r="K5144" t="s">
        <v>5611</v>
      </c>
      <c r="L5144">
        <v>38</v>
      </c>
      <c r="M5144" s="9" t="str">
        <f>Data[[#This Row],[schedule]]&amp;" | "&amp;Data[[#This Row],[section]]</f>
        <v xml:space="preserve">SCHEDULE 11: REPORT ON RELIABILITY MEASURES | </v>
      </c>
      <c r="N5144" s="9" t="str">
        <f t="shared" si="80"/>
        <v>SCHEDULE 11: REPORT ON RELIABILITY MEASURES | Interruptions to: Baggage sortation system on departures | Total</v>
      </c>
    </row>
    <row r="5145" spans="1:14">
      <c r="A5145" t="s">
        <v>2</v>
      </c>
      <c r="B5145">
        <v>2011</v>
      </c>
      <c r="C5145" t="s">
        <v>5223</v>
      </c>
      <c r="D5145" t="s">
        <v>81</v>
      </c>
      <c r="E5145" t="s">
        <v>81</v>
      </c>
      <c r="F5145" t="s">
        <v>5235</v>
      </c>
      <c r="G5145">
        <v>35</v>
      </c>
      <c r="H5145" t="s">
        <v>60</v>
      </c>
      <c r="I5145">
        <v>2011</v>
      </c>
      <c r="J5145" t="s">
        <v>5227</v>
      </c>
      <c r="K5145" t="s">
        <v>2285</v>
      </c>
      <c r="L5145">
        <v>12</v>
      </c>
      <c r="M5145" s="9" t="str">
        <f>Data[[#This Row],[schedule]]&amp;" | "&amp;Data[[#This Row],[section]]</f>
        <v xml:space="preserve">SCHEDULE 11: REPORT ON RELIABILITY MEASURES | </v>
      </c>
      <c r="N5145" s="9" t="str">
        <f t="shared" si="80"/>
        <v>SCHEDULE 11: REPORT ON RELIABILITY MEASURES | Interruptions to: Baggage sortation system on departures | Total</v>
      </c>
    </row>
    <row r="5146" spans="1:14">
      <c r="A5146" t="s">
        <v>2</v>
      </c>
      <c r="B5146">
        <v>2011</v>
      </c>
      <c r="C5146" t="s">
        <v>5223</v>
      </c>
      <c r="D5146" t="s">
        <v>81</v>
      </c>
      <c r="E5146" t="s">
        <v>81</v>
      </c>
      <c r="F5146" t="s">
        <v>5239</v>
      </c>
      <c r="G5146">
        <v>38</v>
      </c>
      <c r="H5146" t="s">
        <v>5225</v>
      </c>
      <c r="I5146">
        <v>2011</v>
      </c>
      <c r="J5146" t="s">
        <v>4988</v>
      </c>
      <c r="K5146" t="s">
        <v>1350</v>
      </c>
      <c r="M5146" s="9" t="str">
        <f>Data[[#This Row],[schedule]]&amp;" | "&amp;Data[[#This Row],[section]]</f>
        <v xml:space="preserve">SCHEDULE 11: REPORT ON RELIABILITY MEASURES | </v>
      </c>
      <c r="N5146" s="9" t="str">
        <f t="shared" si="80"/>
        <v>SCHEDULE 11: REPORT ON RELIABILITY MEASURES | Interruptions to: Baggage reclaim belts | Caused by: Airports</v>
      </c>
    </row>
    <row r="5147" spans="1:14">
      <c r="A5147" t="s">
        <v>2</v>
      </c>
      <c r="B5147">
        <v>2011</v>
      </c>
      <c r="C5147" t="s">
        <v>5223</v>
      </c>
      <c r="D5147" t="s">
        <v>81</v>
      </c>
      <c r="E5147" t="s">
        <v>81</v>
      </c>
      <c r="F5147" t="s">
        <v>5239</v>
      </c>
      <c r="G5147">
        <v>38</v>
      </c>
      <c r="H5147" t="s">
        <v>5225</v>
      </c>
      <c r="I5147">
        <v>2011</v>
      </c>
      <c r="J5147" t="s">
        <v>5226</v>
      </c>
      <c r="K5147" t="s">
        <v>1350</v>
      </c>
      <c r="M5147" s="9" t="str">
        <f>Data[[#This Row],[schedule]]&amp;" | "&amp;Data[[#This Row],[section]]</f>
        <v xml:space="preserve">SCHEDULE 11: REPORT ON RELIABILITY MEASURES | </v>
      </c>
      <c r="N5147" s="9" t="str">
        <f t="shared" si="80"/>
        <v>SCHEDULE 11: REPORT ON RELIABILITY MEASURES | Interruptions to: Baggage reclaim belts | Caused by: Airports</v>
      </c>
    </row>
    <row r="5148" spans="1:14">
      <c r="A5148" t="s">
        <v>2</v>
      </c>
      <c r="B5148">
        <v>2011</v>
      </c>
      <c r="C5148" t="s">
        <v>5223</v>
      </c>
      <c r="D5148" t="s">
        <v>81</v>
      </c>
      <c r="E5148" t="s">
        <v>81</v>
      </c>
      <c r="F5148" t="s">
        <v>5239</v>
      </c>
      <c r="G5148">
        <v>38</v>
      </c>
      <c r="H5148" t="s">
        <v>5225</v>
      </c>
      <c r="I5148">
        <v>2011</v>
      </c>
      <c r="J5148" t="s">
        <v>5227</v>
      </c>
      <c r="K5148" t="s">
        <v>1350</v>
      </c>
      <c r="M5148" s="9" t="str">
        <f>Data[[#This Row],[schedule]]&amp;" | "&amp;Data[[#This Row],[section]]</f>
        <v xml:space="preserve">SCHEDULE 11: REPORT ON RELIABILITY MEASURES | </v>
      </c>
      <c r="N5148" s="9" t="str">
        <f t="shared" si="80"/>
        <v>SCHEDULE 11: REPORT ON RELIABILITY MEASURES | Interruptions to: Baggage reclaim belts | Caused by: Airports</v>
      </c>
    </row>
    <row r="5149" spans="1:14">
      <c r="A5149" t="s">
        <v>2</v>
      </c>
      <c r="B5149">
        <v>2011</v>
      </c>
      <c r="C5149" t="s">
        <v>5223</v>
      </c>
      <c r="D5149" t="s">
        <v>81</v>
      </c>
      <c r="E5149" t="s">
        <v>81</v>
      </c>
      <c r="F5149" t="s">
        <v>5239</v>
      </c>
      <c r="G5149">
        <v>39</v>
      </c>
      <c r="H5149" t="s">
        <v>5228</v>
      </c>
      <c r="I5149">
        <v>2011</v>
      </c>
      <c r="J5149" t="s">
        <v>4988</v>
      </c>
      <c r="K5149" t="s">
        <v>1350</v>
      </c>
      <c r="M5149" s="9" t="str">
        <f>Data[[#This Row],[schedule]]&amp;" | "&amp;Data[[#This Row],[section]]</f>
        <v xml:space="preserve">SCHEDULE 11: REPORT ON RELIABILITY MEASURES | </v>
      </c>
      <c r="N5149" s="9" t="str">
        <f t="shared" si="80"/>
        <v>SCHEDULE 11: REPORT ON RELIABILITY MEASURES | Interruptions to: Baggage reclaim belts | Caused by: Airlines/Other</v>
      </c>
    </row>
    <row r="5150" spans="1:14">
      <c r="A5150" t="s">
        <v>2</v>
      </c>
      <c r="B5150">
        <v>2011</v>
      </c>
      <c r="C5150" t="s">
        <v>5223</v>
      </c>
      <c r="D5150" t="s">
        <v>81</v>
      </c>
      <c r="E5150" t="s">
        <v>81</v>
      </c>
      <c r="F5150" t="s">
        <v>5239</v>
      </c>
      <c r="G5150">
        <v>39</v>
      </c>
      <c r="H5150" t="s">
        <v>5228</v>
      </c>
      <c r="I5150">
        <v>2011</v>
      </c>
      <c r="J5150" t="s">
        <v>5226</v>
      </c>
      <c r="K5150" t="s">
        <v>1350</v>
      </c>
      <c r="M5150" s="9" t="str">
        <f>Data[[#This Row],[schedule]]&amp;" | "&amp;Data[[#This Row],[section]]</f>
        <v xml:space="preserve">SCHEDULE 11: REPORT ON RELIABILITY MEASURES | </v>
      </c>
      <c r="N5150" s="9" t="str">
        <f t="shared" si="80"/>
        <v>SCHEDULE 11: REPORT ON RELIABILITY MEASURES | Interruptions to: Baggage reclaim belts | Caused by: Airlines/Other</v>
      </c>
    </row>
    <row r="5151" spans="1:14">
      <c r="A5151" t="s">
        <v>2</v>
      </c>
      <c r="B5151">
        <v>2011</v>
      </c>
      <c r="C5151" t="s">
        <v>5223</v>
      </c>
      <c r="D5151" t="s">
        <v>81</v>
      </c>
      <c r="E5151" t="s">
        <v>81</v>
      </c>
      <c r="F5151" t="s">
        <v>5239</v>
      </c>
      <c r="G5151">
        <v>39</v>
      </c>
      <c r="H5151" t="s">
        <v>5228</v>
      </c>
      <c r="I5151">
        <v>2011</v>
      </c>
      <c r="J5151" t="s">
        <v>5227</v>
      </c>
      <c r="K5151" t="s">
        <v>1350</v>
      </c>
      <c r="M5151" s="9" t="str">
        <f>Data[[#This Row],[schedule]]&amp;" | "&amp;Data[[#This Row],[section]]</f>
        <v xml:space="preserve">SCHEDULE 11: REPORT ON RELIABILITY MEASURES | </v>
      </c>
      <c r="N5151" s="9" t="str">
        <f t="shared" si="80"/>
        <v>SCHEDULE 11: REPORT ON RELIABILITY MEASURES | Interruptions to: Baggage reclaim belts | Caused by: Airlines/Other</v>
      </c>
    </row>
    <row r="5152" spans="1:14">
      <c r="A5152" t="s">
        <v>2</v>
      </c>
      <c r="B5152">
        <v>2011</v>
      </c>
      <c r="C5152" t="s">
        <v>5223</v>
      </c>
      <c r="D5152" t="s">
        <v>81</v>
      </c>
      <c r="E5152" t="s">
        <v>81</v>
      </c>
      <c r="F5152" t="s">
        <v>5239</v>
      </c>
      <c r="G5152">
        <v>40</v>
      </c>
      <c r="H5152" t="s">
        <v>5229</v>
      </c>
      <c r="I5152">
        <v>2011</v>
      </c>
      <c r="J5152" t="s">
        <v>4988</v>
      </c>
      <c r="K5152" t="s">
        <v>2301</v>
      </c>
      <c r="L5152">
        <v>4</v>
      </c>
      <c r="M5152" s="9" t="str">
        <f>Data[[#This Row],[schedule]]&amp;" | "&amp;Data[[#This Row],[section]]</f>
        <v xml:space="preserve">SCHEDULE 11: REPORT ON RELIABILITY MEASURES | </v>
      </c>
      <c r="N5152" s="9" t="str">
        <f t="shared" si="80"/>
        <v>SCHEDULE 11: REPORT ON RELIABILITY MEASURES | Interruptions to: Baggage reclaim belts | Caused by: Undetermined reasons</v>
      </c>
    </row>
    <row r="5153" spans="1:14">
      <c r="A5153" t="s">
        <v>2</v>
      </c>
      <c r="B5153">
        <v>2011</v>
      </c>
      <c r="C5153" t="s">
        <v>5223</v>
      </c>
      <c r="D5153" t="s">
        <v>81</v>
      </c>
      <c r="E5153" t="s">
        <v>81</v>
      </c>
      <c r="F5153" t="s">
        <v>5239</v>
      </c>
      <c r="G5153">
        <v>40</v>
      </c>
      <c r="H5153" t="s">
        <v>5229</v>
      </c>
      <c r="I5153">
        <v>2011</v>
      </c>
      <c r="J5153" t="s">
        <v>5226</v>
      </c>
      <c r="K5153" t="s">
        <v>5232</v>
      </c>
      <c r="L5153">
        <v>8</v>
      </c>
      <c r="M5153" s="9" t="str">
        <f>Data[[#This Row],[schedule]]&amp;" | "&amp;Data[[#This Row],[section]]</f>
        <v xml:space="preserve">SCHEDULE 11: REPORT ON RELIABILITY MEASURES | </v>
      </c>
      <c r="N5153" s="9" t="str">
        <f t="shared" si="80"/>
        <v>SCHEDULE 11: REPORT ON RELIABILITY MEASURES | Interruptions to: Baggage reclaim belts | Caused by: Undetermined reasons</v>
      </c>
    </row>
    <row r="5154" spans="1:14">
      <c r="A5154" t="s">
        <v>2</v>
      </c>
      <c r="B5154">
        <v>2011</v>
      </c>
      <c r="C5154" t="s">
        <v>5223</v>
      </c>
      <c r="D5154" t="s">
        <v>81</v>
      </c>
      <c r="E5154" t="s">
        <v>81</v>
      </c>
      <c r="F5154" t="s">
        <v>5239</v>
      </c>
      <c r="G5154">
        <v>40</v>
      </c>
      <c r="H5154" t="s">
        <v>5229</v>
      </c>
      <c r="I5154">
        <v>2011</v>
      </c>
      <c r="J5154" t="s">
        <v>5227</v>
      </c>
      <c r="K5154" t="s">
        <v>458</v>
      </c>
      <c r="L5154">
        <v>0</v>
      </c>
      <c r="M5154" s="9" t="str">
        <f>Data[[#This Row],[schedule]]&amp;" | "&amp;Data[[#This Row],[section]]</f>
        <v xml:space="preserve">SCHEDULE 11: REPORT ON RELIABILITY MEASURES | </v>
      </c>
      <c r="N5154" s="9" t="str">
        <f t="shared" si="80"/>
        <v>SCHEDULE 11: REPORT ON RELIABILITY MEASURES | Interruptions to: Baggage reclaim belts | Caused by: Undetermined reasons</v>
      </c>
    </row>
    <row r="5155" spans="1:14">
      <c r="A5155" t="s">
        <v>2</v>
      </c>
      <c r="B5155">
        <v>2011</v>
      </c>
      <c r="C5155" t="s">
        <v>5223</v>
      </c>
      <c r="D5155" t="s">
        <v>81</v>
      </c>
      <c r="E5155" t="s">
        <v>81</v>
      </c>
      <c r="F5155" t="s">
        <v>5239</v>
      </c>
      <c r="G5155">
        <v>41</v>
      </c>
      <c r="H5155" t="s">
        <v>60</v>
      </c>
      <c r="I5155">
        <v>2011</v>
      </c>
      <c r="J5155" t="s">
        <v>4988</v>
      </c>
      <c r="K5155" t="s">
        <v>2301</v>
      </c>
      <c r="L5155">
        <v>4</v>
      </c>
      <c r="M5155" s="9" t="str">
        <f>Data[[#This Row],[schedule]]&amp;" | "&amp;Data[[#This Row],[section]]</f>
        <v xml:space="preserve">SCHEDULE 11: REPORT ON RELIABILITY MEASURES | </v>
      </c>
      <c r="N5155" s="9" t="str">
        <f t="shared" si="80"/>
        <v>SCHEDULE 11: REPORT ON RELIABILITY MEASURES | Interruptions to: Baggage reclaim belts | Total</v>
      </c>
    </row>
    <row r="5156" spans="1:14">
      <c r="A5156" t="s">
        <v>2</v>
      </c>
      <c r="B5156">
        <v>2011</v>
      </c>
      <c r="C5156" t="s">
        <v>5223</v>
      </c>
      <c r="D5156" t="s">
        <v>81</v>
      </c>
      <c r="E5156" t="s">
        <v>81</v>
      </c>
      <c r="F5156" t="s">
        <v>5239</v>
      </c>
      <c r="G5156">
        <v>41</v>
      </c>
      <c r="H5156" t="s">
        <v>60</v>
      </c>
      <c r="I5156">
        <v>2011</v>
      </c>
      <c r="J5156" t="s">
        <v>5226</v>
      </c>
      <c r="K5156" t="s">
        <v>5232</v>
      </c>
      <c r="L5156">
        <v>8</v>
      </c>
      <c r="M5156" s="9" t="str">
        <f>Data[[#This Row],[schedule]]&amp;" | "&amp;Data[[#This Row],[section]]</f>
        <v xml:space="preserve">SCHEDULE 11: REPORT ON RELIABILITY MEASURES | </v>
      </c>
      <c r="N5156" s="9" t="str">
        <f t="shared" si="80"/>
        <v>SCHEDULE 11: REPORT ON RELIABILITY MEASURES | Interruptions to: Baggage reclaim belts | Total</v>
      </c>
    </row>
    <row r="5157" spans="1:14">
      <c r="A5157" t="s">
        <v>2</v>
      </c>
      <c r="B5157">
        <v>2011</v>
      </c>
      <c r="C5157" t="s">
        <v>5223</v>
      </c>
      <c r="D5157" t="s">
        <v>81</v>
      </c>
      <c r="E5157" t="s">
        <v>81</v>
      </c>
      <c r="F5157" t="s">
        <v>5239</v>
      </c>
      <c r="G5157">
        <v>41</v>
      </c>
      <c r="H5157" t="s">
        <v>60</v>
      </c>
      <c r="I5157">
        <v>2011</v>
      </c>
      <c r="J5157" t="s">
        <v>5227</v>
      </c>
      <c r="K5157" t="s">
        <v>458</v>
      </c>
      <c r="L5157">
        <v>0</v>
      </c>
      <c r="M5157" s="9" t="str">
        <f>Data[[#This Row],[schedule]]&amp;" | "&amp;Data[[#This Row],[section]]</f>
        <v xml:space="preserve">SCHEDULE 11: REPORT ON RELIABILITY MEASURES | </v>
      </c>
      <c r="N5157" s="9" t="str">
        <f t="shared" si="80"/>
        <v>SCHEDULE 11: REPORT ON RELIABILITY MEASURES | Interruptions to: Baggage reclaim belts | Total</v>
      </c>
    </row>
    <row r="5158" spans="1:14">
      <c r="A5158" t="s">
        <v>2</v>
      </c>
      <c r="B5158">
        <v>2011</v>
      </c>
      <c r="C5158" t="s">
        <v>5223</v>
      </c>
      <c r="D5158" t="s">
        <v>81</v>
      </c>
      <c r="E5158" t="s">
        <v>81</v>
      </c>
      <c r="F5158" t="s">
        <v>5240</v>
      </c>
      <c r="G5158">
        <v>44</v>
      </c>
      <c r="H5158" t="s">
        <v>5225</v>
      </c>
      <c r="I5158">
        <v>2011</v>
      </c>
      <c r="J5158" t="s">
        <v>4988</v>
      </c>
      <c r="K5158" t="s">
        <v>1350</v>
      </c>
      <c r="M5158" s="9" t="str">
        <f>Data[[#This Row],[schedule]]&amp;" | "&amp;Data[[#This Row],[section]]</f>
        <v xml:space="preserve">SCHEDULE 11: REPORT ON RELIABILITY MEASURES | </v>
      </c>
      <c r="N5158" s="9" t="str">
        <f t="shared" si="80"/>
        <v>SCHEDULE 11: REPORT ON RELIABILITY MEASURES | Interruptions to: On-time departure delay | Caused by: Airports</v>
      </c>
    </row>
    <row r="5159" spans="1:14">
      <c r="A5159" t="s">
        <v>2</v>
      </c>
      <c r="B5159">
        <v>2011</v>
      </c>
      <c r="C5159" t="s">
        <v>5223</v>
      </c>
      <c r="D5159" t="s">
        <v>81</v>
      </c>
      <c r="E5159" t="s">
        <v>81</v>
      </c>
      <c r="F5159" t="s">
        <v>5240</v>
      </c>
      <c r="G5159">
        <v>44</v>
      </c>
      <c r="H5159" t="s">
        <v>5225</v>
      </c>
      <c r="I5159">
        <v>2011</v>
      </c>
      <c r="J5159" t="s">
        <v>5226</v>
      </c>
      <c r="K5159" t="s">
        <v>1350</v>
      </c>
      <c r="M5159" s="9" t="str">
        <f>Data[[#This Row],[schedule]]&amp;" | "&amp;Data[[#This Row],[section]]</f>
        <v xml:space="preserve">SCHEDULE 11: REPORT ON RELIABILITY MEASURES | </v>
      </c>
      <c r="N5159" s="9" t="str">
        <f t="shared" si="80"/>
        <v>SCHEDULE 11: REPORT ON RELIABILITY MEASURES | Interruptions to: On-time departure delay | Caused by: Airports</v>
      </c>
    </row>
    <row r="5160" spans="1:14">
      <c r="A5160" t="s">
        <v>2</v>
      </c>
      <c r="B5160">
        <v>2011</v>
      </c>
      <c r="C5160" t="s">
        <v>5223</v>
      </c>
      <c r="D5160" t="s">
        <v>81</v>
      </c>
      <c r="E5160" t="s">
        <v>81</v>
      </c>
      <c r="F5160" t="s">
        <v>5240</v>
      </c>
      <c r="G5160">
        <v>44</v>
      </c>
      <c r="H5160" t="s">
        <v>5225</v>
      </c>
      <c r="I5160">
        <v>2011</v>
      </c>
      <c r="J5160" t="s">
        <v>5227</v>
      </c>
      <c r="K5160" t="s">
        <v>1350</v>
      </c>
      <c r="M5160" s="9" t="str">
        <f>Data[[#This Row],[schedule]]&amp;" | "&amp;Data[[#This Row],[section]]</f>
        <v xml:space="preserve">SCHEDULE 11: REPORT ON RELIABILITY MEASURES | </v>
      </c>
      <c r="N5160" s="9" t="str">
        <f t="shared" si="80"/>
        <v>SCHEDULE 11: REPORT ON RELIABILITY MEASURES | Interruptions to: On-time departure delay | Caused by: Airports</v>
      </c>
    </row>
    <row r="5161" spans="1:14">
      <c r="A5161" t="s">
        <v>2</v>
      </c>
      <c r="B5161">
        <v>2011</v>
      </c>
      <c r="C5161" t="s">
        <v>5223</v>
      </c>
      <c r="D5161" t="s">
        <v>81</v>
      </c>
      <c r="E5161" t="s">
        <v>81</v>
      </c>
      <c r="F5161" t="s">
        <v>5240</v>
      </c>
      <c r="G5161">
        <v>45</v>
      </c>
      <c r="H5161" t="s">
        <v>5228</v>
      </c>
      <c r="I5161">
        <v>2011</v>
      </c>
      <c r="J5161" t="s">
        <v>4988</v>
      </c>
      <c r="K5161" t="s">
        <v>1350</v>
      </c>
      <c r="M5161" s="9" t="str">
        <f>Data[[#This Row],[schedule]]&amp;" | "&amp;Data[[#This Row],[section]]</f>
        <v xml:space="preserve">SCHEDULE 11: REPORT ON RELIABILITY MEASURES | </v>
      </c>
      <c r="N5161" s="9" t="str">
        <f t="shared" si="80"/>
        <v>SCHEDULE 11: REPORT ON RELIABILITY MEASURES | Interruptions to: On-time departure delay | Caused by: Airlines/Other</v>
      </c>
    </row>
    <row r="5162" spans="1:14">
      <c r="A5162" t="s">
        <v>2</v>
      </c>
      <c r="B5162">
        <v>2011</v>
      </c>
      <c r="C5162" t="s">
        <v>5223</v>
      </c>
      <c r="D5162" t="s">
        <v>81</v>
      </c>
      <c r="E5162" t="s">
        <v>81</v>
      </c>
      <c r="F5162" t="s">
        <v>5240</v>
      </c>
      <c r="G5162">
        <v>45</v>
      </c>
      <c r="H5162" t="s">
        <v>5228</v>
      </c>
      <c r="I5162">
        <v>2011</v>
      </c>
      <c r="J5162" t="s">
        <v>5226</v>
      </c>
      <c r="K5162" t="s">
        <v>1350</v>
      </c>
      <c r="M5162" s="9" t="str">
        <f>Data[[#This Row],[schedule]]&amp;" | "&amp;Data[[#This Row],[section]]</f>
        <v xml:space="preserve">SCHEDULE 11: REPORT ON RELIABILITY MEASURES | </v>
      </c>
      <c r="N5162" s="9" t="str">
        <f t="shared" si="80"/>
        <v>SCHEDULE 11: REPORT ON RELIABILITY MEASURES | Interruptions to: On-time departure delay | Caused by: Airlines/Other</v>
      </c>
    </row>
    <row r="5163" spans="1:14">
      <c r="A5163" t="s">
        <v>2</v>
      </c>
      <c r="B5163">
        <v>2011</v>
      </c>
      <c r="C5163" t="s">
        <v>5223</v>
      </c>
      <c r="D5163" t="s">
        <v>81</v>
      </c>
      <c r="E5163" t="s">
        <v>81</v>
      </c>
      <c r="F5163" t="s">
        <v>5240</v>
      </c>
      <c r="G5163">
        <v>45</v>
      </c>
      <c r="H5163" t="s">
        <v>5228</v>
      </c>
      <c r="I5163">
        <v>2011</v>
      </c>
      <c r="J5163" t="s">
        <v>5227</v>
      </c>
      <c r="K5163" t="s">
        <v>1350</v>
      </c>
      <c r="M5163" s="9" t="str">
        <f>Data[[#This Row],[schedule]]&amp;" | "&amp;Data[[#This Row],[section]]</f>
        <v xml:space="preserve">SCHEDULE 11: REPORT ON RELIABILITY MEASURES | </v>
      </c>
      <c r="N5163" s="9" t="str">
        <f t="shared" si="80"/>
        <v>SCHEDULE 11: REPORT ON RELIABILITY MEASURES | Interruptions to: On-time departure delay | Caused by: Airlines/Other</v>
      </c>
    </row>
    <row r="5164" spans="1:14">
      <c r="A5164" t="s">
        <v>2</v>
      </c>
      <c r="B5164">
        <v>2011</v>
      </c>
      <c r="C5164" t="s">
        <v>5223</v>
      </c>
      <c r="D5164" t="s">
        <v>81</v>
      </c>
      <c r="E5164" t="s">
        <v>81</v>
      </c>
      <c r="F5164" t="s">
        <v>5240</v>
      </c>
      <c r="G5164">
        <v>46</v>
      </c>
      <c r="H5164" t="s">
        <v>5229</v>
      </c>
      <c r="I5164">
        <v>2011</v>
      </c>
      <c r="J5164" t="s">
        <v>4988</v>
      </c>
      <c r="K5164" t="s">
        <v>1350</v>
      </c>
      <c r="M5164" s="9" t="str">
        <f>Data[[#This Row],[schedule]]&amp;" | "&amp;Data[[#This Row],[section]]</f>
        <v xml:space="preserve">SCHEDULE 11: REPORT ON RELIABILITY MEASURES | </v>
      </c>
      <c r="N5164" s="9" t="str">
        <f t="shared" si="80"/>
        <v>SCHEDULE 11: REPORT ON RELIABILITY MEASURES | Interruptions to: On-time departure delay | Caused by: Undetermined reasons</v>
      </c>
    </row>
    <row r="5165" spans="1:14">
      <c r="A5165" t="s">
        <v>2</v>
      </c>
      <c r="B5165">
        <v>2011</v>
      </c>
      <c r="C5165" t="s">
        <v>5223</v>
      </c>
      <c r="D5165" t="s">
        <v>81</v>
      </c>
      <c r="E5165" t="s">
        <v>81</v>
      </c>
      <c r="F5165" t="s">
        <v>5240</v>
      </c>
      <c r="G5165">
        <v>46</v>
      </c>
      <c r="H5165" t="s">
        <v>5229</v>
      </c>
      <c r="I5165">
        <v>2011</v>
      </c>
      <c r="J5165" t="s">
        <v>5226</v>
      </c>
      <c r="K5165" t="s">
        <v>1350</v>
      </c>
      <c r="M5165" s="9" t="str">
        <f>Data[[#This Row],[schedule]]&amp;" | "&amp;Data[[#This Row],[section]]</f>
        <v xml:space="preserve">SCHEDULE 11: REPORT ON RELIABILITY MEASURES | </v>
      </c>
      <c r="N5165" s="9" t="str">
        <f t="shared" si="80"/>
        <v>SCHEDULE 11: REPORT ON RELIABILITY MEASURES | Interruptions to: On-time departure delay | Caused by: Undetermined reasons</v>
      </c>
    </row>
    <row r="5166" spans="1:14">
      <c r="A5166" t="s">
        <v>2</v>
      </c>
      <c r="B5166">
        <v>2011</v>
      </c>
      <c r="C5166" t="s">
        <v>5223</v>
      </c>
      <c r="D5166" t="s">
        <v>81</v>
      </c>
      <c r="E5166" t="s">
        <v>81</v>
      </c>
      <c r="F5166" t="s">
        <v>5240</v>
      </c>
      <c r="G5166">
        <v>46</v>
      </c>
      <c r="H5166" t="s">
        <v>5229</v>
      </c>
      <c r="I5166">
        <v>2011</v>
      </c>
      <c r="J5166" t="s">
        <v>5227</v>
      </c>
      <c r="K5166" t="s">
        <v>1350</v>
      </c>
      <c r="M5166" s="9" t="str">
        <f>Data[[#This Row],[schedule]]&amp;" | "&amp;Data[[#This Row],[section]]</f>
        <v xml:space="preserve">SCHEDULE 11: REPORT ON RELIABILITY MEASURES | </v>
      </c>
      <c r="N5166" s="9" t="str">
        <f t="shared" si="80"/>
        <v>SCHEDULE 11: REPORT ON RELIABILITY MEASURES | Interruptions to: On-time departure delay | Caused by: Undetermined reasons</v>
      </c>
    </row>
    <row r="5167" spans="1:14">
      <c r="A5167" t="s">
        <v>2</v>
      </c>
      <c r="B5167">
        <v>2011</v>
      </c>
      <c r="C5167" t="s">
        <v>5223</v>
      </c>
      <c r="D5167" t="s">
        <v>81</v>
      </c>
      <c r="E5167" t="s">
        <v>81</v>
      </c>
      <c r="F5167" t="s">
        <v>5240</v>
      </c>
      <c r="G5167">
        <v>47</v>
      </c>
      <c r="H5167" t="s">
        <v>60</v>
      </c>
      <c r="I5167">
        <v>2011</v>
      </c>
      <c r="J5167" t="s">
        <v>4988</v>
      </c>
      <c r="K5167" t="s">
        <v>458</v>
      </c>
      <c r="L5167">
        <v>0</v>
      </c>
      <c r="M5167" s="9" t="str">
        <f>Data[[#This Row],[schedule]]&amp;" | "&amp;Data[[#This Row],[section]]</f>
        <v xml:space="preserve">SCHEDULE 11: REPORT ON RELIABILITY MEASURES | </v>
      </c>
      <c r="N5167" s="9" t="str">
        <f t="shared" si="80"/>
        <v>SCHEDULE 11: REPORT ON RELIABILITY MEASURES | Interruptions to: On-time departure delay | Total</v>
      </c>
    </row>
    <row r="5168" spans="1:14">
      <c r="A5168" t="s">
        <v>2</v>
      </c>
      <c r="B5168">
        <v>2011</v>
      </c>
      <c r="C5168" t="s">
        <v>5223</v>
      </c>
      <c r="D5168" t="s">
        <v>81</v>
      </c>
      <c r="E5168" t="s">
        <v>81</v>
      </c>
      <c r="F5168" t="s">
        <v>5240</v>
      </c>
      <c r="G5168">
        <v>47</v>
      </c>
      <c r="H5168" t="s">
        <v>60</v>
      </c>
      <c r="I5168">
        <v>2011</v>
      </c>
      <c r="J5168" t="s">
        <v>5226</v>
      </c>
      <c r="K5168" t="s">
        <v>5230</v>
      </c>
      <c r="M5168" s="9" t="str">
        <f>Data[[#This Row],[schedule]]&amp;" | "&amp;Data[[#This Row],[section]]</f>
        <v xml:space="preserve">SCHEDULE 11: REPORT ON RELIABILITY MEASURES | </v>
      </c>
      <c r="N5168" s="9" t="str">
        <f t="shared" si="80"/>
        <v>SCHEDULE 11: REPORT ON RELIABILITY MEASURES | Interruptions to: On-time departure delay | Total</v>
      </c>
    </row>
    <row r="5169" spans="1:14">
      <c r="A5169" t="s">
        <v>2</v>
      </c>
      <c r="B5169">
        <v>2011</v>
      </c>
      <c r="C5169" t="s">
        <v>5223</v>
      </c>
      <c r="D5169" t="s">
        <v>81</v>
      </c>
      <c r="E5169" t="s">
        <v>81</v>
      </c>
      <c r="F5169" t="s">
        <v>5240</v>
      </c>
      <c r="G5169">
        <v>47</v>
      </c>
      <c r="H5169" t="s">
        <v>60</v>
      </c>
      <c r="I5169">
        <v>2011</v>
      </c>
      <c r="J5169" t="s">
        <v>5227</v>
      </c>
      <c r="K5169" t="s">
        <v>5230</v>
      </c>
      <c r="M5169" s="9" t="str">
        <f>Data[[#This Row],[schedule]]&amp;" | "&amp;Data[[#This Row],[section]]</f>
        <v xml:space="preserve">SCHEDULE 11: REPORT ON RELIABILITY MEASURES | </v>
      </c>
      <c r="N5169" s="9" t="str">
        <f t="shared" si="80"/>
        <v>SCHEDULE 11: REPORT ON RELIABILITY MEASURES | Interruptions to: On-time departure delay | Total</v>
      </c>
    </row>
    <row r="5170" spans="1:14">
      <c r="A5170" t="s">
        <v>2</v>
      </c>
      <c r="B5170">
        <v>2011</v>
      </c>
      <c r="C5170" t="s">
        <v>5223</v>
      </c>
      <c r="D5170" t="s">
        <v>81</v>
      </c>
      <c r="E5170" t="s">
        <v>81</v>
      </c>
      <c r="F5170" t="s">
        <v>81</v>
      </c>
      <c r="G5170">
        <v>56</v>
      </c>
      <c r="H5170" t="s">
        <v>5242</v>
      </c>
      <c r="I5170">
        <v>2011</v>
      </c>
      <c r="J5170" t="s">
        <v>4988</v>
      </c>
      <c r="K5170" t="s">
        <v>1350</v>
      </c>
      <c r="M5170" s="9" t="str">
        <f>Data[[#This Row],[schedule]]&amp;" | "&amp;Data[[#This Row],[section]]</f>
        <v xml:space="preserve">SCHEDULE 11: REPORT ON RELIABILITY MEASURES | </v>
      </c>
      <c r="N5170" s="9" t="str">
        <f t="shared" si="80"/>
        <v>SCHEDULE 11: REPORT ON RELIABILITY MEASURES | The percentage of time that FEGP is unavailable due to interruptions*</v>
      </c>
    </row>
    <row r="5171" spans="1:14" hidden="1">
      <c r="A5171" t="s">
        <v>2</v>
      </c>
      <c r="B5171">
        <v>2011</v>
      </c>
      <c r="C5171" t="s">
        <v>201</v>
      </c>
      <c r="D5171" t="s">
        <v>81</v>
      </c>
      <c r="E5171" t="s">
        <v>81</v>
      </c>
      <c r="F5171" t="s">
        <v>320</v>
      </c>
      <c r="G5171">
        <v>9</v>
      </c>
      <c r="H5171" t="s">
        <v>236</v>
      </c>
      <c r="I5171">
        <v>2011</v>
      </c>
      <c r="J5171" t="s">
        <v>92</v>
      </c>
      <c r="K5171" t="s">
        <v>2151</v>
      </c>
      <c r="L5171">
        <v>106</v>
      </c>
      <c r="M5171" s="9" t="str">
        <f>Data[[#This Row],[schedule]]&amp;" | "&amp;Data[[#This Row],[section]]</f>
        <v xml:space="preserve">SCHEDULE 10: REPORT ON COST ALLOCATIONS | </v>
      </c>
      <c r="N5171" s="9" t="str">
        <f t="shared" si="80"/>
        <v xml:space="preserve">SCHEDULE 10: REPORT ON COST ALLOCATIONS | Specified Terminal Activities | Corporate Overheads: Directly attributable operating costs </v>
      </c>
    </row>
    <row r="5172" spans="1:14" hidden="1">
      <c r="A5172" t="s">
        <v>2</v>
      </c>
      <c r="B5172">
        <v>2011</v>
      </c>
      <c r="C5172" t="s">
        <v>201</v>
      </c>
      <c r="D5172" t="s">
        <v>81</v>
      </c>
      <c r="E5172" t="s">
        <v>81</v>
      </c>
      <c r="F5172" t="s">
        <v>321</v>
      </c>
      <c r="G5172">
        <v>9</v>
      </c>
      <c r="H5172" t="s">
        <v>236</v>
      </c>
      <c r="I5172">
        <v>2011</v>
      </c>
      <c r="J5172" t="s">
        <v>92</v>
      </c>
      <c r="K5172" t="s">
        <v>2152</v>
      </c>
      <c r="L5172">
        <v>689</v>
      </c>
      <c r="M5172" s="9" t="str">
        <f>Data[[#This Row],[schedule]]&amp;" | "&amp;Data[[#This Row],[section]]</f>
        <v xml:space="preserve">SCHEDULE 10: REPORT ON COST ALLOCATIONS | </v>
      </c>
      <c r="N5172" s="9" t="str">
        <f t="shared" si="80"/>
        <v xml:space="preserve">SCHEDULE 10: REPORT ON COST ALLOCATIONS | Airfield Activities | Corporate Overheads: Directly attributable operating costs </v>
      </c>
    </row>
    <row r="5173" spans="1:14" hidden="1">
      <c r="A5173" t="s">
        <v>2</v>
      </c>
      <c r="B5173">
        <v>2011</v>
      </c>
      <c r="C5173" t="s">
        <v>201</v>
      </c>
      <c r="D5173" t="s">
        <v>81</v>
      </c>
      <c r="E5173" t="s">
        <v>81</v>
      </c>
      <c r="F5173" t="s">
        <v>322</v>
      </c>
      <c r="G5173">
        <v>9</v>
      </c>
      <c r="H5173" t="s">
        <v>236</v>
      </c>
      <c r="I5173">
        <v>2011</v>
      </c>
      <c r="J5173" t="s">
        <v>92</v>
      </c>
      <c r="K5173" t="s">
        <v>2153</v>
      </c>
      <c r="L5173">
        <v>76</v>
      </c>
      <c r="M5173" s="9" t="str">
        <f>Data[[#This Row],[schedule]]&amp;" | "&amp;Data[[#This Row],[section]]</f>
        <v xml:space="preserve">SCHEDULE 10: REPORT ON COST ALLOCATIONS | </v>
      </c>
      <c r="N5173" s="9" t="str">
        <f t="shared" si="80"/>
        <v xml:space="preserve">SCHEDULE 10: REPORT ON COST ALLOCATIONS | Aircraft and Freight Activities | Corporate Overheads: Directly attributable operating costs </v>
      </c>
    </row>
    <row r="5174" spans="1:14" hidden="1">
      <c r="A5174" t="s">
        <v>2</v>
      </c>
      <c r="B5174">
        <v>2011</v>
      </c>
      <c r="C5174" t="s">
        <v>201</v>
      </c>
      <c r="D5174" t="s">
        <v>81</v>
      </c>
      <c r="E5174" t="s">
        <v>81</v>
      </c>
      <c r="F5174" t="s">
        <v>323</v>
      </c>
      <c r="G5174">
        <v>9</v>
      </c>
      <c r="H5174" t="s">
        <v>236</v>
      </c>
      <c r="I5174">
        <v>2011</v>
      </c>
      <c r="J5174" t="s">
        <v>92</v>
      </c>
      <c r="K5174" t="s">
        <v>2154</v>
      </c>
      <c r="L5174">
        <v>871</v>
      </c>
      <c r="M5174" s="9" t="str">
        <f>Data[[#This Row],[schedule]]&amp;" | "&amp;Data[[#This Row],[section]]</f>
        <v xml:space="preserve">SCHEDULE 10: REPORT ON COST ALLOCATIONS | </v>
      </c>
      <c r="N5174" s="9" t="str">
        <f t="shared" si="80"/>
        <v xml:space="preserve">SCHEDULE 10: REPORT ON COST ALLOCATIONS | Airport Business | Corporate Overheads: Directly attributable operating costs </v>
      </c>
    </row>
    <row r="5175" spans="1:14" hidden="1">
      <c r="A5175" t="s">
        <v>2</v>
      </c>
      <c r="B5175">
        <v>2011</v>
      </c>
      <c r="C5175" t="s">
        <v>201</v>
      </c>
      <c r="D5175" t="s">
        <v>81</v>
      </c>
      <c r="E5175" t="s">
        <v>81</v>
      </c>
      <c r="F5175" t="s">
        <v>60</v>
      </c>
      <c r="G5175">
        <v>9</v>
      </c>
      <c r="H5175" t="s">
        <v>236</v>
      </c>
      <c r="I5175">
        <v>2011</v>
      </c>
      <c r="J5175" t="s">
        <v>92</v>
      </c>
      <c r="K5175" t="s">
        <v>2154</v>
      </c>
      <c r="L5175">
        <v>871</v>
      </c>
      <c r="M5175" s="9" t="str">
        <f>Data[[#This Row],[schedule]]&amp;" | "&amp;Data[[#This Row],[section]]</f>
        <v xml:space="preserve">SCHEDULE 10: REPORT ON COST ALLOCATIONS | </v>
      </c>
      <c r="N5175" s="9" t="str">
        <f t="shared" si="80"/>
        <v xml:space="preserve">SCHEDULE 10: REPORT ON COST ALLOCATIONS | Total | Corporate Overheads: Directly attributable operating costs </v>
      </c>
    </row>
    <row r="5176" spans="1:14" hidden="1">
      <c r="A5176" t="s">
        <v>2</v>
      </c>
      <c r="B5176">
        <v>2011</v>
      </c>
      <c r="C5176" t="s">
        <v>201</v>
      </c>
      <c r="D5176" t="s">
        <v>81</v>
      </c>
      <c r="E5176" t="s">
        <v>81</v>
      </c>
      <c r="F5176" t="s">
        <v>320</v>
      </c>
      <c r="G5176">
        <v>10</v>
      </c>
      <c r="H5176" t="s">
        <v>237</v>
      </c>
      <c r="I5176">
        <v>2011</v>
      </c>
      <c r="J5176" t="s">
        <v>92</v>
      </c>
      <c r="K5176" t="s">
        <v>2155</v>
      </c>
      <c r="L5176">
        <v>3789</v>
      </c>
      <c r="M5176" s="9" t="str">
        <f>Data[[#This Row],[schedule]]&amp;" | "&amp;Data[[#This Row],[section]]</f>
        <v xml:space="preserve">SCHEDULE 10: REPORT ON COST ALLOCATIONS | </v>
      </c>
      <c r="N5176" s="9" t="str">
        <f t="shared" si="80"/>
        <v xml:space="preserve">SCHEDULE 10: REPORT ON COST ALLOCATIONS | Specified Terminal Activities | Corporate Overheads: Costs not directly attributable </v>
      </c>
    </row>
    <row r="5177" spans="1:14" hidden="1">
      <c r="A5177" t="s">
        <v>2</v>
      </c>
      <c r="B5177">
        <v>2011</v>
      </c>
      <c r="C5177" t="s">
        <v>201</v>
      </c>
      <c r="D5177" t="s">
        <v>81</v>
      </c>
      <c r="E5177" t="s">
        <v>81</v>
      </c>
      <c r="F5177" t="s">
        <v>321</v>
      </c>
      <c r="G5177">
        <v>10</v>
      </c>
      <c r="H5177" t="s">
        <v>237</v>
      </c>
      <c r="I5177">
        <v>2011</v>
      </c>
      <c r="J5177" t="s">
        <v>92</v>
      </c>
      <c r="K5177" t="s">
        <v>2156</v>
      </c>
      <c r="L5177">
        <v>1629</v>
      </c>
      <c r="M5177" s="9" t="str">
        <f>Data[[#This Row],[schedule]]&amp;" | "&amp;Data[[#This Row],[section]]</f>
        <v xml:space="preserve">SCHEDULE 10: REPORT ON COST ALLOCATIONS | </v>
      </c>
      <c r="N5177" s="9" t="str">
        <f t="shared" si="80"/>
        <v xml:space="preserve">SCHEDULE 10: REPORT ON COST ALLOCATIONS | Airfield Activities | Corporate Overheads: Costs not directly attributable </v>
      </c>
    </row>
    <row r="5178" spans="1:14" hidden="1">
      <c r="A5178" t="s">
        <v>2</v>
      </c>
      <c r="B5178">
        <v>2011</v>
      </c>
      <c r="C5178" t="s">
        <v>201</v>
      </c>
      <c r="D5178" t="s">
        <v>81</v>
      </c>
      <c r="E5178" t="s">
        <v>81</v>
      </c>
      <c r="F5178" t="s">
        <v>322</v>
      </c>
      <c r="G5178">
        <v>10</v>
      </c>
      <c r="H5178" t="s">
        <v>237</v>
      </c>
      <c r="I5178">
        <v>2011</v>
      </c>
      <c r="J5178" t="s">
        <v>92</v>
      </c>
      <c r="K5178" t="s">
        <v>2157</v>
      </c>
      <c r="L5178">
        <v>263</v>
      </c>
      <c r="M5178" s="9" t="str">
        <f>Data[[#This Row],[schedule]]&amp;" | "&amp;Data[[#This Row],[section]]</f>
        <v xml:space="preserve">SCHEDULE 10: REPORT ON COST ALLOCATIONS | </v>
      </c>
      <c r="N5178" s="9" t="str">
        <f t="shared" si="80"/>
        <v xml:space="preserve">SCHEDULE 10: REPORT ON COST ALLOCATIONS | Aircraft and Freight Activities | Corporate Overheads: Costs not directly attributable </v>
      </c>
    </row>
    <row r="5179" spans="1:14" hidden="1">
      <c r="A5179" t="s">
        <v>2</v>
      </c>
      <c r="B5179">
        <v>2011</v>
      </c>
      <c r="C5179" t="s">
        <v>201</v>
      </c>
      <c r="D5179" t="s">
        <v>81</v>
      </c>
      <c r="E5179" t="s">
        <v>81</v>
      </c>
      <c r="F5179" t="s">
        <v>323</v>
      </c>
      <c r="G5179">
        <v>10</v>
      </c>
      <c r="H5179" t="s">
        <v>237</v>
      </c>
      <c r="I5179">
        <v>2011</v>
      </c>
      <c r="J5179" t="s">
        <v>92</v>
      </c>
      <c r="K5179" t="s">
        <v>2158</v>
      </c>
      <c r="L5179">
        <v>5681</v>
      </c>
      <c r="M5179" s="9" t="str">
        <f>Data[[#This Row],[schedule]]&amp;" | "&amp;Data[[#This Row],[section]]</f>
        <v xml:space="preserve">SCHEDULE 10: REPORT ON COST ALLOCATIONS | </v>
      </c>
      <c r="N5179" s="9" t="str">
        <f t="shared" si="80"/>
        <v xml:space="preserve">SCHEDULE 10: REPORT ON COST ALLOCATIONS | Airport Business | Corporate Overheads: Costs not directly attributable </v>
      </c>
    </row>
    <row r="5180" spans="1:14" hidden="1">
      <c r="A5180" t="s">
        <v>2</v>
      </c>
      <c r="B5180">
        <v>2011</v>
      </c>
      <c r="C5180" t="s">
        <v>201</v>
      </c>
      <c r="D5180" t="s">
        <v>81</v>
      </c>
      <c r="E5180" t="s">
        <v>81</v>
      </c>
      <c r="F5180" t="s">
        <v>324</v>
      </c>
      <c r="G5180">
        <v>10</v>
      </c>
      <c r="H5180" t="s">
        <v>237</v>
      </c>
      <c r="I5180">
        <v>2011</v>
      </c>
      <c r="J5180" t="s">
        <v>92</v>
      </c>
      <c r="K5180" t="s">
        <v>2159</v>
      </c>
      <c r="L5180">
        <v>5488</v>
      </c>
      <c r="M5180" s="9" t="str">
        <f>Data[[#This Row],[schedule]]&amp;" | "&amp;Data[[#This Row],[section]]</f>
        <v xml:space="preserve">SCHEDULE 10: REPORT ON COST ALLOCATIONS | </v>
      </c>
      <c r="N5180" s="9" t="str">
        <f t="shared" si="80"/>
        <v xml:space="preserve">SCHEDULE 10: REPORT ON COST ALLOCATIONS | Unregulated Component | Corporate Overheads: Costs not directly attributable </v>
      </c>
    </row>
    <row r="5181" spans="1:14" hidden="1">
      <c r="A5181" t="s">
        <v>2</v>
      </c>
      <c r="B5181">
        <v>2011</v>
      </c>
      <c r="C5181" t="s">
        <v>201</v>
      </c>
      <c r="D5181" t="s">
        <v>81</v>
      </c>
      <c r="E5181" t="s">
        <v>81</v>
      </c>
      <c r="F5181" t="s">
        <v>60</v>
      </c>
      <c r="G5181">
        <v>10</v>
      </c>
      <c r="H5181" t="s">
        <v>237</v>
      </c>
      <c r="I5181">
        <v>2011</v>
      </c>
      <c r="J5181" t="s">
        <v>92</v>
      </c>
      <c r="K5181" t="s">
        <v>2160</v>
      </c>
      <c r="L5181">
        <v>11169</v>
      </c>
      <c r="M5181" s="9" t="str">
        <f>Data[[#This Row],[schedule]]&amp;" | "&amp;Data[[#This Row],[section]]</f>
        <v xml:space="preserve">SCHEDULE 10: REPORT ON COST ALLOCATIONS | </v>
      </c>
      <c r="N5181" s="9" t="str">
        <f t="shared" si="80"/>
        <v xml:space="preserve">SCHEDULE 10: REPORT ON COST ALLOCATIONS | Total | Corporate Overheads: Costs not directly attributable </v>
      </c>
    </row>
    <row r="5182" spans="1:14" hidden="1">
      <c r="A5182" t="s">
        <v>2</v>
      </c>
      <c r="B5182">
        <v>2011</v>
      </c>
      <c r="C5182" t="s">
        <v>201</v>
      </c>
      <c r="D5182" t="s">
        <v>81</v>
      </c>
      <c r="E5182" t="s">
        <v>81</v>
      </c>
      <c r="F5182" t="s">
        <v>320</v>
      </c>
      <c r="G5182">
        <v>12</v>
      </c>
      <c r="H5182" t="s">
        <v>238</v>
      </c>
      <c r="I5182">
        <v>2011</v>
      </c>
      <c r="J5182" t="s">
        <v>92</v>
      </c>
      <c r="K5182" t="s">
        <v>2161</v>
      </c>
      <c r="L5182">
        <v>1550</v>
      </c>
      <c r="M5182" s="9" t="str">
        <f>Data[[#This Row],[schedule]]&amp;" | "&amp;Data[[#This Row],[section]]</f>
        <v xml:space="preserve">SCHEDULE 10: REPORT ON COST ALLOCATIONS | </v>
      </c>
      <c r="N5182" s="9" t="str">
        <f t="shared" si="80"/>
        <v xml:space="preserve">SCHEDULE 10: REPORT ON COST ALLOCATIONS | Specified Terminal Activities | Asset Management and Airport Operations: Directly attributable operating costs </v>
      </c>
    </row>
    <row r="5183" spans="1:14" hidden="1">
      <c r="A5183" t="s">
        <v>2</v>
      </c>
      <c r="B5183">
        <v>2011</v>
      </c>
      <c r="C5183" t="s">
        <v>201</v>
      </c>
      <c r="D5183" t="s">
        <v>81</v>
      </c>
      <c r="E5183" t="s">
        <v>81</v>
      </c>
      <c r="F5183" t="s">
        <v>321</v>
      </c>
      <c r="G5183">
        <v>12</v>
      </c>
      <c r="H5183" t="s">
        <v>238</v>
      </c>
      <c r="I5183">
        <v>2011</v>
      </c>
      <c r="J5183" t="s">
        <v>92</v>
      </c>
      <c r="K5183" t="s">
        <v>2162</v>
      </c>
      <c r="L5183">
        <v>5610</v>
      </c>
      <c r="M5183" s="9" t="str">
        <f>Data[[#This Row],[schedule]]&amp;" | "&amp;Data[[#This Row],[section]]</f>
        <v xml:space="preserve">SCHEDULE 10: REPORT ON COST ALLOCATIONS | </v>
      </c>
      <c r="N5183" s="9" t="str">
        <f t="shared" si="80"/>
        <v xml:space="preserve">SCHEDULE 10: REPORT ON COST ALLOCATIONS | Airfield Activities | Asset Management and Airport Operations: Directly attributable operating costs </v>
      </c>
    </row>
    <row r="5184" spans="1:14" hidden="1">
      <c r="A5184" t="s">
        <v>2</v>
      </c>
      <c r="B5184">
        <v>2011</v>
      </c>
      <c r="C5184" t="s">
        <v>201</v>
      </c>
      <c r="D5184" t="s">
        <v>81</v>
      </c>
      <c r="E5184" t="s">
        <v>81</v>
      </c>
      <c r="F5184" t="s">
        <v>322</v>
      </c>
      <c r="G5184">
        <v>12</v>
      </c>
      <c r="H5184" t="s">
        <v>238</v>
      </c>
      <c r="I5184">
        <v>2011</v>
      </c>
      <c r="J5184" t="s">
        <v>92</v>
      </c>
      <c r="K5184" t="s">
        <v>2163</v>
      </c>
      <c r="L5184">
        <v>1194</v>
      </c>
      <c r="M5184" s="9" t="str">
        <f>Data[[#This Row],[schedule]]&amp;" | "&amp;Data[[#This Row],[section]]</f>
        <v xml:space="preserve">SCHEDULE 10: REPORT ON COST ALLOCATIONS | </v>
      </c>
      <c r="N5184" s="9" t="str">
        <f t="shared" si="80"/>
        <v xml:space="preserve">SCHEDULE 10: REPORT ON COST ALLOCATIONS | Aircraft and Freight Activities | Asset Management and Airport Operations: Directly attributable operating costs </v>
      </c>
    </row>
    <row r="5185" spans="1:14" hidden="1">
      <c r="A5185" t="s">
        <v>2</v>
      </c>
      <c r="B5185">
        <v>2011</v>
      </c>
      <c r="C5185" t="s">
        <v>201</v>
      </c>
      <c r="D5185" t="s">
        <v>81</v>
      </c>
      <c r="E5185" t="s">
        <v>81</v>
      </c>
      <c r="F5185" t="s">
        <v>323</v>
      </c>
      <c r="G5185">
        <v>12</v>
      </c>
      <c r="H5185" t="s">
        <v>238</v>
      </c>
      <c r="I5185">
        <v>2011</v>
      </c>
      <c r="J5185" t="s">
        <v>92</v>
      </c>
      <c r="K5185" t="s">
        <v>2164</v>
      </c>
      <c r="L5185">
        <v>8354</v>
      </c>
      <c r="M5185" s="9" t="str">
        <f>Data[[#This Row],[schedule]]&amp;" | "&amp;Data[[#This Row],[section]]</f>
        <v xml:space="preserve">SCHEDULE 10: REPORT ON COST ALLOCATIONS | </v>
      </c>
      <c r="N5185" s="9" t="str">
        <f t="shared" si="80"/>
        <v xml:space="preserve">SCHEDULE 10: REPORT ON COST ALLOCATIONS | Airport Business | Asset Management and Airport Operations: Directly attributable operating costs </v>
      </c>
    </row>
    <row r="5186" spans="1:14" hidden="1">
      <c r="A5186" t="s">
        <v>2</v>
      </c>
      <c r="B5186">
        <v>2011</v>
      </c>
      <c r="C5186" t="s">
        <v>201</v>
      </c>
      <c r="D5186" t="s">
        <v>81</v>
      </c>
      <c r="E5186" t="s">
        <v>81</v>
      </c>
      <c r="F5186" t="s">
        <v>60</v>
      </c>
      <c r="G5186">
        <v>12</v>
      </c>
      <c r="H5186" t="s">
        <v>238</v>
      </c>
      <c r="I5186">
        <v>2011</v>
      </c>
      <c r="J5186" t="s">
        <v>92</v>
      </c>
      <c r="K5186" t="s">
        <v>2164</v>
      </c>
      <c r="L5186">
        <v>8354</v>
      </c>
      <c r="M5186" s="9" t="str">
        <f>Data[[#This Row],[schedule]]&amp;" | "&amp;Data[[#This Row],[section]]</f>
        <v xml:space="preserve">SCHEDULE 10: REPORT ON COST ALLOCATIONS | </v>
      </c>
      <c r="N5186" s="9" t="str">
        <f t="shared" ref="N5186:N5249" si="81">SUBSTITUTE(SUBSTITUTE(SUBSTITUTE(C5186&amp;" | "&amp;D5186&amp;" | "&amp;E5186&amp;" | "&amp;F5186&amp;" | "&amp;H5186," |  |  | "," | ")," |  |  | "," | ")," |  | "," | ")</f>
        <v xml:space="preserve">SCHEDULE 10: REPORT ON COST ALLOCATIONS | Total | Asset Management and Airport Operations: Directly attributable operating costs </v>
      </c>
    </row>
    <row r="5187" spans="1:14" hidden="1">
      <c r="A5187" t="s">
        <v>2</v>
      </c>
      <c r="B5187">
        <v>2011</v>
      </c>
      <c r="C5187" t="s">
        <v>201</v>
      </c>
      <c r="D5187" t="s">
        <v>81</v>
      </c>
      <c r="E5187" t="s">
        <v>81</v>
      </c>
      <c r="F5187" t="s">
        <v>320</v>
      </c>
      <c r="G5187">
        <v>13</v>
      </c>
      <c r="H5187" t="s">
        <v>239</v>
      </c>
      <c r="I5187">
        <v>2011</v>
      </c>
      <c r="J5187" t="s">
        <v>92</v>
      </c>
      <c r="K5187" t="s">
        <v>2165</v>
      </c>
      <c r="L5187">
        <v>6356</v>
      </c>
      <c r="M5187" s="9" t="str">
        <f>Data[[#This Row],[schedule]]&amp;" | "&amp;Data[[#This Row],[section]]</f>
        <v xml:space="preserve">SCHEDULE 10: REPORT ON COST ALLOCATIONS | </v>
      </c>
      <c r="N5187" s="9" t="str">
        <f t="shared" si="81"/>
        <v xml:space="preserve">SCHEDULE 10: REPORT ON COST ALLOCATIONS | Specified Terminal Activities | Asset Management and Airport Operations: Costs not directly attributable </v>
      </c>
    </row>
    <row r="5188" spans="1:14" hidden="1">
      <c r="A5188" t="s">
        <v>2</v>
      </c>
      <c r="B5188">
        <v>2011</v>
      </c>
      <c r="C5188" t="s">
        <v>201</v>
      </c>
      <c r="D5188" t="s">
        <v>81</v>
      </c>
      <c r="E5188" t="s">
        <v>81</v>
      </c>
      <c r="F5188" t="s">
        <v>321</v>
      </c>
      <c r="G5188">
        <v>13</v>
      </c>
      <c r="H5188" t="s">
        <v>239</v>
      </c>
      <c r="I5188">
        <v>2011</v>
      </c>
      <c r="J5188" t="s">
        <v>92</v>
      </c>
      <c r="K5188" t="s">
        <v>2166</v>
      </c>
      <c r="L5188">
        <v>609</v>
      </c>
      <c r="M5188" s="9" t="str">
        <f>Data[[#This Row],[schedule]]&amp;" | "&amp;Data[[#This Row],[section]]</f>
        <v xml:space="preserve">SCHEDULE 10: REPORT ON COST ALLOCATIONS | </v>
      </c>
      <c r="N5188" s="9" t="str">
        <f t="shared" si="81"/>
        <v xml:space="preserve">SCHEDULE 10: REPORT ON COST ALLOCATIONS | Airfield Activities | Asset Management and Airport Operations: Costs not directly attributable </v>
      </c>
    </row>
    <row r="5189" spans="1:14" hidden="1">
      <c r="A5189" t="s">
        <v>2</v>
      </c>
      <c r="B5189">
        <v>2011</v>
      </c>
      <c r="C5189" t="s">
        <v>201</v>
      </c>
      <c r="D5189" t="s">
        <v>81</v>
      </c>
      <c r="E5189" t="s">
        <v>81</v>
      </c>
      <c r="F5189" t="s">
        <v>322</v>
      </c>
      <c r="G5189">
        <v>13</v>
      </c>
      <c r="H5189" t="s">
        <v>239</v>
      </c>
      <c r="I5189">
        <v>2011</v>
      </c>
      <c r="J5189" t="s">
        <v>92</v>
      </c>
      <c r="K5189" t="s">
        <v>2167</v>
      </c>
      <c r="L5189">
        <v>115</v>
      </c>
      <c r="M5189" s="9" t="str">
        <f>Data[[#This Row],[schedule]]&amp;" | "&amp;Data[[#This Row],[section]]</f>
        <v xml:space="preserve">SCHEDULE 10: REPORT ON COST ALLOCATIONS | </v>
      </c>
      <c r="N5189" s="9" t="str">
        <f t="shared" si="81"/>
        <v xml:space="preserve">SCHEDULE 10: REPORT ON COST ALLOCATIONS | Aircraft and Freight Activities | Asset Management and Airport Operations: Costs not directly attributable </v>
      </c>
    </row>
    <row r="5190" spans="1:14" hidden="1">
      <c r="A5190" t="s">
        <v>2</v>
      </c>
      <c r="B5190">
        <v>2011</v>
      </c>
      <c r="C5190" t="s">
        <v>201</v>
      </c>
      <c r="D5190" t="s">
        <v>81</v>
      </c>
      <c r="E5190" t="s">
        <v>81</v>
      </c>
      <c r="F5190" t="s">
        <v>323</v>
      </c>
      <c r="G5190">
        <v>13</v>
      </c>
      <c r="H5190" t="s">
        <v>239</v>
      </c>
      <c r="I5190">
        <v>2011</v>
      </c>
      <c r="J5190" t="s">
        <v>92</v>
      </c>
      <c r="K5190" t="s">
        <v>2168</v>
      </c>
      <c r="L5190">
        <v>7080</v>
      </c>
      <c r="M5190" s="9" t="str">
        <f>Data[[#This Row],[schedule]]&amp;" | "&amp;Data[[#This Row],[section]]</f>
        <v xml:space="preserve">SCHEDULE 10: REPORT ON COST ALLOCATIONS | </v>
      </c>
      <c r="N5190" s="9" t="str">
        <f t="shared" si="81"/>
        <v xml:space="preserve">SCHEDULE 10: REPORT ON COST ALLOCATIONS | Airport Business | Asset Management and Airport Operations: Costs not directly attributable </v>
      </c>
    </row>
    <row r="5191" spans="1:14" hidden="1">
      <c r="A5191" t="s">
        <v>2</v>
      </c>
      <c r="B5191">
        <v>2011</v>
      </c>
      <c r="C5191" t="s">
        <v>201</v>
      </c>
      <c r="D5191" t="s">
        <v>81</v>
      </c>
      <c r="E5191" t="s">
        <v>81</v>
      </c>
      <c r="F5191" t="s">
        <v>324</v>
      </c>
      <c r="G5191">
        <v>13</v>
      </c>
      <c r="H5191" t="s">
        <v>239</v>
      </c>
      <c r="I5191">
        <v>2011</v>
      </c>
      <c r="J5191" t="s">
        <v>92</v>
      </c>
      <c r="K5191" t="s">
        <v>2169</v>
      </c>
      <c r="L5191">
        <v>8831</v>
      </c>
      <c r="M5191" s="9" t="str">
        <f>Data[[#This Row],[schedule]]&amp;" | "&amp;Data[[#This Row],[section]]</f>
        <v xml:space="preserve">SCHEDULE 10: REPORT ON COST ALLOCATIONS | </v>
      </c>
      <c r="N5191" s="9" t="str">
        <f t="shared" si="81"/>
        <v xml:space="preserve">SCHEDULE 10: REPORT ON COST ALLOCATIONS | Unregulated Component | Asset Management and Airport Operations: Costs not directly attributable </v>
      </c>
    </row>
    <row r="5192" spans="1:14" hidden="1">
      <c r="A5192" t="s">
        <v>2</v>
      </c>
      <c r="B5192">
        <v>2011</v>
      </c>
      <c r="C5192" t="s">
        <v>201</v>
      </c>
      <c r="D5192" t="s">
        <v>81</v>
      </c>
      <c r="E5192" t="s">
        <v>81</v>
      </c>
      <c r="F5192" t="s">
        <v>60</v>
      </c>
      <c r="G5192">
        <v>13</v>
      </c>
      <c r="H5192" t="s">
        <v>239</v>
      </c>
      <c r="I5192">
        <v>2011</v>
      </c>
      <c r="J5192" t="s">
        <v>92</v>
      </c>
      <c r="K5192" t="s">
        <v>2170</v>
      </c>
      <c r="L5192">
        <v>15911</v>
      </c>
      <c r="M5192" s="9" t="str">
        <f>Data[[#This Row],[schedule]]&amp;" | "&amp;Data[[#This Row],[section]]</f>
        <v xml:space="preserve">SCHEDULE 10: REPORT ON COST ALLOCATIONS | </v>
      </c>
      <c r="N5192" s="9" t="str">
        <f t="shared" si="81"/>
        <v xml:space="preserve">SCHEDULE 10: REPORT ON COST ALLOCATIONS | Total | Asset Management and Airport Operations: Costs not directly attributable </v>
      </c>
    </row>
    <row r="5193" spans="1:14" hidden="1">
      <c r="A5193" t="s">
        <v>2</v>
      </c>
      <c r="B5193">
        <v>2011</v>
      </c>
      <c r="C5193" t="s">
        <v>201</v>
      </c>
      <c r="D5193" t="s">
        <v>81</v>
      </c>
      <c r="E5193" t="s">
        <v>81</v>
      </c>
      <c r="F5193" t="s">
        <v>320</v>
      </c>
      <c r="G5193">
        <v>15</v>
      </c>
      <c r="H5193" t="s">
        <v>240</v>
      </c>
      <c r="I5193">
        <v>2011</v>
      </c>
      <c r="J5193" t="s">
        <v>92</v>
      </c>
      <c r="K5193" t="s">
        <v>2171</v>
      </c>
      <c r="L5193">
        <v>0.65151999999999999</v>
      </c>
      <c r="M5193" s="9" t="str">
        <f>Data[[#This Row],[schedule]]&amp;" | "&amp;Data[[#This Row],[section]]</f>
        <v xml:space="preserve">SCHEDULE 10: REPORT ON COST ALLOCATIONS | </v>
      </c>
      <c r="N5193" s="9" t="str">
        <f t="shared" si="81"/>
        <v xml:space="preserve">SCHEDULE 10: REPORT ON COST ALLOCATIONS | Specified Terminal Activities | Asset Maintenance: Directly attributable operating costs </v>
      </c>
    </row>
    <row r="5194" spans="1:14" hidden="1">
      <c r="A5194" t="s">
        <v>2</v>
      </c>
      <c r="B5194">
        <v>2011</v>
      </c>
      <c r="C5194" t="s">
        <v>201</v>
      </c>
      <c r="D5194" t="s">
        <v>81</v>
      </c>
      <c r="E5194" t="s">
        <v>81</v>
      </c>
      <c r="F5194" t="s">
        <v>321</v>
      </c>
      <c r="G5194">
        <v>15</v>
      </c>
      <c r="H5194" t="s">
        <v>240</v>
      </c>
      <c r="I5194">
        <v>2011</v>
      </c>
      <c r="J5194" t="s">
        <v>92</v>
      </c>
      <c r="K5194" t="s">
        <v>2172</v>
      </c>
      <c r="L5194">
        <v>397.95587319999993</v>
      </c>
      <c r="M5194" s="9" t="str">
        <f>Data[[#This Row],[schedule]]&amp;" | "&amp;Data[[#This Row],[section]]</f>
        <v xml:space="preserve">SCHEDULE 10: REPORT ON COST ALLOCATIONS | </v>
      </c>
      <c r="N5194" s="9" t="str">
        <f t="shared" si="81"/>
        <v xml:space="preserve">SCHEDULE 10: REPORT ON COST ALLOCATIONS | Airfield Activities | Asset Maintenance: Directly attributable operating costs </v>
      </c>
    </row>
    <row r="5195" spans="1:14" hidden="1">
      <c r="A5195" t="s">
        <v>2</v>
      </c>
      <c r="B5195">
        <v>2011</v>
      </c>
      <c r="C5195" t="s">
        <v>201</v>
      </c>
      <c r="D5195" t="s">
        <v>81</v>
      </c>
      <c r="E5195" t="s">
        <v>81</v>
      </c>
      <c r="F5195" t="s">
        <v>322</v>
      </c>
      <c r="G5195">
        <v>15</v>
      </c>
      <c r="H5195" t="s">
        <v>240</v>
      </c>
      <c r="I5195">
        <v>2011</v>
      </c>
      <c r="J5195" t="s">
        <v>92</v>
      </c>
      <c r="K5195" t="s">
        <v>2173</v>
      </c>
      <c r="L5195">
        <v>171.4807544</v>
      </c>
      <c r="M5195" s="9" t="str">
        <f>Data[[#This Row],[schedule]]&amp;" | "&amp;Data[[#This Row],[section]]</f>
        <v xml:space="preserve">SCHEDULE 10: REPORT ON COST ALLOCATIONS | </v>
      </c>
      <c r="N5195" s="9" t="str">
        <f t="shared" si="81"/>
        <v xml:space="preserve">SCHEDULE 10: REPORT ON COST ALLOCATIONS | Aircraft and Freight Activities | Asset Maintenance: Directly attributable operating costs </v>
      </c>
    </row>
    <row r="5196" spans="1:14" hidden="1">
      <c r="A5196" t="s">
        <v>2</v>
      </c>
      <c r="B5196">
        <v>2011</v>
      </c>
      <c r="C5196" t="s">
        <v>201</v>
      </c>
      <c r="D5196" t="s">
        <v>81</v>
      </c>
      <c r="E5196" t="s">
        <v>81</v>
      </c>
      <c r="F5196" t="s">
        <v>323</v>
      </c>
      <c r="G5196">
        <v>15</v>
      </c>
      <c r="H5196" t="s">
        <v>240</v>
      </c>
      <c r="I5196">
        <v>2011</v>
      </c>
      <c r="J5196" t="s">
        <v>92</v>
      </c>
      <c r="K5196" t="s">
        <v>2174</v>
      </c>
      <c r="L5196">
        <v>570.08814759999996</v>
      </c>
      <c r="M5196" s="9" t="str">
        <f>Data[[#This Row],[schedule]]&amp;" | "&amp;Data[[#This Row],[section]]</f>
        <v xml:space="preserve">SCHEDULE 10: REPORT ON COST ALLOCATIONS | </v>
      </c>
      <c r="N5196" s="9" t="str">
        <f t="shared" si="81"/>
        <v xml:space="preserve">SCHEDULE 10: REPORT ON COST ALLOCATIONS | Airport Business | Asset Maintenance: Directly attributable operating costs </v>
      </c>
    </row>
    <row r="5197" spans="1:14" hidden="1">
      <c r="A5197" t="s">
        <v>2</v>
      </c>
      <c r="B5197">
        <v>2011</v>
      </c>
      <c r="C5197" t="s">
        <v>201</v>
      </c>
      <c r="D5197" t="s">
        <v>81</v>
      </c>
      <c r="E5197" t="s">
        <v>81</v>
      </c>
      <c r="F5197" t="s">
        <v>60</v>
      </c>
      <c r="G5197">
        <v>15</v>
      </c>
      <c r="H5197" t="s">
        <v>240</v>
      </c>
      <c r="I5197">
        <v>2011</v>
      </c>
      <c r="J5197" t="s">
        <v>92</v>
      </c>
      <c r="K5197" t="s">
        <v>2174</v>
      </c>
      <c r="L5197">
        <v>570.08814759999996</v>
      </c>
      <c r="M5197" s="9" t="str">
        <f>Data[[#This Row],[schedule]]&amp;" | "&amp;Data[[#This Row],[section]]</f>
        <v xml:space="preserve">SCHEDULE 10: REPORT ON COST ALLOCATIONS | </v>
      </c>
      <c r="N5197" s="9" t="str">
        <f t="shared" si="81"/>
        <v xml:space="preserve">SCHEDULE 10: REPORT ON COST ALLOCATIONS | Total | Asset Maintenance: Directly attributable operating costs </v>
      </c>
    </row>
    <row r="5198" spans="1:14" hidden="1">
      <c r="A5198" t="s">
        <v>2</v>
      </c>
      <c r="B5198">
        <v>2011</v>
      </c>
      <c r="C5198" t="s">
        <v>201</v>
      </c>
      <c r="D5198" t="s">
        <v>81</v>
      </c>
      <c r="E5198" t="s">
        <v>81</v>
      </c>
      <c r="F5198" t="s">
        <v>320</v>
      </c>
      <c r="G5198">
        <v>16</v>
      </c>
      <c r="H5198" t="s">
        <v>241</v>
      </c>
      <c r="I5198">
        <v>2011</v>
      </c>
      <c r="J5198" t="s">
        <v>92</v>
      </c>
      <c r="K5198" t="s">
        <v>2175</v>
      </c>
      <c r="L5198">
        <v>1243</v>
      </c>
      <c r="M5198" s="9" t="str">
        <f>Data[[#This Row],[schedule]]&amp;" | "&amp;Data[[#This Row],[section]]</f>
        <v xml:space="preserve">SCHEDULE 10: REPORT ON COST ALLOCATIONS | </v>
      </c>
      <c r="N5198" s="9" t="str">
        <f t="shared" si="81"/>
        <v xml:space="preserve">SCHEDULE 10: REPORT ON COST ALLOCATIONS | Specified Terminal Activities | Asset Maintenance: Costs not directly attributable </v>
      </c>
    </row>
    <row r="5199" spans="1:14" hidden="1">
      <c r="A5199" t="s">
        <v>2</v>
      </c>
      <c r="B5199">
        <v>2011</v>
      </c>
      <c r="C5199" t="s">
        <v>201</v>
      </c>
      <c r="D5199" t="s">
        <v>81</v>
      </c>
      <c r="E5199" t="s">
        <v>81</v>
      </c>
      <c r="F5199" t="s">
        <v>321</v>
      </c>
      <c r="G5199">
        <v>16</v>
      </c>
      <c r="H5199" t="s">
        <v>241</v>
      </c>
      <c r="I5199">
        <v>2011</v>
      </c>
      <c r="J5199" t="s">
        <v>92</v>
      </c>
      <c r="K5199" t="s">
        <v>2176</v>
      </c>
      <c r="L5199">
        <v>396</v>
      </c>
      <c r="M5199" s="9" t="str">
        <f>Data[[#This Row],[schedule]]&amp;" | "&amp;Data[[#This Row],[section]]</f>
        <v xml:space="preserve">SCHEDULE 10: REPORT ON COST ALLOCATIONS | </v>
      </c>
      <c r="N5199" s="9" t="str">
        <f t="shared" si="81"/>
        <v xml:space="preserve">SCHEDULE 10: REPORT ON COST ALLOCATIONS | Airfield Activities | Asset Maintenance: Costs not directly attributable </v>
      </c>
    </row>
    <row r="5200" spans="1:14" hidden="1">
      <c r="A5200" t="s">
        <v>2</v>
      </c>
      <c r="B5200">
        <v>2011</v>
      </c>
      <c r="C5200" t="s">
        <v>201</v>
      </c>
      <c r="D5200" t="s">
        <v>81</v>
      </c>
      <c r="E5200" t="s">
        <v>81</v>
      </c>
      <c r="F5200" t="s">
        <v>322</v>
      </c>
      <c r="G5200">
        <v>16</v>
      </c>
      <c r="H5200" t="s">
        <v>241</v>
      </c>
      <c r="I5200">
        <v>2011</v>
      </c>
      <c r="J5200" t="s">
        <v>92</v>
      </c>
      <c r="K5200" t="s">
        <v>2177</v>
      </c>
      <c r="L5200">
        <v>105</v>
      </c>
      <c r="M5200" s="9" t="str">
        <f>Data[[#This Row],[schedule]]&amp;" | "&amp;Data[[#This Row],[section]]</f>
        <v xml:space="preserve">SCHEDULE 10: REPORT ON COST ALLOCATIONS | </v>
      </c>
      <c r="N5200" s="9" t="str">
        <f t="shared" si="81"/>
        <v xml:space="preserve">SCHEDULE 10: REPORT ON COST ALLOCATIONS | Aircraft and Freight Activities | Asset Maintenance: Costs not directly attributable </v>
      </c>
    </row>
    <row r="5201" spans="1:14" hidden="1">
      <c r="A5201" t="s">
        <v>2</v>
      </c>
      <c r="B5201">
        <v>2011</v>
      </c>
      <c r="C5201" t="s">
        <v>201</v>
      </c>
      <c r="D5201" t="s">
        <v>81</v>
      </c>
      <c r="E5201" t="s">
        <v>81</v>
      </c>
      <c r="F5201" t="s">
        <v>323</v>
      </c>
      <c r="G5201">
        <v>16</v>
      </c>
      <c r="H5201" t="s">
        <v>241</v>
      </c>
      <c r="I5201">
        <v>2011</v>
      </c>
      <c r="J5201" t="s">
        <v>92</v>
      </c>
      <c r="K5201" t="s">
        <v>2178</v>
      </c>
      <c r="L5201">
        <v>1744</v>
      </c>
      <c r="M5201" s="9" t="str">
        <f>Data[[#This Row],[schedule]]&amp;" | "&amp;Data[[#This Row],[section]]</f>
        <v xml:space="preserve">SCHEDULE 10: REPORT ON COST ALLOCATIONS | </v>
      </c>
      <c r="N5201" s="9" t="str">
        <f t="shared" si="81"/>
        <v xml:space="preserve">SCHEDULE 10: REPORT ON COST ALLOCATIONS | Airport Business | Asset Maintenance: Costs not directly attributable </v>
      </c>
    </row>
    <row r="5202" spans="1:14" hidden="1">
      <c r="A5202" t="s">
        <v>2</v>
      </c>
      <c r="B5202">
        <v>2011</v>
      </c>
      <c r="C5202" t="s">
        <v>201</v>
      </c>
      <c r="D5202" t="s">
        <v>81</v>
      </c>
      <c r="E5202" t="s">
        <v>81</v>
      </c>
      <c r="F5202" t="s">
        <v>324</v>
      </c>
      <c r="G5202">
        <v>16</v>
      </c>
      <c r="H5202" t="s">
        <v>241</v>
      </c>
      <c r="I5202">
        <v>2011</v>
      </c>
      <c r="J5202" t="s">
        <v>92</v>
      </c>
      <c r="K5202" t="s">
        <v>2179</v>
      </c>
      <c r="L5202">
        <v>2032</v>
      </c>
      <c r="M5202" s="9" t="str">
        <f>Data[[#This Row],[schedule]]&amp;" | "&amp;Data[[#This Row],[section]]</f>
        <v xml:space="preserve">SCHEDULE 10: REPORT ON COST ALLOCATIONS | </v>
      </c>
      <c r="N5202" s="9" t="str">
        <f t="shared" si="81"/>
        <v xml:space="preserve">SCHEDULE 10: REPORT ON COST ALLOCATIONS | Unregulated Component | Asset Maintenance: Costs not directly attributable </v>
      </c>
    </row>
    <row r="5203" spans="1:14" hidden="1">
      <c r="A5203" t="s">
        <v>2</v>
      </c>
      <c r="B5203">
        <v>2011</v>
      </c>
      <c r="C5203" t="s">
        <v>201</v>
      </c>
      <c r="D5203" t="s">
        <v>81</v>
      </c>
      <c r="E5203" t="s">
        <v>81</v>
      </c>
      <c r="F5203" t="s">
        <v>60</v>
      </c>
      <c r="G5203">
        <v>16</v>
      </c>
      <c r="H5203" t="s">
        <v>241</v>
      </c>
      <c r="I5203">
        <v>2011</v>
      </c>
      <c r="J5203" t="s">
        <v>92</v>
      </c>
      <c r="K5203" t="s">
        <v>2180</v>
      </c>
      <c r="L5203">
        <v>3776</v>
      </c>
      <c r="M5203" s="9" t="str">
        <f>Data[[#This Row],[schedule]]&amp;" | "&amp;Data[[#This Row],[section]]</f>
        <v xml:space="preserve">SCHEDULE 10: REPORT ON COST ALLOCATIONS | </v>
      </c>
      <c r="N5203" s="9" t="str">
        <f t="shared" si="81"/>
        <v xml:space="preserve">SCHEDULE 10: REPORT ON COST ALLOCATIONS | Total | Asset Maintenance: Costs not directly attributable </v>
      </c>
    </row>
    <row r="5204" spans="1:14" hidden="1">
      <c r="A5204" t="s">
        <v>2</v>
      </c>
      <c r="B5204">
        <v>2011</v>
      </c>
      <c r="C5204" t="s">
        <v>201</v>
      </c>
      <c r="D5204" t="s">
        <v>81</v>
      </c>
      <c r="E5204" t="s">
        <v>81</v>
      </c>
      <c r="F5204" t="s">
        <v>320</v>
      </c>
      <c r="G5204">
        <v>18</v>
      </c>
      <c r="H5204" t="s">
        <v>242</v>
      </c>
      <c r="I5204">
        <v>2011</v>
      </c>
      <c r="J5204" t="s">
        <v>92</v>
      </c>
      <c r="K5204" t="s">
        <v>2181</v>
      </c>
      <c r="L5204">
        <v>1656.6515199999999</v>
      </c>
      <c r="M5204" s="9" t="str">
        <f>Data[[#This Row],[schedule]]&amp;" | "&amp;Data[[#This Row],[section]]</f>
        <v xml:space="preserve">SCHEDULE 10: REPORT ON COST ALLOCATIONS | </v>
      </c>
      <c r="N5204" s="9" t="str">
        <f t="shared" si="81"/>
        <v>SCHEDULE 10: REPORT ON COST ALLOCATIONS | Specified Terminal Activities | Total directly attributable costs</v>
      </c>
    </row>
    <row r="5205" spans="1:14" hidden="1">
      <c r="A5205" t="s">
        <v>2</v>
      </c>
      <c r="B5205">
        <v>2011</v>
      </c>
      <c r="C5205" t="s">
        <v>201</v>
      </c>
      <c r="D5205" t="s">
        <v>81</v>
      </c>
      <c r="E5205" t="s">
        <v>81</v>
      </c>
      <c r="F5205" t="s">
        <v>321</v>
      </c>
      <c r="G5205">
        <v>18</v>
      </c>
      <c r="H5205" t="s">
        <v>242</v>
      </c>
      <c r="I5205">
        <v>2011</v>
      </c>
      <c r="J5205" t="s">
        <v>92</v>
      </c>
      <c r="K5205" t="s">
        <v>2182</v>
      </c>
      <c r="L5205">
        <v>6696.9558731999996</v>
      </c>
      <c r="M5205" s="9" t="str">
        <f>Data[[#This Row],[schedule]]&amp;" | "&amp;Data[[#This Row],[section]]</f>
        <v xml:space="preserve">SCHEDULE 10: REPORT ON COST ALLOCATIONS | </v>
      </c>
      <c r="N5205" s="9" t="str">
        <f t="shared" si="81"/>
        <v>SCHEDULE 10: REPORT ON COST ALLOCATIONS | Airfield Activities | Total directly attributable costs</v>
      </c>
    </row>
    <row r="5206" spans="1:14" hidden="1">
      <c r="A5206" t="s">
        <v>2</v>
      </c>
      <c r="B5206">
        <v>2011</v>
      </c>
      <c r="C5206" t="s">
        <v>201</v>
      </c>
      <c r="D5206" t="s">
        <v>81</v>
      </c>
      <c r="E5206" t="s">
        <v>81</v>
      </c>
      <c r="F5206" t="s">
        <v>322</v>
      </c>
      <c r="G5206">
        <v>18</v>
      </c>
      <c r="H5206" t="s">
        <v>242</v>
      </c>
      <c r="I5206">
        <v>2011</v>
      </c>
      <c r="J5206" t="s">
        <v>92</v>
      </c>
      <c r="K5206" t="s">
        <v>2183</v>
      </c>
      <c r="L5206">
        <v>1441.4807544</v>
      </c>
      <c r="M5206" s="9" t="str">
        <f>Data[[#This Row],[schedule]]&amp;" | "&amp;Data[[#This Row],[section]]</f>
        <v xml:space="preserve">SCHEDULE 10: REPORT ON COST ALLOCATIONS | </v>
      </c>
      <c r="N5206" s="9" t="str">
        <f t="shared" si="81"/>
        <v>SCHEDULE 10: REPORT ON COST ALLOCATIONS | Aircraft and Freight Activities | Total directly attributable costs</v>
      </c>
    </row>
    <row r="5207" spans="1:14" hidden="1">
      <c r="A5207" t="s">
        <v>2</v>
      </c>
      <c r="B5207">
        <v>2011</v>
      </c>
      <c r="C5207" t="s">
        <v>201</v>
      </c>
      <c r="D5207" t="s">
        <v>81</v>
      </c>
      <c r="E5207" t="s">
        <v>81</v>
      </c>
      <c r="F5207" t="s">
        <v>323</v>
      </c>
      <c r="G5207">
        <v>18</v>
      </c>
      <c r="H5207" t="s">
        <v>242</v>
      </c>
      <c r="I5207">
        <v>2011</v>
      </c>
      <c r="J5207" t="s">
        <v>92</v>
      </c>
      <c r="K5207" t="s">
        <v>2184</v>
      </c>
      <c r="L5207">
        <v>9795.0881475999995</v>
      </c>
      <c r="M5207" s="9" t="str">
        <f>Data[[#This Row],[schedule]]&amp;" | "&amp;Data[[#This Row],[section]]</f>
        <v xml:space="preserve">SCHEDULE 10: REPORT ON COST ALLOCATIONS | </v>
      </c>
      <c r="N5207" s="9" t="str">
        <f t="shared" si="81"/>
        <v>SCHEDULE 10: REPORT ON COST ALLOCATIONS | Airport Business | Total directly attributable costs</v>
      </c>
    </row>
    <row r="5208" spans="1:14" hidden="1">
      <c r="A5208" t="s">
        <v>2</v>
      </c>
      <c r="B5208">
        <v>2011</v>
      </c>
      <c r="C5208" t="s">
        <v>201</v>
      </c>
      <c r="D5208" t="s">
        <v>81</v>
      </c>
      <c r="E5208" t="s">
        <v>81</v>
      </c>
      <c r="F5208" t="s">
        <v>60</v>
      </c>
      <c r="G5208">
        <v>18</v>
      </c>
      <c r="H5208" t="s">
        <v>242</v>
      </c>
      <c r="I5208">
        <v>2011</v>
      </c>
      <c r="J5208" t="s">
        <v>92</v>
      </c>
      <c r="K5208" t="s">
        <v>2184</v>
      </c>
      <c r="L5208">
        <v>9795.0881475999995</v>
      </c>
      <c r="M5208" s="9" t="str">
        <f>Data[[#This Row],[schedule]]&amp;" | "&amp;Data[[#This Row],[section]]</f>
        <v xml:space="preserve">SCHEDULE 10: REPORT ON COST ALLOCATIONS | </v>
      </c>
      <c r="N5208" s="9" t="str">
        <f t="shared" si="81"/>
        <v>SCHEDULE 10: REPORT ON COST ALLOCATIONS | Total | Total directly attributable costs</v>
      </c>
    </row>
    <row r="5209" spans="1:14" hidden="1">
      <c r="A5209" t="s">
        <v>2</v>
      </c>
      <c r="B5209">
        <v>2011</v>
      </c>
      <c r="C5209" t="s">
        <v>201</v>
      </c>
      <c r="D5209" t="s">
        <v>81</v>
      </c>
      <c r="E5209" t="s">
        <v>81</v>
      </c>
      <c r="F5209" t="s">
        <v>320</v>
      </c>
      <c r="G5209">
        <v>19</v>
      </c>
      <c r="H5209" t="s">
        <v>243</v>
      </c>
      <c r="I5209">
        <v>2011</v>
      </c>
      <c r="J5209" t="s">
        <v>92</v>
      </c>
      <c r="K5209" t="s">
        <v>2185</v>
      </c>
      <c r="L5209">
        <v>11388</v>
      </c>
      <c r="M5209" s="9" t="str">
        <f>Data[[#This Row],[schedule]]&amp;" | "&amp;Data[[#This Row],[section]]</f>
        <v xml:space="preserve">SCHEDULE 10: REPORT ON COST ALLOCATIONS | </v>
      </c>
      <c r="N5209" s="9" t="str">
        <f t="shared" si="81"/>
        <v>SCHEDULE 10: REPORT ON COST ALLOCATIONS | Specified Terminal Activities | Total costs not directly attributable</v>
      </c>
    </row>
    <row r="5210" spans="1:14" hidden="1">
      <c r="A5210" t="s">
        <v>2</v>
      </c>
      <c r="B5210">
        <v>2011</v>
      </c>
      <c r="C5210" t="s">
        <v>201</v>
      </c>
      <c r="D5210" t="s">
        <v>81</v>
      </c>
      <c r="E5210" t="s">
        <v>81</v>
      </c>
      <c r="F5210" t="s">
        <v>321</v>
      </c>
      <c r="G5210">
        <v>19</v>
      </c>
      <c r="H5210" t="s">
        <v>243</v>
      </c>
      <c r="I5210">
        <v>2011</v>
      </c>
      <c r="J5210" t="s">
        <v>92</v>
      </c>
      <c r="K5210" t="s">
        <v>2186</v>
      </c>
      <c r="L5210">
        <v>2634</v>
      </c>
      <c r="M5210" s="9" t="str">
        <f>Data[[#This Row],[schedule]]&amp;" | "&amp;Data[[#This Row],[section]]</f>
        <v xml:space="preserve">SCHEDULE 10: REPORT ON COST ALLOCATIONS | </v>
      </c>
      <c r="N5210" s="9" t="str">
        <f t="shared" si="81"/>
        <v>SCHEDULE 10: REPORT ON COST ALLOCATIONS | Airfield Activities | Total costs not directly attributable</v>
      </c>
    </row>
    <row r="5211" spans="1:14" hidden="1">
      <c r="A5211" t="s">
        <v>2</v>
      </c>
      <c r="B5211">
        <v>2011</v>
      </c>
      <c r="C5211" t="s">
        <v>201</v>
      </c>
      <c r="D5211" t="s">
        <v>81</v>
      </c>
      <c r="E5211" t="s">
        <v>81</v>
      </c>
      <c r="F5211" t="s">
        <v>322</v>
      </c>
      <c r="G5211">
        <v>19</v>
      </c>
      <c r="H5211" t="s">
        <v>243</v>
      </c>
      <c r="I5211">
        <v>2011</v>
      </c>
      <c r="J5211" t="s">
        <v>92</v>
      </c>
      <c r="K5211" t="s">
        <v>2187</v>
      </c>
      <c r="L5211">
        <v>483</v>
      </c>
      <c r="M5211" s="9" t="str">
        <f>Data[[#This Row],[schedule]]&amp;" | "&amp;Data[[#This Row],[section]]</f>
        <v xml:space="preserve">SCHEDULE 10: REPORT ON COST ALLOCATIONS | </v>
      </c>
      <c r="N5211" s="9" t="str">
        <f t="shared" si="81"/>
        <v>SCHEDULE 10: REPORT ON COST ALLOCATIONS | Aircraft and Freight Activities | Total costs not directly attributable</v>
      </c>
    </row>
    <row r="5212" spans="1:14" hidden="1">
      <c r="A5212" t="s">
        <v>2</v>
      </c>
      <c r="B5212">
        <v>2011</v>
      </c>
      <c r="C5212" t="s">
        <v>201</v>
      </c>
      <c r="D5212" t="s">
        <v>81</v>
      </c>
      <c r="E5212" t="s">
        <v>81</v>
      </c>
      <c r="F5212" t="s">
        <v>323</v>
      </c>
      <c r="G5212">
        <v>19</v>
      </c>
      <c r="H5212" t="s">
        <v>243</v>
      </c>
      <c r="I5212">
        <v>2011</v>
      </c>
      <c r="J5212" t="s">
        <v>92</v>
      </c>
      <c r="K5212" t="s">
        <v>2188</v>
      </c>
      <c r="L5212">
        <v>14505</v>
      </c>
      <c r="M5212" s="9" t="str">
        <f>Data[[#This Row],[schedule]]&amp;" | "&amp;Data[[#This Row],[section]]</f>
        <v xml:space="preserve">SCHEDULE 10: REPORT ON COST ALLOCATIONS | </v>
      </c>
      <c r="N5212" s="9" t="str">
        <f t="shared" si="81"/>
        <v>SCHEDULE 10: REPORT ON COST ALLOCATIONS | Airport Business | Total costs not directly attributable</v>
      </c>
    </row>
    <row r="5213" spans="1:14" hidden="1">
      <c r="A5213" t="s">
        <v>2</v>
      </c>
      <c r="B5213">
        <v>2011</v>
      </c>
      <c r="C5213" t="s">
        <v>201</v>
      </c>
      <c r="D5213" t="s">
        <v>81</v>
      </c>
      <c r="E5213" t="s">
        <v>81</v>
      </c>
      <c r="F5213" t="s">
        <v>324</v>
      </c>
      <c r="G5213">
        <v>19</v>
      </c>
      <c r="H5213" t="s">
        <v>243</v>
      </c>
      <c r="I5213">
        <v>2011</v>
      </c>
      <c r="J5213" t="s">
        <v>92</v>
      </c>
      <c r="K5213" t="s">
        <v>2189</v>
      </c>
      <c r="L5213">
        <v>16351</v>
      </c>
      <c r="M5213" s="9" t="str">
        <f>Data[[#This Row],[schedule]]&amp;" | "&amp;Data[[#This Row],[section]]</f>
        <v xml:space="preserve">SCHEDULE 10: REPORT ON COST ALLOCATIONS | </v>
      </c>
      <c r="N5213" s="9" t="str">
        <f t="shared" si="81"/>
        <v>SCHEDULE 10: REPORT ON COST ALLOCATIONS | Unregulated Component | Total costs not directly attributable</v>
      </c>
    </row>
    <row r="5214" spans="1:14" hidden="1">
      <c r="A5214" t="s">
        <v>2</v>
      </c>
      <c r="B5214">
        <v>2011</v>
      </c>
      <c r="C5214" t="s">
        <v>201</v>
      </c>
      <c r="D5214" t="s">
        <v>81</v>
      </c>
      <c r="E5214" t="s">
        <v>81</v>
      </c>
      <c r="F5214" t="s">
        <v>60</v>
      </c>
      <c r="G5214">
        <v>19</v>
      </c>
      <c r="H5214" t="s">
        <v>243</v>
      </c>
      <c r="I5214">
        <v>2011</v>
      </c>
      <c r="J5214" t="s">
        <v>92</v>
      </c>
      <c r="K5214" t="s">
        <v>2190</v>
      </c>
      <c r="L5214">
        <v>30856</v>
      </c>
      <c r="M5214" s="9" t="str">
        <f>Data[[#This Row],[schedule]]&amp;" | "&amp;Data[[#This Row],[section]]</f>
        <v xml:space="preserve">SCHEDULE 10: REPORT ON COST ALLOCATIONS | </v>
      </c>
      <c r="N5214" s="9" t="str">
        <f t="shared" si="81"/>
        <v>SCHEDULE 10: REPORT ON COST ALLOCATIONS | Total | Total costs not directly attributable</v>
      </c>
    </row>
    <row r="5215" spans="1:14" hidden="1">
      <c r="A5215" t="s">
        <v>2</v>
      </c>
      <c r="B5215">
        <v>2011</v>
      </c>
      <c r="C5215" t="s">
        <v>201</v>
      </c>
      <c r="D5215" t="s">
        <v>81</v>
      </c>
      <c r="E5215" t="s">
        <v>81</v>
      </c>
      <c r="F5215" t="s">
        <v>320</v>
      </c>
      <c r="G5215">
        <v>20</v>
      </c>
      <c r="H5215" t="s">
        <v>244</v>
      </c>
      <c r="I5215">
        <v>2011</v>
      </c>
      <c r="J5215" t="s">
        <v>92</v>
      </c>
      <c r="K5215" t="s">
        <v>2191</v>
      </c>
      <c r="L5215">
        <v>13044.651519999999</v>
      </c>
      <c r="M5215" s="9" t="str">
        <f>Data[[#This Row],[schedule]]&amp;" | "&amp;Data[[#This Row],[section]]</f>
        <v xml:space="preserve">SCHEDULE 10: REPORT ON COST ALLOCATIONS | </v>
      </c>
      <c r="N5215" s="9" t="str">
        <f t="shared" si="81"/>
        <v>SCHEDULE 10: REPORT ON COST ALLOCATIONS | Specified Terminal Activities | Total operating costs</v>
      </c>
    </row>
    <row r="5216" spans="1:14" hidden="1">
      <c r="A5216" t="s">
        <v>2</v>
      </c>
      <c r="B5216">
        <v>2011</v>
      </c>
      <c r="C5216" t="s">
        <v>201</v>
      </c>
      <c r="D5216" t="s">
        <v>81</v>
      </c>
      <c r="E5216" t="s">
        <v>81</v>
      </c>
      <c r="F5216" t="s">
        <v>321</v>
      </c>
      <c r="G5216">
        <v>20</v>
      </c>
      <c r="H5216" t="s">
        <v>244</v>
      </c>
      <c r="I5216">
        <v>2011</v>
      </c>
      <c r="J5216" t="s">
        <v>92</v>
      </c>
      <c r="K5216" t="s">
        <v>2192</v>
      </c>
      <c r="L5216">
        <v>9330.9558732000005</v>
      </c>
      <c r="M5216" s="9" t="str">
        <f>Data[[#This Row],[schedule]]&amp;" | "&amp;Data[[#This Row],[section]]</f>
        <v xml:space="preserve">SCHEDULE 10: REPORT ON COST ALLOCATIONS | </v>
      </c>
      <c r="N5216" s="9" t="str">
        <f t="shared" si="81"/>
        <v>SCHEDULE 10: REPORT ON COST ALLOCATIONS | Airfield Activities | Total operating costs</v>
      </c>
    </row>
    <row r="5217" spans="1:14" hidden="1">
      <c r="A5217" t="s">
        <v>2</v>
      </c>
      <c r="B5217">
        <v>2011</v>
      </c>
      <c r="C5217" t="s">
        <v>201</v>
      </c>
      <c r="D5217" t="s">
        <v>81</v>
      </c>
      <c r="E5217" t="s">
        <v>81</v>
      </c>
      <c r="F5217" t="s">
        <v>322</v>
      </c>
      <c r="G5217">
        <v>20</v>
      </c>
      <c r="H5217" t="s">
        <v>244</v>
      </c>
      <c r="I5217">
        <v>2011</v>
      </c>
      <c r="J5217" t="s">
        <v>92</v>
      </c>
      <c r="K5217" t="s">
        <v>2193</v>
      </c>
      <c r="L5217">
        <v>1924.4807544</v>
      </c>
      <c r="M5217" s="9" t="str">
        <f>Data[[#This Row],[schedule]]&amp;" | "&amp;Data[[#This Row],[section]]</f>
        <v xml:space="preserve">SCHEDULE 10: REPORT ON COST ALLOCATIONS | </v>
      </c>
      <c r="N5217" s="9" t="str">
        <f t="shared" si="81"/>
        <v>SCHEDULE 10: REPORT ON COST ALLOCATIONS | Aircraft and Freight Activities | Total operating costs</v>
      </c>
    </row>
    <row r="5218" spans="1:14" hidden="1">
      <c r="A5218" t="s">
        <v>2</v>
      </c>
      <c r="B5218">
        <v>2011</v>
      </c>
      <c r="C5218" t="s">
        <v>201</v>
      </c>
      <c r="D5218" t="s">
        <v>81</v>
      </c>
      <c r="E5218" t="s">
        <v>81</v>
      </c>
      <c r="F5218" t="s">
        <v>323</v>
      </c>
      <c r="G5218">
        <v>20</v>
      </c>
      <c r="H5218" t="s">
        <v>244</v>
      </c>
      <c r="I5218">
        <v>2011</v>
      </c>
      <c r="J5218" t="s">
        <v>92</v>
      </c>
      <c r="K5218" t="s">
        <v>2194</v>
      </c>
      <c r="L5218">
        <v>24300.0881476</v>
      </c>
      <c r="M5218" s="9" t="str">
        <f>Data[[#This Row],[schedule]]&amp;" | "&amp;Data[[#This Row],[section]]</f>
        <v xml:space="preserve">SCHEDULE 10: REPORT ON COST ALLOCATIONS | </v>
      </c>
      <c r="N5218" s="9" t="str">
        <f t="shared" si="81"/>
        <v>SCHEDULE 10: REPORT ON COST ALLOCATIONS | Airport Business | Total operating costs</v>
      </c>
    </row>
    <row r="5219" spans="1:14" hidden="1">
      <c r="A5219" t="s">
        <v>2</v>
      </c>
      <c r="B5219">
        <v>2011</v>
      </c>
      <c r="C5219" t="s">
        <v>201</v>
      </c>
      <c r="D5219" t="s">
        <v>81</v>
      </c>
      <c r="E5219" t="s">
        <v>81</v>
      </c>
      <c r="F5219" t="s">
        <v>324</v>
      </c>
      <c r="G5219">
        <v>20</v>
      </c>
      <c r="H5219" t="s">
        <v>244</v>
      </c>
      <c r="I5219">
        <v>2011</v>
      </c>
      <c r="J5219" t="s">
        <v>92</v>
      </c>
      <c r="K5219" t="s">
        <v>2189</v>
      </c>
      <c r="L5219">
        <v>16351</v>
      </c>
      <c r="M5219" s="9" t="str">
        <f>Data[[#This Row],[schedule]]&amp;" | "&amp;Data[[#This Row],[section]]</f>
        <v xml:space="preserve">SCHEDULE 10: REPORT ON COST ALLOCATIONS | </v>
      </c>
      <c r="N5219" s="9" t="str">
        <f t="shared" si="81"/>
        <v>SCHEDULE 10: REPORT ON COST ALLOCATIONS | Unregulated Component | Total operating costs</v>
      </c>
    </row>
    <row r="5220" spans="1:14" hidden="1">
      <c r="A5220" t="s">
        <v>2</v>
      </c>
      <c r="B5220">
        <v>2011</v>
      </c>
      <c r="C5220" t="s">
        <v>201</v>
      </c>
      <c r="D5220" t="s">
        <v>81</v>
      </c>
      <c r="E5220" t="s">
        <v>81</v>
      </c>
      <c r="F5220" t="s">
        <v>60</v>
      </c>
      <c r="G5220">
        <v>20</v>
      </c>
      <c r="H5220" t="s">
        <v>244</v>
      </c>
      <c r="I5220">
        <v>2011</v>
      </c>
      <c r="J5220" t="s">
        <v>92</v>
      </c>
      <c r="K5220" t="s">
        <v>2195</v>
      </c>
      <c r="L5220">
        <v>40651.0881476</v>
      </c>
      <c r="M5220" s="9" t="str">
        <f>Data[[#This Row],[schedule]]&amp;" | "&amp;Data[[#This Row],[section]]</f>
        <v xml:space="preserve">SCHEDULE 10: REPORT ON COST ALLOCATIONS | </v>
      </c>
      <c r="N5220" s="9" t="str">
        <f t="shared" si="81"/>
        <v>SCHEDULE 10: REPORT ON COST ALLOCATIONS | Total | Total operating costs</v>
      </c>
    </row>
    <row r="5221" spans="1:14" hidden="1">
      <c r="A5221" t="s">
        <v>2</v>
      </c>
      <c r="B5221">
        <v>2011</v>
      </c>
      <c r="C5221" t="s">
        <v>202</v>
      </c>
      <c r="D5221" t="s">
        <v>207</v>
      </c>
      <c r="E5221" t="s">
        <v>81</v>
      </c>
      <c r="F5221" t="s">
        <v>320</v>
      </c>
      <c r="G5221">
        <v>9</v>
      </c>
      <c r="H5221" t="s">
        <v>245</v>
      </c>
      <c r="I5221">
        <v>2011</v>
      </c>
      <c r="J5221" t="s">
        <v>92</v>
      </c>
      <c r="K5221" t="s">
        <v>2196</v>
      </c>
      <c r="L5221">
        <v>1760.2199999337561</v>
      </c>
      <c r="M5221" s="9" t="str">
        <f>Data[[#This Row],[schedule]]&amp;" | "&amp;Data[[#This Row],[section]]</f>
        <v>SCHEDULE 9: REPORT ON ASSET ALLOCATIONS | 9a: Asset Allocations</v>
      </c>
      <c r="N5221" s="9" t="str">
        <f t="shared" si="81"/>
        <v>SCHEDULE 9: REPORT ON ASSET ALLOCATIONS | 9a: Asset Allocations | Specified Terminal Activities | Land: Directly attributable assets</v>
      </c>
    </row>
    <row r="5222" spans="1:14" hidden="1">
      <c r="A5222" t="s">
        <v>2</v>
      </c>
      <c r="B5222">
        <v>2011</v>
      </c>
      <c r="C5222" t="s">
        <v>202</v>
      </c>
      <c r="D5222" t="s">
        <v>207</v>
      </c>
      <c r="E5222" t="s">
        <v>81</v>
      </c>
      <c r="F5222" t="s">
        <v>321</v>
      </c>
      <c r="G5222">
        <v>9</v>
      </c>
      <c r="H5222" t="s">
        <v>245</v>
      </c>
      <c r="I5222">
        <v>2011</v>
      </c>
      <c r="J5222" t="s">
        <v>92</v>
      </c>
      <c r="K5222" t="s">
        <v>2197</v>
      </c>
      <c r="L5222">
        <v>77649.52734704921</v>
      </c>
      <c r="M5222" s="9" t="str">
        <f>Data[[#This Row],[schedule]]&amp;" | "&amp;Data[[#This Row],[section]]</f>
        <v>SCHEDULE 9: REPORT ON ASSET ALLOCATIONS | 9a: Asset Allocations</v>
      </c>
      <c r="N5222" s="9" t="str">
        <f t="shared" si="81"/>
        <v>SCHEDULE 9: REPORT ON ASSET ALLOCATIONS | 9a: Asset Allocations | Airfield Activities | Land: Directly attributable assets</v>
      </c>
    </row>
    <row r="5223" spans="1:14" hidden="1">
      <c r="A5223" t="s">
        <v>2</v>
      </c>
      <c r="B5223">
        <v>2011</v>
      </c>
      <c r="C5223" t="s">
        <v>202</v>
      </c>
      <c r="D5223" t="s">
        <v>207</v>
      </c>
      <c r="E5223" t="s">
        <v>81</v>
      </c>
      <c r="F5223" t="s">
        <v>322</v>
      </c>
      <c r="G5223">
        <v>9</v>
      </c>
      <c r="H5223" t="s">
        <v>245</v>
      </c>
      <c r="I5223">
        <v>2011</v>
      </c>
      <c r="J5223" t="s">
        <v>92</v>
      </c>
      <c r="K5223" t="s">
        <v>2198</v>
      </c>
      <c r="L5223">
        <v>6242.8443129457328</v>
      </c>
      <c r="M5223" s="9" t="str">
        <f>Data[[#This Row],[schedule]]&amp;" | "&amp;Data[[#This Row],[section]]</f>
        <v>SCHEDULE 9: REPORT ON ASSET ALLOCATIONS | 9a: Asset Allocations</v>
      </c>
      <c r="N5223" s="9" t="str">
        <f t="shared" si="81"/>
        <v>SCHEDULE 9: REPORT ON ASSET ALLOCATIONS | 9a: Asset Allocations | Aircraft and Freight Activities | Land: Directly attributable assets</v>
      </c>
    </row>
    <row r="5224" spans="1:14" hidden="1">
      <c r="A5224" t="s">
        <v>2</v>
      </c>
      <c r="B5224">
        <v>2011</v>
      </c>
      <c r="C5224" t="s">
        <v>202</v>
      </c>
      <c r="D5224" t="s">
        <v>207</v>
      </c>
      <c r="E5224" t="s">
        <v>81</v>
      </c>
      <c r="F5224" t="s">
        <v>323</v>
      </c>
      <c r="G5224">
        <v>9</v>
      </c>
      <c r="H5224" t="s">
        <v>245</v>
      </c>
      <c r="I5224">
        <v>2011</v>
      </c>
      <c r="J5224" t="s">
        <v>92</v>
      </c>
      <c r="K5224" t="s">
        <v>2199</v>
      </c>
      <c r="L5224">
        <v>85652.591659928701</v>
      </c>
      <c r="M5224" s="9" t="str">
        <f>Data[[#This Row],[schedule]]&amp;" | "&amp;Data[[#This Row],[section]]</f>
        <v>SCHEDULE 9: REPORT ON ASSET ALLOCATIONS | 9a: Asset Allocations</v>
      </c>
      <c r="N5224" s="9" t="str">
        <f t="shared" si="81"/>
        <v>SCHEDULE 9: REPORT ON ASSET ALLOCATIONS | 9a: Asset Allocations | Airport Business | Land: Directly attributable assets</v>
      </c>
    </row>
    <row r="5225" spans="1:14" hidden="1">
      <c r="A5225" t="s">
        <v>2</v>
      </c>
      <c r="B5225">
        <v>2011</v>
      </c>
      <c r="C5225" t="s">
        <v>202</v>
      </c>
      <c r="D5225" t="s">
        <v>207</v>
      </c>
      <c r="E5225" t="s">
        <v>81</v>
      </c>
      <c r="F5225" t="s">
        <v>60</v>
      </c>
      <c r="G5225">
        <v>9</v>
      </c>
      <c r="H5225" t="s">
        <v>245</v>
      </c>
      <c r="I5225">
        <v>2011</v>
      </c>
      <c r="J5225" t="s">
        <v>92</v>
      </c>
      <c r="K5225" t="s">
        <v>2199</v>
      </c>
      <c r="L5225">
        <v>85652.591659928701</v>
      </c>
      <c r="M5225" s="9" t="str">
        <f>Data[[#This Row],[schedule]]&amp;" | "&amp;Data[[#This Row],[section]]</f>
        <v>SCHEDULE 9: REPORT ON ASSET ALLOCATIONS | 9a: Asset Allocations</v>
      </c>
      <c r="N5225" s="9" t="str">
        <f t="shared" si="81"/>
        <v>SCHEDULE 9: REPORT ON ASSET ALLOCATIONS | 9a: Asset Allocations | Total | Land: Directly attributable assets</v>
      </c>
    </row>
    <row r="5226" spans="1:14" hidden="1">
      <c r="A5226" t="s">
        <v>2</v>
      </c>
      <c r="B5226">
        <v>2011</v>
      </c>
      <c r="C5226" t="s">
        <v>202</v>
      </c>
      <c r="D5226" t="s">
        <v>207</v>
      </c>
      <c r="E5226" t="s">
        <v>81</v>
      </c>
      <c r="F5226" t="s">
        <v>320</v>
      </c>
      <c r="G5226">
        <v>10</v>
      </c>
      <c r="H5226" t="s">
        <v>246</v>
      </c>
      <c r="I5226">
        <v>2011</v>
      </c>
      <c r="J5226" t="s">
        <v>92</v>
      </c>
      <c r="K5226" t="s">
        <v>2200</v>
      </c>
      <c r="L5226">
        <v>962.34809317500469</v>
      </c>
      <c r="M5226" s="9" t="str">
        <f>Data[[#This Row],[schedule]]&amp;" | "&amp;Data[[#This Row],[section]]</f>
        <v>SCHEDULE 9: REPORT ON ASSET ALLOCATIONS | 9a: Asset Allocations</v>
      </c>
      <c r="N5226" s="9" t="str">
        <f t="shared" si="81"/>
        <v>SCHEDULE 9: REPORT ON ASSET ALLOCATIONS | 9a: Asset Allocations | Specified Terminal Activities | Land: Assets not directly attributable</v>
      </c>
    </row>
    <row r="5227" spans="1:14" hidden="1">
      <c r="A5227" t="s">
        <v>2</v>
      </c>
      <c r="B5227">
        <v>2011</v>
      </c>
      <c r="C5227" t="s">
        <v>202</v>
      </c>
      <c r="D5227" t="s">
        <v>207</v>
      </c>
      <c r="E5227" t="s">
        <v>81</v>
      </c>
      <c r="F5227" t="s">
        <v>321</v>
      </c>
      <c r="G5227">
        <v>10</v>
      </c>
      <c r="H5227" t="s">
        <v>246</v>
      </c>
      <c r="I5227">
        <v>2011</v>
      </c>
      <c r="J5227" t="s">
        <v>92</v>
      </c>
      <c r="K5227" t="s">
        <v>2201</v>
      </c>
      <c r="L5227">
        <v>749.83845794865931</v>
      </c>
      <c r="M5227" s="9" t="str">
        <f>Data[[#This Row],[schedule]]&amp;" | "&amp;Data[[#This Row],[section]]</f>
        <v>SCHEDULE 9: REPORT ON ASSET ALLOCATIONS | 9a: Asset Allocations</v>
      </c>
      <c r="N5227" s="9" t="str">
        <f t="shared" si="81"/>
        <v>SCHEDULE 9: REPORT ON ASSET ALLOCATIONS | 9a: Asset Allocations | Airfield Activities | Land: Assets not directly attributable</v>
      </c>
    </row>
    <row r="5228" spans="1:14" hidden="1">
      <c r="A5228" t="s">
        <v>2</v>
      </c>
      <c r="B5228">
        <v>2011</v>
      </c>
      <c r="C5228" t="s">
        <v>202</v>
      </c>
      <c r="D5228" t="s">
        <v>207</v>
      </c>
      <c r="E5228" t="s">
        <v>81</v>
      </c>
      <c r="F5228" t="s">
        <v>322</v>
      </c>
      <c r="G5228">
        <v>10</v>
      </c>
      <c r="H5228" t="s">
        <v>246</v>
      </c>
      <c r="I5228">
        <v>2011</v>
      </c>
      <c r="J5228" t="s">
        <v>92</v>
      </c>
      <c r="K5228" t="s">
        <v>2202</v>
      </c>
      <c r="L5228">
        <v>254.03332244130681</v>
      </c>
      <c r="M5228" s="9" t="str">
        <f>Data[[#This Row],[schedule]]&amp;" | "&amp;Data[[#This Row],[section]]</f>
        <v>SCHEDULE 9: REPORT ON ASSET ALLOCATIONS | 9a: Asset Allocations</v>
      </c>
      <c r="N5228" s="9" t="str">
        <f t="shared" si="81"/>
        <v>SCHEDULE 9: REPORT ON ASSET ALLOCATIONS | 9a: Asset Allocations | Aircraft and Freight Activities | Land: Assets not directly attributable</v>
      </c>
    </row>
    <row r="5229" spans="1:14" hidden="1">
      <c r="A5229" t="s">
        <v>2</v>
      </c>
      <c r="B5229">
        <v>2011</v>
      </c>
      <c r="C5229" t="s">
        <v>202</v>
      </c>
      <c r="D5229" t="s">
        <v>207</v>
      </c>
      <c r="E5229" t="s">
        <v>81</v>
      </c>
      <c r="F5229" t="s">
        <v>323</v>
      </c>
      <c r="G5229">
        <v>10</v>
      </c>
      <c r="H5229" t="s">
        <v>246</v>
      </c>
      <c r="I5229">
        <v>2011</v>
      </c>
      <c r="J5229" t="s">
        <v>92</v>
      </c>
      <c r="K5229" t="s">
        <v>2203</v>
      </c>
      <c r="L5229">
        <v>1966.2198735649711</v>
      </c>
      <c r="M5229" s="9" t="str">
        <f>Data[[#This Row],[schedule]]&amp;" | "&amp;Data[[#This Row],[section]]</f>
        <v>SCHEDULE 9: REPORT ON ASSET ALLOCATIONS | 9a: Asset Allocations</v>
      </c>
      <c r="N5229" s="9" t="str">
        <f t="shared" si="81"/>
        <v>SCHEDULE 9: REPORT ON ASSET ALLOCATIONS | 9a: Asset Allocations | Airport Business | Land: Assets not directly attributable</v>
      </c>
    </row>
    <row r="5230" spans="1:14" hidden="1">
      <c r="A5230" t="s">
        <v>2</v>
      </c>
      <c r="B5230">
        <v>2011</v>
      </c>
      <c r="C5230" t="s">
        <v>202</v>
      </c>
      <c r="D5230" t="s">
        <v>207</v>
      </c>
      <c r="E5230" t="s">
        <v>81</v>
      </c>
      <c r="F5230" t="s">
        <v>324</v>
      </c>
      <c r="G5230">
        <v>10</v>
      </c>
      <c r="H5230" t="s">
        <v>246</v>
      </c>
      <c r="I5230">
        <v>2011</v>
      </c>
      <c r="J5230" t="s">
        <v>92</v>
      </c>
      <c r="K5230" t="s">
        <v>2204</v>
      </c>
      <c r="L5230">
        <v>1726.076183504149</v>
      </c>
      <c r="M5230" s="9" t="str">
        <f>Data[[#This Row],[schedule]]&amp;" | "&amp;Data[[#This Row],[section]]</f>
        <v>SCHEDULE 9: REPORT ON ASSET ALLOCATIONS | 9a: Asset Allocations</v>
      </c>
      <c r="N5230" s="9" t="str">
        <f t="shared" si="81"/>
        <v>SCHEDULE 9: REPORT ON ASSET ALLOCATIONS | 9a: Asset Allocations | Unregulated Component | Land: Assets not directly attributable</v>
      </c>
    </row>
    <row r="5231" spans="1:14" hidden="1">
      <c r="A5231" t="s">
        <v>2</v>
      </c>
      <c r="B5231">
        <v>2011</v>
      </c>
      <c r="C5231" t="s">
        <v>202</v>
      </c>
      <c r="D5231" t="s">
        <v>207</v>
      </c>
      <c r="E5231" t="s">
        <v>81</v>
      </c>
      <c r="F5231" t="s">
        <v>60</v>
      </c>
      <c r="G5231">
        <v>10</v>
      </c>
      <c r="H5231" t="s">
        <v>246</v>
      </c>
      <c r="I5231">
        <v>2011</v>
      </c>
      <c r="J5231" t="s">
        <v>92</v>
      </c>
      <c r="K5231" t="s">
        <v>2205</v>
      </c>
      <c r="L5231">
        <v>3692.2960570691189</v>
      </c>
      <c r="M5231" s="9" t="str">
        <f>Data[[#This Row],[schedule]]&amp;" | "&amp;Data[[#This Row],[section]]</f>
        <v>SCHEDULE 9: REPORT ON ASSET ALLOCATIONS | 9a: Asset Allocations</v>
      </c>
      <c r="N5231" s="9" t="str">
        <f t="shared" si="81"/>
        <v>SCHEDULE 9: REPORT ON ASSET ALLOCATIONS | 9a: Asset Allocations | Total | Land: Assets not directly attributable</v>
      </c>
    </row>
    <row r="5232" spans="1:14" hidden="1">
      <c r="A5232" t="s">
        <v>2</v>
      </c>
      <c r="B5232">
        <v>2011</v>
      </c>
      <c r="C5232" t="s">
        <v>202</v>
      </c>
      <c r="D5232" t="s">
        <v>207</v>
      </c>
      <c r="E5232" t="s">
        <v>81</v>
      </c>
      <c r="F5232" t="s">
        <v>323</v>
      </c>
      <c r="G5232">
        <v>11</v>
      </c>
      <c r="H5232" t="s">
        <v>247</v>
      </c>
      <c r="I5232">
        <v>2011</v>
      </c>
      <c r="J5232" t="s">
        <v>92</v>
      </c>
      <c r="K5232" t="s">
        <v>2206</v>
      </c>
      <c r="L5232">
        <v>87618.811533493674</v>
      </c>
      <c r="M5232" s="9" t="str">
        <f>Data[[#This Row],[schedule]]&amp;" | "&amp;Data[[#This Row],[section]]</f>
        <v>SCHEDULE 9: REPORT ON ASSET ALLOCATIONS | 9a: Asset Allocations</v>
      </c>
      <c r="N5232" s="9" t="str">
        <f t="shared" si="81"/>
        <v>SCHEDULE 9: REPORT ON ASSET ALLOCATIONS | 9a: Asset Allocations | Airport Business | Total value land</v>
      </c>
    </row>
    <row r="5233" spans="1:14" hidden="1">
      <c r="A5233" t="s">
        <v>2</v>
      </c>
      <c r="B5233">
        <v>2011</v>
      </c>
      <c r="C5233" t="s">
        <v>202</v>
      </c>
      <c r="D5233" t="s">
        <v>207</v>
      </c>
      <c r="E5233" t="s">
        <v>81</v>
      </c>
      <c r="F5233" t="s">
        <v>320</v>
      </c>
      <c r="G5233">
        <v>13</v>
      </c>
      <c r="H5233" t="s">
        <v>248</v>
      </c>
      <c r="I5233">
        <v>2011</v>
      </c>
      <c r="J5233" t="s">
        <v>92</v>
      </c>
      <c r="K5233" t="s">
        <v>458</v>
      </c>
      <c r="L5233">
        <v>0</v>
      </c>
      <c r="M5233" s="9" t="str">
        <f>Data[[#This Row],[schedule]]&amp;" | "&amp;Data[[#This Row],[section]]</f>
        <v>SCHEDULE 9: REPORT ON ASSET ALLOCATIONS | 9a: Asset Allocations</v>
      </c>
      <c r="N5233" s="9" t="str">
        <f t="shared" si="81"/>
        <v>SCHEDULE 9: REPORT ON ASSET ALLOCATIONS | 9a: Asset Allocations | Specified Terminal Activities | Sealed Surfaces: Directly attributable assets</v>
      </c>
    </row>
    <row r="5234" spans="1:14" hidden="1">
      <c r="A5234" t="s">
        <v>2</v>
      </c>
      <c r="B5234">
        <v>2011</v>
      </c>
      <c r="C5234" t="s">
        <v>202</v>
      </c>
      <c r="D5234" t="s">
        <v>207</v>
      </c>
      <c r="E5234" t="s">
        <v>81</v>
      </c>
      <c r="F5234" t="s">
        <v>321</v>
      </c>
      <c r="G5234">
        <v>13</v>
      </c>
      <c r="H5234" t="s">
        <v>248</v>
      </c>
      <c r="I5234">
        <v>2011</v>
      </c>
      <c r="J5234" t="s">
        <v>92</v>
      </c>
      <c r="K5234" t="s">
        <v>2069</v>
      </c>
      <c r="L5234">
        <v>92081.093377610407</v>
      </c>
      <c r="M5234" s="9" t="str">
        <f>Data[[#This Row],[schedule]]&amp;" | "&amp;Data[[#This Row],[section]]</f>
        <v>SCHEDULE 9: REPORT ON ASSET ALLOCATIONS | 9a: Asset Allocations</v>
      </c>
      <c r="N5234" s="9" t="str">
        <f t="shared" si="81"/>
        <v>SCHEDULE 9: REPORT ON ASSET ALLOCATIONS | 9a: Asset Allocations | Airfield Activities | Sealed Surfaces: Directly attributable assets</v>
      </c>
    </row>
    <row r="5235" spans="1:14" hidden="1">
      <c r="A5235" t="s">
        <v>2</v>
      </c>
      <c r="B5235">
        <v>2011</v>
      </c>
      <c r="C5235" t="s">
        <v>202</v>
      </c>
      <c r="D5235" t="s">
        <v>207</v>
      </c>
      <c r="E5235" t="s">
        <v>81</v>
      </c>
      <c r="F5235" t="s">
        <v>322</v>
      </c>
      <c r="G5235">
        <v>13</v>
      </c>
      <c r="H5235" t="s">
        <v>248</v>
      </c>
      <c r="I5235">
        <v>2011</v>
      </c>
      <c r="J5235" t="s">
        <v>92</v>
      </c>
      <c r="K5235" t="s">
        <v>458</v>
      </c>
      <c r="L5235">
        <v>0</v>
      </c>
      <c r="M5235" s="9" t="str">
        <f>Data[[#This Row],[schedule]]&amp;" | "&amp;Data[[#This Row],[section]]</f>
        <v>SCHEDULE 9: REPORT ON ASSET ALLOCATIONS | 9a: Asset Allocations</v>
      </c>
      <c r="N5235" s="9" t="str">
        <f t="shared" si="81"/>
        <v>SCHEDULE 9: REPORT ON ASSET ALLOCATIONS | 9a: Asset Allocations | Aircraft and Freight Activities | Sealed Surfaces: Directly attributable assets</v>
      </c>
    </row>
    <row r="5236" spans="1:14" hidden="1">
      <c r="A5236" t="s">
        <v>2</v>
      </c>
      <c r="B5236">
        <v>2011</v>
      </c>
      <c r="C5236" t="s">
        <v>202</v>
      </c>
      <c r="D5236" t="s">
        <v>207</v>
      </c>
      <c r="E5236" t="s">
        <v>81</v>
      </c>
      <c r="F5236" t="s">
        <v>323</v>
      </c>
      <c r="G5236">
        <v>13</v>
      </c>
      <c r="H5236" t="s">
        <v>248</v>
      </c>
      <c r="I5236">
        <v>2011</v>
      </c>
      <c r="J5236" t="s">
        <v>92</v>
      </c>
      <c r="K5236" t="s">
        <v>2069</v>
      </c>
      <c r="L5236">
        <v>92081.093377610407</v>
      </c>
      <c r="M5236" s="9" t="str">
        <f>Data[[#This Row],[schedule]]&amp;" | "&amp;Data[[#This Row],[section]]</f>
        <v>SCHEDULE 9: REPORT ON ASSET ALLOCATIONS | 9a: Asset Allocations</v>
      </c>
      <c r="N5236" s="9" t="str">
        <f t="shared" si="81"/>
        <v>SCHEDULE 9: REPORT ON ASSET ALLOCATIONS | 9a: Asset Allocations | Airport Business | Sealed Surfaces: Directly attributable assets</v>
      </c>
    </row>
    <row r="5237" spans="1:14" hidden="1">
      <c r="A5237" t="s">
        <v>2</v>
      </c>
      <c r="B5237">
        <v>2011</v>
      </c>
      <c r="C5237" t="s">
        <v>202</v>
      </c>
      <c r="D5237" t="s">
        <v>207</v>
      </c>
      <c r="E5237" t="s">
        <v>81</v>
      </c>
      <c r="F5237" t="s">
        <v>60</v>
      </c>
      <c r="G5237">
        <v>13</v>
      </c>
      <c r="H5237" t="s">
        <v>248</v>
      </c>
      <c r="I5237">
        <v>2011</v>
      </c>
      <c r="J5237" t="s">
        <v>92</v>
      </c>
      <c r="K5237" t="s">
        <v>2069</v>
      </c>
      <c r="L5237">
        <v>92081.093377610407</v>
      </c>
      <c r="M5237" s="9" t="str">
        <f>Data[[#This Row],[schedule]]&amp;" | "&amp;Data[[#This Row],[section]]</f>
        <v>SCHEDULE 9: REPORT ON ASSET ALLOCATIONS | 9a: Asset Allocations</v>
      </c>
      <c r="N5237" s="9" t="str">
        <f t="shared" si="81"/>
        <v>SCHEDULE 9: REPORT ON ASSET ALLOCATIONS | 9a: Asset Allocations | Total | Sealed Surfaces: Directly attributable assets</v>
      </c>
    </row>
    <row r="5238" spans="1:14" hidden="1">
      <c r="A5238" t="s">
        <v>2</v>
      </c>
      <c r="B5238">
        <v>2011</v>
      </c>
      <c r="C5238" t="s">
        <v>202</v>
      </c>
      <c r="D5238" t="s">
        <v>207</v>
      </c>
      <c r="E5238" t="s">
        <v>81</v>
      </c>
      <c r="F5238" t="s">
        <v>320</v>
      </c>
      <c r="G5238">
        <v>14</v>
      </c>
      <c r="H5238" t="s">
        <v>249</v>
      </c>
      <c r="I5238">
        <v>2011</v>
      </c>
      <c r="J5238" t="s">
        <v>92</v>
      </c>
      <c r="K5238" t="s">
        <v>458</v>
      </c>
      <c r="L5238">
        <v>0</v>
      </c>
      <c r="M5238" s="9" t="str">
        <f>Data[[#This Row],[schedule]]&amp;" | "&amp;Data[[#This Row],[section]]</f>
        <v>SCHEDULE 9: REPORT ON ASSET ALLOCATIONS | 9a: Asset Allocations</v>
      </c>
      <c r="N5238" s="9" t="str">
        <f t="shared" si="81"/>
        <v>SCHEDULE 9: REPORT ON ASSET ALLOCATIONS | 9a: Asset Allocations | Specified Terminal Activities | Sealed Surfaces: Assets not directly attributable</v>
      </c>
    </row>
    <row r="5239" spans="1:14" hidden="1">
      <c r="A5239" t="s">
        <v>2</v>
      </c>
      <c r="B5239">
        <v>2011</v>
      </c>
      <c r="C5239" t="s">
        <v>202</v>
      </c>
      <c r="D5239" t="s">
        <v>207</v>
      </c>
      <c r="E5239" t="s">
        <v>81</v>
      </c>
      <c r="F5239" t="s">
        <v>321</v>
      </c>
      <c r="G5239">
        <v>14</v>
      </c>
      <c r="H5239" t="s">
        <v>249</v>
      </c>
      <c r="I5239">
        <v>2011</v>
      </c>
      <c r="J5239" t="s">
        <v>92</v>
      </c>
      <c r="K5239" t="s">
        <v>458</v>
      </c>
      <c r="L5239">
        <v>0</v>
      </c>
      <c r="M5239" s="9" t="str">
        <f>Data[[#This Row],[schedule]]&amp;" | "&amp;Data[[#This Row],[section]]</f>
        <v>SCHEDULE 9: REPORT ON ASSET ALLOCATIONS | 9a: Asset Allocations</v>
      </c>
      <c r="N5239" s="9" t="str">
        <f t="shared" si="81"/>
        <v>SCHEDULE 9: REPORT ON ASSET ALLOCATIONS | 9a: Asset Allocations | Airfield Activities | Sealed Surfaces: Assets not directly attributable</v>
      </c>
    </row>
    <row r="5240" spans="1:14" hidden="1">
      <c r="A5240" t="s">
        <v>2</v>
      </c>
      <c r="B5240">
        <v>2011</v>
      </c>
      <c r="C5240" t="s">
        <v>202</v>
      </c>
      <c r="D5240" t="s">
        <v>207</v>
      </c>
      <c r="E5240" t="s">
        <v>81</v>
      </c>
      <c r="F5240" t="s">
        <v>322</v>
      </c>
      <c r="G5240">
        <v>14</v>
      </c>
      <c r="H5240" t="s">
        <v>249</v>
      </c>
      <c r="I5240">
        <v>2011</v>
      </c>
      <c r="J5240" t="s">
        <v>92</v>
      </c>
      <c r="K5240" t="s">
        <v>458</v>
      </c>
      <c r="L5240">
        <v>0</v>
      </c>
      <c r="M5240" s="9" t="str">
        <f>Data[[#This Row],[schedule]]&amp;" | "&amp;Data[[#This Row],[section]]</f>
        <v>SCHEDULE 9: REPORT ON ASSET ALLOCATIONS | 9a: Asset Allocations</v>
      </c>
      <c r="N5240" s="9" t="str">
        <f t="shared" si="81"/>
        <v>SCHEDULE 9: REPORT ON ASSET ALLOCATIONS | 9a: Asset Allocations | Aircraft and Freight Activities | Sealed Surfaces: Assets not directly attributable</v>
      </c>
    </row>
    <row r="5241" spans="1:14" hidden="1">
      <c r="A5241" t="s">
        <v>2</v>
      </c>
      <c r="B5241">
        <v>2011</v>
      </c>
      <c r="C5241" t="s">
        <v>202</v>
      </c>
      <c r="D5241" t="s">
        <v>207</v>
      </c>
      <c r="E5241" t="s">
        <v>81</v>
      </c>
      <c r="F5241" t="s">
        <v>323</v>
      </c>
      <c r="G5241">
        <v>14</v>
      </c>
      <c r="H5241" t="s">
        <v>249</v>
      </c>
      <c r="I5241">
        <v>2011</v>
      </c>
      <c r="J5241" t="s">
        <v>92</v>
      </c>
      <c r="K5241" t="s">
        <v>458</v>
      </c>
      <c r="L5241">
        <v>0</v>
      </c>
      <c r="M5241" s="9" t="str">
        <f>Data[[#This Row],[schedule]]&amp;" | "&amp;Data[[#This Row],[section]]</f>
        <v>SCHEDULE 9: REPORT ON ASSET ALLOCATIONS | 9a: Asset Allocations</v>
      </c>
      <c r="N5241" s="9" t="str">
        <f t="shared" si="81"/>
        <v>SCHEDULE 9: REPORT ON ASSET ALLOCATIONS | 9a: Asset Allocations | Airport Business | Sealed Surfaces: Assets not directly attributable</v>
      </c>
    </row>
    <row r="5242" spans="1:14" hidden="1">
      <c r="A5242" t="s">
        <v>2</v>
      </c>
      <c r="B5242">
        <v>2011</v>
      </c>
      <c r="C5242" t="s">
        <v>202</v>
      </c>
      <c r="D5242" t="s">
        <v>207</v>
      </c>
      <c r="E5242" t="s">
        <v>81</v>
      </c>
      <c r="F5242" t="s">
        <v>324</v>
      </c>
      <c r="G5242">
        <v>14</v>
      </c>
      <c r="H5242" t="s">
        <v>249</v>
      </c>
      <c r="I5242">
        <v>2011</v>
      </c>
      <c r="J5242" t="s">
        <v>92</v>
      </c>
      <c r="K5242" t="s">
        <v>458</v>
      </c>
      <c r="L5242">
        <v>0</v>
      </c>
      <c r="M5242" s="9" t="str">
        <f>Data[[#This Row],[schedule]]&amp;" | "&amp;Data[[#This Row],[section]]</f>
        <v>SCHEDULE 9: REPORT ON ASSET ALLOCATIONS | 9a: Asset Allocations</v>
      </c>
      <c r="N5242" s="9" t="str">
        <f t="shared" si="81"/>
        <v>SCHEDULE 9: REPORT ON ASSET ALLOCATIONS | 9a: Asset Allocations | Unregulated Component | Sealed Surfaces: Assets not directly attributable</v>
      </c>
    </row>
    <row r="5243" spans="1:14" hidden="1">
      <c r="A5243" t="s">
        <v>2</v>
      </c>
      <c r="B5243">
        <v>2011</v>
      </c>
      <c r="C5243" t="s">
        <v>202</v>
      </c>
      <c r="D5243" t="s">
        <v>207</v>
      </c>
      <c r="E5243" t="s">
        <v>81</v>
      </c>
      <c r="F5243" t="s">
        <v>60</v>
      </c>
      <c r="G5243">
        <v>14</v>
      </c>
      <c r="H5243" t="s">
        <v>249</v>
      </c>
      <c r="I5243">
        <v>2011</v>
      </c>
      <c r="J5243" t="s">
        <v>92</v>
      </c>
      <c r="K5243" t="s">
        <v>458</v>
      </c>
      <c r="L5243">
        <v>0</v>
      </c>
      <c r="M5243" s="9" t="str">
        <f>Data[[#This Row],[schedule]]&amp;" | "&amp;Data[[#This Row],[section]]</f>
        <v>SCHEDULE 9: REPORT ON ASSET ALLOCATIONS | 9a: Asset Allocations</v>
      </c>
      <c r="N5243" s="9" t="str">
        <f t="shared" si="81"/>
        <v>SCHEDULE 9: REPORT ON ASSET ALLOCATIONS | 9a: Asset Allocations | Total | Sealed Surfaces: Assets not directly attributable</v>
      </c>
    </row>
    <row r="5244" spans="1:14" hidden="1">
      <c r="A5244" t="s">
        <v>2</v>
      </c>
      <c r="B5244">
        <v>2011</v>
      </c>
      <c r="C5244" t="s">
        <v>202</v>
      </c>
      <c r="D5244" t="s">
        <v>207</v>
      </c>
      <c r="E5244" t="s">
        <v>81</v>
      </c>
      <c r="F5244" t="s">
        <v>323</v>
      </c>
      <c r="G5244">
        <v>15</v>
      </c>
      <c r="H5244" t="s">
        <v>250</v>
      </c>
      <c r="I5244">
        <v>2011</v>
      </c>
      <c r="J5244" t="s">
        <v>92</v>
      </c>
      <c r="K5244" t="s">
        <v>2069</v>
      </c>
      <c r="L5244">
        <v>92081.093377610407</v>
      </c>
      <c r="M5244" s="9" t="str">
        <f>Data[[#This Row],[schedule]]&amp;" | "&amp;Data[[#This Row],[section]]</f>
        <v>SCHEDULE 9: REPORT ON ASSET ALLOCATIONS | 9a: Asset Allocations</v>
      </c>
      <c r="N5244" s="9" t="str">
        <f t="shared" si="81"/>
        <v>SCHEDULE 9: REPORT ON ASSET ALLOCATIONS | 9a: Asset Allocations | Airport Business | Total value sealed surfaces</v>
      </c>
    </row>
    <row r="5245" spans="1:14" hidden="1">
      <c r="A5245" t="s">
        <v>2</v>
      </c>
      <c r="B5245">
        <v>2011</v>
      </c>
      <c r="C5245" t="s">
        <v>202</v>
      </c>
      <c r="D5245" t="s">
        <v>207</v>
      </c>
      <c r="E5245" t="s">
        <v>81</v>
      </c>
      <c r="F5245" t="s">
        <v>320</v>
      </c>
      <c r="G5245">
        <v>17</v>
      </c>
      <c r="H5245" t="s">
        <v>251</v>
      </c>
      <c r="I5245">
        <v>2011</v>
      </c>
      <c r="J5245" t="s">
        <v>92</v>
      </c>
      <c r="K5245" t="s">
        <v>2207</v>
      </c>
      <c r="L5245">
        <v>17267.41413634349</v>
      </c>
      <c r="M5245" s="9" t="str">
        <f>Data[[#This Row],[schedule]]&amp;" | "&amp;Data[[#This Row],[section]]</f>
        <v>SCHEDULE 9: REPORT ON ASSET ALLOCATIONS | 9a: Asset Allocations</v>
      </c>
      <c r="N5245" s="9" t="str">
        <f t="shared" si="81"/>
        <v>SCHEDULE 9: REPORT ON ASSET ALLOCATIONS | 9a: Asset Allocations | Specified Terminal Activities | Infrastructure and Buildings: Directly attributable assets</v>
      </c>
    </row>
    <row r="5246" spans="1:14" hidden="1">
      <c r="A5246" t="s">
        <v>2</v>
      </c>
      <c r="B5246">
        <v>2011</v>
      </c>
      <c r="C5246" t="s">
        <v>202</v>
      </c>
      <c r="D5246" t="s">
        <v>207</v>
      </c>
      <c r="E5246" t="s">
        <v>81</v>
      </c>
      <c r="F5246" t="s">
        <v>321</v>
      </c>
      <c r="G5246">
        <v>17</v>
      </c>
      <c r="H5246" t="s">
        <v>251</v>
      </c>
      <c r="I5246">
        <v>2011</v>
      </c>
      <c r="J5246" t="s">
        <v>92</v>
      </c>
      <c r="K5246" t="s">
        <v>2208</v>
      </c>
      <c r="L5246">
        <v>3239.815939521096</v>
      </c>
      <c r="M5246" s="9" t="str">
        <f>Data[[#This Row],[schedule]]&amp;" | "&amp;Data[[#This Row],[section]]</f>
        <v>SCHEDULE 9: REPORT ON ASSET ALLOCATIONS | 9a: Asset Allocations</v>
      </c>
      <c r="N5246" s="9" t="str">
        <f t="shared" si="81"/>
        <v>SCHEDULE 9: REPORT ON ASSET ALLOCATIONS | 9a: Asset Allocations | Airfield Activities | Infrastructure and Buildings: Directly attributable assets</v>
      </c>
    </row>
    <row r="5247" spans="1:14" hidden="1">
      <c r="A5247" t="s">
        <v>2</v>
      </c>
      <c r="B5247">
        <v>2011</v>
      </c>
      <c r="C5247" t="s">
        <v>202</v>
      </c>
      <c r="D5247" t="s">
        <v>207</v>
      </c>
      <c r="E5247" t="s">
        <v>81</v>
      </c>
      <c r="F5247" t="s">
        <v>322</v>
      </c>
      <c r="G5247">
        <v>17</v>
      </c>
      <c r="H5247" t="s">
        <v>251</v>
      </c>
      <c r="I5247">
        <v>2011</v>
      </c>
      <c r="J5247" t="s">
        <v>92</v>
      </c>
      <c r="K5247" t="s">
        <v>2209</v>
      </c>
      <c r="L5247">
        <v>10712.335812806021</v>
      </c>
      <c r="M5247" s="9" t="str">
        <f>Data[[#This Row],[schedule]]&amp;" | "&amp;Data[[#This Row],[section]]</f>
        <v>SCHEDULE 9: REPORT ON ASSET ALLOCATIONS | 9a: Asset Allocations</v>
      </c>
      <c r="N5247" s="9" t="str">
        <f t="shared" si="81"/>
        <v>SCHEDULE 9: REPORT ON ASSET ALLOCATIONS | 9a: Asset Allocations | Aircraft and Freight Activities | Infrastructure and Buildings: Directly attributable assets</v>
      </c>
    </row>
    <row r="5248" spans="1:14" hidden="1">
      <c r="A5248" t="s">
        <v>2</v>
      </c>
      <c r="B5248">
        <v>2011</v>
      </c>
      <c r="C5248" t="s">
        <v>202</v>
      </c>
      <c r="D5248" t="s">
        <v>207</v>
      </c>
      <c r="E5248" t="s">
        <v>81</v>
      </c>
      <c r="F5248" t="s">
        <v>323</v>
      </c>
      <c r="G5248">
        <v>17</v>
      </c>
      <c r="H5248" t="s">
        <v>251</v>
      </c>
      <c r="I5248">
        <v>2011</v>
      </c>
      <c r="J5248" t="s">
        <v>92</v>
      </c>
      <c r="K5248" t="s">
        <v>2210</v>
      </c>
      <c r="L5248">
        <v>31219.565888670611</v>
      </c>
      <c r="M5248" s="9" t="str">
        <f>Data[[#This Row],[schedule]]&amp;" | "&amp;Data[[#This Row],[section]]</f>
        <v>SCHEDULE 9: REPORT ON ASSET ALLOCATIONS | 9a: Asset Allocations</v>
      </c>
      <c r="N5248" s="9" t="str">
        <f t="shared" si="81"/>
        <v>SCHEDULE 9: REPORT ON ASSET ALLOCATIONS | 9a: Asset Allocations | Airport Business | Infrastructure and Buildings: Directly attributable assets</v>
      </c>
    </row>
    <row r="5249" spans="1:14" hidden="1">
      <c r="A5249" t="s">
        <v>2</v>
      </c>
      <c r="B5249">
        <v>2011</v>
      </c>
      <c r="C5249" t="s">
        <v>202</v>
      </c>
      <c r="D5249" t="s">
        <v>207</v>
      </c>
      <c r="E5249" t="s">
        <v>81</v>
      </c>
      <c r="F5249" t="s">
        <v>60</v>
      </c>
      <c r="G5249">
        <v>17</v>
      </c>
      <c r="H5249" t="s">
        <v>251</v>
      </c>
      <c r="I5249">
        <v>2011</v>
      </c>
      <c r="J5249" t="s">
        <v>92</v>
      </c>
      <c r="K5249" t="s">
        <v>2210</v>
      </c>
      <c r="L5249">
        <v>31219.565888670611</v>
      </c>
      <c r="M5249" s="9" t="str">
        <f>Data[[#This Row],[schedule]]&amp;" | "&amp;Data[[#This Row],[section]]</f>
        <v>SCHEDULE 9: REPORT ON ASSET ALLOCATIONS | 9a: Asset Allocations</v>
      </c>
      <c r="N5249" s="9" t="str">
        <f t="shared" si="81"/>
        <v>SCHEDULE 9: REPORT ON ASSET ALLOCATIONS | 9a: Asset Allocations | Total | Infrastructure and Buildings: Directly attributable assets</v>
      </c>
    </row>
    <row r="5250" spans="1:14" hidden="1">
      <c r="A5250" t="s">
        <v>2</v>
      </c>
      <c r="B5250">
        <v>2011</v>
      </c>
      <c r="C5250" t="s">
        <v>202</v>
      </c>
      <c r="D5250" t="s">
        <v>207</v>
      </c>
      <c r="E5250" t="s">
        <v>81</v>
      </c>
      <c r="F5250" t="s">
        <v>320</v>
      </c>
      <c r="G5250">
        <v>18</v>
      </c>
      <c r="H5250" t="s">
        <v>252</v>
      </c>
      <c r="I5250">
        <v>2011</v>
      </c>
      <c r="J5250" t="s">
        <v>92</v>
      </c>
      <c r="K5250" t="s">
        <v>2211</v>
      </c>
      <c r="L5250">
        <v>173092.5752186637</v>
      </c>
      <c r="M5250" s="9" t="str">
        <f>Data[[#This Row],[schedule]]&amp;" | "&amp;Data[[#This Row],[section]]</f>
        <v>SCHEDULE 9: REPORT ON ASSET ALLOCATIONS | 9a: Asset Allocations</v>
      </c>
      <c r="N5250" s="9" t="str">
        <f t="shared" ref="N5250:N5313" si="82">SUBSTITUTE(SUBSTITUTE(SUBSTITUTE(C5250&amp;" | "&amp;D5250&amp;" | "&amp;E5250&amp;" | "&amp;F5250&amp;" | "&amp;H5250," |  |  | "," | ")," |  |  | "," | ")," |  | "," | ")</f>
        <v>SCHEDULE 9: REPORT ON ASSET ALLOCATIONS | 9a: Asset Allocations | Specified Terminal Activities | Infrastructure and Buildings: Assets not directly attributable</v>
      </c>
    </row>
    <row r="5251" spans="1:14" hidden="1">
      <c r="A5251" t="s">
        <v>2</v>
      </c>
      <c r="B5251">
        <v>2011</v>
      </c>
      <c r="C5251" t="s">
        <v>202</v>
      </c>
      <c r="D5251" t="s">
        <v>207</v>
      </c>
      <c r="E5251" t="s">
        <v>81</v>
      </c>
      <c r="F5251" t="s">
        <v>321</v>
      </c>
      <c r="G5251">
        <v>18</v>
      </c>
      <c r="H5251" t="s">
        <v>252</v>
      </c>
      <c r="I5251">
        <v>2011</v>
      </c>
      <c r="J5251" t="s">
        <v>92</v>
      </c>
      <c r="K5251" t="s">
        <v>2212</v>
      </c>
      <c r="L5251">
        <v>3899.6958872147238</v>
      </c>
      <c r="M5251" s="9" t="str">
        <f>Data[[#This Row],[schedule]]&amp;" | "&amp;Data[[#This Row],[section]]</f>
        <v>SCHEDULE 9: REPORT ON ASSET ALLOCATIONS | 9a: Asset Allocations</v>
      </c>
      <c r="N5251" s="9" t="str">
        <f t="shared" si="82"/>
        <v>SCHEDULE 9: REPORT ON ASSET ALLOCATIONS | 9a: Asset Allocations | Airfield Activities | Infrastructure and Buildings: Assets not directly attributable</v>
      </c>
    </row>
    <row r="5252" spans="1:14" hidden="1">
      <c r="A5252" t="s">
        <v>2</v>
      </c>
      <c r="B5252">
        <v>2011</v>
      </c>
      <c r="C5252" t="s">
        <v>202</v>
      </c>
      <c r="D5252" t="s">
        <v>207</v>
      </c>
      <c r="E5252" t="s">
        <v>81</v>
      </c>
      <c r="F5252" t="s">
        <v>322</v>
      </c>
      <c r="G5252">
        <v>18</v>
      </c>
      <c r="H5252" t="s">
        <v>252</v>
      </c>
      <c r="I5252">
        <v>2011</v>
      </c>
      <c r="J5252" t="s">
        <v>92</v>
      </c>
      <c r="K5252" t="s">
        <v>2213</v>
      </c>
      <c r="L5252">
        <v>1041.011019906924</v>
      </c>
      <c r="M5252" s="9" t="str">
        <f>Data[[#This Row],[schedule]]&amp;" | "&amp;Data[[#This Row],[section]]</f>
        <v>SCHEDULE 9: REPORT ON ASSET ALLOCATIONS | 9a: Asset Allocations</v>
      </c>
      <c r="N5252" s="9" t="str">
        <f t="shared" si="82"/>
        <v>SCHEDULE 9: REPORT ON ASSET ALLOCATIONS | 9a: Asset Allocations | Aircraft and Freight Activities | Infrastructure and Buildings: Assets not directly attributable</v>
      </c>
    </row>
    <row r="5253" spans="1:14" hidden="1">
      <c r="A5253" t="s">
        <v>2</v>
      </c>
      <c r="B5253">
        <v>2011</v>
      </c>
      <c r="C5253" t="s">
        <v>202</v>
      </c>
      <c r="D5253" t="s">
        <v>207</v>
      </c>
      <c r="E5253" t="s">
        <v>81</v>
      </c>
      <c r="F5253" t="s">
        <v>323</v>
      </c>
      <c r="G5253">
        <v>18</v>
      </c>
      <c r="H5253" t="s">
        <v>252</v>
      </c>
      <c r="I5253">
        <v>2011</v>
      </c>
      <c r="J5253" t="s">
        <v>92</v>
      </c>
      <c r="K5253" t="s">
        <v>2214</v>
      </c>
      <c r="L5253">
        <v>178033.28212578531</v>
      </c>
      <c r="M5253" s="9" t="str">
        <f>Data[[#This Row],[schedule]]&amp;" | "&amp;Data[[#This Row],[section]]</f>
        <v>SCHEDULE 9: REPORT ON ASSET ALLOCATIONS | 9a: Asset Allocations</v>
      </c>
      <c r="N5253" s="9" t="str">
        <f t="shared" si="82"/>
        <v>SCHEDULE 9: REPORT ON ASSET ALLOCATIONS | 9a: Asset Allocations | Airport Business | Infrastructure and Buildings: Assets not directly attributable</v>
      </c>
    </row>
    <row r="5254" spans="1:14" hidden="1">
      <c r="A5254" t="s">
        <v>2</v>
      </c>
      <c r="B5254">
        <v>2011</v>
      </c>
      <c r="C5254" t="s">
        <v>202</v>
      </c>
      <c r="D5254" t="s">
        <v>207</v>
      </c>
      <c r="E5254" t="s">
        <v>81</v>
      </c>
      <c r="F5254" t="s">
        <v>324</v>
      </c>
      <c r="G5254">
        <v>18</v>
      </c>
      <c r="H5254" t="s">
        <v>252</v>
      </c>
      <c r="I5254">
        <v>2011</v>
      </c>
      <c r="J5254" t="s">
        <v>92</v>
      </c>
      <c r="K5254" t="s">
        <v>2215</v>
      </c>
      <c r="L5254">
        <v>66717.167657303682</v>
      </c>
      <c r="M5254" s="9" t="str">
        <f>Data[[#This Row],[schedule]]&amp;" | "&amp;Data[[#This Row],[section]]</f>
        <v>SCHEDULE 9: REPORT ON ASSET ALLOCATIONS | 9a: Asset Allocations</v>
      </c>
      <c r="N5254" s="9" t="str">
        <f t="shared" si="82"/>
        <v>SCHEDULE 9: REPORT ON ASSET ALLOCATIONS | 9a: Asset Allocations | Unregulated Component | Infrastructure and Buildings: Assets not directly attributable</v>
      </c>
    </row>
    <row r="5255" spans="1:14" hidden="1">
      <c r="A5255" t="s">
        <v>2</v>
      </c>
      <c r="B5255">
        <v>2011</v>
      </c>
      <c r="C5255" t="s">
        <v>202</v>
      </c>
      <c r="D5255" t="s">
        <v>207</v>
      </c>
      <c r="E5255" t="s">
        <v>81</v>
      </c>
      <c r="F5255" t="s">
        <v>60</v>
      </c>
      <c r="G5255">
        <v>18</v>
      </c>
      <c r="H5255" t="s">
        <v>252</v>
      </c>
      <c r="I5255">
        <v>2011</v>
      </c>
      <c r="J5255" t="s">
        <v>92</v>
      </c>
      <c r="K5255" t="s">
        <v>2216</v>
      </c>
      <c r="L5255">
        <v>244750.44978308899</v>
      </c>
      <c r="M5255" s="9" t="str">
        <f>Data[[#This Row],[schedule]]&amp;" | "&amp;Data[[#This Row],[section]]</f>
        <v>SCHEDULE 9: REPORT ON ASSET ALLOCATIONS | 9a: Asset Allocations</v>
      </c>
      <c r="N5255" s="9" t="str">
        <f t="shared" si="82"/>
        <v>SCHEDULE 9: REPORT ON ASSET ALLOCATIONS | 9a: Asset Allocations | Total | Infrastructure and Buildings: Assets not directly attributable</v>
      </c>
    </row>
    <row r="5256" spans="1:14" hidden="1">
      <c r="A5256" t="s">
        <v>2</v>
      </c>
      <c r="B5256">
        <v>2011</v>
      </c>
      <c r="C5256" t="s">
        <v>202</v>
      </c>
      <c r="D5256" t="s">
        <v>207</v>
      </c>
      <c r="E5256" t="s">
        <v>81</v>
      </c>
      <c r="F5256" t="s">
        <v>323</v>
      </c>
      <c r="G5256">
        <v>19</v>
      </c>
      <c r="H5256" t="s">
        <v>253</v>
      </c>
      <c r="I5256">
        <v>2011</v>
      </c>
      <c r="J5256" t="s">
        <v>92</v>
      </c>
      <c r="K5256" t="s">
        <v>2217</v>
      </c>
      <c r="L5256">
        <v>209252.8480144559</v>
      </c>
      <c r="M5256" s="9" t="str">
        <f>Data[[#This Row],[schedule]]&amp;" | "&amp;Data[[#This Row],[section]]</f>
        <v>SCHEDULE 9: REPORT ON ASSET ALLOCATIONS | 9a: Asset Allocations</v>
      </c>
      <c r="N5256" s="9" t="str">
        <f t="shared" si="82"/>
        <v>SCHEDULE 9: REPORT ON ASSET ALLOCATIONS | 9a: Asset Allocations | Airport Business | Total value infrastructure and buildings</v>
      </c>
    </row>
    <row r="5257" spans="1:14" hidden="1">
      <c r="A5257" t="s">
        <v>2</v>
      </c>
      <c r="B5257">
        <v>2011</v>
      </c>
      <c r="C5257" t="s">
        <v>202</v>
      </c>
      <c r="D5257" t="s">
        <v>207</v>
      </c>
      <c r="E5257" t="s">
        <v>81</v>
      </c>
      <c r="F5257" t="s">
        <v>320</v>
      </c>
      <c r="G5257">
        <v>21</v>
      </c>
      <c r="H5257" t="s">
        <v>254</v>
      </c>
      <c r="I5257">
        <v>2011</v>
      </c>
      <c r="J5257" t="s">
        <v>92</v>
      </c>
      <c r="K5257" t="s">
        <v>458</v>
      </c>
      <c r="L5257">
        <v>0</v>
      </c>
      <c r="M5257" s="9" t="str">
        <f>Data[[#This Row],[schedule]]&amp;" | "&amp;Data[[#This Row],[section]]</f>
        <v>SCHEDULE 9: REPORT ON ASSET ALLOCATIONS | 9a: Asset Allocations</v>
      </c>
      <c r="N5257" s="9" t="str">
        <f t="shared" si="82"/>
        <v>SCHEDULE 9: REPORT ON ASSET ALLOCATIONS | 9a: Asset Allocations | Specified Terminal Activities | Vehicles, Plant and Equipment: Directly attributable assets</v>
      </c>
    </row>
    <row r="5258" spans="1:14" hidden="1">
      <c r="A5258" t="s">
        <v>2</v>
      </c>
      <c r="B5258">
        <v>2011</v>
      </c>
      <c r="C5258" t="s">
        <v>202</v>
      </c>
      <c r="D5258" t="s">
        <v>207</v>
      </c>
      <c r="E5258" t="s">
        <v>81</v>
      </c>
      <c r="F5258" t="s">
        <v>321</v>
      </c>
      <c r="G5258">
        <v>21</v>
      </c>
      <c r="H5258" t="s">
        <v>254</v>
      </c>
      <c r="I5258">
        <v>2011</v>
      </c>
      <c r="J5258" t="s">
        <v>92</v>
      </c>
      <c r="K5258" t="s">
        <v>2218</v>
      </c>
      <c r="L5258">
        <v>4304.8867019705967</v>
      </c>
      <c r="M5258" s="9" t="str">
        <f>Data[[#This Row],[schedule]]&amp;" | "&amp;Data[[#This Row],[section]]</f>
        <v>SCHEDULE 9: REPORT ON ASSET ALLOCATIONS | 9a: Asset Allocations</v>
      </c>
      <c r="N5258" s="9" t="str">
        <f t="shared" si="82"/>
        <v>SCHEDULE 9: REPORT ON ASSET ALLOCATIONS | 9a: Asset Allocations | Airfield Activities | Vehicles, Plant and Equipment: Directly attributable assets</v>
      </c>
    </row>
    <row r="5259" spans="1:14" hidden="1">
      <c r="A5259" t="s">
        <v>2</v>
      </c>
      <c r="B5259">
        <v>2011</v>
      </c>
      <c r="C5259" t="s">
        <v>202</v>
      </c>
      <c r="D5259" t="s">
        <v>207</v>
      </c>
      <c r="E5259" t="s">
        <v>81</v>
      </c>
      <c r="F5259" t="s">
        <v>322</v>
      </c>
      <c r="G5259">
        <v>21</v>
      </c>
      <c r="H5259" t="s">
        <v>254</v>
      </c>
      <c r="I5259">
        <v>2011</v>
      </c>
      <c r="J5259" t="s">
        <v>92</v>
      </c>
      <c r="K5259" t="s">
        <v>2219</v>
      </c>
      <c r="L5259">
        <v>43.3461119824902</v>
      </c>
      <c r="M5259" s="9" t="str">
        <f>Data[[#This Row],[schedule]]&amp;" | "&amp;Data[[#This Row],[section]]</f>
        <v>SCHEDULE 9: REPORT ON ASSET ALLOCATIONS | 9a: Asset Allocations</v>
      </c>
      <c r="N5259" s="9" t="str">
        <f t="shared" si="82"/>
        <v>SCHEDULE 9: REPORT ON ASSET ALLOCATIONS | 9a: Asset Allocations | Aircraft and Freight Activities | Vehicles, Plant and Equipment: Directly attributable assets</v>
      </c>
    </row>
    <row r="5260" spans="1:14" hidden="1">
      <c r="A5260" t="s">
        <v>2</v>
      </c>
      <c r="B5260">
        <v>2011</v>
      </c>
      <c r="C5260" t="s">
        <v>202</v>
      </c>
      <c r="D5260" t="s">
        <v>207</v>
      </c>
      <c r="E5260" t="s">
        <v>81</v>
      </c>
      <c r="F5260" t="s">
        <v>323</v>
      </c>
      <c r="G5260">
        <v>21</v>
      </c>
      <c r="H5260" t="s">
        <v>254</v>
      </c>
      <c r="I5260">
        <v>2011</v>
      </c>
      <c r="J5260" t="s">
        <v>92</v>
      </c>
      <c r="K5260" t="s">
        <v>2220</v>
      </c>
      <c r="L5260">
        <v>4348.2328139530873</v>
      </c>
      <c r="M5260" s="9" t="str">
        <f>Data[[#This Row],[schedule]]&amp;" | "&amp;Data[[#This Row],[section]]</f>
        <v>SCHEDULE 9: REPORT ON ASSET ALLOCATIONS | 9a: Asset Allocations</v>
      </c>
      <c r="N5260" s="9" t="str">
        <f t="shared" si="82"/>
        <v>SCHEDULE 9: REPORT ON ASSET ALLOCATIONS | 9a: Asset Allocations | Airport Business | Vehicles, Plant and Equipment: Directly attributable assets</v>
      </c>
    </row>
    <row r="5261" spans="1:14" hidden="1">
      <c r="A5261" t="s">
        <v>2</v>
      </c>
      <c r="B5261">
        <v>2011</v>
      </c>
      <c r="C5261" t="s">
        <v>202</v>
      </c>
      <c r="D5261" t="s">
        <v>207</v>
      </c>
      <c r="E5261" t="s">
        <v>81</v>
      </c>
      <c r="F5261" t="s">
        <v>60</v>
      </c>
      <c r="G5261">
        <v>21</v>
      </c>
      <c r="H5261" t="s">
        <v>254</v>
      </c>
      <c r="I5261">
        <v>2011</v>
      </c>
      <c r="J5261" t="s">
        <v>92</v>
      </c>
      <c r="K5261" t="s">
        <v>2220</v>
      </c>
      <c r="L5261">
        <v>4348.2328139530873</v>
      </c>
      <c r="M5261" s="9" t="str">
        <f>Data[[#This Row],[schedule]]&amp;" | "&amp;Data[[#This Row],[section]]</f>
        <v>SCHEDULE 9: REPORT ON ASSET ALLOCATIONS | 9a: Asset Allocations</v>
      </c>
      <c r="N5261" s="9" t="str">
        <f t="shared" si="82"/>
        <v>SCHEDULE 9: REPORT ON ASSET ALLOCATIONS | 9a: Asset Allocations | Total | Vehicles, Plant and Equipment: Directly attributable assets</v>
      </c>
    </row>
    <row r="5262" spans="1:14" hidden="1">
      <c r="A5262" t="s">
        <v>2</v>
      </c>
      <c r="B5262">
        <v>2011</v>
      </c>
      <c r="C5262" t="s">
        <v>202</v>
      </c>
      <c r="D5262" t="s">
        <v>207</v>
      </c>
      <c r="E5262" t="s">
        <v>81</v>
      </c>
      <c r="F5262" t="s">
        <v>320</v>
      </c>
      <c r="G5262">
        <v>22</v>
      </c>
      <c r="H5262" t="s">
        <v>255</v>
      </c>
      <c r="I5262">
        <v>2011</v>
      </c>
      <c r="J5262" t="s">
        <v>92</v>
      </c>
      <c r="K5262" t="s">
        <v>2221</v>
      </c>
      <c r="L5262">
        <v>2061.1177840531859</v>
      </c>
      <c r="M5262" s="9" t="str">
        <f>Data[[#This Row],[schedule]]&amp;" | "&amp;Data[[#This Row],[section]]</f>
        <v>SCHEDULE 9: REPORT ON ASSET ALLOCATIONS | 9a: Asset Allocations</v>
      </c>
      <c r="N5262" s="9" t="str">
        <f t="shared" si="82"/>
        <v>SCHEDULE 9: REPORT ON ASSET ALLOCATIONS | 9a: Asset Allocations | Specified Terminal Activities | Vehicles, Plant and Equipment: Assets not directly attributable</v>
      </c>
    </row>
    <row r="5263" spans="1:14" hidden="1">
      <c r="A5263" t="s">
        <v>2</v>
      </c>
      <c r="B5263">
        <v>2011</v>
      </c>
      <c r="C5263" t="s">
        <v>202</v>
      </c>
      <c r="D5263" t="s">
        <v>207</v>
      </c>
      <c r="E5263" t="s">
        <v>81</v>
      </c>
      <c r="F5263" t="s">
        <v>321</v>
      </c>
      <c r="G5263">
        <v>22</v>
      </c>
      <c r="H5263" t="s">
        <v>255</v>
      </c>
      <c r="I5263">
        <v>2011</v>
      </c>
      <c r="J5263" t="s">
        <v>92</v>
      </c>
      <c r="K5263" t="s">
        <v>2222</v>
      </c>
      <c r="L5263">
        <v>1128.7454109642081</v>
      </c>
      <c r="M5263" s="9" t="str">
        <f>Data[[#This Row],[schedule]]&amp;" | "&amp;Data[[#This Row],[section]]</f>
        <v>SCHEDULE 9: REPORT ON ASSET ALLOCATIONS | 9a: Asset Allocations</v>
      </c>
      <c r="N5263" s="9" t="str">
        <f t="shared" si="82"/>
        <v>SCHEDULE 9: REPORT ON ASSET ALLOCATIONS | 9a: Asset Allocations | Airfield Activities | Vehicles, Plant and Equipment: Assets not directly attributable</v>
      </c>
    </row>
    <row r="5264" spans="1:14" hidden="1">
      <c r="A5264" t="s">
        <v>2</v>
      </c>
      <c r="B5264">
        <v>2011</v>
      </c>
      <c r="C5264" t="s">
        <v>202</v>
      </c>
      <c r="D5264" t="s">
        <v>207</v>
      </c>
      <c r="E5264" t="s">
        <v>81</v>
      </c>
      <c r="F5264" t="s">
        <v>322</v>
      </c>
      <c r="G5264">
        <v>22</v>
      </c>
      <c r="H5264" t="s">
        <v>255</v>
      </c>
      <c r="I5264">
        <v>2011</v>
      </c>
      <c r="J5264" t="s">
        <v>92</v>
      </c>
      <c r="K5264" t="s">
        <v>2223</v>
      </c>
      <c r="L5264">
        <v>198.83022203020369</v>
      </c>
      <c r="M5264" s="9" t="str">
        <f>Data[[#This Row],[schedule]]&amp;" | "&amp;Data[[#This Row],[section]]</f>
        <v>SCHEDULE 9: REPORT ON ASSET ALLOCATIONS | 9a: Asset Allocations</v>
      </c>
      <c r="N5264" s="9" t="str">
        <f t="shared" si="82"/>
        <v>SCHEDULE 9: REPORT ON ASSET ALLOCATIONS | 9a: Asset Allocations | Aircraft and Freight Activities | Vehicles, Plant and Equipment: Assets not directly attributable</v>
      </c>
    </row>
    <row r="5265" spans="1:14" hidden="1">
      <c r="A5265" t="s">
        <v>2</v>
      </c>
      <c r="B5265">
        <v>2011</v>
      </c>
      <c r="C5265" t="s">
        <v>202</v>
      </c>
      <c r="D5265" t="s">
        <v>207</v>
      </c>
      <c r="E5265" t="s">
        <v>81</v>
      </c>
      <c r="F5265" t="s">
        <v>323</v>
      </c>
      <c r="G5265">
        <v>22</v>
      </c>
      <c r="H5265" t="s">
        <v>255</v>
      </c>
      <c r="I5265">
        <v>2011</v>
      </c>
      <c r="J5265" t="s">
        <v>92</v>
      </c>
      <c r="K5265" t="s">
        <v>2224</v>
      </c>
      <c r="L5265">
        <v>3388.693417047597</v>
      </c>
      <c r="M5265" s="9" t="str">
        <f>Data[[#This Row],[schedule]]&amp;" | "&amp;Data[[#This Row],[section]]</f>
        <v>SCHEDULE 9: REPORT ON ASSET ALLOCATIONS | 9a: Asset Allocations</v>
      </c>
      <c r="N5265" s="9" t="str">
        <f t="shared" si="82"/>
        <v>SCHEDULE 9: REPORT ON ASSET ALLOCATIONS | 9a: Asset Allocations | Airport Business | Vehicles, Plant and Equipment: Assets not directly attributable</v>
      </c>
    </row>
    <row r="5266" spans="1:14" hidden="1">
      <c r="A5266" t="s">
        <v>2</v>
      </c>
      <c r="B5266">
        <v>2011</v>
      </c>
      <c r="C5266" t="s">
        <v>202</v>
      </c>
      <c r="D5266" t="s">
        <v>207</v>
      </c>
      <c r="E5266" t="s">
        <v>81</v>
      </c>
      <c r="F5266" t="s">
        <v>324</v>
      </c>
      <c r="G5266">
        <v>22</v>
      </c>
      <c r="H5266" t="s">
        <v>255</v>
      </c>
      <c r="I5266">
        <v>2011</v>
      </c>
      <c r="J5266" t="s">
        <v>92</v>
      </c>
      <c r="K5266" t="s">
        <v>2225</v>
      </c>
      <c r="L5266">
        <v>1926.5367413262879</v>
      </c>
      <c r="M5266" s="9" t="str">
        <f>Data[[#This Row],[schedule]]&amp;" | "&amp;Data[[#This Row],[section]]</f>
        <v>SCHEDULE 9: REPORT ON ASSET ALLOCATIONS | 9a: Asset Allocations</v>
      </c>
      <c r="N5266" s="9" t="str">
        <f t="shared" si="82"/>
        <v>SCHEDULE 9: REPORT ON ASSET ALLOCATIONS | 9a: Asset Allocations | Unregulated Component | Vehicles, Plant and Equipment: Assets not directly attributable</v>
      </c>
    </row>
    <row r="5267" spans="1:14" hidden="1">
      <c r="A5267" t="s">
        <v>2</v>
      </c>
      <c r="B5267">
        <v>2011</v>
      </c>
      <c r="C5267" t="s">
        <v>202</v>
      </c>
      <c r="D5267" t="s">
        <v>207</v>
      </c>
      <c r="E5267" t="s">
        <v>81</v>
      </c>
      <c r="F5267" t="s">
        <v>60</v>
      </c>
      <c r="G5267">
        <v>22</v>
      </c>
      <c r="H5267" t="s">
        <v>255</v>
      </c>
      <c r="I5267">
        <v>2011</v>
      </c>
      <c r="J5267" t="s">
        <v>92</v>
      </c>
      <c r="K5267" t="s">
        <v>2226</v>
      </c>
      <c r="L5267">
        <v>5315.2301583738854</v>
      </c>
      <c r="M5267" s="9" t="str">
        <f>Data[[#This Row],[schedule]]&amp;" | "&amp;Data[[#This Row],[section]]</f>
        <v>SCHEDULE 9: REPORT ON ASSET ALLOCATIONS | 9a: Asset Allocations</v>
      </c>
      <c r="N5267" s="9" t="str">
        <f t="shared" si="82"/>
        <v>SCHEDULE 9: REPORT ON ASSET ALLOCATIONS | 9a: Asset Allocations | Total | Vehicles, Plant and Equipment: Assets not directly attributable</v>
      </c>
    </row>
    <row r="5268" spans="1:14" hidden="1">
      <c r="A5268" t="s">
        <v>2</v>
      </c>
      <c r="B5268">
        <v>2011</v>
      </c>
      <c r="C5268" t="s">
        <v>202</v>
      </c>
      <c r="D5268" t="s">
        <v>207</v>
      </c>
      <c r="E5268" t="s">
        <v>81</v>
      </c>
      <c r="F5268" t="s">
        <v>323</v>
      </c>
      <c r="G5268">
        <v>23</v>
      </c>
      <c r="H5268" t="s">
        <v>256</v>
      </c>
      <c r="I5268">
        <v>2011</v>
      </c>
      <c r="J5268" t="s">
        <v>92</v>
      </c>
      <c r="K5268" t="s">
        <v>2227</v>
      </c>
      <c r="L5268">
        <v>7736.9262310006843</v>
      </c>
      <c r="M5268" s="9" t="str">
        <f>Data[[#This Row],[schedule]]&amp;" | "&amp;Data[[#This Row],[section]]</f>
        <v>SCHEDULE 9: REPORT ON ASSET ALLOCATIONS | 9a: Asset Allocations</v>
      </c>
      <c r="N5268" s="9" t="str">
        <f t="shared" si="82"/>
        <v>SCHEDULE 9: REPORT ON ASSET ALLOCATIONS | 9a: Asset Allocations | Airport Business | Total value vehicles, plant and equipment</v>
      </c>
    </row>
    <row r="5269" spans="1:14" hidden="1">
      <c r="A5269" t="s">
        <v>2</v>
      </c>
      <c r="B5269">
        <v>2011</v>
      </c>
      <c r="C5269" t="s">
        <v>202</v>
      </c>
      <c r="D5269" t="s">
        <v>207</v>
      </c>
      <c r="E5269" t="s">
        <v>81</v>
      </c>
      <c r="F5269" t="s">
        <v>320</v>
      </c>
      <c r="G5269">
        <v>25</v>
      </c>
      <c r="H5269" t="s">
        <v>257</v>
      </c>
      <c r="I5269">
        <v>2011</v>
      </c>
      <c r="J5269" t="s">
        <v>92</v>
      </c>
      <c r="K5269" t="s">
        <v>2228</v>
      </c>
      <c r="L5269">
        <v>19027.634136277251</v>
      </c>
      <c r="M5269" s="9" t="str">
        <f>Data[[#This Row],[schedule]]&amp;" | "&amp;Data[[#This Row],[section]]</f>
        <v>SCHEDULE 9: REPORT ON ASSET ALLOCATIONS | 9a: Asset Allocations</v>
      </c>
      <c r="N5269" s="9" t="str">
        <f t="shared" si="82"/>
        <v>SCHEDULE 9: REPORT ON ASSET ALLOCATIONS | 9a: Asset Allocations | Specified Terminal Activities | Total directly attributable assets</v>
      </c>
    </row>
    <row r="5270" spans="1:14" hidden="1">
      <c r="A5270" t="s">
        <v>2</v>
      </c>
      <c r="B5270">
        <v>2011</v>
      </c>
      <c r="C5270" t="s">
        <v>202</v>
      </c>
      <c r="D5270" t="s">
        <v>207</v>
      </c>
      <c r="E5270" t="s">
        <v>81</v>
      </c>
      <c r="F5270" t="s">
        <v>321</v>
      </c>
      <c r="G5270">
        <v>25</v>
      </c>
      <c r="H5270" t="s">
        <v>257</v>
      </c>
      <c r="I5270">
        <v>2011</v>
      </c>
      <c r="J5270" t="s">
        <v>92</v>
      </c>
      <c r="K5270" t="s">
        <v>2229</v>
      </c>
      <c r="L5270">
        <v>177275.32336615131</v>
      </c>
      <c r="M5270" s="9" t="str">
        <f>Data[[#This Row],[schedule]]&amp;" | "&amp;Data[[#This Row],[section]]</f>
        <v>SCHEDULE 9: REPORT ON ASSET ALLOCATIONS | 9a: Asset Allocations</v>
      </c>
      <c r="N5270" s="9" t="str">
        <f t="shared" si="82"/>
        <v>SCHEDULE 9: REPORT ON ASSET ALLOCATIONS | 9a: Asset Allocations | Airfield Activities | Total directly attributable assets</v>
      </c>
    </row>
    <row r="5271" spans="1:14" hidden="1">
      <c r="A5271" t="s">
        <v>2</v>
      </c>
      <c r="B5271">
        <v>2011</v>
      </c>
      <c r="C5271" t="s">
        <v>202</v>
      </c>
      <c r="D5271" t="s">
        <v>207</v>
      </c>
      <c r="E5271" t="s">
        <v>81</v>
      </c>
      <c r="F5271" t="s">
        <v>322</v>
      </c>
      <c r="G5271">
        <v>25</v>
      </c>
      <c r="H5271" t="s">
        <v>257</v>
      </c>
      <c r="I5271">
        <v>2011</v>
      </c>
      <c r="J5271" t="s">
        <v>92</v>
      </c>
      <c r="K5271" t="s">
        <v>2230</v>
      </c>
      <c r="L5271">
        <v>16998.526237734241</v>
      </c>
      <c r="M5271" s="9" t="str">
        <f>Data[[#This Row],[schedule]]&amp;" | "&amp;Data[[#This Row],[section]]</f>
        <v>SCHEDULE 9: REPORT ON ASSET ALLOCATIONS | 9a: Asset Allocations</v>
      </c>
      <c r="N5271" s="9" t="str">
        <f t="shared" si="82"/>
        <v>SCHEDULE 9: REPORT ON ASSET ALLOCATIONS | 9a: Asset Allocations | Aircraft and Freight Activities | Total directly attributable assets</v>
      </c>
    </row>
    <row r="5272" spans="1:14" hidden="1">
      <c r="A5272" t="s">
        <v>2</v>
      </c>
      <c r="B5272">
        <v>2011</v>
      </c>
      <c r="C5272" t="s">
        <v>202</v>
      </c>
      <c r="D5272" t="s">
        <v>207</v>
      </c>
      <c r="E5272" t="s">
        <v>81</v>
      </c>
      <c r="F5272" t="s">
        <v>323</v>
      </c>
      <c r="G5272">
        <v>25</v>
      </c>
      <c r="H5272" t="s">
        <v>257</v>
      </c>
      <c r="I5272">
        <v>2011</v>
      </c>
      <c r="J5272" t="s">
        <v>92</v>
      </c>
      <c r="K5272" t="s">
        <v>2231</v>
      </c>
      <c r="L5272">
        <v>213301.4837401628</v>
      </c>
      <c r="M5272" s="9" t="str">
        <f>Data[[#This Row],[schedule]]&amp;" | "&amp;Data[[#This Row],[section]]</f>
        <v>SCHEDULE 9: REPORT ON ASSET ALLOCATIONS | 9a: Asset Allocations</v>
      </c>
      <c r="N5272" s="9" t="str">
        <f t="shared" si="82"/>
        <v>SCHEDULE 9: REPORT ON ASSET ALLOCATIONS | 9a: Asset Allocations | Airport Business | Total directly attributable assets</v>
      </c>
    </row>
    <row r="5273" spans="1:14" hidden="1">
      <c r="A5273" t="s">
        <v>2</v>
      </c>
      <c r="B5273">
        <v>2011</v>
      </c>
      <c r="C5273" t="s">
        <v>202</v>
      </c>
      <c r="D5273" t="s">
        <v>207</v>
      </c>
      <c r="E5273" t="s">
        <v>81</v>
      </c>
      <c r="F5273" t="s">
        <v>60</v>
      </c>
      <c r="G5273">
        <v>25</v>
      </c>
      <c r="H5273" t="s">
        <v>257</v>
      </c>
      <c r="I5273">
        <v>2011</v>
      </c>
      <c r="J5273" t="s">
        <v>92</v>
      </c>
      <c r="K5273" t="s">
        <v>2231</v>
      </c>
      <c r="L5273">
        <v>213301.4837401628</v>
      </c>
      <c r="M5273" s="9" t="str">
        <f>Data[[#This Row],[schedule]]&amp;" | "&amp;Data[[#This Row],[section]]</f>
        <v>SCHEDULE 9: REPORT ON ASSET ALLOCATIONS | 9a: Asset Allocations</v>
      </c>
      <c r="N5273" s="9" t="str">
        <f t="shared" si="82"/>
        <v>SCHEDULE 9: REPORT ON ASSET ALLOCATIONS | 9a: Asset Allocations | Total | Total directly attributable assets</v>
      </c>
    </row>
    <row r="5274" spans="1:14" hidden="1">
      <c r="A5274" t="s">
        <v>2</v>
      </c>
      <c r="B5274">
        <v>2011</v>
      </c>
      <c r="C5274" t="s">
        <v>202</v>
      </c>
      <c r="D5274" t="s">
        <v>207</v>
      </c>
      <c r="E5274" t="s">
        <v>81</v>
      </c>
      <c r="F5274" t="s">
        <v>320</v>
      </c>
      <c r="G5274">
        <v>26</v>
      </c>
      <c r="H5274" t="s">
        <v>258</v>
      </c>
      <c r="I5274">
        <v>2011</v>
      </c>
      <c r="J5274" t="s">
        <v>92</v>
      </c>
      <c r="K5274" t="s">
        <v>2232</v>
      </c>
      <c r="L5274">
        <v>176116.04109589191</v>
      </c>
      <c r="M5274" s="9" t="str">
        <f>Data[[#This Row],[schedule]]&amp;" | "&amp;Data[[#This Row],[section]]</f>
        <v>SCHEDULE 9: REPORT ON ASSET ALLOCATIONS | 9a: Asset Allocations</v>
      </c>
      <c r="N5274" s="9" t="str">
        <f t="shared" si="82"/>
        <v>SCHEDULE 9: REPORT ON ASSET ALLOCATIONS | 9a: Asset Allocations | Specified Terminal Activities | Total assets not directly attributable</v>
      </c>
    </row>
    <row r="5275" spans="1:14" hidden="1">
      <c r="A5275" t="s">
        <v>2</v>
      </c>
      <c r="B5275">
        <v>2011</v>
      </c>
      <c r="C5275" t="s">
        <v>202</v>
      </c>
      <c r="D5275" t="s">
        <v>207</v>
      </c>
      <c r="E5275" t="s">
        <v>81</v>
      </c>
      <c r="F5275" t="s">
        <v>321</v>
      </c>
      <c r="G5275">
        <v>26</v>
      </c>
      <c r="H5275" t="s">
        <v>258</v>
      </c>
      <c r="I5275">
        <v>2011</v>
      </c>
      <c r="J5275" t="s">
        <v>92</v>
      </c>
      <c r="K5275" t="s">
        <v>2233</v>
      </c>
      <c r="L5275">
        <v>5778.2797561275911</v>
      </c>
      <c r="M5275" s="9" t="str">
        <f>Data[[#This Row],[schedule]]&amp;" | "&amp;Data[[#This Row],[section]]</f>
        <v>SCHEDULE 9: REPORT ON ASSET ALLOCATIONS | 9a: Asset Allocations</v>
      </c>
      <c r="N5275" s="9" t="str">
        <f t="shared" si="82"/>
        <v>SCHEDULE 9: REPORT ON ASSET ALLOCATIONS | 9a: Asset Allocations | Airfield Activities | Total assets not directly attributable</v>
      </c>
    </row>
    <row r="5276" spans="1:14" hidden="1">
      <c r="A5276" t="s">
        <v>2</v>
      </c>
      <c r="B5276">
        <v>2011</v>
      </c>
      <c r="C5276" t="s">
        <v>202</v>
      </c>
      <c r="D5276" t="s">
        <v>207</v>
      </c>
      <c r="E5276" t="s">
        <v>81</v>
      </c>
      <c r="F5276" t="s">
        <v>322</v>
      </c>
      <c r="G5276">
        <v>26</v>
      </c>
      <c r="H5276" t="s">
        <v>258</v>
      </c>
      <c r="I5276">
        <v>2011</v>
      </c>
      <c r="J5276" t="s">
        <v>92</v>
      </c>
      <c r="K5276" t="s">
        <v>2234</v>
      </c>
      <c r="L5276">
        <v>1493.874564378435</v>
      </c>
      <c r="M5276" s="9" t="str">
        <f>Data[[#This Row],[schedule]]&amp;" | "&amp;Data[[#This Row],[section]]</f>
        <v>SCHEDULE 9: REPORT ON ASSET ALLOCATIONS | 9a: Asset Allocations</v>
      </c>
      <c r="N5276" s="9" t="str">
        <f t="shared" si="82"/>
        <v>SCHEDULE 9: REPORT ON ASSET ALLOCATIONS | 9a: Asset Allocations | Aircraft and Freight Activities | Total assets not directly attributable</v>
      </c>
    </row>
    <row r="5277" spans="1:14" hidden="1">
      <c r="A5277" t="s">
        <v>2</v>
      </c>
      <c r="B5277">
        <v>2011</v>
      </c>
      <c r="C5277" t="s">
        <v>202</v>
      </c>
      <c r="D5277" t="s">
        <v>207</v>
      </c>
      <c r="E5277" t="s">
        <v>81</v>
      </c>
      <c r="F5277" t="s">
        <v>323</v>
      </c>
      <c r="G5277">
        <v>26</v>
      </c>
      <c r="H5277" t="s">
        <v>258</v>
      </c>
      <c r="I5277">
        <v>2011</v>
      </c>
      <c r="J5277" t="s">
        <v>92</v>
      </c>
      <c r="K5277" t="s">
        <v>2235</v>
      </c>
      <c r="L5277">
        <v>183388.19541639791</v>
      </c>
      <c r="M5277" s="9" t="str">
        <f>Data[[#This Row],[schedule]]&amp;" | "&amp;Data[[#This Row],[section]]</f>
        <v>SCHEDULE 9: REPORT ON ASSET ALLOCATIONS | 9a: Asset Allocations</v>
      </c>
      <c r="N5277" s="9" t="str">
        <f t="shared" si="82"/>
        <v>SCHEDULE 9: REPORT ON ASSET ALLOCATIONS | 9a: Asset Allocations | Airport Business | Total assets not directly attributable</v>
      </c>
    </row>
    <row r="5278" spans="1:14" hidden="1">
      <c r="A5278" t="s">
        <v>2</v>
      </c>
      <c r="B5278">
        <v>2011</v>
      </c>
      <c r="C5278" t="s">
        <v>202</v>
      </c>
      <c r="D5278" t="s">
        <v>207</v>
      </c>
      <c r="E5278" t="s">
        <v>81</v>
      </c>
      <c r="F5278" t="s">
        <v>324</v>
      </c>
      <c r="G5278">
        <v>26</v>
      </c>
      <c r="H5278" t="s">
        <v>258</v>
      </c>
      <c r="I5278">
        <v>2011</v>
      </c>
      <c r="J5278" t="s">
        <v>92</v>
      </c>
      <c r="K5278" t="s">
        <v>2236</v>
      </c>
      <c r="L5278">
        <v>70369.780582134117</v>
      </c>
      <c r="M5278" s="9" t="str">
        <f>Data[[#This Row],[schedule]]&amp;" | "&amp;Data[[#This Row],[section]]</f>
        <v>SCHEDULE 9: REPORT ON ASSET ALLOCATIONS | 9a: Asset Allocations</v>
      </c>
      <c r="N5278" s="9" t="str">
        <f t="shared" si="82"/>
        <v>SCHEDULE 9: REPORT ON ASSET ALLOCATIONS | 9a: Asset Allocations | Unregulated Component | Total assets not directly attributable</v>
      </c>
    </row>
    <row r="5279" spans="1:14" hidden="1">
      <c r="A5279" t="s">
        <v>2</v>
      </c>
      <c r="B5279">
        <v>2011</v>
      </c>
      <c r="C5279" t="s">
        <v>202</v>
      </c>
      <c r="D5279" t="s">
        <v>207</v>
      </c>
      <c r="E5279" t="s">
        <v>81</v>
      </c>
      <c r="F5279" t="s">
        <v>60</v>
      </c>
      <c r="G5279">
        <v>26</v>
      </c>
      <c r="H5279" t="s">
        <v>258</v>
      </c>
      <c r="I5279">
        <v>2011</v>
      </c>
      <c r="J5279" t="s">
        <v>92</v>
      </c>
      <c r="K5279" t="s">
        <v>2237</v>
      </c>
      <c r="L5279">
        <v>253757.975998532</v>
      </c>
      <c r="M5279" s="9" t="str">
        <f>Data[[#This Row],[schedule]]&amp;" | "&amp;Data[[#This Row],[section]]</f>
        <v>SCHEDULE 9: REPORT ON ASSET ALLOCATIONS | 9a: Asset Allocations</v>
      </c>
      <c r="N5279" s="9" t="str">
        <f t="shared" si="82"/>
        <v>SCHEDULE 9: REPORT ON ASSET ALLOCATIONS | 9a: Asset Allocations | Total | Total assets not directly attributable</v>
      </c>
    </row>
    <row r="5280" spans="1:14" hidden="1">
      <c r="A5280" t="s">
        <v>2</v>
      </c>
      <c r="B5280">
        <v>2011</v>
      </c>
      <c r="C5280" t="s">
        <v>202</v>
      </c>
      <c r="D5280" t="s">
        <v>207</v>
      </c>
      <c r="E5280" t="s">
        <v>81</v>
      </c>
      <c r="F5280" t="s">
        <v>320</v>
      </c>
      <c r="G5280">
        <v>27</v>
      </c>
      <c r="H5280" t="s">
        <v>259</v>
      </c>
      <c r="I5280">
        <v>2011</v>
      </c>
      <c r="J5280" t="s">
        <v>92</v>
      </c>
      <c r="K5280" t="s">
        <v>2238</v>
      </c>
      <c r="L5280">
        <v>195143.6752321691</v>
      </c>
      <c r="M5280" s="9" t="str">
        <f>Data[[#This Row],[schedule]]&amp;" | "&amp;Data[[#This Row],[section]]</f>
        <v>SCHEDULE 9: REPORT ON ASSET ALLOCATIONS | 9a: Asset Allocations</v>
      </c>
      <c r="N5280" s="9" t="str">
        <f t="shared" si="82"/>
        <v>SCHEDULE 9: REPORT ON ASSET ALLOCATIONS | 9a: Asset Allocations | Specified Terminal Activities | Total assets</v>
      </c>
    </row>
    <row r="5281" spans="1:14" hidden="1">
      <c r="A5281" t="s">
        <v>2</v>
      </c>
      <c r="B5281">
        <v>2011</v>
      </c>
      <c r="C5281" t="s">
        <v>202</v>
      </c>
      <c r="D5281" t="s">
        <v>207</v>
      </c>
      <c r="E5281" t="s">
        <v>81</v>
      </c>
      <c r="F5281" t="s">
        <v>321</v>
      </c>
      <c r="G5281">
        <v>27</v>
      </c>
      <c r="H5281" t="s">
        <v>259</v>
      </c>
      <c r="I5281">
        <v>2011</v>
      </c>
      <c r="J5281" t="s">
        <v>92</v>
      </c>
      <c r="K5281" t="s">
        <v>2239</v>
      </c>
      <c r="L5281">
        <v>183053.6031222789</v>
      </c>
      <c r="M5281" s="9" t="str">
        <f>Data[[#This Row],[schedule]]&amp;" | "&amp;Data[[#This Row],[section]]</f>
        <v>SCHEDULE 9: REPORT ON ASSET ALLOCATIONS | 9a: Asset Allocations</v>
      </c>
      <c r="N5281" s="9" t="str">
        <f t="shared" si="82"/>
        <v>SCHEDULE 9: REPORT ON ASSET ALLOCATIONS | 9a: Asset Allocations | Airfield Activities | Total assets</v>
      </c>
    </row>
    <row r="5282" spans="1:14" hidden="1">
      <c r="A5282" t="s">
        <v>2</v>
      </c>
      <c r="B5282">
        <v>2011</v>
      </c>
      <c r="C5282" t="s">
        <v>202</v>
      </c>
      <c r="D5282" t="s">
        <v>207</v>
      </c>
      <c r="E5282" t="s">
        <v>81</v>
      </c>
      <c r="F5282" t="s">
        <v>322</v>
      </c>
      <c r="G5282">
        <v>27</v>
      </c>
      <c r="H5282" t="s">
        <v>259</v>
      </c>
      <c r="I5282">
        <v>2011</v>
      </c>
      <c r="J5282" t="s">
        <v>92</v>
      </c>
      <c r="K5282" t="s">
        <v>2240</v>
      </c>
      <c r="L5282">
        <v>18492.400802112679</v>
      </c>
      <c r="M5282" s="9" t="str">
        <f>Data[[#This Row],[schedule]]&amp;" | "&amp;Data[[#This Row],[section]]</f>
        <v>SCHEDULE 9: REPORT ON ASSET ALLOCATIONS | 9a: Asset Allocations</v>
      </c>
      <c r="N5282" s="9" t="str">
        <f t="shared" si="82"/>
        <v>SCHEDULE 9: REPORT ON ASSET ALLOCATIONS | 9a: Asset Allocations | Aircraft and Freight Activities | Total assets</v>
      </c>
    </row>
    <row r="5283" spans="1:14" hidden="1">
      <c r="A5283" t="s">
        <v>2</v>
      </c>
      <c r="B5283">
        <v>2011</v>
      </c>
      <c r="C5283" t="s">
        <v>202</v>
      </c>
      <c r="D5283" t="s">
        <v>207</v>
      </c>
      <c r="E5283" t="s">
        <v>81</v>
      </c>
      <c r="F5283" t="s">
        <v>323</v>
      </c>
      <c r="G5283">
        <v>27</v>
      </c>
      <c r="H5283" t="s">
        <v>259</v>
      </c>
      <c r="I5283">
        <v>2011</v>
      </c>
      <c r="J5283" t="s">
        <v>92</v>
      </c>
      <c r="K5283" t="s">
        <v>2241</v>
      </c>
      <c r="L5283">
        <v>396689.67915656068</v>
      </c>
      <c r="M5283" s="9" t="str">
        <f>Data[[#This Row],[schedule]]&amp;" | "&amp;Data[[#This Row],[section]]</f>
        <v>SCHEDULE 9: REPORT ON ASSET ALLOCATIONS | 9a: Asset Allocations</v>
      </c>
      <c r="N5283" s="9" t="str">
        <f t="shared" si="82"/>
        <v>SCHEDULE 9: REPORT ON ASSET ALLOCATIONS | 9a: Asset Allocations | Airport Business | Total assets</v>
      </c>
    </row>
    <row r="5284" spans="1:14" hidden="1">
      <c r="A5284" t="s">
        <v>2</v>
      </c>
      <c r="B5284">
        <v>2011</v>
      </c>
      <c r="C5284" t="s">
        <v>202</v>
      </c>
      <c r="D5284" t="s">
        <v>207</v>
      </c>
      <c r="E5284" t="s">
        <v>81</v>
      </c>
      <c r="F5284" t="s">
        <v>324</v>
      </c>
      <c r="G5284">
        <v>27</v>
      </c>
      <c r="H5284" t="s">
        <v>259</v>
      </c>
      <c r="I5284">
        <v>2011</v>
      </c>
      <c r="J5284" t="s">
        <v>92</v>
      </c>
      <c r="K5284" t="s">
        <v>2236</v>
      </c>
      <c r="L5284">
        <v>70369.780582134117</v>
      </c>
      <c r="M5284" s="9" t="str">
        <f>Data[[#This Row],[schedule]]&amp;" | "&amp;Data[[#This Row],[section]]</f>
        <v>SCHEDULE 9: REPORT ON ASSET ALLOCATIONS | 9a: Asset Allocations</v>
      </c>
      <c r="N5284" s="9" t="str">
        <f t="shared" si="82"/>
        <v>SCHEDULE 9: REPORT ON ASSET ALLOCATIONS | 9a: Asset Allocations | Unregulated Component | Total assets</v>
      </c>
    </row>
    <row r="5285" spans="1:14" hidden="1">
      <c r="A5285" t="s">
        <v>2</v>
      </c>
      <c r="B5285">
        <v>2011</v>
      </c>
      <c r="C5285" t="s">
        <v>202</v>
      </c>
      <c r="D5285" t="s">
        <v>207</v>
      </c>
      <c r="E5285" t="s">
        <v>81</v>
      </c>
      <c r="F5285" t="s">
        <v>60</v>
      </c>
      <c r="G5285">
        <v>27</v>
      </c>
      <c r="H5285" t="s">
        <v>259</v>
      </c>
      <c r="I5285">
        <v>2011</v>
      </c>
      <c r="J5285" t="s">
        <v>92</v>
      </c>
      <c r="K5285" t="s">
        <v>2242</v>
      </c>
      <c r="L5285">
        <v>467059.45973869477</v>
      </c>
      <c r="M5285" s="9" t="str">
        <f>Data[[#This Row],[schedule]]&amp;" | "&amp;Data[[#This Row],[section]]</f>
        <v>SCHEDULE 9: REPORT ON ASSET ALLOCATIONS | 9a: Asset Allocations</v>
      </c>
      <c r="N5285" s="9" t="str">
        <f t="shared" si="82"/>
        <v>SCHEDULE 9: REPORT ON ASSET ALLOCATIONS | 9a: Asset Allocations | Total | Total assets</v>
      </c>
    </row>
    <row r="5286" spans="1:14" hidden="1">
      <c r="A5286" t="s">
        <v>2</v>
      </c>
      <c r="B5286">
        <v>2011</v>
      </c>
      <c r="C5286" t="s">
        <v>203</v>
      </c>
      <c r="D5286" t="s">
        <v>208</v>
      </c>
      <c r="E5286" t="s">
        <v>81</v>
      </c>
      <c r="F5286" t="s">
        <v>325</v>
      </c>
      <c r="G5286">
        <v>9</v>
      </c>
      <c r="H5286" t="s">
        <v>260</v>
      </c>
      <c r="I5286">
        <v>2011</v>
      </c>
      <c r="J5286" t="s">
        <v>92</v>
      </c>
      <c r="K5286" t="s">
        <v>2243</v>
      </c>
      <c r="L5286">
        <v>49402.232511780006</v>
      </c>
      <c r="M5286" s="9" t="str">
        <f>Data[[#This Row],[schedule]]&amp;" | "&amp;Data[[#This Row],[section]]</f>
        <v>SCHEDULE 8: CONSOLIDATION STATEMENT | 8a: CONSOLIDATION STATEMENT</v>
      </c>
      <c r="N5286" s="9" t="str">
        <f t="shared" si="82"/>
        <v>SCHEDULE 8: CONSOLIDATION STATEMENT | 8a: CONSOLIDATION STATEMENT | Airport Businesses | Net income</v>
      </c>
    </row>
    <row r="5287" spans="1:14" hidden="1">
      <c r="A5287" t="s">
        <v>2</v>
      </c>
      <c r="B5287">
        <v>2011</v>
      </c>
      <c r="C5287" t="s">
        <v>203</v>
      </c>
      <c r="D5287" t="s">
        <v>208</v>
      </c>
      <c r="E5287" t="s">
        <v>81</v>
      </c>
      <c r="F5287" t="s">
        <v>326</v>
      </c>
      <c r="G5287">
        <v>9</v>
      </c>
      <c r="H5287" t="s">
        <v>260</v>
      </c>
      <c r="I5287">
        <v>2011</v>
      </c>
      <c r="J5287" t="s">
        <v>92</v>
      </c>
      <c r="K5287" t="s">
        <v>2244</v>
      </c>
      <c r="L5287">
        <v>15.00000000000728</v>
      </c>
      <c r="M5287" s="9" t="str">
        <f>Data[[#This Row],[schedule]]&amp;" | "&amp;Data[[#This Row],[section]]</f>
        <v>SCHEDULE 8: CONSOLIDATION STATEMENT | 8a: CONSOLIDATION STATEMENT</v>
      </c>
      <c r="N5287" s="9" t="str">
        <f t="shared" si="82"/>
        <v>SCHEDULE 8: CONSOLIDATION STATEMENT | 8a: CONSOLIDATION STATEMENT | Regulatory/GAAP Adjustments | Net income</v>
      </c>
    </row>
    <row r="5288" spans="1:14" hidden="1">
      <c r="A5288" t="s">
        <v>2</v>
      </c>
      <c r="B5288">
        <v>2011</v>
      </c>
      <c r="C5288" t="s">
        <v>203</v>
      </c>
      <c r="D5288" t="s">
        <v>208</v>
      </c>
      <c r="E5288" t="s">
        <v>81</v>
      </c>
      <c r="F5288" t="s">
        <v>327</v>
      </c>
      <c r="G5288">
        <v>9</v>
      </c>
      <c r="H5288" t="s">
        <v>260</v>
      </c>
      <c r="I5288">
        <v>2011</v>
      </c>
      <c r="J5288" t="s">
        <v>92</v>
      </c>
      <c r="K5288" t="s">
        <v>2245</v>
      </c>
      <c r="L5288">
        <v>55138.830159212899</v>
      </c>
      <c r="M5288" s="9" t="str">
        <f>Data[[#This Row],[schedule]]&amp;" | "&amp;Data[[#This Row],[section]]</f>
        <v>SCHEDULE 8: CONSOLIDATION STATEMENT | 8a: CONSOLIDATION STATEMENT</v>
      </c>
      <c r="N5288" s="9" t="str">
        <f t="shared" si="82"/>
        <v>SCHEDULE 8: CONSOLIDATION STATEMENT | 8a: CONSOLIDATION STATEMENT | Airport Business–GAAP | Net income</v>
      </c>
    </row>
    <row r="5289" spans="1:14" hidden="1">
      <c r="A5289" t="s">
        <v>2</v>
      </c>
      <c r="B5289">
        <v>2011</v>
      </c>
      <c r="C5289" t="s">
        <v>203</v>
      </c>
      <c r="D5289" t="s">
        <v>208</v>
      </c>
      <c r="E5289" t="s">
        <v>81</v>
      </c>
      <c r="F5289" t="s">
        <v>328</v>
      </c>
      <c r="G5289">
        <v>9</v>
      </c>
      <c r="H5289" t="s">
        <v>260</v>
      </c>
      <c r="I5289">
        <v>2011</v>
      </c>
      <c r="J5289" t="s">
        <v>92</v>
      </c>
      <c r="K5289" t="s">
        <v>2246</v>
      </c>
      <c r="L5289">
        <v>42229.169840787101</v>
      </c>
      <c r="M5289" s="9" t="str">
        <f>Data[[#This Row],[schedule]]&amp;" | "&amp;Data[[#This Row],[section]]</f>
        <v>SCHEDULE 8: CONSOLIDATION STATEMENT | 8a: CONSOLIDATION STATEMENT</v>
      </c>
      <c r="N5289" s="9" t="str">
        <f t="shared" si="82"/>
        <v>SCHEDULE 8: CONSOLIDATION STATEMENT | 8a: CONSOLIDATION STATEMENT | Unregulated Activities–GAAP | Net income</v>
      </c>
    </row>
    <row r="5290" spans="1:14" hidden="1">
      <c r="A5290" t="s">
        <v>2</v>
      </c>
      <c r="B5290">
        <v>2011</v>
      </c>
      <c r="C5290" t="s">
        <v>203</v>
      </c>
      <c r="D5290" t="s">
        <v>208</v>
      </c>
      <c r="E5290" t="s">
        <v>81</v>
      </c>
      <c r="F5290" t="s">
        <v>329</v>
      </c>
      <c r="G5290">
        <v>9</v>
      </c>
      <c r="H5290" t="s">
        <v>260</v>
      </c>
      <c r="I5290">
        <v>2011</v>
      </c>
      <c r="J5290" t="s">
        <v>92</v>
      </c>
      <c r="K5290" t="s">
        <v>2247</v>
      </c>
      <c r="L5290">
        <v>97368</v>
      </c>
      <c r="M5290" s="9" t="str">
        <f>Data[[#This Row],[schedule]]&amp;" | "&amp;Data[[#This Row],[section]]</f>
        <v>SCHEDULE 8: CONSOLIDATION STATEMENT | 8a: CONSOLIDATION STATEMENT</v>
      </c>
      <c r="N5290" s="9" t="str">
        <f t="shared" si="82"/>
        <v>SCHEDULE 8: CONSOLIDATION STATEMENT | 8a: CONSOLIDATION STATEMENT | Airport Company–GAAP | Net income</v>
      </c>
    </row>
    <row r="5291" spans="1:14" hidden="1">
      <c r="A5291" t="s">
        <v>2</v>
      </c>
      <c r="B5291">
        <v>2011</v>
      </c>
      <c r="C5291" t="s">
        <v>203</v>
      </c>
      <c r="D5291" t="s">
        <v>208</v>
      </c>
      <c r="E5291" t="s">
        <v>81</v>
      </c>
      <c r="F5291" t="s">
        <v>325</v>
      </c>
      <c r="G5291">
        <v>11</v>
      </c>
      <c r="H5291" t="s">
        <v>79</v>
      </c>
      <c r="I5291">
        <v>2011</v>
      </c>
      <c r="J5291" t="s">
        <v>92</v>
      </c>
      <c r="K5291" t="s">
        <v>2248</v>
      </c>
      <c r="L5291">
        <v>24299</v>
      </c>
      <c r="M5291" s="9" t="str">
        <f>Data[[#This Row],[schedule]]&amp;" | "&amp;Data[[#This Row],[section]]</f>
        <v>SCHEDULE 8: CONSOLIDATION STATEMENT | 8a: CONSOLIDATION STATEMENT</v>
      </c>
      <c r="N5291" s="9" t="str">
        <f t="shared" si="82"/>
        <v>SCHEDULE 8: CONSOLIDATION STATEMENT | 8a: CONSOLIDATION STATEMENT | Airport Businesses | Total operational expenditure</v>
      </c>
    </row>
    <row r="5292" spans="1:14" hidden="1">
      <c r="A5292" t="s">
        <v>2</v>
      </c>
      <c r="B5292">
        <v>2011</v>
      </c>
      <c r="C5292" t="s">
        <v>203</v>
      </c>
      <c r="D5292" t="s">
        <v>208</v>
      </c>
      <c r="E5292" t="s">
        <v>81</v>
      </c>
      <c r="F5292" t="s">
        <v>326</v>
      </c>
      <c r="G5292">
        <v>11</v>
      </c>
      <c r="H5292" t="s">
        <v>79</v>
      </c>
      <c r="I5292">
        <v>2011</v>
      </c>
      <c r="J5292" t="s">
        <v>92</v>
      </c>
      <c r="K5292" t="s">
        <v>2249</v>
      </c>
      <c r="L5292">
        <v>2.2177548453329999E-4</v>
      </c>
      <c r="M5292" s="9" t="str">
        <f>Data[[#This Row],[schedule]]&amp;" | "&amp;Data[[#This Row],[section]]</f>
        <v>SCHEDULE 8: CONSOLIDATION STATEMENT | 8a: CONSOLIDATION STATEMENT</v>
      </c>
      <c r="N5292" s="9" t="str">
        <f t="shared" si="82"/>
        <v>SCHEDULE 8: CONSOLIDATION STATEMENT | 8a: CONSOLIDATION STATEMENT | Regulatory/GAAP Adjustments | Total operational expenditure</v>
      </c>
    </row>
    <row r="5293" spans="1:14" hidden="1">
      <c r="A5293" t="s">
        <v>2</v>
      </c>
      <c r="B5293">
        <v>2011</v>
      </c>
      <c r="C5293" t="s">
        <v>203</v>
      </c>
      <c r="D5293" t="s">
        <v>208</v>
      </c>
      <c r="E5293" t="s">
        <v>81</v>
      </c>
      <c r="F5293" t="s">
        <v>327</v>
      </c>
      <c r="G5293">
        <v>11</v>
      </c>
      <c r="H5293" t="s">
        <v>79</v>
      </c>
      <c r="I5293">
        <v>2011</v>
      </c>
      <c r="J5293" t="s">
        <v>92</v>
      </c>
      <c r="K5293" t="s">
        <v>2250</v>
      </c>
      <c r="L5293">
        <v>24299.243193096991</v>
      </c>
      <c r="M5293" s="9" t="str">
        <f>Data[[#This Row],[schedule]]&amp;" | "&amp;Data[[#This Row],[section]]</f>
        <v>SCHEDULE 8: CONSOLIDATION STATEMENT | 8a: CONSOLIDATION STATEMENT</v>
      </c>
      <c r="N5293" s="9" t="str">
        <f t="shared" si="82"/>
        <v>SCHEDULE 8: CONSOLIDATION STATEMENT | 8a: CONSOLIDATION STATEMENT | Airport Business–GAAP | Total operational expenditure</v>
      </c>
    </row>
    <row r="5294" spans="1:14" hidden="1">
      <c r="A5294" t="s">
        <v>2</v>
      </c>
      <c r="B5294">
        <v>2011</v>
      </c>
      <c r="C5294" t="s">
        <v>203</v>
      </c>
      <c r="D5294" t="s">
        <v>208</v>
      </c>
      <c r="E5294" t="s">
        <v>81</v>
      </c>
      <c r="F5294" t="s">
        <v>328</v>
      </c>
      <c r="G5294">
        <v>11</v>
      </c>
      <c r="H5294" t="s">
        <v>79</v>
      </c>
      <c r="I5294">
        <v>2011</v>
      </c>
      <c r="J5294" t="s">
        <v>92</v>
      </c>
      <c r="K5294" t="s">
        <v>2251</v>
      </c>
      <c r="L5294">
        <v>16351.756806903009</v>
      </c>
      <c r="M5294" s="9" t="str">
        <f>Data[[#This Row],[schedule]]&amp;" | "&amp;Data[[#This Row],[section]]</f>
        <v>SCHEDULE 8: CONSOLIDATION STATEMENT | 8a: CONSOLIDATION STATEMENT</v>
      </c>
      <c r="N5294" s="9" t="str">
        <f t="shared" si="82"/>
        <v>SCHEDULE 8: CONSOLIDATION STATEMENT | 8a: CONSOLIDATION STATEMENT | Unregulated Activities–GAAP | Total operational expenditure</v>
      </c>
    </row>
    <row r="5295" spans="1:14" hidden="1">
      <c r="A5295" t="s">
        <v>2</v>
      </c>
      <c r="B5295">
        <v>2011</v>
      </c>
      <c r="C5295" t="s">
        <v>203</v>
      </c>
      <c r="D5295" t="s">
        <v>208</v>
      </c>
      <c r="E5295" t="s">
        <v>81</v>
      </c>
      <c r="F5295" t="s">
        <v>329</v>
      </c>
      <c r="G5295">
        <v>11</v>
      </c>
      <c r="H5295" t="s">
        <v>79</v>
      </c>
      <c r="I5295">
        <v>2011</v>
      </c>
      <c r="J5295" t="s">
        <v>92</v>
      </c>
      <c r="K5295" t="s">
        <v>2252</v>
      </c>
      <c r="L5295">
        <v>40651</v>
      </c>
      <c r="M5295" s="9" t="str">
        <f>Data[[#This Row],[schedule]]&amp;" | "&amp;Data[[#This Row],[section]]</f>
        <v>SCHEDULE 8: CONSOLIDATION STATEMENT | 8a: CONSOLIDATION STATEMENT</v>
      </c>
      <c r="N5295" s="9" t="str">
        <f t="shared" si="82"/>
        <v>SCHEDULE 8: CONSOLIDATION STATEMENT | 8a: CONSOLIDATION STATEMENT | Airport Company–GAAP | Total operational expenditure</v>
      </c>
    </row>
    <row r="5296" spans="1:14" hidden="1">
      <c r="A5296" t="s">
        <v>2</v>
      </c>
      <c r="B5296">
        <v>2011</v>
      </c>
      <c r="C5296" t="s">
        <v>203</v>
      </c>
      <c r="D5296" t="s">
        <v>208</v>
      </c>
      <c r="E5296" t="s">
        <v>81</v>
      </c>
      <c r="F5296" t="s">
        <v>325</v>
      </c>
      <c r="G5296">
        <v>13</v>
      </c>
      <c r="H5296" t="s">
        <v>261</v>
      </c>
      <c r="I5296">
        <v>2011</v>
      </c>
      <c r="J5296" t="s">
        <v>92</v>
      </c>
      <c r="K5296" t="s">
        <v>2253</v>
      </c>
      <c r="L5296">
        <v>25103.23251178001</v>
      </c>
      <c r="M5296" s="9" t="str">
        <f>Data[[#This Row],[schedule]]&amp;" | "&amp;Data[[#This Row],[section]]</f>
        <v>SCHEDULE 8: CONSOLIDATION STATEMENT | 8a: CONSOLIDATION STATEMENT</v>
      </c>
      <c r="N5296" s="9" t="str">
        <f t="shared" si="82"/>
        <v>SCHEDULE 8: CONSOLIDATION STATEMENT | 8a: CONSOLIDATION STATEMENT | Airport Businesses | Operating surplus / (deficit) before interest, depreciation, revaluations and tax</v>
      </c>
    </row>
    <row r="5297" spans="1:14" hidden="1">
      <c r="A5297" t="s">
        <v>2</v>
      </c>
      <c r="B5297">
        <v>2011</v>
      </c>
      <c r="C5297" t="s">
        <v>203</v>
      </c>
      <c r="D5297" t="s">
        <v>208</v>
      </c>
      <c r="E5297" t="s">
        <v>81</v>
      </c>
      <c r="F5297" t="s">
        <v>326</v>
      </c>
      <c r="G5297">
        <v>13</v>
      </c>
      <c r="H5297" t="s">
        <v>261</v>
      </c>
      <c r="I5297">
        <v>2011</v>
      </c>
      <c r="J5297" t="s">
        <v>92</v>
      </c>
      <c r="K5297" t="s">
        <v>2254</v>
      </c>
      <c r="L5297">
        <v>14.999778224522739</v>
      </c>
      <c r="M5297" s="9" t="str">
        <f>Data[[#This Row],[schedule]]&amp;" | "&amp;Data[[#This Row],[section]]</f>
        <v>SCHEDULE 8: CONSOLIDATION STATEMENT | 8a: CONSOLIDATION STATEMENT</v>
      </c>
      <c r="N5297" s="9" t="str">
        <f t="shared" si="82"/>
        <v>SCHEDULE 8: CONSOLIDATION STATEMENT | 8a: CONSOLIDATION STATEMENT | Regulatory/GAAP Adjustments | Operating surplus / (deficit) before interest, depreciation, revaluations and tax</v>
      </c>
    </row>
    <row r="5298" spans="1:14" hidden="1">
      <c r="A5298" t="s">
        <v>2</v>
      </c>
      <c r="B5298">
        <v>2011</v>
      </c>
      <c r="C5298" t="s">
        <v>203</v>
      </c>
      <c r="D5298" t="s">
        <v>208</v>
      </c>
      <c r="E5298" t="s">
        <v>81</v>
      </c>
      <c r="F5298" t="s">
        <v>327</v>
      </c>
      <c r="G5298">
        <v>13</v>
      </c>
      <c r="H5298" t="s">
        <v>261</v>
      </c>
      <c r="I5298">
        <v>2011</v>
      </c>
      <c r="J5298" t="s">
        <v>92</v>
      </c>
      <c r="K5298" t="s">
        <v>2255</v>
      </c>
      <c r="L5298">
        <v>30839.586966115909</v>
      </c>
      <c r="M5298" s="9" t="str">
        <f>Data[[#This Row],[schedule]]&amp;" | "&amp;Data[[#This Row],[section]]</f>
        <v>SCHEDULE 8: CONSOLIDATION STATEMENT | 8a: CONSOLIDATION STATEMENT</v>
      </c>
      <c r="N5298" s="9" t="str">
        <f t="shared" si="82"/>
        <v>SCHEDULE 8: CONSOLIDATION STATEMENT | 8a: CONSOLIDATION STATEMENT | Airport Business–GAAP | Operating surplus / (deficit) before interest, depreciation, revaluations and tax</v>
      </c>
    </row>
    <row r="5299" spans="1:14" hidden="1">
      <c r="A5299" t="s">
        <v>2</v>
      </c>
      <c r="B5299">
        <v>2011</v>
      </c>
      <c r="C5299" t="s">
        <v>203</v>
      </c>
      <c r="D5299" t="s">
        <v>208</v>
      </c>
      <c r="E5299" t="s">
        <v>81</v>
      </c>
      <c r="F5299" t="s">
        <v>328</v>
      </c>
      <c r="G5299">
        <v>13</v>
      </c>
      <c r="H5299" t="s">
        <v>261</v>
      </c>
      <c r="I5299">
        <v>2011</v>
      </c>
      <c r="J5299" t="s">
        <v>92</v>
      </c>
      <c r="K5299" t="s">
        <v>2256</v>
      </c>
      <c r="L5299">
        <v>25877.413033884099</v>
      </c>
      <c r="M5299" s="9" t="str">
        <f>Data[[#This Row],[schedule]]&amp;" | "&amp;Data[[#This Row],[section]]</f>
        <v>SCHEDULE 8: CONSOLIDATION STATEMENT | 8a: CONSOLIDATION STATEMENT</v>
      </c>
      <c r="N5299" s="9" t="str">
        <f t="shared" si="82"/>
        <v>SCHEDULE 8: CONSOLIDATION STATEMENT | 8a: CONSOLIDATION STATEMENT | Unregulated Activities–GAAP | Operating surplus / (deficit) before interest, depreciation, revaluations and tax</v>
      </c>
    </row>
    <row r="5300" spans="1:14" hidden="1">
      <c r="A5300" t="s">
        <v>2</v>
      </c>
      <c r="B5300">
        <v>2011</v>
      </c>
      <c r="C5300" t="s">
        <v>203</v>
      </c>
      <c r="D5300" t="s">
        <v>208</v>
      </c>
      <c r="E5300" t="s">
        <v>81</v>
      </c>
      <c r="F5300" t="s">
        <v>329</v>
      </c>
      <c r="G5300">
        <v>13</v>
      </c>
      <c r="H5300" t="s">
        <v>261</v>
      </c>
      <c r="I5300">
        <v>2011</v>
      </c>
      <c r="J5300" t="s">
        <v>92</v>
      </c>
      <c r="K5300" t="s">
        <v>2257</v>
      </c>
      <c r="L5300">
        <v>56717</v>
      </c>
      <c r="M5300" s="9" t="str">
        <f>Data[[#This Row],[schedule]]&amp;" | "&amp;Data[[#This Row],[section]]</f>
        <v>SCHEDULE 8: CONSOLIDATION STATEMENT | 8a: CONSOLIDATION STATEMENT</v>
      </c>
      <c r="N5300" s="9" t="str">
        <f t="shared" si="82"/>
        <v>SCHEDULE 8: CONSOLIDATION STATEMENT | 8a: CONSOLIDATION STATEMENT | Airport Company–GAAP | Operating surplus / (deficit) before interest, depreciation, revaluations and tax</v>
      </c>
    </row>
    <row r="5301" spans="1:14" hidden="1">
      <c r="A5301" t="s">
        <v>2</v>
      </c>
      <c r="B5301">
        <v>2011</v>
      </c>
      <c r="C5301" t="s">
        <v>203</v>
      </c>
      <c r="D5301" t="s">
        <v>208</v>
      </c>
      <c r="E5301" t="s">
        <v>81</v>
      </c>
      <c r="F5301" t="s">
        <v>325</v>
      </c>
      <c r="G5301">
        <v>15</v>
      </c>
      <c r="H5301" t="s">
        <v>262</v>
      </c>
      <c r="I5301">
        <v>2011</v>
      </c>
      <c r="J5301" t="s">
        <v>92</v>
      </c>
      <c r="K5301" t="s">
        <v>2258</v>
      </c>
      <c r="L5301">
        <v>12443.584149477279</v>
      </c>
      <c r="M5301" s="9" t="str">
        <f>Data[[#This Row],[schedule]]&amp;" | "&amp;Data[[#This Row],[section]]</f>
        <v>SCHEDULE 8: CONSOLIDATION STATEMENT | 8a: CONSOLIDATION STATEMENT</v>
      </c>
      <c r="N5301" s="9" t="str">
        <f t="shared" si="82"/>
        <v>SCHEDULE 8: CONSOLIDATION STATEMENT | 8a: CONSOLIDATION STATEMENT | Airport Businesses | Depreciation</v>
      </c>
    </row>
    <row r="5302" spans="1:14" hidden="1">
      <c r="A5302" t="s">
        <v>2</v>
      </c>
      <c r="B5302">
        <v>2011</v>
      </c>
      <c r="C5302" t="s">
        <v>203</v>
      </c>
      <c r="D5302" t="s">
        <v>208</v>
      </c>
      <c r="E5302" t="s">
        <v>81</v>
      </c>
      <c r="F5302" t="s">
        <v>326</v>
      </c>
      <c r="G5302">
        <v>15</v>
      </c>
      <c r="H5302" t="s">
        <v>262</v>
      </c>
      <c r="I5302">
        <v>2011</v>
      </c>
      <c r="J5302" t="s">
        <v>92</v>
      </c>
      <c r="K5302" t="s">
        <v>2259</v>
      </c>
      <c r="L5302">
        <v>2837.682627905273</v>
      </c>
      <c r="M5302" s="9" t="str">
        <f>Data[[#This Row],[schedule]]&amp;" | "&amp;Data[[#This Row],[section]]</f>
        <v>SCHEDULE 8: CONSOLIDATION STATEMENT | 8a: CONSOLIDATION STATEMENT</v>
      </c>
      <c r="N5302" s="9" t="str">
        <f t="shared" si="82"/>
        <v>SCHEDULE 8: CONSOLIDATION STATEMENT | 8a: CONSOLIDATION STATEMENT | Regulatory/GAAP Adjustments | Depreciation</v>
      </c>
    </row>
    <row r="5303" spans="1:14" hidden="1">
      <c r="A5303" t="s">
        <v>2</v>
      </c>
      <c r="B5303">
        <v>2011</v>
      </c>
      <c r="C5303" t="s">
        <v>203</v>
      </c>
      <c r="D5303" t="s">
        <v>208</v>
      </c>
      <c r="E5303" t="s">
        <v>81</v>
      </c>
      <c r="F5303" t="s">
        <v>327</v>
      </c>
      <c r="G5303">
        <v>15</v>
      </c>
      <c r="H5303" t="s">
        <v>262</v>
      </c>
      <c r="I5303">
        <v>2011</v>
      </c>
      <c r="J5303" t="s">
        <v>92</v>
      </c>
      <c r="K5303" t="s">
        <v>2260</v>
      </c>
      <c r="L5303">
        <v>15281.266777382551</v>
      </c>
      <c r="M5303" s="9" t="str">
        <f>Data[[#This Row],[schedule]]&amp;" | "&amp;Data[[#This Row],[section]]</f>
        <v>SCHEDULE 8: CONSOLIDATION STATEMENT | 8a: CONSOLIDATION STATEMENT</v>
      </c>
      <c r="N5303" s="9" t="str">
        <f t="shared" si="82"/>
        <v>SCHEDULE 8: CONSOLIDATION STATEMENT | 8a: CONSOLIDATION STATEMENT | Airport Business–GAAP | Depreciation</v>
      </c>
    </row>
    <row r="5304" spans="1:14" hidden="1">
      <c r="A5304" t="s">
        <v>2</v>
      </c>
      <c r="B5304">
        <v>2011</v>
      </c>
      <c r="C5304" t="s">
        <v>203</v>
      </c>
      <c r="D5304" t="s">
        <v>208</v>
      </c>
      <c r="E5304" t="s">
        <v>81</v>
      </c>
      <c r="F5304" t="s">
        <v>328</v>
      </c>
      <c r="G5304">
        <v>15</v>
      </c>
      <c r="H5304" t="s">
        <v>262</v>
      </c>
      <c r="I5304">
        <v>2011</v>
      </c>
      <c r="J5304" t="s">
        <v>92</v>
      </c>
      <c r="K5304" t="s">
        <v>2261</v>
      </c>
      <c r="L5304">
        <v>5511.7332226174512</v>
      </c>
      <c r="M5304" s="9" t="str">
        <f>Data[[#This Row],[schedule]]&amp;" | "&amp;Data[[#This Row],[section]]</f>
        <v>SCHEDULE 8: CONSOLIDATION STATEMENT | 8a: CONSOLIDATION STATEMENT</v>
      </c>
      <c r="N5304" s="9" t="str">
        <f t="shared" si="82"/>
        <v>SCHEDULE 8: CONSOLIDATION STATEMENT | 8a: CONSOLIDATION STATEMENT | Unregulated Activities–GAAP | Depreciation</v>
      </c>
    </row>
    <row r="5305" spans="1:14" hidden="1">
      <c r="A5305" t="s">
        <v>2</v>
      </c>
      <c r="B5305">
        <v>2011</v>
      </c>
      <c r="C5305" t="s">
        <v>203</v>
      </c>
      <c r="D5305" t="s">
        <v>208</v>
      </c>
      <c r="E5305" t="s">
        <v>81</v>
      </c>
      <c r="F5305" t="s">
        <v>329</v>
      </c>
      <c r="G5305">
        <v>15</v>
      </c>
      <c r="H5305" t="s">
        <v>262</v>
      </c>
      <c r="I5305">
        <v>2011</v>
      </c>
      <c r="J5305" t="s">
        <v>92</v>
      </c>
      <c r="K5305" t="s">
        <v>2262</v>
      </c>
      <c r="L5305">
        <v>20793</v>
      </c>
      <c r="M5305" s="9" t="str">
        <f>Data[[#This Row],[schedule]]&amp;" | "&amp;Data[[#This Row],[section]]</f>
        <v>SCHEDULE 8: CONSOLIDATION STATEMENT | 8a: CONSOLIDATION STATEMENT</v>
      </c>
      <c r="N5305" s="9" t="str">
        <f t="shared" si="82"/>
        <v>SCHEDULE 8: CONSOLIDATION STATEMENT | 8a: CONSOLIDATION STATEMENT | Airport Company–GAAP | Depreciation</v>
      </c>
    </row>
    <row r="5306" spans="1:14" hidden="1">
      <c r="A5306" t="s">
        <v>2</v>
      </c>
      <c r="B5306">
        <v>2011</v>
      </c>
      <c r="C5306" t="s">
        <v>203</v>
      </c>
      <c r="D5306" t="s">
        <v>208</v>
      </c>
      <c r="E5306" t="s">
        <v>81</v>
      </c>
      <c r="F5306" t="s">
        <v>325</v>
      </c>
      <c r="G5306">
        <v>16</v>
      </c>
      <c r="H5306" t="s">
        <v>263</v>
      </c>
      <c r="I5306">
        <v>2011</v>
      </c>
      <c r="J5306" t="s">
        <v>92</v>
      </c>
      <c r="K5306" t="s">
        <v>2263</v>
      </c>
      <c r="L5306">
        <v>9408.6811254393251</v>
      </c>
      <c r="M5306" s="9" t="str">
        <f>Data[[#This Row],[schedule]]&amp;" | "&amp;Data[[#This Row],[section]]</f>
        <v>SCHEDULE 8: CONSOLIDATION STATEMENT | 8a: CONSOLIDATION STATEMENT</v>
      </c>
      <c r="N5306" s="9" t="str">
        <f t="shared" si="82"/>
        <v>SCHEDULE 8: CONSOLIDATION STATEMENT | 8a: CONSOLIDATION STATEMENT | Airport Businesses | Revaluations</v>
      </c>
    </row>
    <row r="5307" spans="1:14" hidden="1">
      <c r="A5307" t="s">
        <v>2</v>
      </c>
      <c r="B5307">
        <v>2011</v>
      </c>
      <c r="C5307" t="s">
        <v>203</v>
      </c>
      <c r="D5307" t="s">
        <v>208</v>
      </c>
      <c r="E5307" t="s">
        <v>81</v>
      </c>
      <c r="F5307" t="s">
        <v>326</v>
      </c>
      <c r="G5307">
        <v>16</v>
      </c>
      <c r="H5307" t="s">
        <v>263</v>
      </c>
      <c r="I5307">
        <v>2011</v>
      </c>
      <c r="J5307" t="s">
        <v>92</v>
      </c>
      <c r="K5307" t="s">
        <v>2264</v>
      </c>
      <c r="L5307">
        <v>17015.36700971788</v>
      </c>
      <c r="M5307" s="9" t="str">
        <f>Data[[#This Row],[schedule]]&amp;" | "&amp;Data[[#This Row],[section]]</f>
        <v>SCHEDULE 8: CONSOLIDATION STATEMENT | 8a: CONSOLIDATION STATEMENT</v>
      </c>
      <c r="N5307" s="9" t="str">
        <f t="shared" si="82"/>
        <v>SCHEDULE 8: CONSOLIDATION STATEMENT | 8a: CONSOLIDATION STATEMENT | Regulatory/GAAP Adjustments | Revaluations</v>
      </c>
    </row>
    <row r="5308" spans="1:14" hidden="1">
      <c r="A5308" t="s">
        <v>2</v>
      </c>
      <c r="B5308">
        <v>2011</v>
      </c>
      <c r="C5308" t="s">
        <v>203</v>
      </c>
      <c r="D5308" t="s">
        <v>208</v>
      </c>
      <c r="E5308" t="s">
        <v>81</v>
      </c>
      <c r="F5308" t="s">
        <v>327</v>
      </c>
      <c r="G5308">
        <v>16</v>
      </c>
      <c r="H5308" t="s">
        <v>263</v>
      </c>
      <c r="I5308">
        <v>2011</v>
      </c>
      <c r="J5308" t="s">
        <v>92</v>
      </c>
      <c r="K5308" t="s">
        <v>2265</v>
      </c>
      <c r="L5308">
        <v>26424.062001972401</v>
      </c>
      <c r="M5308" s="9" t="str">
        <f>Data[[#This Row],[schedule]]&amp;" | "&amp;Data[[#This Row],[section]]</f>
        <v>SCHEDULE 8: CONSOLIDATION STATEMENT | 8a: CONSOLIDATION STATEMENT</v>
      </c>
      <c r="N5308" s="9" t="str">
        <f t="shared" si="82"/>
        <v>SCHEDULE 8: CONSOLIDATION STATEMENT | 8a: CONSOLIDATION STATEMENT | Airport Business–GAAP | Revaluations</v>
      </c>
    </row>
    <row r="5309" spans="1:14" hidden="1">
      <c r="A5309" t="s">
        <v>2</v>
      </c>
      <c r="B5309">
        <v>2011</v>
      </c>
      <c r="C5309" t="s">
        <v>203</v>
      </c>
      <c r="D5309" t="s">
        <v>208</v>
      </c>
      <c r="E5309" t="s">
        <v>81</v>
      </c>
      <c r="F5309" t="s">
        <v>328</v>
      </c>
      <c r="G5309">
        <v>16</v>
      </c>
      <c r="H5309" t="s">
        <v>263</v>
      </c>
      <c r="I5309">
        <v>2011</v>
      </c>
      <c r="J5309" t="s">
        <v>92</v>
      </c>
      <c r="K5309" t="s">
        <v>2266</v>
      </c>
      <c r="L5309">
        <v>-8671.062001972401</v>
      </c>
      <c r="M5309" s="9" t="str">
        <f>Data[[#This Row],[schedule]]&amp;" | "&amp;Data[[#This Row],[section]]</f>
        <v>SCHEDULE 8: CONSOLIDATION STATEMENT | 8a: CONSOLIDATION STATEMENT</v>
      </c>
      <c r="N5309" s="9" t="str">
        <f t="shared" si="82"/>
        <v>SCHEDULE 8: CONSOLIDATION STATEMENT | 8a: CONSOLIDATION STATEMENT | Unregulated Activities–GAAP | Revaluations</v>
      </c>
    </row>
    <row r="5310" spans="1:14" hidden="1">
      <c r="A5310" t="s">
        <v>2</v>
      </c>
      <c r="B5310">
        <v>2011</v>
      </c>
      <c r="C5310" t="s">
        <v>203</v>
      </c>
      <c r="D5310" t="s">
        <v>208</v>
      </c>
      <c r="E5310" t="s">
        <v>81</v>
      </c>
      <c r="F5310" t="s">
        <v>329</v>
      </c>
      <c r="G5310">
        <v>16</v>
      </c>
      <c r="H5310" t="s">
        <v>263</v>
      </c>
      <c r="I5310">
        <v>2011</v>
      </c>
      <c r="J5310" t="s">
        <v>92</v>
      </c>
      <c r="K5310" t="s">
        <v>2267</v>
      </c>
      <c r="L5310">
        <v>17753</v>
      </c>
      <c r="M5310" s="9" t="str">
        <f>Data[[#This Row],[schedule]]&amp;" | "&amp;Data[[#This Row],[section]]</f>
        <v>SCHEDULE 8: CONSOLIDATION STATEMENT | 8a: CONSOLIDATION STATEMENT</v>
      </c>
      <c r="N5310" s="9" t="str">
        <f t="shared" si="82"/>
        <v>SCHEDULE 8: CONSOLIDATION STATEMENT | 8a: CONSOLIDATION STATEMENT | Airport Company–GAAP | Revaluations</v>
      </c>
    </row>
    <row r="5311" spans="1:14" hidden="1">
      <c r="A5311" t="s">
        <v>2</v>
      </c>
      <c r="B5311">
        <v>2011</v>
      </c>
      <c r="C5311" t="s">
        <v>203</v>
      </c>
      <c r="D5311" t="s">
        <v>208</v>
      </c>
      <c r="E5311" t="s">
        <v>81</v>
      </c>
      <c r="F5311" t="s">
        <v>325</v>
      </c>
      <c r="G5311">
        <v>17</v>
      </c>
      <c r="H5311" t="s">
        <v>264</v>
      </c>
      <c r="I5311">
        <v>2011</v>
      </c>
      <c r="J5311" t="s">
        <v>92</v>
      </c>
      <c r="K5311" t="s">
        <v>2268</v>
      </c>
      <c r="L5311">
        <v>3185.195692134002</v>
      </c>
      <c r="M5311" s="9" t="str">
        <f>Data[[#This Row],[schedule]]&amp;" | "&amp;Data[[#This Row],[section]]</f>
        <v>SCHEDULE 8: CONSOLIDATION STATEMENT | 8a: CONSOLIDATION STATEMENT</v>
      </c>
      <c r="N5311" s="9" t="str">
        <f t="shared" si="82"/>
        <v>SCHEDULE 8: CONSOLIDATION STATEMENT | 8a: CONSOLIDATION STATEMENT | Airport Businesses | Tax expense</v>
      </c>
    </row>
    <row r="5312" spans="1:14" hidden="1">
      <c r="A5312" t="s">
        <v>2</v>
      </c>
      <c r="B5312">
        <v>2011</v>
      </c>
      <c r="C5312" t="s">
        <v>203</v>
      </c>
      <c r="D5312" t="s">
        <v>208</v>
      </c>
      <c r="E5312" t="s">
        <v>81</v>
      </c>
      <c r="F5312" t="s">
        <v>326</v>
      </c>
      <c r="G5312">
        <v>17</v>
      </c>
      <c r="H5312" t="s">
        <v>264</v>
      </c>
      <c r="I5312">
        <v>2011</v>
      </c>
      <c r="J5312" t="s">
        <v>92</v>
      </c>
      <c r="K5312" t="s">
        <v>2269</v>
      </c>
      <c r="L5312">
        <v>-1427.36920617954</v>
      </c>
      <c r="M5312" s="9" t="str">
        <f>Data[[#This Row],[schedule]]&amp;" | "&amp;Data[[#This Row],[section]]</f>
        <v>SCHEDULE 8: CONSOLIDATION STATEMENT | 8a: CONSOLIDATION STATEMENT</v>
      </c>
      <c r="N5312" s="9" t="str">
        <f t="shared" si="82"/>
        <v>SCHEDULE 8: CONSOLIDATION STATEMENT | 8a: CONSOLIDATION STATEMENT | Regulatory/GAAP Adjustments | Tax expense</v>
      </c>
    </row>
    <row r="5313" spans="1:14" hidden="1">
      <c r="A5313" t="s">
        <v>2</v>
      </c>
      <c r="B5313">
        <v>2011</v>
      </c>
      <c r="C5313" t="s">
        <v>203</v>
      </c>
      <c r="D5313" t="s">
        <v>208</v>
      </c>
      <c r="E5313" t="s">
        <v>81</v>
      </c>
      <c r="F5313" t="s">
        <v>327</v>
      </c>
      <c r="G5313">
        <v>17</v>
      </c>
      <c r="H5313" t="s">
        <v>264</v>
      </c>
      <c r="I5313">
        <v>2011</v>
      </c>
      <c r="J5313" t="s">
        <v>92</v>
      </c>
      <c r="K5313" t="s">
        <v>2270</v>
      </c>
      <c r="L5313">
        <v>3474.0528485054951</v>
      </c>
      <c r="M5313" s="9" t="str">
        <f>Data[[#This Row],[schedule]]&amp;" | "&amp;Data[[#This Row],[section]]</f>
        <v>SCHEDULE 8: CONSOLIDATION STATEMENT | 8a: CONSOLIDATION STATEMENT</v>
      </c>
      <c r="N5313" s="9" t="str">
        <f t="shared" si="82"/>
        <v>SCHEDULE 8: CONSOLIDATION STATEMENT | 8a: CONSOLIDATION STATEMENT | Airport Business–GAAP | Tax expense</v>
      </c>
    </row>
    <row r="5314" spans="1:14" hidden="1">
      <c r="A5314" t="s">
        <v>2</v>
      </c>
      <c r="B5314">
        <v>2011</v>
      </c>
      <c r="C5314" t="s">
        <v>203</v>
      </c>
      <c r="D5314" t="s">
        <v>208</v>
      </c>
      <c r="E5314" t="s">
        <v>81</v>
      </c>
      <c r="F5314" t="s">
        <v>328</v>
      </c>
      <c r="G5314">
        <v>17</v>
      </c>
      <c r="H5314" t="s">
        <v>264</v>
      </c>
      <c r="I5314">
        <v>2011</v>
      </c>
      <c r="J5314" t="s">
        <v>92</v>
      </c>
      <c r="K5314" t="s">
        <v>2271</v>
      </c>
      <c r="L5314">
        <v>4179.9471514945053</v>
      </c>
      <c r="M5314" s="9" t="str">
        <f>Data[[#This Row],[schedule]]&amp;" | "&amp;Data[[#This Row],[section]]</f>
        <v>SCHEDULE 8: CONSOLIDATION STATEMENT | 8a: CONSOLIDATION STATEMENT</v>
      </c>
      <c r="N5314" s="9" t="str">
        <f t="shared" ref="N5314:N5377" si="83">SUBSTITUTE(SUBSTITUTE(SUBSTITUTE(C5314&amp;" | "&amp;D5314&amp;" | "&amp;E5314&amp;" | "&amp;F5314&amp;" | "&amp;H5314," |  |  | "," | ")," |  |  | "," | ")," |  | "," | ")</f>
        <v>SCHEDULE 8: CONSOLIDATION STATEMENT | 8a: CONSOLIDATION STATEMENT | Unregulated Activities–GAAP | Tax expense</v>
      </c>
    </row>
    <row r="5315" spans="1:14" hidden="1">
      <c r="A5315" t="s">
        <v>2</v>
      </c>
      <c r="B5315">
        <v>2011</v>
      </c>
      <c r="C5315" t="s">
        <v>203</v>
      </c>
      <c r="D5315" t="s">
        <v>208</v>
      </c>
      <c r="E5315" t="s">
        <v>81</v>
      </c>
      <c r="F5315" t="s">
        <v>329</v>
      </c>
      <c r="G5315">
        <v>17</v>
      </c>
      <c r="H5315" t="s">
        <v>264</v>
      </c>
      <c r="I5315">
        <v>2011</v>
      </c>
      <c r="J5315" t="s">
        <v>92</v>
      </c>
      <c r="K5315" t="s">
        <v>2272</v>
      </c>
      <c r="L5315">
        <v>7654</v>
      </c>
      <c r="M5315" s="9" t="str">
        <f>Data[[#This Row],[schedule]]&amp;" | "&amp;Data[[#This Row],[section]]</f>
        <v>SCHEDULE 8: CONSOLIDATION STATEMENT | 8a: CONSOLIDATION STATEMENT</v>
      </c>
      <c r="N5315" s="9" t="str">
        <f t="shared" si="83"/>
        <v>SCHEDULE 8: CONSOLIDATION STATEMENT | 8a: CONSOLIDATION STATEMENT | Airport Company–GAAP | Tax expense</v>
      </c>
    </row>
    <row r="5316" spans="1:14" hidden="1">
      <c r="A5316" t="s">
        <v>2</v>
      </c>
      <c r="B5316">
        <v>2011</v>
      </c>
      <c r="C5316" t="s">
        <v>203</v>
      </c>
      <c r="D5316" t="s">
        <v>208</v>
      </c>
      <c r="E5316" t="s">
        <v>81</v>
      </c>
      <c r="F5316" t="s">
        <v>325</v>
      </c>
      <c r="G5316">
        <v>19</v>
      </c>
      <c r="H5316" t="s">
        <v>265</v>
      </c>
      <c r="I5316">
        <v>2011</v>
      </c>
      <c r="J5316" t="s">
        <v>92</v>
      </c>
      <c r="K5316" t="s">
        <v>2273</v>
      </c>
      <c r="L5316">
        <v>18883.13379560805</v>
      </c>
      <c r="M5316" s="9" t="str">
        <f>Data[[#This Row],[schedule]]&amp;" | "&amp;Data[[#This Row],[section]]</f>
        <v>SCHEDULE 8: CONSOLIDATION STATEMENT | 8a: CONSOLIDATION STATEMENT</v>
      </c>
      <c r="N5316" s="9" t="str">
        <f t="shared" si="83"/>
        <v xml:space="preserve">SCHEDULE 8: CONSOLIDATION STATEMENT | 8a: CONSOLIDATION STATEMENT | Airport Businesses | Net operating surplus / (deficit) before interest </v>
      </c>
    </row>
    <row r="5317" spans="1:14" hidden="1">
      <c r="A5317" t="s">
        <v>2</v>
      </c>
      <c r="B5317">
        <v>2011</v>
      </c>
      <c r="C5317" t="s">
        <v>203</v>
      </c>
      <c r="D5317" t="s">
        <v>208</v>
      </c>
      <c r="E5317" t="s">
        <v>81</v>
      </c>
      <c r="F5317" t="s">
        <v>326</v>
      </c>
      <c r="G5317">
        <v>19</v>
      </c>
      <c r="H5317" t="s">
        <v>265</v>
      </c>
      <c r="I5317">
        <v>2011</v>
      </c>
      <c r="J5317" t="s">
        <v>92</v>
      </c>
      <c r="K5317" t="s">
        <v>2274</v>
      </c>
      <c r="L5317">
        <v>15620.053366216671</v>
      </c>
      <c r="M5317" s="9" t="str">
        <f>Data[[#This Row],[schedule]]&amp;" | "&amp;Data[[#This Row],[section]]</f>
        <v>SCHEDULE 8: CONSOLIDATION STATEMENT | 8a: CONSOLIDATION STATEMENT</v>
      </c>
      <c r="N5317" s="9" t="str">
        <f t="shared" si="83"/>
        <v xml:space="preserve">SCHEDULE 8: CONSOLIDATION STATEMENT | 8a: CONSOLIDATION STATEMENT | Regulatory/GAAP Adjustments | Net operating surplus / (deficit) before interest </v>
      </c>
    </row>
    <row r="5318" spans="1:14" hidden="1">
      <c r="A5318" t="s">
        <v>2</v>
      </c>
      <c r="B5318">
        <v>2011</v>
      </c>
      <c r="C5318" t="s">
        <v>203</v>
      </c>
      <c r="D5318" t="s">
        <v>208</v>
      </c>
      <c r="E5318" t="s">
        <v>81</v>
      </c>
      <c r="F5318" t="s">
        <v>327</v>
      </c>
      <c r="G5318">
        <v>19</v>
      </c>
      <c r="H5318" t="s">
        <v>265</v>
      </c>
      <c r="I5318">
        <v>2011</v>
      </c>
      <c r="J5318" t="s">
        <v>92</v>
      </c>
      <c r="K5318" t="s">
        <v>2275</v>
      </c>
      <c r="L5318">
        <v>38508.329342200261</v>
      </c>
      <c r="M5318" s="9" t="str">
        <f>Data[[#This Row],[schedule]]&amp;" | "&amp;Data[[#This Row],[section]]</f>
        <v>SCHEDULE 8: CONSOLIDATION STATEMENT | 8a: CONSOLIDATION STATEMENT</v>
      </c>
      <c r="N5318" s="9" t="str">
        <f t="shared" si="83"/>
        <v xml:space="preserve">SCHEDULE 8: CONSOLIDATION STATEMENT | 8a: CONSOLIDATION STATEMENT | Airport Business–GAAP | Net operating surplus / (deficit) before interest </v>
      </c>
    </row>
    <row r="5319" spans="1:14" hidden="1">
      <c r="A5319" t="s">
        <v>2</v>
      </c>
      <c r="B5319">
        <v>2011</v>
      </c>
      <c r="C5319" t="s">
        <v>203</v>
      </c>
      <c r="D5319" t="s">
        <v>208</v>
      </c>
      <c r="E5319" t="s">
        <v>81</v>
      </c>
      <c r="F5319" t="s">
        <v>328</v>
      </c>
      <c r="G5319">
        <v>19</v>
      </c>
      <c r="H5319" t="s">
        <v>265</v>
      </c>
      <c r="I5319">
        <v>2011</v>
      </c>
      <c r="J5319" t="s">
        <v>92</v>
      </c>
      <c r="K5319" t="s">
        <v>2276</v>
      </c>
      <c r="L5319">
        <v>7514.6706577997384</v>
      </c>
      <c r="M5319" s="9" t="str">
        <f>Data[[#This Row],[schedule]]&amp;" | "&amp;Data[[#This Row],[section]]</f>
        <v>SCHEDULE 8: CONSOLIDATION STATEMENT | 8a: CONSOLIDATION STATEMENT</v>
      </c>
      <c r="N5319" s="9" t="str">
        <f t="shared" si="83"/>
        <v xml:space="preserve">SCHEDULE 8: CONSOLIDATION STATEMENT | 8a: CONSOLIDATION STATEMENT | Unregulated Activities–GAAP | Net operating surplus / (deficit) before interest </v>
      </c>
    </row>
    <row r="5320" spans="1:14" hidden="1">
      <c r="A5320" t="s">
        <v>2</v>
      </c>
      <c r="B5320">
        <v>2011</v>
      </c>
      <c r="C5320" t="s">
        <v>203</v>
      </c>
      <c r="D5320" t="s">
        <v>208</v>
      </c>
      <c r="E5320" t="s">
        <v>81</v>
      </c>
      <c r="F5320" t="s">
        <v>329</v>
      </c>
      <c r="G5320">
        <v>19</v>
      </c>
      <c r="H5320" t="s">
        <v>265</v>
      </c>
      <c r="I5320">
        <v>2011</v>
      </c>
      <c r="J5320" t="s">
        <v>92</v>
      </c>
      <c r="K5320" t="s">
        <v>2277</v>
      </c>
      <c r="L5320">
        <v>46023</v>
      </c>
      <c r="M5320" s="9" t="str">
        <f>Data[[#This Row],[schedule]]&amp;" | "&amp;Data[[#This Row],[section]]</f>
        <v>SCHEDULE 8: CONSOLIDATION STATEMENT | 8a: CONSOLIDATION STATEMENT</v>
      </c>
      <c r="N5320" s="9" t="str">
        <f t="shared" si="83"/>
        <v xml:space="preserve">SCHEDULE 8: CONSOLIDATION STATEMENT | 8a: CONSOLIDATION STATEMENT | Airport Company–GAAP | Net operating surplus / (deficit) before interest </v>
      </c>
    </row>
    <row r="5321" spans="1:14" hidden="1">
      <c r="A5321" t="s">
        <v>2</v>
      </c>
      <c r="B5321">
        <v>2011</v>
      </c>
      <c r="C5321" t="s">
        <v>203</v>
      </c>
      <c r="D5321" t="s">
        <v>208</v>
      </c>
      <c r="E5321" t="s">
        <v>81</v>
      </c>
      <c r="F5321" t="s">
        <v>325</v>
      </c>
      <c r="G5321">
        <v>21</v>
      </c>
      <c r="H5321" t="s">
        <v>266</v>
      </c>
      <c r="I5321">
        <v>2011</v>
      </c>
      <c r="J5321" t="s">
        <v>92</v>
      </c>
      <c r="K5321" t="s">
        <v>2241</v>
      </c>
      <c r="L5321">
        <v>396689.67915656068</v>
      </c>
      <c r="M5321" s="9" t="str">
        <f>Data[[#This Row],[schedule]]&amp;" | "&amp;Data[[#This Row],[section]]</f>
        <v>SCHEDULE 8: CONSOLIDATION STATEMENT | 8a: CONSOLIDATION STATEMENT</v>
      </c>
      <c r="N5321" s="9" t="str">
        <f t="shared" si="83"/>
        <v xml:space="preserve">SCHEDULE 8: CONSOLIDATION STATEMENT | 8a: CONSOLIDATION STATEMENT | Airport Businesses | Property plant and equipment </v>
      </c>
    </row>
    <row r="5322" spans="1:14" hidden="1">
      <c r="A5322" t="s">
        <v>2</v>
      </c>
      <c r="B5322">
        <v>2011</v>
      </c>
      <c r="C5322" t="s">
        <v>203</v>
      </c>
      <c r="D5322" t="s">
        <v>208</v>
      </c>
      <c r="E5322" t="s">
        <v>81</v>
      </c>
      <c r="F5322" t="s">
        <v>326</v>
      </c>
      <c r="G5322">
        <v>21</v>
      </c>
      <c r="H5322" t="s">
        <v>266</v>
      </c>
      <c r="I5322">
        <v>2011</v>
      </c>
      <c r="J5322" t="s">
        <v>92</v>
      </c>
      <c r="K5322" t="s">
        <v>2278</v>
      </c>
      <c r="L5322">
        <v>94469.923362023503</v>
      </c>
      <c r="M5322" s="9" t="str">
        <f>Data[[#This Row],[schedule]]&amp;" | "&amp;Data[[#This Row],[section]]</f>
        <v>SCHEDULE 8: CONSOLIDATION STATEMENT | 8a: CONSOLIDATION STATEMENT</v>
      </c>
      <c r="N5322" s="9" t="str">
        <f t="shared" si="83"/>
        <v xml:space="preserve">SCHEDULE 8: CONSOLIDATION STATEMENT | 8a: CONSOLIDATION STATEMENT | Regulatory/GAAP Adjustments | Property plant and equipment </v>
      </c>
    </row>
    <row r="5323" spans="1:14" hidden="1">
      <c r="A5323" t="s">
        <v>2</v>
      </c>
      <c r="B5323">
        <v>2011</v>
      </c>
      <c r="C5323" t="s">
        <v>203</v>
      </c>
      <c r="D5323" t="s">
        <v>208</v>
      </c>
      <c r="E5323" t="s">
        <v>81</v>
      </c>
      <c r="F5323" t="s">
        <v>327</v>
      </c>
      <c r="G5323">
        <v>21</v>
      </c>
      <c r="H5323" t="s">
        <v>266</v>
      </c>
      <c r="I5323">
        <v>2011</v>
      </c>
      <c r="J5323" t="s">
        <v>92</v>
      </c>
      <c r="K5323" t="s">
        <v>2279</v>
      </c>
      <c r="L5323">
        <v>491159.60251858417</v>
      </c>
      <c r="M5323" s="9" t="str">
        <f>Data[[#This Row],[schedule]]&amp;" | "&amp;Data[[#This Row],[section]]</f>
        <v>SCHEDULE 8: CONSOLIDATION STATEMENT | 8a: CONSOLIDATION STATEMENT</v>
      </c>
      <c r="N5323" s="9" t="str">
        <f t="shared" si="83"/>
        <v xml:space="preserve">SCHEDULE 8: CONSOLIDATION STATEMENT | 8a: CONSOLIDATION STATEMENT | Airport Business–GAAP | Property plant and equipment </v>
      </c>
    </row>
    <row r="5324" spans="1:14" hidden="1">
      <c r="A5324" t="s">
        <v>2</v>
      </c>
      <c r="B5324">
        <v>2011</v>
      </c>
      <c r="C5324" t="s">
        <v>203</v>
      </c>
      <c r="D5324" t="s">
        <v>208</v>
      </c>
      <c r="E5324" t="s">
        <v>81</v>
      </c>
      <c r="F5324" t="s">
        <v>328</v>
      </c>
      <c r="G5324">
        <v>21</v>
      </c>
      <c r="H5324" t="s">
        <v>266</v>
      </c>
      <c r="I5324">
        <v>2011</v>
      </c>
      <c r="J5324" t="s">
        <v>92</v>
      </c>
      <c r="K5324" t="s">
        <v>2280</v>
      </c>
      <c r="L5324">
        <v>363164.39748141583</v>
      </c>
      <c r="M5324" s="9" t="str">
        <f>Data[[#This Row],[schedule]]&amp;" | "&amp;Data[[#This Row],[section]]</f>
        <v>SCHEDULE 8: CONSOLIDATION STATEMENT | 8a: CONSOLIDATION STATEMENT</v>
      </c>
      <c r="N5324" s="9" t="str">
        <f t="shared" si="83"/>
        <v xml:space="preserve">SCHEDULE 8: CONSOLIDATION STATEMENT | 8a: CONSOLIDATION STATEMENT | Unregulated Activities–GAAP | Property plant and equipment </v>
      </c>
    </row>
    <row r="5325" spans="1:14" hidden="1">
      <c r="A5325" t="s">
        <v>2</v>
      </c>
      <c r="B5325">
        <v>2011</v>
      </c>
      <c r="C5325" t="s">
        <v>203</v>
      </c>
      <c r="D5325" t="s">
        <v>208</v>
      </c>
      <c r="E5325" t="s">
        <v>81</v>
      </c>
      <c r="F5325" t="s">
        <v>329</v>
      </c>
      <c r="G5325">
        <v>21</v>
      </c>
      <c r="H5325" t="s">
        <v>266</v>
      </c>
      <c r="I5325">
        <v>2011</v>
      </c>
      <c r="J5325" t="s">
        <v>92</v>
      </c>
      <c r="K5325" t="s">
        <v>2281</v>
      </c>
      <c r="L5325">
        <v>854324</v>
      </c>
      <c r="M5325" s="9" t="str">
        <f>Data[[#This Row],[schedule]]&amp;" | "&amp;Data[[#This Row],[section]]</f>
        <v>SCHEDULE 8: CONSOLIDATION STATEMENT | 8a: CONSOLIDATION STATEMENT</v>
      </c>
      <c r="N5325" s="9" t="str">
        <f t="shared" si="83"/>
        <v xml:space="preserve">SCHEDULE 8: CONSOLIDATION STATEMENT | 8a: CONSOLIDATION STATEMENT | Airport Company–GAAP | Property plant and equipment </v>
      </c>
    </row>
    <row r="5326" spans="1:14" hidden="1">
      <c r="A5326" t="s">
        <v>2</v>
      </c>
      <c r="B5326">
        <v>2011</v>
      </c>
      <c r="C5326" t="s">
        <v>204</v>
      </c>
      <c r="D5326" t="s">
        <v>209</v>
      </c>
      <c r="E5326" t="s">
        <v>81</v>
      </c>
      <c r="F5326" t="s">
        <v>330</v>
      </c>
      <c r="G5326">
        <v>8</v>
      </c>
      <c r="H5326" t="s">
        <v>169</v>
      </c>
      <c r="I5326">
        <v>2011</v>
      </c>
      <c r="J5326" t="s">
        <v>92</v>
      </c>
      <c r="K5326" t="s">
        <v>458</v>
      </c>
      <c r="L5326">
        <v>0</v>
      </c>
      <c r="M5326" s="9" t="str">
        <f>Data[[#This Row],[schedule]]&amp;" | "&amp;Data[[#This Row],[section]]</f>
        <v>SCHEDULE 7: REPORT ON SEGMENTED INFORMATION | 7.a</v>
      </c>
      <c r="N5326" s="9" t="str">
        <f t="shared" si="83"/>
        <v>SCHEDULE 7: REPORT ON SEGMENTED INFORMATION | 7.a | Specified Passenger Terminal Activities | Airfield Charges</v>
      </c>
    </row>
    <row r="5327" spans="1:14" hidden="1">
      <c r="A5327" t="s">
        <v>2</v>
      </c>
      <c r="B5327">
        <v>2011</v>
      </c>
      <c r="C5327" t="s">
        <v>204</v>
      </c>
      <c r="D5327" t="s">
        <v>209</v>
      </c>
      <c r="E5327" t="s">
        <v>81</v>
      </c>
      <c r="F5327" t="s">
        <v>321</v>
      </c>
      <c r="G5327">
        <v>8</v>
      </c>
      <c r="H5327" t="s">
        <v>169</v>
      </c>
      <c r="I5327">
        <v>2011</v>
      </c>
      <c r="J5327" t="s">
        <v>92</v>
      </c>
      <c r="K5327" t="s">
        <v>2282</v>
      </c>
      <c r="L5327">
        <v>19415</v>
      </c>
      <c r="M5327" s="9" t="str">
        <f>Data[[#This Row],[schedule]]&amp;" | "&amp;Data[[#This Row],[section]]</f>
        <v>SCHEDULE 7: REPORT ON SEGMENTED INFORMATION | 7.a</v>
      </c>
      <c r="N5327" s="9" t="str">
        <f t="shared" si="83"/>
        <v>SCHEDULE 7: REPORT ON SEGMENTED INFORMATION | 7.a | Airfield Activities | Airfield Charges</v>
      </c>
    </row>
    <row r="5328" spans="1:14" hidden="1">
      <c r="A5328" t="s">
        <v>2</v>
      </c>
      <c r="B5328">
        <v>2011</v>
      </c>
      <c r="C5328" t="s">
        <v>204</v>
      </c>
      <c r="D5328" t="s">
        <v>209</v>
      </c>
      <c r="E5328" t="s">
        <v>81</v>
      </c>
      <c r="F5328" t="s">
        <v>322</v>
      </c>
      <c r="G5328">
        <v>8</v>
      </c>
      <c r="H5328" t="s">
        <v>169</v>
      </c>
      <c r="I5328">
        <v>2011</v>
      </c>
      <c r="J5328" t="s">
        <v>92</v>
      </c>
      <c r="K5328" t="s">
        <v>458</v>
      </c>
      <c r="L5328">
        <v>0</v>
      </c>
      <c r="M5328" s="9" t="str">
        <f>Data[[#This Row],[schedule]]&amp;" | "&amp;Data[[#This Row],[section]]</f>
        <v>SCHEDULE 7: REPORT ON SEGMENTED INFORMATION | 7.a</v>
      </c>
      <c r="N5328" s="9" t="str">
        <f t="shared" si="83"/>
        <v>SCHEDULE 7: REPORT ON SEGMENTED INFORMATION | 7.a | Aircraft and Freight Activities | Airfield Charges</v>
      </c>
    </row>
    <row r="5329" spans="1:14" hidden="1">
      <c r="A5329" t="s">
        <v>2</v>
      </c>
      <c r="B5329">
        <v>2011</v>
      </c>
      <c r="C5329" t="s">
        <v>204</v>
      </c>
      <c r="D5329" t="s">
        <v>209</v>
      </c>
      <c r="E5329" t="s">
        <v>81</v>
      </c>
      <c r="F5329" t="s">
        <v>323</v>
      </c>
      <c r="G5329">
        <v>8</v>
      </c>
      <c r="H5329" t="s">
        <v>169</v>
      </c>
      <c r="I5329">
        <v>2011</v>
      </c>
      <c r="J5329" t="s">
        <v>92</v>
      </c>
      <c r="K5329" t="s">
        <v>2282</v>
      </c>
      <c r="L5329">
        <v>19415</v>
      </c>
      <c r="M5329" s="9" t="str">
        <f>Data[[#This Row],[schedule]]&amp;" | "&amp;Data[[#This Row],[section]]</f>
        <v>SCHEDULE 7: REPORT ON SEGMENTED INFORMATION | 7.a</v>
      </c>
      <c r="N5329" s="9" t="str">
        <f t="shared" si="83"/>
        <v>SCHEDULE 7: REPORT ON SEGMENTED INFORMATION | 7.a | Airport Business | Airfield Charges</v>
      </c>
    </row>
    <row r="5330" spans="1:14" hidden="1">
      <c r="A5330" t="s">
        <v>2</v>
      </c>
      <c r="B5330">
        <v>2011</v>
      </c>
      <c r="C5330" t="s">
        <v>204</v>
      </c>
      <c r="D5330" t="s">
        <v>209</v>
      </c>
      <c r="E5330" t="s">
        <v>81</v>
      </c>
      <c r="F5330" t="s">
        <v>330</v>
      </c>
      <c r="G5330">
        <v>9</v>
      </c>
      <c r="H5330" t="s">
        <v>170</v>
      </c>
      <c r="I5330">
        <v>2011</v>
      </c>
      <c r="J5330" t="s">
        <v>92</v>
      </c>
      <c r="K5330" t="s">
        <v>2283</v>
      </c>
      <c r="L5330">
        <v>7278</v>
      </c>
      <c r="M5330" s="9" t="str">
        <f>Data[[#This Row],[schedule]]&amp;" | "&amp;Data[[#This Row],[section]]</f>
        <v>SCHEDULE 7: REPORT ON SEGMENTED INFORMATION | 7.a</v>
      </c>
      <c r="N5330" s="9" t="str">
        <f t="shared" si="83"/>
        <v>SCHEDULE 7: REPORT ON SEGMENTED INFORMATION | 7.a | Specified Passenger Terminal Activities | Terminal Charges</v>
      </c>
    </row>
    <row r="5331" spans="1:14" hidden="1">
      <c r="A5331" t="s">
        <v>2</v>
      </c>
      <c r="B5331">
        <v>2011</v>
      </c>
      <c r="C5331" t="s">
        <v>204</v>
      </c>
      <c r="D5331" t="s">
        <v>209</v>
      </c>
      <c r="E5331" t="s">
        <v>81</v>
      </c>
      <c r="F5331" t="s">
        <v>321</v>
      </c>
      <c r="G5331">
        <v>9</v>
      </c>
      <c r="H5331" t="s">
        <v>170</v>
      </c>
      <c r="I5331">
        <v>2011</v>
      </c>
      <c r="J5331" t="s">
        <v>92</v>
      </c>
      <c r="K5331" t="s">
        <v>458</v>
      </c>
      <c r="L5331">
        <v>0</v>
      </c>
      <c r="M5331" s="9" t="str">
        <f>Data[[#This Row],[schedule]]&amp;" | "&amp;Data[[#This Row],[section]]</f>
        <v>SCHEDULE 7: REPORT ON SEGMENTED INFORMATION | 7.a</v>
      </c>
      <c r="N5331" s="9" t="str">
        <f t="shared" si="83"/>
        <v>SCHEDULE 7: REPORT ON SEGMENTED INFORMATION | 7.a | Airfield Activities | Terminal Charges</v>
      </c>
    </row>
    <row r="5332" spans="1:14" hidden="1">
      <c r="A5332" t="s">
        <v>2</v>
      </c>
      <c r="B5332">
        <v>2011</v>
      </c>
      <c r="C5332" t="s">
        <v>204</v>
      </c>
      <c r="D5332" t="s">
        <v>209</v>
      </c>
      <c r="E5332" t="s">
        <v>81</v>
      </c>
      <c r="F5332" t="s">
        <v>322</v>
      </c>
      <c r="G5332">
        <v>9</v>
      </c>
      <c r="H5332" t="s">
        <v>170</v>
      </c>
      <c r="I5332">
        <v>2011</v>
      </c>
      <c r="J5332" t="s">
        <v>92</v>
      </c>
      <c r="K5332" t="s">
        <v>458</v>
      </c>
      <c r="L5332">
        <v>0</v>
      </c>
      <c r="M5332" s="9" t="str">
        <f>Data[[#This Row],[schedule]]&amp;" | "&amp;Data[[#This Row],[section]]</f>
        <v>SCHEDULE 7: REPORT ON SEGMENTED INFORMATION | 7.a</v>
      </c>
      <c r="N5332" s="9" t="str">
        <f t="shared" si="83"/>
        <v>SCHEDULE 7: REPORT ON SEGMENTED INFORMATION | 7.a | Aircraft and Freight Activities | Terminal Charges</v>
      </c>
    </row>
    <row r="5333" spans="1:14" hidden="1">
      <c r="A5333" t="s">
        <v>2</v>
      </c>
      <c r="B5333">
        <v>2011</v>
      </c>
      <c r="C5333" t="s">
        <v>204</v>
      </c>
      <c r="D5333" t="s">
        <v>209</v>
      </c>
      <c r="E5333" t="s">
        <v>81</v>
      </c>
      <c r="F5333" t="s">
        <v>323</v>
      </c>
      <c r="G5333">
        <v>9</v>
      </c>
      <c r="H5333" t="s">
        <v>170</v>
      </c>
      <c r="I5333">
        <v>2011</v>
      </c>
      <c r="J5333" t="s">
        <v>92</v>
      </c>
      <c r="K5333" t="s">
        <v>2283</v>
      </c>
      <c r="L5333">
        <v>7278</v>
      </c>
      <c r="M5333" s="9" t="str">
        <f>Data[[#This Row],[schedule]]&amp;" | "&amp;Data[[#This Row],[section]]</f>
        <v>SCHEDULE 7: REPORT ON SEGMENTED INFORMATION | 7.a</v>
      </c>
      <c r="N5333" s="9" t="str">
        <f t="shared" si="83"/>
        <v>SCHEDULE 7: REPORT ON SEGMENTED INFORMATION | 7.a | Airport Business | Terminal Charges</v>
      </c>
    </row>
    <row r="5334" spans="1:14" hidden="1">
      <c r="A5334" t="s">
        <v>2</v>
      </c>
      <c r="B5334">
        <v>2011</v>
      </c>
      <c r="C5334" t="s">
        <v>204</v>
      </c>
      <c r="D5334" t="s">
        <v>209</v>
      </c>
      <c r="E5334" t="s">
        <v>81</v>
      </c>
      <c r="F5334" t="s">
        <v>330</v>
      </c>
      <c r="G5334">
        <v>10</v>
      </c>
      <c r="H5334" t="s">
        <v>171</v>
      </c>
      <c r="I5334">
        <v>2011</v>
      </c>
      <c r="J5334" t="s">
        <v>92</v>
      </c>
      <c r="K5334" t="s">
        <v>2284</v>
      </c>
      <c r="L5334">
        <v>2063</v>
      </c>
      <c r="M5334" s="9" t="str">
        <f>Data[[#This Row],[schedule]]&amp;" | "&amp;Data[[#This Row],[section]]</f>
        <v>SCHEDULE 7: REPORT ON SEGMENTED INFORMATION | 7.a</v>
      </c>
      <c r="N5334" s="9" t="str">
        <f t="shared" si="83"/>
        <v>SCHEDULE 7: REPORT ON SEGMENTED INFORMATION | 7.a | Specified Passenger Terminal Activities | Counter Charges</v>
      </c>
    </row>
    <row r="5335" spans="1:14" hidden="1">
      <c r="A5335" t="s">
        <v>2</v>
      </c>
      <c r="B5335">
        <v>2011</v>
      </c>
      <c r="C5335" t="s">
        <v>204</v>
      </c>
      <c r="D5335" t="s">
        <v>209</v>
      </c>
      <c r="E5335" t="s">
        <v>81</v>
      </c>
      <c r="F5335" t="s">
        <v>321</v>
      </c>
      <c r="G5335">
        <v>10</v>
      </c>
      <c r="H5335" t="s">
        <v>171</v>
      </c>
      <c r="I5335">
        <v>2011</v>
      </c>
      <c r="J5335" t="s">
        <v>92</v>
      </c>
      <c r="K5335" t="s">
        <v>2285</v>
      </c>
      <c r="L5335">
        <v>12</v>
      </c>
      <c r="M5335" s="9" t="str">
        <f>Data[[#This Row],[schedule]]&amp;" | "&amp;Data[[#This Row],[section]]</f>
        <v>SCHEDULE 7: REPORT ON SEGMENTED INFORMATION | 7.a</v>
      </c>
      <c r="N5335" s="9" t="str">
        <f t="shared" si="83"/>
        <v>SCHEDULE 7: REPORT ON SEGMENTED INFORMATION | 7.a | Airfield Activities | Counter Charges</v>
      </c>
    </row>
    <row r="5336" spans="1:14" hidden="1">
      <c r="A5336" t="s">
        <v>2</v>
      </c>
      <c r="B5336">
        <v>2011</v>
      </c>
      <c r="C5336" t="s">
        <v>204</v>
      </c>
      <c r="D5336" t="s">
        <v>209</v>
      </c>
      <c r="E5336" t="s">
        <v>81</v>
      </c>
      <c r="F5336" t="s">
        <v>322</v>
      </c>
      <c r="G5336">
        <v>10</v>
      </c>
      <c r="H5336" t="s">
        <v>171</v>
      </c>
      <c r="I5336">
        <v>2011</v>
      </c>
      <c r="J5336" t="s">
        <v>92</v>
      </c>
      <c r="K5336" t="s">
        <v>1308</v>
      </c>
      <c r="L5336">
        <v>2</v>
      </c>
      <c r="M5336" s="9" t="str">
        <f>Data[[#This Row],[schedule]]&amp;" | "&amp;Data[[#This Row],[section]]</f>
        <v>SCHEDULE 7: REPORT ON SEGMENTED INFORMATION | 7.a</v>
      </c>
      <c r="N5336" s="9" t="str">
        <f t="shared" si="83"/>
        <v>SCHEDULE 7: REPORT ON SEGMENTED INFORMATION | 7.a | Aircraft and Freight Activities | Counter Charges</v>
      </c>
    </row>
    <row r="5337" spans="1:14" hidden="1">
      <c r="A5337" t="s">
        <v>2</v>
      </c>
      <c r="B5337">
        <v>2011</v>
      </c>
      <c r="C5337" t="s">
        <v>204</v>
      </c>
      <c r="D5337" t="s">
        <v>209</v>
      </c>
      <c r="E5337" t="s">
        <v>81</v>
      </c>
      <c r="F5337" t="s">
        <v>323</v>
      </c>
      <c r="G5337">
        <v>10</v>
      </c>
      <c r="H5337" t="s">
        <v>171</v>
      </c>
      <c r="I5337">
        <v>2011</v>
      </c>
      <c r="J5337" t="s">
        <v>92</v>
      </c>
      <c r="K5337" t="s">
        <v>2286</v>
      </c>
      <c r="L5337">
        <v>2077</v>
      </c>
      <c r="M5337" s="9" t="str">
        <f>Data[[#This Row],[schedule]]&amp;" | "&amp;Data[[#This Row],[section]]</f>
        <v>SCHEDULE 7: REPORT ON SEGMENTED INFORMATION | 7.a</v>
      </c>
      <c r="N5337" s="9" t="str">
        <f t="shared" si="83"/>
        <v>SCHEDULE 7: REPORT ON SEGMENTED INFORMATION | 7.a | Airport Business | Counter Charges</v>
      </c>
    </row>
    <row r="5338" spans="1:14" hidden="1">
      <c r="A5338" t="s">
        <v>2</v>
      </c>
      <c r="B5338">
        <v>2011</v>
      </c>
      <c r="C5338" t="s">
        <v>204</v>
      </c>
      <c r="D5338" t="s">
        <v>209</v>
      </c>
      <c r="E5338" t="s">
        <v>81</v>
      </c>
      <c r="F5338" t="s">
        <v>330</v>
      </c>
      <c r="G5338">
        <v>11</v>
      </c>
      <c r="H5338" t="s">
        <v>172</v>
      </c>
      <c r="I5338">
        <v>2011</v>
      </c>
      <c r="J5338" t="s">
        <v>92</v>
      </c>
      <c r="K5338" t="s">
        <v>2287</v>
      </c>
      <c r="L5338">
        <v>14781</v>
      </c>
      <c r="M5338" s="9" t="str">
        <f>Data[[#This Row],[schedule]]&amp;" | "&amp;Data[[#This Row],[section]]</f>
        <v>SCHEDULE 7: REPORT ON SEGMENTED INFORMATION | 7.a</v>
      </c>
      <c r="N5338" s="9" t="str">
        <f t="shared" si="83"/>
        <v>SCHEDULE 7: REPORT ON SEGMENTED INFORMATION | 7.a | Specified Passenger Terminal Activities | Passenger Service Charges</v>
      </c>
    </row>
    <row r="5339" spans="1:14" hidden="1">
      <c r="A5339" t="s">
        <v>2</v>
      </c>
      <c r="B5339">
        <v>2011</v>
      </c>
      <c r="C5339" t="s">
        <v>204</v>
      </c>
      <c r="D5339" t="s">
        <v>209</v>
      </c>
      <c r="E5339" t="s">
        <v>81</v>
      </c>
      <c r="F5339" t="s">
        <v>321</v>
      </c>
      <c r="G5339">
        <v>11</v>
      </c>
      <c r="H5339" t="s">
        <v>172</v>
      </c>
      <c r="I5339">
        <v>2011</v>
      </c>
      <c r="J5339" t="s">
        <v>92</v>
      </c>
      <c r="K5339" t="s">
        <v>458</v>
      </c>
      <c r="L5339">
        <v>0</v>
      </c>
      <c r="M5339" s="9" t="str">
        <f>Data[[#This Row],[schedule]]&amp;" | "&amp;Data[[#This Row],[section]]</f>
        <v>SCHEDULE 7: REPORT ON SEGMENTED INFORMATION | 7.a</v>
      </c>
      <c r="N5339" s="9" t="str">
        <f t="shared" si="83"/>
        <v>SCHEDULE 7: REPORT ON SEGMENTED INFORMATION | 7.a | Airfield Activities | Passenger Service Charges</v>
      </c>
    </row>
    <row r="5340" spans="1:14" hidden="1">
      <c r="A5340" t="s">
        <v>2</v>
      </c>
      <c r="B5340">
        <v>2011</v>
      </c>
      <c r="C5340" t="s">
        <v>204</v>
      </c>
      <c r="D5340" t="s">
        <v>209</v>
      </c>
      <c r="E5340" t="s">
        <v>81</v>
      </c>
      <c r="F5340" t="s">
        <v>322</v>
      </c>
      <c r="G5340">
        <v>11</v>
      </c>
      <c r="H5340" t="s">
        <v>172</v>
      </c>
      <c r="I5340">
        <v>2011</v>
      </c>
      <c r="J5340" t="s">
        <v>92</v>
      </c>
      <c r="K5340" t="s">
        <v>458</v>
      </c>
      <c r="L5340">
        <v>0</v>
      </c>
      <c r="M5340" s="9" t="str">
        <f>Data[[#This Row],[schedule]]&amp;" | "&amp;Data[[#This Row],[section]]</f>
        <v>SCHEDULE 7: REPORT ON SEGMENTED INFORMATION | 7.a</v>
      </c>
      <c r="N5340" s="9" t="str">
        <f t="shared" si="83"/>
        <v>SCHEDULE 7: REPORT ON SEGMENTED INFORMATION | 7.a | Aircraft and Freight Activities | Passenger Service Charges</v>
      </c>
    </row>
    <row r="5341" spans="1:14" hidden="1">
      <c r="A5341" t="s">
        <v>2</v>
      </c>
      <c r="B5341">
        <v>2011</v>
      </c>
      <c r="C5341" t="s">
        <v>204</v>
      </c>
      <c r="D5341" t="s">
        <v>209</v>
      </c>
      <c r="E5341" t="s">
        <v>81</v>
      </c>
      <c r="F5341" t="s">
        <v>323</v>
      </c>
      <c r="G5341">
        <v>11</v>
      </c>
      <c r="H5341" t="s">
        <v>172</v>
      </c>
      <c r="I5341">
        <v>2011</v>
      </c>
      <c r="J5341" t="s">
        <v>92</v>
      </c>
      <c r="K5341" t="s">
        <v>2287</v>
      </c>
      <c r="L5341">
        <v>14781</v>
      </c>
      <c r="M5341" s="9" t="str">
        <f>Data[[#This Row],[schedule]]&amp;" | "&amp;Data[[#This Row],[section]]</f>
        <v>SCHEDULE 7: REPORT ON SEGMENTED INFORMATION | 7.a</v>
      </c>
      <c r="N5341" s="9" t="str">
        <f t="shared" si="83"/>
        <v>SCHEDULE 7: REPORT ON SEGMENTED INFORMATION | 7.a | Airport Business | Passenger Service Charges</v>
      </c>
    </row>
    <row r="5342" spans="1:14" hidden="1">
      <c r="A5342" t="s">
        <v>2</v>
      </c>
      <c r="B5342">
        <v>2011</v>
      </c>
      <c r="C5342" t="s">
        <v>204</v>
      </c>
      <c r="D5342" t="s">
        <v>209</v>
      </c>
      <c r="E5342" t="s">
        <v>81</v>
      </c>
      <c r="F5342" t="s">
        <v>330</v>
      </c>
      <c r="G5342">
        <v>12</v>
      </c>
      <c r="H5342" t="s">
        <v>147</v>
      </c>
      <c r="I5342">
        <v>2011</v>
      </c>
      <c r="J5342" t="s">
        <v>92</v>
      </c>
      <c r="K5342" t="s">
        <v>2288</v>
      </c>
      <c r="L5342">
        <v>1424.99140321</v>
      </c>
      <c r="M5342" s="9" t="str">
        <f>Data[[#This Row],[schedule]]&amp;" | "&amp;Data[[#This Row],[section]]</f>
        <v>SCHEDULE 7: REPORT ON SEGMENTED INFORMATION | 7.a</v>
      </c>
      <c r="N5342" s="9" t="str">
        <f t="shared" si="83"/>
        <v>SCHEDULE 7: REPORT ON SEGMENTED INFORMATION | 7.a | Specified Passenger Terminal Activities | Lease, rental and concession income</v>
      </c>
    </row>
    <row r="5343" spans="1:14" hidden="1">
      <c r="A5343" t="s">
        <v>2</v>
      </c>
      <c r="B5343">
        <v>2011</v>
      </c>
      <c r="C5343" t="s">
        <v>204</v>
      </c>
      <c r="D5343" t="s">
        <v>209</v>
      </c>
      <c r="E5343" t="s">
        <v>81</v>
      </c>
      <c r="F5343" t="s">
        <v>321</v>
      </c>
      <c r="G5343">
        <v>12</v>
      </c>
      <c r="H5343" t="s">
        <v>147</v>
      </c>
      <c r="I5343">
        <v>2011</v>
      </c>
      <c r="J5343" t="s">
        <v>92</v>
      </c>
      <c r="K5343" t="s">
        <v>2289</v>
      </c>
      <c r="L5343">
        <v>49</v>
      </c>
      <c r="M5343" s="9" t="str">
        <f>Data[[#This Row],[schedule]]&amp;" | "&amp;Data[[#This Row],[section]]</f>
        <v>SCHEDULE 7: REPORT ON SEGMENTED INFORMATION | 7.a</v>
      </c>
      <c r="N5343" s="9" t="str">
        <f t="shared" si="83"/>
        <v>SCHEDULE 7: REPORT ON SEGMENTED INFORMATION | 7.a | Airfield Activities | Lease, rental and concession income</v>
      </c>
    </row>
    <row r="5344" spans="1:14" hidden="1">
      <c r="A5344" t="s">
        <v>2</v>
      </c>
      <c r="B5344">
        <v>2011</v>
      </c>
      <c r="C5344" t="s">
        <v>204</v>
      </c>
      <c r="D5344" t="s">
        <v>209</v>
      </c>
      <c r="E5344" t="s">
        <v>81</v>
      </c>
      <c r="F5344" t="s">
        <v>322</v>
      </c>
      <c r="G5344">
        <v>12</v>
      </c>
      <c r="H5344" t="s">
        <v>147</v>
      </c>
      <c r="I5344">
        <v>2011</v>
      </c>
      <c r="J5344" t="s">
        <v>92</v>
      </c>
      <c r="K5344" t="s">
        <v>2290</v>
      </c>
      <c r="L5344">
        <v>3518.2049599999991</v>
      </c>
      <c r="M5344" s="9" t="str">
        <f>Data[[#This Row],[schedule]]&amp;" | "&amp;Data[[#This Row],[section]]</f>
        <v>SCHEDULE 7: REPORT ON SEGMENTED INFORMATION | 7.a</v>
      </c>
      <c r="N5344" s="9" t="str">
        <f t="shared" si="83"/>
        <v>SCHEDULE 7: REPORT ON SEGMENTED INFORMATION | 7.a | Aircraft and Freight Activities | Lease, rental and concession income</v>
      </c>
    </row>
    <row r="5345" spans="1:14" hidden="1">
      <c r="A5345" t="s">
        <v>2</v>
      </c>
      <c r="B5345">
        <v>2011</v>
      </c>
      <c r="C5345" t="s">
        <v>204</v>
      </c>
      <c r="D5345" t="s">
        <v>209</v>
      </c>
      <c r="E5345" t="s">
        <v>81</v>
      </c>
      <c r="F5345" t="s">
        <v>323</v>
      </c>
      <c r="G5345">
        <v>12</v>
      </c>
      <c r="H5345" t="s">
        <v>147</v>
      </c>
      <c r="I5345">
        <v>2011</v>
      </c>
      <c r="J5345" t="s">
        <v>92</v>
      </c>
      <c r="K5345" t="s">
        <v>2291</v>
      </c>
      <c r="L5345">
        <v>4992.1963632099987</v>
      </c>
      <c r="M5345" s="9" t="str">
        <f>Data[[#This Row],[schedule]]&amp;" | "&amp;Data[[#This Row],[section]]</f>
        <v>SCHEDULE 7: REPORT ON SEGMENTED INFORMATION | 7.a</v>
      </c>
      <c r="N5345" s="9" t="str">
        <f t="shared" si="83"/>
        <v>SCHEDULE 7: REPORT ON SEGMENTED INFORMATION | 7.a | Airport Business | Lease, rental and concession income</v>
      </c>
    </row>
    <row r="5346" spans="1:14" hidden="1">
      <c r="A5346" t="s">
        <v>2</v>
      </c>
      <c r="B5346">
        <v>2011</v>
      </c>
      <c r="C5346" t="s">
        <v>204</v>
      </c>
      <c r="D5346" t="s">
        <v>209</v>
      </c>
      <c r="E5346" t="s">
        <v>81</v>
      </c>
      <c r="F5346" t="s">
        <v>330</v>
      </c>
      <c r="G5346">
        <v>13</v>
      </c>
      <c r="H5346" t="s">
        <v>148</v>
      </c>
      <c r="I5346">
        <v>2011</v>
      </c>
      <c r="J5346" t="s">
        <v>92</v>
      </c>
      <c r="K5346" t="s">
        <v>2292</v>
      </c>
      <c r="L5346">
        <v>504</v>
      </c>
      <c r="M5346" s="9" t="str">
        <f>Data[[#This Row],[schedule]]&amp;" | "&amp;Data[[#This Row],[section]]</f>
        <v>SCHEDULE 7: REPORT ON SEGMENTED INFORMATION | 7.a</v>
      </c>
      <c r="N5346" s="9" t="str">
        <f t="shared" si="83"/>
        <v>SCHEDULE 7: REPORT ON SEGMENTED INFORMATION | 7.a | Specified Passenger Terminal Activities | Other operating revenue</v>
      </c>
    </row>
    <row r="5347" spans="1:14" hidden="1">
      <c r="A5347" t="s">
        <v>2</v>
      </c>
      <c r="B5347">
        <v>2011</v>
      </c>
      <c r="C5347" t="s">
        <v>204</v>
      </c>
      <c r="D5347" t="s">
        <v>209</v>
      </c>
      <c r="E5347" t="s">
        <v>81</v>
      </c>
      <c r="F5347" t="s">
        <v>321</v>
      </c>
      <c r="G5347">
        <v>13</v>
      </c>
      <c r="H5347" t="s">
        <v>148</v>
      </c>
      <c r="I5347">
        <v>2011</v>
      </c>
      <c r="J5347" t="s">
        <v>92</v>
      </c>
      <c r="K5347" t="s">
        <v>2293</v>
      </c>
      <c r="L5347">
        <v>213</v>
      </c>
      <c r="M5347" s="9" t="str">
        <f>Data[[#This Row],[schedule]]&amp;" | "&amp;Data[[#This Row],[section]]</f>
        <v>SCHEDULE 7: REPORT ON SEGMENTED INFORMATION | 7.a</v>
      </c>
      <c r="N5347" s="9" t="str">
        <f t="shared" si="83"/>
        <v>SCHEDULE 7: REPORT ON SEGMENTED INFORMATION | 7.a | Airfield Activities | Other operating revenue</v>
      </c>
    </row>
    <row r="5348" spans="1:14" hidden="1">
      <c r="A5348" t="s">
        <v>2</v>
      </c>
      <c r="B5348">
        <v>2011</v>
      </c>
      <c r="C5348" t="s">
        <v>204</v>
      </c>
      <c r="D5348" t="s">
        <v>209</v>
      </c>
      <c r="E5348" t="s">
        <v>81</v>
      </c>
      <c r="F5348" t="s">
        <v>322</v>
      </c>
      <c r="G5348">
        <v>13</v>
      </c>
      <c r="H5348" t="s">
        <v>148</v>
      </c>
      <c r="I5348">
        <v>2011</v>
      </c>
      <c r="J5348" t="s">
        <v>92</v>
      </c>
      <c r="K5348" t="s">
        <v>2294</v>
      </c>
      <c r="L5348">
        <v>107.2296959469261</v>
      </c>
      <c r="M5348" s="9" t="str">
        <f>Data[[#This Row],[schedule]]&amp;" | "&amp;Data[[#This Row],[section]]</f>
        <v>SCHEDULE 7: REPORT ON SEGMENTED INFORMATION | 7.a</v>
      </c>
      <c r="N5348" s="9" t="str">
        <f t="shared" si="83"/>
        <v>SCHEDULE 7: REPORT ON SEGMENTED INFORMATION | 7.a | Aircraft and Freight Activities | Other operating revenue</v>
      </c>
    </row>
    <row r="5349" spans="1:14" hidden="1">
      <c r="A5349" t="s">
        <v>2</v>
      </c>
      <c r="B5349">
        <v>2011</v>
      </c>
      <c r="C5349" t="s">
        <v>204</v>
      </c>
      <c r="D5349" t="s">
        <v>209</v>
      </c>
      <c r="E5349" t="s">
        <v>81</v>
      </c>
      <c r="F5349" t="s">
        <v>323</v>
      </c>
      <c r="G5349">
        <v>13</v>
      </c>
      <c r="H5349" t="s">
        <v>148</v>
      </c>
      <c r="I5349">
        <v>2011</v>
      </c>
      <c r="J5349" t="s">
        <v>92</v>
      </c>
      <c r="K5349" t="s">
        <v>2295</v>
      </c>
      <c r="L5349">
        <v>824.22969594692609</v>
      </c>
      <c r="M5349" s="9" t="str">
        <f>Data[[#This Row],[schedule]]&amp;" | "&amp;Data[[#This Row],[section]]</f>
        <v>SCHEDULE 7: REPORT ON SEGMENTED INFORMATION | 7.a</v>
      </c>
      <c r="N5349" s="9" t="str">
        <f t="shared" si="83"/>
        <v>SCHEDULE 7: REPORT ON SEGMENTED INFORMATION | 7.a | Airport Business | Other operating revenue</v>
      </c>
    </row>
    <row r="5350" spans="1:14" hidden="1">
      <c r="A5350" t="s">
        <v>2</v>
      </c>
      <c r="B5350">
        <v>2011</v>
      </c>
      <c r="C5350" t="s">
        <v>204</v>
      </c>
      <c r="D5350" t="s">
        <v>209</v>
      </c>
      <c r="E5350" t="s">
        <v>81</v>
      </c>
      <c r="F5350" t="s">
        <v>330</v>
      </c>
      <c r="G5350">
        <v>14</v>
      </c>
      <c r="H5350" t="s">
        <v>149</v>
      </c>
      <c r="I5350">
        <v>2011</v>
      </c>
      <c r="J5350" t="s">
        <v>92</v>
      </c>
      <c r="K5350" t="s">
        <v>2296</v>
      </c>
      <c r="L5350">
        <v>26050.991403209999</v>
      </c>
      <c r="M5350" s="9" t="str">
        <f>Data[[#This Row],[schedule]]&amp;" | "&amp;Data[[#This Row],[section]]</f>
        <v>SCHEDULE 7: REPORT ON SEGMENTED INFORMATION | 7.a</v>
      </c>
      <c r="N5350" s="9" t="str">
        <f t="shared" si="83"/>
        <v>SCHEDULE 7: REPORT ON SEGMENTED INFORMATION | 7.a | Specified Passenger Terminal Activities | Net operating revenue</v>
      </c>
    </row>
    <row r="5351" spans="1:14" hidden="1">
      <c r="A5351" t="s">
        <v>2</v>
      </c>
      <c r="B5351">
        <v>2011</v>
      </c>
      <c r="C5351" t="s">
        <v>204</v>
      </c>
      <c r="D5351" t="s">
        <v>209</v>
      </c>
      <c r="E5351" t="s">
        <v>81</v>
      </c>
      <c r="F5351" t="s">
        <v>321</v>
      </c>
      <c r="G5351">
        <v>14</v>
      </c>
      <c r="H5351" t="s">
        <v>149</v>
      </c>
      <c r="I5351">
        <v>2011</v>
      </c>
      <c r="J5351" t="s">
        <v>92</v>
      </c>
      <c r="K5351" t="s">
        <v>2297</v>
      </c>
      <c r="L5351">
        <v>19689</v>
      </c>
      <c r="M5351" s="9" t="str">
        <f>Data[[#This Row],[schedule]]&amp;" | "&amp;Data[[#This Row],[section]]</f>
        <v>SCHEDULE 7: REPORT ON SEGMENTED INFORMATION | 7.a</v>
      </c>
      <c r="N5351" s="9" t="str">
        <f t="shared" si="83"/>
        <v>SCHEDULE 7: REPORT ON SEGMENTED INFORMATION | 7.a | Airfield Activities | Net operating revenue</v>
      </c>
    </row>
    <row r="5352" spans="1:14" hidden="1">
      <c r="A5352" t="s">
        <v>2</v>
      </c>
      <c r="B5352">
        <v>2011</v>
      </c>
      <c r="C5352" t="s">
        <v>204</v>
      </c>
      <c r="D5352" t="s">
        <v>209</v>
      </c>
      <c r="E5352" t="s">
        <v>81</v>
      </c>
      <c r="F5352" t="s">
        <v>322</v>
      </c>
      <c r="G5352">
        <v>14</v>
      </c>
      <c r="H5352" t="s">
        <v>149</v>
      </c>
      <c r="I5352">
        <v>2011</v>
      </c>
      <c r="J5352" t="s">
        <v>92</v>
      </c>
      <c r="K5352" t="s">
        <v>2298</v>
      </c>
      <c r="L5352">
        <v>3627.434655946925</v>
      </c>
      <c r="M5352" s="9" t="str">
        <f>Data[[#This Row],[schedule]]&amp;" | "&amp;Data[[#This Row],[section]]</f>
        <v>SCHEDULE 7: REPORT ON SEGMENTED INFORMATION | 7.a</v>
      </c>
      <c r="N5352" s="9" t="str">
        <f t="shared" si="83"/>
        <v>SCHEDULE 7: REPORT ON SEGMENTED INFORMATION | 7.a | Aircraft and Freight Activities | Net operating revenue</v>
      </c>
    </row>
    <row r="5353" spans="1:14" hidden="1">
      <c r="A5353" t="s">
        <v>2</v>
      </c>
      <c r="B5353">
        <v>2011</v>
      </c>
      <c r="C5353" t="s">
        <v>204</v>
      </c>
      <c r="D5353" t="s">
        <v>209</v>
      </c>
      <c r="E5353" t="s">
        <v>81</v>
      </c>
      <c r="F5353" t="s">
        <v>323</v>
      </c>
      <c r="G5353">
        <v>14</v>
      </c>
      <c r="H5353" t="s">
        <v>149</v>
      </c>
      <c r="I5353">
        <v>2011</v>
      </c>
      <c r="J5353" t="s">
        <v>92</v>
      </c>
      <c r="K5353" t="s">
        <v>2299</v>
      </c>
      <c r="L5353">
        <v>49367.426059156933</v>
      </c>
      <c r="M5353" s="9" t="str">
        <f>Data[[#This Row],[schedule]]&amp;" | "&amp;Data[[#This Row],[section]]</f>
        <v>SCHEDULE 7: REPORT ON SEGMENTED INFORMATION | 7.a</v>
      </c>
      <c r="N5353" s="9" t="str">
        <f t="shared" si="83"/>
        <v>SCHEDULE 7: REPORT ON SEGMENTED INFORMATION | 7.a | Airport Business | Net operating revenue</v>
      </c>
    </row>
    <row r="5354" spans="1:14" hidden="1">
      <c r="A5354" t="s">
        <v>2</v>
      </c>
      <c r="B5354">
        <v>2011</v>
      </c>
      <c r="C5354" t="s">
        <v>204</v>
      </c>
      <c r="D5354" t="s">
        <v>209</v>
      </c>
      <c r="E5354" t="s">
        <v>81</v>
      </c>
      <c r="F5354" t="s">
        <v>330</v>
      </c>
      <c r="G5354">
        <v>16</v>
      </c>
      <c r="H5354" t="s">
        <v>267</v>
      </c>
      <c r="I5354">
        <v>2011</v>
      </c>
      <c r="J5354" t="s">
        <v>92</v>
      </c>
      <c r="K5354" t="s">
        <v>458</v>
      </c>
      <c r="L5354">
        <v>0</v>
      </c>
      <c r="M5354" s="9" t="str">
        <f>Data[[#This Row],[schedule]]&amp;" | "&amp;Data[[#This Row],[section]]</f>
        <v>SCHEDULE 7: REPORT ON SEGMENTED INFORMATION | 7.a</v>
      </c>
      <c r="N5354" s="9" t="str">
        <f t="shared" si="83"/>
        <v>SCHEDULE 7: REPORT ON SEGMENTED INFORMATION | 7.a | Specified Passenger Terminal Activities | Gains / (losses) on asset sales</v>
      </c>
    </row>
    <row r="5355" spans="1:14" hidden="1">
      <c r="A5355" t="s">
        <v>2</v>
      </c>
      <c r="B5355">
        <v>2011</v>
      </c>
      <c r="C5355" t="s">
        <v>204</v>
      </c>
      <c r="D5355" t="s">
        <v>209</v>
      </c>
      <c r="E5355" t="s">
        <v>81</v>
      </c>
      <c r="F5355" t="s">
        <v>321</v>
      </c>
      <c r="G5355">
        <v>16</v>
      </c>
      <c r="H5355" t="s">
        <v>267</v>
      </c>
      <c r="I5355">
        <v>2011</v>
      </c>
      <c r="J5355" t="s">
        <v>92</v>
      </c>
      <c r="K5355" t="s">
        <v>2300</v>
      </c>
      <c r="L5355">
        <v>-9</v>
      </c>
      <c r="M5355" s="9" t="str">
        <f>Data[[#This Row],[schedule]]&amp;" | "&amp;Data[[#This Row],[section]]</f>
        <v>SCHEDULE 7: REPORT ON SEGMENTED INFORMATION | 7.a</v>
      </c>
      <c r="N5355" s="9" t="str">
        <f t="shared" si="83"/>
        <v>SCHEDULE 7: REPORT ON SEGMENTED INFORMATION | 7.a | Airfield Activities | Gains / (losses) on asset sales</v>
      </c>
    </row>
    <row r="5356" spans="1:14" hidden="1">
      <c r="A5356" t="s">
        <v>2</v>
      </c>
      <c r="B5356">
        <v>2011</v>
      </c>
      <c r="C5356" t="s">
        <v>204</v>
      </c>
      <c r="D5356" t="s">
        <v>209</v>
      </c>
      <c r="E5356" t="s">
        <v>81</v>
      </c>
      <c r="F5356" t="s">
        <v>322</v>
      </c>
      <c r="G5356">
        <v>16</v>
      </c>
      <c r="H5356" t="s">
        <v>267</v>
      </c>
      <c r="I5356">
        <v>2011</v>
      </c>
      <c r="J5356" t="s">
        <v>92</v>
      </c>
      <c r="K5356" t="s">
        <v>458</v>
      </c>
      <c r="L5356">
        <v>0</v>
      </c>
      <c r="M5356" s="9" t="str">
        <f>Data[[#This Row],[schedule]]&amp;" | "&amp;Data[[#This Row],[section]]</f>
        <v>SCHEDULE 7: REPORT ON SEGMENTED INFORMATION | 7.a</v>
      </c>
      <c r="N5356" s="9" t="str">
        <f t="shared" si="83"/>
        <v>SCHEDULE 7: REPORT ON SEGMENTED INFORMATION | 7.a | Aircraft and Freight Activities | Gains / (losses) on asset sales</v>
      </c>
    </row>
    <row r="5357" spans="1:14" hidden="1">
      <c r="A5357" t="s">
        <v>2</v>
      </c>
      <c r="B5357">
        <v>2011</v>
      </c>
      <c r="C5357" t="s">
        <v>204</v>
      </c>
      <c r="D5357" t="s">
        <v>209</v>
      </c>
      <c r="E5357" t="s">
        <v>81</v>
      </c>
      <c r="F5357" t="s">
        <v>323</v>
      </c>
      <c r="G5357">
        <v>16</v>
      </c>
      <c r="H5357" t="s">
        <v>267</v>
      </c>
      <c r="I5357">
        <v>2011</v>
      </c>
      <c r="J5357" t="s">
        <v>92</v>
      </c>
      <c r="K5357" t="s">
        <v>2300</v>
      </c>
      <c r="L5357">
        <v>-9</v>
      </c>
      <c r="M5357" s="9" t="str">
        <f>Data[[#This Row],[schedule]]&amp;" | "&amp;Data[[#This Row],[section]]</f>
        <v>SCHEDULE 7: REPORT ON SEGMENTED INFORMATION | 7.a</v>
      </c>
      <c r="N5357" s="9" t="str">
        <f t="shared" si="83"/>
        <v>SCHEDULE 7: REPORT ON SEGMENTED INFORMATION | 7.a | Airport Business | Gains / (losses) on asset sales</v>
      </c>
    </row>
    <row r="5358" spans="1:14" hidden="1">
      <c r="A5358" t="s">
        <v>2</v>
      </c>
      <c r="B5358">
        <v>2011</v>
      </c>
      <c r="C5358" t="s">
        <v>204</v>
      </c>
      <c r="D5358" t="s">
        <v>209</v>
      </c>
      <c r="E5358" t="s">
        <v>81</v>
      </c>
      <c r="F5358" t="s">
        <v>330</v>
      </c>
      <c r="G5358">
        <v>17</v>
      </c>
      <c r="H5358" t="s">
        <v>151</v>
      </c>
      <c r="I5358">
        <v>2011</v>
      </c>
      <c r="J5358" t="s">
        <v>92</v>
      </c>
      <c r="K5358" t="s">
        <v>2117</v>
      </c>
      <c r="L5358">
        <v>24</v>
      </c>
      <c r="M5358" s="9" t="str">
        <f>Data[[#This Row],[schedule]]&amp;" | "&amp;Data[[#This Row],[section]]</f>
        <v>SCHEDULE 7: REPORT ON SEGMENTED INFORMATION | 7.a</v>
      </c>
      <c r="N5358" s="9" t="str">
        <f t="shared" si="83"/>
        <v>SCHEDULE 7: REPORT ON SEGMENTED INFORMATION | 7.a | Specified Passenger Terminal Activities | Other income</v>
      </c>
    </row>
    <row r="5359" spans="1:14" hidden="1">
      <c r="A5359" t="s">
        <v>2</v>
      </c>
      <c r="B5359">
        <v>2011</v>
      </c>
      <c r="C5359" t="s">
        <v>204</v>
      </c>
      <c r="D5359" t="s">
        <v>209</v>
      </c>
      <c r="E5359" t="s">
        <v>81</v>
      </c>
      <c r="F5359" t="s">
        <v>321</v>
      </c>
      <c r="G5359">
        <v>17</v>
      </c>
      <c r="H5359" t="s">
        <v>151</v>
      </c>
      <c r="I5359">
        <v>2011</v>
      </c>
      <c r="J5359" t="s">
        <v>92</v>
      </c>
      <c r="K5359" t="s">
        <v>2107</v>
      </c>
      <c r="L5359">
        <v>16</v>
      </c>
      <c r="M5359" s="9" t="str">
        <f>Data[[#This Row],[schedule]]&amp;" | "&amp;Data[[#This Row],[section]]</f>
        <v>SCHEDULE 7: REPORT ON SEGMENTED INFORMATION | 7.a</v>
      </c>
      <c r="N5359" s="9" t="str">
        <f t="shared" si="83"/>
        <v>SCHEDULE 7: REPORT ON SEGMENTED INFORMATION | 7.a | Airfield Activities | Other income</v>
      </c>
    </row>
    <row r="5360" spans="1:14" hidden="1">
      <c r="A5360" t="s">
        <v>2</v>
      </c>
      <c r="B5360">
        <v>2011</v>
      </c>
      <c r="C5360" t="s">
        <v>204</v>
      </c>
      <c r="D5360" t="s">
        <v>209</v>
      </c>
      <c r="E5360" t="s">
        <v>81</v>
      </c>
      <c r="F5360" t="s">
        <v>322</v>
      </c>
      <c r="G5360">
        <v>17</v>
      </c>
      <c r="H5360" t="s">
        <v>151</v>
      </c>
      <c r="I5360">
        <v>2011</v>
      </c>
      <c r="J5360" t="s">
        <v>92</v>
      </c>
      <c r="K5360" t="s">
        <v>2301</v>
      </c>
      <c r="L5360">
        <v>4</v>
      </c>
      <c r="M5360" s="9" t="str">
        <f>Data[[#This Row],[schedule]]&amp;" | "&amp;Data[[#This Row],[section]]</f>
        <v>SCHEDULE 7: REPORT ON SEGMENTED INFORMATION | 7.a</v>
      </c>
      <c r="N5360" s="9" t="str">
        <f t="shared" si="83"/>
        <v>SCHEDULE 7: REPORT ON SEGMENTED INFORMATION | 7.a | Aircraft and Freight Activities | Other income</v>
      </c>
    </row>
    <row r="5361" spans="1:14" hidden="1">
      <c r="A5361" t="s">
        <v>2</v>
      </c>
      <c r="B5361">
        <v>2011</v>
      </c>
      <c r="C5361" t="s">
        <v>204</v>
      </c>
      <c r="D5361" t="s">
        <v>209</v>
      </c>
      <c r="E5361" t="s">
        <v>81</v>
      </c>
      <c r="F5361" t="s">
        <v>323</v>
      </c>
      <c r="G5361">
        <v>17</v>
      </c>
      <c r="H5361" t="s">
        <v>151</v>
      </c>
      <c r="I5361">
        <v>2011</v>
      </c>
      <c r="J5361" t="s">
        <v>92</v>
      </c>
      <c r="K5361" t="s">
        <v>2302</v>
      </c>
      <c r="L5361">
        <v>44</v>
      </c>
      <c r="M5361" s="9" t="str">
        <f>Data[[#This Row],[schedule]]&amp;" | "&amp;Data[[#This Row],[section]]</f>
        <v>SCHEDULE 7: REPORT ON SEGMENTED INFORMATION | 7.a</v>
      </c>
      <c r="N5361" s="9" t="str">
        <f t="shared" si="83"/>
        <v>SCHEDULE 7: REPORT ON SEGMENTED INFORMATION | 7.a | Airport Business | Other income</v>
      </c>
    </row>
    <row r="5362" spans="1:14" hidden="1">
      <c r="A5362" t="s">
        <v>2</v>
      </c>
      <c r="B5362">
        <v>2011</v>
      </c>
      <c r="C5362" t="s">
        <v>204</v>
      </c>
      <c r="D5362" t="s">
        <v>209</v>
      </c>
      <c r="E5362" t="s">
        <v>81</v>
      </c>
      <c r="F5362" t="s">
        <v>330</v>
      </c>
      <c r="G5362">
        <v>18</v>
      </c>
      <c r="H5362" t="s">
        <v>152</v>
      </c>
      <c r="I5362">
        <v>2011</v>
      </c>
      <c r="J5362" t="s">
        <v>92</v>
      </c>
      <c r="K5362" t="s">
        <v>2303</v>
      </c>
      <c r="L5362">
        <v>26074.991403209999</v>
      </c>
      <c r="M5362" s="9" t="str">
        <f>Data[[#This Row],[schedule]]&amp;" | "&amp;Data[[#This Row],[section]]</f>
        <v>SCHEDULE 7: REPORT ON SEGMENTED INFORMATION | 7.a</v>
      </c>
      <c r="N5362" s="9" t="str">
        <f t="shared" si="83"/>
        <v>SCHEDULE 7: REPORT ON SEGMENTED INFORMATION | 7.a | Specified Passenger Terminal Activities | Total regulatory income</v>
      </c>
    </row>
    <row r="5363" spans="1:14" hidden="1">
      <c r="A5363" t="s">
        <v>2</v>
      </c>
      <c r="B5363">
        <v>2011</v>
      </c>
      <c r="C5363" t="s">
        <v>204</v>
      </c>
      <c r="D5363" t="s">
        <v>209</v>
      </c>
      <c r="E5363" t="s">
        <v>81</v>
      </c>
      <c r="F5363" t="s">
        <v>321</v>
      </c>
      <c r="G5363">
        <v>18</v>
      </c>
      <c r="H5363" t="s">
        <v>152</v>
      </c>
      <c r="I5363">
        <v>2011</v>
      </c>
      <c r="J5363" t="s">
        <v>92</v>
      </c>
      <c r="K5363" t="s">
        <v>2304</v>
      </c>
      <c r="L5363">
        <v>19696</v>
      </c>
      <c r="M5363" s="9" t="str">
        <f>Data[[#This Row],[schedule]]&amp;" | "&amp;Data[[#This Row],[section]]</f>
        <v>SCHEDULE 7: REPORT ON SEGMENTED INFORMATION | 7.a</v>
      </c>
      <c r="N5363" s="9" t="str">
        <f t="shared" si="83"/>
        <v>SCHEDULE 7: REPORT ON SEGMENTED INFORMATION | 7.a | Airfield Activities | Total regulatory income</v>
      </c>
    </row>
    <row r="5364" spans="1:14" hidden="1">
      <c r="A5364" t="s">
        <v>2</v>
      </c>
      <c r="B5364">
        <v>2011</v>
      </c>
      <c r="C5364" t="s">
        <v>204</v>
      </c>
      <c r="D5364" t="s">
        <v>209</v>
      </c>
      <c r="E5364" t="s">
        <v>81</v>
      </c>
      <c r="F5364" t="s">
        <v>322</v>
      </c>
      <c r="G5364">
        <v>18</v>
      </c>
      <c r="H5364" t="s">
        <v>152</v>
      </c>
      <c r="I5364">
        <v>2011</v>
      </c>
      <c r="J5364" t="s">
        <v>92</v>
      </c>
      <c r="K5364" t="s">
        <v>2305</v>
      </c>
      <c r="L5364">
        <v>3631.434655946925</v>
      </c>
      <c r="M5364" s="9" t="str">
        <f>Data[[#This Row],[schedule]]&amp;" | "&amp;Data[[#This Row],[section]]</f>
        <v>SCHEDULE 7: REPORT ON SEGMENTED INFORMATION | 7.a</v>
      </c>
      <c r="N5364" s="9" t="str">
        <f t="shared" si="83"/>
        <v>SCHEDULE 7: REPORT ON SEGMENTED INFORMATION | 7.a | Aircraft and Freight Activities | Total regulatory income</v>
      </c>
    </row>
    <row r="5365" spans="1:14" hidden="1">
      <c r="A5365" t="s">
        <v>2</v>
      </c>
      <c r="B5365">
        <v>2011</v>
      </c>
      <c r="C5365" t="s">
        <v>204</v>
      </c>
      <c r="D5365" t="s">
        <v>209</v>
      </c>
      <c r="E5365" t="s">
        <v>81</v>
      </c>
      <c r="F5365" t="s">
        <v>323</v>
      </c>
      <c r="G5365">
        <v>18</v>
      </c>
      <c r="H5365" t="s">
        <v>152</v>
      </c>
      <c r="I5365">
        <v>2011</v>
      </c>
      <c r="J5365" t="s">
        <v>92</v>
      </c>
      <c r="K5365" t="s">
        <v>2306</v>
      </c>
      <c r="L5365">
        <v>49402.426059156933</v>
      </c>
      <c r="M5365" s="9" t="str">
        <f>Data[[#This Row],[schedule]]&amp;" | "&amp;Data[[#This Row],[section]]</f>
        <v>SCHEDULE 7: REPORT ON SEGMENTED INFORMATION | 7.a</v>
      </c>
      <c r="N5365" s="9" t="str">
        <f t="shared" si="83"/>
        <v>SCHEDULE 7: REPORT ON SEGMENTED INFORMATION | 7.a | Airport Business | Total regulatory income</v>
      </c>
    </row>
    <row r="5366" spans="1:14" hidden="1">
      <c r="A5366" t="s">
        <v>2</v>
      </c>
      <c r="B5366">
        <v>2011</v>
      </c>
      <c r="C5366" t="s">
        <v>204</v>
      </c>
      <c r="D5366" t="s">
        <v>209</v>
      </c>
      <c r="E5366" t="s">
        <v>81</v>
      </c>
      <c r="F5366" t="s">
        <v>330</v>
      </c>
      <c r="G5366">
        <v>20</v>
      </c>
      <c r="H5366" t="s">
        <v>79</v>
      </c>
      <c r="I5366">
        <v>2011</v>
      </c>
      <c r="J5366" t="s">
        <v>92</v>
      </c>
      <c r="K5366" t="s">
        <v>2307</v>
      </c>
      <c r="L5366">
        <v>13044</v>
      </c>
      <c r="M5366" s="9" t="str">
        <f>Data[[#This Row],[schedule]]&amp;" | "&amp;Data[[#This Row],[section]]</f>
        <v>SCHEDULE 7: REPORT ON SEGMENTED INFORMATION | 7.a</v>
      </c>
      <c r="N5366" s="9" t="str">
        <f t="shared" si="83"/>
        <v>SCHEDULE 7: REPORT ON SEGMENTED INFORMATION | 7.a | Specified Passenger Terminal Activities | Total operational expenditure</v>
      </c>
    </row>
    <row r="5367" spans="1:14" hidden="1">
      <c r="A5367" t="s">
        <v>2</v>
      </c>
      <c r="B5367">
        <v>2011</v>
      </c>
      <c r="C5367" t="s">
        <v>204</v>
      </c>
      <c r="D5367" t="s">
        <v>209</v>
      </c>
      <c r="E5367" t="s">
        <v>81</v>
      </c>
      <c r="F5367" t="s">
        <v>321</v>
      </c>
      <c r="G5367">
        <v>20</v>
      </c>
      <c r="H5367" t="s">
        <v>79</v>
      </c>
      <c r="I5367">
        <v>2011</v>
      </c>
      <c r="J5367" t="s">
        <v>92</v>
      </c>
      <c r="K5367" t="s">
        <v>2308</v>
      </c>
      <c r="L5367">
        <v>9330</v>
      </c>
      <c r="M5367" s="9" t="str">
        <f>Data[[#This Row],[schedule]]&amp;" | "&amp;Data[[#This Row],[section]]</f>
        <v>SCHEDULE 7: REPORT ON SEGMENTED INFORMATION | 7.a</v>
      </c>
      <c r="N5367" s="9" t="str">
        <f t="shared" si="83"/>
        <v>SCHEDULE 7: REPORT ON SEGMENTED INFORMATION | 7.a | Airfield Activities | Total operational expenditure</v>
      </c>
    </row>
    <row r="5368" spans="1:14" hidden="1">
      <c r="A5368" t="s">
        <v>2</v>
      </c>
      <c r="B5368">
        <v>2011</v>
      </c>
      <c r="C5368" t="s">
        <v>204</v>
      </c>
      <c r="D5368" t="s">
        <v>209</v>
      </c>
      <c r="E5368" t="s">
        <v>81</v>
      </c>
      <c r="F5368" t="s">
        <v>322</v>
      </c>
      <c r="G5368">
        <v>20</v>
      </c>
      <c r="H5368" t="s">
        <v>79</v>
      </c>
      <c r="I5368">
        <v>2011</v>
      </c>
      <c r="J5368" t="s">
        <v>92</v>
      </c>
      <c r="K5368" t="s">
        <v>2309</v>
      </c>
      <c r="L5368">
        <v>1925</v>
      </c>
      <c r="M5368" s="9" t="str">
        <f>Data[[#This Row],[schedule]]&amp;" | "&amp;Data[[#This Row],[section]]</f>
        <v>SCHEDULE 7: REPORT ON SEGMENTED INFORMATION | 7.a</v>
      </c>
      <c r="N5368" s="9" t="str">
        <f t="shared" si="83"/>
        <v>SCHEDULE 7: REPORT ON SEGMENTED INFORMATION | 7.a | Aircraft and Freight Activities | Total operational expenditure</v>
      </c>
    </row>
    <row r="5369" spans="1:14" hidden="1">
      <c r="A5369" t="s">
        <v>2</v>
      </c>
      <c r="B5369">
        <v>2011</v>
      </c>
      <c r="C5369" t="s">
        <v>204</v>
      </c>
      <c r="D5369" t="s">
        <v>209</v>
      </c>
      <c r="E5369" t="s">
        <v>81</v>
      </c>
      <c r="F5369" t="s">
        <v>323</v>
      </c>
      <c r="G5369">
        <v>20</v>
      </c>
      <c r="H5369" t="s">
        <v>79</v>
      </c>
      <c r="I5369">
        <v>2011</v>
      </c>
      <c r="J5369" t="s">
        <v>92</v>
      </c>
      <c r="K5369" t="s">
        <v>2248</v>
      </c>
      <c r="L5369">
        <v>24299</v>
      </c>
      <c r="M5369" s="9" t="str">
        <f>Data[[#This Row],[schedule]]&amp;" | "&amp;Data[[#This Row],[section]]</f>
        <v>SCHEDULE 7: REPORT ON SEGMENTED INFORMATION | 7.a</v>
      </c>
      <c r="N5369" s="9" t="str">
        <f t="shared" si="83"/>
        <v>SCHEDULE 7: REPORT ON SEGMENTED INFORMATION | 7.a | Airport Business | Total operational expenditure</v>
      </c>
    </row>
    <row r="5370" spans="1:14" hidden="1">
      <c r="A5370" t="s">
        <v>2</v>
      </c>
      <c r="B5370">
        <v>2011</v>
      </c>
      <c r="C5370" t="s">
        <v>204</v>
      </c>
      <c r="D5370" t="s">
        <v>209</v>
      </c>
      <c r="E5370" t="s">
        <v>81</v>
      </c>
      <c r="F5370" t="s">
        <v>330</v>
      </c>
      <c r="G5370">
        <v>22</v>
      </c>
      <c r="H5370" t="s">
        <v>155</v>
      </c>
      <c r="I5370">
        <v>2011</v>
      </c>
      <c r="J5370" t="s">
        <v>92</v>
      </c>
      <c r="K5370" t="s">
        <v>2310</v>
      </c>
      <c r="L5370">
        <v>6419</v>
      </c>
      <c r="M5370" s="9" t="str">
        <f>Data[[#This Row],[schedule]]&amp;" | "&amp;Data[[#This Row],[section]]</f>
        <v>SCHEDULE 7: REPORT ON SEGMENTED INFORMATION | 7.a</v>
      </c>
      <c r="N5370" s="9" t="str">
        <f t="shared" si="83"/>
        <v>SCHEDULE 7: REPORT ON SEGMENTED INFORMATION | 7.a | Specified Passenger Terminal Activities | Regulatory depreciation</v>
      </c>
    </row>
    <row r="5371" spans="1:14" hidden="1">
      <c r="A5371" t="s">
        <v>2</v>
      </c>
      <c r="B5371">
        <v>2011</v>
      </c>
      <c r="C5371" t="s">
        <v>204</v>
      </c>
      <c r="D5371" t="s">
        <v>209</v>
      </c>
      <c r="E5371" t="s">
        <v>81</v>
      </c>
      <c r="F5371" t="s">
        <v>321</v>
      </c>
      <c r="G5371">
        <v>22</v>
      </c>
      <c r="H5371" t="s">
        <v>155</v>
      </c>
      <c r="I5371">
        <v>2011</v>
      </c>
      <c r="J5371" t="s">
        <v>92</v>
      </c>
      <c r="K5371" t="s">
        <v>2311</v>
      </c>
      <c r="L5371">
        <v>5512</v>
      </c>
      <c r="M5371" s="9" t="str">
        <f>Data[[#This Row],[schedule]]&amp;" | "&amp;Data[[#This Row],[section]]</f>
        <v>SCHEDULE 7: REPORT ON SEGMENTED INFORMATION | 7.a</v>
      </c>
      <c r="N5371" s="9" t="str">
        <f t="shared" si="83"/>
        <v>SCHEDULE 7: REPORT ON SEGMENTED INFORMATION | 7.a | Airfield Activities | Regulatory depreciation</v>
      </c>
    </row>
    <row r="5372" spans="1:14" hidden="1">
      <c r="A5372" t="s">
        <v>2</v>
      </c>
      <c r="B5372">
        <v>2011</v>
      </c>
      <c r="C5372" t="s">
        <v>204</v>
      </c>
      <c r="D5372" t="s">
        <v>209</v>
      </c>
      <c r="E5372" t="s">
        <v>81</v>
      </c>
      <c r="F5372" t="s">
        <v>322</v>
      </c>
      <c r="G5372">
        <v>22</v>
      </c>
      <c r="H5372" t="s">
        <v>155</v>
      </c>
      <c r="I5372">
        <v>2011</v>
      </c>
      <c r="J5372" t="s">
        <v>92</v>
      </c>
      <c r="K5372" t="s">
        <v>2312</v>
      </c>
      <c r="L5372">
        <v>513</v>
      </c>
      <c r="M5372" s="9" t="str">
        <f>Data[[#This Row],[schedule]]&amp;" | "&amp;Data[[#This Row],[section]]</f>
        <v>SCHEDULE 7: REPORT ON SEGMENTED INFORMATION | 7.a</v>
      </c>
      <c r="N5372" s="9" t="str">
        <f t="shared" si="83"/>
        <v>SCHEDULE 7: REPORT ON SEGMENTED INFORMATION | 7.a | Aircraft and Freight Activities | Regulatory depreciation</v>
      </c>
    </row>
    <row r="5373" spans="1:14" hidden="1">
      <c r="A5373" t="s">
        <v>2</v>
      </c>
      <c r="B5373">
        <v>2011</v>
      </c>
      <c r="C5373" t="s">
        <v>204</v>
      </c>
      <c r="D5373" t="s">
        <v>209</v>
      </c>
      <c r="E5373" t="s">
        <v>81</v>
      </c>
      <c r="F5373" t="s">
        <v>323</v>
      </c>
      <c r="G5373">
        <v>22</v>
      </c>
      <c r="H5373" t="s">
        <v>155</v>
      </c>
      <c r="I5373">
        <v>2011</v>
      </c>
      <c r="J5373" t="s">
        <v>92</v>
      </c>
      <c r="K5373" t="s">
        <v>2313</v>
      </c>
      <c r="L5373">
        <v>12444</v>
      </c>
      <c r="M5373" s="9" t="str">
        <f>Data[[#This Row],[schedule]]&amp;" | "&amp;Data[[#This Row],[section]]</f>
        <v>SCHEDULE 7: REPORT ON SEGMENTED INFORMATION | 7.a</v>
      </c>
      <c r="N5373" s="9" t="str">
        <f t="shared" si="83"/>
        <v>SCHEDULE 7: REPORT ON SEGMENTED INFORMATION | 7.a | Airport Business | Regulatory depreciation</v>
      </c>
    </row>
    <row r="5374" spans="1:14" hidden="1">
      <c r="A5374" t="s">
        <v>2</v>
      </c>
      <c r="B5374">
        <v>2011</v>
      </c>
      <c r="C5374" t="s">
        <v>204</v>
      </c>
      <c r="D5374" t="s">
        <v>209</v>
      </c>
      <c r="E5374" t="s">
        <v>81</v>
      </c>
      <c r="F5374" t="s">
        <v>330</v>
      </c>
      <c r="G5374">
        <v>24</v>
      </c>
      <c r="H5374" t="s">
        <v>158</v>
      </c>
      <c r="I5374">
        <v>2011</v>
      </c>
      <c r="J5374" t="s">
        <v>92</v>
      </c>
      <c r="K5374" t="s">
        <v>2314</v>
      </c>
      <c r="L5374">
        <v>3184</v>
      </c>
      <c r="M5374" s="9" t="str">
        <f>Data[[#This Row],[schedule]]&amp;" | "&amp;Data[[#This Row],[section]]</f>
        <v>SCHEDULE 7: REPORT ON SEGMENTED INFORMATION | 7.a</v>
      </c>
      <c r="N5374" s="9" t="str">
        <f t="shared" si="83"/>
        <v>SCHEDULE 7: REPORT ON SEGMENTED INFORMATION | 7.a | Specified Passenger Terminal Activities | Total revaluations</v>
      </c>
    </row>
    <row r="5375" spans="1:14" hidden="1">
      <c r="A5375" t="s">
        <v>2</v>
      </c>
      <c r="B5375">
        <v>2011</v>
      </c>
      <c r="C5375" t="s">
        <v>204</v>
      </c>
      <c r="D5375" t="s">
        <v>209</v>
      </c>
      <c r="E5375" t="s">
        <v>81</v>
      </c>
      <c r="F5375" t="s">
        <v>321</v>
      </c>
      <c r="G5375">
        <v>24</v>
      </c>
      <c r="H5375" t="s">
        <v>158</v>
      </c>
      <c r="I5375">
        <v>2011</v>
      </c>
      <c r="J5375" t="s">
        <v>92</v>
      </c>
      <c r="K5375" t="s">
        <v>2315</v>
      </c>
      <c r="L5375">
        <v>5638</v>
      </c>
      <c r="M5375" s="9" t="str">
        <f>Data[[#This Row],[schedule]]&amp;" | "&amp;Data[[#This Row],[section]]</f>
        <v>SCHEDULE 7: REPORT ON SEGMENTED INFORMATION | 7.a</v>
      </c>
      <c r="N5375" s="9" t="str">
        <f t="shared" si="83"/>
        <v>SCHEDULE 7: REPORT ON SEGMENTED INFORMATION | 7.a | Airfield Activities | Total revaluations</v>
      </c>
    </row>
    <row r="5376" spans="1:14" hidden="1">
      <c r="A5376" t="s">
        <v>2</v>
      </c>
      <c r="B5376">
        <v>2011</v>
      </c>
      <c r="C5376" t="s">
        <v>204</v>
      </c>
      <c r="D5376" t="s">
        <v>209</v>
      </c>
      <c r="E5376" t="s">
        <v>81</v>
      </c>
      <c r="F5376" t="s">
        <v>322</v>
      </c>
      <c r="G5376">
        <v>24</v>
      </c>
      <c r="H5376" t="s">
        <v>158</v>
      </c>
      <c r="I5376">
        <v>2011</v>
      </c>
      <c r="J5376" t="s">
        <v>92</v>
      </c>
      <c r="K5376" t="s">
        <v>2316</v>
      </c>
      <c r="L5376">
        <v>587</v>
      </c>
      <c r="M5376" s="9" t="str">
        <f>Data[[#This Row],[schedule]]&amp;" | "&amp;Data[[#This Row],[section]]</f>
        <v>SCHEDULE 7: REPORT ON SEGMENTED INFORMATION | 7.a</v>
      </c>
      <c r="N5376" s="9" t="str">
        <f t="shared" si="83"/>
        <v>SCHEDULE 7: REPORT ON SEGMENTED INFORMATION | 7.a | Aircraft and Freight Activities | Total revaluations</v>
      </c>
    </row>
    <row r="5377" spans="1:14" hidden="1">
      <c r="A5377" t="s">
        <v>2</v>
      </c>
      <c r="B5377">
        <v>2011</v>
      </c>
      <c r="C5377" t="s">
        <v>204</v>
      </c>
      <c r="D5377" t="s">
        <v>209</v>
      </c>
      <c r="E5377" t="s">
        <v>81</v>
      </c>
      <c r="F5377" t="s">
        <v>323</v>
      </c>
      <c r="G5377">
        <v>24</v>
      </c>
      <c r="H5377" t="s">
        <v>158</v>
      </c>
      <c r="I5377">
        <v>2011</v>
      </c>
      <c r="J5377" t="s">
        <v>92</v>
      </c>
      <c r="K5377" t="s">
        <v>2317</v>
      </c>
      <c r="L5377">
        <v>9409</v>
      </c>
      <c r="M5377" s="9" t="str">
        <f>Data[[#This Row],[schedule]]&amp;" | "&amp;Data[[#This Row],[section]]</f>
        <v>SCHEDULE 7: REPORT ON SEGMENTED INFORMATION | 7.a</v>
      </c>
      <c r="N5377" s="9" t="str">
        <f t="shared" si="83"/>
        <v>SCHEDULE 7: REPORT ON SEGMENTED INFORMATION | 7.a | Airport Business | Total revaluations</v>
      </c>
    </row>
    <row r="5378" spans="1:14" hidden="1">
      <c r="A5378" t="s">
        <v>2</v>
      </c>
      <c r="B5378">
        <v>2011</v>
      </c>
      <c r="C5378" t="s">
        <v>204</v>
      </c>
      <c r="D5378" t="s">
        <v>209</v>
      </c>
      <c r="E5378" t="s">
        <v>81</v>
      </c>
      <c r="F5378" t="s">
        <v>330</v>
      </c>
      <c r="G5378">
        <v>26</v>
      </c>
      <c r="H5378" t="s">
        <v>160</v>
      </c>
      <c r="I5378">
        <v>2011</v>
      </c>
      <c r="J5378" t="s">
        <v>92</v>
      </c>
      <c r="K5378" t="s">
        <v>458</v>
      </c>
      <c r="L5378">
        <v>0</v>
      </c>
      <c r="M5378" s="9" t="str">
        <f>Data[[#This Row],[schedule]]&amp;" | "&amp;Data[[#This Row],[section]]</f>
        <v>SCHEDULE 7: REPORT ON SEGMENTED INFORMATION | 7.a</v>
      </c>
      <c r="N5378" s="9" t="str">
        <f t="shared" ref="N5378:N5441" si="84">SUBSTITUTE(SUBSTITUTE(SUBSTITUTE(C5378&amp;" | "&amp;D5378&amp;" | "&amp;E5378&amp;" | "&amp;F5378&amp;" | "&amp;H5378," |  |  | "," | ")," |  |  | "," | ")," |  | "," | ")</f>
        <v>SCHEDULE 7: REPORT ON SEGMENTED INFORMATION | 7.a | Specified Passenger Terminal Activities | Allowance for long term credit spread</v>
      </c>
    </row>
    <row r="5379" spans="1:14" hidden="1">
      <c r="A5379" t="s">
        <v>2</v>
      </c>
      <c r="B5379">
        <v>2011</v>
      </c>
      <c r="C5379" t="s">
        <v>204</v>
      </c>
      <c r="D5379" t="s">
        <v>209</v>
      </c>
      <c r="E5379" t="s">
        <v>81</v>
      </c>
      <c r="F5379" t="s">
        <v>321</v>
      </c>
      <c r="G5379">
        <v>26</v>
      </c>
      <c r="H5379" t="s">
        <v>160</v>
      </c>
      <c r="I5379">
        <v>2011</v>
      </c>
      <c r="J5379" t="s">
        <v>92</v>
      </c>
      <c r="K5379" t="s">
        <v>458</v>
      </c>
      <c r="L5379">
        <v>0</v>
      </c>
      <c r="M5379" s="9" t="str">
        <f>Data[[#This Row],[schedule]]&amp;" | "&amp;Data[[#This Row],[section]]</f>
        <v>SCHEDULE 7: REPORT ON SEGMENTED INFORMATION | 7.a</v>
      </c>
      <c r="N5379" s="9" t="str">
        <f t="shared" si="84"/>
        <v>SCHEDULE 7: REPORT ON SEGMENTED INFORMATION | 7.a | Airfield Activities | Allowance for long term credit spread</v>
      </c>
    </row>
    <row r="5380" spans="1:14" hidden="1">
      <c r="A5380" t="s">
        <v>2</v>
      </c>
      <c r="B5380">
        <v>2011</v>
      </c>
      <c r="C5380" t="s">
        <v>204</v>
      </c>
      <c r="D5380" t="s">
        <v>209</v>
      </c>
      <c r="E5380" t="s">
        <v>81</v>
      </c>
      <c r="F5380" t="s">
        <v>322</v>
      </c>
      <c r="G5380">
        <v>26</v>
      </c>
      <c r="H5380" t="s">
        <v>160</v>
      </c>
      <c r="I5380">
        <v>2011</v>
      </c>
      <c r="J5380" t="s">
        <v>92</v>
      </c>
      <c r="K5380" t="s">
        <v>458</v>
      </c>
      <c r="L5380">
        <v>0</v>
      </c>
      <c r="M5380" s="9" t="str">
        <f>Data[[#This Row],[schedule]]&amp;" | "&amp;Data[[#This Row],[section]]</f>
        <v>SCHEDULE 7: REPORT ON SEGMENTED INFORMATION | 7.a</v>
      </c>
      <c r="N5380" s="9" t="str">
        <f t="shared" si="84"/>
        <v>SCHEDULE 7: REPORT ON SEGMENTED INFORMATION | 7.a | Aircraft and Freight Activities | Allowance for long term credit spread</v>
      </c>
    </row>
    <row r="5381" spans="1:14" hidden="1">
      <c r="A5381" t="s">
        <v>2</v>
      </c>
      <c r="B5381">
        <v>2011</v>
      </c>
      <c r="C5381" t="s">
        <v>204</v>
      </c>
      <c r="D5381" t="s">
        <v>209</v>
      </c>
      <c r="E5381" t="s">
        <v>81</v>
      </c>
      <c r="F5381" t="s">
        <v>323</v>
      </c>
      <c r="G5381">
        <v>26</v>
      </c>
      <c r="H5381" t="s">
        <v>160</v>
      </c>
      <c r="I5381">
        <v>2011</v>
      </c>
      <c r="J5381" t="s">
        <v>92</v>
      </c>
      <c r="K5381" t="s">
        <v>458</v>
      </c>
      <c r="L5381">
        <v>0</v>
      </c>
      <c r="M5381" s="9" t="str">
        <f>Data[[#This Row],[schedule]]&amp;" | "&amp;Data[[#This Row],[section]]</f>
        <v>SCHEDULE 7: REPORT ON SEGMENTED INFORMATION | 7.a</v>
      </c>
      <c r="N5381" s="9" t="str">
        <f t="shared" si="84"/>
        <v>SCHEDULE 7: REPORT ON SEGMENTED INFORMATION | 7.a | Airport Business | Allowance for long term credit spread</v>
      </c>
    </row>
    <row r="5382" spans="1:14" hidden="1">
      <c r="A5382" t="s">
        <v>2</v>
      </c>
      <c r="B5382">
        <v>2011</v>
      </c>
      <c r="C5382" t="s">
        <v>204</v>
      </c>
      <c r="D5382" t="s">
        <v>209</v>
      </c>
      <c r="E5382" t="s">
        <v>81</v>
      </c>
      <c r="F5382" t="s">
        <v>330</v>
      </c>
      <c r="G5382">
        <v>28</v>
      </c>
      <c r="H5382" t="s">
        <v>162</v>
      </c>
      <c r="I5382">
        <v>2011</v>
      </c>
      <c r="J5382" t="s">
        <v>92</v>
      </c>
      <c r="K5382" t="s">
        <v>2318</v>
      </c>
      <c r="L5382">
        <v>2961</v>
      </c>
      <c r="M5382" s="9" t="str">
        <f>Data[[#This Row],[schedule]]&amp;" | "&amp;Data[[#This Row],[section]]</f>
        <v>SCHEDULE 7: REPORT ON SEGMENTED INFORMATION | 7.a</v>
      </c>
      <c r="N5382" s="9" t="str">
        <f t="shared" si="84"/>
        <v>SCHEDULE 7: REPORT ON SEGMENTED INFORMATION | 7.a | Specified Passenger Terminal Activities | Regulatory tax allowance</v>
      </c>
    </row>
    <row r="5383" spans="1:14" hidden="1">
      <c r="A5383" t="s">
        <v>2</v>
      </c>
      <c r="B5383">
        <v>2011</v>
      </c>
      <c r="C5383" t="s">
        <v>204</v>
      </c>
      <c r="D5383" t="s">
        <v>209</v>
      </c>
      <c r="E5383" t="s">
        <v>81</v>
      </c>
      <c r="F5383" t="s">
        <v>321</v>
      </c>
      <c r="G5383">
        <v>28</v>
      </c>
      <c r="H5383" t="s">
        <v>162</v>
      </c>
      <c r="I5383">
        <v>2011</v>
      </c>
      <c r="J5383" t="s">
        <v>92</v>
      </c>
      <c r="K5383" t="s">
        <v>2319</v>
      </c>
      <c r="L5383">
        <v>1290</v>
      </c>
      <c r="M5383" s="9" t="str">
        <f>Data[[#This Row],[schedule]]&amp;" | "&amp;Data[[#This Row],[section]]</f>
        <v>SCHEDULE 7: REPORT ON SEGMENTED INFORMATION | 7.a</v>
      </c>
      <c r="N5383" s="9" t="str">
        <f t="shared" si="84"/>
        <v>SCHEDULE 7: REPORT ON SEGMENTED INFORMATION | 7.a | Airfield Activities | Regulatory tax allowance</v>
      </c>
    </row>
    <row r="5384" spans="1:14" hidden="1">
      <c r="A5384" t="s">
        <v>2</v>
      </c>
      <c r="B5384">
        <v>2011</v>
      </c>
      <c r="C5384" t="s">
        <v>204</v>
      </c>
      <c r="D5384" t="s">
        <v>209</v>
      </c>
      <c r="E5384" t="s">
        <v>81</v>
      </c>
      <c r="F5384" t="s">
        <v>322</v>
      </c>
      <c r="G5384">
        <v>28</v>
      </c>
      <c r="H5384" t="s">
        <v>162</v>
      </c>
      <c r="I5384">
        <v>2011</v>
      </c>
      <c r="J5384" t="s">
        <v>92</v>
      </c>
      <c r="K5384" t="s">
        <v>2320</v>
      </c>
      <c r="L5384">
        <v>650</v>
      </c>
      <c r="M5384" s="9" t="str">
        <f>Data[[#This Row],[schedule]]&amp;" | "&amp;Data[[#This Row],[section]]</f>
        <v>SCHEDULE 7: REPORT ON SEGMENTED INFORMATION | 7.a</v>
      </c>
      <c r="N5384" s="9" t="str">
        <f t="shared" si="84"/>
        <v>SCHEDULE 7: REPORT ON SEGMENTED INFORMATION | 7.a | Aircraft and Freight Activities | Regulatory tax allowance</v>
      </c>
    </row>
    <row r="5385" spans="1:14" hidden="1">
      <c r="A5385" t="s">
        <v>2</v>
      </c>
      <c r="B5385">
        <v>2011</v>
      </c>
      <c r="C5385" t="s">
        <v>204</v>
      </c>
      <c r="D5385" t="s">
        <v>209</v>
      </c>
      <c r="E5385" t="s">
        <v>81</v>
      </c>
      <c r="F5385" t="s">
        <v>323</v>
      </c>
      <c r="G5385">
        <v>28</v>
      </c>
      <c r="H5385" t="s">
        <v>162</v>
      </c>
      <c r="I5385">
        <v>2011</v>
      </c>
      <c r="J5385" t="s">
        <v>92</v>
      </c>
      <c r="K5385" t="s">
        <v>2321</v>
      </c>
      <c r="L5385">
        <v>4901</v>
      </c>
      <c r="M5385" s="9" t="str">
        <f>Data[[#This Row],[schedule]]&amp;" | "&amp;Data[[#This Row],[section]]</f>
        <v>SCHEDULE 7: REPORT ON SEGMENTED INFORMATION | 7.a</v>
      </c>
      <c r="N5385" s="9" t="str">
        <f t="shared" si="84"/>
        <v>SCHEDULE 7: REPORT ON SEGMENTED INFORMATION | 7.a | Airport Business | Regulatory tax allowance</v>
      </c>
    </row>
    <row r="5386" spans="1:14" hidden="1">
      <c r="A5386" t="s">
        <v>2</v>
      </c>
      <c r="B5386">
        <v>2011</v>
      </c>
      <c r="C5386" t="s">
        <v>204</v>
      </c>
      <c r="D5386" t="s">
        <v>209</v>
      </c>
      <c r="E5386" t="s">
        <v>81</v>
      </c>
      <c r="F5386" t="s">
        <v>330</v>
      </c>
      <c r="G5386">
        <v>30</v>
      </c>
      <c r="H5386" t="s">
        <v>268</v>
      </c>
      <c r="I5386">
        <v>2011</v>
      </c>
      <c r="J5386" t="s">
        <v>92</v>
      </c>
      <c r="K5386" t="s">
        <v>2322</v>
      </c>
      <c r="L5386">
        <v>6834.9914032099987</v>
      </c>
      <c r="M5386" s="9" t="str">
        <f>Data[[#This Row],[schedule]]&amp;" | "&amp;Data[[#This Row],[section]]</f>
        <v>SCHEDULE 7: REPORT ON SEGMENTED INFORMATION | 7.a</v>
      </c>
      <c r="N5386" s="9" t="str">
        <f t="shared" si="84"/>
        <v xml:space="preserve">SCHEDULE 7: REPORT ON SEGMENTED INFORMATION | 7.a | Specified Passenger Terminal Activities | Regulatory profit/ loss </v>
      </c>
    </row>
    <row r="5387" spans="1:14" hidden="1">
      <c r="A5387" t="s">
        <v>2</v>
      </c>
      <c r="B5387">
        <v>2011</v>
      </c>
      <c r="C5387" t="s">
        <v>204</v>
      </c>
      <c r="D5387" t="s">
        <v>209</v>
      </c>
      <c r="E5387" t="s">
        <v>81</v>
      </c>
      <c r="F5387" t="s">
        <v>321</v>
      </c>
      <c r="G5387">
        <v>30</v>
      </c>
      <c r="H5387" t="s">
        <v>268</v>
      </c>
      <c r="I5387">
        <v>2011</v>
      </c>
      <c r="J5387" t="s">
        <v>92</v>
      </c>
      <c r="K5387" t="s">
        <v>2323</v>
      </c>
      <c r="L5387">
        <v>9202</v>
      </c>
      <c r="M5387" s="9" t="str">
        <f>Data[[#This Row],[schedule]]&amp;" | "&amp;Data[[#This Row],[section]]</f>
        <v>SCHEDULE 7: REPORT ON SEGMENTED INFORMATION | 7.a</v>
      </c>
      <c r="N5387" s="9" t="str">
        <f t="shared" si="84"/>
        <v xml:space="preserve">SCHEDULE 7: REPORT ON SEGMENTED INFORMATION | 7.a | Airfield Activities | Regulatory profit/ loss </v>
      </c>
    </row>
    <row r="5388" spans="1:14" hidden="1">
      <c r="A5388" t="s">
        <v>2</v>
      </c>
      <c r="B5388">
        <v>2011</v>
      </c>
      <c r="C5388" t="s">
        <v>204</v>
      </c>
      <c r="D5388" t="s">
        <v>209</v>
      </c>
      <c r="E5388" t="s">
        <v>81</v>
      </c>
      <c r="F5388" t="s">
        <v>322</v>
      </c>
      <c r="G5388">
        <v>30</v>
      </c>
      <c r="H5388" t="s">
        <v>268</v>
      </c>
      <c r="I5388">
        <v>2011</v>
      </c>
      <c r="J5388" t="s">
        <v>92</v>
      </c>
      <c r="K5388" t="s">
        <v>2324</v>
      </c>
      <c r="L5388">
        <v>1130.434655946925</v>
      </c>
      <c r="M5388" s="9" t="str">
        <f>Data[[#This Row],[schedule]]&amp;" | "&amp;Data[[#This Row],[section]]</f>
        <v>SCHEDULE 7: REPORT ON SEGMENTED INFORMATION | 7.a</v>
      </c>
      <c r="N5388" s="9" t="str">
        <f t="shared" si="84"/>
        <v xml:space="preserve">SCHEDULE 7: REPORT ON SEGMENTED INFORMATION | 7.a | Aircraft and Freight Activities | Regulatory profit/ loss </v>
      </c>
    </row>
    <row r="5389" spans="1:14" hidden="1">
      <c r="A5389" t="s">
        <v>2</v>
      </c>
      <c r="B5389">
        <v>2011</v>
      </c>
      <c r="C5389" t="s">
        <v>204</v>
      </c>
      <c r="D5389" t="s">
        <v>209</v>
      </c>
      <c r="E5389" t="s">
        <v>81</v>
      </c>
      <c r="F5389" t="s">
        <v>323</v>
      </c>
      <c r="G5389">
        <v>30</v>
      </c>
      <c r="H5389" t="s">
        <v>268</v>
      </c>
      <c r="I5389">
        <v>2011</v>
      </c>
      <c r="J5389" t="s">
        <v>92</v>
      </c>
      <c r="K5389" t="s">
        <v>2325</v>
      </c>
      <c r="L5389">
        <v>17167.426059156929</v>
      </c>
      <c r="M5389" s="9" t="str">
        <f>Data[[#This Row],[schedule]]&amp;" | "&amp;Data[[#This Row],[section]]</f>
        <v>SCHEDULE 7: REPORT ON SEGMENTED INFORMATION | 7.a</v>
      </c>
      <c r="N5389" s="9" t="str">
        <f t="shared" si="84"/>
        <v xml:space="preserve">SCHEDULE 7: REPORT ON SEGMENTED INFORMATION | 7.a | Airport Business | Regulatory profit/ loss </v>
      </c>
    </row>
    <row r="5390" spans="1:14" hidden="1">
      <c r="A5390" t="s">
        <v>2</v>
      </c>
      <c r="B5390">
        <v>2011</v>
      </c>
      <c r="C5390" t="s">
        <v>204</v>
      </c>
      <c r="D5390" t="s">
        <v>209</v>
      </c>
      <c r="E5390" t="s">
        <v>81</v>
      </c>
      <c r="F5390" t="s">
        <v>330</v>
      </c>
      <c r="G5390">
        <v>32</v>
      </c>
      <c r="H5390" t="s">
        <v>127</v>
      </c>
      <c r="I5390">
        <v>2011</v>
      </c>
      <c r="J5390" t="s">
        <v>92</v>
      </c>
      <c r="K5390" t="s">
        <v>2326</v>
      </c>
      <c r="L5390">
        <v>116200</v>
      </c>
      <c r="M5390" s="9" t="str">
        <f>Data[[#This Row],[schedule]]&amp;" | "&amp;Data[[#This Row],[section]]</f>
        <v>SCHEDULE 7: REPORT ON SEGMENTED INFORMATION | 7.a</v>
      </c>
      <c r="N5390" s="9" t="str">
        <f t="shared" si="84"/>
        <v>SCHEDULE 7: REPORT ON SEGMENTED INFORMATION | 7.a | Specified Passenger Terminal Activities | Regulatory investment value</v>
      </c>
    </row>
    <row r="5391" spans="1:14" hidden="1">
      <c r="A5391" t="s">
        <v>2</v>
      </c>
      <c r="B5391">
        <v>2011</v>
      </c>
      <c r="C5391" t="s">
        <v>204</v>
      </c>
      <c r="D5391" t="s">
        <v>209</v>
      </c>
      <c r="E5391" t="s">
        <v>81</v>
      </c>
      <c r="F5391" t="s">
        <v>321</v>
      </c>
      <c r="G5391">
        <v>32</v>
      </c>
      <c r="H5391" t="s">
        <v>127</v>
      </c>
      <c r="I5391">
        <v>2011</v>
      </c>
      <c r="J5391" t="s">
        <v>92</v>
      </c>
      <c r="K5391" t="s">
        <v>2327</v>
      </c>
      <c r="L5391">
        <v>180687</v>
      </c>
      <c r="M5391" s="9" t="str">
        <f>Data[[#This Row],[schedule]]&amp;" | "&amp;Data[[#This Row],[section]]</f>
        <v>SCHEDULE 7: REPORT ON SEGMENTED INFORMATION | 7.a</v>
      </c>
      <c r="N5391" s="9" t="str">
        <f t="shared" si="84"/>
        <v>SCHEDULE 7: REPORT ON SEGMENTED INFORMATION | 7.a | Airfield Activities | Regulatory investment value</v>
      </c>
    </row>
    <row r="5392" spans="1:14" hidden="1">
      <c r="A5392" t="s">
        <v>2</v>
      </c>
      <c r="B5392">
        <v>2011</v>
      </c>
      <c r="C5392" t="s">
        <v>204</v>
      </c>
      <c r="D5392" t="s">
        <v>209</v>
      </c>
      <c r="E5392" t="s">
        <v>81</v>
      </c>
      <c r="F5392" t="s">
        <v>322</v>
      </c>
      <c r="G5392">
        <v>32</v>
      </c>
      <c r="H5392" t="s">
        <v>127</v>
      </c>
      <c r="I5392">
        <v>2011</v>
      </c>
      <c r="J5392" t="s">
        <v>92</v>
      </c>
      <c r="K5392" t="s">
        <v>2328</v>
      </c>
      <c r="L5392">
        <v>18351</v>
      </c>
      <c r="M5392" s="9" t="str">
        <f>Data[[#This Row],[schedule]]&amp;" | "&amp;Data[[#This Row],[section]]</f>
        <v>SCHEDULE 7: REPORT ON SEGMENTED INFORMATION | 7.a</v>
      </c>
      <c r="N5392" s="9" t="str">
        <f t="shared" si="84"/>
        <v>SCHEDULE 7: REPORT ON SEGMENTED INFORMATION | 7.a | Aircraft and Freight Activities | Regulatory investment value</v>
      </c>
    </row>
    <row r="5393" spans="1:14" hidden="1">
      <c r="A5393" t="s">
        <v>2</v>
      </c>
      <c r="B5393">
        <v>2011</v>
      </c>
      <c r="C5393" t="s">
        <v>204</v>
      </c>
      <c r="D5393" t="s">
        <v>209</v>
      </c>
      <c r="E5393" t="s">
        <v>81</v>
      </c>
      <c r="F5393" t="s">
        <v>323</v>
      </c>
      <c r="G5393">
        <v>32</v>
      </c>
      <c r="H5393" t="s">
        <v>127</v>
      </c>
      <c r="I5393">
        <v>2011</v>
      </c>
      <c r="J5393" t="s">
        <v>92</v>
      </c>
      <c r="K5393" t="s">
        <v>2329</v>
      </c>
      <c r="L5393">
        <v>315238</v>
      </c>
      <c r="M5393" s="9" t="str">
        <f>Data[[#This Row],[schedule]]&amp;" | "&amp;Data[[#This Row],[section]]</f>
        <v>SCHEDULE 7: REPORT ON SEGMENTED INFORMATION | 7.a</v>
      </c>
      <c r="N5393" s="9" t="str">
        <f t="shared" si="84"/>
        <v>SCHEDULE 7: REPORT ON SEGMENTED INFORMATION | 7.a | Airport Business | Regulatory investment value</v>
      </c>
    </row>
    <row r="5394" spans="1:14" hidden="1">
      <c r="A5394" t="s">
        <v>2</v>
      </c>
      <c r="B5394">
        <v>2011</v>
      </c>
      <c r="C5394" t="s">
        <v>205</v>
      </c>
      <c r="D5394" t="s">
        <v>210</v>
      </c>
      <c r="E5394" t="s">
        <v>101</v>
      </c>
      <c r="F5394" t="s">
        <v>331</v>
      </c>
      <c r="G5394">
        <v>10</v>
      </c>
      <c r="H5394" t="s">
        <v>69</v>
      </c>
      <c r="I5394">
        <v>2011</v>
      </c>
      <c r="J5394" t="s">
        <v>92</v>
      </c>
      <c r="K5394" t="s">
        <v>2330</v>
      </c>
      <c r="L5394">
        <v>23895.70782205385</v>
      </c>
      <c r="M5394" s="9" t="str">
        <f>Data[[#This Row],[schedule]]&amp;" | "&amp;Data[[#This Row],[section]]</f>
        <v>SCHEDULE 6: REPORT ON ACTUAL TO FORECAST EXPENDITURE | 6a: Actual to Forecast Expenditure</v>
      </c>
      <c r="N5394" s="9" t="str">
        <f t="shared" si="84"/>
        <v>SCHEDULE 6: REPORT ON ACTUAL TO FORECAST EXPENDITURE | 6a: Actual to Forecast Expenditure | By category | Actual for Current Disclosure Year (a) | Capacity growth</v>
      </c>
    </row>
    <row r="5395" spans="1:14" hidden="1">
      <c r="A5395" t="s">
        <v>2</v>
      </c>
      <c r="B5395">
        <v>2011</v>
      </c>
      <c r="C5395" t="s">
        <v>205</v>
      </c>
      <c r="D5395" t="s">
        <v>210</v>
      </c>
      <c r="E5395" t="s">
        <v>101</v>
      </c>
      <c r="F5395" t="s">
        <v>332</v>
      </c>
      <c r="G5395">
        <v>10</v>
      </c>
      <c r="H5395" t="s">
        <v>69</v>
      </c>
      <c r="I5395">
        <v>2011</v>
      </c>
      <c r="J5395" t="s">
        <v>92</v>
      </c>
      <c r="K5395" t="s">
        <v>458</v>
      </c>
      <c r="L5395">
        <v>0</v>
      </c>
      <c r="M5395" s="9" t="str">
        <f>Data[[#This Row],[schedule]]&amp;" | "&amp;Data[[#This Row],[section]]</f>
        <v>SCHEDULE 6: REPORT ON ACTUAL TO FORECAST EXPENDITURE | 6a: Actual to Forecast Expenditure</v>
      </c>
      <c r="N5395" s="9" t="str">
        <f t="shared" si="84"/>
        <v>SCHEDULE 6: REPORT ON ACTUAL TO FORECAST EXPENDITURE | 6a: Actual to Forecast Expenditure | By category | Forecast for Current Disclosure Year (b) | Capacity growth</v>
      </c>
    </row>
    <row r="5396" spans="1:14" hidden="1">
      <c r="A5396" t="s">
        <v>2</v>
      </c>
      <c r="B5396">
        <v>2011</v>
      </c>
      <c r="C5396" t="s">
        <v>205</v>
      </c>
      <c r="D5396" t="s">
        <v>210</v>
      </c>
      <c r="E5396" t="s">
        <v>101</v>
      </c>
      <c r="F5396" t="s">
        <v>333</v>
      </c>
      <c r="G5396">
        <v>10</v>
      </c>
      <c r="H5396" t="s">
        <v>69</v>
      </c>
      <c r="I5396">
        <v>2011</v>
      </c>
      <c r="J5396" t="s">
        <v>93</v>
      </c>
      <c r="K5396" t="s">
        <v>1010</v>
      </c>
      <c r="M5396" s="9" t="str">
        <f>Data[[#This Row],[schedule]]&amp;" | "&amp;Data[[#This Row],[section]]</f>
        <v>SCHEDULE 6: REPORT ON ACTUAL TO FORECAST EXPENDITURE | 6a: Actual to Forecast Expenditure</v>
      </c>
      <c r="N5396" s="9" t="str">
        <f t="shared" si="84"/>
        <v>SCHEDULE 6: REPORT ON ACTUAL TO FORECAST EXPENDITURE | 6a: Actual to Forecast Expenditure | By category | % Variance (a)/(b)-1 | Capacity growth</v>
      </c>
    </row>
    <row r="5397" spans="1:14" hidden="1">
      <c r="A5397" t="s">
        <v>2</v>
      </c>
      <c r="B5397">
        <v>2011</v>
      </c>
      <c r="C5397" t="s">
        <v>205</v>
      </c>
      <c r="D5397" t="s">
        <v>210</v>
      </c>
      <c r="E5397" t="s">
        <v>101</v>
      </c>
      <c r="F5397" t="s">
        <v>334</v>
      </c>
      <c r="G5397">
        <v>10</v>
      </c>
      <c r="H5397" t="s">
        <v>69</v>
      </c>
      <c r="I5397">
        <v>2011</v>
      </c>
      <c r="J5397" t="s">
        <v>92</v>
      </c>
      <c r="K5397" t="s">
        <v>2331</v>
      </c>
      <c r="L5397">
        <v>42915</v>
      </c>
      <c r="M5397" s="9" t="str">
        <f>Data[[#This Row],[schedule]]&amp;" | "&amp;Data[[#This Row],[section]]</f>
        <v>SCHEDULE 6: REPORT ON ACTUAL TO FORECAST EXPENDITURE | 6a: Actual to Forecast Expenditure</v>
      </c>
      <c r="N5397" s="9" t="str">
        <f t="shared" si="84"/>
        <v>SCHEDULE 6: REPORT ON ACTUAL TO FORECAST EXPENDITURE | 6a: Actual to Forecast Expenditure | By category | Actual for Period to Date (a) | Capacity growth</v>
      </c>
    </row>
    <row r="5398" spans="1:14" hidden="1">
      <c r="A5398" t="s">
        <v>2</v>
      </c>
      <c r="B5398">
        <v>2011</v>
      </c>
      <c r="C5398" t="s">
        <v>205</v>
      </c>
      <c r="D5398" t="s">
        <v>210</v>
      </c>
      <c r="E5398" t="s">
        <v>101</v>
      </c>
      <c r="F5398" t="s">
        <v>335</v>
      </c>
      <c r="G5398">
        <v>10</v>
      </c>
      <c r="H5398" t="s">
        <v>69</v>
      </c>
      <c r="I5398">
        <v>2011</v>
      </c>
      <c r="J5398" t="s">
        <v>92</v>
      </c>
      <c r="K5398" t="s">
        <v>458</v>
      </c>
      <c r="L5398">
        <v>0</v>
      </c>
      <c r="M5398" s="9" t="str">
        <f>Data[[#This Row],[schedule]]&amp;" | "&amp;Data[[#This Row],[section]]</f>
        <v>SCHEDULE 6: REPORT ON ACTUAL TO FORECAST EXPENDITURE | 6a: Actual to Forecast Expenditure</v>
      </c>
      <c r="N5398" s="9" t="str">
        <f t="shared" si="84"/>
        <v>SCHEDULE 6: REPORT ON ACTUAL TO FORECAST EXPENDITURE | 6a: Actual to Forecast Expenditure | By category | Forecast for Period to Date (b) | Capacity growth</v>
      </c>
    </row>
    <row r="5399" spans="1:14" hidden="1">
      <c r="A5399" t="s">
        <v>2</v>
      </c>
      <c r="B5399">
        <v>2011</v>
      </c>
      <c r="C5399" t="s">
        <v>205</v>
      </c>
      <c r="D5399" t="s">
        <v>210</v>
      </c>
      <c r="E5399" t="s">
        <v>101</v>
      </c>
      <c r="F5399" t="s">
        <v>333</v>
      </c>
      <c r="G5399">
        <v>10</v>
      </c>
      <c r="H5399" t="s">
        <v>69</v>
      </c>
      <c r="I5399">
        <v>2011</v>
      </c>
      <c r="J5399" t="s">
        <v>93</v>
      </c>
      <c r="K5399" t="s">
        <v>1010</v>
      </c>
      <c r="M5399" s="9" t="str">
        <f>Data[[#This Row],[schedule]]&amp;" | "&amp;Data[[#This Row],[section]]</f>
        <v>SCHEDULE 6: REPORT ON ACTUAL TO FORECAST EXPENDITURE | 6a: Actual to Forecast Expenditure</v>
      </c>
      <c r="N5399" s="9" t="str">
        <f t="shared" si="84"/>
        <v>SCHEDULE 6: REPORT ON ACTUAL TO FORECAST EXPENDITURE | 6a: Actual to Forecast Expenditure | By category | % Variance (a)/(b)-1 | Capacity growth</v>
      </c>
    </row>
    <row r="5400" spans="1:14" hidden="1">
      <c r="A5400" t="s">
        <v>2</v>
      </c>
      <c r="B5400">
        <v>2011</v>
      </c>
      <c r="C5400" t="s">
        <v>205</v>
      </c>
      <c r="D5400" t="s">
        <v>210</v>
      </c>
      <c r="E5400" t="s">
        <v>101</v>
      </c>
      <c r="F5400" t="s">
        <v>331</v>
      </c>
      <c r="G5400">
        <v>11</v>
      </c>
      <c r="H5400" t="s">
        <v>70</v>
      </c>
      <c r="I5400">
        <v>2011</v>
      </c>
      <c r="J5400" t="s">
        <v>92</v>
      </c>
      <c r="K5400" t="s">
        <v>2332</v>
      </c>
      <c r="L5400">
        <v>42202.887638879671</v>
      </c>
      <c r="M5400" s="9" t="str">
        <f>Data[[#This Row],[schedule]]&amp;" | "&amp;Data[[#This Row],[section]]</f>
        <v>SCHEDULE 6: REPORT ON ACTUAL TO FORECAST EXPENDITURE | 6a: Actual to Forecast Expenditure</v>
      </c>
      <c r="N5400" s="9" t="str">
        <f t="shared" si="84"/>
        <v>SCHEDULE 6: REPORT ON ACTUAL TO FORECAST EXPENDITURE | 6a: Actual to Forecast Expenditure | By category | Actual for Current Disclosure Year (a) | Asset replacement and renewal</v>
      </c>
    </row>
    <row r="5401" spans="1:14" hidden="1">
      <c r="A5401" t="s">
        <v>2</v>
      </c>
      <c r="B5401">
        <v>2011</v>
      </c>
      <c r="C5401" t="s">
        <v>205</v>
      </c>
      <c r="D5401" t="s">
        <v>210</v>
      </c>
      <c r="E5401" t="s">
        <v>101</v>
      </c>
      <c r="F5401" t="s">
        <v>332</v>
      </c>
      <c r="G5401">
        <v>11</v>
      </c>
      <c r="H5401" t="s">
        <v>70</v>
      </c>
      <c r="I5401">
        <v>2011</v>
      </c>
      <c r="J5401" t="s">
        <v>92</v>
      </c>
      <c r="K5401" t="s">
        <v>2033</v>
      </c>
      <c r="L5401">
        <v>15136</v>
      </c>
      <c r="M5401" s="9" t="str">
        <f>Data[[#This Row],[schedule]]&amp;" | "&amp;Data[[#This Row],[section]]</f>
        <v>SCHEDULE 6: REPORT ON ACTUAL TO FORECAST EXPENDITURE | 6a: Actual to Forecast Expenditure</v>
      </c>
      <c r="N5401" s="9" t="str">
        <f t="shared" si="84"/>
        <v>SCHEDULE 6: REPORT ON ACTUAL TO FORECAST EXPENDITURE | 6a: Actual to Forecast Expenditure | By category | Forecast for Current Disclosure Year (b) | Asset replacement and renewal</v>
      </c>
    </row>
    <row r="5402" spans="1:14" hidden="1">
      <c r="A5402" t="s">
        <v>2</v>
      </c>
      <c r="B5402">
        <v>2011</v>
      </c>
      <c r="C5402" t="s">
        <v>205</v>
      </c>
      <c r="D5402" t="s">
        <v>210</v>
      </c>
      <c r="E5402" t="s">
        <v>101</v>
      </c>
      <c r="F5402" t="s">
        <v>333</v>
      </c>
      <c r="G5402">
        <v>11</v>
      </c>
      <c r="H5402" t="s">
        <v>70</v>
      </c>
      <c r="I5402">
        <v>2011</v>
      </c>
      <c r="J5402" t="s">
        <v>93</v>
      </c>
      <c r="K5402" t="s">
        <v>2333</v>
      </c>
      <c r="L5402">
        <v>1.7882457478118181</v>
      </c>
      <c r="M5402" s="9" t="str">
        <f>Data[[#This Row],[schedule]]&amp;" | "&amp;Data[[#This Row],[section]]</f>
        <v>SCHEDULE 6: REPORT ON ACTUAL TO FORECAST EXPENDITURE | 6a: Actual to Forecast Expenditure</v>
      </c>
      <c r="N5402" s="9" t="str">
        <f t="shared" si="84"/>
        <v>SCHEDULE 6: REPORT ON ACTUAL TO FORECAST EXPENDITURE | 6a: Actual to Forecast Expenditure | By category | % Variance (a)/(b)-1 | Asset replacement and renewal</v>
      </c>
    </row>
    <row r="5403" spans="1:14" hidden="1">
      <c r="A5403" t="s">
        <v>2</v>
      </c>
      <c r="B5403">
        <v>2011</v>
      </c>
      <c r="C5403" t="s">
        <v>205</v>
      </c>
      <c r="D5403" t="s">
        <v>210</v>
      </c>
      <c r="E5403" t="s">
        <v>101</v>
      </c>
      <c r="F5403" t="s">
        <v>334</v>
      </c>
      <c r="G5403">
        <v>11</v>
      </c>
      <c r="H5403" t="s">
        <v>70</v>
      </c>
      <c r="I5403">
        <v>2011</v>
      </c>
      <c r="J5403" t="s">
        <v>92</v>
      </c>
      <c r="K5403" t="s">
        <v>2334</v>
      </c>
      <c r="L5403">
        <v>86573</v>
      </c>
      <c r="M5403" s="9" t="str">
        <f>Data[[#This Row],[schedule]]&amp;" | "&amp;Data[[#This Row],[section]]</f>
        <v>SCHEDULE 6: REPORT ON ACTUAL TO FORECAST EXPENDITURE | 6a: Actual to Forecast Expenditure</v>
      </c>
      <c r="N5403" s="9" t="str">
        <f t="shared" si="84"/>
        <v>SCHEDULE 6: REPORT ON ACTUAL TO FORECAST EXPENDITURE | 6a: Actual to Forecast Expenditure | By category | Actual for Period to Date (a) | Asset replacement and renewal</v>
      </c>
    </row>
    <row r="5404" spans="1:14" hidden="1">
      <c r="A5404" t="s">
        <v>2</v>
      </c>
      <c r="B5404">
        <v>2011</v>
      </c>
      <c r="C5404" t="s">
        <v>205</v>
      </c>
      <c r="D5404" t="s">
        <v>210</v>
      </c>
      <c r="E5404" t="s">
        <v>101</v>
      </c>
      <c r="F5404" t="s">
        <v>335</v>
      </c>
      <c r="G5404">
        <v>11</v>
      </c>
      <c r="H5404" t="s">
        <v>70</v>
      </c>
      <c r="I5404">
        <v>2011</v>
      </c>
      <c r="J5404" t="s">
        <v>92</v>
      </c>
      <c r="K5404" t="s">
        <v>2020</v>
      </c>
      <c r="L5404">
        <v>41758</v>
      </c>
      <c r="M5404" s="9" t="str">
        <f>Data[[#This Row],[schedule]]&amp;" | "&amp;Data[[#This Row],[section]]</f>
        <v>SCHEDULE 6: REPORT ON ACTUAL TO FORECAST EXPENDITURE | 6a: Actual to Forecast Expenditure</v>
      </c>
      <c r="N5404" s="9" t="str">
        <f t="shared" si="84"/>
        <v>SCHEDULE 6: REPORT ON ACTUAL TO FORECAST EXPENDITURE | 6a: Actual to Forecast Expenditure | By category | Forecast for Period to Date (b) | Asset replacement and renewal</v>
      </c>
    </row>
    <row r="5405" spans="1:14" hidden="1">
      <c r="A5405" t="s">
        <v>2</v>
      </c>
      <c r="B5405">
        <v>2011</v>
      </c>
      <c r="C5405" t="s">
        <v>205</v>
      </c>
      <c r="D5405" t="s">
        <v>210</v>
      </c>
      <c r="E5405" t="s">
        <v>101</v>
      </c>
      <c r="F5405" t="s">
        <v>333</v>
      </c>
      <c r="G5405">
        <v>11</v>
      </c>
      <c r="H5405" t="s">
        <v>70</v>
      </c>
      <c r="I5405">
        <v>2011</v>
      </c>
      <c r="J5405" t="s">
        <v>93</v>
      </c>
      <c r="K5405" t="s">
        <v>2335</v>
      </c>
      <c r="L5405">
        <v>1.0732075290962211</v>
      </c>
      <c r="M5405" s="9" t="str">
        <f>Data[[#This Row],[schedule]]&amp;" | "&amp;Data[[#This Row],[section]]</f>
        <v>SCHEDULE 6: REPORT ON ACTUAL TO FORECAST EXPENDITURE | 6a: Actual to Forecast Expenditure</v>
      </c>
      <c r="N5405" s="9" t="str">
        <f t="shared" si="84"/>
        <v>SCHEDULE 6: REPORT ON ACTUAL TO FORECAST EXPENDITURE | 6a: Actual to Forecast Expenditure | By category | % Variance (a)/(b)-1 | Asset replacement and renewal</v>
      </c>
    </row>
    <row r="5406" spans="1:14" hidden="1">
      <c r="A5406" t="s">
        <v>2</v>
      </c>
      <c r="B5406">
        <v>2011</v>
      </c>
      <c r="C5406" t="s">
        <v>205</v>
      </c>
      <c r="D5406" t="s">
        <v>210</v>
      </c>
      <c r="E5406" t="s">
        <v>101</v>
      </c>
      <c r="F5406" t="s">
        <v>331</v>
      </c>
      <c r="G5406">
        <v>12</v>
      </c>
      <c r="H5406" t="s">
        <v>71</v>
      </c>
      <c r="I5406">
        <v>2011</v>
      </c>
      <c r="J5406" t="s">
        <v>92</v>
      </c>
      <c r="K5406" t="s">
        <v>2336</v>
      </c>
      <c r="L5406">
        <v>66098.595460933517</v>
      </c>
      <c r="M5406" s="9" t="str">
        <f>Data[[#This Row],[schedule]]&amp;" | "&amp;Data[[#This Row],[section]]</f>
        <v>SCHEDULE 6: REPORT ON ACTUAL TO FORECAST EXPENDITURE | 6a: Actual to Forecast Expenditure</v>
      </c>
      <c r="N5406" s="9" t="str">
        <f t="shared" si="84"/>
        <v>SCHEDULE 6: REPORT ON ACTUAL TO FORECAST EXPENDITURE | 6a: Actual to Forecast Expenditure | By category | Actual for Current Disclosure Year (a) | Total capital expenditure</v>
      </c>
    </row>
    <row r="5407" spans="1:14" hidden="1">
      <c r="A5407" t="s">
        <v>2</v>
      </c>
      <c r="B5407">
        <v>2011</v>
      </c>
      <c r="C5407" t="s">
        <v>205</v>
      </c>
      <c r="D5407" t="s">
        <v>210</v>
      </c>
      <c r="E5407" t="s">
        <v>101</v>
      </c>
      <c r="F5407" t="s">
        <v>332</v>
      </c>
      <c r="G5407">
        <v>12</v>
      </c>
      <c r="H5407" t="s">
        <v>71</v>
      </c>
      <c r="I5407">
        <v>2011</v>
      </c>
      <c r="J5407" t="s">
        <v>92</v>
      </c>
      <c r="K5407" t="s">
        <v>2033</v>
      </c>
      <c r="L5407">
        <v>15136</v>
      </c>
      <c r="M5407" s="9" t="str">
        <f>Data[[#This Row],[schedule]]&amp;" | "&amp;Data[[#This Row],[section]]</f>
        <v>SCHEDULE 6: REPORT ON ACTUAL TO FORECAST EXPENDITURE | 6a: Actual to Forecast Expenditure</v>
      </c>
      <c r="N5407" s="9" t="str">
        <f t="shared" si="84"/>
        <v>SCHEDULE 6: REPORT ON ACTUAL TO FORECAST EXPENDITURE | 6a: Actual to Forecast Expenditure | By category | Forecast for Current Disclosure Year (b) | Total capital expenditure</v>
      </c>
    </row>
    <row r="5408" spans="1:14" hidden="1">
      <c r="A5408" t="s">
        <v>2</v>
      </c>
      <c r="B5408">
        <v>2011</v>
      </c>
      <c r="C5408" t="s">
        <v>205</v>
      </c>
      <c r="D5408" t="s">
        <v>210</v>
      </c>
      <c r="E5408" t="s">
        <v>101</v>
      </c>
      <c r="F5408" t="s">
        <v>333</v>
      </c>
      <c r="G5408">
        <v>12</v>
      </c>
      <c r="H5408" t="s">
        <v>71</v>
      </c>
      <c r="I5408">
        <v>2011</v>
      </c>
      <c r="J5408" t="s">
        <v>93</v>
      </c>
      <c r="K5408" t="s">
        <v>2337</v>
      </c>
      <c r="L5408">
        <v>3.3669790870067069</v>
      </c>
      <c r="M5408" s="9" t="str">
        <f>Data[[#This Row],[schedule]]&amp;" | "&amp;Data[[#This Row],[section]]</f>
        <v>SCHEDULE 6: REPORT ON ACTUAL TO FORECAST EXPENDITURE | 6a: Actual to Forecast Expenditure</v>
      </c>
      <c r="N5408" s="9" t="str">
        <f t="shared" si="84"/>
        <v>SCHEDULE 6: REPORT ON ACTUAL TO FORECAST EXPENDITURE | 6a: Actual to Forecast Expenditure | By category | % Variance (a)/(b)-1 | Total capital expenditure</v>
      </c>
    </row>
    <row r="5409" spans="1:14" hidden="1">
      <c r="A5409" t="s">
        <v>2</v>
      </c>
      <c r="B5409">
        <v>2011</v>
      </c>
      <c r="C5409" t="s">
        <v>205</v>
      </c>
      <c r="D5409" t="s">
        <v>210</v>
      </c>
      <c r="E5409" t="s">
        <v>101</v>
      </c>
      <c r="F5409" t="s">
        <v>334</v>
      </c>
      <c r="G5409">
        <v>12</v>
      </c>
      <c r="H5409" t="s">
        <v>71</v>
      </c>
      <c r="I5409">
        <v>2011</v>
      </c>
      <c r="J5409" t="s">
        <v>92</v>
      </c>
      <c r="K5409" t="s">
        <v>2338</v>
      </c>
      <c r="L5409">
        <v>129488</v>
      </c>
      <c r="M5409" s="9" t="str">
        <f>Data[[#This Row],[schedule]]&amp;" | "&amp;Data[[#This Row],[section]]</f>
        <v>SCHEDULE 6: REPORT ON ACTUAL TO FORECAST EXPENDITURE | 6a: Actual to Forecast Expenditure</v>
      </c>
      <c r="N5409" s="9" t="str">
        <f t="shared" si="84"/>
        <v>SCHEDULE 6: REPORT ON ACTUAL TO FORECAST EXPENDITURE | 6a: Actual to Forecast Expenditure | By category | Actual for Period to Date (a) | Total capital expenditure</v>
      </c>
    </row>
    <row r="5410" spans="1:14" hidden="1">
      <c r="A5410" t="s">
        <v>2</v>
      </c>
      <c r="B5410">
        <v>2011</v>
      </c>
      <c r="C5410" t="s">
        <v>205</v>
      </c>
      <c r="D5410" t="s">
        <v>210</v>
      </c>
      <c r="E5410" t="s">
        <v>101</v>
      </c>
      <c r="F5410" t="s">
        <v>335</v>
      </c>
      <c r="G5410">
        <v>12</v>
      </c>
      <c r="H5410" t="s">
        <v>71</v>
      </c>
      <c r="I5410">
        <v>2011</v>
      </c>
      <c r="J5410" t="s">
        <v>92</v>
      </c>
      <c r="K5410" t="s">
        <v>2020</v>
      </c>
      <c r="L5410">
        <v>41758</v>
      </c>
      <c r="M5410" s="9" t="str">
        <f>Data[[#This Row],[schedule]]&amp;" | "&amp;Data[[#This Row],[section]]</f>
        <v>SCHEDULE 6: REPORT ON ACTUAL TO FORECAST EXPENDITURE | 6a: Actual to Forecast Expenditure</v>
      </c>
      <c r="N5410" s="9" t="str">
        <f t="shared" si="84"/>
        <v>SCHEDULE 6: REPORT ON ACTUAL TO FORECAST EXPENDITURE | 6a: Actual to Forecast Expenditure | By category | Forecast for Period to Date (b) | Total capital expenditure</v>
      </c>
    </row>
    <row r="5411" spans="1:14" hidden="1">
      <c r="A5411" t="s">
        <v>2</v>
      </c>
      <c r="B5411">
        <v>2011</v>
      </c>
      <c r="C5411" t="s">
        <v>205</v>
      </c>
      <c r="D5411" t="s">
        <v>210</v>
      </c>
      <c r="E5411" t="s">
        <v>101</v>
      </c>
      <c r="F5411" t="s">
        <v>333</v>
      </c>
      <c r="G5411">
        <v>12</v>
      </c>
      <c r="H5411" t="s">
        <v>71</v>
      </c>
      <c r="I5411">
        <v>2011</v>
      </c>
      <c r="J5411" t="s">
        <v>93</v>
      </c>
      <c r="K5411" t="s">
        <v>2339</v>
      </c>
      <c r="L5411">
        <v>2.100914794769865</v>
      </c>
      <c r="M5411" s="9" t="str">
        <f>Data[[#This Row],[schedule]]&amp;" | "&amp;Data[[#This Row],[section]]</f>
        <v>SCHEDULE 6: REPORT ON ACTUAL TO FORECAST EXPENDITURE | 6a: Actual to Forecast Expenditure</v>
      </c>
      <c r="N5411" s="9" t="str">
        <f t="shared" si="84"/>
        <v>SCHEDULE 6: REPORT ON ACTUAL TO FORECAST EXPENDITURE | 6a: Actual to Forecast Expenditure | By category | % Variance (a)/(b)-1 | Total capital expenditure</v>
      </c>
    </row>
    <row r="5412" spans="1:14" hidden="1">
      <c r="A5412" t="s">
        <v>2</v>
      </c>
      <c r="B5412">
        <v>2011</v>
      </c>
      <c r="C5412" t="s">
        <v>205</v>
      </c>
      <c r="D5412" t="s">
        <v>210</v>
      </c>
      <c r="E5412" t="s">
        <v>101</v>
      </c>
      <c r="F5412" t="s">
        <v>331</v>
      </c>
      <c r="G5412">
        <v>14</v>
      </c>
      <c r="H5412" t="s">
        <v>76</v>
      </c>
      <c r="I5412">
        <v>2011</v>
      </c>
      <c r="J5412" t="s">
        <v>92</v>
      </c>
      <c r="K5412" t="s">
        <v>2340</v>
      </c>
      <c r="L5412">
        <v>6552</v>
      </c>
      <c r="M5412" s="9" t="str">
        <f>Data[[#This Row],[schedule]]&amp;" | "&amp;Data[[#This Row],[section]]</f>
        <v>SCHEDULE 6: REPORT ON ACTUAL TO FORECAST EXPENDITURE | 6a: Actual to Forecast Expenditure</v>
      </c>
      <c r="N5412" s="9" t="str">
        <f t="shared" si="84"/>
        <v>SCHEDULE 6: REPORT ON ACTUAL TO FORECAST EXPENDITURE | 6a: Actual to Forecast Expenditure | By category | Actual for Current Disclosure Year (a) | Corporate overheads</v>
      </c>
    </row>
    <row r="5413" spans="1:14" hidden="1">
      <c r="A5413" t="s">
        <v>2</v>
      </c>
      <c r="B5413">
        <v>2011</v>
      </c>
      <c r="C5413" t="s">
        <v>205</v>
      </c>
      <c r="D5413" t="s">
        <v>210</v>
      </c>
      <c r="E5413" t="s">
        <v>101</v>
      </c>
      <c r="F5413" t="s">
        <v>332</v>
      </c>
      <c r="G5413">
        <v>14</v>
      </c>
      <c r="H5413" t="s">
        <v>76</v>
      </c>
      <c r="I5413">
        <v>2011</v>
      </c>
      <c r="J5413" t="s">
        <v>92</v>
      </c>
      <c r="K5413" t="s">
        <v>1350</v>
      </c>
      <c r="M5413" s="9" t="str">
        <f>Data[[#This Row],[schedule]]&amp;" | "&amp;Data[[#This Row],[section]]</f>
        <v>SCHEDULE 6: REPORT ON ACTUAL TO FORECAST EXPENDITURE | 6a: Actual to Forecast Expenditure</v>
      </c>
      <c r="N5413" s="9" t="str">
        <f t="shared" si="84"/>
        <v>SCHEDULE 6: REPORT ON ACTUAL TO FORECAST EXPENDITURE | 6a: Actual to Forecast Expenditure | By category | Forecast for Current Disclosure Year (b) | Corporate overheads</v>
      </c>
    </row>
    <row r="5414" spans="1:14" hidden="1">
      <c r="A5414" t="s">
        <v>2</v>
      </c>
      <c r="B5414">
        <v>2011</v>
      </c>
      <c r="C5414" t="s">
        <v>205</v>
      </c>
      <c r="D5414" t="s">
        <v>210</v>
      </c>
      <c r="E5414" t="s">
        <v>101</v>
      </c>
      <c r="F5414" t="s">
        <v>333</v>
      </c>
      <c r="G5414">
        <v>14</v>
      </c>
      <c r="H5414" t="s">
        <v>76</v>
      </c>
      <c r="I5414">
        <v>2011</v>
      </c>
      <c r="J5414" t="s">
        <v>93</v>
      </c>
      <c r="K5414" t="s">
        <v>1010</v>
      </c>
      <c r="M5414" s="9" t="str">
        <f>Data[[#This Row],[schedule]]&amp;" | "&amp;Data[[#This Row],[section]]</f>
        <v>SCHEDULE 6: REPORT ON ACTUAL TO FORECAST EXPENDITURE | 6a: Actual to Forecast Expenditure</v>
      </c>
      <c r="N5414" s="9" t="str">
        <f t="shared" si="84"/>
        <v>SCHEDULE 6: REPORT ON ACTUAL TO FORECAST EXPENDITURE | 6a: Actual to Forecast Expenditure | By category | % Variance (a)/(b)-1 | Corporate overheads</v>
      </c>
    </row>
    <row r="5415" spans="1:14" hidden="1">
      <c r="A5415" t="s">
        <v>2</v>
      </c>
      <c r="B5415">
        <v>2011</v>
      </c>
      <c r="C5415" t="s">
        <v>205</v>
      </c>
      <c r="D5415" t="s">
        <v>210</v>
      </c>
      <c r="E5415" t="s">
        <v>101</v>
      </c>
      <c r="F5415" t="s">
        <v>334</v>
      </c>
      <c r="G5415">
        <v>14</v>
      </c>
      <c r="H5415" t="s">
        <v>76</v>
      </c>
      <c r="I5415">
        <v>2011</v>
      </c>
      <c r="J5415" t="s">
        <v>92</v>
      </c>
      <c r="K5415" t="s">
        <v>2341</v>
      </c>
      <c r="L5415">
        <v>23350</v>
      </c>
      <c r="M5415" s="9" t="str">
        <f>Data[[#This Row],[schedule]]&amp;" | "&amp;Data[[#This Row],[section]]</f>
        <v>SCHEDULE 6: REPORT ON ACTUAL TO FORECAST EXPENDITURE | 6a: Actual to Forecast Expenditure</v>
      </c>
      <c r="N5415" s="9" t="str">
        <f t="shared" si="84"/>
        <v>SCHEDULE 6: REPORT ON ACTUAL TO FORECAST EXPENDITURE | 6a: Actual to Forecast Expenditure | By category | Actual for Period to Date (a) | Corporate overheads</v>
      </c>
    </row>
    <row r="5416" spans="1:14" hidden="1">
      <c r="A5416" t="s">
        <v>2</v>
      </c>
      <c r="B5416">
        <v>2011</v>
      </c>
      <c r="C5416" t="s">
        <v>205</v>
      </c>
      <c r="D5416" t="s">
        <v>210</v>
      </c>
      <c r="E5416" t="s">
        <v>101</v>
      </c>
      <c r="F5416" t="s">
        <v>335</v>
      </c>
      <c r="G5416">
        <v>14</v>
      </c>
      <c r="H5416" t="s">
        <v>76</v>
      </c>
      <c r="I5416">
        <v>2011</v>
      </c>
      <c r="J5416" t="s">
        <v>92</v>
      </c>
      <c r="K5416" t="s">
        <v>1350</v>
      </c>
      <c r="M5416" s="9" t="str">
        <f>Data[[#This Row],[schedule]]&amp;" | "&amp;Data[[#This Row],[section]]</f>
        <v>SCHEDULE 6: REPORT ON ACTUAL TO FORECAST EXPENDITURE | 6a: Actual to Forecast Expenditure</v>
      </c>
      <c r="N5416" s="9" t="str">
        <f t="shared" si="84"/>
        <v>SCHEDULE 6: REPORT ON ACTUAL TO FORECAST EXPENDITURE | 6a: Actual to Forecast Expenditure | By category | Forecast for Period to Date (b) | Corporate overheads</v>
      </c>
    </row>
    <row r="5417" spans="1:14" hidden="1">
      <c r="A5417" t="s">
        <v>2</v>
      </c>
      <c r="B5417">
        <v>2011</v>
      </c>
      <c r="C5417" t="s">
        <v>205</v>
      </c>
      <c r="D5417" t="s">
        <v>210</v>
      </c>
      <c r="E5417" t="s">
        <v>101</v>
      </c>
      <c r="F5417" t="s">
        <v>333</v>
      </c>
      <c r="G5417">
        <v>14</v>
      </c>
      <c r="H5417" t="s">
        <v>76</v>
      </c>
      <c r="I5417">
        <v>2011</v>
      </c>
      <c r="J5417" t="s">
        <v>93</v>
      </c>
      <c r="K5417" t="s">
        <v>1010</v>
      </c>
      <c r="M5417" s="9" t="str">
        <f>Data[[#This Row],[schedule]]&amp;" | "&amp;Data[[#This Row],[section]]</f>
        <v>SCHEDULE 6: REPORT ON ACTUAL TO FORECAST EXPENDITURE | 6a: Actual to Forecast Expenditure</v>
      </c>
      <c r="N5417" s="9" t="str">
        <f t="shared" si="84"/>
        <v>SCHEDULE 6: REPORT ON ACTUAL TO FORECAST EXPENDITURE | 6a: Actual to Forecast Expenditure | By category | % Variance (a)/(b)-1 | Corporate overheads</v>
      </c>
    </row>
    <row r="5418" spans="1:14" hidden="1">
      <c r="A5418" t="s">
        <v>2</v>
      </c>
      <c r="B5418">
        <v>2011</v>
      </c>
      <c r="C5418" t="s">
        <v>205</v>
      </c>
      <c r="D5418" t="s">
        <v>210</v>
      </c>
      <c r="E5418" t="s">
        <v>101</v>
      </c>
      <c r="F5418" t="s">
        <v>331</v>
      </c>
      <c r="G5418">
        <v>15</v>
      </c>
      <c r="H5418" t="s">
        <v>77</v>
      </c>
      <c r="I5418">
        <v>2011</v>
      </c>
      <c r="J5418" t="s">
        <v>92</v>
      </c>
      <c r="K5418" t="s">
        <v>2342</v>
      </c>
      <c r="L5418">
        <v>15434</v>
      </c>
      <c r="M5418" s="9" t="str">
        <f>Data[[#This Row],[schedule]]&amp;" | "&amp;Data[[#This Row],[section]]</f>
        <v>SCHEDULE 6: REPORT ON ACTUAL TO FORECAST EXPENDITURE | 6a: Actual to Forecast Expenditure</v>
      </c>
      <c r="N5418" s="9" t="str">
        <f t="shared" si="84"/>
        <v>SCHEDULE 6: REPORT ON ACTUAL TO FORECAST EXPENDITURE | 6a: Actual to Forecast Expenditure | By category | Actual for Current Disclosure Year (a) | Asset management and airport operations</v>
      </c>
    </row>
    <row r="5419" spans="1:14" hidden="1">
      <c r="A5419" t="s">
        <v>2</v>
      </c>
      <c r="B5419">
        <v>2011</v>
      </c>
      <c r="C5419" t="s">
        <v>205</v>
      </c>
      <c r="D5419" t="s">
        <v>210</v>
      </c>
      <c r="E5419" t="s">
        <v>101</v>
      </c>
      <c r="F5419" t="s">
        <v>332</v>
      </c>
      <c r="G5419">
        <v>15</v>
      </c>
      <c r="H5419" t="s">
        <v>77</v>
      </c>
      <c r="I5419">
        <v>2011</v>
      </c>
      <c r="J5419" t="s">
        <v>92</v>
      </c>
      <c r="K5419" t="s">
        <v>1350</v>
      </c>
      <c r="M5419" s="9" t="str">
        <f>Data[[#This Row],[schedule]]&amp;" | "&amp;Data[[#This Row],[section]]</f>
        <v>SCHEDULE 6: REPORT ON ACTUAL TO FORECAST EXPENDITURE | 6a: Actual to Forecast Expenditure</v>
      </c>
      <c r="N5419" s="9" t="str">
        <f t="shared" si="84"/>
        <v>SCHEDULE 6: REPORT ON ACTUAL TO FORECAST EXPENDITURE | 6a: Actual to Forecast Expenditure | By category | Forecast for Current Disclosure Year (b) | Asset management and airport operations</v>
      </c>
    </row>
    <row r="5420" spans="1:14" hidden="1">
      <c r="A5420" t="s">
        <v>2</v>
      </c>
      <c r="B5420">
        <v>2011</v>
      </c>
      <c r="C5420" t="s">
        <v>205</v>
      </c>
      <c r="D5420" t="s">
        <v>210</v>
      </c>
      <c r="E5420" t="s">
        <v>101</v>
      </c>
      <c r="F5420" t="s">
        <v>333</v>
      </c>
      <c r="G5420">
        <v>15</v>
      </c>
      <c r="H5420" t="s">
        <v>77</v>
      </c>
      <c r="I5420">
        <v>2011</v>
      </c>
      <c r="J5420" t="s">
        <v>93</v>
      </c>
      <c r="K5420" t="s">
        <v>1010</v>
      </c>
      <c r="M5420" s="9" t="str">
        <f>Data[[#This Row],[schedule]]&amp;" | "&amp;Data[[#This Row],[section]]</f>
        <v>SCHEDULE 6: REPORT ON ACTUAL TO FORECAST EXPENDITURE | 6a: Actual to Forecast Expenditure</v>
      </c>
      <c r="N5420" s="9" t="str">
        <f t="shared" si="84"/>
        <v>SCHEDULE 6: REPORT ON ACTUAL TO FORECAST EXPENDITURE | 6a: Actual to Forecast Expenditure | By category | % Variance (a)/(b)-1 | Asset management and airport operations</v>
      </c>
    </row>
    <row r="5421" spans="1:14" hidden="1">
      <c r="A5421" t="s">
        <v>2</v>
      </c>
      <c r="B5421">
        <v>2011</v>
      </c>
      <c r="C5421" t="s">
        <v>205</v>
      </c>
      <c r="D5421" t="s">
        <v>210</v>
      </c>
      <c r="E5421" t="s">
        <v>101</v>
      </c>
      <c r="F5421" t="s">
        <v>334</v>
      </c>
      <c r="G5421">
        <v>15</v>
      </c>
      <c r="H5421" t="s">
        <v>77</v>
      </c>
      <c r="I5421">
        <v>2011</v>
      </c>
      <c r="J5421" t="s">
        <v>92</v>
      </c>
      <c r="K5421" t="s">
        <v>2343</v>
      </c>
      <c r="L5421">
        <v>38286</v>
      </c>
      <c r="M5421" s="9" t="str">
        <f>Data[[#This Row],[schedule]]&amp;" | "&amp;Data[[#This Row],[section]]</f>
        <v>SCHEDULE 6: REPORT ON ACTUAL TO FORECAST EXPENDITURE | 6a: Actual to Forecast Expenditure</v>
      </c>
      <c r="N5421" s="9" t="str">
        <f t="shared" si="84"/>
        <v>SCHEDULE 6: REPORT ON ACTUAL TO FORECAST EXPENDITURE | 6a: Actual to Forecast Expenditure | By category | Actual for Period to Date (a) | Asset management and airport operations</v>
      </c>
    </row>
    <row r="5422" spans="1:14" hidden="1">
      <c r="A5422" t="s">
        <v>2</v>
      </c>
      <c r="B5422">
        <v>2011</v>
      </c>
      <c r="C5422" t="s">
        <v>205</v>
      </c>
      <c r="D5422" t="s">
        <v>210</v>
      </c>
      <c r="E5422" t="s">
        <v>101</v>
      </c>
      <c r="F5422" t="s">
        <v>335</v>
      </c>
      <c r="G5422">
        <v>15</v>
      </c>
      <c r="H5422" t="s">
        <v>77</v>
      </c>
      <c r="I5422">
        <v>2011</v>
      </c>
      <c r="J5422" t="s">
        <v>92</v>
      </c>
      <c r="K5422" t="s">
        <v>1350</v>
      </c>
      <c r="M5422" s="9" t="str">
        <f>Data[[#This Row],[schedule]]&amp;" | "&amp;Data[[#This Row],[section]]</f>
        <v>SCHEDULE 6: REPORT ON ACTUAL TO FORECAST EXPENDITURE | 6a: Actual to Forecast Expenditure</v>
      </c>
      <c r="N5422" s="9" t="str">
        <f t="shared" si="84"/>
        <v>SCHEDULE 6: REPORT ON ACTUAL TO FORECAST EXPENDITURE | 6a: Actual to Forecast Expenditure | By category | Forecast for Period to Date (b) | Asset management and airport operations</v>
      </c>
    </row>
    <row r="5423" spans="1:14" hidden="1">
      <c r="A5423" t="s">
        <v>2</v>
      </c>
      <c r="B5423">
        <v>2011</v>
      </c>
      <c r="C5423" t="s">
        <v>205</v>
      </c>
      <c r="D5423" t="s">
        <v>210</v>
      </c>
      <c r="E5423" t="s">
        <v>101</v>
      </c>
      <c r="F5423" t="s">
        <v>333</v>
      </c>
      <c r="G5423">
        <v>15</v>
      </c>
      <c r="H5423" t="s">
        <v>77</v>
      </c>
      <c r="I5423">
        <v>2011</v>
      </c>
      <c r="J5423" t="s">
        <v>93</v>
      </c>
      <c r="K5423" t="s">
        <v>1010</v>
      </c>
      <c r="M5423" s="9" t="str">
        <f>Data[[#This Row],[schedule]]&amp;" | "&amp;Data[[#This Row],[section]]</f>
        <v>SCHEDULE 6: REPORT ON ACTUAL TO FORECAST EXPENDITURE | 6a: Actual to Forecast Expenditure</v>
      </c>
      <c r="N5423" s="9" t="str">
        <f t="shared" si="84"/>
        <v>SCHEDULE 6: REPORT ON ACTUAL TO FORECAST EXPENDITURE | 6a: Actual to Forecast Expenditure | By category | % Variance (a)/(b)-1 | Asset management and airport operations</v>
      </c>
    </row>
    <row r="5424" spans="1:14" hidden="1">
      <c r="A5424" t="s">
        <v>2</v>
      </c>
      <c r="B5424">
        <v>2011</v>
      </c>
      <c r="C5424" t="s">
        <v>205</v>
      </c>
      <c r="D5424" t="s">
        <v>210</v>
      </c>
      <c r="E5424" t="s">
        <v>101</v>
      </c>
      <c r="F5424" t="s">
        <v>331</v>
      </c>
      <c r="G5424">
        <v>16</v>
      </c>
      <c r="H5424" t="s">
        <v>78</v>
      </c>
      <c r="I5424">
        <v>2011</v>
      </c>
      <c r="J5424" t="s">
        <v>92</v>
      </c>
      <c r="K5424" t="s">
        <v>2344</v>
      </c>
      <c r="L5424">
        <v>2313</v>
      </c>
      <c r="M5424" s="9" t="str">
        <f>Data[[#This Row],[schedule]]&amp;" | "&amp;Data[[#This Row],[section]]</f>
        <v>SCHEDULE 6: REPORT ON ACTUAL TO FORECAST EXPENDITURE | 6a: Actual to Forecast Expenditure</v>
      </c>
      <c r="N5424" s="9" t="str">
        <f t="shared" si="84"/>
        <v>SCHEDULE 6: REPORT ON ACTUAL TO FORECAST EXPENDITURE | 6a: Actual to Forecast Expenditure | By category | Actual for Current Disclosure Year (a) | Asset maintenance</v>
      </c>
    </row>
    <row r="5425" spans="1:14" hidden="1">
      <c r="A5425" t="s">
        <v>2</v>
      </c>
      <c r="B5425">
        <v>2011</v>
      </c>
      <c r="C5425" t="s">
        <v>205</v>
      </c>
      <c r="D5425" t="s">
        <v>210</v>
      </c>
      <c r="E5425" t="s">
        <v>101</v>
      </c>
      <c r="F5425" t="s">
        <v>332</v>
      </c>
      <c r="G5425">
        <v>16</v>
      </c>
      <c r="H5425" t="s">
        <v>78</v>
      </c>
      <c r="I5425">
        <v>2011</v>
      </c>
      <c r="J5425" t="s">
        <v>92</v>
      </c>
      <c r="K5425" t="s">
        <v>1350</v>
      </c>
      <c r="M5425" s="9" t="str">
        <f>Data[[#This Row],[schedule]]&amp;" | "&amp;Data[[#This Row],[section]]</f>
        <v>SCHEDULE 6: REPORT ON ACTUAL TO FORECAST EXPENDITURE | 6a: Actual to Forecast Expenditure</v>
      </c>
      <c r="N5425" s="9" t="str">
        <f t="shared" si="84"/>
        <v>SCHEDULE 6: REPORT ON ACTUAL TO FORECAST EXPENDITURE | 6a: Actual to Forecast Expenditure | By category | Forecast for Current Disclosure Year (b) | Asset maintenance</v>
      </c>
    </row>
    <row r="5426" spans="1:14" hidden="1">
      <c r="A5426" t="s">
        <v>2</v>
      </c>
      <c r="B5426">
        <v>2011</v>
      </c>
      <c r="C5426" t="s">
        <v>205</v>
      </c>
      <c r="D5426" t="s">
        <v>210</v>
      </c>
      <c r="E5426" t="s">
        <v>101</v>
      </c>
      <c r="F5426" t="s">
        <v>333</v>
      </c>
      <c r="G5426">
        <v>16</v>
      </c>
      <c r="H5426" t="s">
        <v>78</v>
      </c>
      <c r="I5426">
        <v>2011</v>
      </c>
      <c r="J5426" t="s">
        <v>93</v>
      </c>
      <c r="K5426" t="s">
        <v>1010</v>
      </c>
      <c r="M5426" s="9" t="str">
        <f>Data[[#This Row],[schedule]]&amp;" | "&amp;Data[[#This Row],[section]]</f>
        <v>SCHEDULE 6: REPORT ON ACTUAL TO FORECAST EXPENDITURE | 6a: Actual to Forecast Expenditure</v>
      </c>
      <c r="N5426" s="9" t="str">
        <f t="shared" si="84"/>
        <v>SCHEDULE 6: REPORT ON ACTUAL TO FORECAST EXPENDITURE | 6a: Actual to Forecast Expenditure | By category | % Variance (a)/(b)-1 | Asset maintenance</v>
      </c>
    </row>
    <row r="5427" spans="1:14" hidden="1">
      <c r="A5427" t="s">
        <v>2</v>
      </c>
      <c r="B5427">
        <v>2011</v>
      </c>
      <c r="C5427" t="s">
        <v>205</v>
      </c>
      <c r="D5427" t="s">
        <v>210</v>
      </c>
      <c r="E5427" t="s">
        <v>101</v>
      </c>
      <c r="F5427" t="s">
        <v>334</v>
      </c>
      <c r="G5427">
        <v>16</v>
      </c>
      <c r="H5427" t="s">
        <v>78</v>
      </c>
      <c r="I5427">
        <v>2011</v>
      </c>
      <c r="J5427" t="s">
        <v>92</v>
      </c>
      <c r="K5427" t="s">
        <v>2345</v>
      </c>
      <c r="L5427">
        <v>6853</v>
      </c>
      <c r="M5427" s="9" t="str">
        <f>Data[[#This Row],[schedule]]&amp;" | "&amp;Data[[#This Row],[section]]</f>
        <v>SCHEDULE 6: REPORT ON ACTUAL TO FORECAST EXPENDITURE | 6a: Actual to Forecast Expenditure</v>
      </c>
      <c r="N5427" s="9" t="str">
        <f t="shared" si="84"/>
        <v>SCHEDULE 6: REPORT ON ACTUAL TO FORECAST EXPENDITURE | 6a: Actual to Forecast Expenditure | By category | Actual for Period to Date (a) | Asset maintenance</v>
      </c>
    </row>
    <row r="5428" spans="1:14" hidden="1">
      <c r="A5428" t="s">
        <v>2</v>
      </c>
      <c r="B5428">
        <v>2011</v>
      </c>
      <c r="C5428" t="s">
        <v>205</v>
      </c>
      <c r="D5428" t="s">
        <v>210</v>
      </c>
      <c r="E5428" t="s">
        <v>101</v>
      </c>
      <c r="F5428" t="s">
        <v>335</v>
      </c>
      <c r="G5428">
        <v>16</v>
      </c>
      <c r="H5428" t="s">
        <v>78</v>
      </c>
      <c r="I5428">
        <v>2011</v>
      </c>
      <c r="J5428" t="s">
        <v>92</v>
      </c>
      <c r="K5428" t="s">
        <v>1350</v>
      </c>
      <c r="M5428" s="9" t="str">
        <f>Data[[#This Row],[schedule]]&amp;" | "&amp;Data[[#This Row],[section]]</f>
        <v>SCHEDULE 6: REPORT ON ACTUAL TO FORECAST EXPENDITURE | 6a: Actual to Forecast Expenditure</v>
      </c>
      <c r="N5428" s="9" t="str">
        <f t="shared" si="84"/>
        <v>SCHEDULE 6: REPORT ON ACTUAL TO FORECAST EXPENDITURE | 6a: Actual to Forecast Expenditure | By category | Forecast for Period to Date (b) | Asset maintenance</v>
      </c>
    </row>
    <row r="5429" spans="1:14" hidden="1">
      <c r="A5429" t="s">
        <v>2</v>
      </c>
      <c r="B5429">
        <v>2011</v>
      </c>
      <c r="C5429" t="s">
        <v>205</v>
      </c>
      <c r="D5429" t="s">
        <v>210</v>
      </c>
      <c r="E5429" t="s">
        <v>101</v>
      </c>
      <c r="F5429" t="s">
        <v>333</v>
      </c>
      <c r="G5429">
        <v>16</v>
      </c>
      <c r="H5429" t="s">
        <v>78</v>
      </c>
      <c r="I5429">
        <v>2011</v>
      </c>
      <c r="J5429" t="s">
        <v>93</v>
      </c>
      <c r="K5429" t="s">
        <v>1010</v>
      </c>
      <c r="M5429" s="9" t="str">
        <f>Data[[#This Row],[schedule]]&amp;" | "&amp;Data[[#This Row],[section]]</f>
        <v>SCHEDULE 6: REPORT ON ACTUAL TO FORECAST EXPENDITURE | 6a: Actual to Forecast Expenditure</v>
      </c>
      <c r="N5429" s="9" t="str">
        <f t="shared" si="84"/>
        <v>SCHEDULE 6: REPORT ON ACTUAL TO FORECAST EXPENDITURE | 6a: Actual to Forecast Expenditure | By category | % Variance (a)/(b)-1 | Asset maintenance</v>
      </c>
    </row>
    <row r="5430" spans="1:14" hidden="1">
      <c r="A5430" t="s">
        <v>2</v>
      </c>
      <c r="B5430">
        <v>2011</v>
      </c>
      <c r="C5430" t="s">
        <v>205</v>
      </c>
      <c r="D5430" t="s">
        <v>210</v>
      </c>
      <c r="E5430" t="s">
        <v>101</v>
      </c>
      <c r="F5430" t="s">
        <v>331</v>
      </c>
      <c r="G5430">
        <v>17</v>
      </c>
      <c r="H5430" t="s">
        <v>79</v>
      </c>
      <c r="I5430">
        <v>2011</v>
      </c>
      <c r="J5430" t="s">
        <v>92</v>
      </c>
      <c r="K5430" t="s">
        <v>2248</v>
      </c>
      <c r="L5430">
        <v>24299</v>
      </c>
      <c r="M5430" s="9" t="str">
        <f>Data[[#This Row],[schedule]]&amp;" | "&amp;Data[[#This Row],[section]]</f>
        <v>SCHEDULE 6: REPORT ON ACTUAL TO FORECAST EXPENDITURE | 6a: Actual to Forecast Expenditure</v>
      </c>
      <c r="N5430" s="9" t="str">
        <f t="shared" si="84"/>
        <v>SCHEDULE 6: REPORT ON ACTUAL TO FORECAST EXPENDITURE | 6a: Actual to Forecast Expenditure | By category | Actual for Current Disclosure Year (a) | Total operational expenditure</v>
      </c>
    </row>
    <row r="5431" spans="1:14" hidden="1">
      <c r="A5431" t="s">
        <v>2</v>
      </c>
      <c r="B5431">
        <v>2011</v>
      </c>
      <c r="C5431" t="s">
        <v>205</v>
      </c>
      <c r="D5431" t="s">
        <v>210</v>
      </c>
      <c r="E5431" t="s">
        <v>101</v>
      </c>
      <c r="F5431" t="s">
        <v>332</v>
      </c>
      <c r="G5431">
        <v>17</v>
      </c>
      <c r="H5431" t="s">
        <v>79</v>
      </c>
      <c r="I5431">
        <v>2011</v>
      </c>
      <c r="J5431" t="s">
        <v>92</v>
      </c>
      <c r="K5431" t="s">
        <v>2346</v>
      </c>
      <c r="L5431">
        <v>16976</v>
      </c>
      <c r="M5431" s="9" t="str">
        <f>Data[[#This Row],[schedule]]&amp;" | "&amp;Data[[#This Row],[section]]</f>
        <v>SCHEDULE 6: REPORT ON ACTUAL TO FORECAST EXPENDITURE | 6a: Actual to Forecast Expenditure</v>
      </c>
      <c r="N5431" s="9" t="str">
        <f t="shared" si="84"/>
        <v>SCHEDULE 6: REPORT ON ACTUAL TO FORECAST EXPENDITURE | 6a: Actual to Forecast Expenditure | By category | Forecast for Current Disclosure Year (b) | Total operational expenditure</v>
      </c>
    </row>
    <row r="5432" spans="1:14" hidden="1">
      <c r="A5432" t="s">
        <v>2</v>
      </c>
      <c r="B5432">
        <v>2011</v>
      </c>
      <c r="C5432" t="s">
        <v>205</v>
      </c>
      <c r="D5432" t="s">
        <v>210</v>
      </c>
      <c r="E5432" t="s">
        <v>101</v>
      </c>
      <c r="F5432" t="s">
        <v>333</v>
      </c>
      <c r="G5432">
        <v>17</v>
      </c>
      <c r="H5432" t="s">
        <v>79</v>
      </c>
      <c r="I5432">
        <v>2011</v>
      </c>
      <c r="J5432" t="s">
        <v>93</v>
      </c>
      <c r="K5432" t="s">
        <v>2347</v>
      </c>
      <c r="L5432">
        <v>0.4313737040527803</v>
      </c>
      <c r="M5432" s="9" t="str">
        <f>Data[[#This Row],[schedule]]&amp;" | "&amp;Data[[#This Row],[section]]</f>
        <v>SCHEDULE 6: REPORT ON ACTUAL TO FORECAST EXPENDITURE | 6a: Actual to Forecast Expenditure</v>
      </c>
      <c r="N5432" s="9" t="str">
        <f t="shared" si="84"/>
        <v>SCHEDULE 6: REPORT ON ACTUAL TO FORECAST EXPENDITURE | 6a: Actual to Forecast Expenditure | By category | % Variance (a)/(b)-1 | Total operational expenditure</v>
      </c>
    </row>
    <row r="5433" spans="1:14" hidden="1">
      <c r="A5433" t="s">
        <v>2</v>
      </c>
      <c r="B5433">
        <v>2011</v>
      </c>
      <c r="C5433" t="s">
        <v>205</v>
      </c>
      <c r="D5433" t="s">
        <v>210</v>
      </c>
      <c r="E5433" t="s">
        <v>101</v>
      </c>
      <c r="F5433" t="s">
        <v>334</v>
      </c>
      <c r="G5433">
        <v>17</v>
      </c>
      <c r="H5433" t="s">
        <v>79</v>
      </c>
      <c r="I5433">
        <v>2011</v>
      </c>
      <c r="J5433" t="s">
        <v>92</v>
      </c>
      <c r="K5433" t="s">
        <v>2348</v>
      </c>
      <c r="L5433">
        <v>68489</v>
      </c>
      <c r="M5433" s="9" t="str">
        <f>Data[[#This Row],[schedule]]&amp;" | "&amp;Data[[#This Row],[section]]</f>
        <v>SCHEDULE 6: REPORT ON ACTUAL TO FORECAST EXPENDITURE | 6a: Actual to Forecast Expenditure</v>
      </c>
      <c r="N5433" s="9" t="str">
        <f t="shared" si="84"/>
        <v>SCHEDULE 6: REPORT ON ACTUAL TO FORECAST EXPENDITURE | 6a: Actual to Forecast Expenditure | By category | Actual for Period to Date (a) | Total operational expenditure</v>
      </c>
    </row>
    <row r="5434" spans="1:14" hidden="1">
      <c r="A5434" t="s">
        <v>2</v>
      </c>
      <c r="B5434">
        <v>2011</v>
      </c>
      <c r="C5434" t="s">
        <v>205</v>
      </c>
      <c r="D5434" t="s">
        <v>210</v>
      </c>
      <c r="E5434" t="s">
        <v>101</v>
      </c>
      <c r="F5434" t="s">
        <v>335</v>
      </c>
      <c r="G5434">
        <v>17</v>
      </c>
      <c r="H5434" t="s">
        <v>79</v>
      </c>
      <c r="I5434">
        <v>2011</v>
      </c>
      <c r="J5434" t="s">
        <v>92</v>
      </c>
      <c r="K5434" t="s">
        <v>2030</v>
      </c>
      <c r="L5434">
        <v>51480</v>
      </c>
      <c r="M5434" s="9" t="str">
        <f>Data[[#This Row],[schedule]]&amp;" | "&amp;Data[[#This Row],[section]]</f>
        <v>SCHEDULE 6: REPORT ON ACTUAL TO FORECAST EXPENDITURE | 6a: Actual to Forecast Expenditure</v>
      </c>
      <c r="N5434" s="9" t="str">
        <f t="shared" si="84"/>
        <v>SCHEDULE 6: REPORT ON ACTUAL TO FORECAST EXPENDITURE | 6a: Actual to Forecast Expenditure | By category | Forecast for Period to Date (b) | Total operational expenditure</v>
      </c>
    </row>
    <row r="5435" spans="1:14" hidden="1">
      <c r="A5435" t="s">
        <v>2</v>
      </c>
      <c r="B5435">
        <v>2011</v>
      </c>
      <c r="C5435" t="s">
        <v>205</v>
      </c>
      <c r="D5435" t="s">
        <v>210</v>
      </c>
      <c r="E5435" t="s">
        <v>101</v>
      </c>
      <c r="F5435" t="s">
        <v>333</v>
      </c>
      <c r="G5435">
        <v>17</v>
      </c>
      <c r="H5435" t="s">
        <v>79</v>
      </c>
      <c r="I5435">
        <v>2011</v>
      </c>
      <c r="J5435" t="s">
        <v>93</v>
      </c>
      <c r="K5435" t="s">
        <v>2349</v>
      </c>
      <c r="L5435">
        <v>0.33040015540015538</v>
      </c>
      <c r="M5435" s="9" t="str">
        <f>Data[[#This Row],[schedule]]&amp;" | "&amp;Data[[#This Row],[section]]</f>
        <v>SCHEDULE 6: REPORT ON ACTUAL TO FORECAST EXPENDITURE | 6a: Actual to Forecast Expenditure</v>
      </c>
      <c r="N5435" s="9" t="str">
        <f t="shared" si="84"/>
        <v>SCHEDULE 6: REPORT ON ACTUAL TO FORECAST EXPENDITURE | 6a: Actual to Forecast Expenditure | By category | % Variance (a)/(b)-1 | Total operational expenditure</v>
      </c>
    </row>
    <row r="5436" spans="1:14" hidden="1">
      <c r="A5436" t="s">
        <v>2</v>
      </c>
      <c r="B5436">
        <v>2011</v>
      </c>
      <c r="C5436" t="s">
        <v>205</v>
      </c>
      <c r="D5436" t="s">
        <v>211</v>
      </c>
      <c r="E5436" t="s">
        <v>101</v>
      </c>
      <c r="F5436" t="s">
        <v>95</v>
      </c>
      <c r="G5436">
        <v>78</v>
      </c>
      <c r="H5436" t="s">
        <v>69</v>
      </c>
      <c r="I5436">
        <v>2007</v>
      </c>
      <c r="J5436" t="s">
        <v>92</v>
      </c>
      <c r="K5436" t="s">
        <v>458</v>
      </c>
      <c r="L5436">
        <v>0</v>
      </c>
      <c r="M5436" s="9" t="str">
        <f>Data[[#This Row],[schedule]]&amp;" | "&amp;Data[[#This Row],[section]]</f>
        <v>SCHEDULE 6: REPORT ON ACTUAL TO FORECAST EXPENDITURE | 6b: Forecast Expenditure</v>
      </c>
      <c r="N5436" s="9" t="str">
        <f t="shared" si="84"/>
        <v>SCHEDULE 6: REPORT ON ACTUAL TO FORECAST EXPENDITURE | 6b: Forecast Expenditure | By category | Pricing Period Starting Year | Capacity growth</v>
      </c>
    </row>
    <row r="5437" spans="1:14" hidden="1">
      <c r="A5437" t="s">
        <v>2</v>
      </c>
      <c r="B5437">
        <v>2011</v>
      </c>
      <c r="C5437" t="s">
        <v>205</v>
      </c>
      <c r="D5437" t="s">
        <v>211</v>
      </c>
      <c r="E5437" t="s">
        <v>101</v>
      </c>
      <c r="F5437" t="s">
        <v>96</v>
      </c>
      <c r="G5437">
        <v>78</v>
      </c>
      <c r="H5437" t="s">
        <v>69</v>
      </c>
      <c r="I5437">
        <v>2008</v>
      </c>
      <c r="J5437" t="s">
        <v>92</v>
      </c>
      <c r="K5437" t="s">
        <v>458</v>
      </c>
      <c r="L5437">
        <v>0</v>
      </c>
      <c r="M5437" s="9" t="str">
        <f>Data[[#This Row],[schedule]]&amp;" | "&amp;Data[[#This Row],[section]]</f>
        <v>SCHEDULE 6: REPORT ON ACTUAL TO FORECAST EXPENDITURE | 6b: Forecast Expenditure</v>
      </c>
      <c r="N5437" s="9" t="str">
        <f t="shared" si="84"/>
        <v>SCHEDULE 6: REPORT ON ACTUAL TO FORECAST EXPENDITURE | 6b: Forecast Expenditure | By category | Pricing Period Starting Year + 1 | Capacity growth</v>
      </c>
    </row>
    <row r="5438" spans="1:14" hidden="1">
      <c r="A5438" t="s">
        <v>2</v>
      </c>
      <c r="B5438">
        <v>2011</v>
      </c>
      <c r="C5438" t="s">
        <v>205</v>
      </c>
      <c r="D5438" t="s">
        <v>211</v>
      </c>
      <c r="E5438" t="s">
        <v>101</v>
      </c>
      <c r="F5438" t="s">
        <v>97</v>
      </c>
      <c r="G5438">
        <v>78</v>
      </c>
      <c r="H5438" t="s">
        <v>69</v>
      </c>
      <c r="I5438">
        <v>2009</v>
      </c>
      <c r="J5438" t="s">
        <v>92</v>
      </c>
      <c r="K5438" t="s">
        <v>458</v>
      </c>
      <c r="L5438">
        <v>0</v>
      </c>
      <c r="M5438" s="9" t="str">
        <f>Data[[#This Row],[schedule]]&amp;" | "&amp;Data[[#This Row],[section]]</f>
        <v>SCHEDULE 6: REPORT ON ACTUAL TO FORECAST EXPENDITURE | 6b: Forecast Expenditure</v>
      </c>
      <c r="N5438" s="9" t="str">
        <f t="shared" si="84"/>
        <v>SCHEDULE 6: REPORT ON ACTUAL TO FORECAST EXPENDITURE | 6b: Forecast Expenditure | By category | Pricing Period Starting Year + 2 | Capacity growth</v>
      </c>
    </row>
    <row r="5439" spans="1:14" hidden="1">
      <c r="A5439" t="s">
        <v>2</v>
      </c>
      <c r="B5439">
        <v>2011</v>
      </c>
      <c r="C5439" t="s">
        <v>205</v>
      </c>
      <c r="D5439" t="s">
        <v>211</v>
      </c>
      <c r="E5439" t="s">
        <v>101</v>
      </c>
      <c r="F5439" t="s">
        <v>98</v>
      </c>
      <c r="G5439">
        <v>78</v>
      </c>
      <c r="H5439" t="s">
        <v>69</v>
      </c>
      <c r="I5439">
        <v>2010</v>
      </c>
      <c r="J5439" t="s">
        <v>92</v>
      </c>
      <c r="K5439" t="s">
        <v>458</v>
      </c>
      <c r="L5439">
        <v>0</v>
      </c>
      <c r="M5439" s="9" t="str">
        <f>Data[[#This Row],[schedule]]&amp;" | "&amp;Data[[#This Row],[section]]</f>
        <v>SCHEDULE 6: REPORT ON ACTUAL TO FORECAST EXPENDITURE | 6b: Forecast Expenditure</v>
      </c>
      <c r="N5439" s="9" t="str">
        <f t="shared" si="84"/>
        <v>SCHEDULE 6: REPORT ON ACTUAL TO FORECAST EXPENDITURE | 6b: Forecast Expenditure | By category | Pricing Period Starting Year + 3 | Capacity growth</v>
      </c>
    </row>
    <row r="5440" spans="1:14" hidden="1">
      <c r="A5440" t="s">
        <v>2</v>
      </c>
      <c r="B5440">
        <v>2011</v>
      </c>
      <c r="C5440" t="s">
        <v>205</v>
      </c>
      <c r="D5440" t="s">
        <v>211</v>
      </c>
      <c r="E5440" t="s">
        <v>101</v>
      </c>
      <c r="F5440" t="s">
        <v>99</v>
      </c>
      <c r="G5440">
        <v>78</v>
      </c>
      <c r="H5440" t="s">
        <v>69</v>
      </c>
      <c r="I5440">
        <v>2011</v>
      </c>
      <c r="J5440" t="s">
        <v>92</v>
      </c>
      <c r="K5440" t="s">
        <v>458</v>
      </c>
      <c r="L5440">
        <v>0</v>
      </c>
      <c r="M5440" s="9" t="str">
        <f>Data[[#This Row],[schedule]]&amp;" | "&amp;Data[[#This Row],[section]]</f>
        <v>SCHEDULE 6: REPORT ON ACTUAL TO FORECAST EXPENDITURE | 6b: Forecast Expenditure</v>
      </c>
      <c r="N5440" s="9" t="str">
        <f t="shared" si="84"/>
        <v>SCHEDULE 6: REPORT ON ACTUAL TO FORECAST EXPENDITURE | 6b: Forecast Expenditure | By category | Pricing Period Starting Year + 4 | Capacity growth</v>
      </c>
    </row>
    <row r="5441" spans="1:14" hidden="1">
      <c r="A5441" t="s">
        <v>2</v>
      </c>
      <c r="B5441">
        <v>2011</v>
      </c>
      <c r="C5441" t="s">
        <v>205</v>
      </c>
      <c r="D5441" t="s">
        <v>211</v>
      </c>
      <c r="E5441" t="s">
        <v>101</v>
      </c>
      <c r="F5441" t="s">
        <v>95</v>
      </c>
      <c r="G5441">
        <v>79</v>
      </c>
      <c r="H5441" t="s">
        <v>70</v>
      </c>
      <c r="I5441">
        <v>2007</v>
      </c>
      <c r="J5441" t="s">
        <v>92</v>
      </c>
      <c r="K5441" t="s">
        <v>2031</v>
      </c>
      <c r="L5441">
        <v>8721</v>
      </c>
      <c r="M5441" s="9" t="str">
        <f>Data[[#This Row],[schedule]]&amp;" | "&amp;Data[[#This Row],[section]]</f>
        <v>SCHEDULE 6: REPORT ON ACTUAL TO FORECAST EXPENDITURE | 6b: Forecast Expenditure</v>
      </c>
      <c r="N5441" s="9" t="str">
        <f t="shared" si="84"/>
        <v>SCHEDULE 6: REPORT ON ACTUAL TO FORECAST EXPENDITURE | 6b: Forecast Expenditure | By category | Pricing Period Starting Year | Asset replacement and renewal</v>
      </c>
    </row>
    <row r="5442" spans="1:14" hidden="1">
      <c r="A5442" t="s">
        <v>2</v>
      </c>
      <c r="B5442">
        <v>2011</v>
      </c>
      <c r="C5442" t="s">
        <v>205</v>
      </c>
      <c r="D5442" t="s">
        <v>211</v>
      </c>
      <c r="E5442" t="s">
        <v>101</v>
      </c>
      <c r="F5442" t="s">
        <v>96</v>
      </c>
      <c r="G5442">
        <v>79</v>
      </c>
      <c r="H5442" t="s">
        <v>70</v>
      </c>
      <c r="I5442">
        <v>2008</v>
      </c>
      <c r="J5442" t="s">
        <v>92</v>
      </c>
      <c r="K5442" t="s">
        <v>2032</v>
      </c>
      <c r="L5442">
        <v>17901</v>
      </c>
      <c r="M5442" s="9" t="str">
        <f>Data[[#This Row],[schedule]]&amp;" | "&amp;Data[[#This Row],[section]]</f>
        <v>SCHEDULE 6: REPORT ON ACTUAL TO FORECAST EXPENDITURE | 6b: Forecast Expenditure</v>
      </c>
      <c r="N5442" s="9" t="str">
        <f t="shared" ref="N5442:N5505" si="85">SUBSTITUTE(SUBSTITUTE(SUBSTITUTE(C5442&amp;" | "&amp;D5442&amp;" | "&amp;E5442&amp;" | "&amp;F5442&amp;" | "&amp;H5442," |  |  | "," | ")," |  |  | "," | ")," |  | "," | ")</f>
        <v>SCHEDULE 6: REPORT ON ACTUAL TO FORECAST EXPENDITURE | 6b: Forecast Expenditure | By category | Pricing Period Starting Year + 1 | Asset replacement and renewal</v>
      </c>
    </row>
    <row r="5443" spans="1:14" hidden="1">
      <c r="A5443" t="s">
        <v>2</v>
      </c>
      <c r="B5443">
        <v>2011</v>
      </c>
      <c r="C5443" t="s">
        <v>205</v>
      </c>
      <c r="D5443" t="s">
        <v>211</v>
      </c>
      <c r="E5443" t="s">
        <v>101</v>
      </c>
      <c r="F5443" t="s">
        <v>97</v>
      </c>
      <c r="G5443">
        <v>79</v>
      </c>
      <c r="H5443" t="s">
        <v>70</v>
      </c>
      <c r="I5443">
        <v>2009</v>
      </c>
      <c r="J5443" t="s">
        <v>92</v>
      </c>
      <c r="K5443" t="s">
        <v>2033</v>
      </c>
      <c r="L5443">
        <v>15136</v>
      </c>
      <c r="M5443" s="9" t="str">
        <f>Data[[#This Row],[schedule]]&amp;" | "&amp;Data[[#This Row],[section]]</f>
        <v>SCHEDULE 6: REPORT ON ACTUAL TO FORECAST EXPENDITURE | 6b: Forecast Expenditure</v>
      </c>
      <c r="N5443" s="9" t="str">
        <f t="shared" si="85"/>
        <v>SCHEDULE 6: REPORT ON ACTUAL TO FORECAST EXPENDITURE | 6b: Forecast Expenditure | By category | Pricing Period Starting Year + 2 | Asset replacement and renewal</v>
      </c>
    </row>
    <row r="5444" spans="1:14" hidden="1">
      <c r="A5444" t="s">
        <v>2</v>
      </c>
      <c r="B5444">
        <v>2011</v>
      </c>
      <c r="C5444" t="s">
        <v>205</v>
      </c>
      <c r="D5444" t="s">
        <v>211</v>
      </c>
      <c r="E5444" t="s">
        <v>101</v>
      </c>
      <c r="F5444" t="s">
        <v>98</v>
      </c>
      <c r="G5444">
        <v>79</v>
      </c>
      <c r="H5444" t="s">
        <v>70</v>
      </c>
      <c r="I5444">
        <v>2010</v>
      </c>
      <c r="J5444" t="s">
        <v>92</v>
      </c>
      <c r="K5444" t="s">
        <v>458</v>
      </c>
      <c r="L5444">
        <v>0</v>
      </c>
      <c r="M5444" s="9" t="str">
        <f>Data[[#This Row],[schedule]]&amp;" | "&amp;Data[[#This Row],[section]]</f>
        <v>SCHEDULE 6: REPORT ON ACTUAL TO FORECAST EXPENDITURE | 6b: Forecast Expenditure</v>
      </c>
      <c r="N5444" s="9" t="str">
        <f t="shared" si="85"/>
        <v>SCHEDULE 6: REPORT ON ACTUAL TO FORECAST EXPENDITURE | 6b: Forecast Expenditure | By category | Pricing Period Starting Year + 3 | Asset replacement and renewal</v>
      </c>
    </row>
    <row r="5445" spans="1:14" hidden="1">
      <c r="A5445" t="s">
        <v>2</v>
      </c>
      <c r="B5445">
        <v>2011</v>
      </c>
      <c r="C5445" t="s">
        <v>205</v>
      </c>
      <c r="D5445" t="s">
        <v>211</v>
      </c>
      <c r="E5445" t="s">
        <v>101</v>
      </c>
      <c r="F5445" t="s">
        <v>99</v>
      </c>
      <c r="G5445">
        <v>79</v>
      </c>
      <c r="H5445" t="s">
        <v>70</v>
      </c>
      <c r="I5445">
        <v>2011</v>
      </c>
      <c r="J5445" t="s">
        <v>92</v>
      </c>
      <c r="K5445" t="s">
        <v>458</v>
      </c>
      <c r="L5445">
        <v>0</v>
      </c>
      <c r="M5445" s="9" t="str">
        <f>Data[[#This Row],[schedule]]&amp;" | "&amp;Data[[#This Row],[section]]</f>
        <v>SCHEDULE 6: REPORT ON ACTUAL TO FORECAST EXPENDITURE | 6b: Forecast Expenditure</v>
      </c>
      <c r="N5445" s="9" t="str">
        <f t="shared" si="85"/>
        <v>SCHEDULE 6: REPORT ON ACTUAL TO FORECAST EXPENDITURE | 6b: Forecast Expenditure | By category | Pricing Period Starting Year + 4 | Asset replacement and renewal</v>
      </c>
    </row>
    <row r="5446" spans="1:14" hidden="1">
      <c r="A5446" t="s">
        <v>2</v>
      </c>
      <c r="B5446">
        <v>2011</v>
      </c>
      <c r="C5446" t="s">
        <v>205</v>
      </c>
      <c r="D5446" t="s">
        <v>211</v>
      </c>
      <c r="E5446" t="s">
        <v>101</v>
      </c>
      <c r="F5446" t="s">
        <v>95</v>
      </c>
      <c r="G5446">
        <v>80</v>
      </c>
      <c r="H5446" t="s">
        <v>269</v>
      </c>
      <c r="I5446">
        <v>2007</v>
      </c>
      <c r="J5446" t="s">
        <v>92</v>
      </c>
      <c r="K5446" t="s">
        <v>2031</v>
      </c>
      <c r="L5446">
        <v>8721</v>
      </c>
      <c r="M5446" s="9" t="str">
        <f>Data[[#This Row],[schedule]]&amp;" | "&amp;Data[[#This Row],[section]]</f>
        <v>SCHEDULE 6: REPORT ON ACTUAL TO FORECAST EXPENDITURE | 6b: Forecast Expenditure</v>
      </c>
      <c r="N5446" s="9" t="str">
        <f t="shared" si="85"/>
        <v>SCHEDULE 6: REPORT ON ACTUAL TO FORECAST EXPENDITURE | 6b: Forecast Expenditure | By category | Pricing Period Starting Year | Total forecast capital expenditure</v>
      </c>
    </row>
    <row r="5447" spans="1:14" hidden="1">
      <c r="A5447" t="s">
        <v>2</v>
      </c>
      <c r="B5447">
        <v>2011</v>
      </c>
      <c r="C5447" t="s">
        <v>205</v>
      </c>
      <c r="D5447" t="s">
        <v>211</v>
      </c>
      <c r="E5447" t="s">
        <v>101</v>
      </c>
      <c r="F5447" t="s">
        <v>96</v>
      </c>
      <c r="G5447">
        <v>80</v>
      </c>
      <c r="H5447" t="s">
        <v>269</v>
      </c>
      <c r="I5447">
        <v>2008</v>
      </c>
      <c r="J5447" t="s">
        <v>92</v>
      </c>
      <c r="K5447" t="s">
        <v>2032</v>
      </c>
      <c r="L5447">
        <v>17901</v>
      </c>
      <c r="M5447" s="9" t="str">
        <f>Data[[#This Row],[schedule]]&amp;" | "&amp;Data[[#This Row],[section]]</f>
        <v>SCHEDULE 6: REPORT ON ACTUAL TO FORECAST EXPENDITURE | 6b: Forecast Expenditure</v>
      </c>
      <c r="N5447" s="9" t="str">
        <f t="shared" si="85"/>
        <v>SCHEDULE 6: REPORT ON ACTUAL TO FORECAST EXPENDITURE | 6b: Forecast Expenditure | By category | Pricing Period Starting Year + 1 | Total forecast capital expenditure</v>
      </c>
    </row>
    <row r="5448" spans="1:14" hidden="1">
      <c r="A5448" t="s">
        <v>2</v>
      </c>
      <c r="B5448">
        <v>2011</v>
      </c>
      <c r="C5448" t="s">
        <v>205</v>
      </c>
      <c r="D5448" t="s">
        <v>211</v>
      </c>
      <c r="E5448" t="s">
        <v>101</v>
      </c>
      <c r="F5448" t="s">
        <v>97</v>
      </c>
      <c r="G5448">
        <v>80</v>
      </c>
      <c r="H5448" t="s">
        <v>269</v>
      </c>
      <c r="I5448">
        <v>2009</v>
      </c>
      <c r="J5448" t="s">
        <v>92</v>
      </c>
      <c r="K5448" t="s">
        <v>2033</v>
      </c>
      <c r="L5448">
        <v>15136</v>
      </c>
      <c r="M5448" s="9" t="str">
        <f>Data[[#This Row],[schedule]]&amp;" | "&amp;Data[[#This Row],[section]]</f>
        <v>SCHEDULE 6: REPORT ON ACTUAL TO FORECAST EXPENDITURE | 6b: Forecast Expenditure</v>
      </c>
      <c r="N5448" s="9" t="str">
        <f t="shared" si="85"/>
        <v>SCHEDULE 6: REPORT ON ACTUAL TO FORECAST EXPENDITURE | 6b: Forecast Expenditure | By category | Pricing Period Starting Year + 2 | Total forecast capital expenditure</v>
      </c>
    </row>
    <row r="5449" spans="1:14" hidden="1">
      <c r="A5449" t="s">
        <v>2</v>
      </c>
      <c r="B5449">
        <v>2011</v>
      </c>
      <c r="C5449" t="s">
        <v>205</v>
      </c>
      <c r="D5449" t="s">
        <v>211</v>
      </c>
      <c r="E5449" t="s">
        <v>101</v>
      </c>
      <c r="F5449" t="s">
        <v>98</v>
      </c>
      <c r="G5449">
        <v>80</v>
      </c>
      <c r="H5449" t="s">
        <v>269</v>
      </c>
      <c r="I5449">
        <v>2010</v>
      </c>
      <c r="J5449" t="s">
        <v>92</v>
      </c>
      <c r="K5449" t="s">
        <v>458</v>
      </c>
      <c r="L5449">
        <v>0</v>
      </c>
      <c r="M5449" s="9" t="str">
        <f>Data[[#This Row],[schedule]]&amp;" | "&amp;Data[[#This Row],[section]]</f>
        <v>SCHEDULE 6: REPORT ON ACTUAL TO FORECAST EXPENDITURE | 6b: Forecast Expenditure</v>
      </c>
      <c r="N5449" s="9" t="str">
        <f t="shared" si="85"/>
        <v>SCHEDULE 6: REPORT ON ACTUAL TO FORECAST EXPENDITURE | 6b: Forecast Expenditure | By category | Pricing Period Starting Year + 3 | Total forecast capital expenditure</v>
      </c>
    </row>
    <row r="5450" spans="1:14" hidden="1">
      <c r="A5450" t="s">
        <v>2</v>
      </c>
      <c r="B5450">
        <v>2011</v>
      </c>
      <c r="C5450" t="s">
        <v>205</v>
      </c>
      <c r="D5450" t="s">
        <v>211</v>
      </c>
      <c r="E5450" t="s">
        <v>101</v>
      </c>
      <c r="F5450" t="s">
        <v>99</v>
      </c>
      <c r="G5450">
        <v>80</v>
      </c>
      <c r="H5450" t="s">
        <v>269</v>
      </c>
      <c r="I5450">
        <v>2011</v>
      </c>
      <c r="J5450" t="s">
        <v>92</v>
      </c>
      <c r="K5450" t="s">
        <v>458</v>
      </c>
      <c r="L5450">
        <v>0</v>
      </c>
      <c r="M5450" s="9" t="str">
        <f>Data[[#This Row],[schedule]]&amp;" | "&amp;Data[[#This Row],[section]]</f>
        <v>SCHEDULE 6: REPORT ON ACTUAL TO FORECAST EXPENDITURE | 6b: Forecast Expenditure</v>
      </c>
      <c r="N5450" s="9" t="str">
        <f t="shared" si="85"/>
        <v>SCHEDULE 6: REPORT ON ACTUAL TO FORECAST EXPENDITURE | 6b: Forecast Expenditure | By category | Pricing Period Starting Year + 4 | Total forecast capital expenditure</v>
      </c>
    </row>
    <row r="5451" spans="1:14" hidden="1">
      <c r="A5451" t="s">
        <v>2</v>
      </c>
      <c r="B5451">
        <v>2011</v>
      </c>
      <c r="C5451" t="s">
        <v>205</v>
      </c>
      <c r="D5451" t="s">
        <v>211</v>
      </c>
      <c r="E5451" t="s">
        <v>101</v>
      </c>
      <c r="F5451" t="s">
        <v>95</v>
      </c>
      <c r="G5451">
        <v>82</v>
      </c>
      <c r="H5451" t="s">
        <v>76</v>
      </c>
      <c r="I5451">
        <v>2007</v>
      </c>
      <c r="J5451" t="s">
        <v>92</v>
      </c>
      <c r="K5451" t="s">
        <v>1350</v>
      </c>
      <c r="M5451" s="9" t="str">
        <f>Data[[#This Row],[schedule]]&amp;" | "&amp;Data[[#This Row],[section]]</f>
        <v>SCHEDULE 6: REPORT ON ACTUAL TO FORECAST EXPENDITURE | 6b: Forecast Expenditure</v>
      </c>
      <c r="N5451" s="9" t="str">
        <f t="shared" si="85"/>
        <v>SCHEDULE 6: REPORT ON ACTUAL TO FORECAST EXPENDITURE | 6b: Forecast Expenditure | By category | Pricing Period Starting Year | Corporate overheads</v>
      </c>
    </row>
    <row r="5452" spans="1:14" hidden="1">
      <c r="A5452" t="s">
        <v>2</v>
      </c>
      <c r="B5452">
        <v>2011</v>
      </c>
      <c r="C5452" t="s">
        <v>205</v>
      </c>
      <c r="D5452" t="s">
        <v>211</v>
      </c>
      <c r="E5452" t="s">
        <v>101</v>
      </c>
      <c r="F5452" t="s">
        <v>96</v>
      </c>
      <c r="G5452">
        <v>82</v>
      </c>
      <c r="H5452" t="s">
        <v>76</v>
      </c>
      <c r="I5452">
        <v>2008</v>
      </c>
      <c r="J5452" t="s">
        <v>92</v>
      </c>
      <c r="K5452" t="s">
        <v>1350</v>
      </c>
      <c r="M5452" s="9" t="str">
        <f>Data[[#This Row],[schedule]]&amp;" | "&amp;Data[[#This Row],[section]]</f>
        <v>SCHEDULE 6: REPORT ON ACTUAL TO FORECAST EXPENDITURE | 6b: Forecast Expenditure</v>
      </c>
      <c r="N5452" s="9" t="str">
        <f t="shared" si="85"/>
        <v>SCHEDULE 6: REPORT ON ACTUAL TO FORECAST EXPENDITURE | 6b: Forecast Expenditure | By category | Pricing Period Starting Year + 1 | Corporate overheads</v>
      </c>
    </row>
    <row r="5453" spans="1:14" hidden="1">
      <c r="A5453" t="s">
        <v>2</v>
      </c>
      <c r="B5453">
        <v>2011</v>
      </c>
      <c r="C5453" t="s">
        <v>205</v>
      </c>
      <c r="D5453" t="s">
        <v>211</v>
      </c>
      <c r="E5453" t="s">
        <v>101</v>
      </c>
      <c r="F5453" t="s">
        <v>97</v>
      </c>
      <c r="G5453">
        <v>82</v>
      </c>
      <c r="H5453" t="s">
        <v>76</v>
      </c>
      <c r="I5453">
        <v>2009</v>
      </c>
      <c r="J5453" t="s">
        <v>92</v>
      </c>
      <c r="K5453" t="s">
        <v>1350</v>
      </c>
      <c r="M5453" s="9" t="str">
        <f>Data[[#This Row],[schedule]]&amp;" | "&amp;Data[[#This Row],[section]]</f>
        <v>SCHEDULE 6: REPORT ON ACTUAL TO FORECAST EXPENDITURE | 6b: Forecast Expenditure</v>
      </c>
      <c r="N5453" s="9" t="str">
        <f t="shared" si="85"/>
        <v>SCHEDULE 6: REPORT ON ACTUAL TO FORECAST EXPENDITURE | 6b: Forecast Expenditure | By category | Pricing Period Starting Year + 2 | Corporate overheads</v>
      </c>
    </row>
    <row r="5454" spans="1:14" hidden="1">
      <c r="A5454" t="s">
        <v>2</v>
      </c>
      <c r="B5454">
        <v>2011</v>
      </c>
      <c r="C5454" t="s">
        <v>205</v>
      </c>
      <c r="D5454" t="s">
        <v>211</v>
      </c>
      <c r="E5454" t="s">
        <v>101</v>
      </c>
      <c r="F5454" t="s">
        <v>98</v>
      </c>
      <c r="G5454">
        <v>82</v>
      </c>
      <c r="H5454" t="s">
        <v>76</v>
      </c>
      <c r="I5454">
        <v>2010</v>
      </c>
      <c r="J5454" t="s">
        <v>92</v>
      </c>
      <c r="K5454" t="s">
        <v>458</v>
      </c>
      <c r="L5454">
        <v>0</v>
      </c>
      <c r="M5454" s="9" t="str">
        <f>Data[[#This Row],[schedule]]&amp;" | "&amp;Data[[#This Row],[section]]</f>
        <v>SCHEDULE 6: REPORT ON ACTUAL TO FORECAST EXPENDITURE | 6b: Forecast Expenditure</v>
      </c>
      <c r="N5454" s="9" t="str">
        <f t="shared" si="85"/>
        <v>SCHEDULE 6: REPORT ON ACTUAL TO FORECAST EXPENDITURE | 6b: Forecast Expenditure | By category | Pricing Period Starting Year + 3 | Corporate overheads</v>
      </c>
    </row>
    <row r="5455" spans="1:14" hidden="1">
      <c r="A5455" t="s">
        <v>2</v>
      </c>
      <c r="B5455">
        <v>2011</v>
      </c>
      <c r="C5455" t="s">
        <v>205</v>
      </c>
      <c r="D5455" t="s">
        <v>211</v>
      </c>
      <c r="E5455" t="s">
        <v>101</v>
      </c>
      <c r="F5455" t="s">
        <v>99</v>
      </c>
      <c r="G5455">
        <v>82</v>
      </c>
      <c r="H5455" t="s">
        <v>76</v>
      </c>
      <c r="I5455">
        <v>2011</v>
      </c>
      <c r="J5455" t="s">
        <v>92</v>
      </c>
      <c r="K5455" t="s">
        <v>458</v>
      </c>
      <c r="L5455">
        <v>0</v>
      </c>
      <c r="M5455" s="9" t="str">
        <f>Data[[#This Row],[schedule]]&amp;" | "&amp;Data[[#This Row],[section]]</f>
        <v>SCHEDULE 6: REPORT ON ACTUAL TO FORECAST EXPENDITURE | 6b: Forecast Expenditure</v>
      </c>
      <c r="N5455" s="9" t="str">
        <f t="shared" si="85"/>
        <v>SCHEDULE 6: REPORT ON ACTUAL TO FORECAST EXPENDITURE | 6b: Forecast Expenditure | By category | Pricing Period Starting Year + 4 | Corporate overheads</v>
      </c>
    </row>
    <row r="5456" spans="1:14" hidden="1">
      <c r="A5456" t="s">
        <v>2</v>
      </c>
      <c r="B5456">
        <v>2011</v>
      </c>
      <c r="C5456" t="s">
        <v>205</v>
      </c>
      <c r="D5456" t="s">
        <v>211</v>
      </c>
      <c r="E5456" t="s">
        <v>101</v>
      </c>
      <c r="F5456" t="s">
        <v>95</v>
      </c>
      <c r="G5456">
        <v>83</v>
      </c>
      <c r="H5456" t="s">
        <v>77</v>
      </c>
      <c r="I5456">
        <v>2007</v>
      </c>
      <c r="J5456" t="s">
        <v>92</v>
      </c>
      <c r="K5456" t="s">
        <v>1350</v>
      </c>
      <c r="M5456" s="9" t="str">
        <f>Data[[#This Row],[schedule]]&amp;" | "&amp;Data[[#This Row],[section]]</f>
        <v>SCHEDULE 6: REPORT ON ACTUAL TO FORECAST EXPENDITURE | 6b: Forecast Expenditure</v>
      </c>
      <c r="N5456" s="9" t="str">
        <f t="shared" si="85"/>
        <v>SCHEDULE 6: REPORT ON ACTUAL TO FORECAST EXPENDITURE | 6b: Forecast Expenditure | By category | Pricing Period Starting Year | Asset management and airport operations</v>
      </c>
    </row>
    <row r="5457" spans="1:14" hidden="1">
      <c r="A5457" t="s">
        <v>2</v>
      </c>
      <c r="B5457">
        <v>2011</v>
      </c>
      <c r="C5457" t="s">
        <v>205</v>
      </c>
      <c r="D5457" t="s">
        <v>211</v>
      </c>
      <c r="E5457" t="s">
        <v>101</v>
      </c>
      <c r="F5457" t="s">
        <v>96</v>
      </c>
      <c r="G5457">
        <v>83</v>
      </c>
      <c r="H5457" t="s">
        <v>77</v>
      </c>
      <c r="I5457">
        <v>2008</v>
      </c>
      <c r="J5457" t="s">
        <v>92</v>
      </c>
      <c r="K5457" t="s">
        <v>1350</v>
      </c>
      <c r="M5457" s="9" t="str">
        <f>Data[[#This Row],[schedule]]&amp;" | "&amp;Data[[#This Row],[section]]</f>
        <v>SCHEDULE 6: REPORT ON ACTUAL TO FORECAST EXPENDITURE | 6b: Forecast Expenditure</v>
      </c>
      <c r="N5457" s="9" t="str">
        <f t="shared" si="85"/>
        <v>SCHEDULE 6: REPORT ON ACTUAL TO FORECAST EXPENDITURE | 6b: Forecast Expenditure | By category | Pricing Period Starting Year + 1 | Asset management and airport operations</v>
      </c>
    </row>
    <row r="5458" spans="1:14" hidden="1">
      <c r="A5458" t="s">
        <v>2</v>
      </c>
      <c r="B5458">
        <v>2011</v>
      </c>
      <c r="C5458" t="s">
        <v>205</v>
      </c>
      <c r="D5458" t="s">
        <v>211</v>
      </c>
      <c r="E5458" t="s">
        <v>101</v>
      </c>
      <c r="F5458" t="s">
        <v>97</v>
      </c>
      <c r="G5458">
        <v>83</v>
      </c>
      <c r="H5458" t="s">
        <v>77</v>
      </c>
      <c r="I5458">
        <v>2009</v>
      </c>
      <c r="J5458" t="s">
        <v>92</v>
      </c>
      <c r="K5458" t="s">
        <v>1350</v>
      </c>
      <c r="M5458" s="9" t="str">
        <f>Data[[#This Row],[schedule]]&amp;" | "&amp;Data[[#This Row],[section]]</f>
        <v>SCHEDULE 6: REPORT ON ACTUAL TO FORECAST EXPENDITURE | 6b: Forecast Expenditure</v>
      </c>
      <c r="N5458" s="9" t="str">
        <f t="shared" si="85"/>
        <v>SCHEDULE 6: REPORT ON ACTUAL TO FORECAST EXPENDITURE | 6b: Forecast Expenditure | By category | Pricing Period Starting Year + 2 | Asset management and airport operations</v>
      </c>
    </row>
    <row r="5459" spans="1:14" hidden="1">
      <c r="A5459" t="s">
        <v>2</v>
      </c>
      <c r="B5459">
        <v>2011</v>
      </c>
      <c r="C5459" t="s">
        <v>205</v>
      </c>
      <c r="D5459" t="s">
        <v>211</v>
      </c>
      <c r="E5459" t="s">
        <v>101</v>
      </c>
      <c r="F5459" t="s">
        <v>98</v>
      </c>
      <c r="G5459">
        <v>83</v>
      </c>
      <c r="H5459" t="s">
        <v>77</v>
      </c>
      <c r="I5459">
        <v>2010</v>
      </c>
      <c r="J5459" t="s">
        <v>92</v>
      </c>
      <c r="K5459" t="s">
        <v>458</v>
      </c>
      <c r="L5459">
        <v>0</v>
      </c>
      <c r="M5459" s="9" t="str">
        <f>Data[[#This Row],[schedule]]&amp;" | "&amp;Data[[#This Row],[section]]</f>
        <v>SCHEDULE 6: REPORT ON ACTUAL TO FORECAST EXPENDITURE | 6b: Forecast Expenditure</v>
      </c>
      <c r="N5459" s="9" t="str">
        <f t="shared" si="85"/>
        <v>SCHEDULE 6: REPORT ON ACTUAL TO FORECAST EXPENDITURE | 6b: Forecast Expenditure | By category | Pricing Period Starting Year + 3 | Asset management and airport operations</v>
      </c>
    </row>
    <row r="5460" spans="1:14" hidden="1">
      <c r="A5460" t="s">
        <v>2</v>
      </c>
      <c r="B5460">
        <v>2011</v>
      </c>
      <c r="C5460" t="s">
        <v>205</v>
      </c>
      <c r="D5460" t="s">
        <v>211</v>
      </c>
      <c r="E5460" t="s">
        <v>101</v>
      </c>
      <c r="F5460" t="s">
        <v>99</v>
      </c>
      <c r="G5460">
        <v>83</v>
      </c>
      <c r="H5460" t="s">
        <v>77</v>
      </c>
      <c r="I5460">
        <v>2011</v>
      </c>
      <c r="J5460" t="s">
        <v>92</v>
      </c>
      <c r="K5460" t="s">
        <v>458</v>
      </c>
      <c r="L5460">
        <v>0</v>
      </c>
      <c r="M5460" s="9" t="str">
        <f>Data[[#This Row],[schedule]]&amp;" | "&amp;Data[[#This Row],[section]]</f>
        <v>SCHEDULE 6: REPORT ON ACTUAL TO FORECAST EXPENDITURE | 6b: Forecast Expenditure</v>
      </c>
      <c r="N5460" s="9" t="str">
        <f t="shared" si="85"/>
        <v>SCHEDULE 6: REPORT ON ACTUAL TO FORECAST EXPENDITURE | 6b: Forecast Expenditure | By category | Pricing Period Starting Year + 4 | Asset management and airport operations</v>
      </c>
    </row>
    <row r="5461" spans="1:14" hidden="1">
      <c r="A5461" t="s">
        <v>2</v>
      </c>
      <c r="B5461">
        <v>2011</v>
      </c>
      <c r="C5461" t="s">
        <v>205</v>
      </c>
      <c r="D5461" t="s">
        <v>211</v>
      </c>
      <c r="E5461" t="s">
        <v>101</v>
      </c>
      <c r="F5461" t="s">
        <v>95</v>
      </c>
      <c r="G5461">
        <v>84</v>
      </c>
      <c r="H5461" t="s">
        <v>78</v>
      </c>
      <c r="I5461">
        <v>2007</v>
      </c>
      <c r="J5461" t="s">
        <v>92</v>
      </c>
      <c r="K5461" t="s">
        <v>1350</v>
      </c>
      <c r="M5461" s="9" t="str">
        <f>Data[[#This Row],[schedule]]&amp;" | "&amp;Data[[#This Row],[section]]</f>
        <v>SCHEDULE 6: REPORT ON ACTUAL TO FORECAST EXPENDITURE | 6b: Forecast Expenditure</v>
      </c>
      <c r="N5461" s="9" t="str">
        <f t="shared" si="85"/>
        <v>SCHEDULE 6: REPORT ON ACTUAL TO FORECAST EXPENDITURE | 6b: Forecast Expenditure | By category | Pricing Period Starting Year | Asset maintenance</v>
      </c>
    </row>
    <row r="5462" spans="1:14" hidden="1">
      <c r="A5462" t="s">
        <v>2</v>
      </c>
      <c r="B5462">
        <v>2011</v>
      </c>
      <c r="C5462" t="s">
        <v>205</v>
      </c>
      <c r="D5462" t="s">
        <v>211</v>
      </c>
      <c r="E5462" t="s">
        <v>101</v>
      </c>
      <c r="F5462" t="s">
        <v>96</v>
      </c>
      <c r="G5462">
        <v>84</v>
      </c>
      <c r="H5462" t="s">
        <v>78</v>
      </c>
      <c r="I5462">
        <v>2008</v>
      </c>
      <c r="J5462" t="s">
        <v>92</v>
      </c>
      <c r="K5462" t="s">
        <v>1350</v>
      </c>
      <c r="M5462" s="9" t="str">
        <f>Data[[#This Row],[schedule]]&amp;" | "&amp;Data[[#This Row],[section]]</f>
        <v>SCHEDULE 6: REPORT ON ACTUAL TO FORECAST EXPENDITURE | 6b: Forecast Expenditure</v>
      </c>
      <c r="N5462" s="9" t="str">
        <f t="shared" si="85"/>
        <v>SCHEDULE 6: REPORT ON ACTUAL TO FORECAST EXPENDITURE | 6b: Forecast Expenditure | By category | Pricing Period Starting Year + 1 | Asset maintenance</v>
      </c>
    </row>
    <row r="5463" spans="1:14" hidden="1">
      <c r="A5463" t="s">
        <v>2</v>
      </c>
      <c r="B5463">
        <v>2011</v>
      </c>
      <c r="C5463" t="s">
        <v>205</v>
      </c>
      <c r="D5463" t="s">
        <v>211</v>
      </c>
      <c r="E5463" t="s">
        <v>101</v>
      </c>
      <c r="F5463" t="s">
        <v>97</v>
      </c>
      <c r="G5463">
        <v>84</v>
      </c>
      <c r="H5463" t="s">
        <v>78</v>
      </c>
      <c r="I5463">
        <v>2009</v>
      </c>
      <c r="J5463" t="s">
        <v>92</v>
      </c>
      <c r="K5463" t="s">
        <v>1350</v>
      </c>
      <c r="M5463" s="9" t="str">
        <f>Data[[#This Row],[schedule]]&amp;" | "&amp;Data[[#This Row],[section]]</f>
        <v>SCHEDULE 6: REPORT ON ACTUAL TO FORECAST EXPENDITURE | 6b: Forecast Expenditure</v>
      </c>
      <c r="N5463" s="9" t="str">
        <f t="shared" si="85"/>
        <v>SCHEDULE 6: REPORT ON ACTUAL TO FORECAST EXPENDITURE | 6b: Forecast Expenditure | By category | Pricing Period Starting Year + 2 | Asset maintenance</v>
      </c>
    </row>
    <row r="5464" spans="1:14" hidden="1">
      <c r="A5464" t="s">
        <v>2</v>
      </c>
      <c r="B5464">
        <v>2011</v>
      </c>
      <c r="C5464" t="s">
        <v>205</v>
      </c>
      <c r="D5464" t="s">
        <v>211</v>
      </c>
      <c r="E5464" t="s">
        <v>101</v>
      </c>
      <c r="F5464" t="s">
        <v>98</v>
      </c>
      <c r="G5464">
        <v>84</v>
      </c>
      <c r="H5464" t="s">
        <v>78</v>
      </c>
      <c r="I5464">
        <v>2010</v>
      </c>
      <c r="J5464" t="s">
        <v>92</v>
      </c>
      <c r="K5464" t="s">
        <v>458</v>
      </c>
      <c r="L5464">
        <v>0</v>
      </c>
      <c r="M5464" s="9" t="str">
        <f>Data[[#This Row],[schedule]]&amp;" | "&amp;Data[[#This Row],[section]]</f>
        <v>SCHEDULE 6: REPORT ON ACTUAL TO FORECAST EXPENDITURE | 6b: Forecast Expenditure</v>
      </c>
      <c r="N5464" s="9" t="str">
        <f t="shared" si="85"/>
        <v>SCHEDULE 6: REPORT ON ACTUAL TO FORECAST EXPENDITURE | 6b: Forecast Expenditure | By category | Pricing Period Starting Year + 3 | Asset maintenance</v>
      </c>
    </row>
    <row r="5465" spans="1:14" hidden="1">
      <c r="A5465" t="s">
        <v>2</v>
      </c>
      <c r="B5465">
        <v>2011</v>
      </c>
      <c r="C5465" t="s">
        <v>205</v>
      </c>
      <c r="D5465" t="s">
        <v>211</v>
      </c>
      <c r="E5465" t="s">
        <v>101</v>
      </c>
      <c r="F5465" t="s">
        <v>99</v>
      </c>
      <c r="G5465">
        <v>84</v>
      </c>
      <c r="H5465" t="s">
        <v>78</v>
      </c>
      <c r="I5465">
        <v>2011</v>
      </c>
      <c r="J5465" t="s">
        <v>92</v>
      </c>
      <c r="K5465" t="s">
        <v>458</v>
      </c>
      <c r="L5465">
        <v>0</v>
      </c>
      <c r="M5465" s="9" t="str">
        <f>Data[[#This Row],[schedule]]&amp;" | "&amp;Data[[#This Row],[section]]</f>
        <v>SCHEDULE 6: REPORT ON ACTUAL TO FORECAST EXPENDITURE | 6b: Forecast Expenditure</v>
      </c>
      <c r="N5465" s="9" t="str">
        <f t="shared" si="85"/>
        <v>SCHEDULE 6: REPORT ON ACTUAL TO FORECAST EXPENDITURE | 6b: Forecast Expenditure | By category | Pricing Period Starting Year + 4 | Asset maintenance</v>
      </c>
    </row>
    <row r="5466" spans="1:14" hidden="1">
      <c r="A5466" t="s">
        <v>2</v>
      </c>
      <c r="B5466">
        <v>2011</v>
      </c>
      <c r="C5466" t="s">
        <v>205</v>
      </c>
      <c r="D5466" t="s">
        <v>211</v>
      </c>
      <c r="E5466" t="s">
        <v>101</v>
      </c>
      <c r="F5466" t="s">
        <v>95</v>
      </c>
      <c r="G5466">
        <v>85</v>
      </c>
      <c r="H5466" t="s">
        <v>270</v>
      </c>
      <c r="I5466">
        <v>2007</v>
      </c>
      <c r="J5466" t="s">
        <v>92</v>
      </c>
      <c r="K5466" t="s">
        <v>2034</v>
      </c>
      <c r="L5466">
        <v>17814.740329783999</v>
      </c>
      <c r="M5466" s="9" t="str">
        <f>Data[[#This Row],[schedule]]&amp;" | "&amp;Data[[#This Row],[section]]</f>
        <v>SCHEDULE 6: REPORT ON ACTUAL TO FORECAST EXPENDITURE | 6b: Forecast Expenditure</v>
      </c>
      <c r="N5466" s="9" t="str">
        <f t="shared" si="85"/>
        <v>SCHEDULE 6: REPORT ON ACTUAL TO FORECAST EXPENDITURE | 6b: Forecast Expenditure | By category | Pricing Period Starting Year | Total forecast operational expenditure</v>
      </c>
    </row>
    <row r="5467" spans="1:14" hidden="1">
      <c r="A5467" t="s">
        <v>2</v>
      </c>
      <c r="B5467">
        <v>2011</v>
      </c>
      <c r="C5467" t="s">
        <v>205</v>
      </c>
      <c r="D5467" t="s">
        <v>211</v>
      </c>
      <c r="E5467" t="s">
        <v>101</v>
      </c>
      <c r="F5467" t="s">
        <v>96</v>
      </c>
      <c r="G5467">
        <v>85</v>
      </c>
      <c r="H5467" t="s">
        <v>270</v>
      </c>
      <c r="I5467">
        <v>2008</v>
      </c>
      <c r="J5467" t="s">
        <v>92</v>
      </c>
      <c r="K5467" t="s">
        <v>2035</v>
      </c>
      <c r="L5467">
        <v>16689.682850171139</v>
      </c>
      <c r="M5467" s="9" t="str">
        <f>Data[[#This Row],[schedule]]&amp;" | "&amp;Data[[#This Row],[section]]</f>
        <v>SCHEDULE 6: REPORT ON ACTUAL TO FORECAST EXPENDITURE | 6b: Forecast Expenditure</v>
      </c>
      <c r="N5467" s="9" t="str">
        <f t="shared" si="85"/>
        <v>SCHEDULE 6: REPORT ON ACTUAL TO FORECAST EXPENDITURE | 6b: Forecast Expenditure | By category | Pricing Period Starting Year + 1 | Total forecast operational expenditure</v>
      </c>
    </row>
    <row r="5468" spans="1:14" hidden="1">
      <c r="A5468" t="s">
        <v>2</v>
      </c>
      <c r="B5468">
        <v>2011</v>
      </c>
      <c r="C5468" t="s">
        <v>205</v>
      </c>
      <c r="D5468" t="s">
        <v>211</v>
      </c>
      <c r="E5468" t="s">
        <v>101</v>
      </c>
      <c r="F5468" t="s">
        <v>97</v>
      </c>
      <c r="G5468">
        <v>85</v>
      </c>
      <c r="H5468" t="s">
        <v>270</v>
      </c>
      <c r="I5468">
        <v>2009</v>
      </c>
      <c r="J5468" t="s">
        <v>92</v>
      </c>
      <c r="K5468" t="s">
        <v>2036</v>
      </c>
      <c r="L5468">
        <v>16975.81289979798</v>
      </c>
      <c r="M5468" s="9" t="str">
        <f>Data[[#This Row],[schedule]]&amp;" | "&amp;Data[[#This Row],[section]]</f>
        <v>SCHEDULE 6: REPORT ON ACTUAL TO FORECAST EXPENDITURE | 6b: Forecast Expenditure</v>
      </c>
      <c r="N5468" s="9" t="str">
        <f t="shared" si="85"/>
        <v>SCHEDULE 6: REPORT ON ACTUAL TO FORECAST EXPENDITURE | 6b: Forecast Expenditure | By category | Pricing Period Starting Year + 2 | Total forecast operational expenditure</v>
      </c>
    </row>
    <row r="5469" spans="1:14" hidden="1">
      <c r="A5469" t="s">
        <v>2</v>
      </c>
      <c r="B5469">
        <v>2011</v>
      </c>
      <c r="C5469" t="s">
        <v>205</v>
      </c>
      <c r="D5469" t="s">
        <v>211</v>
      </c>
      <c r="E5469" t="s">
        <v>101</v>
      </c>
      <c r="F5469" t="s">
        <v>98</v>
      </c>
      <c r="G5469">
        <v>85</v>
      </c>
      <c r="H5469" t="s">
        <v>270</v>
      </c>
      <c r="I5469">
        <v>2010</v>
      </c>
      <c r="J5469" t="s">
        <v>92</v>
      </c>
      <c r="K5469" t="s">
        <v>458</v>
      </c>
      <c r="L5469">
        <v>0</v>
      </c>
      <c r="M5469" s="9" t="str">
        <f>Data[[#This Row],[schedule]]&amp;" | "&amp;Data[[#This Row],[section]]</f>
        <v>SCHEDULE 6: REPORT ON ACTUAL TO FORECAST EXPENDITURE | 6b: Forecast Expenditure</v>
      </c>
      <c r="N5469" s="9" t="str">
        <f t="shared" si="85"/>
        <v>SCHEDULE 6: REPORT ON ACTUAL TO FORECAST EXPENDITURE | 6b: Forecast Expenditure | By category | Pricing Period Starting Year + 3 | Total forecast operational expenditure</v>
      </c>
    </row>
    <row r="5470" spans="1:14" hidden="1">
      <c r="A5470" t="s">
        <v>2</v>
      </c>
      <c r="B5470">
        <v>2011</v>
      </c>
      <c r="C5470" t="s">
        <v>205</v>
      </c>
      <c r="D5470" t="s">
        <v>211</v>
      </c>
      <c r="E5470" t="s">
        <v>101</v>
      </c>
      <c r="F5470" t="s">
        <v>99</v>
      </c>
      <c r="G5470">
        <v>85</v>
      </c>
      <c r="H5470" t="s">
        <v>270</v>
      </c>
      <c r="I5470">
        <v>2011</v>
      </c>
      <c r="J5470" t="s">
        <v>92</v>
      </c>
      <c r="K5470" t="s">
        <v>458</v>
      </c>
      <c r="L5470">
        <v>0</v>
      </c>
      <c r="M5470" s="9" t="str">
        <f>Data[[#This Row],[schedule]]&amp;" | "&amp;Data[[#This Row],[section]]</f>
        <v>SCHEDULE 6: REPORT ON ACTUAL TO FORECAST EXPENDITURE | 6b: Forecast Expenditure</v>
      </c>
      <c r="N5470" s="9" t="str">
        <f t="shared" si="85"/>
        <v>SCHEDULE 6: REPORT ON ACTUAL TO FORECAST EXPENDITURE | 6b: Forecast Expenditure | By category | Pricing Period Starting Year + 4 | Total forecast operational expenditure</v>
      </c>
    </row>
    <row r="5471" spans="1:14" hidden="1">
      <c r="A5471" t="s">
        <v>2</v>
      </c>
      <c r="B5471">
        <v>2011</v>
      </c>
      <c r="C5471" t="s">
        <v>399</v>
      </c>
      <c r="D5471" t="s">
        <v>400</v>
      </c>
      <c r="E5471" t="s">
        <v>81</v>
      </c>
      <c r="F5471" t="s">
        <v>81</v>
      </c>
      <c r="G5471">
        <v>8</v>
      </c>
      <c r="H5471" t="s">
        <v>149</v>
      </c>
      <c r="I5471">
        <v>2011</v>
      </c>
      <c r="J5471" t="s">
        <v>92</v>
      </c>
      <c r="K5471" t="s">
        <v>2350</v>
      </c>
      <c r="L5471">
        <v>130</v>
      </c>
      <c r="M5471" s="9" t="str">
        <f>Data[[#This Row],[schedule]]&amp;" | "&amp;Data[[#This Row],[section]]</f>
        <v>SCHEDULE 5: REPORT ON RELATED PARTY TRANSACTIONS | 5(i): Related Party Transactions</v>
      </c>
      <c r="N5471" s="9" t="str">
        <f t="shared" si="85"/>
        <v>SCHEDULE 5: REPORT ON RELATED PARTY TRANSACTIONS | 5(i): Related Party Transactions | Net operating revenue</v>
      </c>
    </row>
    <row r="5472" spans="1:14" hidden="1">
      <c r="A5472" t="s">
        <v>2</v>
      </c>
      <c r="B5472">
        <v>2011</v>
      </c>
      <c r="C5472" t="s">
        <v>399</v>
      </c>
      <c r="D5472" t="s">
        <v>400</v>
      </c>
      <c r="E5472" t="s">
        <v>81</v>
      </c>
      <c r="F5472" t="s">
        <v>81</v>
      </c>
      <c r="G5472">
        <v>9</v>
      </c>
      <c r="H5472" t="s">
        <v>401</v>
      </c>
      <c r="I5472">
        <v>2011</v>
      </c>
      <c r="J5472" t="s">
        <v>92</v>
      </c>
      <c r="K5472" t="s">
        <v>2351</v>
      </c>
      <c r="L5472">
        <v>3627</v>
      </c>
      <c r="M5472" s="9" t="str">
        <f>Data[[#This Row],[schedule]]&amp;" | "&amp;Data[[#This Row],[section]]</f>
        <v>SCHEDULE 5: REPORT ON RELATED PARTY TRANSACTIONS | 5(i): Related Party Transactions</v>
      </c>
      <c r="N5472" s="9" t="str">
        <f t="shared" si="85"/>
        <v>SCHEDULE 5: REPORT ON RELATED PARTY TRANSACTIONS | 5(i): Related Party Transactions | Operational expenditure</v>
      </c>
    </row>
    <row r="5473" spans="1:14" hidden="1">
      <c r="A5473" t="s">
        <v>2</v>
      </c>
      <c r="B5473">
        <v>2011</v>
      </c>
      <c r="C5473" t="s">
        <v>399</v>
      </c>
      <c r="D5473" t="s">
        <v>400</v>
      </c>
      <c r="E5473" t="s">
        <v>81</v>
      </c>
      <c r="F5473" t="s">
        <v>81</v>
      </c>
      <c r="G5473">
        <v>10</v>
      </c>
      <c r="H5473" t="s">
        <v>402</v>
      </c>
      <c r="I5473">
        <v>2011</v>
      </c>
      <c r="J5473" t="s">
        <v>92</v>
      </c>
      <c r="K5473" t="s">
        <v>458</v>
      </c>
      <c r="L5473">
        <v>0</v>
      </c>
      <c r="M5473" s="9" t="str">
        <f>Data[[#This Row],[schedule]]&amp;" | "&amp;Data[[#This Row],[section]]</f>
        <v>SCHEDULE 5: REPORT ON RELATED PARTY TRANSACTIONS | 5(i): Related Party Transactions</v>
      </c>
      <c r="N5473" s="9" t="str">
        <f t="shared" si="85"/>
        <v>SCHEDULE 5: REPORT ON RELATED PARTY TRANSACTIONS | 5(i): Related Party Transactions | Related party capital expenditure</v>
      </c>
    </row>
    <row r="5474" spans="1:14" hidden="1">
      <c r="A5474" t="s">
        <v>2</v>
      </c>
      <c r="B5474">
        <v>2011</v>
      </c>
      <c r="C5474" t="s">
        <v>399</v>
      </c>
      <c r="D5474" t="s">
        <v>400</v>
      </c>
      <c r="E5474" t="s">
        <v>81</v>
      </c>
      <c r="F5474" t="s">
        <v>81</v>
      </c>
      <c r="G5474">
        <v>11</v>
      </c>
      <c r="H5474" t="s">
        <v>403</v>
      </c>
      <c r="I5474">
        <v>2011</v>
      </c>
      <c r="J5474" t="s">
        <v>92</v>
      </c>
      <c r="K5474" t="s">
        <v>458</v>
      </c>
      <c r="L5474">
        <v>0</v>
      </c>
      <c r="M5474" s="9" t="str">
        <f>Data[[#This Row],[schedule]]&amp;" | "&amp;Data[[#This Row],[section]]</f>
        <v>SCHEDULE 5: REPORT ON RELATED PARTY TRANSACTIONS | 5(i): Related Party Transactions</v>
      </c>
      <c r="N5474" s="9" t="str">
        <f t="shared" si="85"/>
        <v>SCHEDULE 5: REPORT ON RELATED PARTY TRANSACTIONS | 5(i): Related Party Transactions | Market value of asset disposals</v>
      </c>
    </row>
    <row r="5475" spans="1:14" hidden="1">
      <c r="A5475" t="s">
        <v>2</v>
      </c>
      <c r="B5475">
        <v>2011</v>
      </c>
      <c r="C5475" t="s">
        <v>399</v>
      </c>
      <c r="D5475" t="s">
        <v>400</v>
      </c>
      <c r="E5475" t="s">
        <v>81</v>
      </c>
      <c r="F5475" t="s">
        <v>81</v>
      </c>
      <c r="G5475">
        <v>12</v>
      </c>
      <c r="H5475" t="s">
        <v>404</v>
      </c>
      <c r="I5475">
        <v>2011</v>
      </c>
      <c r="J5475" t="s">
        <v>92</v>
      </c>
      <c r="K5475" t="s">
        <v>2352</v>
      </c>
      <c r="L5475">
        <v>74935</v>
      </c>
      <c r="M5475" s="9" t="str">
        <f>Data[[#This Row],[schedule]]&amp;" | "&amp;Data[[#This Row],[section]]</f>
        <v>SCHEDULE 5: REPORT ON RELATED PARTY TRANSACTIONS | 5(i): Related Party Transactions</v>
      </c>
      <c r="N5475" s="9" t="str">
        <f t="shared" si="85"/>
        <v>SCHEDULE 5: REPORT ON RELATED PARTY TRANSACTIONS | 5(i): Related Party Transactions | Other related party transactions</v>
      </c>
    </row>
    <row r="5476" spans="1:14" hidden="1">
      <c r="A5476" t="s">
        <v>2</v>
      </c>
      <c r="B5476">
        <v>2011</v>
      </c>
      <c r="C5476" t="s">
        <v>206</v>
      </c>
      <c r="D5476" t="s">
        <v>212</v>
      </c>
      <c r="E5476" t="s">
        <v>81</v>
      </c>
      <c r="F5476" t="s">
        <v>309</v>
      </c>
      <c r="G5476">
        <v>8</v>
      </c>
      <c r="H5476" t="s">
        <v>271</v>
      </c>
      <c r="I5476">
        <v>2011</v>
      </c>
      <c r="J5476" t="s">
        <v>92</v>
      </c>
      <c r="K5476" t="s">
        <v>2353</v>
      </c>
      <c r="L5476">
        <v>331684</v>
      </c>
      <c r="M5476" s="9" t="str">
        <f>Data[[#This Row],[schedule]]&amp;" | "&amp;Data[[#This Row],[section]]</f>
        <v>SCHEDULE 4: REPORT ON REGULATORY ASSET BASE ROLL FORWARD | 4.a</v>
      </c>
      <c r="N5476" s="9" t="str">
        <f t="shared" si="85"/>
        <v>SCHEDULE 4: REPORT ON REGULATORY ASSET BASE ROLL FORWARD | 4.a | Unallocated RAB | RAB value—previous disclosure year</v>
      </c>
    </row>
    <row r="5477" spans="1:14" hidden="1">
      <c r="A5477" t="s">
        <v>2</v>
      </c>
      <c r="B5477">
        <v>2011</v>
      </c>
      <c r="C5477" t="s">
        <v>206</v>
      </c>
      <c r="D5477" t="s">
        <v>212</v>
      </c>
      <c r="E5477" t="s">
        <v>81</v>
      </c>
      <c r="F5477" t="s">
        <v>310</v>
      </c>
      <c r="G5477">
        <v>8</v>
      </c>
      <c r="H5477" t="s">
        <v>271</v>
      </c>
      <c r="I5477">
        <v>2011</v>
      </c>
      <c r="J5477" t="s">
        <v>92</v>
      </c>
      <c r="K5477" t="s">
        <v>2354</v>
      </c>
      <c r="L5477">
        <v>293761</v>
      </c>
      <c r="M5477" s="9" t="str">
        <f>Data[[#This Row],[schedule]]&amp;" | "&amp;Data[[#This Row],[section]]</f>
        <v>SCHEDULE 4: REPORT ON REGULATORY ASSET BASE ROLL FORWARD | 4.a</v>
      </c>
      <c r="N5477" s="9" t="str">
        <f t="shared" si="85"/>
        <v>SCHEDULE 4: REPORT ON REGULATORY ASSET BASE ROLL FORWARD | 4.a | RAB | RAB value—previous disclosure year</v>
      </c>
    </row>
    <row r="5478" spans="1:14" hidden="1">
      <c r="A5478" t="s">
        <v>2</v>
      </c>
      <c r="B5478">
        <v>2011</v>
      </c>
      <c r="C5478" t="s">
        <v>206</v>
      </c>
      <c r="D5478" t="s">
        <v>212</v>
      </c>
      <c r="E5478" t="s">
        <v>81</v>
      </c>
      <c r="F5478" t="s">
        <v>309</v>
      </c>
      <c r="G5478">
        <v>10</v>
      </c>
      <c r="H5478" t="s">
        <v>155</v>
      </c>
      <c r="I5478">
        <v>2011</v>
      </c>
      <c r="J5478" t="s">
        <v>92</v>
      </c>
      <c r="K5478" t="s">
        <v>2355</v>
      </c>
      <c r="L5478">
        <v>14811.02207828292</v>
      </c>
      <c r="M5478" s="9" t="str">
        <f>Data[[#This Row],[schedule]]&amp;" | "&amp;Data[[#This Row],[section]]</f>
        <v>SCHEDULE 4: REPORT ON REGULATORY ASSET BASE ROLL FORWARD | 4.a</v>
      </c>
      <c r="N5478" s="9" t="str">
        <f t="shared" si="85"/>
        <v>SCHEDULE 4: REPORT ON REGULATORY ASSET BASE ROLL FORWARD | 4.a | Unallocated RAB | Regulatory depreciation</v>
      </c>
    </row>
    <row r="5479" spans="1:14" hidden="1">
      <c r="A5479" t="s">
        <v>2</v>
      </c>
      <c r="B5479">
        <v>2011</v>
      </c>
      <c r="C5479" t="s">
        <v>206</v>
      </c>
      <c r="D5479" t="s">
        <v>212</v>
      </c>
      <c r="E5479" t="s">
        <v>81</v>
      </c>
      <c r="F5479" t="s">
        <v>310</v>
      </c>
      <c r="G5479">
        <v>10</v>
      </c>
      <c r="H5479" t="s">
        <v>155</v>
      </c>
      <c r="I5479">
        <v>2011</v>
      </c>
      <c r="J5479" t="s">
        <v>92</v>
      </c>
      <c r="K5479" t="s">
        <v>2258</v>
      </c>
      <c r="L5479">
        <v>12443.584149477279</v>
      </c>
      <c r="M5479" s="9" t="str">
        <f>Data[[#This Row],[schedule]]&amp;" | "&amp;Data[[#This Row],[section]]</f>
        <v>SCHEDULE 4: REPORT ON REGULATORY ASSET BASE ROLL FORWARD | 4.a</v>
      </c>
      <c r="N5479" s="9" t="str">
        <f t="shared" si="85"/>
        <v>SCHEDULE 4: REPORT ON REGULATORY ASSET BASE ROLL FORWARD | 4.a | RAB | Regulatory depreciation</v>
      </c>
    </row>
    <row r="5480" spans="1:14" hidden="1">
      <c r="A5480" t="s">
        <v>2</v>
      </c>
      <c r="B5480">
        <v>2011</v>
      </c>
      <c r="C5480" t="s">
        <v>206</v>
      </c>
      <c r="D5480" t="s">
        <v>212</v>
      </c>
      <c r="E5480" t="s">
        <v>81</v>
      </c>
      <c r="F5480" t="s">
        <v>309</v>
      </c>
      <c r="G5480">
        <v>12</v>
      </c>
      <c r="H5480" t="s">
        <v>272</v>
      </c>
      <c r="I5480">
        <v>2011</v>
      </c>
      <c r="J5480" t="s">
        <v>92</v>
      </c>
      <c r="K5480" t="s">
        <v>2356</v>
      </c>
      <c r="L5480">
        <v>10620.5995741526</v>
      </c>
      <c r="M5480" s="9" t="str">
        <f>Data[[#This Row],[schedule]]&amp;" | "&amp;Data[[#This Row],[section]]</f>
        <v>SCHEDULE 4: REPORT ON REGULATORY ASSET BASE ROLL FORWARD | 4.a</v>
      </c>
      <c r="N5480" s="9" t="str">
        <f t="shared" si="85"/>
        <v>SCHEDULE 4: REPORT ON REGULATORY ASSET BASE ROLL FORWARD | 4.a | Unallocated RAB | Indexed revaluations</v>
      </c>
    </row>
    <row r="5481" spans="1:14" hidden="1">
      <c r="A5481" t="s">
        <v>2</v>
      </c>
      <c r="B5481">
        <v>2011</v>
      </c>
      <c r="C5481" t="s">
        <v>206</v>
      </c>
      <c r="D5481" t="s">
        <v>212</v>
      </c>
      <c r="E5481" t="s">
        <v>81</v>
      </c>
      <c r="F5481" t="s">
        <v>310</v>
      </c>
      <c r="G5481">
        <v>12</v>
      </c>
      <c r="H5481" t="s">
        <v>272</v>
      </c>
      <c r="I5481">
        <v>2011</v>
      </c>
      <c r="J5481" t="s">
        <v>92</v>
      </c>
      <c r="K5481" t="s">
        <v>2263</v>
      </c>
      <c r="L5481">
        <v>9408.6811254393251</v>
      </c>
      <c r="M5481" s="9" t="str">
        <f>Data[[#This Row],[schedule]]&amp;" | "&amp;Data[[#This Row],[section]]</f>
        <v>SCHEDULE 4: REPORT ON REGULATORY ASSET BASE ROLL FORWARD | 4.a</v>
      </c>
      <c r="N5481" s="9" t="str">
        <f t="shared" si="85"/>
        <v>SCHEDULE 4: REPORT ON REGULATORY ASSET BASE ROLL FORWARD | 4.a | RAB | Indexed revaluations</v>
      </c>
    </row>
    <row r="5482" spans="1:14" hidden="1">
      <c r="A5482" t="s">
        <v>2</v>
      </c>
      <c r="B5482">
        <v>2011</v>
      </c>
      <c r="C5482" t="s">
        <v>206</v>
      </c>
      <c r="D5482" t="s">
        <v>212</v>
      </c>
      <c r="E5482" t="s">
        <v>81</v>
      </c>
      <c r="F5482" t="s">
        <v>309</v>
      </c>
      <c r="G5482">
        <v>13</v>
      </c>
      <c r="H5482" t="s">
        <v>273</v>
      </c>
      <c r="I5482">
        <v>2011</v>
      </c>
      <c r="J5482" t="s">
        <v>92</v>
      </c>
      <c r="K5482" t="s">
        <v>458</v>
      </c>
      <c r="L5482">
        <v>0</v>
      </c>
      <c r="M5482" s="9" t="str">
        <f>Data[[#This Row],[schedule]]&amp;" | "&amp;Data[[#This Row],[section]]</f>
        <v>SCHEDULE 4: REPORT ON REGULATORY ASSET BASE ROLL FORWARD | 4.a</v>
      </c>
      <c r="N5482" s="9" t="str">
        <f t="shared" si="85"/>
        <v>SCHEDULE 4: REPORT ON REGULATORY ASSET BASE ROLL FORWARD | 4.a | Unallocated RAB | Non-indexed revaluations</v>
      </c>
    </row>
    <row r="5483" spans="1:14" hidden="1">
      <c r="A5483" t="s">
        <v>2</v>
      </c>
      <c r="B5483">
        <v>2011</v>
      </c>
      <c r="C5483" t="s">
        <v>206</v>
      </c>
      <c r="D5483" t="s">
        <v>212</v>
      </c>
      <c r="E5483" t="s">
        <v>81</v>
      </c>
      <c r="F5483" t="s">
        <v>310</v>
      </c>
      <c r="G5483">
        <v>13</v>
      </c>
      <c r="H5483" t="s">
        <v>273</v>
      </c>
      <c r="I5483">
        <v>2011</v>
      </c>
      <c r="J5483" t="s">
        <v>92</v>
      </c>
      <c r="K5483" t="s">
        <v>458</v>
      </c>
      <c r="L5483">
        <v>0</v>
      </c>
      <c r="M5483" s="9" t="str">
        <f>Data[[#This Row],[schedule]]&amp;" | "&amp;Data[[#This Row],[section]]</f>
        <v>SCHEDULE 4: REPORT ON REGULATORY ASSET BASE ROLL FORWARD | 4.a</v>
      </c>
      <c r="N5483" s="9" t="str">
        <f t="shared" si="85"/>
        <v>SCHEDULE 4: REPORT ON REGULATORY ASSET BASE ROLL FORWARD | 4.a | RAB | Non-indexed revaluations</v>
      </c>
    </row>
    <row r="5484" spans="1:14" hidden="1">
      <c r="A5484" t="s">
        <v>2</v>
      </c>
      <c r="B5484">
        <v>2011</v>
      </c>
      <c r="C5484" t="s">
        <v>206</v>
      </c>
      <c r="D5484" t="s">
        <v>212</v>
      </c>
      <c r="E5484" t="s">
        <v>81</v>
      </c>
      <c r="F5484" t="s">
        <v>309</v>
      </c>
      <c r="G5484">
        <v>14</v>
      </c>
      <c r="H5484" t="s">
        <v>158</v>
      </c>
      <c r="I5484">
        <v>2011</v>
      </c>
      <c r="J5484" t="s">
        <v>92</v>
      </c>
      <c r="K5484" t="s">
        <v>2356</v>
      </c>
      <c r="L5484">
        <v>10620.5995741526</v>
      </c>
      <c r="M5484" s="9" t="str">
        <f>Data[[#This Row],[schedule]]&amp;" | "&amp;Data[[#This Row],[section]]</f>
        <v>SCHEDULE 4: REPORT ON REGULATORY ASSET BASE ROLL FORWARD | 4.a</v>
      </c>
      <c r="N5484" s="9" t="str">
        <f t="shared" si="85"/>
        <v>SCHEDULE 4: REPORT ON REGULATORY ASSET BASE ROLL FORWARD | 4.a | Unallocated RAB | Total revaluations</v>
      </c>
    </row>
    <row r="5485" spans="1:14" hidden="1">
      <c r="A5485" t="s">
        <v>2</v>
      </c>
      <c r="B5485">
        <v>2011</v>
      </c>
      <c r="C5485" t="s">
        <v>206</v>
      </c>
      <c r="D5485" t="s">
        <v>212</v>
      </c>
      <c r="E5485" t="s">
        <v>81</v>
      </c>
      <c r="F5485" t="s">
        <v>310</v>
      </c>
      <c r="G5485">
        <v>14</v>
      </c>
      <c r="H5485" t="s">
        <v>158</v>
      </c>
      <c r="I5485">
        <v>2011</v>
      </c>
      <c r="J5485" t="s">
        <v>92</v>
      </c>
      <c r="K5485" t="s">
        <v>2263</v>
      </c>
      <c r="L5485">
        <v>9408.6811254393251</v>
      </c>
      <c r="M5485" s="9" t="str">
        <f>Data[[#This Row],[schedule]]&amp;" | "&amp;Data[[#This Row],[section]]</f>
        <v>SCHEDULE 4: REPORT ON REGULATORY ASSET BASE ROLL FORWARD | 4.a</v>
      </c>
      <c r="N5485" s="9" t="str">
        <f t="shared" si="85"/>
        <v>SCHEDULE 4: REPORT ON REGULATORY ASSET BASE ROLL FORWARD | 4.a | RAB | Total revaluations</v>
      </c>
    </row>
    <row r="5486" spans="1:14" hidden="1">
      <c r="A5486" t="s">
        <v>2</v>
      </c>
      <c r="B5486">
        <v>2011</v>
      </c>
      <c r="C5486" t="s">
        <v>206</v>
      </c>
      <c r="D5486" t="s">
        <v>212</v>
      </c>
      <c r="E5486" t="s">
        <v>81</v>
      </c>
      <c r="F5486" t="s">
        <v>309</v>
      </c>
      <c r="G5486">
        <v>16</v>
      </c>
      <c r="H5486" t="s">
        <v>274</v>
      </c>
      <c r="I5486">
        <v>2011</v>
      </c>
      <c r="J5486" t="s">
        <v>92</v>
      </c>
      <c r="K5486" t="s">
        <v>2357</v>
      </c>
      <c r="L5486">
        <v>139609</v>
      </c>
      <c r="M5486" s="9" t="str">
        <f>Data[[#This Row],[schedule]]&amp;" | "&amp;Data[[#This Row],[section]]</f>
        <v>SCHEDULE 4: REPORT ON REGULATORY ASSET BASE ROLL FORWARD | 4.a</v>
      </c>
      <c r="N5486" s="9" t="str">
        <f t="shared" si="85"/>
        <v>SCHEDULE 4: REPORT ON REGULATORY ASSET BASE ROLL FORWARD | 4.a | Unallocated RAB | Assets commissioned (other than below)</v>
      </c>
    </row>
    <row r="5487" spans="1:14" hidden="1">
      <c r="A5487" t="s">
        <v>2</v>
      </c>
      <c r="B5487">
        <v>2011</v>
      </c>
      <c r="C5487" t="s">
        <v>206</v>
      </c>
      <c r="D5487" t="s">
        <v>212</v>
      </c>
      <c r="E5487" t="s">
        <v>81</v>
      </c>
      <c r="F5487" t="s">
        <v>310</v>
      </c>
      <c r="G5487">
        <v>16</v>
      </c>
      <c r="H5487" t="s">
        <v>274</v>
      </c>
      <c r="I5487">
        <v>2011</v>
      </c>
      <c r="J5487" t="s">
        <v>92</v>
      </c>
      <c r="K5487" t="s">
        <v>2358</v>
      </c>
      <c r="L5487">
        <v>103857</v>
      </c>
      <c r="M5487" s="9" t="str">
        <f>Data[[#This Row],[schedule]]&amp;" | "&amp;Data[[#This Row],[section]]</f>
        <v>SCHEDULE 4: REPORT ON REGULATORY ASSET BASE ROLL FORWARD | 4.a</v>
      </c>
      <c r="N5487" s="9" t="str">
        <f t="shared" si="85"/>
        <v>SCHEDULE 4: REPORT ON REGULATORY ASSET BASE ROLL FORWARD | 4.a | RAB | Assets commissioned (other than below)</v>
      </c>
    </row>
    <row r="5488" spans="1:14" hidden="1">
      <c r="A5488" t="s">
        <v>2</v>
      </c>
      <c r="B5488">
        <v>2011</v>
      </c>
      <c r="C5488" t="s">
        <v>206</v>
      </c>
      <c r="D5488" t="s">
        <v>212</v>
      </c>
      <c r="E5488" t="s">
        <v>81</v>
      </c>
      <c r="F5488" t="s">
        <v>309</v>
      </c>
      <c r="G5488">
        <v>17</v>
      </c>
      <c r="H5488" t="s">
        <v>275</v>
      </c>
      <c r="I5488">
        <v>2011</v>
      </c>
      <c r="J5488" t="s">
        <v>92</v>
      </c>
      <c r="K5488" t="s">
        <v>458</v>
      </c>
      <c r="L5488">
        <v>0</v>
      </c>
      <c r="M5488" s="9" t="str">
        <f>Data[[#This Row],[schedule]]&amp;" | "&amp;Data[[#This Row],[section]]</f>
        <v>SCHEDULE 4: REPORT ON REGULATORY ASSET BASE ROLL FORWARD | 4.a</v>
      </c>
      <c r="N5488" s="9" t="str">
        <f t="shared" si="85"/>
        <v>SCHEDULE 4: REPORT ON REGULATORY ASSET BASE ROLL FORWARD | 4.a | Unallocated RAB | Assets acquired from a regulated supplier</v>
      </c>
    </row>
    <row r="5489" spans="1:14" hidden="1">
      <c r="A5489" t="s">
        <v>2</v>
      </c>
      <c r="B5489">
        <v>2011</v>
      </c>
      <c r="C5489" t="s">
        <v>206</v>
      </c>
      <c r="D5489" t="s">
        <v>212</v>
      </c>
      <c r="E5489" t="s">
        <v>81</v>
      </c>
      <c r="F5489" t="s">
        <v>310</v>
      </c>
      <c r="G5489">
        <v>17</v>
      </c>
      <c r="H5489" t="s">
        <v>275</v>
      </c>
      <c r="I5489">
        <v>2011</v>
      </c>
      <c r="J5489" t="s">
        <v>92</v>
      </c>
      <c r="K5489" t="s">
        <v>458</v>
      </c>
      <c r="L5489">
        <v>0</v>
      </c>
      <c r="M5489" s="9" t="str">
        <f>Data[[#This Row],[schedule]]&amp;" | "&amp;Data[[#This Row],[section]]</f>
        <v>SCHEDULE 4: REPORT ON REGULATORY ASSET BASE ROLL FORWARD | 4.a</v>
      </c>
      <c r="N5489" s="9" t="str">
        <f t="shared" si="85"/>
        <v>SCHEDULE 4: REPORT ON REGULATORY ASSET BASE ROLL FORWARD | 4.a | RAB | Assets acquired from a regulated supplier</v>
      </c>
    </row>
    <row r="5490" spans="1:14" hidden="1">
      <c r="A5490" t="s">
        <v>2</v>
      </c>
      <c r="B5490">
        <v>2011</v>
      </c>
      <c r="C5490" t="s">
        <v>206</v>
      </c>
      <c r="D5490" t="s">
        <v>212</v>
      </c>
      <c r="E5490" t="s">
        <v>81</v>
      </c>
      <c r="F5490" t="s">
        <v>309</v>
      </c>
      <c r="G5490">
        <v>18</v>
      </c>
      <c r="H5490" t="s">
        <v>276</v>
      </c>
      <c r="I5490">
        <v>2011</v>
      </c>
      <c r="J5490" t="s">
        <v>92</v>
      </c>
      <c r="K5490" t="s">
        <v>458</v>
      </c>
      <c r="L5490">
        <v>0</v>
      </c>
      <c r="M5490" s="9" t="str">
        <f>Data[[#This Row],[schedule]]&amp;" | "&amp;Data[[#This Row],[section]]</f>
        <v>SCHEDULE 4: REPORT ON REGULATORY ASSET BASE ROLL FORWARD | 4.a</v>
      </c>
      <c r="N5490" s="9" t="str">
        <f t="shared" si="85"/>
        <v>SCHEDULE 4: REPORT ON REGULATORY ASSET BASE ROLL FORWARD | 4.a | Unallocated RAB | Assets acquired from a related party</v>
      </c>
    </row>
    <row r="5491" spans="1:14" hidden="1">
      <c r="A5491" t="s">
        <v>2</v>
      </c>
      <c r="B5491">
        <v>2011</v>
      </c>
      <c r="C5491" t="s">
        <v>206</v>
      </c>
      <c r="D5491" t="s">
        <v>212</v>
      </c>
      <c r="E5491" t="s">
        <v>81</v>
      </c>
      <c r="F5491" t="s">
        <v>310</v>
      </c>
      <c r="G5491">
        <v>18</v>
      </c>
      <c r="H5491" t="s">
        <v>276</v>
      </c>
      <c r="I5491">
        <v>2011</v>
      </c>
      <c r="J5491" t="s">
        <v>92</v>
      </c>
      <c r="K5491" t="s">
        <v>458</v>
      </c>
      <c r="L5491">
        <v>0</v>
      </c>
      <c r="M5491" s="9" t="str">
        <f>Data[[#This Row],[schedule]]&amp;" | "&amp;Data[[#This Row],[section]]</f>
        <v>SCHEDULE 4: REPORT ON REGULATORY ASSET BASE ROLL FORWARD | 4.a</v>
      </c>
      <c r="N5491" s="9" t="str">
        <f t="shared" si="85"/>
        <v>SCHEDULE 4: REPORT ON REGULATORY ASSET BASE ROLL FORWARD | 4.a | RAB | Assets acquired from a related party</v>
      </c>
    </row>
    <row r="5492" spans="1:14" hidden="1">
      <c r="A5492" t="s">
        <v>2</v>
      </c>
      <c r="B5492">
        <v>2011</v>
      </c>
      <c r="C5492" t="s">
        <v>206</v>
      </c>
      <c r="D5492" t="s">
        <v>212</v>
      </c>
      <c r="E5492" t="s">
        <v>81</v>
      </c>
      <c r="F5492" t="s">
        <v>309</v>
      </c>
      <c r="G5492">
        <v>19</v>
      </c>
      <c r="H5492" t="s">
        <v>277</v>
      </c>
      <c r="I5492">
        <v>2011</v>
      </c>
      <c r="J5492" t="s">
        <v>92</v>
      </c>
      <c r="K5492" t="s">
        <v>2357</v>
      </c>
      <c r="L5492">
        <v>139609</v>
      </c>
      <c r="M5492" s="9" t="str">
        <f>Data[[#This Row],[schedule]]&amp;" | "&amp;Data[[#This Row],[section]]</f>
        <v>SCHEDULE 4: REPORT ON REGULATORY ASSET BASE ROLL FORWARD | 4.a</v>
      </c>
      <c r="N5492" s="9" t="str">
        <f t="shared" si="85"/>
        <v xml:space="preserve">SCHEDULE 4: REPORT ON REGULATORY ASSET BASE ROLL FORWARD | 4.a | Unallocated RAB | Assets commissioned  </v>
      </c>
    </row>
    <row r="5493" spans="1:14" hidden="1">
      <c r="A5493" t="s">
        <v>2</v>
      </c>
      <c r="B5493">
        <v>2011</v>
      </c>
      <c r="C5493" t="s">
        <v>206</v>
      </c>
      <c r="D5493" t="s">
        <v>212</v>
      </c>
      <c r="E5493" t="s">
        <v>81</v>
      </c>
      <c r="F5493" t="s">
        <v>310</v>
      </c>
      <c r="G5493">
        <v>19</v>
      </c>
      <c r="H5493" t="s">
        <v>277</v>
      </c>
      <c r="I5493">
        <v>2011</v>
      </c>
      <c r="J5493" t="s">
        <v>92</v>
      </c>
      <c r="K5493" t="s">
        <v>2358</v>
      </c>
      <c r="L5493">
        <v>103857</v>
      </c>
      <c r="M5493" s="9" t="str">
        <f>Data[[#This Row],[schedule]]&amp;" | "&amp;Data[[#This Row],[section]]</f>
        <v>SCHEDULE 4: REPORT ON REGULATORY ASSET BASE ROLL FORWARD | 4.a</v>
      </c>
      <c r="N5493" s="9" t="str">
        <f t="shared" si="85"/>
        <v xml:space="preserve">SCHEDULE 4: REPORT ON REGULATORY ASSET BASE ROLL FORWARD | 4.a | RAB | Assets commissioned  </v>
      </c>
    </row>
    <row r="5494" spans="1:14" hidden="1">
      <c r="A5494" t="s">
        <v>2</v>
      </c>
      <c r="B5494">
        <v>2011</v>
      </c>
      <c r="C5494" t="s">
        <v>206</v>
      </c>
      <c r="D5494" t="s">
        <v>212</v>
      </c>
      <c r="E5494" t="s">
        <v>81</v>
      </c>
      <c r="F5494" t="s">
        <v>309</v>
      </c>
      <c r="G5494">
        <v>21</v>
      </c>
      <c r="H5494" t="s">
        <v>278</v>
      </c>
      <c r="I5494">
        <v>2011</v>
      </c>
      <c r="J5494" t="s">
        <v>92</v>
      </c>
      <c r="K5494" t="s">
        <v>2302</v>
      </c>
      <c r="L5494">
        <v>44</v>
      </c>
      <c r="M5494" s="9" t="str">
        <f>Data[[#This Row],[schedule]]&amp;" | "&amp;Data[[#This Row],[section]]</f>
        <v>SCHEDULE 4: REPORT ON REGULATORY ASSET BASE ROLL FORWARD | 4.a</v>
      </c>
      <c r="N5494" s="9" t="str">
        <f t="shared" si="85"/>
        <v>SCHEDULE 4: REPORT ON REGULATORY ASSET BASE ROLL FORWARD | 4.a | Unallocated RAB | Asset disposals (other)</v>
      </c>
    </row>
    <row r="5495" spans="1:14" hidden="1">
      <c r="A5495" t="s">
        <v>2</v>
      </c>
      <c r="B5495">
        <v>2011</v>
      </c>
      <c r="C5495" t="s">
        <v>206</v>
      </c>
      <c r="D5495" t="s">
        <v>212</v>
      </c>
      <c r="E5495" t="s">
        <v>81</v>
      </c>
      <c r="F5495" t="s">
        <v>310</v>
      </c>
      <c r="G5495">
        <v>21</v>
      </c>
      <c r="H5495" t="s">
        <v>278</v>
      </c>
      <c r="I5495">
        <v>2011</v>
      </c>
      <c r="J5495" t="s">
        <v>92</v>
      </c>
      <c r="K5495" t="s">
        <v>2359</v>
      </c>
      <c r="L5495">
        <v>30</v>
      </c>
      <c r="M5495" s="9" t="str">
        <f>Data[[#This Row],[schedule]]&amp;" | "&amp;Data[[#This Row],[section]]</f>
        <v>SCHEDULE 4: REPORT ON REGULATORY ASSET BASE ROLL FORWARD | 4.a</v>
      </c>
      <c r="N5495" s="9" t="str">
        <f t="shared" si="85"/>
        <v>SCHEDULE 4: REPORT ON REGULATORY ASSET BASE ROLL FORWARD | 4.a | RAB | Asset disposals (other)</v>
      </c>
    </row>
    <row r="5496" spans="1:14" hidden="1">
      <c r="A5496" t="s">
        <v>2</v>
      </c>
      <c r="B5496">
        <v>2011</v>
      </c>
      <c r="C5496" t="s">
        <v>206</v>
      </c>
      <c r="D5496" t="s">
        <v>212</v>
      </c>
      <c r="E5496" t="s">
        <v>81</v>
      </c>
      <c r="F5496" t="s">
        <v>309</v>
      </c>
      <c r="G5496">
        <v>22</v>
      </c>
      <c r="H5496" t="s">
        <v>279</v>
      </c>
      <c r="I5496">
        <v>2011</v>
      </c>
      <c r="J5496" t="s">
        <v>92</v>
      </c>
      <c r="K5496" t="s">
        <v>458</v>
      </c>
      <c r="L5496">
        <v>0</v>
      </c>
      <c r="M5496" s="9" t="str">
        <f>Data[[#This Row],[schedule]]&amp;" | "&amp;Data[[#This Row],[section]]</f>
        <v>SCHEDULE 4: REPORT ON REGULATORY ASSET BASE ROLL FORWARD | 4.a</v>
      </c>
      <c r="N5496" s="9" t="str">
        <f t="shared" si="85"/>
        <v>SCHEDULE 4: REPORT ON REGULATORY ASSET BASE ROLL FORWARD | 4.a | Unallocated RAB | Asset disposals to a regulated supplier</v>
      </c>
    </row>
    <row r="5497" spans="1:14" hidden="1">
      <c r="A5497" t="s">
        <v>2</v>
      </c>
      <c r="B5497">
        <v>2011</v>
      </c>
      <c r="C5497" t="s">
        <v>206</v>
      </c>
      <c r="D5497" t="s">
        <v>212</v>
      </c>
      <c r="E5497" t="s">
        <v>81</v>
      </c>
      <c r="F5497" t="s">
        <v>310</v>
      </c>
      <c r="G5497">
        <v>22</v>
      </c>
      <c r="H5497" t="s">
        <v>279</v>
      </c>
      <c r="I5497">
        <v>2011</v>
      </c>
      <c r="J5497" t="s">
        <v>92</v>
      </c>
      <c r="K5497" t="s">
        <v>458</v>
      </c>
      <c r="L5497">
        <v>0</v>
      </c>
      <c r="M5497" s="9" t="str">
        <f>Data[[#This Row],[schedule]]&amp;" | "&amp;Data[[#This Row],[section]]</f>
        <v>SCHEDULE 4: REPORT ON REGULATORY ASSET BASE ROLL FORWARD | 4.a</v>
      </c>
      <c r="N5497" s="9" t="str">
        <f t="shared" si="85"/>
        <v>SCHEDULE 4: REPORT ON REGULATORY ASSET BASE ROLL FORWARD | 4.a | RAB | Asset disposals to a regulated supplier</v>
      </c>
    </row>
    <row r="5498" spans="1:14" hidden="1">
      <c r="A5498" t="s">
        <v>2</v>
      </c>
      <c r="B5498">
        <v>2011</v>
      </c>
      <c r="C5498" t="s">
        <v>206</v>
      </c>
      <c r="D5498" t="s">
        <v>212</v>
      </c>
      <c r="E5498" t="s">
        <v>81</v>
      </c>
      <c r="F5498" t="s">
        <v>309</v>
      </c>
      <c r="G5498">
        <v>23</v>
      </c>
      <c r="H5498" t="s">
        <v>280</v>
      </c>
      <c r="I5498">
        <v>2011</v>
      </c>
      <c r="J5498" t="s">
        <v>92</v>
      </c>
      <c r="K5498" t="s">
        <v>458</v>
      </c>
      <c r="L5498">
        <v>0</v>
      </c>
      <c r="M5498" s="9" t="str">
        <f>Data[[#This Row],[schedule]]&amp;" | "&amp;Data[[#This Row],[section]]</f>
        <v>SCHEDULE 4: REPORT ON REGULATORY ASSET BASE ROLL FORWARD | 4.a</v>
      </c>
      <c r="N5498" s="9" t="str">
        <f t="shared" si="85"/>
        <v>SCHEDULE 4: REPORT ON REGULATORY ASSET BASE ROLL FORWARD | 4.a | Unallocated RAB | Asset disposals to a related party</v>
      </c>
    </row>
    <row r="5499" spans="1:14" hidden="1">
      <c r="A5499" t="s">
        <v>2</v>
      </c>
      <c r="B5499">
        <v>2011</v>
      </c>
      <c r="C5499" t="s">
        <v>206</v>
      </c>
      <c r="D5499" t="s">
        <v>212</v>
      </c>
      <c r="E5499" t="s">
        <v>81</v>
      </c>
      <c r="F5499" t="s">
        <v>310</v>
      </c>
      <c r="G5499">
        <v>23</v>
      </c>
      <c r="H5499" t="s">
        <v>280</v>
      </c>
      <c r="I5499">
        <v>2011</v>
      </c>
      <c r="J5499" t="s">
        <v>92</v>
      </c>
      <c r="K5499" t="s">
        <v>458</v>
      </c>
      <c r="L5499">
        <v>0</v>
      </c>
      <c r="M5499" s="9" t="str">
        <f>Data[[#This Row],[schedule]]&amp;" | "&amp;Data[[#This Row],[section]]</f>
        <v>SCHEDULE 4: REPORT ON REGULATORY ASSET BASE ROLL FORWARD | 4.a</v>
      </c>
      <c r="N5499" s="9" t="str">
        <f t="shared" si="85"/>
        <v>SCHEDULE 4: REPORT ON REGULATORY ASSET BASE ROLL FORWARD | 4.a | RAB | Asset disposals to a related party</v>
      </c>
    </row>
    <row r="5500" spans="1:14" hidden="1">
      <c r="A5500" t="s">
        <v>2</v>
      </c>
      <c r="B5500">
        <v>2011</v>
      </c>
      <c r="C5500" t="s">
        <v>206</v>
      </c>
      <c r="D5500" t="s">
        <v>212</v>
      </c>
      <c r="E5500" t="s">
        <v>81</v>
      </c>
      <c r="F5500" t="s">
        <v>309</v>
      </c>
      <c r="G5500">
        <v>24</v>
      </c>
      <c r="H5500" t="s">
        <v>63</v>
      </c>
      <c r="I5500">
        <v>2011</v>
      </c>
      <c r="J5500" t="s">
        <v>92</v>
      </c>
      <c r="K5500" t="s">
        <v>2302</v>
      </c>
      <c r="L5500">
        <v>44</v>
      </c>
      <c r="M5500" s="9" t="str">
        <f>Data[[#This Row],[schedule]]&amp;" | "&amp;Data[[#This Row],[section]]</f>
        <v>SCHEDULE 4: REPORT ON REGULATORY ASSET BASE ROLL FORWARD | 4.a</v>
      </c>
      <c r="N5500" s="9" t="str">
        <f t="shared" si="85"/>
        <v>SCHEDULE 4: REPORT ON REGULATORY ASSET BASE ROLL FORWARD | 4.a | Unallocated RAB | Asset disposals</v>
      </c>
    </row>
    <row r="5501" spans="1:14" hidden="1">
      <c r="A5501" t="s">
        <v>2</v>
      </c>
      <c r="B5501">
        <v>2011</v>
      </c>
      <c r="C5501" t="s">
        <v>206</v>
      </c>
      <c r="D5501" t="s">
        <v>212</v>
      </c>
      <c r="E5501" t="s">
        <v>81</v>
      </c>
      <c r="F5501" t="s">
        <v>310</v>
      </c>
      <c r="G5501">
        <v>24</v>
      </c>
      <c r="H5501" t="s">
        <v>63</v>
      </c>
      <c r="I5501">
        <v>2011</v>
      </c>
      <c r="J5501" t="s">
        <v>92</v>
      </c>
      <c r="K5501" t="s">
        <v>2359</v>
      </c>
      <c r="L5501">
        <v>30</v>
      </c>
      <c r="M5501" s="9" t="str">
        <f>Data[[#This Row],[schedule]]&amp;" | "&amp;Data[[#This Row],[section]]</f>
        <v>SCHEDULE 4: REPORT ON REGULATORY ASSET BASE ROLL FORWARD | 4.a</v>
      </c>
      <c r="N5501" s="9" t="str">
        <f t="shared" si="85"/>
        <v>SCHEDULE 4: REPORT ON REGULATORY ASSET BASE ROLL FORWARD | 4.a | RAB | Asset disposals</v>
      </c>
    </row>
    <row r="5502" spans="1:14" hidden="1">
      <c r="A5502" t="s">
        <v>2</v>
      </c>
      <c r="B5502">
        <v>2011</v>
      </c>
      <c r="C5502" t="s">
        <v>206</v>
      </c>
      <c r="D5502" t="s">
        <v>212</v>
      </c>
      <c r="E5502" t="s">
        <v>81</v>
      </c>
      <c r="F5502" t="s">
        <v>309</v>
      </c>
      <c r="G5502">
        <v>26</v>
      </c>
      <c r="H5502" t="s">
        <v>281</v>
      </c>
      <c r="I5502">
        <v>2011</v>
      </c>
      <c r="J5502" t="s">
        <v>92</v>
      </c>
      <c r="K5502" t="s">
        <v>458</v>
      </c>
      <c r="L5502">
        <v>0</v>
      </c>
      <c r="M5502" s="9" t="str">
        <f>Data[[#This Row],[schedule]]&amp;" | "&amp;Data[[#This Row],[section]]</f>
        <v>SCHEDULE 4: REPORT ON REGULATORY ASSET BASE ROLL FORWARD | 4.a</v>
      </c>
      <c r="N5502" s="9" t="str">
        <f t="shared" si="85"/>
        <v>SCHEDULE 4: REPORT ON REGULATORY ASSET BASE ROLL FORWARD | 4.a | Unallocated RAB | Lost and found assets adjustment</v>
      </c>
    </row>
    <row r="5503" spans="1:14" hidden="1">
      <c r="A5503" t="s">
        <v>2</v>
      </c>
      <c r="B5503">
        <v>2011</v>
      </c>
      <c r="C5503" t="s">
        <v>206</v>
      </c>
      <c r="D5503" t="s">
        <v>212</v>
      </c>
      <c r="E5503" t="s">
        <v>81</v>
      </c>
      <c r="F5503" t="s">
        <v>310</v>
      </c>
      <c r="G5503">
        <v>26</v>
      </c>
      <c r="H5503" t="s">
        <v>281</v>
      </c>
      <c r="I5503">
        <v>2011</v>
      </c>
      <c r="J5503" t="s">
        <v>92</v>
      </c>
      <c r="K5503" t="s">
        <v>458</v>
      </c>
      <c r="L5503">
        <v>0</v>
      </c>
      <c r="M5503" s="9" t="str">
        <f>Data[[#This Row],[schedule]]&amp;" | "&amp;Data[[#This Row],[section]]</f>
        <v>SCHEDULE 4: REPORT ON REGULATORY ASSET BASE ROLL FORWARD | 4.a</v>
      </c>
      <c r="N5503" s="9" t="str">
        <f t="shared" si="85"/>
        <v>SCHEDULE 4: REPORT ON REGULATORY ASSET BASE ROLL FORWARD | 4.a | RAB | Lost and found assets adjustment</v>
      </c>
    </row>
    <row r="5504" spans="1:14" hidden="1">
      <c r="A5504" t="s">
        <v>2</v>
      </c>
      <c r="B5504">
        <v>2011</v>
      </c>
      <c r="C5504" t="s">
        <v>206</v>
      </c>
      <c r="D5504" t="s">
        <v>212</v>
      </c>
      <c r="E5504" t="s">
        <v>81</v>
      </c>
      <c r="F5504" t="s">
        <v>310</v>
      </c>
      <c r="G5504">
        <v>28</v>
      </c>
      <c r="H5504" t="s">
        <v>282</v>
      </c>
      <c r="I5504">
        <v>2011</v>
      </c>
      <c r="J5504" t="s">
        <v>92</v>
      </c>
      <c r="K5504" t="s">
        <v>2360</v>
      </c>
      <c r="L5504">
        <v>2136.5821805986338</v>
      </c>
      <c r="M5504" s="9" t="str">
        <f>Data[[#This Row],[schedule]]&amp;" | "&amp;Data[[#This Row],[section]]</f>
        <v>SCHEDULE 4: REPORT ON REGULATORY ASSET BASE ROLL FORWARD | 4.a</v>
      </c>
      <c r="N5504" s="9" t="str">
        <f t="shared" si="85"/>
        <v>SCHEDULE 4: REPORT ON REGULATORY ASSET BASE ROLL FORWARD | 4.a | RAB | Adjustment resulting from cost allocation</v>
      </c>
    </row>
    <row r="5505" spans="1:14" hidden="1">
      <c r="A5505" t="s">
        <v>2</v>
      </c>
      <c r="B5505">
        <v>2011</v>
      </c>
      <c r="C5505" t="s">
        <v>206</v>
      </c>
      <c r="D5505" t="s">
        <v>212</v>
      </c>
      <c r="E5505" t="s">
        <v>81</v>
      </c>
      <c r="F5505" t="s">
        <v>309</v>
      </c>
      <c r="G5505">
        <v>30</v>
      </c>
      <c r="H5505" t="s">
        <v>283</v>
      </c>
      <c r="I5505">
        <v>2011</v>
      </c>
      <c r="J5505" t="s">
        <v>92</v>
      </c>
      <c r="K5505" t="s">
        <v>2361</v>
      </c>
      <c r="L5505">
        <v>467058.57749586971</v>
      </c>
      <c r="M5505" s="9" t="str">
        <f>Data[[#This Row],[schedule]]&amp;" | "&amp;Data[[#This Row],[section]]</f>
        <v>SCHEDULE 4: REPORT ON REGULATORY ASSET BASE ROLL FORWARD | 4.a</v>
      </c>
      <c r="N5505" s="9" t="str">
        <f t="shared" si="85"/>
        <v>SCHEDULE 4: REPORT ON REGULATORY ASSET BASE ROLL FORWARD | 4.a | Unallocated RAB | RAB value †</v>
      </c>
    </row>
    <row r="5506" spans="1:14" hidden="1">
      <c r="A5506" t="s">
        <v>2</v>
      </c>
      <c r="B5506">
        <v>2011</v>
      </c>
      <c r="C5506" t="s">
        <v>206</v>
      </c>
      <c r="D5506" t="s">
        <v>212</v>
      </c>
      <c r="E5506" t="s">
        <v>81</v>
      </c>
      <c r="F5506" t="s">
        <v>310</v>
      </c>
      <c r="G5506">
        <v>30</v>
      </c>
      <c r="H5506" t="s">
        <v>283</v>
      </c>
      <c r="I5506">
        <v>2011</v>
      </c>
      <c r="J5506" t="s">
        <v>92</v>
      </c>
      <c r="K5506" t="s">
        <v>2241</v>
      </c>
      <c r="L5506">
        <v>396689.67915656068</v>
      </c>
      <c r="M5506" s="9" t="str">
        <f>Data[[#This Row],[schedule]]&amp;" | "&amp;Data[[#This Row],[section]]</f>
        <v>SCHEDULE 4: REPORT ON REGULATORY ASSET BASE ROLL FORWARD | 4.a</v>
      </c>
      <c r="N5506" s="9" t="str">
        <f t="shared" ref="N5506:N5569" si="86">SUBSTITUTE(SUBSTITUTE(SUBSTITUTE(C5506&amp;" | "&amp;D5506&amp;" | "&amp;E5506&amp;" | "&amp;F5506&amp;" | "&amp;H5506," |  |  | "," | ")," |  |  | "," | ")," |  | "," | ")</f>
        <v>SCHEDULE 4: REPORT ON REGULATORY ASSET BASE ROLL FORWARD | 4.a | RAB | RAB value †</v>
      </c>
    </row>
    <row r="5507" spans="1:14" hidden="1">
      <c r="A5507" t="s">
        <v>2</v>
      </c>
      <c r="B5507">
        <v>2011</v>
      </c>
      <c r="C5507" t="s">
        <v>206</v>
      </c>
      <c r="D5507" t="s">
        <v>213</v>
      </c>
      <c r="E5507" t="s">
        <v>81</v>
      </c>
      <c r="F5507" t="s">
        <v>309</v>
      </c>
      <c r="G5507">
        <v>56</v>
      </c>
      <c r="H5507" t="s">
        <v>284</v>
      </c>
      <c r="I5507">
        <v>2011</v>
      </c>
      <c r="J5507" t="s">
        <v>92</v>
      </c>
      <c r="K5507" t="s">
        <v>2355</v>
      </c>
      <c r="L5507">
        <v>14811.02207828292</v>
      </c>
      <c r="M5507" s="9" t="str">
        <f>Data[[#This Row],[schedule]]&amp;" | "&amp;Data[[#This Row],[section]]</f>
        <v>SCHEDULE 4: REPORT ON REGULATORY ASSET BASE ROLL FORWARD | 4b(i): Regulatory Depreciation</v>
      </c>
      <c r="N5507" s="9" t="str">
        <f t="shared" si="86"/>
        <v>SCHEDULE 4: REPORT ON REGULATORY ASSET BASE ROLL FORWARD | 4b(i): Regulatory Depreciation | Unallocated RAB | Standard depreciation</v>
      </c>
    </row>
    <row r="5508" spans="1:14" hidden="1">
      <c r="A5508" t="s">
        <v>2</v>
      </c>
      <c r="B5508">
        <v>2011</v>
      </c>
      <c r="C5508" t="s">
        <v>206</v>
      </c>
      <c r="D5508" t="s">
        <v>213</v>
      </c>
      <c r="E5508" t="s">
        <v>81</v>
      </c>
      <c r="F5508" t="s">
        <v>310</v>
      </c>
      <c r="G5508">
        <v>56</v>
      </c>
      <c r="H5508" t="s">
        <v>284</v>
      </c>
      <c r="I5508">
        <v>2011</v>
      </c>
      <c r="J5508" t="s">
        <v>92</v>
      </c>
      <c r="K5508" t="s">
        <v>2258</v>
      </c>
      <c r="L5508">
        <v>12443.584149477279</v>
      </c>
      <c r="M5508" s="9" t="str">
        <f>Data[[#This Row],[schedule]]&amp;" | "&amp;Data[[#This Row],[section]]</f>
        <v>SCHEDULE 4: REPORT ON REGULATORY ASSET BASE ROLL FORWARD | 4b(i): Regulatory Depreciation</v>
      </c>
      <c r="N5508" s="9" t="str">
        <f t="shared" si="86"/>
        <v>SCHEDULE 4: REPORT ON REGULATORY ASSET BASE ROLL FORWARD | 4b(i): Regulatory Depreciation | RAB | Standard depreciation</v>
      </c>
    </row>
    <row r="5509" spans="1:14" hidden="1">
      <c r="A5509" t="s">
        <v>2</v>
      </c>
      <c r="B5509">
        <v>2011</v>
      </c>
      <c r="C5509" t="s">
        <v>206</v>
      </c>
      <c r="D5509" t="s">
        <v>213</v>
      </c>
      <c r="E5509" t="s">
        <v>81</v>
      </c>
      <c r="F5509" t="s">
        <v>309</v>
      </c>
      <c r="G5509">
        <v>57</v>
      </c>
      <c r="H5509" t="s">
        <v>285</v>
      </c>
      <c r="I5509">
        <v>2011</v>
      </c>
      <c r="J5509" t="s">
        <v>92</v>
      </c>
      <c r="K5509" t="s">
        <v>458</v>
      </c>
      <c r="L5509">
        <v>0</v>
      </c>
      <c r="M5509" s="9" t="str">
        <f>Data[[#This Row],[schedule]]&amp;" | "&amp;Data[[#This Row],[section]]</f>
        <v>SCHEDULE 4: REPORT ON REGULATORY ASSET BASE ROLL FORWARD | 4b(i): Regulatory Depreciation</v>
      </c>
      <c r="N5509" s="9" t="str">
        <f t="shared" si="86"/>
        <v>SCHEDULE 4: REPORT ON REGULATORY ASSET BASE ROLL FORWARD | 4b(i): Regulatory Depreciation | Unallocated RAB | Non-standard depreciation</v>
      </c>
    </row>
    <row r="5510" spans="1:14" hidden="1">
      <c r="A5510" t="s">
        <v>2</v>
      </c>
      <c r="B5510">
        <v>2011</v>
      </c>
      <c r="C5510" t="s">
        <v>206</v>
      </c>
      <c r="D5510" t="s">
        <v>213</v>
      </c>
      <c r="E5510" t="s">
        <v>81</v>
      </c>
      <c r="F5510" t="s">
        <v>310</v>
      </c>
      <c r="G5510">
        <v>57</v>
      </c>
      <c r="H5510" t="s">
        <v>285</v>
      </c>
      <c r="I5510">
        <v>2011</v>
      </c>
      <c r="J5510" t="s">
        <v>92</v>
      </c>
      <c r="K5510" t="s">
        <v>458</v>
      </c>
      <c r="L5510">
        <v>0</v>
      </c>
      <c r="M5510" s="9" t="str">
        <f>Data[[#This Row],[schedule]]&amp;" | "&amp;Data[[#This Row],[section]]</f>
        <v>SCHEDULE 4: REPORT ON REGULATORY ASSET BASE ROLL FORWARD | 4b(i): Regulatory Depreciation</v>
      </c>
      <c r="N5510" s="9" t="str">
        <f t="shared" si="86"/>
        <v>SCHEDULE 4: REPORT ON REGULATORY ASSET BASE ROLL FORWARD | 4b(i): Regulatory Depreciation | RAB | Non-standard depreciation</v>
      </c>
    </row>
    <row r="5511" spans="1:14" hidden="1">
      <c r="A5511" t="s">
        <v>2</v>
      </c>
      <c r="B5511">
        <v>2011</v>
      </c>
      <c r="C5511" t="s">
        <v>206</v>
      </c>
      <c r="D5511" t="s">
        <v>213</v>
      </c>
      <c r="E5511" t="s">
        <v>81</v>
      </c>
      <c r="F5511" t="s">
        <v>309</v>
      </c>
      <c r="G5511">
        <v>58</v>
      </c>
      <c r="H5511" t="s">
        <v>155</v>
      </c>
      <c r="I5511">
        <v>2011</v>
      </c>
      <c r="J5511" t="s">
        <v>92</v>
      </c>
      <c r="K5511" t="s">
        <v>2355</v>
      </c>
      <c r="L5511">
        <v>14811.02207828292</v>
      </c>
      <c r="M5511" s="9" t="str">
        <f>Data[[#This Row],[schedule]]&amp;" | "&amp;Data[[#This Row],[section]]</f>
        <v>SCHEDULE 4: REPORT ON REGULATORY ASSET BASE ROLL FORWARD | 4b(i): Regulatory Depreciation</v>
      </c>
      <c r="N5511" s="9" t="str">
        <f t="shared" si="86"/>
        <v>SCHEDULE 4: REPORT ON REGULATORY ASSET BASE ROLL FORWARD | 4b(i): Regulatory Depreciation | Unallocated RAB | Regulatory depreciation</v>
      </c>
    </row>
    <row r="5512" spans="1:14" hidden="1">
      <c r="A5512" t="s">
        <v>2</v>
      </c>
      <c r="B5512">
        <v>2011</v>
      </c>
      <c r="C5512" t="s">
        <v>206</v>
      </c>
      <c r="D5512" t="s">
        <v>213</v>
      </c>
      <c r="E5512" t="s">
        <v>81</v>
      </c>
      <c r="F5512" t="s">
        <v>310</v>
      </c>
      <c r="G5512">
        <v>58</v>
      </c>
      <c r="H5512" t="s">
        <v>155</v>
      </c>
      <c r="I5512">
        <v>2011</v>
      </c>
      <c r="J5512" t="s">
        <v>92</v>
      </c>
      <c r="K5512" t="s">
        <v>2258</v>
      </c>
      <c r="L5512">
        <v>12443.584149477279</v>
      </c>
      <c r="M5512" s="9" t="str">
        <f>Data[[#This Row],[schedule]]&amp;" | "&amp;Data[[#This Row],[section]]</f>
        <v>SCHEDULE 4: REPORT ON REGULATORY ASSET BASE ROLL FORWARD | 4b(i): Regulatory Depreciation</v>
      </c>
      <c r="N5512" s="9" t="str">
        <f t="shared" si="86"/>
        <v>SCHEDULE 4: REPORT ON REGULATORY ASSET BASE ROLL FORWARD | 4b(i): Regulatory Depreciation | RAB | Regulatory depreciation</v>
      </c>
    </row>
    <row r="5513" spans="1:14" hidden="1">
      <c r="A5513" t="s">
        <v>2</v>
      </c>
      <c r="B5513">
        <v>2011</v>
      </c>
      <c r="C5513" t="s">
        <v>206</v>
      </c>
      <c r="D5513" t="s">
        <v>214</v>
      </c>
      <c r="E5513" t="s">
        <v>81</v>
      </c>
      <c r="F5513" t="s">
        <v>81</v>
      </c>
      <c r="G5513">
        <v>79</v>
      </c>
      <c r="H5513" t="s">
        <v>286</v>
      </c>
      <c r="I5513">
        <v>2011</v>
      </c>
      <c r="J5513" t="s">
        <v>92</v>
      </c>
      <c r="K5513" t="s">
        <v>2362</v>
      </c>
      <c r="L5513">
        <v>1121</v>
      </c>
      <c r="M551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13" s="9" t="str">
        <f t="shared" si="86"/>
        <v>SCHEDULE 4: REPORT ON REGULATORY ASSET BASE ROLL FORWARD | 4b(iv): Calculation of Revaluation Rate and Indexed Revaluation of Fixed Assets | CPI at CPI reference date—previous year (index value)</v>
      </c>
    </row>
    <row r="5514" spans="1:14" hidden="1">
      <c r="A5514" t="s">
        <v>2</v>
      </c>
      <c r="B5514">
        <v>2011</v>
      </c>
      <c r="C5514" t="s">
        <v>206</v>
      </c>
      <c r="D5514" t="s">
        <v>214</v>
      </c>
      <c r="E5514" t="s">
        <v>81</v>
      </c>
      <c r="F5514" t="s">
        <v>81</v>
      </c>
      <c r="G5514">
        <v>80</v>
      </c>
      <c r="H5514" t="s">
        <v>287</v>
      </c>
      <c r="I5514">
        <v>2011</v>
      </c>
      <c r="J5514" t="s">
        <v>92</v>
      </c>
      <c r="K5514" t="s">
        <v>2060</v>
      </c>
      <c r="L5514">
        <v>1157</v>
      </c>
      <c r="M551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14" s="9" t="str">
        <f t="shared" si="86"/>
        <v>SCHEDULE 4: REPORT ON REGULATORY ASSET BASE ROLL FORWARD | 4b(iv): Calculation of Revaluation Rate and Indexed Revaluation of Fixed Assets | CPI at CPI reference date—current year (index value)</v>
      </c>
    </row>
    <row r="5515" spans="1:14" hidden="1">
      <c r="A5515" t="s">
        <v>2</v>
      </c>
      <c r="B5515">
        <v>2011</v>
      </c>
      <c r="C5515" t="s">
        <v>206</v>
      </c>
      <c r="D5515" t="s">
        <v>214</v>
      </c>
      <c r="E5515" t="s">
        <v>81</v>
      </c>
      <c r="F5515" t="s">
        <v>81</v>
      </c>
      <c r="G5515">
        <v>81</v>
      </c>
      <c r="H5515" t="s">
        <v>288</v>
      </c>
      <c r="I5515">
        <v>2011</v>
      </c>
      <c r="J5515" t="s">
        <v>93</v>
      </c>
      <c r="K5515" t="s">
        <v>2363</v>
      </c>
      <c r="L5515">
        <v>3.2114183764495999E-2</v>
      </c>
      <c r="M551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15" s="9" t="str">
        <f t="shared" si="86"/>
        <v>SCHEDULE 4: REPORT ON REGULATORY ASSET BASE ROLL FORWARD | 4b(iv): Calculation of Revaluation Rate and Indexed Revaluation of Fixed Assets | Revaluation rate (%)</v>
      </c>
    </row>
    <row r="5516" spans="1:14" hidden="1">
      <c r="A5516" t="s">
        <v>2</v>
      </c>
      <c r="B5516">
        <v>2011</v>
      </c>
      <c r="C5516" t="s">
        <v>206</v>
      </c>
      <c r="D5516" t="s">
        <v>214</v>
      </c>
      <c r="E5516" t="s">
        <v>81</v>
      </c>
      <c r="F5516" t="s">
        <v>309</v>
      </c>
      <c r="G5516">
        <v>83</v>
      </c>
      <c r="H5516" t="s">
        <v>271</v>
      </c>
      <c r="I5516">
        <v>2011</v>
      </c>
      <c r="J5516" t="s">
        <v>92</v>
      </c>
      <c r="K5516" t="s">
        <v>2353</v>
      </c>
      <c r="L5516">
        <v>331684</v>
      </c>
      <c r="M551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16" s="9" t="str">
        <f t="shared" si="86"/>
        <v>SCHEDULE 4: REPORT ON REGULATORY ASSET BASE ROLL FORWARD | 4b(iv): Calculation of Revaluation Rate and Indexed Revaluation of Fixed Assets | Unallocated RAB | RAB value—previous disclosure year</v>
      </c>
    </row>
    <row r="5517" spans="1:14" hidden="1">
      <c r="A5517" t="s">
        <v>2</v>
      </c>
      <c r="B5517">
        <v>2011</v>
      </c>
      <c r="C5517" t="s">
        <v>206</v>
      </c>
      <c r="D5517" t="s">
        <v>214</v>
      </c>
      <c r="E5517" t="s">
        <v>81</v>
      </c>
      <c r="F5517" t="s">
        <v>310</v>
      </c>
      <c r="G5517">
        <v>83</v>
      </c>
      <c r="H5517" t="s">
        <v>271</v>
      </c>
      <c r="I5517">
        <v>2011</v>
      </c>
      <c r="J5517" t="s">
        <v>92</v>
      </c>
      <c r="K5517" t="s">
        <v>2354</v>
      </c>
      <c r="L5517">
        <v>293761</v>
      </c>
      <c r="M551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17" s="9" t="str">
        <f t="shared" si="86"/>
        <v>SCHEDULE 4: REPORT ON REGULATORY ASSET BASE ROLL FORWARD | 4b(iv): Calculation of Revaluation Rate and Indexed Revaluation of Fixed Assets | RAB | RAB value—previous disclosure year</v>
      </c>
    </row>
    <row r="5518" spans="1:14" hidden="1">
      <c r="A5518" t="s">
        <v>2</v>
      </c>
      <c r="B5518">
        <v>2011</v>
      </c>
      <c r="C5518" t="s">
        <v>206</v>
      </c>
      <c r="D5518" t="s">
        <v>214</v>
      </c>
      <c r="E5518" t="s">
        <v>81</v>
      </c>
      <c r="F5518" t="s">
        <v>309</v>
      </c>
      <c r="G5518">
        <v>84</v>
      </c>
      <c r="H5518" t="s">
        <v>289</v>
      </c>
      <c r="I5518">
        <v>2011</v>
      </c>
      <c r="J5518" t="s">
        <v>92</v>
      </c>
      <c r="K5518" t="s">
        <v>458</v>
      </c>
      <c r="L5518">
        <v>0</v>
      </c>
      <c r="M551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18" s="9" t="str">
        <f t="shared" si="86"/>
        <v>SCHEDULE 4: REPORT ON REGULATORY ASSET BASE ROLL FORWARD | 4b(iv): Calculation of Revaluation Rate and Indexed Revaluation of Fixed Assets | Unallocated RAB | Revalued land</v>
      </c>
    </row>
    <row r="5519" spans="1:14" hidden="1">
      <c r="A5519" t="s">
        <v>2</v>
      </c>
      <c r="B5519">
        <v>2011</v>
      </c>
      <c r="C5519" t="s">
        <v>206</v>
      </c>
      <c r="D5519" t="s">
        <v>214</v>
      </c>
      <c r="E5519" t="s">
        <v>81</v>
      </c>
      <c r="F5519" t="s">
        <v>310</v>
      </c>
      <c r="G5519">
        <v>84</v>
      </c>
      <c r="H5519" t="s">
        <v>289</v>
      </c>
      <c r="I5519">
        <v>2011</v>
      </c>
      <c r="J5519" t="s">
        <v>92</v>
      </c>
      <c r="K5519" t="s">
        <v>81</v>
      </c>
      <c r="M551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19" s="9" t="str">
        <f t="shared" si="86"/>
        <v>SCHEDULE 4: REPORT ON REGULATORY ASSET BASE ROLL FORWARD | 4b(iv): Calculation of Revaluation Rate and Indexed Revaluation of Fixed Assets | RAB | Revalued land</v>
      </c>
    </row>
    <row r="5520" spans="1:14" hidden="1">
      <c r="A5520" t="s">
        <v>2</v>
      </c>
      <c r="B5520">
        <v>2011</v>
      </c>
      <c r="C5520" t="s">
        <v>206</v>
      </c>
      <c r="D5520" t="s">
        <v>214</v>
      </c>
      <c r="E5520" t="s">
        <v>81</v>
      </c>
      <c r="F5520" t="s">
        <v>309</v>
      </c>
      <c r="G5520">
        <v>85</v>
      </c>
      <c r="H5520" t="s">
        <v>290</v>
      </c>
      <c r="I5520">
        <v>2011</v>
      </c>
      <c r="J5520" t="s">
        <v>92</v>
      </c>
      <c r="K5520" t="s">
        <v>2364</v>
      </c>
      <c r="L5520">
        <v>926.32992708227027</v>
      </c>
      <c r="M552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0" s="9" t="str">
        <f t="shared" si="86"/>
        <v>SCHEDULE 4: REPORT ON REGULATORY ASSET BASE ROLL FORWARD | 4b(iv): Calculation of Revaluation Rate and Indexed Revaluation of Fixed Assets | Unallocated RAB | Assets with nil physical asset life</v>
      </c>
    </row>
    <row r="5521" spans="1:14" hidden="1">
      <c r="A5521" t="s">
        <v>2</v>
      </c>
      <c r="B5521">
        <v>2011</v>
      </c>
      <c r="C5521" t="s">
        <v>206</v>
      </c>
      <c r="D5521" t="s">
        <v>214</v>
      </c>
      <c r="E5521" t="s">
        <v>81</v>
      </c>
      <c r="F5521" t="s">
        <v>310</v>
      </c>
      <c r="G5521">
        <v>85</v>
      </c>
      <c r="H5521" t="s">
        <v>290</v>
      </c>
      <c r="I5521">
        <v>2011</v>
      </c>
      <c r="J5521" t="s">
        <v>92</v>
      </c>
      <c r="K5521" t="s">
        <v>2365</v>
      </c>
      <c r="L5521">
        <v>755.12384395932713</v>
      </c>
      <c r="M552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1" s="9" t="str">
        <f t="shared" si="86"/>
        <v>SCHEDULE 4: REPORT ON REGULATORY ASSET BASE ROLL FORWARD | 4b(iv): Calculation of Revaluation Rate and Indexed Revaluation of Fixed Assets | RAB | Assets with nil physical asset life</v>
      </c>
    </row>
    <row r="5522" spans="1:14" hidden="1">
      <c r="A5522" t="s">
        <v>2</v>
      </c>
      <c r="B5522">
        <v>2011</v>
      </c>
      <c r="C5522" t="s">
        <v>206</v>
      </c>
      <c r="D5522" t="s">
        <v>214</v>
      </c>
      <c r="E5522" t="s">
        <v>81</v>
      </c>
      <c r="F5522" t="s">
        <v>309</v>
      </c>
      <c r="G5522">
        <v>86</v>
      </c>
      <c r="H5522" t="s">
        <v>63</v>
      </c>
      <c r="I5522">
        <v>2011</v>
      </c>
      <c r="J5522" t="s">
        <v>92</v>
      </c>
      <c r="K5522" t="s">
        <v>2302</v>
      </c>
      <c r="L5522">
        <v>44</v>
      </c>
      <c r="M552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2" s="9" t="str">
        <f t="shared" si="86"/>
        <v>SCHEDULE 4: REPORT ON REGULATORY ASSET BASE ROLL FORWARD | 4b(iv): Calculation of Revaluation Rate and Indexed Revaluation of Fixed Assets | Unallocated RAB | Asset disposals</v>
      </c>
    </row>
    <row r="5523" spans="1:14" hidden="1">
      <c r="A5523" t="s">
        <v>2</v>
      </c>
      <c r="B5523">
        <v>2011</v>
      </c>
      <c r="C5523" t="s">
        <v>206</v>
      </c>
      <c r="D5523" t="s">
        <v>214</v>
      </c>
      <c r="E5523" t="s">
        <v>81</v>
      </c>
      <c r="F5523" t="s">
        <v>310</v>
      </c>
      <c r="G5523">
        <v>86</v>
      </c>
      <c r="H5523" t="s">
        <v>63</v>
      </c>
      <c r="I5523">
        <v>2011</v>
      </c>
      <c r="J5523" t="s">
        <v>92</v>
      </c>
      <c r="K5523" t="s">
        <v>2359</v>
      </c>
      <c r="L5523">
        <v>30</v>
      </c>
      <c r="M552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3" s="9" t="str">
        <f t="shared" si="86"/>
        <v>SCHEDULE 4: REPORT ON REGULATORY ASSET BASE ROLL FORWARD | 4b(iv): Calculation of Revaluation Rate and Indexed Revaluation of Fixed Assets | RAB | Asset disposals</v>
      </c>
    </row>
    <row r="5524" spans="1:14" hidden="1">
      <c r="A5524" t="s">
        <v>2</v>
      </c>
      <c r="B5524">
        <v>2011</v>
      </c>
      <c r="C5524" t="s">
        <v>206</v>
      </c>
      <c r="D5524" t="s">
        <v>214</v>
      </c>
      <c r="E5524" t="s">
        <v>81</v>
      </c>
      <c r="F5524" t="s">
        <v>309</v>
      </c>
      <c r="G5524">
        <v>87</v>
      </c>
      <c r="H5524" t="s">
        <v>291</v>
      </c>
      <c r="I5524">
        <v>2011</v>
      </c>
      <c r="J5524" t="s">
        <v>92</v>
      </c>
      <c r="K5524" t="s">
        <v>458</v>
      </c>
      <c r="L5524">
        <v>0</v>
      </c>
      <c r="M552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4" s="9" t="str">
        <f t="shared" si="86"/>
        <v>SCHEDULE 4: REPORT ON REGULATORY ASSET BASE ROLL FORWARD | 4b(iv): Calculation of Revaluation Rate and Indexed Revaluation of Fixed Assets | Unallocated RAB | Lost asset adjustment</v>
      </c>
    </row>
    <row r="5525" spans="1:14" hidden="1">
      <c r="A5525" t="s">
        <v>2</v>
      </c>
      <c r="B5525">
        <v>2011</v>
      </c>
      <c r="C5525" t="s">
        <v>206</v>
      </c>
      <c r="D5525" t="s">
        <v>214</v>
      </c>
      <c r="E5525" t="s">
        <v>81</v>
      </c>
      <c r="F5525" t="s">
        <v>310</v>
      </c>
      <c r="G5525">
        <v>87</v>
      </c>
      <c r="H5525" t="s">
        <v>291</v>
      </c>
      <c r="I5525">
        <v>2011</v>
      </c>
      <c r="J5525" t="s">
        <v>92</v>
      </c>
      <c r="K5525" t="s">
        <v>81</v>
      </c>
      <c r="M552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5" s="9" t="str">
        <f t="shared" si="86"/>
        <v>SCHEDULE 4: REPORT ON REGULATORY ASSET BASE ROLL FORWARD | 4b(iv): Calculation of Revaluation Rate and Indexed Revaluation of Fixed Assets | RAB | Lost asset adjustment</v>
      </c>
    </row>
    <row r="5526" spans="1:14" hidden="1">
      <c r="A5526" t="s">
        <v>2</v>
      </c>
      <c r="B5526">
        <v>2011</v>
      </c>
      <c r="C5526" t="s">
        <v>206</v>
      </c>
      <c r="D5526" t="s">
        <v>214</v>
      </c>
      <c r="E5526" t="s">
        <v>81</v>
      </c>
      <c r="F5526" t="s">
        <v>309</v>
      </c>
      <c r="G5526">
        <v>88</v>
      </c>
      <c r="H5526" t="s">
        <v>292</v>
      </c>
      <c r="I5526">
        <v>2011</v>
      </c>
      <c r="J5526" t="s">
        <v>92</v>
      </c>
      <c r="K5526" t="s">
        <v>2356</v>
      </c>
      <c r="L5526">
        <v>10620.5995741526</v>
      </c>
      <c r="M552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6" s="9" t="str">
        <f t="shared" si="86"/>
        <v xml:space="preserve">SCHEDULE 4: REPORT ON REGULATORY ASSET BASE ROLL FORWARD | 4b(iv): Calculation of Revaluation Rate and Indexed Revaluation of Fixed Assets | Unallocated RAB | Indexed revaluation </v>
      </c>
    </row>
    <row r="5527" spans="1:14" hidden="1">
      <c r="A5527" t="s">
        <v>2</v>
      </c>
      <c r="B5527">
        <v>2011</v>
      </c>
      <c r="C5527" t="s">
        <v>206</v>
      </c>
      <c r="D5527" t="s">
        <v>214</v>
      </c>
      <c r="E5527" t="s">
        <v>81</v>
      </c>
      <c r="F5527" t="s">
        <v>310</v>
      </c>
      <c r="G5527">
        <v>88</v>
      </c>
      <c r="H5527" t="s">
        <v>292</v>
      </c>
      <c r="I5527">
        <v>2011</v>
      </c>
      <c r="J5527" t="s">
        <v>92</v>
      </c>
      <c r="K5527" t="s">
        <v>2263</v>
      </c>
      <c r="L5527">
        <v>9408.6811254393251</v>
      </c>
      <c r="M552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5527" s="9" t="str">
        <f t="shared" si="86"/>
        <v xml:space="preserve">SCHEDULE 4: REPORT ON REGULATORY ASSET BASE ROLL FORWARD | 4b(iv): Calculation of Revaluation Rate and Indexed Revaluation of Fixed Assets | RAB | Indexed revaluation </v>
      </c>
    </row>
    <row r="5528" spans="1:14" hidden="1">
      <c r="A5528" t="s">
        <v>2</v>
      </c>
      <c r="B5528">
        <v>2011</v>
      </c>
      <c r="C5528" t="s">
        <v>206</v>
      </c>
      <c r="D5528" t="s">
        <v>215</v>
      </c>
      <c r="E5528" t="s">
        <v>81</v>
      </c>
      <c r="F5528" t="s">
        <v>336</v>
      </c>
      <c r="G5528">
        <v>91</v>
      </c>
      <c r="H5528" t="s">
        <v>293</v>
      </c>
      <c r="I5528">
        <v>2011</v>
      </c>
      <c r="J5528" t="s">
        <v>92</v>
      </c>
      <c r="K5528" t="s">
        <v>2366</v>
      </c>
      <c r="L5528">
        <v>108595.20058</v>
      </c>
      <c r="M5528" s="9" t="str">
        <f>Data[[#This Row],[schedule]]&amp;" | "&amp;Data[[#This Row],[section]]</f>
        <v>SCHEDULE 4: REPORT ON REGULATORY ASSET BASE ROLL FORWARD | 4b(v): Works Under Construction</v>
      </c>
      <c r="N5528" s="9" t="str">
        <f t="shared" si="86"/>
        <v>SCHEDULE 4: REPORT ON REGULATORY ASSET BASE ROLL FORWARD | 4b(v): Works Under Construction | Unallocated works under construction | Works under construction—previous disclosure year</v>
      </c>
    </row>
    <row r="5529" spans="1:14" hidden="1">
      <c r="A5529" t="s">
        <v>2</v>
      </c>
      <c r="B5529">
        <v>2011</v>
      </c>
      <c r="C5529" t="s">
        <v>206</v>
      </c>
      <c r="D5529" t="s">
        <v>215</v>
      </c>
      <c r="E5529" t="s">
        <v>81</v>
      </c>
      <c r="F5529" t="s">
        <v>337</v>
      </c>
      <c r="G5529">
        <v>91</v>
      </c>
      <c r="H5529" t="s">
        <v>293</v>
      </c>
      <c r="I5529">
        <v>2011</v>
      </c>
      <c r="J5529" t="s">
        <v>92</v>
      </c>
      <c r="K5529" t="s">
        <v>2367</v>
      </c>
      <c r="L5529">
        <v>73596.127422639518</v>
      </c>
      <c r="M5529" s="9" t="str">
        <f>Data[[#This Row],[schedule]]&amp;" | "&amp;Data[[#This Row],[section]]</f>
        <v>SCHEDULE 4: REPORT ON REGULATORY ASSET BASE ROLL FORWARD | 4b(v): Works Under Construction</v>
      </c>
      <c r="N5529" s="9" t="str">
        <f t="shared" si="86"/>
        <v>SCHEDULE 4: REPORT ON REGULATORY ASSET BASE ROLL FORWARD | 4b(v): Works Under Construction | Allocated works under construction | Works under construction—previous disclosure year</v>
      </c>
    </row>
    <row r="5530" spans="1:14" hidden="1">
      <c r="A5530" t="s">
        <v>2</v>
      </c>
      <c r="B5530">
        <v>2011</v>
      </c>
      <c r="C5530" t="s">
        <v>206</v>
      </c>
      <c r="D5530" t="s">
        <v>215</v>
      </c>
      <c r="E5530" t="s">
        <v>81</v>
      </c>
      <c r="F5530" t="s">
        <v>336</v>
      </c>
      <c r="G5530">
        <v>92</v>
      </c>
      <c r="H5530" t="s">
        <v>67</v>
      </c>
      <c r="I5530">
        <v>2011</v>
      </c>
      <c r="J5530" t="s">
        <v>92</v>
      </c>
      <c r="K5530" t="s">
        <v>2368</v>
      </c>
      <c r="L5530">
        <v>84264.378450000033</v>
      </c>
      <c r="M5530" s="9" t="str">
        <f>Data[[#This Row],[schedule]]&amp;" | "&amp;Data[[#This Row],[section]]</f>
        <v>SCHEDULE 4: REPORT ON REGULATORY ASSET BASE ROLL FORWARD | 4b(v): Works Under Construction</v>
      </c>
      <c r="N5530" s="9" t="str">
        <f t="shared" si="86"/>
        <v>SCHEDULE 4: REPORT ON REGULATORY ASSET BASE ROLL FORWARD | 4b(v): Works Under Construction | Unallocated works under construction | Capital expenditure</v>
      </c>
    </row>
    <row r="5531" spans="1:14" hidden="1">
      <c r="A5531" t="s">
        <v>2</v>
      </c>
      <c r="B5531">
        <v>2011</v>
      </c>
      <c r="C5531" t="s">
        <v>206</v>
      </c>
      <c r="D5531" t="s">
        <v>215</v>
      </c>
      <c r="E5531" t="s">
        <v>81</v>
      </c>
      <c r="F5531" t="s">
        <v>337</v>
      </c>
      <c r="G5531">
        <v>92</v>
      </c>
      <c r="H5531" t="s">
        <v>67</v>
      </c>
      <c r="I5531">
        <v>2011</v>
      </c>
      <c r="J5531" t="s">
        <v>92</v>
      </c>
      <c r="K5531" t="s">
        <v>2336</v>
      </c>
      <c r="L5531">
        <v>66098.595460933517</v>
      </c>
      <c r="M5531" s="9" t="str">
        <f>Data[[#This Row],[schedule]]&amp;" | "&amp;Data[[#This Row],[section]]</f>
        <v>SCHEDULE 4: REPORT ON REGULATORY ASSET BASE ROLL FORWARD | 4b(v): Works Under Construction</v>
      </c>
      <c r="N5531" s="9" t="str">
        <f t="shared" si="86"/>
        <v>SCHEDULE 4: REPORT ON REGULATORY ASSET BASE ROLL FORWARD | 4b(v): Works Under Construction | Allocated works under construction | Capital expenditure</v>
      </c>
    </row>
    <row r="5532" spans="1:14" hidden="1">
      <c r="A5532" t="s">
        <v>2</v>
      </c>
      <c r="B5532">
        <v>2011</v>
      </c>
      <c r="C5532" t="s">
        <v>206</v>
      </c>
      <c r="D5532" t="s">
        <v>215</v>
      </c>
      <c r="E5532" t="s">
        <v>81</v>
      </c>
      <c r="F5532" t="s">
        <v>336</v>
      </c>
      <c r="G5532">
        <v>93</v>
      </c>
      <c r="H5532" t="s">
        <v>294</v>
      </c>
      <c r="I5532">
        <v>2011</v>
      </c>
      <c r="J5532" t="s">
        <v>92</v>
      </c>
      <c r="K5532" t="s">
        <v>2357</v>
      </c>
      <c r="L5532">
        <v>139609</v>
      </c>
      <c r="M5532" s="9" t="str">
        <f>Data[[#This Row],[schedule]]&amp;" | "&amp;Data[[#This Row],[section]]</f>
        <v>SCHEDULE 4: REPORT ON REGULATORY ASSET BASE ROLL FORWARD | 4b(v): Works Under Construction</v>
      </c>
      <c r="N5532" s="9" t="str">
        <f t="shared" si="86"/>
        <v>SCHEDULE 4: REPORT ON REGULATORY ASSET BASE ROLL FORWARD | 4b(v): Works Under Construction | Unallocated works under construction | Asset commissioned</v>
      </c>
    </row>
    <row r="5533" spans="1:14" hidden="1">
      <c r="A5533" t="s">
        <v>2</v>
      </c>
      <c r="B5533">
        <v>2011</v>
      </c>
      <c r="C5533" t="s">
        <v>206</v>
      </c>
      <c r="D5533" t="s">
        <v>215</v>
      </c>
      <c r="E5533" t="s">
        <v>81</v>
      </c>
      <c r="F5533" t="s">
        <v>337</v>
      </c>
      <c r="G5533">
        <v>93</v>
      </c>
      <c r="H5533" t="s">
        <v>294</v>
      </c>
      <c r="I5533">
        <v>2011</v>
      </c>
      <c r="J5533" t="s">
        <v>92</v>
      </c>
      <c r="K5533" t="s">
        <v>2358</v>
      </c>
      <c r="L5533">
        <v>103857</v>
      </c>
      <c r="M5533" s="9" t="str">
        <f>Data[[#This Row],[schedule]]&amp;" | "&amp;Data[[#This Row],[section]]</f>
        <v>SCHEDULE 4: REPORT ON REGULATORY ASSET BASE ROLL FORWARD | 4b(v): Works Under Construction</v>
      </c>
      <c r="N5533" s="9" t="str">
        <f t="shared" si="86"/>
        <v>SCHEDULE 4: REPORT ON REGULATORY ASSET BASE ROLL FORWARD | 4b(v): Works Under Construction | Allocated works under construction | Asset commissioned</v>
      </c>
    </row>
    <row r="5534" spans="1:14" hidden="1">
      <c r="A5534" t="s">
        <v>2</v>
      </c>
      <c r="B5534">
        <v>2011</v>
      </c>
      <c r="C5534" t="s">
        <v>206</v>
      </c>
      <c r="D5534" t="s">
        <v>215</v>
      </c>
      <c r="E5534" t="s">
        <v>81</v>
      </c>
      <c r="F5534" t="s">
        <v>336</v>
      </c>
      <c r="G5534">
        <v>94</v>
      </c>
      <c r="H5534" t="s">
        <v>295</v>
      </c>
      <c r="I5534">
        <v>2011</v>
      </c>
      <c r="J5534" t="s">
        <v>92</v>
      </c>
      <c r="K5534" t="s">
        <v>458</v>
      </c>
      <c r="L5534">
        <v>0</v>
      </c>
      <c r="M5534" s="9" t="str">
        <f>Data[[#This Row],[schedule]]&amp;" | "&amp;Data[[#This Row],[section]]</f>
        <v>SCHEDULE 4: REPORT ON REGULATORY ASSET BASE ROLL FORWARD | 4b(v): Works Under Construction</v>
      </c>
      <c r="N5534" s="9" t="str">
        <f t="shared" si="86"/>
        <v>SCHEDULE 4: REPORT ON REGULATORY ASSET BASE ROLL FORWARD | 4b(v): Works Under Construction | Unallocated works under construction | Offsetting revenue</v>
      </c>
    </row>
    <row r="5535" spans="1:14" hidden="1">
      <c r="A5535" t="s">
        <v>2</v>
      </c>
      <c r="B5535">
        <v>2011</v>
      </c>
      <c r="C5535" t="s">
        <v>206</v>
      </c>
      <c r="D5535" t="s">
        <v>215</v>
      </c>
      <c r="E5535" t="s">
        <v>81</v>
      </c>
      <c r="F5535" t="s">
        <v>337</v>
      </c>
      <c r="G5535">
        <v>94</v>
      </c>
      <c r="H5535" t="s">
        <v>295</v>
      </c>
      <c r="I5535">
        <v>2011</v>
      </c>
      <c r="J5535" t="s">
        <v>92</v>
      </c>
      <c r="K5535" t="s">
        <v>458</v>
      </c>
      <c r="L5535">
        <v>0</v>
      </c>
      <c r="M5535" s="9" t="str">
        <f>Data[[#This Row],[schedule]]&amp;" | "&amp;Data[[#This Row],[section]]</f>
        <v>SCHEDULE 4: REPORT ON REGULATORY ASSET BASE ROLL FORWARD | 4b(v): Works Under Construction</v>
      </c>
      <c r="N5535" s="9" t="str">
        <f t="shared" si="86"/>
        <v>SCHEDULE 4: REPORT ON REGULATORY ASSET BASE ROLL FORWARD | 4b(v): Works Under Construction | Allocated works under construction | Offsetting revenue</v>
      </c>
    </row>
    <row r="5536" spans="1:14" hidden="1">
      <c r="A5536" t="s">
        <v>2</v>
      </c>
      <c r="B5536">
        <v>2011</v>
      </c>
      <c r="C5536" t="s">
        <v>206</v>
      </c>
      <c r="D5536" t="s">
        <v>215</v>
      </c>
      <c r="E5536" t="s">
        <v>81</v>
      </c>
      <c r="F5536" t="s">
        <v>337</v>
      </c>
      <c r="G5536">
        <v>95</v>
      </c>
      <c r="H5536" t="s">
        <v>282</v>
      </c>
      <c r="I5536">
        <v>2011</v>
      </c>
      <c r="J5536" t="s">
        <v>92</v>
      </c>
      <c r="K5536" t="s">
        <v>2369</v>
      </c>
      <c r="L5536">
        <v>83.446713226701831</v>
      </c>
      <c r="M5536" s="9" t="str">
        <f>Data[[#This Row],[schedule]]&amp;" | "&amp;Data[[#This Row],[section]]</f>
        <v>SCHEDULE 4: REPORT ON REGULATORY ASSET BASE ROLL FORWARD | 4b(v): Works Under Construction</v>
      </c>
      <c r="N5536" s="9" t="str">
        <f t="shared" si="86"/>
        <v>SCHEDULE 4: REPORT ON REGULATORY ASSET BASE ROLL FORWARD | 4b(v): Works Under Construction | Allocated works under construction | Adjustment resulting from cost allocation</v>
      </c>
    </row>
    <row r="5537" spans="1:14" hidden="1">
      <c r="A5537" t="s">
        <v>2</v>
      </c>
      <c r="B5537">
        <v>2011</v>
      </c>
      <c r="C5537" t="s">
        <v>206</v>
      </c>
      <c r="D5537" t="s">
        <v>215</v>
      </c>
      <c r="E5537" t="s">
        <v>81</v>
      </c>
      <c r="F5537" t="s">
        <v>336</v>
      </c>
      <c r="G5537">
        <v>96</v>
      </c>
      <c r="H5537" t="s">
        <v>68</v>
      </c>
      <c r="I5537">
        <v>2011</v>
      </c>
      <c r="J5537" t="s">
        <v>92</v>
      </c>
      <c r="K5537" t="s">
        <v>2370</v>
      </c>
      <c r="L5537">
        <v>53250.579030000023</v>
      </c>
      <c r="M5537" s="9" t="str">
        <f>Data[[#This Row],[schedule]]&amp;" | "&amp;Data[[#This Row],[section]]</f>
        <v>SCHEDULE 4: REPORT ON REGULATORY ASSET BASE ROLL FORWARD | 4b(v): Works Under Construction</v>
      </c>
      <c r="N5537" s="9" t="str">
        <f t="shared" si="86"/>
        <v>SCHEDULE 4: REPORT ON REGULATORY ASSET BASE ROLL FORWARD | 4b(v): Works Under Construction | Unallocated works under construction | Works under construction</v>
      </c>
    </row>
    <row r="5538" spans="1:14" hidden="1">
      <c r="A5538" t="s">
        <v>2</v>
      </c>
      <c r="B5538">
        <v>2011</v>
      </c>
      <c r="C5538" t="s">
        <v>206</v>
      </c>
      <c r="D5538" t="s">
        <v>215</v>
      </c>
      <c r="E5538" t="s">
        <v>81</v>
      </c>
      <c r="F5538" t="s">
        <v>337</v>
      </c>
      <c r="G5538">
        <v>96</v>
      </c>
      <c r="H5538" t="s">
        <v>68</v>
      </c>
      <c r="I5538">
        <v>2011</v>
      </c>
      <c r="J5538" t="s">
        <v>92</v>
      </c>
      <c r="K5538" t="s">
        <v>2065</v>
      </c>
      <c r="L5538">
        <v>35921.169596799737</v>
      </c>
      <c r="M5538" s="9" t="str">
        <f>Data[[#This Row],[schedule]]&amp;" | "&amp;Data[[#This Row],[section]]</f>
        <v>SCHEDULE 4: REPORT ON REGULATORY ASSET BASE ROLL FORWARD | 4b(v): Works Under Construction</v>
      </c>
      <c r="N5538" s="9" t="str">
        <f t="shared" si="86"/>
        <v>SCHEDULE 4: REPORT ON REGULATORY ASSET BASE ROLL FORWARD | 4b(v): Works Under Construction | Allocated works under construction | Works under construction</v>
      </c>
    </row>
    <row r="5539" spans="1:14" hidden="1">
      <c r="A5539" t="s">
        <v>2</v>
      </c>
      <c r="B5539">
        <v>2011</v>
      </c>
      <c r="C5539" t="s">
        <v>206</v>
      </c>
      <c r="D5539" t="s">
        <v>216</v>
      </c>
      <c r="E5539" t="s">
        <v>81</v>
      </c>
      <c r="F5539" t="s">
        <v>81</v>
      </c>
      <c r="G5539">
        <v>105</v>
      </c>
      <c r="H5539" t="s">
        <v>69</v>
      </c>
      <c r="I5539">
        <v>2011</v>
      </c>
      <c r="J5539" t="s">
        <v>92</v>
      </c>
      <c r="K5539" t="s">
        <v>2330</v>
      </c>
      <c r="L5539">
        <v>23895.70782205385</v>
      </c>
      <c r="M5539" s="9" t="str">
        <f>Data[[#This Row],[schedule]]&amp;" | "&amp;Data[[#This Row],[section]]</f>
        <v>SCHEDULE 4: REPORT ON REGULATORY ASSET BASE ROLL FORWARD | 4b(vi): Capital Expenditure by Primary Purpose</v>
      </c>
      <c r="N5539" s="9" t="str">
        <f t="shared" si="86"/>
        <v>SCHEDULE 4: REPORT ON REGULATORY ASSET BASE ROLL FORWARD | 4b(vi): Capital Expenditure by Primary Purpose | Capacity growth</v>
      </c>
    </row>
    <row r="5540" spans="1:14" hidden="1">
      <c r="A5540" t="s">
        <v>2</v>
      </c>
      <c r="B5540">
        <v>2011</v>
      </c>
      <c r="C5540" t="s">
        <v>206</v>
      </c>
      <c r="D5540" t="s">
        <v>216</v>
      </c>
      <c r="E5540" t="s">
        <v>81</v>
      </c>
      <c r="F5540" t="s">
        <v>81</v>
      </c>
      <c r="G5540">
        <v>106</v>
      </c>
      <c r="H5540" t="s">
        <v>70</v>
      </c>
      <c r="I5540">
        <v>2011</v>
      </c>
      <c r="J5540" t="s">
        <v>92</v>
      </c>
      <c r="K5540" t="s">
        <v>2332</v>
      </c>
      <c r="L5540">
        <v>42202.887638879671</v>
      </c>
      <c r="M5540" s="9" t="str">
        <f>Data[[#This Row],[schedule]]&amp;" | "&amp;Data[[#This Row],[section]]</f>
        <v>SCHEDULE 4: REPORT ON REGULATORY ASSET BASE ROLL FORWARD | 4b(vi): Capital Expenditure by Primary Purpose</v>
      </c>
      <c r="N5540" s="9" t="str">
        <f t="shared" si="86"/>
        <v>SCHEDULE 4: REPORT ON REGULATORY ASSET BASE ROLL FORWARD | 4b(vi): Capital Expenditure by Primary Purpose | Asset replacement and renewal</v>
      </c>
    </row>
    <row r="5541" spans="1:14" hidden="1">
      <c r="A5541" t="s">
        <v>2</v>
      </c>
      <c r="B5541">
        <v>2011</v>
      </c>
      <c r="C5541" t="s">
        <v>206</v>
      </c>
      <c r="D5541" t="s">
        <v>216</v>
      </c>
      <c r="E5541" t="s">
        <v>81</v>
      </c>
      <c r="F5541" t="s">
        <v>81</v>
      </c>
      <c r="G5541">
        <v>107</v>
      </c>
      <c r="H5541" t="s">
        <v>71</v>
      </c>
      <c r="I5541">
        <v>2011</v>
      </c>
      <c r="J5541" t="s">
        <v>92</v>
      </c>
      <c r="K5541" t="s">
        <v>2336</v>
      </c>
      <c r="L5541">
        <v>66098.595460933517</v>
      </c>
      <c r="M5541" s="9" t="str">
        <f>Data[[#This Row],[schedule]]&amp;" | "&amp;Data[[#This Row],[section]]</f>
        <v>SCHEDULE 4: REPORT ON REGULATORY ASSET BASE ROLL FORWARD | 4b(vi): Capital Expenditure by Primary Purpose</v>
      </c>
      <c r="N5541" s="9" t="str">
        <f t="shared" si="86"/>
        <v>SCHEDULE 4: REPORT ON REGULATORY ASSET BASE ROLL FORWARD | 4b(vi): Capital Expenditure by Primary Purpose | Total capital expenditure</v>
      </c>
    </row>
    <row r="5542" spans="1:14" hidden="1">
      <c r="A5542" t="s">
        <v>2</v>
      </c>
      <c r="B5542">
        <v>2011</v>
      </c>
      <c r="C5542" t="s">
        <v>206</v>
      </c>
      <c r="D5542" t="s">
        <v>217</v>
      </c>
      <c r="E5542" t="s">
        <v>81</v>
      </c>
      <c r="F5542" t="s">
        <v>312</v>
      </c>
      <c r="G5542">
        <v>110</v>
      </c>
      <c r="H5542" t="s">
        <v>271</v>
      </c>
      <c r="I5542">
        <v>2011</v>
      </c>
      <c r="J5542" t="s">
        <v>92</v>
      </c>
      <c r="K5542" t="s">
        <v>2371</v>
      </c>
      <c r="L5542">
        <v>84895.398270914491</v>
      </c>
      <c r="M5542" s="9" t="str">
        <f>Data[[#This Row],[schedule]]&amp;" | "&amp;Data[[#This Row],[section]]</f>
        <v>SCHEDULE 4: REPORT ON REGULATORY ASSET BASE ROLL FORWARD | 4b(vii): Asset Classes</v>
      </c>
      <c r="N5542" s="9" t="str">
        <f t="shared" si="86"/>
        <v>SCHEDULE 4: REPORT ON REGULATORY ASSET BASE ROLL FORWARD | 4b(vii): Asset Classes | Land | RAB value—previous disclosure year</v>
      </c>
    </row>
    <row r="5543" spans="1:14" hidden="1">
      <c r="A5543" t="s">
        <v>2</v>
      </c>
      <c r="B5543">
        <v>2011</v>
      </c>
      <c r="C5543" t="s">
        <v>206</v>
      </c>
      <c r="D5543" t="s">
        <v>217</v>
      </c>
      <c r="E5543" t="s">
        <v>81</v>
      </c>
      <c r="F5543" t="s">
        <v>313</v>
      </c>
      <c r="G5543">
        <v>110</v>
      </c>
      <c r="H5543" t="s">
        <v>271</v>
      </c>
      <c r="I5543">
        <v>2011</v>
      </c>
      <c r="J5543" t="s">
        <v>92</v>
      </c>
      <c r="K5543" t="s">
        <v>2372</v>
      </c>
      <c r="L5543">
        <v>88162.954146275501</v>
      </c>
      <c r="M5543" s="9" t="str">
        <f>Data[[#This Row],[schedule]]&amp;" | "&amp;Data[[#This Row],[section]]</f>
        <v>SCHEDULE 4: REPORT ON REGULATORY ASSET BASE ROLL FORWARD | 4b(vii): Asset Classes</v>
      </c>
      <c r="N5543" s="9" t="str">
        <f t="shared" si="86"/>
        <v>SCHEDULE 4: REPORT ON REGULATORY ASSET BASE ROLL FORWARD | 4b(vii): Asset Classes | Sealed Surfaces | RAB value—previous disclosure year</v>
      </c>
    </row>
    <row r="5544" spans="1:14" hidden="1">
      <c r="A5544" t="s">
        <v>2</v>
      </c>
      <c r="B5544">
        <v>2011</v>
      </c>
      <c r="C5544" t="s">
        <v>206</v>
      </c>
      <c r="D5544" t="s">
        <v>217</v>
      </c>
      <c r="E5544" t="s">
        <v>81</v>
      </c>
      <c r="F5544" t="s">
        <v>314</v>
      </c>
      <c r="G5544">
        <v>110</v>
      </c>
      <c r="H5544" t="s">
        <v>271</v>
      </c>
      <c r="I5544">
        <v>2011</v>
      </c>
      <c r="J5544" t="s">
        <v>92</v>
      </c>
      <c r="K5544" t="s">
        <v>2373</v>
      </c>
      <c r="L5544">
        <v>114379.4241989583</v>
      </c>
      <c r="M5544" s="9" t="str">
        <f>Data[[#This Row],[schedule]]&amp;" | "&amp;Data[[#This Row],[section]]</f>
        <v>SCHEDULE 4: REPORT ON REGULATORY ASSET BASE ROLL FORWARD | 4b(vii): Asset Classes</v>
      </c>
      <c r="N5544" s="9" t="str">
        <f t="shared" si="86"/>
        <v>SCHEDULE 4: REPORT ON REGULATORY ASSET BASE ROLL FORWARD | 4b(vii): Asset Classes | Infrastructure &amp; Buildings | RAB value—previous disclosure year</v>
      </c>
    </row>
    <row r="5545" spans="1:14" hidden="1">
      <c r="A5545" t="s">
        <v>2</v>
      </c>
      <c r="B5545">
        <v>2011</v>
      </c>
      <c r="C5545" t="s">
        <v>206</v>
      </c>
      <c r="D5545" t="s">
        <v>217</v>
      </c>
      <c r="E5545" t="s">
        <v>81</v>
      </c>
      <c r="F5545" t="s">
        <v>315</v>
      </c>
      <c r="G5545">
        <v>110</v>
      </c>
      <c r="H5545" t="s">
        <v>271</v>
      </c>
      <c r="I5545">
        <v>2011</v>
      </c>
      <c r="J5545" t="s">
        <v>92</v>
      </c>
      <c r="K5545" t="s">
        <v>2374</v>
      </c>
      <c r="L5545">
        <v>6323.6641222693524</v>
      </c>
      <c r="M5545" s="9" t="str">
        <f>Data[[#This Row],[schedule]]&amp;" | "&amp;Data[[#This Row],[section]]</f>
        <v>SCHEDULE 4: REPORT ON REGULATORY ASSET BASE ROLL FORWARD | 4b(vii): Asset Classes</v>
      </c>
      <c r="N5545" s="9" t="str">
        <f t="shared" si="86"/>
        <v>SCHEDULE 4: REPORT ON REGULATORY ASSET BASE ROLL FORWARD | 4b(vii): Asset Classes | Vehicles, Plant &amp; Equipment | RAB value—previous disclosure year</v>
      </c>
    </row>
    <row r="5546" spans="1:14" hidden="1">
      <c r="A5546" t="s">
        <v>2</v>
      </c>
      <c r="B5546">
        <v>2011</v>
      </c>
      <c r="C5546" t="s">
        <v>206</v>
      </c>
      <c r="D5546" t="s">
        <v>217</v>
      </c>
      <c r="E5546" t="s">
        <v>81</v>
      </c>
      <c r="F5546" t="s">
        <v>60</v>
      </c>
      <c r="G5546">
        <v>110</v>
      </c>
      <c r="H5546" t="s">
        <v>271</v>
      </c>
      <c r="I5546">
        <v>2011</v>
      </c>
      <c r="J5546" t="s">
        <v>92</v>
      </c>
      <c r="K5546" t="s">
        <v>2375</v>
      </c>
      <c r="L5546">
        <v>293761.44073841762</v>
      </c>
      <c r="M5546" s="9" t="str">
        <f>Data[[#This Row],[schedule]]&amp;" | "&amp;Data[[#This Row],[section]]</f>
        <v>SCHEDULE 4: REPORT ON REGULATORY ASSET BASE ROLL FORWARD | 4b(vii): Asset Classes</v>
      </c>
      <c r="N5546" s="9" t="str">
        <f t="shared" si="86"/>
        <v>SCHEDULE 4: REPORT ON REGULATORY ASSET BASE ROLL FORWARD | 4b(vii): Asset Classes | Total | RAB value—previous disclosure year</v>
      </c>
    </row>
    <row r="5547" spans="1:14" hidden="1">
      <c r="A5547" t="s">
        <v>2</v>
      </c>
      <c r="B5547">
        <v>2011</v>
      </c>
      <c r="C5547" t="s">
        <v>206</v>
      </c>
      <c r="D5547" t="s">
        <v>217</v>
      </c>
      <c r="E5547" t="s">
        <v>81</v>
      </c>
      <c r="F5547" t="s">
        <v>312</v>
      </c>
      <c r="G5547">
        <v>111</v>
      </c>
      <c r="H5547" t="s">
        <v>155</v>
      </c>
      <c r="I5547">
        <v>2011</v>
      </c>
      <c r="J5547" t="s">
        <v>92</v>
      </c>
      <c r="K5547" t="s">
        <v>458</v>
      </c>
      <c r="L5547">
        <v>0</v>
      </c>
      <c r="M5547" s="9" t="str">
        <f>Data[[#This Row],[schedule]]&amp;" | "&amp;Data[[#This Row],[section]]</f>
        <v>SCHEDULE 4: REPORT ON REGULATORY ASSET BASE ROLL FORWARD | 4b(vii): Asset Classes</v>
      </c>
      <c r="N5547" s="9" t="str">
        <f t="shared" si="86"/>
        <v>SCHEDULE 4: REPORT ON REGULATORY ASSET BASE ROLL FORWARD | 4b(vii): Asset Classes | Land | Regulatory depreciation</v>
      </c>
    </row>
    <row r="5548" spans="1:14" hidden="1">
      <c r="A5548" t="s">
        <v>2</v>
      </c>
      <c r="B5548">
        <v>2011</v>
      </c>
      <c r="C5548" t="s">
        <v>206</v>
      </c>
      <c r="D5548" t="s">
        <v>217</v>
      </c>
      <c r="E5548" t="s">
        <v>81</v>
      </c>
      <c r="F5548" t="s">
        <v>313</v>
      </c>
      <c r="G5548">
        <v>111</v>
      </c>
      <c r="H5548" t="s">
        <v>155</v>
      </c>
      <c r="I5548">
        <v>2011</v>
      </c>
      <c r="J5548" t="s">
        <v>92</v>
      </c>
      <c r="K5548" t="s">
        <v>2376</v>
      </c>
      <c r="L5548">
        <v>4107.0040793393509</v>
      </c>
      <c r="M5548" s="9" t="str">
        <f>Data[[#This Row],[schedule]]&amp;" | "&amp;Data[[#This Row],[section]]</f>
        <v>SCHEDULE 4: REPORT ON REGULATORY ASSET BASE ROLL FORWARD | 4b(vii): Asset Classes</v>
      </c>
      <c r="N5548" s="9" t="str">
        <f t="shared" si="86"/>
        <v>SCHEDULE 4: REPORT ON REGULATORY ASSET BASE ROLL FORWARD | 4b(vii): Asset Classes | Sealed Surfaces | Regulatory depreciation</v>
      </c>
    </row>
    <row r="5549" spans="1:14" hidden="1">
      <c r="A5549" t="s">
        <v>2</v>
      </c>
      <c r="B5549">
        <v>2011</v>
      </c>
      <c r="C5549" t="s">
        <v>206</v>
      </c>
      <c r="D5549" t="s">
        <v>217</v>
      </c>
      <c r="E5549" t="s">
        <v>81</v>
      </c>
      <c r="F5549" t="s">
        <v>314</v>
      </c>
      <c r="G5549">
        <v>111</v>
      </c>
      <c r="H5549" t="s">
        <v>155</v>
      </c>
      <c r="I5549">
        <v>2011</v>
      </c>
      <c r="J5549" t="s">
        <v>92</v>
      </c>
      <c r="K5549" t="s">
        <v>2377</v>
      </c>
      <c r="L5549">
        <v>6989.0562804784904</v>
      </c>
      <c r="M5549" s="9" t="str">
        <f>Data[[#This Row],[schedule]]&amp;" | "&amp;Data[[#This Row],[section]]</f>
        <v>SCHEDULE 4: REPORT ON REGULATORY ASSET BASE ROLL FORWARD | 4b(vii): Asset Classes</v>
      </c>
      <c r="N5549" s="9" t="str">
        <f t="shared" si="86"/>
        <v>SCHEDULE 4: REPORT ON REGULATORY ASSET BASE ROLL FORWARD | 4b(vii): Asset Classes | Infrastructure &amp; Buildings | Regulatory depreciation</v>
      </c>
    </row>
    <row r="5550" spans="1:14" hidden="1">
      <c r="A5550" t="s">
        <v>2</v>
      </c>
      <c r="B5550">
        <v>2011</v>
      </c>
      <c r="C5550" t="s">
        <v>206</v>
      </c>
      <c r="D5550" t="s">
        <v>217</v>
      </c>
      <c r="E5550" t="s">
        <v>81</v>
      </c>
      <c r="F5550" t="s">
        <v>315</v>
      </c>
      <c r="G5550">
        <v>111</v>
      </c>
      <c r="H5550" t="s">
        <v>155</v>
      </c>
      <c r="I5550">
        <v>2011</v>
      </c>
      <c r="J5550" t="s">
        <v>92</v>
      </c>
      <c r="K5550" t="s">
        <v>2378</v>
      </c>
      <c r="L5550">
        <v>1347.523789659426</v>
      </c>
      <c r="M5550" s="9" t="str">
        <f>Data[[#This Row],[schedule]]&amp;" | "&amp;Data[[#This Row],[section]]</f>
        <v>SCHEDULE 4: REPORT ON REGULATORY ASSET BASE ROLL FORWARD | 4b(vii): Asset Classes</v>
      </c>
      <c r="N5550" s="9" t="str">
        <f t="shared" si="86"/>
        <v>SCHEDULE 4: REPORT ON REGULATORY ASSET BASE ROLL FORWARD | 4b(vii): Asset Classes | Vehicles, Plant &amp; Equipment | Regulatory depreciation</v>
      </c>
    </row>
    <row r="5551" spans="1:14" hidden="1">
      <c r="A5551" t="s">
        <v>2</v>
      </c>
      <c r="B5551">
        <v>2011</v>
      </c>
      <c r="C5551" t="s">
        <v>206</v>
      </c>
      <c r="D5551" t="s">
        <v>217</v>
      </c>
      <c r="E5551" t="s">
        <v>81</v>
      </c>
      <c r="F5551" t="s">
        <v>60</v>
      </c>
      <c r="G5551">
        <v>111</v>
      </c>
      <c r="H5551" t="s">
        <v>155</v>
      </c>
      <c r="I5551">
        <v>2011</v>
      </c>
      <c r="J5551" t="s">
        <v>92</v>
      </c>
      <c r="K5551" t="s">
        <v>2379</v>
      </c>
      <c r="L5551">
        <v>12443.58414947727</v>
      </c>
      <c r="M5551" s="9" t="str">
        <f>Data[[#This Row],[schedule]]&amp;" | "&amp;Data[[#This Row],[section]]</f>
        <v>SCHEDULE 4: REPORT ON REGULATORY ASSET BASE ROLL FORWARD | 4b(vii): Asset Classes</v>
      </c>
      <c r="N5551" s="9" t="str">
        <f t="shared" si="86"/>
        <v>SCHEDULE 4: REPORT ON REGULATORY ASSET BASE ROLL FORWARD | 4b(vii): Asset Classes | Total | Regulatory depreciation</v>
      </c>
    </row>
    <row r="5552" spans="1:14" hidden="1">
      <c r="A5552" t="s">
        <v>2</v>
      </c>
      <c r="B5552">
        <v>2011</v>
      </c>
      <c r="C5552" t="s">
        <v>206</v>
      </c>
      <c r="D5552" t="s">
        <v>217</v>
      </c>
      <c r="E5552" t="s">
        <v>81</v>
      </c>
      <c r="F5552" t="s">
        <v>312</v>
      </c>
      <c r="G5552">
        <v>112</v>
      </c>
      <c r="H5552" t="s">
        <v>272</v>
      </c>
      <c r="I5552">
        <v>2011</v>
      </c>
      <c r="J5552" t="s">
        <v>92</v>
      </c>
      <c r="K5552" t="s">
        <v>2380</v>
      </c>
      <c r="L5552">
        <v>2726.346420832228</v>
      </c>
      <c r="M5552" s="9" t="str">
        <f>Data[[#This Row],[schedule]]&amp;" | "&amp;Data[[#This Row],[section]]</f>
        <v>SCHEDULE 4: REPORT ON REGULATORY ASSET BASE ROLL FORWARD | 4b(vii): Asset Classes</v>
      </c>
      <c r="N5552" s="9" t="str">
        <f t="shared" si="86"/>
        <v>SCHEDULE 4: REPORT ON REGULATORY ASSET BASE ROLL FORWARD | 4b(vii): Asset Classes | Land | Indexed revaluations</v>
      </c>
    </row>
    <row r="5553" spans="1:14" hidden="1">
      <c r="A5553" t="s">
        <v>2</v>
      </c>
      <c r="B5553">
        <v>2011</v>
      </c>
      <c r="C5553" t="s">
        <v>206</v>
      </c>
      <c r="D5553" t="s">
        <v>217</v>
      </c>
      <c r="E5553" t="s">
        <v>81</v>
      </c>
      <c r="F5553" t="s">
        <v>313</v>
      </c>
      <c r="G5553">
        <v>112</v>
      </c>
      <c r="H5553" t="s">
        <v>272</v>
      </c>
      <c r="I5553">
        <v>2011</v>
      </c>
      <c r="J5553" t="s">
        <v>92</v>
      </c>
      <c r="K5553" t="s">
        <v>2381</v>
      </c>
      <c r="L5553">
        <v>2831.2813106743279</v>
      </c>
      <c r="M5553" s="9" t="str">
        <f>Data[[#This Row],[schedule]]&amp;" | "&amp;Data[[#This Row],[section]]</f>
        <v>SCHEDULE 4: REPORT ON REGULATORY ASSET BASE ROLL FORWARD | 4b(vii): Asset Classes</v>
      </c>
      <c r="N5553" s="9" t="str">
        <f t="shared" si="86"/>
        <v>SCHEDULE 4: REPORT ON REGULATORY ASSET BASE ROLL FORWARD | 4b(vii): Asset Classes | Sealed Surfaces | Indexed revaluations</v>
      </c>
    </row>
    <row r="5554" spans="1:14" hidden="1">
      <c r="A5554" t="s">
        <v>2</v>
      </c>
      <c r="B5554">
        <v>2011</v>
      </c>
      <c r="C5554" t="s">
        <v>206</v>
      </c>
      <c r="D5554" t="s">
        <v>217</v>
      </c>
      <c r="E5554" t="s">
        <v>81</v>
      </c>
      <c r="F5554" t="s">
        <v>314</v>
      </c>
      <c r="G5554">
        <v>112</v>
      </c>
      <c r="H5554" t="s">
        <v>272</v>
      </c>
      <c r="I5554">
        <v>2011</v>
      </c>
      <c r="J5554" t="s">
        <v>92</v>
      </c>
      <c r="K5554" t="s">
        <v>2382</v>
      </c>
      <c r="L5554">
        <v>3659.5358757530398</v>
      </c>
      <c r="M5554" s="9" t="str">
        <f>Data[[#This Row],[schedule]]&amp;" | "&amp;Data[[#This Row],[section]]</f>
        <v>SCHEDULE 4: REPORT ON REGULATORY ASSET BASE ROLL FORWARD | 4b(vii): Asset Classes</v>
      </c>
      <c r="N5554" s="9" t="str">
        <f t="shared" si="86"/>
        <v>SCHEDULE 4: REPORT ON REGULATORY ASSET BASE ROLL FORWARD | 4b(vii): Asset Classes | Infrastructure &amp; Buildings | Indexed revaluations</v>
      </c>
    </row>
    <row r="5555" spans="1:14" hidden="1">
      <c r="A5555" t="s">
        <v>2</v>
      </c>
      <c r="B5555">
        <v>2011</v>
      </c>
      <c r="C5555" t="s">
        <v>206</v>
      </c>
      <c r="D5555" t="s">
        <v>217</v>
      </c>
      <c r="E5555" t="s">
        <v>81</v>
      </c>
      <c r="F5555" t="s">
        <v>315</v>
      </c>
      <c r="G5555">
        <v>112</v>
      </c>
      <c r="H5555" t="s">
        <v>272</v>
      </c>
      <c r="I5555">
        <v>2011</v>
      </c>
      <c r="J5555" t="s">
        <v>92</v>
      </c>
      <c r="K5555" t="s">
        <v>2383</v>
      </c>
      <c r="L5555">
        <v>191.53138499492519</v>
      </c>
      <c r="M5555" s="9" t="str">
        <f>Data[[#This Row],[schedule]]&amp;" | "&amp;Data[[#This Row],[section]]</f>
        <v>SCHEDULE 4: REPORT ON REGULATORY ASSET BASE ROLL FORWARD | 4b(vii): Asset Classes</v>
      </c>
      <c r="N5555" s="9" t="str">
        <f t="shared" si="86"/>
        <v>SCHEDULE 4: REPORT ON REGULATORY ASSET BASE ROLL FORWARD | 4b(vii): Asset Classes | Vehicles, Plant &amp; Equipment | Indexed revaluations</v>
      </c>
    </row>
    <row r="5556" spans="1:14" hidden="1">
      <c r="A5556" t="s">
        <v>2</v>
      </c>
      <c r="B5556">
        <v>2011</v>
      </c>
      <c r="C5556" t="s">
        <v>206</v>
      </c>
      <c r="D5556" t="s">
        <v>217</v>
      </c>
      <c r="E5556" t="s">
        <v>81</v>
      </c>
      <c r="F5556" t="s">
        <v>60</v>
      </c>
      <c r="G5556">
        <v>112</v>
      </c>
      <c r="H5556" t="s">
        <v>272</v>
      </c>
      <c r="I5556">
        <v>2011</v>
      </c>
      <c r="J5556" t="s">
        <v>92</v>
      </c>
      <c r="K5556" t="s">
        <v>2384</v>
      </c>
      <c r="L5556">
        <v>9408.6949922545227</v>
      </c>
      <c r="M5556" s="9" t="str">
        <f>Data[[#This Row],[schedule]]&amp;" | "&amp;Data[[#This Row],[section]]</f>
        <v>SCHEDULE 4: REPORT ON REGULATORY ASSET BASE ROLL FORWARD | 4b(vii): Asset Classes</v>
      </c>
      <c r="N5556" s="9" t="str">
        <f t="shared" si="86"/>
        <v>SCHEDULE 4: REPORT ON REGULATORY ASSET BASE ROLL FORWARD | 4b(vii): Asset Classes | Total | Indexed revaluations</v>
      </c>
    </row>
    <row r="5557" spans="1:14" hidden="1">
      <c r="A5557" t="s">
        <v>2</v>
      </c>
      <c r="B5557">
        <v>2011</v>
      </c>
      <c r="C5557" t="s">
        <v>206</v>
      </c>
      <c r="D5557" t="s">
        <v>217</v>
      </c>
      <c r="E5557" t="s">
        <v>81</v>
      </c>
      <c r="F5557" t="s">
        <v>312</v>
      </c>
      <c r="G5557">
        <v>113</v>
      </c>
      <c r="H5557" t="s">
        <v>273</v>
      </c>
      <c r="I5557">
        <v>2011</v>
      </c>
      <c r="J5557" t="s">
        <v>92</v>
      </c>
      <c r="K5557" t="s">
        <v>458</v>
      </c>
      <c r="L5557">
        <v>0</v>
      </c>
      <c r="M5557" s="9" t="str">
        <f>Data[[#This Row],[schedule]]&amp;" | "&amp;Data[[#This Row],[section]]</f>
        <v>SCHEDULE 4: REPORT ON REGULATORY ASSET BASE ROLL FORWARD | 4b(vii): Asset Classes</v>
      </c>
      <c r="N5557" s="9" t="str">
        <f t="shared" si="86"/>
        <v>SCHEDULE 4: REPORT ON REGULATORY ASSET BASE ROLL FORWARD | 4b(vii): Asset Classes | Land | Non-indexed revaluations</v>
      </c>
    </row>
    <row r="5558" spans="1:14" hidden="1">
      <c r="A5558" t="s">
        <v>2</v>
      </c>
      <c r="B5558">
        <v>2011</v>
      </c>
      <c r="C5558" t="s">
        <v>206</v>
      </c>
      <c r="D5558" t="s">
        <v>217</v>
      </c>
      <c r="E5558" t="s">
        <v>81</v>
      </c>
      <c r="F5558" t="s">
        <v>60</v>
      </c>
      <c r="G5558">
        <v>113</v>
      </c>
      <c r="H5558" t="s">
        <v>273</v>
      </c>
      <c r="I5558">
        <v>2011</v>
      </c>
      <c r="J5558" t="s">
        <v>92</v>
      </c>
      <c r="K5558" t="s">
        <v>458</v>
      </c>
      <c r="L5558">
        <v>0</v>
      </c>
      <c r="M5558" s="9" t="str">
        <f>Data[[#This Row],[schedule]]&amp;" | "&amp;Data[[#This Row],[section]]</f>
        <v>SCHEDULE 4: REPORT ON REGULATORY ASSET BASE ROLL FORWARD | 4b(vii): Asset Classes</v>
      </c>
      <c r="N5558" s="9" t="str">
        <f t="shared" si="86"/>
        <v>SCHEDULE 4: REPORT ON REGULATORY ASSET BASE ROLL FORWARD | 4b(vii): Asset Classes | Total | Non-indexed revaluations</v>
      </c>
    </row>
    <row r="5559" spans="1:14" hidden="1">
      <c r="A5559" t="s">
        <v>2</v>
      </c>
      <c r="B5559">
        <v>2011</v>
      </c>
      <c r="C5559" t="s">
        <v>206</v>
      </c>
      <c r="D5559" t="s">
        <v>217</v>
      </c>
      <c r="E5559" t="s">
        <v>81</v>
      </c>
      <c r="F5559" t="s">
        <v>312</v>
      </c>
      <c r="G5559">
        <v>114</v>
      </c>
      <c r="H5559" t="s">
        <v>62</v>
      </c>
      <c r="I5559">
        <v>2011</v>
      </c>
      <c r="J5559" t="s">
        <v>92</v>
      </c>
      <c r="K5559" t="s">
        <v>458</v>
      </c>
      <c r="L5559">
        <v>0</v>
      </c>
      <c r="M5559" s="9" t="str">
        <f>Data[[#This Row],[schedule]]&amp;" | "&amp;Data[[#This Row],[section]]</f>
        <v>SCHEDULE 4: REPORT ON REGULATORY ASSET BASE ROLL FORWARD | 4b(vii): Asset Classes</v>
      </c>
      <c r="N5559" s="9" t="str">
        <f t="shared" si="86"/>
        <v>SCHEDULE 4: REPORT ON REGULATORY ASSET BASE ROLL FORWARD | 4b(vii): Asset Classes | Land | Assets commissioned</v>
      </c>
    </row>
    <row r="5560" spans="1:14" hidden="1">
      <c r="A5560" t="s">
        <v>2</v>
      </c>
      <c r="B5560">
        <v>2011</v>
      </c>
      <c r="C5560" t="s">
        <v>206</v>
      </c>
      <c r="D5560" t="s">
        <v>217</v>
      </c>
      <c r="E5560" t="s">
        <v>81</v>
      </c>
      <c r="F5560" t="s">
        <v>313</v>
      </c>
      <c r="G5560">
        <v>114</v>
      </c>
      <c r="H5560" t="s">
        <v>62</v>
      </c>
      <c r="I5560">
        <v>2011</v>
      </c>
      <c r="J5560" t="s">
        <v>92</v>
      </c>
      <c r="K5560" t="s">
        <v>2385</v>
      </c>
      <c r="L5560">
        <v>5193.8619999999992</v>
      </c>
      <c r="M5560" s="9" t="str">
        <f>Data[[#This Row],[schedule]]&amp;" | "&amp;Data[[#This Row],[section]]</f>
        <v>SCHEDULE 4: REPORT ON REGULATORY ASSET BASE ROLL FORWARD | 4b(vii): Asset Classes</v>
      </c>
      <c r="N5560" s="9" t="str">
        <f t="shared" si="86"/>
        <v>SCHEDULE 4: REPORT ON REGULATORY ASSET BASE ROLL FORWARD | 4b(vii): Asset Classes | Sealed Surfaces | Assets commissioned</v>
      </c>
    </row>
    <row r="5561" spans="1:14" hidden="1">
      <c r="A5561" t="s">
        <v>2</v>
      </c>
      <c r="B5561">
        <v>2011</v>
      </c>
      <c r="C5561" t="s">
        <v>206</v>
      </c>
      <c r="D5561" t="s">
        <v>217</v>
      </c>
      <c r="E5561" t="s">
        <v>81</v>
      </c>
      <c r="F5561" t="s">
        <v>314</v>
      </c>
      <c r="G5561">
        <v>114</v>
      </c>
      <c r="H5561" t="s">
        <v>62</v>
      </c>
      <c r="I5561">
        <v>2011</v>
      </c>
      <c r="J5561" t="s">
        <v>92</v>
      </c>
      <c r="K5561" t="s">
        <v>2386</v>
      </c>
      <c r="L5561">
        <v>96088.19069726672</v>
      </c>
      <c r="M5561" s="9" t="str">
        <f>Data[[#This Row],[schedule]]&amp;" | "&amp;Data[[#This Row],[section]]</f>
        <v>SCHEDULE 4: REPORT ON REGULATORY ASSET BASE ROLL FORWARD | 4b(vii): Asset Classes</v>
      </c>
      <c r="N5561" s="9" t="str">
        <f t="shared" si="86"/>
        <v>SCHEDULE 4: REPORT ON REGULATORY ASSET BASE ROLL FORWARD | 4b(vii): Asset Classes | Infrastructure &amp; Buildings | Assets commissioned</v>
      </c>
    </row>
    <row r="5562" spans="1:14" hidden="1">
      <c r="A5562" t="s">
        <v>2</v>
      </c>
      <c r="B5562">
        <v>2011</v>
      </c>
      <c r="C5562" t="s">
        <v>206</v>
      </c>
      <c r="D5562" t="s">
        <v>217</v>
      </c>
      <c r="E5562" t="s">
        <v>81</v>
      </c>
      <c r="F5562" t="s">
        <v>315</v>
      </c>
      <c r="G5562">
        <v>114</v>
      </c>
      <c r="H5562" t="s">
        <v>62</v>
      </c>
      <c r="I5562">
        <v>2011</v>
      </c>
      <c r="J5562" t="s">
        <v>92</v>
      </c>
      <c r="K5562" t="s">
        <v>2387</v>
      </c>
      <c r="L5562">
        <v>2574.5752871152722</v>
      </c>
      <c r="M5562" s="9" t="str">
        <f>Data[[#This Row],[schedule]]&amp;" | "&amp;Data[[#This Row],[section]]</f>
        <v>SCHEDULE 4: REPORT ON REGULATORY ASSET BASE ROLL FORWARD | 4b(vii): Asset Classes</v>
      </c>
      <c r="N5562" s="9" t="str">
        <f t="shared" si="86"/>
        <v>SCHEDULE 4: REPORT ON REGULATORY ASSET BASE ROLL FORWARD | 4b(vii): Asset Classes | Vehicles, Plant &amp; Equipment | Assets commissioned</v>
      </c>
    </row>
    <row r="5563" spans="1:14" hidden="1">
      <c r="A5563" t="s">
        <v>2</v>
      </c>
      <c r="B5563">
        <v>2011</v>
      </c>
      <c r="C5563" t="s">
        <v>206</v>
      </c>
      <c r="D5563" t="s">
        <v>217</v>
      </c>
      <c r="E5563" t="s">
        <v>81</v>
      </c>
      <c r="F5563" t="s">
        <v>60</v>
      </c>
      <c r="G5563">
        <v>114</v>
      </c>
      <c r="H5563" t="s">
        <v>62</v>
      </c>
      <c r="I5563">
        <v>2011</v>
      </c>
      <c r="J5563" t="s">
        <v>92</v>
      </c>
      <c r="K5563" t="s">
        <v>2388</v>
      </c>
      <c r="L5563">
        <v>103856.62798438199</v>
      </c>
      <c r="M5563" s="9" t="str">
        <f>Data[[#This Row],[schedule]]&amp;" | "&amp;Data[[#This Row],[section]]</f>
        <v>SCHEDULE 4: REPORT ON REGULATORY ASSET BASE ROLL FORWARD | 4b(vii): Asset Classes</v>
      </c>
      <c r="N5563" s="9" t="str">
        <f t="shared" si="86"/>
        <v>SCHEDULE 4: REPORT ON REGULATORY ASSET BASE ROLL FORWARD | 4b(vii): Asset Classes | Total | Assets commissioned</v>
      </c>
    </row>
    <row r="5564" spans="1:14" hidden="1">
      <c r="A5564" t="s">
        <v>2</v>
      </c>
      <c r="B5564">
        <v>2011</v>
      </c>
      <c r="C5564" t="s">
        <v>206</v>
      </c>
      <c r="D5564" t="s">
        <v>217</v>
      </c>
      <c r="E5564" t="s">
        <v>81</v>
      </c>
      <c r="F5564" t="s">
        <v>312</v>
      </c>
      <c r="G5564">
        <v>115</v>
      </c>
      <c r="H5564" t="s">
        <v>63</v>
      </c>
      <c r="I5564">
        <v>2011</v>
      </c>
      <c r="J5564" t="s">
        <v>92</v>
      </c>
      <c r="K5564" t="s">
        <v>458</v>
      </c>
      <c r="L5564">
        <v>0</v>
      </c>
      <c r="M5564" s="9" t="str">
        <f>Data[[#This Row],[schedule]]&amp;" | "&amp;Data[[#This Row],[section]]</f>
        <v>SCHEDULE 4: REPORT ON REGULATORY ASSET BASE ROLL FORWARD | 4b(vii): Asset Classes</v>
      </c>
      <c r="N5564" s="9" t="str">
        <f t="shared" si="86"/>
        <v>SCHEDULE 4: REPORT ON REGULATORY ASSET BASE ROLL FORWARD | 4b(vii): Asset Classes | Land | Asset disposals</v>
      </c>
    </row>
    <row r="5565" spans="1:14" hidden="1">
      <c r="A5565" t="s">
        <v>2</v>
      </c>
      <c r="B5565">
        <v>2011</v>
      </c>
      <c r="C5565" t="s">
        <v>206</v>
      </c>
      <c r="D5565" t="s">
        <v>217</v>
      </c>
      <c r="E5565" t="s">
        <v>81</v>
      </c>
      <c r="F5565" t="s">
        <v>313</v>
      </c>
      <c r="G5565">
        <v>115</v>
      </c>
      <c r="H5565" t="s">
        <v>63</v>
      </c>
      <c r="I5565">
        <v>2011</v>
      </c>
      <c r="J5565" t="s">
        <v>92</v>
      </c>
      <c r="K5565" t="s">
        <v>458</v>
      </c>
      <c r="L5565">
        <v>0</v>
      </c>
      <c r="M5565" s="9" t="str">
        <f>Data[[#This Row],[schedule]]&amp;" | "&amp;Data[[#This Row],[section]]</f>
        <v>SCHEDULE 4: REPORT ON REGULATORY ASSET BASE ROLL FORWARD | 4b(vii): Asset Classes</v>
      </c>
      <c r="N5565" s="9" t="str">
        <f t="shared" si="86"/>
        <v>SCHEDULE 4: REPORT ON REGULATORY ASSET BASE ROLL FORWARD | 4b(vii): Asset Classes | Sealed Surfaces | Asset disposals</v>
      </c>
    </row>
    <row r="5566" spans="1:14" hidden="1">
      <c r="A5566" t="s">
        <v>2</v>
      </c>
      <c r="B5566">
        <v>2011</v>
      </c>
      <c r="C5566" t="s">
        <v>206</v>
      </c>
      <c r="D5566" t="s">
        <v>217</v>
      </c>
      <c r="E5566" t="s">
        <v>81</v>
      </c>
      <c r="F5566" t="s">
        <v>314</v>
      </c>
      <c r="G5566">
        <v>115</v>
      </c>
      <c r="H5566" t="s">
        <v>63</v>
      </c>
      <c r="I5566">
        <v>2011</v>
      </c>
      <c r="J5566" t="s">
        <v>92</v>
      </c>
      <c r="K5566" t="s">
        <v>458</v>
      </c>
      <c r="L5566">
        <v>0</v>
      </c>
      <c r="M5566" s="9" t="str">
        <f>Data[[#This Row],[schedule]]&amp;" | "&amp;Data[[#This Row],[section]]</f>
        <v>SCHEDULE 4: REPORT ON REGULATORY ASSET BASE ROLL FORWARD | 4b(vii): Asset Classes</v>
      </c>
      <c r="N5566" s="9" t="str">
        <f t="shared" si="86"/>
        <v>SCHEDULE 4: REPORT ON REGULATORY ASSET BASE ROLL FORWARD | 4b(vii): Asset Classes | Infrastructure &amp; Buildings | Asset disposals</v>
      </c>
    </row>
    <row r="5567" spans="1:14" hidden="1">
      <c r="A5567" t="s">
        <v>2</v>
      </c>
      <c r="B5567">
        <v>2011</v>
      </c>
      <c r="C5567" t="s">
        <v>206</v>
      </c>
      <c r="D5567" t="s">
        <v>217</v>
      </c>
      <c r="E5567" t="s">
        <v>81</v>
      </c>
      <c r="F5567" t="s">
        <v>315</v>
      </c>
      <c r="G5567">
        <v>115</v>
      </c>
      <c r="H5567" t="s">
        <v>63</v>
      </c>
      <c r="I5567">
        <v>2011</v>
      </c>
      <c r="J5567" t="s">
        <v>92</v>
      </c>
      <c r="K5567" t="s">
        <v>2389</v>
      </c>
      <c r="L5567">
        <v>30.008941199999999</v>
      </c>
      <c r="M5567" s="9" t="str">
        <f>Data[[#This Row],[schedule]]&amp;" | "&amp;Data[[#This Row],[section]]</f>
        <v>SCHEDULE 4: REPORT ON REGULATORY ASSET BASE ROLL FORWARD | 4b(vii): Asset Classes</v>
      </c>
      <c r="N5567" s="9" t="str">
        <f t="shared" si="86"/>
        <v>SCHEDULE 4: REPORT ON REGULATORY ASSET BASE ROLL FORWARD | 4b(vii): Asset Classes | Vehicles, Plant &amp; Equipment | Asset disposals</v>
      </c>
    </row>
    <row r="5568" spans="1:14" hidden="1">
      <c r="A5568" t="s">
        <v>2</v>
      </c>
      <c r="B5568">
        <v>2011</v>
      </c>
      <c r="C5568" t="s">
        <v>206</v>
      </c>
      <c r="D5568" t="s">
        <v>217</v>
      </c>
      <c r="E5568" t="s">
        <v>81</v>
      </c>
      <c r="F5568" t="s">
        <v>60</v>
      </c>
      <c r="G5568">
        <v>115</v>
      </c>
      <c r="H5568" t="s">
        <v>63</v>
      </c>
      <c r="I5568">
        <v>2011</v>
      </c>
      <c r="J5568" t="s">
        <v>92</v>
      </c>
      <c r="K5568" t="s">
        <v>2389</v>
      </c>
      <c r="L5568">
        <v>30.008941199999999</v>
      </c>
      <c r="M5568" s="9" t="str">
        <f>Data[[#This Row],[schedule]]&amp;" | "&amp;Data[[#This Row],[section]]</f>
        <v>SCHEDULE 4: REPORT ON REGULATORY ASSET BASE ROLL FORWARD | 4b(vii): Asset Classes</v>
      </c>
      <c r="N5568" s="9" t="str">
        <f t="shared" si="86"/>
        <v>SCHEDULE 4: REPORT ON REGULATORY ASSET BASE ROLL FORWARD | 4b(vii): Asset Classes | Total | Asset disposals</v>
      </c>
    </row>
    <row r="5569" spans="1:14" hidden="1">
      <c r="A5569" t="s">
        <v>2</v>
      </c>
      <c r="B5569">
        <v>2011</v>
      </c>
      <c r="C5569" t="s">
        <v>206</v>
      </c>
      <c r="D5569" t="s">
        <v>217</v>
      </c>
      <c r="E5569" t="s">
        <v>81</v>
      </c>
      <c r="F5569" t="s">
        <v>312</v>
      </c>
      <c r="G5569">
        <v>116</v>
      </c>
      <c r="H5569" t="s">
        <v>281</v>
      </c>
      <c r="I5569">
        <v>2011</v>
      </c>
      <c r="J5569" t="s">
        <v>92</v>
      </c>
      <c r="K5569" t="s">
        <v>458</v>
      </c>
      <c r="L5569">
        <v>0</v>
      </c>
      <c r="M5569" s="9" t="str">
        <f>Data[[#This Row],[schedule]]&amp;" | "&amp;Data[[#This Row],[section]]</f>
        <v>SCHEDULE 4: REPORT ON REGULATORY ASSET BASE ROLL FORWARD | 4b(vii): Asset Classes</v>
      </c>
      <c r="N5569" s="9" t="str">
        <f t="shared" si="86"/>
        <v>SCHEDULE 4: REPORT ON REGULATORY ASSET BASE ROLL FORWARD | 4b(vii): Asset Classes | Land | Lost and found assets adjustment</v>
      </c>
    </row>
    <row r="5570" spans="1:14" hidden="1">
      <c r="A5570" t="s">
        <v>2</v>
      </c>
      <c r="B5570">
        <v>2011</v>
      </c>
      <c r="C5570" t="s">
        <v>206</v>
      </c>
      <c r="D5570" t="s">
        <v>217</v>
      </c>
      <c r="E5570" t="s">
        <v>81</v>
      </c>
      <c r="F5570" t="s">
        <v>313</v>
      </c>
      <c r="G5570">
        <v>116</v>
      </c>
      <c r="H5570" t="s">
        <v>281</v>
      </c>
      <c r="I5570">
        <v>2011</v>
      </c>
      <c r="J5570" t="s">
        <v>92</v>
      </c>
      <c r="K5570" t="s">
        <v>458</v>
      </c>
      <c r="L5570">
        <v>0</v>
      </c>
      <c r="M5570" s="9" t="str">
        <f>Data[[#This Row],[schedule]]&amp;" | "&amp;Data[[#This Row],[section]]</f>
        <v>SCHEDULE 4: REPORT ON REGULATORY ASSET BASE ROLL FORWARD | 4b(vii): Asset Classes</v>
      </c>
      <c r="N5570" s="9" t="str">
        <f t="shared" ref="N5570:N5633" si="87">SUBSTITUTE(SUBSTITUTE(SUBSTITUTE(C5570&amp;" | "&amp;D5570&amp;" | "&amp;E5570&amp;" | "&amp;F5570&amp;" | "&amp;H5570," |  |  | "," | ")," |  |  | "," | ")," |  | "," | ")</f>
        <v>SCHEDULE 4: REPORT ON REGULATORY ASSET BASE ROLL FORWARD | 4b(vii): Asset Classes | Sealed Surfaces | Lost and found assets adjustment</v>
      </c>
    </row>
    <row r="5571" spans="1:14" hidden="1">
      <c r="A5571" t="s">
        <v>2</v>
      </c>
      <c r="B5571">
        <v>2011</v>
      </c>
      <c r="C5571" t="s">
        <v>206</v>
      </c>
      <c r="D5571" t="s">
        <v>217</v>
      </c>
      <c r="E5571" t="s">
        <v>81</v>
      </c>
      <c r="F5571" t="s">
        <v>314</v>
      </c>
      <c r="G5571">
        <v>116</v>
      </c>
      <c r="H5571" t="s">
        <v>281</v>
      </c>
      <c r="I5571">
        <v>2011</v>
      </c>
      <c r="J5571" t="s">
        <v>92</v>
      </c>
      <c r="K5571" t="s">
        <v>458</v>
      </c>
      <c r="L5571">
        <v>0</v>
      </c>
      <c r="M5571" s="9" t="str">
        <f>Data[[#This Row],[schedule]]&amp;" | "&amp;Data[[#This Row],[section]]</f>
        <v>SCHEDULE 4: REPORT ON REGULATORY ASSET BASE ROLL FORWARD | 4b(vii): Asset Classes</v>
      </c>
      <c r="N5571" s="9" t="str">
        <f t="shared" si="87"/>
        <v>SCHEDULE 4: REPORT ON REGULATORY ASSET BASE ROLL FORWARD | 4b(vii): Asset Classes | Infrastructure &amp; Buildings | Lost and found assets adjustment</v>
      </c>
    </row>
    <row r="5572" spans="1:14" hidden="1">
      <c r="A5572" t="s">
        <v>2</v>
      </c>
      <c r="B5572">
        <v>2011</v>
      </c>
      <c r="C5572" t="s">
        <v>206</v>
      </c>
      <c r="D5572" t="s">
        <v>217</v>
      </c>
      <c r="E5572" t="s">
        <v>81</v>
      </c>
      <c r="F5572" t="s">
        <v>315</v>
      </c>
      <c r="G5572">
        <v>116</v>
      </c>
      <c r="H5572" t="s">
        <v>281</v>
      </c>
      <c r="I5572">
        <v>2011</v>
      </c>
      <c r="J5572" t="s">
        <v>92</v>
      </c>
      <c r="K5572" t="s">
        <v>458</v>
      </c>
      <c r="L5572">
        <v>0</v>
      </c>
      <c r="M5572" s="9" t="str">
        <f>Data[[#This Row],[schedule]]&amp;" | "&amp;Data[[#This Row],[section]]</f>
        <v>SCHEDULE 4: REPORT ON REGULATORY ASSET BASE ROLL FORWARD | 4b(vii): Asset Classes</v>
      </c>
      <c r="N5572" s="9" t="str">
        <f t="shared" si="87"/>
        <v>SCHEDULE 4: REPORT ON REGULATORY ASSET BASE ROLL FORWARD | 4b(vii): Asset Classes | Vehicles, Plant &amp; Equipment | Lost and found assets adjustment</v>
      </c>
    </row>
    <row r="5573" spans="1:14" hidden="1">
      <c r="A5573" t="s">
        <v>2</v>
      </c>
      <c r="B5573">
        <v>2011</v>
      </c>
      <c r="C5573" t="s">
        <v>206</v>
      </c>
      <c r="D5573" t="s">
        <v>217</v>
      </c>
      <c r="E5573" t="s">
        <v>81</v>
      </c>
      <c r="F5573" t="s">
        <v>60</v>
      </c>
      <c r="G5573">
        <v>116</v>
      </c>
      <c r="H5573" t="s">
        <v>281</v>
      </c>
      <c r="I5573">
        <v>2011</v>
      </c>
      <c r="J5573" t="s">
        <v>92</v>
      </c>
      <c r="K5573" t="s">
        <v>458</v>
      </c>
      <c r="L5573">
        <v>0</v>
      </c>
      <c r="M5573" s="9" t="str">
        <f>Data[[#This Row],[schedule]]&amp;" | "&amp;Data[[#This Row],[section]]</f>
        <v>SCHEDULE 4: REPORT ON REGULATORY ASSET BASE ROLL FORWARD | 4b(vii): Asset Classes</v>
      </c>
      <c r="N5573" s="9" t="str">
        <f t="shared" si="87"/>
        <v>SCHEDULE 4: REPORT ON REGULATORY ASSET BASE ROLL FORWARD | 4b(vii): Asset Classes | Total | Lost and found assets adjustment</v>
      </c>
    </row>
    <row r="5574" spans="1:14" hidden="1">
      <c r="A5574" t="s">
        <v>2</v>
      </c>
      <c r="B5574">
        <v>2011</v>
      </c>
      <c r="C5574" t="s">
        <v>206</v>
      </c>
      <c r="D5574" t="s">
        <v>217</v>
      </c>
      <c r="E5574" t="s">
        <v>81</v>
      </c>
      <c r="F5574" t="s">
        <v>312</v>
      </c>
      <c r="G5574">
        <v>117</v>
      </c>
      <c r="H5574" t="s">
        <v>282</v>
      </c>
      <c r="I5574">
        <v>2011</v>
      </c>
      <c r="J5574" t="s">
        <v>92</v>
      </c>
      <c r="K5574" t="s">
        <v>2390</v>
      </c>
      <c r="L5574">
        <v>-2.9331582530285232</v>
      </c>
      <c r="M5574" s="9" t="str">
        <f>Data[[#This Row],[schedule]]&amp;" | "&amp;Data[[#This Row],[section]]</f>
        <v>SCHEDULE 4: REPORT ON REGULATORY ASSET BASE ROLL FORWARD | 4b(vii): Asset Classes</v>
      </c>
      <c r="N5574" s="9" t="str">
        <f t="shared" si="87"/>
        <v>SCHEDULE 4: REPORT ON REGULATORY ASSET BASE ROLL FORWARD | 4b(vii): Asset Classes | Land | Adjustment resulting from cost allocation</v>
      </c>
    </row>
    <row r="5575" spans="1:14" hidden="1">
      <c r="A5575" t="s">
        <v>2</v>
      </c>
      <c r="B5575">
        <v>2011</v>
      </c>
      <c r="C5575" t="s">
        <v>206</v>
      </c>
      <c r="D5575" t="s">
        <v>217</v>
      </c>
      <c r="E5575" t="s">
        <v>81</v>
      </c>
      <c r="F5575" t="s">
        <v>313</v>
      </c>
      <c r="G5575">
        <v>117</v>
      </c>
      <c r="H5575" t="s">
        <v>282</v>
      </c>
      <c r="I5575">
        <v>2011</v>
      </c>
      <c r="J5575" t="s">
        <v>92</v>
      </c>
      <c r="K5575" t="s">
        <v>458</v>
      </c>
      <c r="L5575">
        <v>0</v>
      </c>
      <c r="M5575" s="9" t="str">
        <f>Data[[#This Row],[schedule]]&amp;" | "&amp;Data[[#This Row],[section]]</f>
        <v>SCHEDULE 4: REPORT ON REGULATORY ASSET BASE ROLL FORWARD | 4b(vii): Asset Classes</v>
      </c>
      <c r="N5575" s="9" t="str">
        <f t="shared" si="87"/>
        <v>SCHEDULE 4: REPORT ON REGULATORY ASSET BASE ROLL FORWARD | 4b(vii): Asset Classes | Sealed Surfaces | Adjustment resulting from cost allocation</v>
      </c>
    </row>
    <row r="5576" spans="1:14" hidden="1">
      <c r="A5576" t="s">
        <v>2</v>
      </c>
      <c r="B5576">
        <v>2011</v>
      </c>
      <c r="C5576" t="s">
        <v>206</v>
      </c>
      <c r="D5576" t="s">
        <v>217</v>
      </c>
      <c r="E5576" t="s">
        <v>81</v>
      </c>
      <c r="F5576" t="s">
        <v>314</v>
      </c>
      <c r="G5576">
        <v>117</v>
      </c>
      <c r="H5576" t="s">
        <v>282</v>
      </c>
      <c r="I5576">
        <v>2011</v>
      </c>
      <c r="J5576" t="s">
        <v>92</v>
      </c>
      <c r="K5576" t="s">
        <v>2391</v>
      </c>
      <c r="L5576">
        <v>2114.7535229564819</v>
      </c>
      <c r="M5576" s="9" t="str">
        <f>Data[[#This Row],[schedule]]&amp;" | "&amp;Data[[#This Row],[section]]</f>
        <v>SCHEDULE 4: REPORT ON REGULATORY ASSET BASE ROLL FORWARD | 4b(vii): Asset Classes</v>
      </c>
      <c r="N5576" s="9" t="str">
        <f t="shared" si="87"/>
        <v>SCHEDULE 4: REPORT ON REGULATORY ASSET BASE ROLL FORWARD | 4b(vii): Asset Classes | Infrastructure &amp; Buildings | Adjustment resulting from cost allocation</v>
      </c>
    </row>
    <row r="5577" spans="1:14" hidden="1">
      <c r="A5577" t="s">
        <v>2</v>
      </c>
      <c r="B5577">
        <v>2011</v>
      </c>
      <c r="C5577" t="s">
        <v>206</v>
      </c>
      <c r="D5577" t="s">
        <v>217</v>
      </c>
      <c r="E5577" t="s">
        <v>81</v>
      </c>
      <c r="F5577" t="s">
        <v>315</v>
      </c>
      <c r="G5577">
        <v>117</v>
      </c>
      <c r="H5577" t="s">
        <v>282</v>
      </c>
      <c r="I5577">
        <v>2011</v>
      </c>
      <c r="J5577" t="s">
        <v>92</v>
      </c>
      <c r="K5577" t="s">
        <v>2392</v>
      </c>
      <c r="L5577">
        <v>24.688167480559059</v>
      </c>
      <c r="M5577" s="9" t="str">
        <f>Data[[#This Row],[schedule]]&amp;" | "&amp;Data[[#This Row],[section]]</f>
        <v>SCHEDULE 4: REPORT ON REGULATORY ASSET BASE ROLL FORWARD | 4b(vii): Asset Classes</v>
      </c>
      <c r="N5577" s="9" t="str">
        <f t="shared" si="87"/>
        <v>SCHEDULE 4: REPORT ON REGULATORY ASSET BASE ROLL FORWARD | 4b(vii): Asset Classes | Vehicles, Plant &amp; Equipment | Adjustment resulting from cost allocation</v>
      </c>
    </row>
    <row r="5578" spans="1:14" hidden="1">
      <c r="A5578" t="s">
        <v>2</v>
      </c>
      <c r="B5578">
        <v>2011</v>
      </c>
      <c r="C5578" t="s">
        <v>206</v>
      </c>
      <c r="D5578" t="s">
        <v>217</v>
      </c>
      <c r="E5578" t="s">
        <v>81</v>
      </c>
      <c r="F5578" t="s">
        <v>60</v>
      </c>
      <c r="G5578">
        <v>117</v>
      </c>
      <c r="H5578" t="s">
        <v>282</v>
      </c>
      <c r="I5578">
        <v>2011</v>
      </c>
      <c r="J5578" t="s">
        <v>92</v>
      </c>
      <c r="K5578" t="s">
        <v>2393</v>
      </c>
      <c r="L5578">
        <v>2136.508532184012</v>
      </c>
      <c r="M5578" s="9" t="str">
        <f>Data[[#This Row],[schedule]]&amp;" | "&amp;Data[[#This Row],[section]]</f>
        <v>SCHEDULE 4: REPORT ON REGULATORY ASSET BASE ROLL FORWARD | 4b(vii): Asset Classes</v>
      </c>
      <c r="N5578" s="9" t="str">
        <f t="shared" si="87"/>
        <v>SCHEDULE 4: REPORT ON REGULATORY ASSET BASE ROLL FORWARD | 4b(vii): Asset Classes | Total | Adjustment resulting from cost allocation</v>
      </c>
    </row>
    <row r="5579" spans="1:14" hidden="1">
      <c r="A5579" t="s">
        <v>2</v>
      </c>
      <c r="B5579">
        <v>2011</v>
      </c>
      <c r="C5579" t="s">
        <v>206</v>
      </c>
      <c r="D5579" t="s">
        <v>217</v>
      </c>
      <c r="E5579" t="s">
        <v>81</v>
      </c>
      <c r="F5579" t="s">
        <v>312</v>
      </c>
      <c r="G5579">
        <v>118</v>
      </c>
      <c r="H5579" t="s">
        <v>296</v>
      </c>
      <c r="I5579">
        <v>2011</v>
      </c>
      <c r="J5579" t="s">
        <v>92</v>
      </c>
      <c r="K5579" t="s">
        <v>2068</v>
      </c>
      <c r="L5579">
        <v>87618.811533493688</v>
      </c>
      <c r="M5579" s="9" t="str">
        <f>Data[[#This Row],[schedule]]&amp;" | "&amp;Data[[#This Row],[section]]</f>
        <v>SCHEDULE 4: REPORT ON REGULATORY ASSET BASE ROLL FORWARD | 4b(vii): Asset Classes</v>
      </c>
      <c r="N5579" s="9" t="str">
        <f t="shared" si="87"/>
        <v>SCHEDULE 4: REPORT ON REGULATORY ASSET BASE ROLL FORWARD | 4b(vii): Asset Classes | Land | RAB value</v>
      </c>
    </row>
    <row r="5580" spans="1:14" hidden="1">
      <c r="A5580" t="s">
        <v>2</v>
      </c>
      <c r="B5580">
        <v>2011</v>
      </c>
      <c r="C5580" t="s">
        <v>206</v>
      </c>
      <c r="D5580" t="s">
        <v>217</v>
      </c>
      <c r="E5580" t="s">
        <v>81</v>
      </c>
      <c r="F5580" t="s">
        <v>313</v>
      </c>
      <c r="G5580">
        <v>118</v>
      </c>
      <c r="H5580" t="s">
        <v>296</v>
      </c>
      <c r="I5580">
        <v>2011</v>
      </c>
      <c r="J5580" t="s">
        <v>92</v>
      </c>
      <c r="K5580" t="s">
        <v>2394</v>
      </c>
      <c r="L5580">
        <v>92081.093377610465</v>
      </c>
      <c r="M5580" s="9" t="str">
        <f>Data[[#This Row],[schedule]]&amp;" | "&amp;Data[[#This Row],[section]]</f>
        <v>SCHEDULE 4: REPORT ON REGULATORY ASSET BASE ROLL FORWARD | 4b(vii): Asset Classes</v>
      </c>
      <c r="N5580" s="9" t="str">
        <f t="shared" si="87"/>
        <v>SCHEDULE 4: REPORT ON REGULATORY ASSET BASE ROLL FORWARD | 4b(vii): Asset Classes | Sealed Surfaces | RAB value</v>
      </c>
    </row>
    <row r="5581" spans="1:14" hidden="1">
      <c r="A5581" t="s">
        <v>2</v>
      </c>
      <c r="B5581">
        <v>2011</v>
      </c>
      <c r="C5581" t="s">
        <v>206</v>
      </c>
      <c r="D5581" t="s">
        <v>217</v>
      </c>
      <c r="E5581" t="s">
        <v>81</v>
      </c>
      <c r="F5581" t="s">
        <v>314</v>
      </c>
      <c r="G5581">
        <v>118</v>
      </c>
      <c r="H5581" t="s">
        <v>296</v>
      </c>
      <c r="I5581">
        <v>2011</v>
      </c>
      <c r="J5581" t="s">
        <v>92</v>
      </c>
      <c r="K5581" t="s">
        <v>2395</v>
      </c>
      <c r="L5581">
        <v>209252.84801445599</v>
      </c>
      <c r="M5581" s="9" t="str">
        <f>Data[[#This Row],[schedule]]&amp;" | "&amp;Data[[#This Row],[section]]</f>
        <v>SCHEDULE 4: REPORT ON REGULATORY ASSET BASE ROLL FORWARD | 4b(vii): Asset Classes</v>
      </c>
      <c r="N5581" s="9" t="str">
        <f t="shared" si="87"/>
        <v>SCHEDULE 4: REPORT ON REGULATORY ASSET BASE ROLL FORWARD | 4b(vii): Asset Classes | Infrastructure &amp; Buildings | RAB value</v>
      </c>
    </row>
    <row r="5582" spans="1:14" hidden="1">
      <c r="A5582" t="s">
        <v>2</v>
      </c>
      <c r="B5582">
        <v>2011</v>
      </c>
      <c r="C5582" t="s">
        <v>206</v>
      </c>
      <c r="D5582" t="s">
        <v>217</v>
      </c>
      <c r="E5582" t="s">
        <v>81</v>
      </c>
      <c r="F5582" t="s">
        <v>315</v>
      </c>
      <c r="G5582">
        <v>118</v>
      </c>
      <c r="H5582" t="s">
        <v>296</v>
      </c>
      <c r="I5582">
        <v>2011</v>
      </c>
      <c r="J5582" t="s">
        <v>92</v>
      </c>
      <c r="K5582" t="s">
        <v>2396</v>
      </c>
      <c r="L5582">
        <v>7736.9262310006834</v>
      </c>
      <c r="M5582" s="9" t="str">
        <f>Data[[#This Row],[schedule]]&amp;" | "&amp;Data[[#This Row],[section]]</f>
        <v>SCHEDULE 4: REPORT ON REGULATORY ASSET BASE ROLL FORWARD | 4b(vii): Asset Classes</v>
      </c>
      <c r="N5582" s="9" t="str">
        <f t="shared" si="87"/>
        <v>SCHEDULE 4: REPORT ON REGULATORY ASSET BASE ROLL FORWARD | 4b(vii): Asset Classes | Vehicles, Plant &amp; Equipment | RAB value</v>
      </c>
    </row>
    <row r="5583" spans="1:14" hidden="1">
      <c r="A5583" t="s">
        <v>2</v>
      </c>
      <c r="B5583">
        <v>2011</v>
      </c>
      <c r="C5583" t="s">
        <v>206</v>
      </c>
      <c r="D5583" t="s">
        <v>217</v>
      </c>
      <c r="E5583" t="s">
        <v>81</v>
      </c>
      <c r="F5583" t="s">
        <v>60</v>
      </c>
      <c r="G5583">
        <v>118</v>
      </c>
      <c r="H5583" t="s">
        <v>296</v>
      </c>
      <c r="I5583">
        <v>2011</v>
      </c>
      <c r="J5583" t="s">
        <v>92</v>
      </c>
      <c r="K5583" t="s">
        <v>2397</v>
      </c>
      <c r="L5583">
        <v>396689.67915656092</v>
      </c>
      <c r="M5583" s="9" t="str">
        <f>Data[[#This Row],[schedule]]&amp;" | "&amp;Data[[#This Row],[section]]</f>
        <v>SCHEDULE 4: REPORT ON REGULATORY ASSET BASE ROLL FORWARD | 4b(vii): Asset Classes</v>
      </c>
      <c r="N5583" s="9" t="str">
        <f t="shared" si="87"/>
        <v>SCHEDULE 4: REPORT ON REGULATORY ASSET BASE ROLL FORWARD | 4b(vii): Asset Classes | Total | RAB value</v>
      </c>
    </row>
    <row r="5584" spans="1:14" hidden="1">
      <c r="A5584" t="s">
        <v>2</v>
      </c>
      <c r="B5584">
        <v>2011</v>
      </c>
      <c r="C5584" t="s">
        <v>206</v>
      </c>
      <c r="D5584" t="s">
        <v>218</v>
      </c>
      <c r="E5584" t="s">
        <v>81</v>
      </c>
      <c r="F5584" t="s">
        <v>316</v>
      </c>
      <c r="G5584">
        <v>121</v>
      </c>
      <c r="H5584" t="s">
        <v>297</v>
      </c>
      <c r="I5584">
        <v>2011</v>
      </c>
      <c r="J5584" t="s">
        <v>92</v>
      </c>
      <c r="K5584" t="s">
        <v>2095</v>
      </c>
      <c r="L5584">
        <v>42707.304547661697</v>
      </c>
      <c r="M5584" s="9" t="str">
        <f>Data[[#This Row],[schedule]]&amp;" | "&amp;Data[[#This Row],[section]]</f>
        <v>SCHEDULE 4: REPORT ON REGULATORY ASSET BASE ROLL FORWARD | 4b(viii): Assets Held for Future Use</v>
      </c>
      <c r="N5584" s="9" t="str">
        <f t="shared" si="87"/>
        <v>SCHEDULE 4: REPORT ON REGULATORY ASSET BASE ROLL FORWARD | 4b(viii): Assets Held for Future Use | Base Value | Assets held for future use—previous disclosure year</v>
      </c>
    </row>
    <row r="5585" spans="1:14" hidden="1">
      <c r="A5585" t="s">
        <v>2</v>
      </c>
      <c r="B5585">
        <v>2011</v>
      </c>
      <c r="C5585" t="s">
        <v>206</v>
      </c>
      <c r="D5585" t="s">
        <v>218</v>
      </c>
      <c r="E5585" t="s">
        <v>81</v>
      </c>
      <c r="F5585" t="s">
        <v>317</v>
      </c>
      <c r="G5585">
        <v>121</v>
      </c>
      <c r="H5585" t="s">
        <v>297</v>
      </c>
      <c r="I5585">
        <v>2011</v>
      </c>
      <c r="J5585" t="s">
        <v>92</v>
      </c>
      <c r="K5585" t="s">
        <v>2398</v>
      </c>
      <c r="L5585">
        <v>3890.6354442919819</v>
      </c>
      <c r="M5585" s="9" t="str">
        <f>Data[[#This Row],[schedule]]&amp;" | "&amp;Data[[#This Row],[section]]</f>
        <v>SCHEDULE 4: REPORT ON REGULATORY ASSET BASE ROLL FORWARD | 4b(viii): Assets Held for Future Use</v>
      </c>
      <c r="N5585" s="9" t="str">
        <f t="shared" si="87"/>
        <v>SCHEDULE 4: REPORT ON REGULATORY ASSET BASE ROLL FORWARD | 4b(viii): Assets Held for Future Use | Holding Costs | Assets held for future use—previous disclosure year</v>
      </c>
    </row>
    <row r="5586" spans="1:14" hidden="1">
      <c r="A5586" t="s">
        <v>2</v>
      </c>
      <c r="B5586">
        <v>2011</v>
      </c>
      <c r="C5586" t="s">
        <v>206</v>
      </c>
      <c r="D5586" t="s">
        <v>218</v>
      </c>
      <c r="E5586" t="s">
        <v>81</v>
      </c>
      <c r="F5586" t="s">
        <v>318</v>
      </c>
      <c r="G5586">
        <v>121</v>
      </c>
      <c r="H5586" t="s">
        <v>297</v>
      </c>
      <c r="I5586">
        <v>2011</v>
      </c>
      <c r="J5586" t="s">
        <v>92</v>
      </c>
      <c r="K5586" t="s">
        <v>458</v>
      </c>
      <c r="L5586">
        <v>0</v>
      </c>
      <c r="M5586" s="9" t="str">
        <f>Data[[#This Row],[schedule]]&amp;" | "&amp;Data[[#This Row],[section]]</f>
        <v>SCHEDULE 4: REPORT ON REGULATORY ASSET BASE ROLL FORWARD | 4b(viii): Assets Held for Future Use</v>
      </c>
      <c r="N5586" s="9" t="str">
        <f t="shared" si="87"/>
        <v>SCHEDULE 4: REPORT ON REGULATORY ASSET BASE ROLL FORWARD | 4b(viii): Assets Held for Future Use | Net Revenues | Assets held for future use—previous disclosure year</v>
      </c>
    </row>
    <row r="5587" spans="1:14" hidden="1">
      <c r="A5587" t="s">
        <v>2</v>
      </c>
      <c r="B5587">
        <v>2011</v>
      </c>
      <c r="C5587" t="s">
        <v>206</v>
      </c>
      <c r="D5587" t="s">
        <v>218</v>
      </c>
      <c r="E5587" t="s">
        <v>81</v>
      </c>
      <c r="F5587" t="s">
        <v>319</v>
      </c>
      <c r="G5587">
        <v>121</v>
      </c>
      <c r="H5587" t="s">
        <v>297</v>
      </c>
      <c r="I5587">
        <v>2011</v>
      </c>
      <c r="J5587" t="s">
        <v>92</v>
      </c>
      <c r="K5587" t="s">
        <v>2399</v>
      </c>
      <c r="L5587">
        <v>696.94603976238704</v>
      </c>
      <c r="M5587" s="9" t="str">
        <f>Data[[#This Row],[schedule]]&amp;" | "&amp;Data[[#This Row],[section]]</f>
        <v>SCHEDULE 4: REPORT ON REGULATORY ASSET BASE ROLL FORWARD | 4b(viii): Assets Held for Future Use</v>
      </c>
      <c r="N5587" s="9" t="str">
        <f t="shared" si="87"/>
        <v>SCHEDULE 4: REPORT ON REGULATORY ASSET BASE ROLL FORWARD | 4b(viii): Assets Held for Future Use | Tracking Revaluations | Assets held for future use—previous disclosure year</v>
      </c>
    </row>
    <row r="5588" spans="1:14" hidden="1">
      <c r="A5588" t="s">
        <v>2</v>
      </c>
      <c r="B5588">
        <v>2011</v>
      </c>
      <c r="C5588" t="s">
        <v>206</v>
      </c>
      <c r="D5588" t="s">
        <v>218</v>
      </c>
      <c r="E5588" t="s">
        <v>81</v>
      </c>
      <c r="F5588" t="s">
        <v>60</v>
      </c>
      <c r="G5588">
        <v>121</v>
      </c>
      <c r="H5588" t="s">
        <v>297</v>
      </c>
      <c r="I5588">
        <v>2011</v>
      </c>
      <c r="J5588" t="s">
        <v>92</v>
      </c>
      <c r="K5588" t="s">
        <v>2400</v>
      </c>
      <c r="L5588">
        <v>47294.886031716072</v>
      </c>
      <c r="M5588" s="9" t="str">
        <f>Data[[#This Row],[schedule]]&amp;" | "&amp;Data[[#This Row],[section]]</f>
        <v>SCHEDULE 4: REPORT ON REGULATORY ASSET BASE ROLL FORWARD | 4b(viii): Assets Held for Future Use</v>
      </c>
      <c r="N5588" s="9" t="str">
        <f t="shared" si="87"/>
        <v>SCHEDULE 4: REPORT ON REGULATORY ASSET BASE ROLL FORWARD | 4b(viii): Assets Held for Future Use | Total | Assets held for future use—previous disclosure year</v>
      </c>
    </row>
    <row r="5589" spans="1:14" hidden="1">
      <c r="A5589" t="s">
        <v>2</v>
      </c>
      <c r="B5589">
        <v>2011</v>
      </c>
      <c r="C5589" t="s">
        <v>206</v>
      </c>
      <c r="D5589" t="s">
        <v>218</v>
      </c>
      <c r="E5589" t="s">
        <v>81</v>
      </c>
      <c r="F5589" t="s">
        <v>316</v>
      </c>
      <c r="G5589">
        <v>122</v>
      </c>
      <c r="H5589" t="s">
        <v>298</v>
      </c>
      <c r="I5589">
        <v>2011</v>
      </c>
      <c r="J5589" t="s">
        <v>92</v>
      </c>
      <c r="K5589" t="s">
        <v>458</v>
      </c>
      <c r="L5589">
        <v>0</v>
      </c>
      <c r="M5589" s="9" t="str">
        <f>Data[[#This Row],[schedule]]&amp;" | "&amp;Data[[#This Row],[section]]</f>
        <v>SCHEDULE 4: REPORT ON REGULATORY ASSET BASE ROLL FORWARD | 4b(viii): Assets Held for Future Use</v>
      </c>
      <c r="N5589" s="9" t="str">
        <f t="shared" si="87"/>
        <v>SCHEDULE 4: REPORT ON REGULATORY ASSET BASE ROLL FORWARD | 4b(viii): Assets Held for Future Use | Base Value | Assets held for future use—additions¹</v>
      </c>
    </row>
    <row r="5590" spans="1:14" hidden="1">
      <c r="A5590" t="s">
        <v>2</v>
      </c>
      <c r="B5590">
        <v>2011</v>
      </c>
      <c r="C5590" t="s">
        <v>206</v>
      </c>
      <c r="D5590" t="s">
        <v>218</v>
      </c>
      <c r="E5590" t="s">
        <v>81</v>
      </c>
      <c r="F5590" t="s">
        <v>317</v>
      </c>
      <c r="G5590">
        <v>122</v>
      </c>
      <c r="H5590" t="s">
        <v>298</v>
      </c>
      <c r="I5590">
        <v>2011</v>
      </c>
      <c r="J5590" t="s">
        <v>92</v>
      </c>
      <c r="K5590" t="s">
        <v>2401</v>
      </c>
      <c r="L5590">
        <v>4176.8768822922293</v>
      </c>
      <c r="M5590" s="9" t="str">
        <f>Data[[#This Row],[schedule]]&amp;" | "&amp;Data[[#This Row],[section]]</f>
        <v>SCHEDULE 4: REPORT ON REGULATORY ASSET BASE ROLL FORWARD | 4b(viii): Assets Held for Future Use</v>
      </c>
      <c r="N5590" s="9" t="str">
        <f t="shared" si="87"/>
        <v>SCHEDULE 4: REPORT ON REGULATORY ASSET BASE ROLL FORWARD | 4b(viii): Assets Held for Future Use | Holding Costs | Assets held for future use—additions¹</v>
      </c>
    </row>
    <row r="5591" spans="1:14" hidden="1">
      <c r="A5591" t="s">
        <v>2</v>
      </c>
      <c r="B5591">
        <v>2011</v>
      </c>
      <c r="C5591" t="s">
        <v>206</v>
      </c>
      <c r="D5591" t="s">
        <v>218</v>
      </c>
      <c r="E5591" t="s">
        <v>81</v>
      </c>
      <c r="F5591" t="s">
        <v>318</v>
      </c>
      <c r="G5591">
        <v>122</v>
      </c>
      <c r="H5591" t="s">
        <v>298</v>
      </c>
      <c r="I5591">
        <v>2011</v>
      </c>
      <c r="J5591" t="s">
        <v>92</v>
      </c>
      <c r="K5591" t="s">
        <v>458</v>
      </c>
      <c r="L5591">
        <v>0</v>
      </c>
      <c r="M5591" s="9" t="str">
        <f>Data[[#This Row],[schedule]]&amp;" | "&amp;Data[[#This Row],[section]]</f>
        <v>SCHEDULE 4: REPORT ON REGULATORY ASSET BASE ROLL FORWARD | 4b(viii): Assets Held for Future Use</v>
      </c>
      <c r="N5591" s="9" t="str">
        <f t="shared" si="87"/>
        <v>SCHEDULE 4: REPORT ON REGULATORY ASSET BASE ROLL FORWARD | 4b(viii): Assets Held for Future Use | Net Revenues | Assets held for future use—additions¹</v>
      </c>
    </row>
    <row r="5592" spans="1:14" hidden="1">
      <c r="A5592" t="s">
        <v>2</v>
      </c>
      <c r="B5592">
        <v>2011</v>
      </c>
      <c r="C5592" t="s">
        <v>206</v>
      </c>
      <c r="D5592" t="s">
        <v>218</v>
      </c>
      <c r="E5592" t="s">
        <v>81</v>
      </c>
      <c r="F5592" t="s">
        <v>319</v>
      </c>
      <c r="G5592">
        <v>122</v>
      </c>
      <c r="H5592" t="s">
        <v>298</v>
      </c>
      <c r="I5592">
        <v>2011</v>
      </c>
      <c r="J5592" t="s">
        <v>92</v>
      </c>
      <c r="K5592" t="s">
        <v>2402</v>
      </c>
      <c r="L5592">
        <v>1393.892079524773</v>
      </c>
      <c r="M5592" s="9" t="str">
        <f>Data[[#This Row],[schedule]]&amp;" | "&amp;Data[[#This Row],[section]]</f>
        <v>SCHEDULE 4: REPORT ON REGULATORY ASSET BASE ROLL FORWARD | 4b(viii): Assets Held for Future Use</v>
      </c>
      <c r="N5592" s="9" t="str">
        <f t="shared" si="87"/>
        <v>SCHEDULE 4: REPORT ON REGULATORY ASSET BASE ROLL FORWARD | 4b(viii): Assets Held for Future Use | Tracking Revaluations | Assets held for future use—additions¹</v>
      </c>
    </row>
    <row r="5593" spans="1:14" hidden="1">
      <c r="A5593" t="s">
        <v>2</v>
      </c>
      <c r="B5593">
        <v>2011</v>
      </c>
      <c r="C5593" t="s">
        <v>206</v>
      </c>
      <c r="D5593" t="s">
        <v>218</v>
      </c>
      <c r="E5593" t="s">
        <v>81</v>
      </c>
      <c r="F5593" t="s">
        <v>60</v>
      </c>
      <c r="G5593">
        <v>122</v>
      </c>
      <c r="H5593" t="s">
        <v>298</v>
      </c>
      <c r="I5593">
        <v>2011</v>
      </c>
      <c r="J5593" t="s">
        <v>92</v>
      </c>
      <c r="K5593" t="s">
        <v>2403</v>
      </c>
      <c r="L5593">
        <v>5570.7689618170016</v>
      </c>
      <c r="M5593" s="9" t="str">
        <f>Data[[#This Row],[schedule]]&amp;" | "&amp;Data[[#This Row],[section]]</f>
        <v>SCHEDULE 4: REPORT ON REGULATORY ASSET BASE ROLL FORWARD | 4b(viii): Assets Held for Future Use</v>
      </c>
      <c r="N5593" s="9" t="str">
        <f t="shared" si="87"/>
        <v>SCHEDULE 4: REPORT ON REGULATORY ASSET BASE ROLL FORWARD | 4b(viii): Assets Held for Future Use | Total | Assets held for future use—additions¹</v>
      </c>
    </row>
    <row r="5594" spans="1:14" hidden="1">
      <c r="A5594" t="s">
        <v>2</v>
      </c>
      <c r="B5594">
        <v>2011</v>
      </c>
      <c r="C5594" t="s">
        <v>206</v>
      </c>
      <c r="D5594" t="s">
        <v>218</v>
      </c>
      <c r="E5594" t="s">
        <v>81</v>
      </c>
      <c r="F5594" t="s">
        <v>316</v>
      </c>
      <c r="G5594">
        <v>123</v>
      </c>
      <c r="H5594" t="s">
        <v>299</v>
      </c>
      <c r="I5594">
        <v>2011</v>
      </c>
      <c r="J5594" t="s">
        <v>92</v>
      </c>
      <c r="K5594" t="s">
        <v>458</v>
      </c>
      <c r="L5594">
        <v>0</v>
      </c>
      <c r="M5594" s="9" t="str">
        <f>Data[[#This Row],[schedule]]&amp;" | "&amp;Data[[#This Row],[section]]</f>
        <v>SCHEDULE 4: REPORT ON REGULATORY ASSET BASE ROLL FORWARD | 4b(viii): Assets Held for Future Use</v>
      </c>
      <c r="N5594" s="9" t="str">
        <f t="shared" si="87"/>
        <v>SCHEDULE 4: REPORT ON REGULATORY ASSET BASE ROLL FORWARD | 4b(viii): Assets Held for Future Use | Base Value | Transfer to works under construction</v>
      </c>
    </row>
    <row r="5595" spans="1:14" hidden="1">
      <c r="A5595" t="s">
        <v>2</v>
      </c>
      <c r="B5595">
        <v>2011</v>
      </c>
      <c r="C5595" t="s">
        <v>206</v>
      </c>
      <c r="D5595" t="s">
        <v>218</v>
      </c>
      <c r="E5595" t="s">
        <v>81</v>
      </c>
      <c r="F5595" t="s">
        <v>317</v>
      </c>
      <c r="G5595">
        <v>123</v>
      </c>
      <c r="H5595" t="s">
        <v>299</v>
      </c>
      <c r="I5595">
        <v>2011</v>
      </c>
      <c r="J5595" t="s">
        <v>92</v>
      </c>
      <c r="K5595" t="s">
        <v>458</v>
      </c>
      <c r="L5595">
        <v>0</v>
      </c>
      <c r="M5595" s="9" t="str">
        <f>Data[[#This Row],[schedule]]&amp;" | "&amp;Data[[#This Row],[section]]</f>
        <v>SCHEDULE 4: REPORT ON REGULATORY ASSET BASE ROLL FORWARD | 4b(viii): Assets Held for Future Use</v>
      </c>
      <c r="N5595" s="9" t="str">
        <f t="shared" si="87"/>
        <v>SCHEDULE 4: REPORT ON REGULATORY ASSET BASE ROLL FORWARD | 4b(viii): Assets Held for Future Use | Holding Costs | Transfer to works under construction</v>
      </c>
    </row>
    <row r="5596" spans="1:14" hidden="1">
      <c r="A5596" t="s">
        <v>2</v>
      </c>
      <c r="B5596">
        <v>2011</v>
      </c>
      <c r="C5596" t="s">
        <v>206</v>
      </c>
      <c r="D5596" t="s">
        <v>218</v>
      </c>
      <c r="E5596" t="s">
        <v>81</v>
      </c>
      <c r="F5596" t="s">
        <v>318</v>
      </c>
      <c r="G5596">
        <v>123</v>
      </c>
      <c r="H5596" t="s">
        <v>299</v>
      </c>
      <c r="I5596">
        <v>2011</v>
      </c>
      <c r="J5596" t="s">
        <v>92</v>
      </c>
      <c r="K5596" t="s">
        <v>458</v>
      </c>
      <c r="L5596">
        <v>0</v>
      </c>
      <c r="M5596" s="9" t="str">
        <f>Data[[#This Row],[schedule]]&amp;" | "&amp;Data[[#This Row],[section]]</f>
        <v>SCHEDULE 4: REPORT ON REGULATORY ASSET BASE ROLL FORWARD | 4b(viii): Assets Held for Future Use</v>
      </c>
      <c r="N5596" s="9" t="str">
        <f t="shared" si="87"/>
        <v>SCHEDULE 4: REPORT ON REGULATORY ASSET BASE ROLL FORWARD | 4b(viii): Assets Held for Future Use | Net Revenues | Transfer to works under construction</v>
      </c>
    </row>
    <row r="5597" spans="1:14" hidden="1">
      <c r="A5597" t="s">
        <v>2</v>
      </c>
      <c r="B5597">
        <v>2011</v>
      </c>
      <c r="C5597" t="s">
        <v>206</v>
      </c>
      <c r="D5597" t="s">
        <v>218</v>
      </c>
      <c r="E5597" t="s">
        <v>81</v>
      </c>
      <c r="F5597" t="s">
        <v>319</v>
      </c>
      <c r="G5597">
        <v>123</v>
      </c>
      <c r="H5597" t="s">
        <v>299</v>
      </c>
      <c r="I5597">
        <v>2011</v>
      </c>
      <c r="J5597" t="s">
        <v>92</v>
      </c>
      <c r="K5597" t="s">
        <v>458</v>
      </c>
      <c r="L5597">
        <v>0</v>
      </c>
      <c r="M5597" s="9" t="str">
        <f>Data[[#This Row],[schedule]]&amp;" | "&amp;Data[[#This Row],[section]]</f>
        <v>SCHEDULE 4: REPORT ON REGULATORY ASSET BASE ROLL FORWARD | 4b(viii): Assets Held for Future Use</v>
      </c>
      <c r="N5597" s="9" t="str">
        <f t="shared" si="87"/>
        <v>SCHEDULE 4: REPORT ON REGULATORY ASSET BASE ROLL FORWARD | 4b(viii): Assets Held for Future Use | Tracking Revaluations | Transfer to works under construction</v>
      </c>
    </row>
    <row r="5598" spans="1:14" hidden="1">
      <c r="A5598" t="s">
        <v>2</v>
      </c>
      <c r="B5598">
        <v>2011</v>
      </c>
      <c r="C5598" t="s">
        <v>206</v>
      </c>
      <c r="D5598" t="s">
        <v>218</v>
      </c>
      <c r="E5598" t="s">
        <v>81</v>
      </c>
      <c r="F5598" t="s">
        <v>60</v>
      </c>
      <c r="G5598">
        <v>123</v>
      </c>
      <c r="H5598" t="s">
        <v>299</v>
      </c>
      <c r="I5598">
        <v>2011</v>
      </c>
      <c r="J5598" t="s">
        <v>92</v>
      </c>
      <c r="K5598" t="s">
        <v>458</v>
      </c>
      <c r="L5598">
        <v>0</v>
      </c>
      <c r="M5598" s="9" t="str">
        <f>Data[[#This Row],[schedule]]&amp;" | "&amp;Data[[#This Row],[section]]</f>
        <v>SCHEDULE 4: REPORT ON REGULATORY ASSET BASE ROLL FORWARD | 4b(viii): Assets Held for Future Use</v>
      </c>
      <c r="N5598" s="9" t="str">
        <f t="shared" si="87"/>
        <v>SCHEDULE 4: REPORT ON REGULATORY ASSET BASE ROLL FORWARD | 4b(viii): Assets Held for Future Use | Total | Transfer to works under construction</v>
      </c>
    </row>
    <row r="5599" spans="1:14" hidden="1">
      <c r="A5599" t="s">
        <v>2</v>
      </c>
      <c r="B5599">
        <v>2011</v>
      </c>
      <c r="C5599" t="s">
        <v>206</v>
      </c>
      <c r="D5599" t="s">
        <v>218</v>
      </c>
      <c r="E5599" t="s">
        <v>81</v>
      </c>
      <c r="F5599" t="s">
        <v>316</v>
      </c>
      <c r="G5599">
        <v>124</v>
      </c>
      <c r="H5599" t="s">
        <v>300</v>
      </c>
      <c r="I5599">
        <v>2011</v>
      </c>
      <c r="J5599" t="s">
        <v>92</v>
      </c>
      <c r="K5599" t="s">
        <v>458</v>
      </c>
      <c r="L5599">
        <v>0</v>
      </c>
      <c r="M5599" s="9" t="str">
        <f>Data[[#This Row],[schedule]]&amp;" | "&amp;Data[[#This Row],[section]]</f>
        <v>SCHEDULE 4: REPORT ON REGULATORY ASSET BASE ROLL FORWARD | 4b(viii): Assets Held for Future Use</v>
      </c>
      <c r="N5599" s="9" t="str">
        <f t="shared" si="87"/>
        <v>SCHEDULE 4: REPORT ON REGULATORY ASSET BASE ROLL FORWARD | 4b(viii): Assets Held for Future Use | Base Value | Assets held for future use—disposals</v>
      </c>
    </row>
    <row r="5600" spans="1:14" hidden="1">
      <c r="A5600" t="s">
        <v>2</v>
      </c>
      <c r="B5600">
        <v>2011</v>
      </c>
      <c r="C5600" t="s">
        <v>206</v>
      </c>
      <c r="D5600" t="s">
        <v>218</v>
      </c>
      <c r="E5600" t="s">
        <v>81</v>
      </c>
      <c r="F5600" t="s">
        <v>317</v>
      </c>
      <c r="G5600">
        <v>124</v>
      </c>
      <c r="H5600" t="s">
        <v>300</v>
      </c>
      <c r="I5600">
        <v>2011</v>
      </c>
      <c r="J5600" t="s">
        <v>92</v>
      </c>
      <c r="K5600" t="s">
        <v>458</v>
      </c>
      <c r="L5600">
        <v>0</v>
      </c>
      <c r="M5600" s="9" t="str">
        <f>Data[[#This Row],[schedule]]&amp;" | "&amp;Data[[#This Row],[section]]</f>
        <v>SCHEDULE 4: REPORT ON REGULATORY ASSET BASE ROLL FORWARD | 4b(viii): Assets Held for Future Use</v>
      </c>
      <c r="N5600" s="9" t="str">
        <f t="shared" si="87"/>
        <v>SCHEDULE 4: REPORT ON REGULATORY ASSET BASE ROLL FORWARD | 4b(viii): Assets Held for Future Use | Holding Costs | Assets held for future use—disposals</v>
      </c>
    </row>
    <row r="5601" spans="1:14" hidden="1">
      <c r="A5601" t="s">
        <v>2</v>
      </c>
      <c r="B5601">
        <v>2011</v>
      </c>
      <c r="C5601" t="s">
        <v>206</v>
      </c>
      <c r="D5601" t="s">
        <v>218</v>
      </c>
      <c r="E5601" t="s">
        <v>81</v>
      </c>
      <c r="F5601" t="s">
        <v>318</v>
      </c>
      <c r="G5601">
        <v>124</v>
      </c>
      <c r="H5601" t="s">
        <v>300</v>
      </c>
      <c r="I5601">
        <v>2011</v>
      </c>
      <c r="J5601" t="s">
        <v>92</v>
      </c>
      <c r="K5601" t="s">
        <v>458</v>
      </c>
      <c r="L5601">
        <v>0</v>
      </c>
      <c r="M5601" s="9" t="str">
        <f>Data[[#This Row],[schedule]]&amp;" | "&amp;Data[[#This Row],[section]]</f>
        <v>SCHEDULE 4: REPORT ON REGULATORY ASSET BASE ROLL FORWARD | 4b(viii): Assets Held for Future Use</v>
      </c>
      <c r="N5601" s="9" t="str">
        <f t="shared" si="87"/>
        <v>SCHEDULE 4: REPORT ON REGULATORY ASSET BASE ROLL FORWARD | 4b(viii): Assets Held for Future Use | Net Revenues | Assets held for future use—disposals</v>
      </c>
    </row>
    <row r="5602" spans="1:14" hidden="1">
      <c r="A5602" t="s">
        <v>2</v>
      </c>
      <c r="B5602">
        <v>2011</v>
      </c>
      <c r="C5602" t="s">
        <v>206</v>
      </c>
      <c r="D5602" t="s">
        <v>218</v>
      </c>
      <c r="E5602" t="s">
        <v>81</v>
      </c>
      <c r="F5602" t="s">
        <v>319</v>
      </c>
      <c r="G5602">
        <v>124</v>
      </c>
      <c r="H5602" t="s">
        <v>300</v>
      </c>
      <c r="I5602">
        <v>2011</v>
      </c>
      <c r="J5602" t="s">
        <v>92</v>
      </c>
      <c r="K5602" t="s">
        <v>458</v>
      </c>
      <c r="L5602">
        <v>0</v>
      </c>
      <c r="M5602" s="9" t="str">
        <f>Data[[#This Row],[schedule]]&amp;" | "&amp;Data[[#This Row],[section]]</f>
        <v>SCHEDULE 4: REPORT ON REGULATORY ASSET BASE ROLL FORWARD | 4b(viii): Assets Held for Future Use</v>
      </c>
      <c r="N5602" s="9" t="str">
        <f t="shared" si="87"/>
        <v>SCHEDULE 4: REPORT ON REGULATORY ASSET BASE ROLL FORWARD | 4b(viii): Assets Held for Future Use | Tracking Revaluations | Assets held for future use—disposals</v>
      </c>
    </row>
    <row r="5603" spans="1:14" hidden="1">
      <c r="A5603" t="s">
        <v>2</v>
      </c>
      <c r="B5603">
        <v>2011</v>
      </c>
      <c r="C5603" t="s">
        <v>206</v>
      </c>
      <c r="D5603" t="s">
        <v>218</v>
      </c>
      <c r="E5603" t="s">
        <v>81</v>
      </c>
      <c r="F5603" t="s">
        <v>60</v>
      </c>
      <c r="G5603">
        <v>124</v>
      </c>
      <c r="H5603" t="s">
        <v>300</v>
      </c>
      <c r="I5603">
        <v>2011</v>
      </c>
      <c r="J5603" t="s">
        <v>92</v>
      </c>
      <c r="K5603" t="s">
        <v>458</v>
      </c>
      <c r="L5603">
        <v>0</v>
      </c>
      <c r="M5603" s="9" t="str">
        <f>Data[[#This Row],[schedule]]&amp;" | "&amp;Data[[#This Row],[section]]</f>
        <v>SCHEDULE 4: REPORT ON REGULATORY ASSET BASE ROLL FORWARD | 4b(viii): Assets Held for Future Use</v>
      </c>
      <c r="N5603" s="9" t="str">
        <f t="shared" si="87"/>
        <v>SCHEDULE 4: REPORT ON REGULATORY ASSET BASE ROLL FORWARD | 4b(viii): Assets Held for Future Use | Total | Assets held for future use—disposals</v>
      </c>
    </row>
    <row r="5604" spans="1:14" hidden="1">
      <c r="A5604" t="s">
        <v>2</v>
      </c>
      <c r="B5604">
        <v>2011</v>
      </c>
      <c r="C5604" t="s">
        <v>206</v>
      </c>
      <c r="D5604" t="s">
        <v>218</v>
      </c>
      <c r="E5604" t="s">
        <v>81</v>
      </c>
      <c r="F5604" t="s">
        <v>316</v>
      </c>
      <c r="G5604">
        <v>125</v>
      </c>
      <c r="H5604" t="s">
        <v>301</v>
      </c>
      <c r="I5604">
        <v>2011</v>
      </c>
      <c r="J5604" t="s">
        <v>92</v>
      </c>
      <c r="K5604" t="s">
        <v>2095</v>
      </c>
      <c r="L5604">
        <v>42707.304547661697</v>
      </c>
      <c r="M5604" s="9" t="str">
        <f>Data[[#This Row],[schedule]]&amp;" | "&amp;Data[[#This Row],[section]]</f>
        <v>SCHEDULE 4: REPORT ON REGULATORY ASSET BASE ROLL FORWARD | 4b(viii): Assets Held for Future Use</v>
      </c>
      <c r="N5604" s="9" t="str">
        <f t="shared" si="87"/>
        <v>SCHEDULE 4: REPORT ON REGULATORY ASSET BASE ROLL FORWARD | 4b(viii): Assets Held for Future Use | Base Value | Assets held for future use²</v>
      </c>
    </row>
    <row r="5605" spans="1:14" hidden="1">
      <c r="A5605" t="s">
        <v>2</v>
      </c>
      <c r="B5605">
        <v>2011</v>
      </c>
      <c r="C5605" t="s">
        <v>206</v>
      </c>
      <c r="D5605" t="s">
        <v>218</v>
      </c>
      <c r="E5605" t="s">
        <v>81</v>
      </c>
      <c r="F5605" t="s">
        <v>317</v>
      </c>
      <c r="G5605">
        <v>125</v>
      </c>
      <c r="H5605" t="s">
        <v>301</v>
      </c>
      <c r="I5605">
        <v>2011</v>
      </c>
      <c r="J5605" t="s">
        <v>92</v>
      </c>
      <c r="K5605" t="s">
        <v>2096</v>
      </c>
      <c r="L5605">
        <v>8067.5123265842103</v>
      </c>
      <c r="M5605" s="9" t="str">
        <f>Data[[#This Row],[schedule]]&amp;" | "&amp;Data[[#This Row],[section]]</f>
        <v>SCHEDULE 4: REPORT ON REGULATORY ASSET BASE ROLL FORWARD | 4b(viii): Assets Held for Future Use</v>
      </c>
      <c r="N5605" s="9" t="str">
        <f t="shared" si="87"/>
        <v>SCHEDULE 4: REPORT ON REGULATORY ASSET BASE ROLL FORWARD | 4b(viii): Assets Held for Future Use | Holding Costs | Assets held for future use²</v>
      </c>
    </row>
    <row r="5606" spans="1:14" hidden="1">
      <c r="A5606" t="s">
        <v>2</v>
      </c>
      <c r="B5606">
        <v>2011</v>
      </c>
      <c r="C5606" t="s">
        <v>206</v>
      </c>
      <c r="D5606" t="s">
        <v>218</v>
      </c>
      <c r="E5606" t="s">
        <v>81</v>
      </c>
      <c r="F5606" t="s">
        <v>318</v>
      </c>
      <c r="G5606">
        <v>125</v>
      </c>
      <c r="H5606" t="s">
        <v>301</v>
      </c>
      <c r="I5606">
        <v>2011</v>
      </c>
      <c r="J5606" t="s">
        <v>92</v>
      </c>
      <c r="K5606" t="s">
        <v>458</v>
      </c>
      <c r="L5606">
        <v>0</v>
      </c>
      <c r="M5606" s="9" t="str">
        <f>Data[[#This Row],[schedule]]&amp;" | "&amp;Data[[#This Row],[section]]</f>
        <v>SCHEDULE 4: REPORT ON REGULATORY ASSET BASE ROLL FORWARD | 4b(viii): Assets Held for Future Use</v>
      </c>
      <c r="N5606" s="9" t="str">
        <f t="shared" si="87"/>
        <v>SCHEDULE 4: REPORT ON REGULATORY ASSET BASE ROLL FORWARD | 4b(viii): Assets Held for Future Use | Net Revenues | Assets held for future use²</v>
      </c>
    </row>
    <row r="5607" spans="1:14" hidden="1">
      <c r="A5607" t="s">
        <v>2</v>
      </c>
      <c r="B5607">
        <v>2011</v>
      </c>
      <c r="C5607" t="s">
        <v>206</v>
      </c>
      <c r="D5607" t="s">
        <v>218</v>
      </c>
      <c r="E5607" t="s">
        <v>81</v>
      </c>
      <c r="F5607" t="s">
        <v>319</v>
      </c>
      <c r="G5607">
        <v>125</v>
      </c>
      <c r="H5607" t="s">
        <v>301</v>
      </c>
      <c r="I5607">
        <v>2011</v>
      </c>
      <c r="J5607" t="s">
        <v>92</v>
      </c>
      <c r="K5607" t="s">
        <v>2098</v>
      </c>
      <c r="L5607">
        <v>2090.8381192871589</v>
      </c>
      <c r="M5607" s="9" t="str">
        <f>Data[[#This Row],[schedule]]&amp;" | "&amp;Data[[#This Row],[section]]</f>
        <v>SCHEDULE 4: REPORT ON REGULATORY ASSET BASE ROLL FORWARD | 4b(viii): Assets Held for Future Use</v>
      </c>
      <c r="N5607" s="9" t="str">
        <f t="shared" si="87"/>
        <v>SCHEDULE 4: REPORT ON REGULATORY ASSET BASE ROLL FORWARD | 4b(viii): Assets Held for Future Use | Tracking Revaluations | Assets held for future use²</v>
      </c>
    </row>
    <row r="5608" spans="1:14" hidden="1">
      <c r="A5608" t="s">
        <v>2</v>
      </c>
      <c r="B5608">
        <v>2011</v>
      </c>
      <c r="C5608" t="s">
        <v>206</v>
      </c>
      <c r="D5608" t="s">
        <v>218</v>
      </c>
      <c r="E5608" t="s">
        <v>81</v>
      </c>
      <c r="F5608" t="s">
        <v>60</v>
      </c>
      <c r="G5608">
        <v>125</v>
      </c>
      <c r="H5608" t="s">
        <v>301</v>
      </c>
      <c r="I5608">
        <v>2011</v>
      </c>
      <c r="J5608" t="s">
        <v>92</v>
      </c>
      <c r="K5608" t="s">
        <v>2404</v>
      </c>
      <c r="L5608">
        <v>52865.654993533077</v>
      </c>
      <c r="M5608" s="9" t="str">
        <f>Data[[#This Row],[schedule]]&amp;" | "&amp;Data[[#This Row],[section]]</f>
        <v>SCHEDULE 4: REPORT ON REGULATORY ASSET BASE ROLL FORWARD | 4b(viii): Assets Held for Future Use</v>
      </c>
      <c r="N5608" s="9" t="str">
        <f t="shared" si="87"/>
        <v>SCHEDULE 4: REPORT ON REGULATORY ASSET BASE ROLL FORWARD | 4b(viii): Assets Held for Future Use | Total | Assets held for future use²</v>
      </c>
    </row>
    <row r="5609" spans="1:14" hidden="1">
      <c r="A5609" t="s">
        <v>2</v>
      </c>
      <c r="B5609">
        <v>2011</v>
      </c>
      <c r="C5609" t="s">
        <v>206</v>
      </c>
      <c r="D5609" t="s">
        <v>218</v>
      </c>
      <c r="E5609" t="s">
        <v>81</v>
      </c>
      <c r="F5609" t="s">
        <v>81</v>
      </c>
      <c r="G5609">
        <v>127</v>
      </c>
      <c r="H5609" t="s">
        <v>302</v>
      </c>
      <c r="I5609">
        <v>2011</v>
      </c>
      <c r="J5609" t="s">
        <v>93</v>
      </c>
      <c r="K5609" t="s">
        <v>2405</v>
      </c>
      <c r="L5609">
        <v>7.1099999999999997E-2</v>
      </c>
      <c r="M5609" s="9" t="str">
        <f>Data[[#This Row],[schedule]]&amp;" | "&amp;Data[[#This Row],[section]]</f>
        <v>SCHEDULE 4: REPORT ON REGULATORY ASSET BASE ROLL FORWARD | 4b(viii): Assets Held for Future Use</v>
      </c>
      <c r="N5609" s="9" t="str">
        <f t="shared" si="87"/>
        <v>SCHEDULE 4: REPORT ON REGULATORY ASSET BASE ROLL FORWARD | 4b(viii): Assets Held for Future Use | Highest rate of finance applied (%)</v>
      </c>
    </row>
    <row r="5610" spans="1:14" hidden="1">
      <c r="A5610" t="s">
        <v>2</v>
      </c>
      <c r="B5610">
        <v>2011</v>
      </c>
      <c r="C5610" t="s">
        <v>176</v>
      </c>
      <c r="D5610" t="s">
        <v>177</v>
      </c>
      <c r="E5610" t="s">
        <v>81</v>
      </c>
      <c r="F5610" t="s">
        <v>81</v>
      </c>
      <c r="G5610">
        <v>7</v>
      </c>
      <c r="H5610" t="s">
        <v>180</v>
      </c>
      <c r="I5610">
        <v>2011</v>
      </c>
      <c r="J5610" t="s">
        <v>92</v>
      </c>
      <c r="K5610" t="s">
        <v>2406</v>
      </c>
      <c r="L5610">
        <v>22068.329487742059</v>
      </c>
      <c r="M5610" s="9" t="str">
        <f>Data[[#This Row],[schedule]]&amp;" | "&amp;Data[[#This Row],[section]]</f>
        <v>SCHEDULE 3: REPORT ON THE REGULATORY TAX ALLOWANCE | 3a: Regulatory Tax Allowance</v>
      </c>
      <c r="N5610" s="9" t="str">
        <f t="shared" si="87"/>
        <v>SCHEDULE 3: REPORT ON THE REGULATORY TAX ALLOWANCE | 3a: Regulatory Tax Allowance | Regulatory profit / (loss) before tax</v>
      </c>
    </row>
    <row r="5611" spans="1:14" hidden="1">
      <c r="A5611" t="s">
        <v>2</v>
      </c>
      <c r="B5611">
        <v>2011</v>
      </c>
      <c r="C5611" t="s">
        <v>176</v>
      </c>
      <c r="D5611" t="s">
        <v>177</v>
      </c>
      <c r="E5611" t="s">
        <v>81</v>
      </c>
      <c r="F5611" t="s">
        <v>81</v>
      </c>
      <c r="G5611">
        <v>9</v>
      </c>
      <c r="H5611" t="s">
        <v>155</v>
      </c>
      <c r="I5611">
        <v>2011</v>
      </c>
      <c r="J5611" t="s">
        <v>92</v>
      </c>
      <c r="K5611" t="s">
        <v>2258</v>
      </c>
      <c r="L5611">
        <v>12443.584149477279</v>
      </c>
      <c r="M5611" s="9" t="str">
        <f>Data[[#This Row],[schedule]]&amp;" | "&amp;Data[[#This Row],[section]]</f>
        <v>SCHEDULE 3: REPORT ON THE REGULATORY TAX ALLOWANCE | 3a: Regulatory Tax Allowance</v>
      </c>
      <c r="N5611" s="9" t="str">
        <f t="shared" si="87"/>
        <v>SCHEDULE 3: REPORT ON THE REGULATORY TAX ALLOWANCE | 3a: Regulatory Tax Allowance | Regulatory depreciation</v>
      </c>
    </row>
    <row r="5612" spans="1:14" hidden="1">
      <c r="A5612" t="s">
        <v>2</v>
      </c>
      <c r="B5612">
        <v>2011</v>
      </c>
      <c r="C5612" t="s">
        <v>176</v>
      </c>
      <c r="D5612" t="s">
        <v>177</v>
      </c>
      <c r="E5612" t="s">
        <v>81</v>
      </c>
      <c r="F5612" t="s">
        <v>81</v>
      </c>
      <c r="G5612">
        <v>10</v>
      </c>
      <c r="H5612" t="s">
        <v>181</v>
      </c>
      <c r="I5612">
        <v>2011</v>
      </c>
      <c r="J5612" t="s">
        <v>92</v>
      </c>
      <c r="K5612" t="s">
        <v>2117</v>
      </c>
      <c r="L5612">
        <v>24</v>
      </c>
      <c r="M5612" s="9" t="str">
        <f>Data[[#This Row],[schedule]]&amp;" | "&amp;Data[[#This Row],[section]]</f>
        <v>SCHEDULE 3: REPORT ON THE REGULATORY TAX ALLOWANCE | 3a: Regulatory Tax Allowance</v>
      </c>
      <c r="N5612" s="9" t="str">
        <f t="shared" si="87"/>
        <v>SCHEDULE 3: REPORT ON THE REGULATORY TAX ALLOWANCE | 3a: Regulatory Tax Allowance | Other permanent differences—not deductible</v>
      </c>
    </row>
    <row r="5613" spans="1:14" hidden="1">
      <c r="A5613" t="s">
        <v>2</v>
      </c>
      <c r="B5613">
        <v>2011</v>
      </c>
      <c r="C5613" t="s">
        <v>176</v>
      </c>
      <c r="D5613" t="s">
        <v>177</v>
      </c>
      <c r="E5613" t="s">
        <v>81</v>
      </c>
      <c r="F5613" t="s">
        <v>81</v>
      </c>
      <c r="G5613">
        <v>11</v>
      </c>
      <c r="H5613" t="s">
        <v>182</v>
      </c>
      <c r="I5613">
        <v>2011</v>
      </c>
      <c r="J5613" t="s">
        <v>92</v>
      </c>
      <c r="K5613" t="s">
        <v>2407</v>
      </c>
      <c r="L5613">
        <v>1927</v>
      </c>
      <c r="M5613" s="9" t="str">
        <f>Data[[#This Row],[schedule]]&amp;" | "&amp;Data[[#This Row],[section]]</f>
        <v>SCHEDULE 3: REPORT ON THE REGULATORY TAX ALLOWANCE | 3a: Regulatory Tax Allowance</v>
      </c>
      <c r="N5613" s="9" t="str">
        <f t="shared" si="87"/>
        <v>SCHEDULE 3: REPORT ON THE REGULATORY TAX ALLOWANCE | 3a: Regulatory Tax Allowance | Other temporary adjustments—current period</v>
      </c>
    </row>
    <row r="5614" spans="1:14" hidden="1">
      <c r="A5614" t="s">
        <v>2</v>
      </c>
      <c r="B5614">
        <v>2011</v>
      </c>
      <c r="C5614" t="s">
        <v>176</v>
      </c>
      <c r="D5614" t="s">
        <v>177</v>
      </c>
      <c r="E5614" t="s">
        <v>81</v>
      </c>
      <c r="F5614" t="s">
        <v>81</v>
      </c>
      <c r="G5614">
        <v>12</v>
      </c>
      <c r="H5614" t="s">
        <v>751</v>
      </c>
      <c r="I5614">
        <v>2011</v>
      </c>
      <c r="J5614" t="s">
        <v>92</v>
      </c>
      <c r="K5614" t="s">
        <v>2408</v>
      </c>
      <c r="L5614">
        <v>14394.584149477279</v>
      </c>
      <c r="M5614" s="9" t="str">
        <f>Data[[#This Row],[schedule]]&amp;" | "&amp;Data[[#This Row],[section]]</f>
        <v>SCHEDULE 3: REPORT ON THE REGULATORY TAX ALLOWANCE | 3a: Regulatory Tax Allowance</v>
      </c>
      <c r="N5614" s="9" t="str">
        <f t="shared" si="87"/>
        <v>SCHEDULE 3: REPORT ON THE REGULATORY TAX ALLOWANCE | 3a: Regulatory Tax Allowance | (tax additions)</v>
      </c>
    </row>
    <row r="5615" spans="1:14" hidden="1">
      <c r="A5615" t="s">
        <v>2</v>
      </c>
      <c r="B5615">
        <v>2011</v>
      </c>
      <c r="C5615" t="s">
        <v>176</v>
      </c>
      <c r="D5615" t="s">
        <v>177</v>
      </c>
      <c r="E5615" t="s">
        <v>81</v>
      </c>
      <c r="F5615" t="s">
        <v>81</v>
      </c>
      <c r="G5615">
        <v>14</v>
      </c>
      <c r="H5615" t="s">
        <v>158</v>
      </c>
      <c r="I5615">
        <v>2011</v>
      </c>
      <c r="J5615" t="s">
        <v>92</v>
      </c>
      <c r="K5615" t="s">
        <v>2263</v>
      </c>
      <c r="L5615">
        <v>9408.6811254393251</v>
      </c>
      <c r="M5615" s="9" t="str">
        <f>Data[[#This Row],[schedule]]&amp;" | "&amp;Data[[#This Row],[section]]</f>
        <v>SCHEDULE 3: REPORT ON THE REGULATORY TAX ALLOWANCE | 3a: Regulatory Tax Allowance</v>
      </c>
      <c r="N5615" s="9" t="str">
        <f t="shared" si="87"/>
        <v>SCHEDULE 3: REPORT ON THE REGULATORY TAX ALLOWANCE | 3a: Regulatory Tax Allowance | Total revaluations</v>
      </c>
    </row>
    <row r="5616" spans="1:14" hidden="1">
      <c r="A5616" t="s">
        <v>2</v>
      </c>
      <c r="B5616">
        <v>2011</v>
      </c>
      <c r="C5616" t="s">
        <v>176</v>
      </c>
      <c r="D5616" t="s">
        <v>177</v>
      </c>
      <c r="E5616" t="s">
        <v>81</v>
      </c>
      <c r="F5616" t="s">
        <v>81</v>
      </c>
      <c r="G5616">
        <v>15</v>
      </c>
      <c r="H5616" t="s">
        <v>183</v>
      </c>
      <c r="I5616">
        <v>2011</v>
      </c>
      <c r="J5616" t="s">
        <v>92</v>
      </c>
      <c r="K5616" t="s">
        <v>2409</v>
      </c>
      <c r="L5616">
        <v>10942</v>
      </c>
      <c r="M5616" s="9" t="str">
        <f>Data[[#This Row],[schedule]]&amp;" | "&amp;Data[[#This Row],[section]]</f>
        <v>SCHEDULE 3: REPORT ON THE REGULATORY TAX ALLOWANCE | 3a: Regulatory Tax Allowance</v>
      </c>
      <c r="N5616" s="9" t="str">
        <f t="shared" si="87"/>
        <v>SCHEDULE 3: REPORT ON THE REGULATORY TAX ALLOWANCE | 3a: Regulatory Tax Allowance | Tax depreciation</v>
      </c>
    </row>
    <row r="5617" spans="1:14" hidden="1">
      <c r="A5617" t="s">
        <v>2</v>
      </c>
      <c r="B5617">
        <v>2011</v>
      </c>
      <c r="C5617" t="s">
        <v>176</v>
      </c>
      <c r="D5617" t="s">
        <v>177</v>
      </c>
      <c r="E5617" t="s">
        <v>81</v>
      </c>
      <c r="F5617" t="s">
        <v>81</v>
      </c>
      <c r="G5617">
        <v>16</v>
      </c>
      <c r="H5617" t="s">
        <v>120</v>
      </c>
      <c r="I5617">
        <v>2011</v>
      </c>
      <c r="J5617" t="s">
        <v>92</v>
      </c>
      <c r="K5617" t="s">
        <v>2410</v>
      </c>
      <c r="L5617">
        <v>3365.9135379999998</v>
      </c>
      <c r="M5617" s="9" t="str">
        <f>Data[[#This Row],[schedule]]&amp;" | "&amp;Data[[#This Row],[section]]</f>
        <v>SCHEDULE 3: REPORT ON THE REGULATORY TAX ALLOWANCE | 3a: Regulatory Tax Allowance</v>
      </c>
      <c r="N5617" s="9" t="str">
        <f t="shared" si="87"/>
        <v>SCHEDULE 3: REPORT ON THE REGULATORY TAX ALLOWANCE | 3a: Regulatory Tax Allowance | Notional deductible interest</v>
      </c>
    </row>
    <row r="5618" spans="1:14" hidden="1">
      <c r="A5618" t="s">
        <v>2</v>
      </c>
      <c r="B5618">
        <v>2011</v>
      </c>
      <c r="C5618" t="s">
        <v>176</v>
      </c>
      <c r="D5618" t="s">
        <v>177</v>
      </c>
      <c r="E5618" t="s">
        <v>81</v>
      </c>
      <c r="F5618" t="s">
        <v>81</v>
      </c>
      <c r="G5618">
        <v>17</v>
      </c>
      <c r="H5618" t="s">
        <v>184</v>
      </c>
      <c r="I5618">
        <v>2011</v>
      </c>
      <c r="J5618" t="s">
        <v>92</v>
      </c>
      <c r="K5618" t="s">
        <v>2411</v>
      </c>
      <c r="L5618">
        <v>564</v>
      </c>
      <c r="M5618" s="9" t="str">
        <f>Data[[#This Row],[schedule]]&amp;" | "&amp;Data[[#This Row],[section]]</f>
        <v>SCHEDULE 3: REPORT ON THE REGULATORY TAX ALLOWANCE | 3a: Regulatory Tax Allowance</v>
      </c>
      <c r="N5618" s="9" t="str">
        <f t="shared" si="87"/>
        <v>SCHEDULE 3: REPORT ON THE REGULATORY TAX ALLOWANCE | 3a: Regulatory Tax Allowance | Other permanent differences—non taxable</v>
      </c>
    </row>
    <row r="5619" spans="1:14" hidden="1">
      <c r="A5619" t="s">
        <v>2</v>
      </c>
      <c r="B5619">
        <v>2011</v>
      </c>
      <c r="C5619" t="s">
        <v>176</v>
      </c>
      <c r="D5619" t="s">
        <v>177</v>
      </c>
      <c r="E5619" t="s">
        <v>81</v>
      </c>
      <c r="F5619" t="s">
        <v>81</v>
      </c>
      <c r="G5619">
        <v>18</v>
      </c>
      <c r="H5619" t="s">
        <v>185</v>
      </c>
      <c r="I5619">
        <v>2011</v>
      </c>
      <c r="J5619" t="s">
        <v>92</v>
      </c>
      <c r="K5619" t="s">
        <v>2412</v>
      </c>
      <c r="L5619">
        <v>1565</v>
      </c>
      <c r="M5619" s="9" t="str">
        <f>Data[[#This Row],[schedule]]&amp;" | "&amp;Data[[#This Row],[section]]</f>
        <v>SCHEDULE 3: REPORT ON THE REGULATORY TAX ALLOWANCE | 3a: Regulatory Tax Allowance</v>
      </c>
      <c r="N5619" s="9" t="str">
        <f t="shared" si="87"/>
        <v>SCHEDULE 3: REPORT ON THE REGULATORY TAX ALLOWANCE | 3a: Regulatory Tax Allowance | Other temporary adjustments—prior period</v>
      </c>
    </row>
    <row r="5620" spans="1:14" hidden="1">
      <c r="A5620" t="s">
        <v>2</v>
      </c>
      <c r="B5620">
        <v>2011</v>
      </c>
      <c r="C5620" t="s">
        <v>176</v>
      </c>
      <c r="D5620" t="s">
        <v>177</v>
      </c>
      <c r="E5620" t="s">
        <v>81</v>
      </c>
      <c r="F5620" t="s">
        <v>81</v>
      </c>
      <c r="G5620">
        <v>19</v>
      </c>
      <c r="H5620" t="s">
        <v>756</v>
      </c>
      <c r="I5620">
        <v>2011</v>
      </c>
      <c r="J5620" t="s">
        <v>92</v>
      </c>
      <c r="K5620" t="s">
        <v>2413</v>
      </c>
      <c r="L5620">
        <v>25845.594663439329</v>
      </c>
      <c r="M5620" s="9" t="str">
        <f>Data[[#This Row],[schedule]]&amp;" | "&amp;Data[[#This Row],[section]]</f>
        <v>SCHEDULE 3: REPORT ON THE REGULATORY TAX ALLOWANCE | 3a: Regulatory Tax Allowance</v>
      </c>
      <c r="N5620" s="9" t="str">
        <f t="shared" si="87"/>
        <v>SCHEDULE 3: REPORT ON THE REGULATORY TAX ALLOWANCE | 3a: Regulatory Tax Allowance | (tax deductions)</v>
      </c>
    </row>
    <row r="5621" spans="1:14" hidden="1">
      <c r="A5621" t="s">
        <v>2</v>
      </c>
      <c r="B5621">
        <v>2011</v>
      </c>
      <c r="C5621" t="s">
        <v>176</v>
      </c>
      <c r="D5621" t="s">
        <v>177</v>
      </c>
      <c r="E5621" t="s">
        <v>81</v>
      </c>
      <c r="F5621" t="s">
        <v>81</v>
      </c>
      <c r="G5621">
        <v>21</v>
      </c>
      <c r="H5621" t="s">
        <v>186</v>
      </c>
      <c r="I5621">
        <v>2011</v>
      </c>
      <c r="J5621" t="s">
        <v>92</v>
      </c>
      <c r="K5621" t="s">
        <v>2414</v>
      </c>
      <c r="L5621">
        <v>10617.318973780009</v>
      </c>
      <c r="M5621" s="9" t="str">
        <f>Data[[#This Row],[schedule]]&amp;" | "&amp;Data[[#This Row],[section]]</f>
        <v>SCHEDULE 3: REPORT ON THE REGULATORY TAX ALLOWANCE | 3a: Regulatory Tax Allowance</v>
      </c>
      <c r="N5621" s="9" t="str">
        <f t="shared" si="87"/>
        <v xml:space="preserve">SCHEDULE 3: REPORT ON THE REGULATORY TAX ALLOWANCE | 3a: Regulatory Tax Allowance | Regulatory taxable income (loss) </v>
      </c>
    </row>
    <row r="5622" spans="1:14" hidden="1">
      <c r="A5622" t="s">
        <v>2</v>
      </c>
      <c r="B5622">
        <v>2011</v>
      </c>
      <c r="C5622" t="s">
        <v>176</v>
      </c>
      <c r="D5622" t="s">
        <v>177</v>
      </c>
      <c r="E5622" t="s">
        <v>81</v>
      </c>
      <c r="F5622" t="s">
        <v>81</v>
      </c>
      <c r="G5622">
        <v>23</v>
      </c>
      <c r="H5622" t="s">
        <v>187</v>
      </c>
      <c r="I5622">
        <v>2011</v>
      </c>
      <c r="J5622" t="s">
        <v>92</v>
      </c>
      <c r="K5622" t="s">
        <v>458</v>
      </c>
      <c r="L5622">
        <v>0</v>
      </c>
      <c r="M5622" s="9" t="str">
        <f>Data[[#This Row],[schedule]]&amp;" | "&amp;Data[[#This Row],[section]]</f>
        <v>SCHEDULE 3: REPORT ON THE REGULATORY TAX ALLOWANCE | 3a: Regulatory Tax Allowance</v>
      </c>
      <c r="N5622" s="9" t="str">
        <f t="shared" si="87"/>
        <v>SCHEDULE 3: REPORT ON THE REGULATORY TAX ALLOWANCE | 3a: Regulatory Tax Allowance | Tax losses used</v>
      </c>
    </row>
    <row r="5623" spans="1:14" hidden="1">
      <c r="A5623" t="s">
        <v>2</v>
      </c>
      <c r="B5623">
        <v>2011</v>
      </c>
      <c r="C5623" t="s">
        <v>176</v>
      </c>
      <c r="D5623" t="s">
        <v>177</v>
      </c>
      <c r="E5623" t="s">
        <v>81</v>
      </c>
      <c r="F5623" t="s">
        <v>81</v>
      </c>
      <c r="G5623">
        <v>24</v>
      </c>
      <c r="H5623" t="s">
        <v>188</v>
      </c>
      <c r="I5623">
        <v>2011</v>
      </c>
      <c r="J5623" t="s">
        <v>92</v>
      </c>
      <c r="K5623" t="s">
        <v>2414</v>
      </c>
      <c r="L5623">
        <v>10617.318973780009</v>
      </c>
      <c r="M5623" s="9" t="str">
        <f>Data[[#This Row],[schedule]]&amp;" | "&amp;Data[[#This Row],[section]]</f>
        <v>SCHEDULE 3: REPORT ON THE REGULATORY TAX ALLOWANCE | 3a: Regulatory Tax Allowance</v>
      </c>
      <c r="N5623" s="9" t="str">
        <f t="shared" si="87"/>
        <v>SCHEDULE 3: REPORT ON THE REGULATORY TAX ALLOWANCE | 3a: Regulatory Tax Allowance | Net taxable income</v>
      </c>
    </row>
    <row r="5624" spans="1:14" hidden="1">
      <c r="A5624" t="s">
        <v>2</v>
      </c>
      <c r="B5624">
        <v>2011</v>
      </c>
      <c r="C5624" t="s">
        <v>176</v>
      </c>
      <c r="D5624" t="s">
        <v>177</v>
      </c>
      <c r="E5624" t="s">
        <v>81</v>
      </c>
      <c r="F5624" t="s">
        <v>81</v>
      </c>
      <c r="G5624">
        <v>26</v>
      </c>
      <c r="H5624" t="s">
        <v>189</v>
      </c>
      <c r="I5624">
        <v>2011</v>
      </c>
      <c r="J5624" t="s">
        <v>93</v>
      </c>
      <c r="K5624" t="s">
        <v>1441</v>
      </c>
      <c r="L5624">
        <v>0.3</v>
      </c>
      <c r="M5624" s="9" t="str">
        <f>Data[[#This Row],[schedule]]&amp;" | "&amp;Data[[#This Row],[section]]</f>
        <v>SCHEDULE 3: REPORT ON THE REGULATORY TAX ALLOWANCE | 3a: Regulatory Tax Allowance</v>
      </c>
      <c r="N5624" s="9" t="str">
        <f t="shared" si="87"/>
        <v>SCHEDULE 3: REPORT ON THE REGULATORY TAX ALLOWANCE | 3a: Regulatory Tax Allowance | Statutory tax rate (%)</v>
      </c>
    </row>
    <row r="5625" spans="1:14" hidden="1">
      <c r="A5625" t="s">
        <v>2</v>
      </c>
      <c r="B5625">
        <v>2011</v>
      </c>
      <c r="C5625" t="s">
        <v>176</v>
      </c>
      <c r="D5625" t="s">
        <v>177</v>
      </c>
      <c r="E5625" t="s">
        <v>81</v>
      </c>
      <c r="F5625" t="s">
        <v>81</v>
      </c>
      <c r="G5625">
        <v>27</v>
      </c>
      <c r="H5625" t="s">
        <v>162</v>
      </c>
      <c r="I5625">
        <v>2011</v>
      </c>
      <c r="J5625" t="s">
        <v>92</v>
      </c>
      <c r="K5625" t="s">
        <v>2268</v>
      </c>
      <c r="L5625">
        <v>3185.195692134002</v>
      </c>
      <c r="M5625" s="9" t="str">
        <f>Data[[#This Row],[schedule]]&amp;" | "&amp;Data[[#This Row],[section]]</f>
        <v>SCHEDULE 3: REPORT ON THE REGULATORY TAX ALLOWANCE | 3a: Regulatory Tax Allowance</v>
      </c>
      <c r="N5625" s="9" t="str">
        <f t="shared" si="87"/>
        <v>SCHEDULE 3: REPORT ON THE REGULATORY TAX ALLOWANCE | 3a: Regulatory Tax Allowance | Regulatory tax allowance</v>
      </c>
    </row>
    <row r="5626" spans="1:14" hidden="1">
      <c r="A5626" t="s">
        <v>2</v>
      </c>
      <c r="B5626">
        <v>2011</v>
      </c>
      <c r="C5626" t="s">
        <v>176</v>
      </c>
      <c r="D5626" t="s">
        <v>178</v>
      </c>
      <c r="E5626" t="s">
        <v>81</v>
      </c>
      <c r="F5626" t="s">
        <v>81</v>
      </c>
      <c r="G5626">
        <v>45</v>
      </c>
      <c r="H5626" t="s">
        <v>190</v>
      </c>
      <c r="I5626">
        <v>2011</v>
      </c>
      <c r="J5626" t="s">
        <v>92</v>
      </c>
      <c r="K5626" t="s">
        <v>2415</v>
      </c>
      <c r="L5626">
        <v>64694</v>
      </c>
      <c r="M5626" s="9" t="str">
        <f>Data[[#This Row],[schedule]]&amp;" | "&amp;Data[[#This Row],[section]]</f>
        <v>SCHEDULE 3: REPORT ON THE REGULATORY TAX ALLOWANCE | 3b(ii): Tax Depreciation Roll-Forward</v>
      </c>
      <c r="N5626" s="9" t="str">
        <f t="shared" si="87"/>
        <v>SCHEDULE 3: REPORT ON THE REGULATORY TAX ALLOWANCE | 3b(ii): Tax Depreciation Roll-Forward | Opening RAB (Tax Value)</v>
      </c>
    </row>
    <row r="5627" spans="1:14" hidden="1">
      <c r="A5627" t="s">
        <v>2</v>
      </c>
      <c r="B5627">
        <v>2011</v>
      </c>
      <c r="C5627" t="s">
        <v>176</v>
      </c>
      <c r="D5627" t="s">
        <v>178</v>
      </c>
      <c r="E5627" t="s">
        <v>81</v>
      </c>
      <c r="F5627" t="s">
        <v>81</v>
      </c>
      <c r="G5627">
        <v>46</v>
      </c>
      <c r="H5627" t="s">
        <v>191</v>
      </c>
      <c r="I5627">
        <v>2011</v>
      </c>
      <c r="J5627" t="s">
        <v>92</v>
      </c>
      <c r="K5627" t="s">
        <v>2416</v>
      </c>
      <c r="L5627">
        <v>98081</v>
      </c>
      <c r="M5627" s="9" t="str">
        <f>Data[[#This Row],[schedule]]&amp;" | "&amp;Data[[#This Row],[section]]</f>
        <v>SCHEDULE 3: REPORT ON THE REGULATORY TAX ALLOWANCE | 3b(ii): Tax Depreciation Roll-Forward</v>
      </c>
      <c r="N5627" s="9" t="str">
        <f t="shared" si="87"/>
        <v>SCHEDULE 3: REPORT ON THE REGULATORY TAX ALLOWANCE | 3b(ii): Tax Depreciation Roll-Forward | Regulatory tax asset value of additions</v>
      </c>
    </row>
    <row r="5628" spans="1:14" hidden="1">
      <c r="A5628" t="s">
        <v>2</v>
      </c>
      <c r="B5628">
        <v>2011</v>
      </c>
      <c r="C5628" t="s">
        <v>176</v>
      </c>
      <c r="D5628" t="s">
        <v>178</v>
      </c>
      <c r="E5628" t="s">
        <v>81</v>
      </c>
      <c r="F5628" t="s">
        <v>81</v>
      </c>
      <c r="G5628">
        <v>47</v>
      </c>
      <c r="H5628" t="s">
        <v>192</v>
      </c>
      <c r="I5628">
        <v>2011</v>
      </c>
      <c r="J5628" t="s">
        <v>92</v>
      </c>
      <c r="K5628" t="s">
        <v>2050</v>
      </c>
      <c r="L5628">
        <v>17</v>
      </c>
      <c r="M5628" s="9" t="str">
        <f>Data[[#This Row],[schedule]]&amp;" | "&amp;Data[[#This Row],[section]]</f>
        <v>SCHEDULE 3: REPORT ON THE REGULATORY TAX ALLOWANCE | 3b(ii): Tax Depreciation Roll-Forward</v>
      </c>
      <c r="N5628" s="9" t="str">
        <f t="shared" si="87"/>
        <v>SCHEDULE 3: REPORT ON THE REGULATORY TAX ALLOWANCE | 3b(ii): Tax Depreciation Roll-Forward | Regulatory tax asset value of disposals</v>
      </c>
    </row>
    <row r="5629" spans="1:14" hidden="1">
      <c r="A5629" t="s">
        <v>2</v>
      </c>
      <c r="B5629">
        <v>2011</v>
      </c>
      <c r="C5629" t="s">
        <v>176</v>
      </c>
      <c r="D5629" t="s">
        <v>178</v>
      </c>
      <c r="E5629" t="s">
        <v>81</v>
      </c>
      <c r="F5629" t="s">
        <v>81</v>
      </c>
      <c r="G5629">
        <v>48</v>
      </c>
      <c r="H5629" t="s">
        <v>193</v>
      </c>
      <c r="I5629">
        <v>2011</v>
      </c>
      <c r="J5629" t="s">
        <v>92</v>
      </c>
      <c r="K5629" t="s">
        <v>458</v>
      </c>
      <c r="L5629">
        <v>0</v>
      </c>
      <c r="M5629" s="9" t="str">
        <f>Data[[#This Row],[schedule]]&amp;" | "&amp;Data[[#This Row],[section]]</f>
        <v>SCHEDULE 3: REPORT ON THE REGULATORY TAX ALLOWANCE | 3b(ii): Tax Depreciation Roll-Forward</v>
      </c>
      <c r="N5629" s="9" t="str">
        <f t="shared" si="87"/>
        <v>SCHEDULE 3: REPORT ON THE REGULATORY TAX ALLOWANCE | 3b(ii): Tax Depreciation Roll-Forward | Regulatory tax asset value of assets transferred from/(to) unregulated asset base</v>
      </c>
    </row>
    <row r="5630" spans="1:14" hidden="1">
      <c r="A5630" t="s">
        <v>2</v>
      </c>
      <c r="B5630">
        <v>2011</v>
      </c>
      <c r="C5630" t="s">
        <v>176</v>
      </c>
      <c r="D5630" t="s">
        <v>178</v>
      </c>
      <c r="E5630" t="s">
        <v>81</v>
      </c>
      <c r="F5630" t="s">
        <v>81</v>
      </c>
      <c r="G5630">
        <v>49</v>
      </c>
      <c r="H5630" t="s">
        <v>183</v>
      </c>
      <c r="I5630">
        <v>2011</v>
      </c>
      <c r="J5630" t="s">
        <v>92</v>
      </c>
      <c r="K5630" t="s">
        <v>2409</v>
      </c>
      <c r="L5630">
        <v>10942</v>
      </c>
      <c r="M5630" s="9" t="str">
        <f>Data[[#This Row],[schedule]]&amp;" | "&amp;Data[[#This Row],[section]]</f>
        <v>SCHEDULE 3: REPORT ON THE REGULATORY TAX ALLOWANCE | 3b(ii): Tax Depreciation Roll-Forward</v>
      </c>
      <c r="N5630" s="9" t="str">
        <f t="shared" si="87"/>
        <v>SCHEDULE 3: REPORT ON THE REGULATORY TAX ALLOWANCE | 3b(ii): Tax Depreciation Roll-Forward | Tax depreciation</v>
      </c>
    </row>
    <row r="5631" spans="1:14" hidden="1">
      <c r="A5631" t="s">
        <v>2</v>
      </c>
      <c r="B5631">
        <v>2011</v>
      </c>
      <c r="C5631" t="s">
        <v>176</v>
      </c>
      <c r="D5631" t="s">
        <v>178</v>
      </c>
      <c r="E5631" t="s">
        <v>81</v>
      </c>
      <c r="F5631" t="s">
        <v>81</v>
      </c>
      <c r="G5631">
        <v>50</v>
      </c>
      <c r="H5631" t="s">
        <v>194</v>
      </c>
      <c r="I5631">
        <v>2011</v>
      </c>
      <c r="J5631" t="s">
        <v>92</v>
      </c>
      <c r="K5631" t="s">
        <v>458</v>
      </c>
      <c r="L5631">
        <v>0</v>
      </c>
      <c r="M5631" s="9" t="str">
        <f>Data[[#This Row],[schedule]]&amp;" | "&amp;Data[[#This Row],[section]]</f>
        <v>SCHEDULE 3: REPORT ON THE REGULATORY TAX ALLOWANCE | 3b(ii): Tax Depreciation Roll-Forward</v>
      </c>
      <c r="N5631" s="9" t="str">
        <f t="shared" si="87"/>
        <v>SCHEDULE 3: REPORT ON THE REGULATORY TAX ALLOWANCE | 3b(ii): Tax Depreciation Roll-Forward | Other adjustments to the RAB tax value</v>
      </c>
    </row>
    <row r="5632" spans="1:14" hidden="1">
      <c r="A5632" t="s">
        <v>2</v>
      </c>
      <c r="B5632">
        <v>2011</v>
      </c>
      <c r="C5632" t="s">
        <v>176</v>
      </c>
      <c r="D5632" t="s">
        <v>178</v>
      </c>
      <c r="E5632" t="s">
        <v>81</v>
      </c>
      <c r="F5632" t="s">
        <v>81</v>
      </c>
      <c r="G5632">
        <v>51</v>
      </c>
      <c r="H5632" t="s">
        <v>195</v>
      </c>
      <c r="I5632">
        <v>2011</v>
      </c>
      <c r="J5632" t="s">
        <v>92</v>
      </c>
      <c r="K5632" t="s">
        <v>81</v>
      </c>
      <c r="M5632" s="9" t="str">
        <f>Data[[#This Row],[schedule]]&amp;" | "&amp;Data[[#This Row],[section]]</f>
        <v>SCHEDULE 3: REPORT ON THE REGULATORY TAX ALLOWANCE | 3b(ii): Tax Depreciation Roll-Forward</v>
      </c>
      <c r="N5632" s="9" t="str">
        <f t="shared" si="87"/>
        <v xml:space="preserve">SCHEDULE 3: REPORT ON THE REGULATORY TAX ALLOWANCE | 3b(ii): Tax Depreciation Roll-Forward | Closing RAB (tax value) </v>
      </c>
    </row>
    <row r="5633" spans="1:14" hidden="1">
      <c r="A5633" t="s">
        <v>2</v>
      </c>
      <c r="B5633">
        <v>2011</v>
      </c>
      <c r="C5633" t="s">
        <v>176</v>
      </c>
      <c r="D5633" t="s">
        <v>179</v>
      </c>
      <c r="E5633" t="s">
        <v>81</v>
      </c>
      <c r="F5633" t="s">
        <v>81</v>
      </c>
      <c r="G5633">
        <v>54</v>
      </c>
      <c r="H5633" t="s">
        <v>196</v>
      </c>
      <c r="I5633">
        <v>2011</v>
      </c>
      <c r="J5633" t="s">
        <v>92</v>
      </c>
      <c r="K5633" t="s">
        <v>81</v>
      </c>
      <c r="M5633" s="9" t="str">
        <f>Data[[#This Row],[schedule]]&amp;" | "&amp;Data[[#This Row],[section]]</f>
        <v>SCHEDULE 3: REPORT ON THE REGULATORY TAX ALLOWANCE | 3b(iii): Reconciliation of Tax Losses (Airport Business)</v>
      </c>
      <c r="N5633" s="9" t="str">
        <f t="shared" si="87"/>
        <v>SCHEDULE 3: REPORT ON THE REGULATORY TAX ALLOWANCE | 3b(iii): Reconciliation of Tax Losses (Airport Business) | Tax losses (regulated business)—prior period</v>
      </c>
    </row>
    <row r="5634" spans="1:14" hidden="1">
      <c r="A5634" t="s">
        <v>2</v>
      </c>
      <c r="B5634">
        <v>2011</v>
      </c>
      <c r="C5634" t="s">
        <v>176</v>
      </c>
      <c r="D5634" t="s">
        <v>179</v>
      </c>
      <c r="E5634" t="s">
        <v>81</v>
      </c>
      <c r="F5634" t="s">
        <v>81</v>
      </c>
      <c r="G5634">
        <v>55</v>
      </c>
      <c r="H5634" t="s">
        <v>197</v>
      </c>
      <c r="I5634">
        <v>2011</v>
      </c>
      <c r="J5634" t="s">
        <v>92</v>
      </c>
      <c r="K5634" t="s">
        <v>458</v>
      </c>
      <c r="L5634">
        <v>0</v>
      </c>
      <c r="M5634" s="9" t="str">
        <f>Data[[#This Row],[schedule]]&amp;" | "&amp;Data[[#This Row],[section]]</f>
        <v>SCHEDULE 3: REPORT ON THE REGULATORY TAX ALLOWANCE | 3b(iii): Reconciliation of Tax Losses (Airport Business)</v>
      </c>
      <c r="N5634" s="9" t="str">
        <f t="shared" ref="N5634:N5697" si="88">SUBSTITUTE(SUBSTITUTE(SUBSTITUTE(C5634&amp;" | "&amp;D5634&amp;" | "&amp;E5634&amp;" | "&amp;F5634&amp;" | "&amp;H5634," |  |  | "," | ")," |  |  | "," | ")," |  | "," | ")</f>
        <v xml:space="preserve">SCHEDULE 3: REPORT ON THE REGULATORY TAX ALLOWANCE | 3b(iii): Reconciliation of Tax Losses (Airport Business) | Current year tax losses </v>
      </c>
    </row>
    <row r="5635" spans="1:14" hidden="1">
      <c r="A5635" t="s">
        <v>2</v>
      </c>
      <c r="B5635">
        <v>2011</v>
      </c>
      <c r="C5635" t="s">
        <v>176</v>
      </c>
      <c r="D5635" t="s">
        <v>179</v>
      </c>
      <c r="E5635" t="s">
        <v>81</v>
      </c>
      <c r="F5635" t="s">
        <v>81</v>
      </c>
      <c r="G5635">
        <v>56</v>
      </c>
      <c r="H5635" t="s">
        <v>198</v>
      </c>
      <c r="I5635">
        <v>2011</v>
      </c>
      <c r="J5635" t="s">
        <v>92</v>
      </c>
      <c r="K5635" t="s">
        <v>458</v>
      </c>
      <c r="L5635">
        <v>0</v>
      </c>
      <c r="M5635" s="9" t="str">
        <f>Data[[#This Row],[schedule]]&amp;" | "&amp;Data[[#This Row],[section]]</f>
        <v>SCHEDULE 3: REPORT ON THE REGULATORY TAX ALLOWANCE | 3b(iii): Reconciliation of Tax Losses (Airport Business)</v>
      </c>
      <c r="N5635" s="9" t="str">
        <f t="shared" si="88"/>
        <v xml:space="preserve">SCHEDULE 3: REPORT ON THE REGULATORY TAX ALLOWANCE | 3b(iii): Reconciliation of Tax Losses (Airport Business) | Tax losses used </v>
      </c>
    </row>
    <row r="5636" spans="1:14" hidden="1">
      <c r="A5636" t="s">
        <v>2</v>
      </c>
      <c r="B5636">
        <v>2011</v>
      </c>
      <c r="C5636" t="s">
        <v>176</v>
      </c>
      <c r="D5636" t="s">
        <v>179</v>
      </c>
      <c r="E5636" t="s">
        <v>81</v>
      </c>
      <c r="F5636" t="s">
        <v>81</v>
      </c>
      <c r="G5636">
        <v>58</v>
      </c>
      <c r="H5636" t="s">
        <v>199</v>
      </c>
      <c r="I5636">
        <v>2011</v>
      </c>
      <c r="J5636" t="s">
        <v>92</v>
      </c>
      <c r="K5636" t="s">
        <v>81</v>
      </c>
      <c r="M5636" s="9" t="str">
        <f>Data[[#This Row],[schedule]]&amp;" | "&amp;Data[[#This Row],[section]]</f>
        <v>SCHEDULE 3: REPORT ON THE REGULATORY TAX ALLOWANCE | 3b(iii): Reconciliation of Tax Losses (Airport Business)</v>
      </c>
      <c r="N5636" s="9" t="str">
        <f t="shared" si="88"/>
        <v>SCHEDULE 3: REPORT ON THE REGULATORY TAX ALLOWANCE | 3b(iii): Reconciliation of Tax Losses (Airport Business) | Tax losses (regulated business)</v>
      </c>
    </row>
    <row r="5637" spans="1:14" hidden="1">
      <c r="A5637" t="s">
        <v>2</v>
      </c>
      <c r="B5637">
        <v>2011</v>
      </c>
      <c r="C5637" t="s">
        <v>136</v>
      </c>
      <c r="D5637" t="s">
        <v>137</v>
      </c>
      <c r="E5637" t="s">
        <v>81</v>
      </c>
      <c r="F5637" t="s">
        <v>141</v>
      </c>
      <c r="G5637">
        <v>8</v>
      </c>
      <c r="H5637" t="s">
        <v>169</v>
      </c>
      <c r="I5637">
        <v>2011</v>
      </c>
      <c r="J5637" t="s">
        <v>92</v>
      </c>
      <c r="K5637" t="s">
        <v>2282</v>
      </c>
      <c r="L5637">
        <v>19415</v>
      </c>
      <c r="M5637" s="9" t="str">
        <f>Data[[#This Row],[schedule]]&amp;" | "&amp;Data[[#This Row],[section]]</f>
        <v>SCHEDULE 2: REPORT ON THE REGULATORY PROFIT | 2a: Regulatory Profit</v>
      </c>
      <c r="N5637" s="9" t="str">
        <f t="shared" si="88"/>
        <v>SCHEDULE 2: REPORT ON THE REGULATORY PROFIT | 2a: Regulatory Profit | Income | Airfield Charges</v>
      </c>
    </row>
    <row r="5638" spans="1:14" hidden="1">
      <c r="A5638" t="s">
        <v>2</v>
      </c>
      <c r="B5638">
        <v>2011</v>
      </c>
      <c r="C5638" t="s">
        <v>136</v>
      </c>
      <c r="D5638" t="s">
        <v>137</v>
      </c>
      <c r="E5638" t="s">
        <v>81</v>
      </c>
      <c r="F5638" t="s">
        <v>141</v>
      </c>
      <c r="G5638">
        <v>9</v>
      </c>
      <c r="H5638" t="s">
        <v>170</v>
      </c>
      <c r="I5638">
        <v>2011</v>
      </c>
      <c r="J5638" t="s">
        <v>92</v>
      </c>
      <c r="K5638" t="s">
        <v>2283</v>
      </c>
      <c r="L5638">
        <v>7278</v>
      </c>
      <c r="M5638" s="9" t="str">
        <f>Data[[#This Row],[schedule]]&amp;" | "&amp;Data[[#This Row],[section]]</f>
        <v>SCHEDULE 2: REPORT ON THE REGULATORY PROFIT | 2a: Regulatory Profit</v>
      </c>
      <c r="N5638" s="9" t="str">
        <f t="shared" si="88"/>
        <v>SCHEDULE 2: REPORT ON THE REGULATORY PROFIT | 2a: Regulatory Profit | Income | Terminal Charges</v>
      </c>
    </row>
    <row r="5639" spans="1:14" hidden="1">
      <c r="A5639" t="s">
        <v>2</v>
      </c>
      <c r="B5639">
        <v>2011</v>
      </c>
      <c r="C5639" t="s">
        <v>136</v>
      </c>
      <c r="D5639" t="s">
        <v>137</v>
      </c>
      <c r="E5639" t="s">
        <v>81</v>
      </c>
      <c r="F5639" t="s">
        <v>141</v>
      </c>
      <c r="G5639">
        <v>10</v>
      </c>
      <c r="H5639" t="s">
        <v>171</v>
      </c>
      <c r="I5639">
        <v>2011</v>
      </c>
      <c r="J5639" t="s">
        <v>92</v>
      </c>
      <c r="K5639" t="s">
        <v>2286</v>
      </c>
      <c r="L5639">
        <v>2077</v>
      </c>
      <c r="M5639" s="9" t="str">
        <f>Data[[#This Row],[schedule]]&amp;" | "&amp;Data[[#This Row],[section]]</f>
        <v>SCHEDULE 2: REPORT ON THE REGULATORY PROFIT | 2a: Regulatory Profit</v>
      </c>
      <c r="N5639" s="9" t="str">
        <f t="shared" si="88"/>
        <v>SCHEDULE 2: REPORT ON THE REGULATORY PROFIT | 2a: Regulatory Profit | Income | Counter Charges</v>
      </c>
    </row>
    <row r="5640" spans="1:14" hidden="1">
      <c r="A5640" t="s">
        <v>2</v>
      </c>
      <c r="B5640">
        <v>2011</v>
      </c>
      <c r="C5640" t="s">
        <v>136</v>
      </c>
      <c r="D5640" t="s">
        <v>137</v>
      </c>
      <c r="E5640" t="s">
        <v>81</v>
      </c>
      <c r="F5640" t="s">
        <v>141</v>
      </c>
      <c r="G5640">
        <v>11</v>
      </c>
      <c r="H5640" t="s">
        <v>172</v>
      </c>
      <c r="I5640">
        <v>2011</v>
      </c>
      <c r="J5640" t="s">
        <v>92</v>
      </c>
      <c r="K5640" t="s">
        <v>2287</v>
      </c>
      <c r="L5640">
        <v>14781</v>
      </c>
      <c r="M5640" s="9" t="str">
        <f>Data[[#This Row],[schedule]]&amp;" | "&amp;Data[[#This Row],[section]]</f>
        <v>SCHEDULE 2: REPORT ON THE REGULATORY PROFIT | 2a: Regulatory Profit</v>
      </c>
      <c r="N5640" s="9" t="str">
        <f t="shared" si="88"/>
        <v>SCHEDULE 2: REPORT ON THE REGULATORY PROFIT | 2a: Regulatory Profit | Income | Passenger Service Charges</v>
      </c>
    </row>
    <row r="5641" spans="1:14" hidden="1">
      <c r="A5641" t="s">
        <v>2</v>
      </c>
      <c r="B5641">
        <v>2011</v>
      </c>
      <c r="C5641" t="s">
        <v>136</v>
      </c>
      <c r="D5641" t="s">
        <v>137</v>
      </c>
      <c r="E5641" t="s">
        <v>81</v>
      </c>
      <c r="F5641" t="s">
        <v>141</v>
      </c>
      <c r="G5641">
        <v>12</v>
      </c>
      <c r="H5641" t="s">
        <v>147</v>
      </c>
      <c r="I5641">
        <v>2011</v>
      </c>
      <c r="J5641" t="s">
        <v>92</v>
      </c>
      <c r="K5641" t="s">
        <v>2417</v>
      </c>
      <c r="L5641">
        <v>4991.6635117800006</v>
      </c>
      <c r="M5641" s="9" t="str">
        <f>Data[[#This Row],[schedule]]&amp;" | "&amp;Data[[#This Row],[section]]</f>
        <v>SCHEDULE 2: REPORT ON THE REGULATORY PROFIT | 2a: Regulatory Profit</v>
      </c>
      <c r="N5641" s="9" t="str">
        <f t="shared" si="88"/>
        <v>SCHEDULE 2: REPORT ON THE REGULATORY PROFIT | 2a: Regulatory Profit | Income | Lease, rental and concession income</v>
      </c>
    </row>
    <row r="5642" spans="1:14" hidden="1">
      <c r="A5642" t="s">
        <v>2</v>
      </c>
      <c r="B5642">
        <v>2011</v>
      </c>
      <c r="C5642" t="s">
        <v>136</v>
      </c>
      <c r="D5642" t="s">
        <v>137</v>
      </c>
      <c r="E5642" t="s">
        <v>81</v>
      </c>
      <c r="F5642" t="s">
        <v>141</v>
      </c>
      <c r="G5642">
        <v>13</v>
      </c>
      <c r="H5642" t="s">
        <v>148</v>
      </c>
      <c r="I5642">
        <v>2011</v>
      </c>
      <c r="J5642" t="s">
        <v>92</v>
      </c>
      <c r="K5642" t="s">
        <v>2418</v>
      </c>
      <c r="L5642">
        <v>824.56899999999996</v>
      </c>
      <c r="M5642" s="9" t="str">
        <f>Data[[#This Row],[schedule]]&amp;" | "&amp;Data[[#This Row],[section]]</f>
        <v>SCHEDULE 2: REPORT ON THE REGULATORY PROFIT | 2a: Regulatory Profit</v>
      </c>
      <c r="N5642" s="9" t="str">
        <f t="shared" si="88"/>
        <v>SCHEDULE 2: REPORT ON THE REGULATORY PROFIT | 2a: Regulatory Profit | Income | Other operating revenue</v>
      </c>
    </row>
    <row r="5643" spans="1:14" hidden="1">
      <c r="A5643" t="s">
        <v>2</v>
      </c>
      <c r="B5643">
        <v>2011</v>
      </c>
      <c r="C5643" t="s">
        <v>136</v>
      </c>
      <c r="D5643" t="s">
        <v>137</v>
      </c>
      <c r="E5643" t="s">
        <v>81</v>
      </c>
      <c r="F5643" t="s">
        <v>141</v>
      </c>
      <c r="G5643">
        <v>14</v>
      </c>
      <c r="H5643" t="s">
        <v>149</v>
      </c>
      <c r="I5643">
        <v>2011</v>
      </c>
      <c r="J5643" t="s">
        <v>92</v>
      </c>
      <c r="K5643" t="s">
        <v>2419</v>
      </c>
      <c r="L5643">
        <v>49367.232511780006</v>
      </c>
      <c r="M5643" s="9" t="str">
        <f>Data[[#This Row],[schedule]]&amp;" | "&amp;Data[[#This Row],[section]]</f>
        <v>SCHEDULE 2: REPORT ON THE REGULATORY PROFIT | 2a: Regulatory Profit</v>
      </c>
      <c r="N5643" s="9" t="str">
        <f t="shared" si="88"/>
        <v>SCHEDULE 2: REPORT ON THE REGULATORY PROFIT | 2a: Regulatory Profit | Income | Net operating revenue</v>
      </c>
    </row>
    <row r="5644" spans="1:14" hidden="1">
      <c r="A5644" t="s">
        <v>2</v>
      </c>
      <c r="B5644">
        <v>2011</v>
      </c>
      <c r="C5644" t="s">
        <v>136</v>
      </c>
      <c r="D5644" t="s">
        <v>137</v>
      </c>
      <c r="E5644" t="s">
        <v>81</v>
      </c>
      <c r="F5644" t="s">
        <v>141</v>
      </c>
      <c r="G5644">
        <v>16</v>
      </c>
      <c r="H5644" t="s">
        <v>150</v>
      </c>
      <c r="I5644">
        <v>2011</v>
      </c>
      <c r="J5644" t="s">
        <v>92</v>
      </c>
      <c r="K5644" t="s">
        <v>2300</v>
      </c>
      <c r="L5644">
        <v>-9</v>
      </c>
      <c r="M5644" s="9" t="str">
        <f>Data[[#This Row],[schedule]]&amp;" | "&amp;Data[[#This Row],[section]]</f>
        <v>SCHEDULE 2: REPORT ON THE REGULATORY PROFIT | 2a: Regulatory Profit</v>
      </c>
      <c r="N5644" s="9" t="str">
        <f t="shared" si="88"/>
        <v>SCHEDULE 2: REPORT ON THE REGULATORY PROFIT | 2a: Regulatory Profit | Income | Gains / (losses) on sale of assets</v>
      </c>
    </row>
    <row r="5645" spans="1:14" hidden="1">
      <c r="A5645" t="s">
        <v>2</v>
      </c>
      <c r="B5645">
        <v>2011</v>
      </c>
      <c r="C5645" t="s">
        <v>136</v>
      </c>
      <c r="D5645" t="s">
        <v>137</v>
      </c>
      <c r="E5645" t="s">
        <v>81</v>
      </c>
      <c r="F5645" t="s">
        <v>141</v>
      </c>
      <c r="G5645">
        <v>17</v>
      </c>
      <c r="H5645" t="s">
        <v>151</v>
      </c>
      <c r="I5645">
        <v>2011</v>
      </c>
      <c r="J5645" t="s">
        <v>92</v>
      </c>
      <c r="K5645" t="s">
        <v>2302</v>
      </c>
      <c r="L5645">
        <v>44</v>
      </c>
      <c r="M5645" s="9" t="str">
        <f>Data[[#This Row],[schedule]]&amp;" | "&amp;Data[[#This Row],[section]]</f>
        <v>SCHEDULE 2: REPORT ON THE REGULATORY PROFIT | 2a: Regulatory Profit</v>
      </c>
      <c r="N5645" s="9" t="str">
        <f t="shared" si="88"/>
        <v>SCHEDULE 2: REPORT ON THE REGULATORY PROFIT | 2a: Regulatory Profit | Income | Other income</v>
      </c>
    </row>
    <row r="5646" spans="1:14" hidden="1">
      <c r="A5646" t="s">
        <v>2</v>
      </c>
      <c r="B5646">
        <v>2011</v>
      </c>
      <c r="C5646" t="s">
        <v>136</v>
      </c>
      <c r="D5646" t="s">
        <v>137</v>
      </c>
      <c r="E5646" t="s">
        <v>81</v>
      </c>
      <c r="F5646" t="s">
        <v>141</v>
      </c>
      <c r="G5646">
        <v>18</v>
      </c>
      <c r="H5646" t="s">
        <v>152</v>
      </c>
      <c r="I5646">
        <v>2011</v>
      </c>
      <c r="J5646" t="s">
        <v>92</v>
      </c>
      <c r="K5646" t="s">
        <v>2243</v>
      </c>
      <c r="L5646">
        <v>49402.232511780006</v>
      </c>
      <c r="M5646" s="9" t="str">
        <f>Data[[#This Row],[schedule]]&amp;" | "&amp;Data[[#This Row],[section]]</f>
        <v>SCHEDULE 2: REPORT ON THE REGULATORY PROFIT | 2a: Regulatory Profit</v>
      </c>
      <c r="N5646" s="9" t="str">
        <f t="shared" si="88"/>
        <v>SCHEDULE 2: REPORT ON THE REGULATORY PROFIT | 2a: Regulatory Profit | Income | Total regulatory income</v>
      </c>
    </row>
    <row r="5647" spans="1:14" hidden="1">
      <c r="A5647" t="s">
        <v>2</v>
      </c>
      <c r="B5647">
        <v>2011</v>
      </c>
      <c r="C5647" t="s">
        <v>136</v>
      </c>
      <c r="D5647" t="s">
        <v>137</v>
      </c>
      <c r="E5647" t="s">
        <v>81</v>
      </c>
      <c r="F5647" t="s">
        <v>142</v>
      </c>
      <c r="G5647">
        <v>20</v>
      </c>
      <c r="H5647" t="s">
        <v>153</v>
      </c>
      <c r="I5647">
        <v>2011</v>
      </c>
      <c r="J5647" t="s">
        <v>92</v>
      </c>
      <c r="K5647" t="s">
        <v>81</v>
      </c>
      <c r="M5647" s="9" t="str">
        <f>Data[[#This Row],[schedule]]&amp;" | "&amp;Data[[#This Row],[section]]</f>
        <v>SCHEDULE 2: REPORT ON THE REGULATORY PROFIT | 2a: Regulatory Profit</v>
      </c>
      <c r="N5647" s="9" t="str">
        <f t="shared" si="88"/>
        <v>SCHEDULE 2: REPORT ON THE REGULATORY PROFIT | 2a: Regulatory Profit | Expenses | Operational expenditure:</v>
      </c>
    </row>
    <row r="5648" spans="1:14" hidden="1">
      <c r="A5648" t="s">
        <v>2</v>
      </c>
      <c r="B5648">
        <v>2011</v>
      </c>
      <c r="C5648" t="s">
        <v>136</v>
      </c>
      <c r="D5648" t="s">
        <v>137</v>
      </c>
      <c r="E5648" t="s">
        <v>81</v>
      </c>
      <c r="F5648" t="s">
        <v>142</v>
      </c>
      <c r="G5648">
        <v>21</v>
      </c>
      <c r="H5648" t="s">
        <v>76</v>
      </c>
      <c r="I5648">
        <v>2011</v>
      </c>
      <c r="J5648" t="s">
        <v>92</v>
      </c>
      <c r="K5648" t="s">
        <v>2340</v>
      </c>
      <c r="L5648">
        <v>6552</v>
      </c>
      <c r="M5648" s="9" t="str">
        <f>Data[[#This Row],[schedule]]&amp;" | "&amp;Data[[#This Row],[section]]</f>
        <v>SCHEDULE 2: REPORT ON THE REGULATORY PROFIT | 2a: Regulatory Profit</v>
      </c>
      <c r="N5648" s="9" t="str">
        <f t="shared" si="88"/>
        <v>SCHEDULE 2: REPORT ON THE REGULATORY PROFIT | 2a: Regulatory Profit | Expenses | Corporate overheads</v>
      </c>
    </row>
    <row r="5649" spans="1:14" hidden="1">
      <c r="A5649" t="s">
        <v>2</v>
      </c>
      <c r="B5649">
        <v>2011</v>
      </c>
      <c r="C5649" t="s">
        <v>136</v>
      </c>
      <c r="D5649" t="s">
        <v>137</v>
      </c>
      <c r="E5649" t="s">
        <v>81</v>
      </c>
      <c r="F5649" t="s">
        <v>142</v>
      </c>
      <c r="G5649">
        <v>22</v>
      </c>
      <c r="H5649" t="s">
        <v>77</v>
      </c>
      <c r="I5649">
        <v>2011</v>
      </c>
      <c r="J5649" t="s">
        <v>92</v>
      </c>
      <c r="K5649" t="s">
        <v>2342</v>
      </c>
      <c r="L5649">
        <v>15434</v>
      </c>
      <c r="M5649" s="9" t="str">
        <f>Data[[#This Row],[schedule]]&amp;" | "&amp;Data[[#This Row],[section]]</f>
        <v>SCHEDULE 2: REPORT ON THE REGULATORY PROFIT | 2a: Regulatory Profit</v>
      </c>
      <c r="N5649" s="9" t="str">
        <f t="shared" si="88"/>
        <v>SCHEDULE 2: REPORT ON THE REGULATORY PROFIT | 2a: Regulatory Profit | Expenses | Asset management and airport operations</v>
      </c>
    </row>
    <row r="5650" spans="1:14" hidden="1">
      <c r="A5650" t="s">
        <v>2</v>
      </c>
      <c r="B5650">
        <v>2011</v>
      </c>
      <c r="C5650" t="s">
        <v>136</v>
      </c>
      <c r="D5650" t="s">
        <v>137</v>
      </c>
      <c r="E5650" t="s">
        <v>81</v>
      </c>
      <c r="F5650" t="s">
        <v>142</v>
      </c>
      <c r="G5650">
        <v>23</v>
      </c>
      <c r="H5650" t="s">
        <v>78</v>
      </c>
      <c r="I5650">
        <v>2011</v>
      </c>
      <c r="J5650" t="s">
        <v>92</v>
      </c>
      <c r="K5650" t="s">
        <v>2344</v>
      </c>
      <c r="L5650">
        <v>2313</v>
      </c>
      <c r="M5650" s="9" t="str">
        <f>Data[[#This Row],[schedule]]&amp;" | "&amp;Data[[#This Row],[section]]</f>
        <v>SCHEDULE 2: REPORT ON THE REGULATORY PROFIT | 2a: Regulatory Profit</v>
      </c>
      <c r="N5650" s="9" t="str">
        <f t="shared" si="88"/>
        <v>SCHEDULE 2: REPORT ON THE REGULATORY PROFIT | 2a: Regulatory Profit | Expenses | Asset maintenance</v>
      </c>
    </row>
    <row r="5651" spans="1:14" hidden="1">
      <c r="A5651" t="s">
        <v>2</v>
      </c>
      <c r="B5651">
        <v>2011</v>
      </c>
      <c r="C5651" t="s">
        <v>136</v>
      </c>
      <c r="D5651" t="s">
        <v>137</v>
      </c>
      <c r="E5651" t="s">
        <v>81</v>
      </c>
      <c r="F5651" t="s">
        <v>142</v>
      </c>
      <c r="G5651">
        <v>24</v>
      </c>
      <c r="H5651" t="s">
        <v>79</v>
      </c>
      <c r="I5651">
        <v>2011</v>
      </c>
      <c r="J5651" t="s">
        <v>92</v>
      </c>
      <c r="K5651" t="s">
        <v>2248</v>
      </c>
      <c r="L5651">
        <v>24299</v>
      </c>
      <c r="M5651" s="9" t="str">
        <f>Data[[#This Row],[schedule]]&amp;" | "&amp;Data[[#This Row],[section]]</f>
        <v>SCHEDULE 2: REPORT ON THE REGULATORY PROFIT | 2a: Regulatory Profit</v>
      </c>
      <c r="N5651" s="9" t="str">
        <f t="shared" si="88"/>
        <v>SCHEDULE 2: REPORT ON THE REGULATORY PROFIT | 2a: Regulatory Profit | Expenses | Total operational expenditure</v>
      </c>
    </row>
    <row r="5652" spans="1:14" hidden="1">
      <c r="A5652" t="s">
        <v>2</v>
      </c>
      <c r="B5652">
        <v>2011</v>
      </c>
      <c r="C5652" t="s">
        <v>136</v>
      </c>
      <c r="D5652" t="s">
        <v>137</v>
      </c>
      <c r="E5652" t="s">
        <v>81</v>
      </c>
      <c r="F5652" t="s">
        <v>81</v>
      </c>
      <c r="G5652">
        <v>26</v>
      </c>
      <c r="H5652" t="s">
        <v>154</v>
      </c>
      <c r="I5652">
        <v>2011</v>
      </c>
      <c r="J5652" t="s">
        <v>92</v>
      </c>
      <c r="K5652" t="s">
        <v>2253</v>
      </c>
      <c r="L5652">
        <v>25103.23251178001</v>
      </c>
      <c r="M5652" s="9" t="str">
        <f>Data[[#This Row],[schedule]]&amp;" | "&amp;Data[[#This Row],[section]]</f>
        <v>SCHEDULE 2: REPORT ON THE REGULATORY PROFIT | 2a: Regulatory Profit</v>
      </c>
      <c r="N5652" s="9" t="str">
        <f t="shared" si="88"/>
        <v>SCHEDULE 2: REPORT ON THE REGULATORY PROFIT | 2a: Regulatory Profit | Operating surplus / (deficit)</v>
      </c>
    </row>
    <row r="5653" spans="1:14" hidden="1">
      <c r="A5653" t="s">
        <v>2</v>
      </c>
      <c r="B5653">
        <v>2011</v>
      </c>
      <c r="C5653" t="s">
        <v>136</v>
      </c>
      <c r="D5653" t="s">
        <v>137</v>
      </c>
      <c r="E5653" t="s">
        <v>81</v>
      </c>
      <c r="F5653" t="s">
        <v>81</v>
      </c>
      <c r="G5653">
        <v>28</v>
      </c>
      <c r="H5653" t="s">
        <v>155</v>
      </c>
      <c r="I5653">
        <v>2011</v>
      </c>
      <c r="J5653" t="s">
        <v>92</v>
      </c>
      <c r="K5653" t="s">
        <v>2258</v>
      </c>
      <c r="L5653">
        <v>12443.584149477279</v>
      </c>
      <c r="M5653" s="9" t="str">
        <f>Data[[#This Row],[schedule]]&amp;" | "&amp;Data[[#This Row],[section]]</f>
        <v>SCHEDULE 2: REPORT ON THE REGULATORY PROFIT | 2a: Regulatory Profit</v>
      </c>
      <c r="N5653" s="9" t="str">
        <f t="shared" si="88"/>
        <v>SCHEDULE 2: REPORT ON THE REGULATORY PROFIT | 2a: Regulatory Profit | Regulatory depreciation</v>
      </c>
    </row>
    <row r="5654" spans="1:14" hidden="1">
      <c r="A5654" t="s">
        <v>2</v>
      </c>
      <c r="B5654">
        <v>2011</v>
      </c>
      <c r="C5654" t="s">
        <v>136</v>
      </c>
      <c r="D5654" t="s">
        <v>137</v>
      </c>
      <c r="E5654" t="s">
        <v>81</v>
      </c>
      <c r="F5654" t="s">
        <v>81</v>
      </c>
      <c r="G5654">
        <v>30</v>
      </c>
      <c r="H5654" t="s">
        <v>156</v>
      </c>
      <c r="I5654">
        <v>2011</v>
      </c>
      <c r="J5654" t="s">
        <v>92</v>
      </c>
      <c r="K5654" t="s">
        <v>2263</v>
      </c>
      <c r="L5654">
        <v>9408.6811254393251</v>
      </c>
      <c r="M5654" s="9" t="str">
        <f>Data[[#This Row],[schedule]]&amp;" | "&amp;Data[[#This Row],[section]]</f>
        <v>SCHEDULE 2: REPORT ON THE REGULATORY PROFIT | 2a: Regulatory Profit</v>
      </c>
      <c r="N5654" s="9" t="str">
        <f t="shared" si="88"/>
        <v>SCHEDULE 2: REPORT ON THE REGULATORY PROFIT | 2a: Regulatory Profit | Indexed revaluation</v>
      </c>
    </row>
    <row r="5655" spans="1:14" hidden="1">
      <c r="A5655" t="s">
        <v>2</v>
      </c>
      <c r="B5655">
        <v>2011</v>
      </c>
      <c r="C5655" t="s">
        <v>136</v>
      </c>
      <c r="D5655" t="s">
        <v>137</v>
      </c>
      <c r="E5655" t="s">
        <v>81</v>
      </c>
      <c r="F5655" t="s">
        <v>81</v>
      </c>
      <c r="G5655">
        <v>31</v>
      </c>
      <c r="H5655" t="s">
        <v>157</v>
      </c>
      <c r="I5655">
        <v>2011</v>
      </c>
      <c r="J5655" t="s">
        <v>92</v>
      </c>
      <c r="K5655" t="s">
        <v>458</v>
      </c>
      <c r="L5655">
        <v>0</v>
      </c>
      <c r="M5655" s="9" t="str">
        <f>Data[[#This Row],[schedule]]&amp;" | "&amp;Data[[#This Row],[section]]</f>
        <v>SCHEDULE 2: REPORT ON THE REGULATORY PROFIT | 2a: Regulatory Profit</v>
      </c>
      <c r="N5655" s="9" t="str">
        <f t="shared" si="88"/>
        <v>SCHEDULE 2: REPORT ON THE REGULATORY PROFIT | 2a: Regulatory Profit | Non-indexed revaluation</v>
      </c>
    </row>
    <row r="5656" spans="1:14" hidden="1">
      <c r="A5656" t="s">
        <v>2</v>
      </c>
      <c r="B5656">
        <v>2011</v>
      </c>
      <c r="C5656" t="s">
        <v>136</v>
      </c>
      <c r="D5656" t="s">
        <v>137</v>
      </c>
      <c r="E5656" t="s">
        <v>81</v>
      </c>
      <c r="F5656" t="s">
        <v>81</v>
      </c>
      <c r="G5656">
        <v>32</v>
      </c>
      <c r="H5656" t="s">
        <v>158</v>
      </c>
      <c r="I5656">
        <v>2011</v>
      </c>
      <c r="J5656" t="s">
        <v>92</v>
      </c>
      <c r="K5656" t="s">
        <v>2263</v>
      </c>
      <c r="L5656">
        <v>9408.6811254393251</v>
      </c>
      <c r="M5656" s="9" t="str">
        <f>Data[[#This Row],[schedule]]&amp;" | "&amp;Data[[#This Row],[section]]</f>
        <v>SCHEDULE 2: REPORT ON THE REGULATORY PROFIT | 2a: Regulatory Profit</v>
      </c>
      <c r="N5656" s="9" t="str">
        <f t="shared" si="88"/>
        <v>SCHEDULE 2: REPORT ON THE REGULATORY PROFIT | 2a: Regulatory Profit | Total revaluations</v>
      </c>
    </row>
    <row r="5657" spans="1:14" hidden="1">
      <c r="A5657" t="s">
        <v>2</v>
      </c>
      <c r="B5657">
        <v>2011</v>
      </c>
      <c r="C5657" t="s">
        <v>136</v>
      </c>
      <c r="D5657" t="s">
        <v>137</v>
      </c>
      <c r="E5657" t="s">
        <v>81</v>
      </c>
      <c r="F5657" t="s">
        <v>81</v>
      </c>
      <c r="G5657">
        <v>34</v>
      </c>
      <c r="H5657" t="s">
        <v>159</v>
      </c>
      <c r="I5657">
        <v>2011</v>
      </c>
      <c r="J5657" t="s">
        <v>92</v>
      </c>
      <c r="K5657" t="s">
        <v>2406</v>
      </c>
      <c r="L5657">
        <v>22068.329487742059</v>
      </c>
      <c r="M5657" s="9" t="str">
        <f>Data[[#This Row],[schedule]]&amp;" | "&amp;Data[[#This Row],[section]]</f>
        <v>SCHEDULE 2: REPORT ON THE REGULATORY PROFIT | 2a: Regulatory Profit</v>
      </c>
      <c r="N5657" s="9" t="str">
        <f t="shared" si="88"/>
        <v>SCHEDULE 2: REPORT ON THE REGULATORY PROFIT | 2a: Regulatory Profit | Regulatory Profit / (Loss) before tax &amp; allowance for long term credit spread</v>
      </c>
    </row>
    <row r="5658" spans="1:14" hidden="1">
      <c r="A5658" t="s">
        <v>2</v>
      </c>
      <c r="B5658">
        <v>2011</v>
      </c>
      <c r="C5658" t="s">
        <v>136</v>
      </c>
      <c r="D5658" t="s">
        <v>137</v>
      </c>
      <c r="E5658" t="s">
        <v>81</v>
      </c>
      <c r="F5658" t="s">
        <v>81</v>
      </c>
      <c r="G5658">
        <v>36</v>
      </c>
      <c r="H5658" t="s">
        <v>160</v>
      </c>
      <c r="I5658">
        <v>2011</v>
      </c>
      <c r="J5658" t="s">
        <v>92</v>
      </c>
      <c r="K5658" t="s">
        <v>458</v>
      </c>
      <c r="L5658">
        <v>0</v>
      </c>
      <c r="M5658" s="9" t="str">
        <f>Data[[#This Row],[schedule]]&amp;" | "&amp;Data[[#This Row],[section]]</f>
        <v>SCHEDULE 2: REPORT ON THE REGULATORY PROFIT | 2a: Regulatory Profit</v>
      </c>
      <c r="N5658" s="9" t="str">
        <f t="shared" si="88"/>
        <v>SCHEDULE 2: REPORT ON THE REGULATORY PROFIT | 2a: Regulatory Profit | Allowance for long term credit spread</v>
      </c>
    </row>
    <row r="5659" spans="1:14" hidden="1">
      <c r="A5659" t="s">
        <v>2</v>
      </c>
      <c r="B5659">
        <v>2011</v>
      </c>
      <c r="C5659" t="s">
        <v>136</v>
      </c>
      <c r="D5659" t="s">
        <v>137</v>
      </c>
      <c r="E5659" t="s">
        <v>81</v>
      </c>
      <c r="F5659" t="s">
        <v>81</v>
      </c>
      <c r="G5659">
        <v>38</v>
      </c>
      <c r="H5659" t="s">
        <v>161</v>
      </c>
      <c r="I5659">
        <v>2011</v>
      </c>
      <c r="J5659" t="s">
        <v>92</v>
      </c>
      <c r="K5659" t="s">
        <v>2406</v>
      </c>
      <c r="L5659">
        <v>22068.329487742059</v>
      </c>
      <c r="M5659" s="9" t="str">
        <f>Data[[#This Row],[schedule]]&amp;" | "&amp;Data[[#This Row],[section]]</f>
        <v>SCHEDULE 2: REPORT ON THE REGULATORY PROFIT | 2a: Regulatory Profit</v>
      </c>
      <c r="N5659" s="9" t="str">
        <f t="shared" si="88"/>
        <v>SCHEDULE 2: REPORT ON THE REGULATORY PROFIT | 2a: Regulatory Profit | Regulatory Profit / (Loss) before tax</v>
      </c>
    </row>
    <row r="5660" spans="1:14" hidden="1">
      <c r="A5660" t="s">
        <v>2</v>
      </c>
      <c r="B5660">
        <v>2011</v>
      </c>
      <c r="C5660" t="s">
        <v>136</v>
      </c>
      <c r="D5660" t="s">
        <v>137</v>
      </c>
      <c r="E5660" t="s">
        <v>81</v>
      </c>
      <c r="F5660" t="s">
        <v>81</v>
      </c>
      <c r="G5660">
        <v>40</v>
      </c>
      <c r="H5660" t="s">
        <v>162</v>
      </c>
      <c r="I5660">
        <v>2011</v>
      </c>
      <c r="J5660" t="s">
        <v>92</v>
      </c>
      <c r="K5660" t="s">
        <v>2268</v>
      </c>
      <c r="L5660">
        <v>3185.195692134002</v>
      </c>
      <c r="M5660" s="9" t="str">
        <f>Data[[#This Row],[schedule]]&amp;" | "&amp;Data[[#This Row],[section]]</f>
        <v>SCHEDULE 2: REPORT ON THE REGULATORY PROFIT | 2a: Regulatory Profit</v>
      </c>
      <c r="N5660" s="9" t="str">
        <f t="shared" si="88"/>
        <v>SCHEDULE 2: REPORT ON THE REGULATORY PROFIT | 2a: Regulatory Profit | Regulatory tax allowance</v>
      </c>
    </row>
    <row r="5661" spans="1:14" hidden="1">
      <c r="A5661" t="s">
        <v>2</v>
      </c>
      <c r="B5661">
        <v>2011</v>
      </c>
      <c r="C5661" t="s">
        <v>136</v>
      </c>
      <c r="D5661" t="s">
        <v>137</v>
      </c>
      <c r="E5661" t="s">
        <v>81</v>
      </c>
      <c r="F5661" t="s">
        <v>81</v>
      </c>
      <c r="G5661">
        <v>42</v>
      </c>
      <c r="H5661" t="s">
        <v>163</v>
      </c>
      <c r="I5661">
        <v>2011</v>
      </c>
      <c r="J5661" t="s">
        <v>92</v>
      </c>
      <c r="K5661" t="s">
        <v>2273</v>
      </c>
      <c r="L5661">
        <v>18883.13379560805</v>
      </c>
      <c r="M5661" s="9" t="str">
        <f>Data[[#This Row],[schedule]]&amp;" | "&amp;Data[[#This Row],[section]]</f>
        <v>SCHEDULE 2: REPORT ON THE REGULATORY PROFIT | 2a: Regulatory Profit</v>
      </c>
      <c r="N5661" s="9" t="str">
        <f t="shared" si="88"/>
        <v xml:space="preserve">SCHEDULE 2: REPORT ON THE REGULATORY PROFIT | 2a: Regulatory Profit | Regulatory Profit / (Loss) </v>
      </c>
    </row>
    <row r="5662" spans="1:14" hidden="1">
      <c r="A5662" t="s">
        <v>2</v>
      </c>
      <c r="B5662">
        <v>2011</v>
      </c>
      <c r="C5662" t="s">
        <v>136</v>
      </c>
      <c r="D5662" t="s">
        <v>138</v>
      </c>
      <c r="E5662" t="s">
        <v>81</v>
      </c>
      <c r="F5662" t="s">
        <v>81</v>
      </c>
      <c r="G5662">
        <v>88</v>
      </c>
      <c r="H5662" t="s">
        <v>164</v>
      </c>
      <c r="I5662">
        <v>2011</v>
      </c>
      <c r="J5662" t="s">
        <v>92</v>
      </c>
      <c r="K5662" t="s">
        <v>2420</v>
      </c>
      <c r="L5662">
        <v>3176</v>
      </c>
      <c r="M5662" s="9" t="str">
        <f>Data[[#This Row],[schedule]]&amp;" | "&amp;Data[[#This Row],[section]]</f>
        <v>SCHEDULE 2: REPORT ON THE REGULATORY PROFIT | 2b(ii): Financial Incentives</v>
      </c>
      <c r="N5662" s="9" t="str">
        <f t="shared" si="88"/>
        <v>SCHEDULE 2: REPORT ON THE REGULATORY PROFIT | 2b(ii): Financial Incentives | Pricing incentives</v>
      </c>
    </row>
    <row r="5663" spans="1:14" hidden="1">
      <c r="A5663" t="s">
        <v>2</v>
      </c>
      <c r="B5663">
        <v>2011</v>
      </c>
      <c r="C5663" t="s">
        <v>136</v>
      </c>
      <c r="D5663" t="s">
        <v>138</v>
      </c>
      <c r="E5663" t="s">
        <v>81</v>
      </c>
      <c r="F5663" t="s">
        <v>81</v>
      </c>
      <c r="G5663">
        <v>89</v>
      </c>
      <c r="H5663" t="s">
        <v>165</v>
      </c>
      <c r="I5663">
        <v>2011</v>
      </c>
      <c r="J5663" t="s">
        <v>92</v>
      </c>
      <c r="K5663" t="s">
        <v>2421</v>
      </c>
      <c r="L5663">
        <v>1803</v>
      </c>
      <c r="M5663" s="9" t="str">
        <f>Data[[#This Row],[schedule]]&amp;" | "&amp;Data[[#This Row],[section]]</f>
        <v>SCHEDULE 2: REPORT ON THE REGULATORY PROFIT | 2b(ii): Financial Incentives</v>
      </c>
      <c r="N5663" s="9" t="str">
        <f t="shared" si="88"/>
        <v>SCHEDULE 2: REPORT ON THE REGULATORY PROFIT | 2b(ii): Financial Incentives | Other incentives</v>
      </c>
    </row>
    <row r="5664" spans="1:14" hidden="1">
      <c r="A5664" t="s">
        <v>2</v>
      </c>
      <c r="B5664">
        <v>2011</v>
      </c>
      <c r="C5664" t="s">
        <v>136</v>
      </c>
      <c r="D5664" t="s">
        <v>138</v>
      </c>
      <c r="E5664" t="s">
        <v>81</v>
      </c>
      <c r="F5664" t="s">
        <v>81</v>
      </c>
      <c r="G5664">
        <v>90</v>
      </c>
      <c r="H5664" t="s">
        <v>166</v>
      </c>
      <c r="I5664">
        <v>2011</v>
      </c>
      <c r="J5664" t="s">
        <v>92</v>
      </c>
      <c r="K5664" t="s">
        <v>2422</v>
      </c>
      <c r="L5664">
        <v>4979</v>
      </c>
      <c r="M5664" s="9" t="str">
        <f>Data[[#This Row],[schedule]]&amp;" | "&amp;Data[[#This Row],[section]]</f>
        <v>SCHEDULE 2: REPORT ON THE REGULATORY PROFIT | 2b(ii): Financial Incentives</v>
      </c>
      <c r="N5664" s="9" t="str">
        <f t="shared" si="88"/>
        <v>SCHEDULE 2: REPORT ON THE REGULATORY PROFIT | 2b(ii): Financial Incentives | Total financial incentives</v>
      </c>
    </row>
    <row r="5665" spans="1:14" hidden="1">
      <c r="A5665" t="s">
        <v>2</v>
      </c>
      <c r="B5665">
        <v>2011</v>
      </c>
      <c r="C5665" t="s">
        <v>136</v>
      </c>
      <c r="D5665" t="s">
        <v>139</v>
      </c>
      <c r="E5665" t="s">
        <v>81</v>
      </c>
      <c r="F5665" t="s">
        <v>81</v>
      </c>
      <c r="G5665">
        <v>93</v>
      </c>
      <c r="H5665" t="s">
        <v>167</v>
      </c>
      <c r="I5665">
        <v>2011</v>
      </c>
      <c r="J5665" t="s">
        <v>92</v>
      </c>
      <c r="K5665" t="s">
        <v>2423</v>
      </c>
      <c r="L5665">
        <v>448.98121416515949</v>
      </c>
      <c r="M5665" s="9" t="str">
        <f>Data[[#This Row],[schedule]]&amp;" | "&amp;Data[[#This Row],[section]]</f>
        <v>SCHEDULE 2: REPORT ON THE REGULATORY PROFIT | 2b(iii): Rates and Levy Costs</v>
      </c>
      <c r="N5665" s="9" t="str">
        <f t="shared" si="88"/>
        <v>SCHEDULE 2: REPORT ON THE REGULATORY PROFIT | 2b(iii): Rates and Levy Costs | Rates and levy costs</v>
      </c>
    </row>
    <row r="5666" spans="1:14" hidden="1">
      <c r="A5666" t="s">
        <v>2</v>
      </c>
      <c r="B5666">
        <v>2011</v>
      </c>
      <c r="C5666" t="s">
        <v>136</v>
      </c>
      <c r="D5666" t="s">
        <v>140</v>
      </c>
      <c r="E5666" t="s">
        <v>81</v>
      </c>
      <c r="F5666" t="s">
        <v>81</v>
      </c>
      <c r="G5666">
        <v>96</v>
      </c>
      <c r="H5666" t="s">
        <v>168</v>
      </c>
      <c r="I5666">
        <v>2011</v>
      </c>
      <c r="J5666" t="s">
        <v>92</v>
      </c>
      <c r="K5666" t="s">
        <v>458</v>
      </c>
      <c r="L5666">
        <v>0</v>
      </c>
      <c r="M5666" s="9" t="str">
        <f>Data[[#This Row],[schedule]]&amp;" | "&amp;Data[[#This Row],[section]]</f>
        <v>SCHEDULE 2: REPORT ON THE REGULATORY PROFIT | 2b(iv): Merger and Acquisition Expenses</v>
      </c>
      <c r="N5666" s="9" t="str">
        <f t="shared" si="88"/>
        <v>SCHEDULE 2: REPORT ON THE REGULATORY PROFIT | 2b(iv): Merger and Acquisition Expenses | Merger and acquisition expenses</v>
      </c>
    </row>
    <row r="5667" spans="1:14" hidden="1">
      <c r="A5667" t="s">
        <v>2</v>
      </c>
      <c r="B5667">
        <v>2011</v>
      </c>
      <c r="C5667" t="s">
        <v>104</v>
      </c>
      <c r="D5667" t="s">
        <v>105</v>
      </c>
      <c r="E5667" t="s">
        <v>101</v>
      </c>
      <c r="F5667" t="s">
        <v>81</v>
      </c>
      <c r="G5667">
        <v>9</v>
      </c>
      <c r="H5667" t="s">
        <v>109</v>
      </c>
      <c r="I5667">
        <v>2009</v>
      </c>
      <c r="J5667" t="s">
        <v>92</v>
      </c>
      <c r="K5667" t="s">
        <v>81</v>
      </c>
      <c r="M5667" s="9" t="str">
        <f>Data[[#This Row],[schedule]]&amp;" | "&amp;Data[[#This Row],[section]]</f>
        <v>SCHEDULE 1: REPORT ON RETURN ON INVESTMENT | 1a: Return on Investment</v>
      </c>
      <c r="N5667" s="9" t="str">
        <f t="shared" si="88"/>
        <v>SCHEDULE 1: REPORT ON RETURN ON INVESTMENT | 1a: Return on Investment | By category | Regulatory profit / (loss)</v>
      </c>
    </row>
    <row r="5668" spans="1:14" hidden="1">
      <c r="A5668" t="s">
        <v>2</v>
      </c>
      <c r="B5668">
        <v>2011</v>
      </c>
      <c r="C5668" t="s">
        <v>104</v>
      </c>
      <c r="D5668" t="s">
        <v>105</v>
      </c>
      <c r="E5668" t="s">
        <v>101</v>
      </c>
      <c r="F5668" t="s">
        <v>81</v>
      </c>
      <c r="G5668">
        <v>9</v>
      </c>
      <c r="H5668" t="s">
        <v>109</v>
      </c>
      <c r="I5668">
        <v>2010</v>
      </c>
      <c r="J5668" t="s">
        <v>92</v>
      </c>
      <c r="K5668" t="s">
        <v>81</v>
      </c>
      <c r="M5668" s="9" t="str">
        <f>Data[[#This Row],[schedule]]&amp;" | "&amp;Data[[#This Row],[section]]</f>
        <v>SCHEDULE 1: REPORT ON RETURN ON INVESTMENT | 1a: Return on Investment</v>
      </c>
      <c r="N5668" s="9" t="str">
        <f t="shared" si="88"/>
        <v>SCHEDULE 1: REPORT ON RETURN ON INVESTMENT | 1a: Return on Investment | By category | Regulatory profit / (loss)</v>
      </c>
    </row>
    <row r="5669" spans="1:14" hidden="1">
      <c r="A5669" t="s">
        <v>2</v>
      </c>
      <c r="B5669">
        <v>2011</v>
      </c>
      <c r="C5669" t="s">
        <v>104</v>
      </c>
      <c r="D5669" t="s">
        <v>105</v>
      </c>
      <c r="E5669" t="s">
        <v>101</v>
      </c>
      <c r="F5669" t="s">
        <v>81</v>
      </c>
      <c r="G5669">
        <v>9</v>
      </c>
      <c r="H5669" t="s">
        <v>109</v>
      </c>
      <c r="I5669">
        <v>2011</v>
      </c>
      <c r="J5669" t="s">
        <v>92</v>
      </c>
      <c r="K5669" t="s">
        <v>2273</v>
      </c>
      <c r="L5669">
        <v>18883.13379560805</v>
      </c>
      <c r="M5669" s="9" t="str">
        <f>Data[[#This Row],[schedule]]&amp;" | "&amp;Data[[#This Row],[section]]</f>
        <v>SCHEDULE 1: REPORT ON RETURN ON INVESTMENT | 1a: Return on Investment</v>
      </c>
      <c r="N5669" s="9" t="str">
        <f t="shared" si="88"/>
        <v>SCHEDULE 1: REPORT ON RETURN ON INVESTMENT | 1a: Return on Investment | By category | Regulatory profit / (loss)</v>
      </c>
    </row>
    <row r="5670" spans="1:14" hidden="1">
      <c r="A5670" t="s">
        <v>2</v>
      </c>
      <c r="B5670">
        <v>2011</v>
      </c>
      <c r="C5670" t="s">
        <v>104</v>
      </c>
      <c r="D5670" t="s">
        <v>105</v>
      </c>
      <c r="E5670" t="s">
        <v>101</v>
      </c>
      <c r="F5670" t="s">
        <v>81</v>
      </c>
      <c r="G5670">
        <v>10</v>
      </c>
      <c r="H5670" t="s">
        <v>110</v>
      </c>
      <c r="I5670">
        <v>2009</v>
      </c>
      <c r="J5670" t="s">
        <v>92</v>
      </c>
      <c r="K5670" t="s">
        <v>81</v>
      </c>
      <c r="M5670" s="9" t="str">
        <f>Data[[#This Row],[schedule]]&amp;" | "&amp;Data[[#This Row],[section]]</f>
        <v>SCHEDULE 1: REPORT ON RETURN ON INVESTMENT | 1a: Return on Investment</v>
      </c>
      <c r="N5670" s="9" t="str">
        <f t="shared" si="88"/>
        <v>SCHEDULE 1: REPORT ON RETURN ON INVESTMENT | 1a: Return on Investment | By category | Notional interest tax shield</v>
      </c>
    </row>
    <row r="5671" spans="1:14" hidden="1">
      <c r="A5671" t="s">
        <v>2</v>
      </c>
      <c r="B5671">
        <v>2011</v>
      </c>
      <c r="C5671" t="s">
        <v>104</v>
      </c>
      <c r="D5671" t="s">
        <v>105</v>
      </c>
      <c r="E5671" t="s">
        <v>101</v>
      </c>
      <c r="F5671" t="s">
        <v>81</v>
      </c>
      <c r="G5671">
        <v>10</v>
      </c>
      <c r="H5671" t="s">
        <v>110</v>
      </c>
      <c r="I5671">
        <v>2010</v>
      </c>
      <c r="J5671" t="s">
        <v>92</v>
      </c>
      <c r="K5671" t="s">
        <v>81</v>
      </c>
      <c r="M5671" s="9" t="str">
        <f>Data[[#This Row],[schedule]]&amp;" | "&amp;Data[[#This Row],[section]]</f>
        <v>SCHEDULE 1: REPORT ON RETURN ON INVESTMENT | 1a: Return on Investment</v>
      </c>
      <c r="N5671" s="9" t="str">
        <f t="shared" si="88"/>
        <v>SCHEDULE 1: REPORT ON RETURN ON INVESTMENT | 1a: Return on Investment | By category | Notional interest tax shield</v>
      </c>
    </row>
    <row r="5672" spans="1:14" hidden="1">
      <c r="A5672" t="s">
        <v>2</v>
      </c>
      <c r="B5672">
        <v>2011</v>
      </c>
      <c r="C5672" t="s">
        <v>104</v>
      </c>
      <c r="D5672" t="s">
        <v>105</v>
      </c>
      <c r="E5672" t="s">
        <v>101</v>
      </c>
      <c r="F5672" t="s">
        <v>81</v>
      </c>
      <c r="G5672">
        <v>10</v>
      </c>
      <c r="H5672" t="s">
        <v>110</v>
      </c>
      <c r="I5672">
        <v>2011</v>
      </c>
      <c r="J5672" t="s">
        <v>92</v>
      </c>
      <c r="K5672" t="s">
        <v>4892</v>
      </c>
      <c r="L5672">
        <v>1009.7740614000001</v>
      </c>
      <c r="M5672" s="9" t="str">
        <f>Data[[#This Row],[schedule]]&amp;" | "&amp;Data[[#This Row],[section]]</f>
        <v>SCHEDULE 1: REPORT ON RETURN ON INVESTMENT | 1a: Return on Investment</v>
      </c>
      <c r="N5672" s="9" t="str">
        <f t="shared" si="88"/>
        <v>SCHEDULE 1: REPORT ON RETURN ON INVESTMENT | 1a: Return on Investment | By category | Notional interest tax shield</v>
      </c>
    </row>
    <row r="5673" spans="1:14" hidden="1">
      <c r="A5673" t="s">
        <v>2</v>
      </c>
      <c r="B5673">
        <v>2011</v>
      </c>
      <c r="C5673" t="s">
        <v>104</v>
      </c>
      <c r="D5673" t="s">
        <v>105</v>
      </c>
      <c r="E5673" t="s">
        <v>101</v>
      </c>
      <c r="F5673" t="s">
        <v>81</v>
      </c>
      <c r="G5673">
        <v>11</v>
      </c>
      <c r="H5673" t="s">
        <v>111</v>
      </c>
      <c r="I5673">
        <v>2009</v>
      </c>
      <c r="J5673" t="s">
        <v>92</v>
      </c>
      <c r="K5673" t="s">
        <v>81</v>
      </c>
      <c r="M5673" s="9" t="str">
        <f>Data[[#This Row],[schedule]]&amp;" | "&amp;Data[[#This Row],[section]]</f>
        <v>SCHEDULE 1: REPORT ON RETURN ON INVESTMENT | 1a: Return on Investment</v>
      </c>
      <c r="N5673" s="9" t="str">
        <f t="shared" si="88"/>
        <v>SCHEDULE 1: REPORT ON RETURN ON INVESTMENT | 1a: Return on Investment | By category | Adjusted regulatory profit</v>
      </c>
    </row>
    <row r="5674" spans="1:14" hidden="1">
      <c r="A5674" t="s">
        <v>2</v>
      </c>
      <c r="B5674">
        <v>2011</v>
      </c>
      <c r="C5674" t="s">
        <v>104</v>
      </c>
      <c r="D5674" t="s">
        <v>105</v>
      </c>
      <c r="E5674" t="s">
        <v>101</v>
      </c>
      <c r="F5674" t="s">
        <v>81</v>
      </c>
      <c r="G5674">
        <v>11</v>
      </c>
      <c r="H5674" t="s">
        <v>111</v>
      </c>
      <c r="I5674">
        <v>2010</v>
      </c>
      <c r="J5674" t="s">
        <v>92</v>
      </c>
      <c r="K5674" t="s">
        <v>81</v>
      </c>
      <c r="M5674" s="9" t="str">
        <f>Data[[#This Row],[schedule]]&amp;" | "&amp;Data[[#This Row],[section]]</f>
        <v>SCHEDULE 1: REPORT ON RETURN ON INVESTMENT | 1a: Return on Investment</v>
      </c>
      <c r="N5674" s="9" t="str">
        <f t="shared" si="88"/>
        <v>SCHEDULE 1: REPORT ON RETURN ON INVESTMENT | 1a: Return on Investment | By category | Adjusted regulatory profit</v>
      </c>
    </row>
    <row r="5675" spans="1:14" hidden="1">
      <c r="A5675" t="s">
        <v>2</v>
      </c>
      <c r="B5675">
        <v>2011</v>
      </c>
      <c r="C5675" t="s">
        <v>104</v>
      </c>
      <c r="D5675" t="s">
        <v>105</v>
      </c>
      <c r="E5675" t="s">
        <v>101</v>
      </c>
      <c r="F5675" t="s">
        <v>81</v>
      </c>
      <c r="G5675">
        <v>11</v>
      </c>
      <c r="H5675" t="s">
        <v>111</v>
      </c>
      <c r="I5675">
        <v>2011</v>
      </c>
      <c r="J5675" t="s">
        <v>92</v>
      </c>
      <c r="K5675" t="s">
        <v>4895</v>
      </c>
      <c r="L5675">
        <v>17873.35973420805</v>
      </c>
      <c r="M5675" s="9" t="str">
        <f>Data[[#This Row],[schedule]]&amp;" | "&amp;Data[[#This Row],[section]]</f>
        <v>SCHEDULE 1: REPORT ON RETURN ON INVESTMENT | 1a: Return on Investment</v>
      </c>
      <c r="N5675" s="9" t="str">
        <f t="shared" si="88"/>
        <v>SCHEDULE 1: REPORT ON RETURN ON INVESTMENT | 1a: Return on Investment | By category | Adjusted regulatory profit</v>
      </c>
    </row>
    <row r="5676" spans="1:14" hidden="1">
      <c r="A5676" t="s">
        <v>2</v>
      </c>
      <c r="B5676">
        <v>2011</v>
      </c>
      <c r="C5676" t="s">
        <v>104</v>
      </c>
      <c r="D5676" t="s">
        <v>105</v>
      </c>
      <c r="E5676" t="s">
        <v>101</v>
      </c>
      <c r="F5676" t="s">
        <v>81</v>
      </c>
      <c r="G5676">
        <v>12</v>
      </c>
      <c r="H5676" t="s">
        <v>112</v>
      </c>
      <c r="I5676">
        <v>2009</v>
      </c>
      <c r="J5676" t="s">
        <v>92</v>
      </c>
      <c r="K5676" t="s">
        <v>81</v>
      </c>
      <c r="M5676" s="9" t="str">
        <f>Data[[#This Row],[schedule]]&amp;" | "&amp;Data[[#This Row],[section]]</f>
        <v>SCHEDULE 1: REPORT ON RETURN ON INVESTMENT | 1a: Return on Investment</v>
      </c>
      <c r="N5676" s="9" t="str">
        <f t="shared" si="88"/>
        <v xml:space="preserve">SCHEDULE 1: REPORT ON RETURN ON INVESTMENT | 1a: Return on Investment | By category | Regulatory investment value </v>
      </c>
    </row>
    <row r="5677" spans="1:14" hidden="1">
      <c r="A5677" t="s">
        <v>2</v>
      </c>
      <c r="B5677">
        <v>2011</v>
      </c>
      <c r="C5677" t="s">
        <v>104</v>
      </c>
      <c r="D5677" t="s">
        <v>105</v>
      </c>
      <c r="E5677" t="s">
        <v>101</v>
      </c>
      <c r="F5677" t="s">
        <v>81</v>
      </c>
      <c r="G5677">
        <v>12</v>
      </c>
      <c r="H5677" t="s">
        <v>112</v>
      </c>
      <c r="I5677">
        <v>2010</v>
      </c>
      <c r="J5677" t="s">
        <v>92</v>
      </c>
      <c r="K5677" t="s">
        <v>81</v>
      </c>
      <c r="M5677" s="9" t="str">
        <f>Data[[#This Row],[schedule]]&amp;" | "&amp;Data[[#This Row],[section]]</f>
        <v>SCHEDULE 1: REPORT ON RETURN ON INVESTMENT | 1a: Return on Investment</v>
      </c>
      <c r="N5677" s="9" t="str">
        <f t="shared" si="88"/>
        <v xml:space="preserve">SCHEDULE 1: REPORT ON RETURN ON INVESTMENT | 1a: Return on Investment | By category | Regulatory investment value </v>
      </c>
    </row>
    <row r="5678" spans="1:14" hidden="1">
      <c r="A5678" t="s">
        <v>2</v>
      </c>
      <c r="B5678">
        <v>2011</v>
      </c>
      <c r="C5678" t="s">
        <v>104</v>
      </c>
      <c r="D5678" t="s">
        <v>105</v>
      </c>
      <c r="E5678" t="s">
        <v>101</v>
      </c>
      <c r="F5678" t="s">
        <v>81</v>
      </c>
      <c r="G5678">
        <v>12</v>
      </c>
      <c r="H5678" t="s">
        <v>112</v>
      </c>
      <c r="I5678">
        <v>2011</v>
      </c>
      <c r="J5678" t="s">
        <v>92</v>
      </c>
      <c r="K5678" t="s">
        <v>4898</v>
      </c>
      <c r="L5678">
        <v>315237.84049999999</v>
      </c>
      <c r="M5678" s="9" t="str">
        <f>Data[[#This Row],[schedule]]&amp;" | "&amp;Data[[#This Row],[section]]</f>
        <v>SCHEDULE 1: REPORT ON RETURN ON INVESTMENT | 1a: Return on Investment</v>
      </c>
      <c r="N5678" s="9" t="str">
        <f t="shared" si="88"/>
        <v xml:space="preserve">SCHEDULE 1: REPORT ON RETURN ON INVESTMENT | 1a: Return on Investment | By category | Regulatory investment value </v>
      </c>
    </row>
    <row r="5679" spans="1:14" hidden="1">
      <c r="A5679" t="s">
        <v>2</v>
      </c>
      <c r="B5679">
        <v>2011</v>
      </c>
      <c r="C5679" t="s">
        <v>104</v>
      </c>
      <c r="D5679" t="s">
        <v>105</v>
      </c>
      <c r="E5679" t="s">
        <v>101</v>
      </c>
      <c r="F5679" t="s">
        <v>81</v>
      </c>
      <c r="G5679">
        <v>14</v>
      </c>
      <c r="H5679" t="s">
        <v>113</v>
      </c>
      <c r="I5679">
        <v>2009</v>
      </c>
      <c r="J5679" t="s">
        <v>93</v>
      </c>
      <c r="K5679" t="s">
        <v>81</v>
      </c>
      <c r="M5679" s="9" t="str">
        <f>Data[[#This Row],[schedule]]&amp;" | "&amp;Data[[#This Row],[section]]</f>
        <v>SCHEDULE 1: REPORT ON RETURN ON INVESTMENT | 1a: Return on Investment</v>
      </c>
      <c r="N5679" s="9" t="str">
        <f t="shared" si="88"/>
        <v>SCHEDULE 1: REPORT ON RETURN ON INVESTMENT | 1a: Return on Investment | By category | ROI—comparable to a post tax WACC (%)</v>
      </c>
    </row>
    <row r="5680" spans="1:14" hidden="1">
      <c r="A5680" t="s">
        <v>2</v>
      </c>
      <c r="B5680">
        <v>2011</v>
      </c>
      <c r="C5680" t="s">
        <v>104</v>
      </c>
      <c r="D5680" t="s">
        <v>105</v>
      </c>
      <c r="E5680" t="s">
        <v>101</v>
      </c>
      <c r="F5680" t="s">
        <v>81</v>
      </c>
      <c r="G5680">
        <v>14</v>
      </c>
      <c r="H5680" t="s">
        <v>113</v>
      </c>
      <c r="I5680">
        <v>2010</v>
      </c>
      <c r="J5680" t="s">
        <v>93</v>
      </c>
      <c r="K5680" t="s">
        <v>81</v>
      </c>
      <c r="M5680" s="9" t="str">
        <f>Data[[#This Row],[schedule]]&amp;" | "&amp;Data[[#This Row],[section]]</f>
        <v>SCHEDULE 1: REPORT ON RETURN ON INVESTMENT | 1a: Return on Investment</v>
      </c>
      <c r="N5680" s="9" t="str">
        <f t="shared" si="88"/>
        <v>SCHEDULE 1: REPORT ON RETURN ON INVESTMENT | 1a: Return on Investment | By category | ROI—comparable to a post tax WACC (%)</v>
      </c>
    </row>
    <row r="5681" spans="1:14" hidden="1">
      <c r="A5681" t="s">
        <v>2</v>
      </c>
      <c r="B5681">
        <v>2011</v>
      </c>
      <c r="C5681" t="s">
        <v>104</v>
      </c>
      <c r="D5681" t="s">
        <v>105</v>
      </c>
      <c r="E5681" t="s">
        <v>101</v>
      </c>
      <c r="F5681" t="s">
        <v>81</v>
      </c>
      <c r="G5681">
        <v>14</v>
      </c>
      <c r="H5681" t="s">
        <v>113</v>
      </c>
      <c r="I5681">
        <v>2011</v>
      </c>
      <c r="J5681" t="s">
        <v>93</v>
      </c>
      <c r="K5681" t="s">
        <v>4901</v>
      </c>
      <c r="L5681">
        <v>5.6698014761993799E-2</v>
      </c>
      <c r="M5681" s="9" t="str">
        <f>Data[[#This Row],[schedule]]&amp;" | "&amp;Data[[#This Row],[section]]</f>
        <v>SCHEDULE 1: REPORT ON RETURN ON INVESTMENT | 1a: Return on Investment</v>
      </c>
      <c r="N5681" s="9" t="str">
        <f t="shared" si="88"/>
        <v>SCHEDULE 1: REPORT ON RETURN ON INVESTMENT | 1a: Return on Investment | By category | ROI—comparable to a post tax WACC (%)</v>
      </c>
    </row>
    <row r="5682" spans="1:14" hidden="1">
      <c r="A5682" t="s">
        <v>2</v>
      </c>
      <c r="B5682">
        <v>2011</v>
      </c>
      <c r="C5682" t="s">
        <v>104</v>
      </c>
      <c r="D5682" t="s">
        <v>105</v>
      </c>
      <c r="E5682" t="s">
        <v>101</v>
      </c>
      <c r="F5682" t="s">
        <v>81</v>
      </c>
      <c r="G5682">
        <v>15</v>
      </c>
      <c r="H5682" t="s">
        <v>114</v>
      </c>
      <c r="I5682">
        <v>2009</v>
      </c>
      <c r="J5682" t="s">
        <v>93</v>
      </c>
      <c r="K5682" t="s">
        <v>81</v>
      </c>
      <c r="M5682" s="9" t="str">
        <f>Data[[#This Row],[schedule]]&amp;" | "&amp;Data[[#This Row],[section]]</f>
        <v>SCHEDULE 1: REPORT ON RETURN ON INVESTMENT | 1a: Return on Investment</v>
      </c>
      <c r="N5682" s="9" t="str">
        <f t="shared" si="88"/>
        <v>SCHEDULE 1: REPORT ON RETURN ON INVESTMENT | 1a: Return on Investment | By category | Post tax WACC (%)</v>
      </c>
    </row>
    <row r="5683" spans="1:14" hidden="1">
      <c r="A5683" t="s">
        <v>2</v>
      </c>
      <c r="B5683">
        <v>2011</v>
      </c>
      <c r="C5683" t="s">
        <v>104</v>
      </c>
      <c r="D5683" t="s">
        <v>105</v>
      </c>
      <c r="E5683" t="s">
        <v>101</v>
      </c>
      <c r="F5683" t="s">
        <v>81</v>
      </c>
      <c r="G5683">
        <v>15</v>
      </c>
      <c r="H5683" t="s">
        <v>114</v>
      </c>
      <c r="I5683">
        <v>2010</v>
      </c>
      <c r="J5683" t="s">
        <v>93</v>
      </c>
      <c r="K5683" t="s">
        <v>81</v>
      </c>
      <c r="M5683" s="9" t="str">
        <f>Data[[#This Row],[schedule]]&amp;" | "&amp;Data[[#This Row],[section]]</f>
        <v>SCHEDULE 1: REPORT ON RETURN ON INVESTMENT | 1a: Return on Investment</v>
      </c>
      <c r="N5683" s="9" t="str">
        <f t="shared" si="88"/>
        <v>SCHEDULE 1: REPORT ON RETURN ON INVESTMENT | 1a: Return on Investment | By category | Post tax WACC (%)</v>
      </c>
    </row>
    <row r="5684" spans="1:14" hidden="1">
      <c r="A5684" t="s">
        <v>2</v>
      </c>
      <c r="B5684">
        <v>2011</v>
      </c>
      <c r="C5684" t="s">
        <v>104</v>
      </c>
      <c r="D5684" t="s">
        <v>105</v>
      </c>
      <c r="E5684" t="s">
        <v>101</v>
      </c>
      <c r="F5684" t="s">
        <v>81</v>
      </c>
      <c r="G5684">
        <v>15</v>
      </c>
      <c r="H5684" t="s">
        <v>114</v>
      </c>
      <c r="I5684">
        <v>2011</v>
      </c>
      <c r="J5684" t="s">
        <v>93</v>
      </c>
      <c r="K5684" t="s">
        <v>788</v>
      </c>
      <c r="L5684">
        <v>8.0600000000000005E-2</v>
      </c>
      <c r="M5684" s="9" t="str">
        <f>Data[[#This Row],[schedule]]&amp;" | "&amp;Data[[#This Row],[section]]</f>
        <v>SCHEDULE 1: REPORT ON RETURN ON INVESTMENT | 1a: Return on Investment</v>
      </c>
      <c r="N5684" s="9" t="str">
        <f t="shared" si="88"/>
        <v>SCHEDULE 1: REPORT ON RETURN ON INVESTMENT | 1a: Return on Investment | By category | Post tax WACC (%)</v>
      </c>
    </row>
    <row r="5685" spans="1:14" hidden="1">
      <c r="A5685" t="s">
        <v>2</v>
      </c>
      <c r="B5685">
        <v>2011</v>
      </c>
      <c r="C5685" t="s">
        <v>104</v>
      </c>
      <c r="D5685" t="s">
        <v>105</v>
      </c>
      <c r="E5685" t="s">
        <v>101</v>
      </c>
      <c r="F5685" t="s">
        <v>81</v>
      </c>
      <c r="G5685">
        <v>17</v>
      </c>
      <c r="H5685" t="s">
        <v>115</v>
      </c>
      <c r="I5685">
        <v>2009</v>
      </c>
      <c r="J5685" t="s">
        <v>93</v>
      </c>
      <c r="K5685" t="s">
        <v>81</v>
      </c>
      <c r="M5685" s="9" t="str">
        <f>Data[[#This Row],[schedule]]&amp;" | "&amp;Data[[#This Row],[section]]</f>
        <v>SCHEDULE 1: REPORT ON RETURN ON INVESTMENT | 1a: Return on Investment</v>
      </c>
      <c r="N5685" s="9" t="str">
        <f t="shared" si="88"/>
        <v>SCHEDULE 1: REPORT ON RETURN ON INVESTMENT | 1a: Return on Investment | By category | ROI—comparable to a vanilla WACC (%)</v>
      </c>
    </row>
    <row r="5686" spans="1:14" hidden="1">
      <c r="A5686" t="s">
        <v>2</v>
      </c>
      <c r="B5686">
        <v>2011</v>
      </c>
      <c r="C5686" t="s">
        <v>104</v>
      </c>
      <c r="D5686" t="s">
        <v>105</v>
      </c>
      <c r="E5686" t="s">
        <v>101</v>
      </c>
      <c r="F5686" t="s">
        <v>81</v>
      </c>
      <c r="G5686">
        <v>17</v>
      </c>
      <c r="H5686" t="s">
        <v>115</v>
      </c>
      <c r="I5686">
        <v>2010</v>
      </c>
      <c r="J5686" t="s">
        <v>93</v>
      </c>
      <c r="K5686" t="s">
        <v>81</v>
      </c>
      <c r="M5686" s="9" t="str">
        <f>Data[[#This Row],[schedule]]&amp;" | "&amp;Data[[#This Row],[section]]</f>
        <v>SCHEDULE 1: REPORT ON RETURN ON INVESTMENT | 1a: Return on Investment</v>
      </c>
      <c r="N5686" s="9" t="str">
        <f t="shared" si="88"/>
        <v>SCHEDULE 1: REPORT ON RETURN ON INVESTMENT | 1a: Return on Investment | By category | ROI—comparable to a vanilla WACC (%)</v>
      </c>
    </row>
    <row r="5687" spans="1:14" hidden="1">
      <c r="A5687" t="s">
        <v>2</v>
      </c>
      <c r="B5687">
        <v>2011</v>
      </c>
      <c r="C5687" t="s">
        <v>104</v>
      </c>
      <c r="D5687" t="s">
        <v>105</v>
      </c>
      <c r="E5687" t="s">
        <v>101</v>
      </c>
      <c r="F5687" t="s">
        <v>81</v>
      </c>
      <c r="G5687">
        <v>17</v>
      </c>
      <c r="H5687" t="s">
        <v>115</v>
      </c>
      <c r="I5687">
        <v>2011</v>
      </c>
      <c r="J5687" t="s">
        <v>93</v>
      </c>
      <c r="K5687" t="s">
        <v>4932</v>
      </c>
      <c r="L5687">
        <v>5.9901228119242998E-2</v>
      </c>
      <c r="M5687" s="9" t="str">
        <f>Data[[#This Row],[schedule]]&amp;" | "&amp;Data[[#This Row],[section]]</f>
        <v>SCHEDULE 1: REPORT ON RETURN ON INVESTMENT | 1a: Return on Investment</v>
      </c>
      <c r="N5687" s="9" t="str">
        <f t="shared" si="88"/>
        <v>SCHEDULE 1: REPORT ON RETURN ON INVESTMENT | 1a: Return on Investment | By category | ROI—comparable to a vanilla WACC (%)</v>
      </c>
    </row>
    <row r="5688" spans="1:14" hidden="1">
      <c r="A5688" t="s">
        <v>2</v>
      </c>
      <c r="B5688">
        <v>2011</v>
      </c>
      <c r="C5688" t="s">
        <v>104</v>
      </c>
      <c r="D5688" t="s">
        <v>105</v>
      </c>
      <c r="E5688" t="s">
        <v>101</v>
      </c>
      <c r="F5688" t="s">
        <v>81</v>
      </c>
      <c r="G5688">
        <v>18</v>
      </c>
      <c r="H5688" t="s">
        <v>116</v>
      </c>
      <c r="I5688">
        <v>2009</v>
      </c>
      <c r="J5688" t="s">
        <v>93</v>
      </c>
      <c r="K5688" t="s">
        <v>81</v>
      </c>
      <c r="M5688" s="9" t="str">
        <f>Data[[#This Row],[schedule]]&amp;" | "&amp;Data[[#This Row],[section]]</f>
        <v>SCHEDULE 1: REPORT ON RETURN ON INVESTMENT | 1a: Return on Investment</v>
      </c>
      <c r="N5688" s="9" t="str">
        <f t="shared" si="88"/>
        <v>SCHEDULE 1: REPORT ON RETURN ON INVESTMENT | 1a: Return on Investment | By category | Vanilla WACC (%)</v>
      </c>
    </row>
    <row r="5689" spans="1:14" hidden="1">
      <c r="A5689" t="s">
        <v>2</v>
      </c>
      <c r="B5689">
        <v>2011</v>
      </c>
      <c r="C5689" t="s">
        <v>104</v>
      </c>
      <c r="D5689" t="s">
        <v>105</v>
      </c>
      <c r="E5689" t="s">
        <v>101</v>
      </c>
      <c r="F5689" t="s">
        <v>81</v>
      </c>
      <c r="G5689">
        <v>18</v>
      </c>
      <c r="H5689" t="s">
        <v>116</v>
      </c>
      <c r="I5689">
        <v>2010</v>
      </c>
      <c r="J5689" t="s">
        <v>93</v>
      </c>
      <c r="K5689" t="s">
        <v>81</v>
      </c>
      <c r="M5689" s="9" t="str">
        <f>Data[[#This Row],[schedule]]&amp;" | "&amp;Data[[#This Row],[section]]</f>
        <v>SCHEDULE 1: REPORT ON RETURN ON INVESTMENT | 1a: Return on Investment</v>
      </c>
      <c r="N5689" s="9" t="str">
        <f t="shared" si="88"/>
        <v>SCHEDULE 1: REPORT ON RETURN ON INVESTMENT | 1a: Return on Investment | By category | Vanilla WACC (%)</v>
      </c>
    </row>
    <row r="5690" spans="1:14" hidden="1">
      <c r="A5690" t="s">
        <v>2</v>
      </c>
      <c r="B5690">
        <v>2011</v>
      </c>
      <c r="C5690" t="s">
        <v>104</v>
      </c>
      <c r="D5690" t="s">
        <v>105</v>
      </c>
      <c r="E5690" t="s">
        <v>101</v>
      </c>
      <c r="F5690" t="s">
        <v>81</v>
      </c>
      <c r="G5690">
        <v>18</v>
      </c>
      <c r="H5690" t="s">
        <v>116</v>
      </c>
      <c r="I5690">
        <v>2011</v>
      </c>
      <c r="J5690" t="s">
        <v>93</v>
      </c>
      <c r="K5690" t="s">
        <v>794</v>
      </c>
      <c r="L5690">
        <v>8.4000000000000005E-2</v>
      </c>
      <c r="M5690" s="9" t="str">
        <f>Data[[#This Row],[schedule]]&amp;" | "&amp;Data[[#This Row],[section]]</f>
        <v>SCHEDULE 1: REPORT ON RETURN ON INVESTMENT | 1a: Return on Investment</v>
      </c>
      <c r="N5690" s="9" t="str">
        <f t="shared" si="88"/>
        <v>SCHEDULE 1: REPORT ON RETURN ON INVESTMENT | 1a: Return on Investment | By category | Vanilla WACC (%)</v>
      </c>
    </row>
    <row r="5691" spans="1:14" hidden="1">
      <c r="A5691" t="s">
        <v>2</v>
      </c>
      <c r="B5691">
        <v>2011</v>
      </c>
      <c r="C5691" t="s">
        <v>104</v>
      </c>
      <c r="D5691" t="s">
        <v>106</v>
      </c>
      <c r="E5691" t="s">
        <v>101</v>
      </c>
      <c r="F5691" t="s">
        <v>81</v>
      </c>
      <c r="G5691">
        <v>57</v>
      </c>
      <c r="H5691" t="s">
        <v>117</v>
      </c>
      <c r="I5691">
        <v>2011</v>
      </c>
      <c r="J5691" t="s">
        <v>92</v>
      </c>
      <c r="K5691" t="s">
        <v>81</v>
      </c>
      <c r="M5691" s="9" t="str">
        <f>Data[[#This Row],[schedule]]&amp;" | "&amp;Data[[#This Row],[section]]</f>
        <v>SCHEDULE 1: REPORT ON RETURN ON INVESTMENT | 1b(i): Deductible Interest and Interest Tax Shield</v>
      </c>
      <c r="N5691" s="9" t="str">
        <f t="shared" si="88"/>
        <v>SCHEDULE 1: REPORT ON RETURN ON INVESTMENT | 1b(i): Deductible Interest and Interest Tax Shield | By category | RAB value - previous year</v>
      </c>
    </row>
    <row r="5692" spans="1:14" hidden="1">
      <c r="A5692" t="s">
        <v>2</v>
      </c>
      <c r="B5692">
        <v>2011</v>
      </c>
      <c r="C5692" t="s">
        <v>104</v>
      </c>
      <c r="D5692" t="s">
        <v>106</v>
      </c>
      <c r="E5692" t="s">
        <v>101</v>
      </c>
      <c r="F5692" t="s">
        <v>81</v>
      </c>
      <c r="G5692">
        <v>57</v>
      </c>
      <c r="H5692" t="s">
        <v>117</v>
      </c>
      <c r="I5692">
        <v>2011</v>
      </c>
      <c r="J5692" t="s">
        <v>92</v>
      </c>
      <c r="K5692" t="s">
        <v>81</v>
      </c>
      <c r="M5692" s="9" t="str">
        <f>Data[[#This Row],[schedule]]&amp;" | "&amp;Data[[#This Row],[section]]</f>
        <v>SCHEDULE 1: REPORT ON RETURN ON INVESTMENT | 1b(i): Deductible Interest and Interest Tax Shield</v>
      </c>
      <c r="N5692" s="9" t="str">
        <f t="shared" si="88"/>
        <v>SCHEDULE 1: REPORT ON RETURN ON INVESTMENT | 1b(i): Deductible Interest and Interest Tax Shield | By category | RAB value - previous year</v>
      </c>
    </row>
    <row r="5693" spans="1:14" hidden="1">
      <c r="A5693" t="s">
        <v>2</v>
      </c>
      <c r="B5693">
        <v>2011</v>
      </c>
      <c r="C5693" t="s">
        <v>104</v>
      </c>
      <c r="D5693" t="s">
        <v>106</v>
      </c>
      <c r="E5693" t="s">
        <v>101</v>
      </c>
      <c r="F5693" t="s">
        <v>81</v>
      </c>
      <c r="G5693">
        <v>57</v>
      </c>
      <c r="H5693" t="s">
        <v>117</v>
      </c>
      <c r="I5693">
        <v>2011</v>
      </c>
      <c r="J5693" t="s">
        <v>92</v>
      </c>
      <c r="K5693" t="s">
        <v>2354</v>
      </c>
      <c r="L5693">
        <v>293761</v>
      </c>
      <c r="M5693" s="9" t="str">
        <f>Data[[#This Row],[schedule]]&amp;" | "&amp;Data[[#This Row],[section]]</f>
        <v>SCHEDULE 1: REPORT ON RETURN ON INVESTMENT | 1b(i): Deductible Interest and Interest Tax Shield</v>
      </c>
      <c r="N5693" s="9" t="str">
        <f t="shared" si="88"/>
        <v>SCHEDULE 1: REPORT ON RETURN ON INVESTMENT | 1b(i): Deductible Interest and Interest Tax Shield | By category | RAB value - previous year</v>
      </c>
    </row>
    <row r="5694" spans="1:14" hidden="1">
      <c r="A5694" t="s">
        <v>2</v>
      </c>
      <c r="B5694">
        <v>2011</v>
      </c>
      <c r="C5694" t="s">
        <v>104</v>
      </c>
      <c r="D5694" t="s">
        <v>106</v>
      </c>
      <c r="E5694" t="s">
        <v>101</v>
      </c>
      <c r="F5694" t="s">
        <v>81</v>
      </c>
      <c r="G5694">
        <v>58</v>
      </c>
      <c r="H5694" t="s">
        <v>118</v>
      </c>
      <c r="I5694">
        <v>2011</v>
      </c>
      <c r="J5694" t="s">
        <v>93</v>
      </c>
      <c r="K5694" t="s">
        <v>81</v>
      </c>
      <c r="M5694" s="9" t="str">
        <f>Data[[#This Row],[schedule]]&amp;" | "&amp;Data[[#This Row],[section]]</f>
        <v>SCHEDULE 1: REPORT ON RETURN ON INVESTMENT | 1b(i): Deductible Interest and Interest Tax Shield</v>
      </c>
      <c r="N5694" s="9" t="str">
        <f t="shared" si="88"/>
        <v>SCHEDULE 1: REPORT ON RETURN ON INVESTMENT | 1b(i): Deductible Interest and Interest Tax Shield | By category | Debt leverage assumption (%)</v>
      </c>
    </row>
    <row r="5695" spans="1:14" hidden="1">
      <c r="A5695" t="s">
        <v>2</v>
      </c>
      <c r="B5695">
        <v>2011</v>
      </c>
      <c r="C5695" t="s">
        <v>104</v>
      </c>
      <c r="D5695" t="s">
        <v>106</v>
      </c>
      <c r="E5695" t="s">
        <v>101</v>
      </c>
      <c r="F5695" t="s">
        <v>81</v>
      </c>
      <c r="G5695">
        <v>58</v>
      </c>
      <c r="H5695" t="s">
        <v>118</v>
      </c>
      <c r="I5695">
        <v>2011</v>
      </c>
      <c r="J5695" t="s">
        <v>93</v>
      </c>
      <c r="K5695" t="s">
        <v>81</v>
      </c>
      <c r="M5695" s="9" t="str">
        <f>Data[[#This Row],[schedule]]&amp;" | "&amp;Data[[#This Row],[section]]</f>
        <v>SCHEDULE 1: REPORT ON RETURN ON INVESTMENT | 1b(i): Deductible Interest and Interest Tax Shield</v>
      </c>
      <c r="N5695" s="9" t="str">
        <f t="shared" si="88"/>
        <v>SCHEDULE 1: REPORT ON RETURN ON INVESTMENT | 1b(i): Deductible Interest and Interest Tax Shield | By category | Debt leverage assumption (%)</v>
      </c>
    </row>
    <row r="5696" spans="1:14" hidden="1">
      <c r="A5696" t="s">
        <v>2</v>
      </c>
      <c r="B5696">
        <v>2011</v>
      </c>
      <c r="C5696" t="s">
        <v>104</v>
      </c>
      <c r="D5696" t="s">
        <v>106</v>
      </c>
      <c r="E5696" t="s">
        <v>101</v>
      </c>
      <c r="F5696" t="s">
        <v>81</v>
      </c>
      <c r="G5696">
        <v>58</v>
      </c>
      <c r="H5696" t="s">
        <v>118</v>
      </c>
      <c r="I5696">
        <v>2011</v>
      </c>
      <c r="J5696" t="s">
        <v>93</v>
      </c>
      <c r="K5696" t="s">
        <v>798</v>
      </c>
      <c r="L5696">
        <v>0.17</v>
      </c>
      <c r="M5696" s="9" t="str">
        <f>Data[[#This Row],[schedule]]&amp;" | "&amp;Data[[#This Row],[section]]</f>
        <v>SCHEDULE 1: REPORT ON RETURN ON INVESTMENT | 1b(i): Deductible Interest and Interest Tax Shield</v>
      </c>
      <c r="N5696" s="9" t="str">
        <f t="shared" si="88"/>
        <v>SCHEDULE 1: REPORT ON RETURN ON INVESTMENT | 1b(i): Deductible Interest and Interest Tax Shield | By category | Debt leverage assumption (%)</v>
      </c>
    </row>
    <row r="5697" spans="1:14" hidden="1">
      <c r="A5697" t="s">
        <v>2</v>
      </c>
      <c r="B5697">
        <v>2011</v>
      </c>
      <c r="C5697" t="s">
        <v>104</v>
      </c>
      <c r="D5697" t="s">
        <v>106</v>
      </c>
      <c r="E5697" t="s">
        <v>101</v>
      </c>
      <c r="F5697" t="s">
        <v>81</v>
      </c>
      <c r="G5697">
        <v>59</v>
      </c>
      <c r="H5697" t="s">
        <v>119</v>
      </c>
      <c r="I5697">
        <v>2011</v>
      </c>
      <c r="J5697" t="s">
        <v>93</v>
      </c>
      <c r="K5697" t="s">
        <v>81</v>
      </c>
      <c r="M5697" s="9" t="str">
        <f>Data[[#This Row],[schedule]]&amp;" | "&amp;Data[[#This Row],[section]]</f>
        <v>SCHEDULE 1: REPORT ON RETURN ON INVESTMENT | 1b(i): Deductible Interest and Interest Tax Shield</v>
      </c>
      <c r="N5697" s="9" t="str">
        <f t="shared" si="88"/>
        <v>SCHEDULE 1: REPORT ON RETURN ON INVESTMENT | 1b(i): Deductible Interest and Interest Tax Shield | By category | Cost of debt assumption (%)</v>
      </c>
    </row>
    <row r="5698" spans="1:14" hidden="1">
      <c r="A5698" t="s">
        <v>2</v>
      </c>
      <c r="B5698">
        <v>2011</v>
      </c>
      <c r="C5698" t="s">
        <v>104</v>
      </c>
      <c r="D5698" t="s">
        <v>106</v>
      </c>
      <c r="E5698" t="s">
        <v>101</v>
      </c>
      <c r="F5698" t="s">
        <v>81</v>
      </c>
      <c r="G5698">
        <v>59</v>
      </c>
      <c r="H5698" t="s">
        <v>119</v>
      </c>
      <c r="I5698">
        <v>2011</v>
      </c>
      <c r="J5698" t="s">
        <v>93</v>
      </c>
      <c r="K5698" t="s">
        <v>81</v>
      </c>
      <c r="M5698" s="9" t="str">
        <f>Data[[#This Row],[schedule]]&amp;" | "&amp;Data[[#This Row],[section]]</f>
        <v>SCHEDULE 1: REPORT ON RETURN ON INVESTMENT | 1b(i): Deductible Interest and Interest Tax Shield</v>
      </c>
      <c r="N5698" s="9" t="str">
        <f t="shared" ref="N5698:N5761" si="89">SUBSTITUTE(SUBSTITUTE(SUBSTITUTE(C5698&amp;" | "&amp;D5698&amp;" | "&amp;E5698&amp;" | "&amp;F5698&amp;" | "&amp;H5698," |  |  | "," | ")," |  |  | "," | ")," |  | "," | ")</f>
        <v>SCHEDULE 1: REPORT ON RETURN ON INVESTMENT | 1b(i): Deductible Interest and Interest Tax Shield | By category | Cost of debt assumption (%)</v>
      </c>
    </row>
    <row r="5699" spans="1:14" hidden="1">
      <c r="A5699" t="s">
        <v>2</v>
      </c>
      <c r="B5699">
        <v>2011</v>
      </c>
      <c r="C5699" t="s">
        <v>104</v>
      </c>
      <c r="D5699" t="s">
        <v>106</v>
      </c>
      <c r="E5699" t="s">
        <v>101</v>
      </c>
      <c r="F5699" t="s">
        <v>81</v>
      </c>
      <c r="G5699">
        <v>59</v>
      </c>
      <c r="H5699" t="s">
        <v>119</v>
      </c>
      <c r="I5699">
        <v>2011</v>
      </c>
      <c r="J5699" t="s">
        <v>93</v>
      </c>
      <c r="K5699" t="s">
        <v>4933</v>
      </c>
      <c r="L5699">
        <v>6.7400000000000002E-2</v>
      </c>
      <c r="M5699" s="9" t="str">
        <f>Data[[#This Row],[schedule]]&amp;" | "&amp;Data[[#This Row],[section]]</f>
        <v>SCHEDULE 1: REPORT ON RETURN ON INVESTMENT | 1b(i): Deductible Interest and Interest Tax Shield</v>
      </c>
      <c r="N5699" s="9" t="str">
        <f t="shared" si="89"/>
        <v>SCHEDULE 1: REPORT ON RETURN ON INVESTMENT | 1b(i): Deductible Interest and Interest Tax Shield | By category | Cost of debt assumption (%)</v>
      </c>
    </row>
    <row r="5700" spans="1:14" hidden="1">
      <c r="A5700" t="s">
        <v>2</v>
      </c>
      <c r="B5700">
        <v>2011</v>
      </c>
      <c r="C5700" t="s">
        <v>104</v>
      </c>
      <c r="D5700" t="s">
        <v>106</v>
      </c>
      <c r="E5700" t="s">
        <v>101</v>
      </c>
      <c r="F5700" t="s">
        <v>81</v>
      </c>
      <c r="G5700">
        <v>60</v>
      </c>
      <c r="H5700" t="s">
        <v>120</v>
      </c>
      <c r="I5700">
        <v>2011</v>
      </c>
      <c r="J5700" t="s">
        <v>92</v>
      </c>
      <c r="K5700" t="s">
        <v>81</v>
      </c>
      <c r="M5700" s="9" t="str">
        <f>Data[[#This Row],[schedule]]&amp;" | "&amp;Data[[#This Row],[section]]</f>
        <v>SCHEDULE 1: REPORT ON RETURN ON INVESTMENT | 1b(i): Deductible Interest and Interest Tax Shield</v>
      </c>
      <c r="N5700" s="9" t="str">
        <f t="shared" si="89"/>
        <v>SCHEDULE 1: REPORT ON RETURN ON INVESTMENT | 1b(i): Deductible Interest and Interest Tax Shield | By category | Notional deductible interest</v>
      </c>
    </row>
    <row r="5701" spans="1:14" hidden="1">
      <c r="A5701" t="s">
        <v>2</v>
      </c>
      <c r="B5701">
        <v>2011</v>
      </c>
      <c r="C5701" t="s">
        <v>104</v>
      </c>
      <c r="D5701" t="s">
        <v>106</v>
      </c>
      <c r="E5701" t="s">
        <v>101</v>
      </c>
      <c r="F5701" t="s">
        <v>81</v>
      </c>
      <c r="G5701">
        <v>60</v>
      </c>
      <c r="H5701" t="s">
        <v>120</v>
      </c>
      <c r="I5701">
        <v>2011</v>
      </c>
      <c r="J5701" t="s">
        <v>92</v>
      </c>
      <c r="K5701" t="s">
        <v>81</v>
      </c>
      <c r="M5701" s="9" t="str">
        <f>Data[[#This Row],[schedule]]&amp;" | "&amp;Data[[#This Row],[section]]</f>
        <v>SCHEDULE 1: REPORT ON RETURN ON INVESTMENT | 1b(i): Deductible Interest and Interest Tax Shield</v>
      </c>
      <c r="N5701" s="9" t="str">
        <f t="shared" si="89"/>
        <v>SCHEDULE 1: REPORT ON RETURN ON INVESTMENT | 1b(i): Deductible Interest and Interest Tax Shield | By category | Notional deductible interest</v>
      </c>
    </row>
    <row r="5702" spans="1:14" hidden="1">
      <c r="A5702" t="s">
        <v>2</v>
      </c>
      <c r="B5702">
        <v>2011</v>
      </c>
      <c r="C5702" t="s">
        <v>104</v>
      </c>
      <c r="D5702" t="s">
        <v>106</v>
      </c>
      <c r="E5702" t="s">
        <v>101</v>
      </c>
      <c r="F5702" t="s">
        <v>81</v>
      </c>
      <c r="G5702">
        <v>60</v>
      </c>
      <c r="H5702" t="s">
        <v>120</v>
      </c>
      <c r="I5702">
        <v>2011</v>
      </c>
      <c r="J5702" t="s">
        <v>92</v>
      </c>
      <c r="K5702" t="s">
        <v>2410</v>
      </c>
      <c r="L5702">
        <v>3365.9135379999998</v>
      </c>
      <c r="M5702" s="9" t="str">
        <f>Data[[#This Row],[schedule]]&amp;" | "&amp;Data[[#This Row],[section]]</f>
        <v>SCHEDULE 1: REPORT ON RETURN ON INVESTMENT | 1b(i): Deductible Interest and Interest Tax Shield</v>
      </c>
      <c r="N5702" s="9" t="str">
        <f t="shared" si="89"/>
        <v>SCHEDULE 1: REPORT ON RETURN ON INVESTMENT | 1b(i): Deductible Interest and Interest Tax Shield | By category | Notional deductible interest</v>
      </c>
    </row>
    <row r="5703" spans="1:14" hidden="1">
      <c r="A5703" t="s">
        <v>2</v>
      </c>
      <c r="B5703">
        <v>2011</v>
      </c>
      <c r="C5703" t="s">
        <v>104</v>
      </c>
      <c r="D5703" t="s">
        <v>106</v>
      </c>
      <c r="E5703" t="s">
        <v>101</v>
      </c>
      <c r="F5703" t="s">
        <v>81</v>
      </c>
      <c r="G5703">
        <v>61</v>
      </c>
      <c r="H5703" t="s">
        <v>121</v>
      </c>
      <c r="I5703">
        <v>2011</v>
      </c>
      <c r="J5703" t="s">
        <v>93</v>
      </c>
      <c r="K5703" t="s">
        <v>81</v>
      </c>
      <c r="M5703" s="9" t="str">
        <f>Data[[#This Row],[schedule]]&amp;" | "&amp;Data[[#This Row],[section]]</f>
        <v>SCHEDULE 1: REPORT ON RETURN ON INVESTMENT | 1b(i): Deductible Interest and Interest Tax Shield</v>
      </c>
      <c r="N5703" s="9" t="str">
        <f t="shared" si="89"/>
        <v>SCHEDULE 1: REPORT ON RETURN ON INVESTMENT | 1b(i): Deductible Interest and Interest Tax Shield | By category | Tax rate (%)</v>
      </c>
    </row>
    <row r="5704" spans="1:14" hidden="1">
      <c r="A5704" t="s">
        <v>2</v>
      </c>
      <c r="B5704">
        <v>2011</v>
      </c>
      <c r="C5704" t="s">
        <v>104</v>
      </c>
      <c r="D5704" t="s">
        <v>106</v>
      </c>
      <c r="E5704" t="s">
        <v>101</v>
      </c>
      <c r="F5704" t="s">
        <v>81</v>
      </c>
      <c r="G5704">
        <v>61</v>
      </c>
      <c r="H5704" t="s">
        <v>121</v>
      </c>
      <c r="I5704">
        <v>2011</v>
      </c>
      <c r="J5704" t="s">
        <v>93</v>
      </c>
      <c r="K5704" t="s">
        <v>81</v>
      </c>
      <c r="M5704" s="9" t="str">
        <f>Data[[#This Row],[schedule]]&amp;" | "&amp;Data[[#This Row],[section]]</f>
        <v>SCHEDULE 1: REPORT ON RETURN ON INVESTMENT | 1b(i): Deductible Interest and Interest Tax Shield</v>
      </c>
      <c r="N5704" s="9" t="str">
        <f t="shared" si="89"/>
        <v>SCHEDULE 1: REPORT ON RETURN ON INVESTMENT | 1b(i): Deductible Interest and Interest Tax Shield | By category | Tax rate (%)</v>
      </c>
    </row>
    <row r="5705" spans="1:14" hidden="1">
      <c r="A5705" t="s">
        <v>2</v>
      </c>
      <c r="B5705">
        <v>2011</v>
      </c>
      <c r="C5705" t="s">
        <v>104</v>
      </c>
      <c r="D5705" t="s">
        <v>106</v>
      </c>
      <c r="E5705" t="s">
        <v>101</v>
      </c>
      <c r="F5705" t="s">
        <v>81</v>
      </c>
      <c r="G5705">
        <v>61</v>
      </c>
      <c r="H5705" t="s">
        <v>121</v>
      </c>
      <c r="I5705">
        <v>2011</v>
      </c>
      <c r="J5705" t="s">
        <v>93</v>
      </c>
      <c r="K5705" t="s">
        <v>1441</v>
      </c>
      <c r="L5705">
        <v>0.3</v>
      </c>
      <c r="M5705" s="9" t="str">
        <f>Data[[#This Row],[schedule]]&amp;" | "&amp;Data[[#This Row],[section]]</f>
        <v>SCHEDULE 1: REPORT ON RETURN ON INVESTMENT | 1b(i): Deductible Interest and Interest Tax Shield</v>
      </c>
      <c r="N5705" s="9" t="str">
        <f t="shared" si="89"/>
        <v>SCHEDULE 1: REPORT ON RETURN ON INVESTMENT | 1b(i): Deductible Interest and Interest Tax Shield | By category | Tax rate (%)</v>
      </c>
    </row>
    <row r="5706" spans="1:14" hidden="1">
      <c r="A5706" t="s">
        <v>2</v>
      </c>
      <c r="B5706">
        <v>2011</v>
      </c>
      <c r="C5706" t="s">
        <v>104</v>
      </c>
      <c r="D5706" t="s">
        <v>106</v>
      </c>
      <c r="E5706" t="s">
        <v>101</v>
      </c>
      <c r="F5706" t="s">
        <v>81</v>
      </c>
      <c r="G5706">
        <v>62</v>
      </c>
      <c r="H5706" t="s">
        <v>110</v>
      </c>
      <c r="I5706">
        <v>2011</v>
      </c>
      <c r="J5706" t="s">
        <v>92</v>
      </c>
      <c r="K5706" t="s">
        <v>81</v>
      </c>
      <c r="M5706" s="9" t="str">
        <f>Data[[#This Row],[schedule]]&amp;" | "&amp;Data[[#This Row],[section]]</f>
        <v>SCHEDULE 1: REPORT ON RETURN ON INVESTMENT | 1b(i): Deductible Interest and Interest Tax Shield</v>
      </c>
      <c r="N5706" s="9" t="str">
        <f t="shared" si="89"/>
        <v>SCHEDULE 1: REPORT ON RETURN ON INVESTMENT | 1b(i): Deductible Interest and Interest Tax Shield | By category | Notional interest tax shield</v>
      </c>
    </row>
    <row r="5707" spans="1:14" hidden="1">
      <c r="A5707" t="s">
        <v>2</v>
      </c>
      <c r="B5707">
        <v>2011</v>
      </c>
      <c r="C5707" t="s">
        <v>104</v>
      </c>
      <c r="D5707" t="s">
        <v>106</v>
      </c>
      <c r="E5707" t="s">
        <v>101</v>
      </c>
      <c r="F5707" t="s">
        <v>81</v>
      </c>
      <c r="G5707">
        <v>62</v>
      </c>
      <c r="H5707" t="s">
        <v>110</v>
      </c>
      <c r="I5707">
        <v>2011</v>
      </c>
      <c r="J5707" t="s">
        <v>92</v>
      </c>
      <c r="K5707" t="s">
        <v>81</v>
      </c>
      <c r="M5707" s="9" t="str">
        <f>Data[[#This Row],[schedule]]&amp;" | "&amp;Data[[#This Row],[section]]</f>
        <v>SCHEDULE 1: REPORT ON RETURN ON INVESTMENT | 1b(i): Deductible Interest and Interest Tax Shield</v>
      </c>
      <c r="N5707" s="9" t="str">
        <f t="shared" si="89"/>
        <v>SCHEDULE 1: REPORT ON RETURN ON INVESTMENT | 1b(i): Deductible Interest and Interest Tax Shield | By category | Notional interest tax shield</v>
      </c>
    </row>
    <row r="5708" spans="1:14" hidden="1">
      <c r="A5708" t="s">
        <v>2</v>
      </c>
      <c r="B5708">
        <v>2011</v>
      </c>
      <c r="C5708" t="s">
        <v>104</v>
      </c>
      <c r="D5708" t="s">
        <v>106</v>
      </c>
      <c r="E5708" t="s">
        <v>101</v>
      </c>
      <c r="F5708" t="s">
        <v>81</v>
      </c>
      <c r="G5708">
        <v>62</v>
      </c>
      <c r="H5708" t="s">
        <v>110</v>
      </c>
      <c r="I5708">
        <v>2011</v>
      </c>
      <c r="J5708" t="s">
        <v>92</v>
      </c>
      <c r="K5708" t="s">
        <v>4892</v>
      </c>
      <c r="L5708">
        <v>1009.7740614000001</v>
      </c>
      <c r="M5708" s="9" t="str">
        <f>Data[[#This Row],[schedule]]&amp;" | "&amp;Data[[#This Row],[section]]</f>
        <v>SCHEDULE 1: REPORT ON RETURN ON INVESTMENT | 1b(i): Deductible Interest and Interest Tax Shield</v>
      </c>
      <c r="N5708" s="9" t="str">
        <f t="shared" si="89"/>
        <v>SCHEDULE 1: REPORT ON RETURN ON INVESTMENT | 1b(i): Deductible Interest and Interest Tax Shield | By category | Notional interest tax shield</v>
      </c>
    </row>
    <row r="5709" spans="1:14" hidden="1">
      <c r="A5709" t="s">
        <v>2</v>
      </c>
      <c r="B5709">
        <v>2011</v>
      </c>
      <c r="C5709" t="s">
        <v>104</v>
      </c>
      <c r="D5709" t="s">
        <v>107</v>
      </c>
      <c r="E5709" t="s">
        <v>101</v>
      </c>
      <c r="F5709" t="s">
        <v>81</v>
      </c>
      <c r="G5709">
        <v>64</v>
      </c>
      <c r="H5709" t="s">
        <v>351</v>
      </c>
      <c r="I5709">
        <v>2011</v>
      </c>
      <c r="J5709" t="s">
        <v>92</v>
      </c>
      <c r="K5709" t="s">
        <v>2354</v>
      </c>
      <c r="L5709">
        <v>293761</v>
      </c>
      <c r="M5709" s="9" t="str">
        <f>Data[[#This Row],[schedule]]&amp;" | "&amp;Data[[#This Row],[section]]</f>
        <v>SCHEDULE 1: REPORT ON RETURN ON INVESTMENT | 1b(ii): Regulatory Investment Value</v>
      </c>
      <c r="N5709" s="9" t="str">
        <f t="shared" si="89"/>
        <v>SCHEDULE 1: REPORT ON RETURN ON INVESTMENT | 1b(ii): Regulatory Investment Value | By category | Regulatory asset base value - previous year</v>
      </c>
    </row>
    <row r="5710" spans="1:14" hidden="1">
      <c r="A5710" t="s">
        <v>2</v>
      </c>
      <c r="B5710">
        <v>2011</v>
      </c>
      <c r="C5710" t="s">
        <v>104</v>
      </c>
      <c r="D5710" t="s">
        <v>107</v>
      </c>
      <c r="E5710" t="s">
        <v>108</v>
      </c>
      <c r="F5710" t="s">
        <v>133</v>
      </c>
      <c r="G5710">
        <v>66</v>
      </c>
      <c r="H5710" t="s">
        <v>131</v>
      </c>
      <c r="I5710">
        <v>2011</v>
      </c>
      <c r="J5710" t="s">
        <v>92</v>
      </c>
      <c r="K5710" t="s">
        <v>4934</v>
      </c>
      <c r="L5710">
        <v>95215</v>
      </c>
      <c r="M5710" s="9" t="str">
        <f>Data[[#This Row],[schedule]]&amp;" | "&amp;Data[[#This Row],[section]]</f>
        <v>SCHEDULE 1: REPORT ON RETURN ON INVESTMENT | 1b(ii): Regulatory Investment Value</v>
      </c>
      <c r="N5710" s="9" t="str">
        <f t="shared" si="89"/>
        <v>SCHEDULE 1: REPORT ON RETURN ON INVESTMENT | 1b(ii): Regulatory Investment Value | By Commissioned Project | Assets Commissioned—RAB Value | International Terminal Project</v>
      </c>
    </row>
    <row r="5711" spans="1:14" hidden="1">
      <c r="A5711" t="s">
        <v>2</v>
      </c>
      <c r="B5711">
        <v>2011</v>
      </c>
      <c r="C5711" t="s">
        <v>104</v>
      </c>
      <c r="D5711" t="s">
        <v>107</v>
      </c>
      <c r="E5711" t="s">
        <v>108</v>
      </c>
      <c r="F5711" t="s">
        <v>134</v>
      </c>
      <c r="G5711">
        <v>66</v>
      </c>
      <c r="H5711" t="s">
        <v>131</v>
      </c>
      <c r="I5711">
        <v>2011</v>
      </c>
      <c r="J5711" t="s">
        <v>93</v>
      </c>
      <c r="K5711" t="s">
        <v>4935</v>
      </c>
      <c r="L5711">
        <v>0.16669999999999999</v>
      </c>
      <c r="M5711" s="9" t="str">
        <f>Data[[#This Row],[schedule]]&amp;" | "&amp;Data[[#This Row],[section]]</f>
        <v>SCHEDULE 1: REPORT ON RETURN ON INVESTMENT | 1b(ii): Regulatory Investment Value</v>
      </c>
      <c r="N5711" s="9" t="str">
        <f t="shared" si="89"/>
        <v>SCHEDULE 1: REPORT ON RETURN ON INVESTMENT | 1b(ii): Regulatory Investment Value | By Commissioned Project | Proportion of Year Available | International Terminal Project</v>
      </c>
    </row>
    <row r="5712" spans="1:14" hidden="1">
      <c r="A5712" t="s">
        <v>2</v>
      </c>
      <c r="B5712">
        <v>2011</v>
      </c>
      <c r="C5712" t="s">
        <v>104</v>
      </c>
      <c r="D5712" t="s">
        <v>107</v>
      </c>
      <c r="E5712" t="s">
        <v>108</v>
      </c>
      <c r="F5712" t="s">
        <v>135</v>
      </c>
      <c r="G5712">
        <v>66</v>
      </c>
      <c r="H5712" t="s">
        <v>131</v>
      </c>
      <c r="I5712">
        <v>2011</v>
      </c>
      <c r="J5712" t="s">
        <v>92</v>
      </c>
      <c r="K5712" t="s">
        <v>4936</v>
      </c>
      <c r="L5712">
        <v>15872.3405</v>
      </c>
      <c r="M5712" s="9" t="str">
        <f>Data[[#This Row],[schedule]]&amp;" | "&amp;Data[[#This Row],[section]]</f>
        <v>SCHEDULE 1: REPORT ON RETURN ON INVESTMENT | 1b(ii): Regulatory Investment Value</v>
      </c>
      <c r="N5712" s="9" t="str">
        <f t="shared" si="89"/>
        <v>SCHEDULE 1: REPORT ON RETURN ON INVESTMENT | 1b(ii): Regulatory Investment Value | By Commissioned Project | Proportionate Regulatory Value | International Terminal Project</v>
      </c>
    </row>
    <row r="5713" spans="1:14" hidden="1">
      <c r="A5713" t="s">
        <v>2</v>
      </c>
      <c r="B5713">
        <v>2011</v>
      </c>
      <c r="C5713" t="s">
        <v>104</v>
      </c>
      <c r="D5713" t="s">
        <v>107</v>
      </c>
      <c r="E5713" t="s">
        <v>108</v>
      </c>
      <c r="F5713" t="s">
        <v>133</v>
      </c>
      <c r="G5713">
        <v>67</v>
      </c>
      <c r="H5713" t="s">
        <v>129</v>
      </c>
      <c r="I5713">
        <v>2011</v>
      </c>
      <c r="J5713" t="s">
        <v>92</v>
      </c>
      <c r="K5713" t="s">
        <v>4937</v>
      </c>
      <c r="L5713">
        <v>5194</v>
      </c>
      <c r="M5713" s="9" t="str">
        <f>Data[[#This Row],[schedule]]&amp;" | "&amp;Data[[#This Row],[section]]</f>
        <v>SCHEDULE 1: REPORT ON RETURN ON INVESTMENT | 1b(ii): Regulatory Investment Value</v>
      </c>
      <c r="N5713" s="9" t="str">
        <f t="shared" si="89"/>
        <v>SCHEDULE 1: REPORT ON RETURN ON INVESTMENT | 1b(ii): Regulatory Investment Value | By Commissioned Project | Assets Commissioned—RAB Value | Runway Maintenance</v>
      </c>
    </row>
    <row r="5714" spans="1:14" hidden="1">
      <c r="A5714" t="s">
        <v>2</v>
      </c>
      <c r="B5714">
        <v>2011</v>
      </c>
      <c r="C5714" t="s">
        <v>104</v>
      </c>
      <c r="D5714" t="s">
        <v>107</v>
      </c>
      <c r="E5714" t="s">
        <v>108</v>
      </c>
      <c r="F5714" t="s">
        <v>134</v>
      </c>
      <c r="G5714">
        <v>67</v>
      </c>
      <c r="H5714" t="s">
        <v>129</v>
      </c>
      <c r="I5714">
        <v>2011</v>
      </c>
      <c r="J5714" t="s">
        <v>93</v>
      </c>
      <c r="K5714" t="s">
        <v>4847</v>
      </c>
      <c r="L5714">
        <v>0.75</v>
      </c>
      <c r="M5714" s="9" t="str">
        <f>Data[[#This Row],[schedule]]&amp;" | "&amp;Data[[#This Row],[section]]</f>
        <v>SCHEDULE 1: REPORT ON RETURN ON INVESTMENT | 1b(ii): Regulatory Investment Value</v>
      </c>
      <c r="N5714" s="9" t="str">
        <f t="shared" si="89"/>
        <v>SCHEDULE 1: REPORT ON RETURN ON INVESTMENT | 1b(ii): Regulatory Investment Value | By Commissioned Project | Proportion of Year Available | Runway Maintenance</v>
      </c>
    </row>
    <row r="5715" spans="1:14" hidden="1">
      <c r="A5715" t="s">
        <v>2</v>
      </c>
      <c r="B5715">
        <v>2011</v>
      </c>
      <c r="C5715" t="s">
        <v>104</v>
      </c>
      <c r="D5715" t="s">
        <v>107</v>
      </c>
      <c r="E5715" t="s">
        <v>108</v>
      </c>
      <c r="F5715" t="s">
        <v>135</v>
      </c>
      <c r="G5715">
        <v>67</v>
      </c>
      <c r="H5715" t="s">
        <v>129</v>
      </c>
      <c r="I5715">
        <v>2011</v>
      </c>
      <c r="J5715" t="s">
        <v>92</v>
      </c>
      <c r="K5715" t="s">
        <v>4938</v>
      </c>
      <c r="L5715">
        <v>3895.5</v>
      </c>
      <c r="M5715" s="9" t="str">
        <f>Data[[#This Row],[schedule]]&amp;" | "&amp;Data[[#This Row],[section]]</f>
        <v>SCHEDULE 1: REPORT ON RETURN ON INVESTMENT | 1b(ii): Regulatory Investment Value</v>
      </c>
      <c r="N5715" s="9" t="str">
        <f t="shared" si="89"/>
        <v>SCHEDULE 1: REPORT ON RETURN ON INVESTMENT | 1b(ii): Regulatory Investment Value | By Commissioned Project | Proportionate Regulatory Value | Runway Maintenance</v>
      </c>
    </row>
    <row r="5716" spans="1:14" hidden="1">
      <c r="A5716" t="s">
        <v>2</v>
      </c>
      <c r="B5716">
        <v>2011</v>
      </c>
      <c r="C5716" t="s">
        <v>104</v>
      </c>
      <c r="D5716" t="s">
        <v>107</v>
      </c>
      <c r="E5716" t="s">
        <v>101</v>
      </c>
      <c r="F5716" t="s">
        <v>133</v>
      </c>
      <c r="G5716">
        <v>75</v>
      </c>
      <c r="H5716" t="s">
        <v>123</v>
      </c>
      <c r="I5716">
        <v>2011</v>
      </c>
      <c r="J5716" t="s">
        <v>92</v>
      </c>
      <c r="K5716" t="s">
        <v>4939</v>
      </c>
      <c r="L5716">
        <v>3448</v>
      </c>
      <c r="M5716" s="9" t="str">
        <f>Data[[#This Row],[schedule]]&amp;" | "&amp;Data[[#This Row],[section]]</f>
        <v>SCHEDULE 1: REPORT ON RETURN ON INVESTMENT | 1b(ii): Regulatory Investment Value</v>
      </c>
      <c r="N5716" s="9" t="str">
        <f t="shared" si="89"/>
        <v>SCHEDULE 1: REPORT ON RETURN ON INVESTMENT | 1b(ii): Regulatory Investment Value | By category | Assets Commissioned—RAB Value | Other assets commissioned</v>
      </c>
    </row>
    <row r="5717" spans="1:14" hidden="1">
      <c r="A5717" t="s">
        <v>2</v>
      </c>
      <c r="B5717">
        <v>2011</v>
      </c>
      <c r="C5717" t="s">
        <v>104</v>
      </c>
      <c r="D5717" t="s">
        <v>107</v>
      </c>
      <c r="E5717" t="s">
        <v>101</v>
      </c>
      <c r="F5717" t="s">
        <v>134</v>
      </c>
      <c r="G5717">
        <v>75</v>
      </c>
      <c r="H5717" t="s">
        <v>123</v>
      </c>
      <c r="I5717">
        <v>2011</v>
      </c>
      <c r="J5717" t="s">
        <v>93</v>
      </c>
      <c r="K5717" t="s">
        <v>808</v>
      </c>
      <c r="L5717">
        <v>0.5</v>
      </c>
      <c r="M5717" s="9" t="str">
        <f>Data[[#This Row],[schedule]]&amp;" | "&amp;Data[[#This Row],[section]]</f>
        <v>SCHEDULE 1: REPORT ON RETURN ON INVESTMENT | 1b(ii): Regulatory Investment Value</v>
      </c>
      <c r="N5717" s="9" t="str">
        <f t="shared" si="89"/>
        <v>SCHEDULE 1: REPORT ON RETURN ON INVESTMENT | 1b(ii): Regulatory Investment Value | By category | Proportion of Year Available | Other assets commissioned</v>
      </c>
    </row>
    <row r="5718" spans="1:14" hidden="1">
      <c r="A5718" t="s">
        <v>2</v>
      </c>
      <c r="B5718">
        <v>2011</v>
      </c>
      <c r="C5718" t="s">
        <v>104</v>
      </c>
      <c r="D5718" t="s">
        <v>107</v>
      </c>
      <c r="E5718" t="s">
        <v>101</v>
      </c>
      <c r="F5718" t="s">
        <v>135</v>
      </c>
      <c r="G5718">
        <v>75</v>
      </c>
      <c r="H5718" t="s">
        <v>123</v>
      </c>
      <c r="I5718">
        <v>2011</v>
      </c>
      <c r="J5718" t="s">
        <v>92</v>
      </c>
      <c r="K5718" t="s">
        <v>4940</v>
      </c>
      <c r="L5718">
        <v>1724</v>
      </c>
      <c r="M5718" s="9" t="str">
        <f>Data[[#This Row],[schedule]]&amp;" | "&amp;Data[[#This Row],[section]]</f>
        <v>SCHEDULE 1: REPORT ON RETURN ON INVESTMENT | 1b(ii): Regulatory Investment Value</v>
      </c>
      <c r="N5718" s="9" t="str">
        <f t="shared" si="89"/>
        <v>SCHEDULE 1: REPORT ON RETURN ON INVESTMENT | 1b(ii): Regulatory Investment Value | By category | Proportionate Regulatory Value | Other assets commissioned</v>
      </c>
    </row>
    <row r="5719" spans="1:14" hidden="1">
      <c r="A5719" t="s">
        <v>2</v>
      </c>
      <c r="B5719">
        <v>2011</v>
      </c>
      <c r="C5719" t="s">
        <v>104</v>
      </c>
      <c r="D5719" t="s">
        <v>107</v>
      </c>
      <c r="E5719" t="s">
        <v>101</v>
      </c>
      <c r="F5719" t="s">
        <v>133</v>
      </c>
      <c r="G5719">
        <v>76</v>
      </c>
      <c r="H5719" t="s">
        <v>124</v>
      </c>
      <c r="I5719">
        <v>2011</v>
      </c>
      <c r="J5719" t="s">
        <v>92</v>
      </c>
      <c r="K5719" t="s">
        <v>81</v>
      </c>
      <c r="M5719" s="9" t="str">
        <f>Data[[#This Row],[schedule]]&amp;" | "&amp;Data[[#This Row],[section]]</f>
        <v>SCHEDULE 1: REPORT ON RETURN ON INVESTMENT | 1b(ii): Regulatory Investment Value</v>
      </c>
      <c r="N5719" s="9" t="str">
        <f t="shared" si="89"/>
        <v>SCHEDULE 1: REPORT ON RETURN ON INVESTMENT | 1b(ii): Regulatory Investment Value | By category | Assets Commissioned—RAB Value | Adjustment for merger, acquisition or sale activity</v>
      </c>
    </row>
    <row r="5720" spans="1:14" hidden="1">
      <c r="A5720" t="s">
        <v>2</v>
      </c>
      <c r="B5720">
        <v>2011</v>
      </c>
      <c r="C5720" t="s">
        <v>104</v>
      </c>
      <c r="D5720" t="s">
        <v>107</v>
      </c>
      <c r="E5720" t="s">
        <v>101</v>
      </c>
      <c r="F5720" t="s">
        <v>134</v>
      </c>
      <c r="G5720">
        <v>76</v>
      </c>
      <c r="H5720" t="s">
        <v>124</v>
      </c>
      <c r="I5720">
        <v>2011</v>
      </c>
      <c r="J5720" t="s">
        <v>93</v>
      </c>
      <c r="K5720" t="s">
        <v>81</v>
      </c>
      <c r="M5720" s="9" t="str">
        <f>Data[[#This Row],[schedule]]&amp;" | "&amp;Data[[#This Row],[section]]</f>
        <v>SCHEDULE 1: REPORT ON RETURN ON INVESTMENT | 1b(ii): Regulatory Investment Value</v>
      </c>
      <c r="N5720" s="9" t="str">
        <f t="shared" si="89"/>
        <v>SCHEDULE 1: REPORT ON RETURN ON INVESTMENT | 1b(ii): Regulatory Investment Value | By category | Proportion of Year Available | Adjustment for merger, acquisition or sale activity</v>
      </c>
    </row>
    <row r="5721" spans="1:14" hidden="1">
      <c r="A5721" t="s">
        <v>2</v>
      </c>
      <c r="B5721">
        <v>2011</v>
      </c>
      <c r="C5721" t="s">
        <v>104</v>
      </c>
      <c r="D5721" t="s">
        <v>107</v>
      </c>
      <c r="E5721" t="s">
        <v>101</v>
      </c>
      <c r="F5721" t="s">
        <v>135</v>
      </c>
      <c r="G5721">
        <v>76</v>
      </c>
      <c r="H5721" t="s">
        <v>124</v>
      </c>
      <c r="I5721">
        <v>2011</v>
      </c>
      <c r="J5721" t="s">
        <v>92</v>
      </c>
      <c r="K5721" t="s">
        <v>458</v>
      </c>
      <c r="L5721">
        <v>0</v>
      </c>
      <c r="M5721" s="9" t="str">
        <f>Data[[#This Row],[schedule]]&amp;" | "&amp;Data[[#This Row],[section]]</f>
        <v>SCHEDULE 1: REPORT ON RETURN ON INVESTMENT | 1b(ii): Regulatory Investment Value</v>
      </c>
      <c r="N5721" s="9" t="str">
        <f t="shared" si="89"/>
        <v>SCHEDULE 1: REPORT ON RETURN ON INVESTMENT | 1b(ii): Regulatory Investment Value | By category | Proportionate Regulatory Value | Adjustment for merger, acquisition or sale activity</v>
      </c>
    </row>
    <row r="5722" spans="1:14" hidden="1">
      <c r="A5722" t="s">
        <v>2</v>
      </c>
      <c r="B5722">
        <v>2011</v>
      </c>
      <c r="C5722" t="s">
        <v>104</v>
      </c>
      <c r="D5722" t="s">
        <v>107</v>
      </c>
      <c r="E5722" t="s">
        <v>101</v>
      </c>
      <c r="F5722" t="s">
        <v>133</v>
      </c>
      <c r="G5722">
        <v>77</v>
      </c>
      <c r="H5722" t="s">
        <v>63</v>
      </c>
      <c r="I5722">
        <v>2011</v>
      </c>
      <c r="J5722" t="s">
        <v>92</v>
      </c>
      <c r="K5722" t="s">
        <v>2359</v>
      </c>
      <c r="L5722">
        <v>30</v>
      </c>
      <c r="M5722" s="9" t="str">
        <f>Data[[#This Row],[schedule]]&amp;" | "&amp;Data[[#This Row],[section]]</f>
        <v>SCHEDULE 1: REPORT ON RETURN ON INVESTMENT | 1b(ii): Regulatory Investment Value</v>
      </c>
      <c r="N5722" s="9" t="str">
        <f t="shared" si="89"/>
        <v>SCHEDULE 1: REPORT ON RETURN ON INVESTMENT | 1b(ii): Regulatory Investment Value | By category | Assets Commissioned—RAB Value | Asset disposals</v>
      </c>
    </row>
    <row r="5723" spans="1:14" hidden="1">
      <c r="A5723" t="s">
        <v>2</v>
      </c>
      <c r="B5723">
        <v>2011</v>
      </c>
      <c r="C5723" t="s">
        <v>104</v>
      </c>
      <c r="D5723" t="s">
        <v>107</v>
      </c>
      <c r="E5723" t="s">
        <v>101</v>
      </c>
      <c r="F5723" t="s">
        <v>134</v>
      </c>
      <c r="G5723">
        <v>77</v>
      </c>
      <c r="H5723" t="s">
        <v>63</v>
      </c>
      <c r="I5723">
        <v>2011</v>
      </c>
      <c r="J5723" t="s">
        <v>93</v>
      </c>
      <c r="K5723" t="s">
        <v>808</v>
      </c>
      <c r="L5723">
        <v>0.5</v>
      </c>
      <c r="M5723" s="9" t="str">
        <f>Data[[#This Row],[schedule]]&amp;" | "&amp;Data[[#This Row],[section]]</f>
        <v>SCHEDULE 1: REPORT ON RETURN ON INVESTMENT | 1b(ii): Regulatory Investment Value</v>
      </c>
      <c r="N5723" s="9" t="str">
        <f t="shared" si="89"/>
        <v>SCHEDULE 1: REPORT ON RETURN ON INVESTMENT | 1b(ii): Regulatory Investment Value | By category | Proportion of Year Available | Asset disposals</v>
      </c>
    </row>
    <row r="5724" spans="1:14" hidden="1">
      <c r="A5724" t="s">
        <v>2</v>
      </c>
      <c r="B5724">
        <v>2011</v>
      </c>
      <c r="C5724" t="s">
        <v>104</v>
      </c>
      <c r="D5724" t="s">
        <v>107</v>
      </c>
      <c r="E5724" t="s">
        <v>101</v>
      </c>
      <c r="F5724" t="s">
        <v>135</v>
      </c>
      <c r="G5724">
        <v>77</v>
      </c>
      <c r="H5724" t="s">
        <v>63</v>
      </c>
      <c r="I5724">
        <v>2011</v>
      </c>
      <c r="J5724" t="s">
        <v>92</v>
      </c>
      <c r="K5724" t="s">
        <v>4941</v>
      </c>
      <c r="L5724">
        <v>15</v>
      </c>
      <c r="M5724" s="9" t="str">
        <f>Data[[#This Row],[schedule]]&amp;" | "&amp;Data[[#This Row],[section]]</f>
        <v>SCHEDULE 1: REPORT ON RETURN ON INVESTMENT | 1b(ii): Regulatory Investment Value</v>
      </c>
      <c r="N5724" s="9" t="str">
        <f t="shared" si="89"/>
        <v>SCHEDULE 1: REPORT ON RETURN ON INVESTMENT | 1b(ii): Regulatory Investment Value | By category | Proportionate Regulatory Value | Asset disposals</v>
      </c>
    </row>
    <row r="5725" spans="1:14" hidden="1">
      <c r="A5725" t="s">
        <v>2</v>
      </c>
      <c r="B5725">
        <v>2011</v>
      </c>
      <c r="C5725" t="s">
        <v>104</v>
      </c>
      <c r="D5725" t="s">
        <v>107</v>
      </c>
      <c r="E5725" t="s">
        <v>101</v>
      </c>
      <c r="F5725" t="s">
        <v>133</v>
      </c>
      <c r="G5725">
        <v>78</v>
      </c>
      <c r="H5725" t="s">
        <v>125</v>
      </c>
      <c r="I5725">
        <v>2011</v>
      </c>
      <c r="J5725" t="s">
        <v>92</v>
      </c>
      <c r="K5725" t="s">
        <v>4942</v>
      </c>
      <c r="L5725">
        <v>103827</v>
      </c>
      <c r="M5725" s="9" t="str">
        <f>Data[[#This Row],[schedule]]&amp;" | "&amp;Data[[#This Row],[section]]</f>
        <v>SCHEDULE 1: REPORT ON RETURN ON INVESTMENT | 1b(ii): Regulatory Investment Value</v>
      </c>
      <c r="N5725" s="9" t="str">
        <f t="shared" si="89"/>
        <v>SCHEDULE 1: REPORT ON RETURN ON INVESTMENT | 1b(ii): Regulatory Investment Value | By category | Assets Commissioned—RAB Value | RAB investment</v>
      </c>
    </row>
    <row r="5726" spans="1:14" hidden="1">
      <c r="A5726" t="s">
        <v>2</v>
      </c>
      <c r="B5726">
        <v>2011</v>
      </c>
      <c r="C5726" t="s">
        <v>104</v>
      </c>
      <c r="D5726" t="s">
        <v>107</v>
      </c>
      <c r="E5726" t="s">
        <v>101</v>
      </c>
      <c r="F5726" t="s">
        <v>135</v>
      </c>
      <c r="G5726">
        <v>79</v>
      </c>
      <c r="H5726" t="s">
        <v>126</v>
      </c>
      <c r="I5726">
        <v>2011</v>
      </c>
      <c r="J5726" t="s">
        <v>92</v>
      </c>
      <c r="K5726" t="s">
        <v>4943</v>
      </c>
      <c r="L5726">
        <v>21476.840499999998</v>
      </c>
      <c r="M5726" s="9" t="str">
        <f>Data[[#This Row],[schedule]]&amp;" | "&amp;Data[[#This Row],[section]]</f>
        <v>SCHEDULE 1: REPORT ON RETURN ON INVESTMENT | 1b(ii): Regulatory Investment Value</v>
      </c>
      <c r="N5726" s="9" t="str">
        <f t="shared" si="89"/>
        <v>SCHEDULE 1: REPORT ON RETURN ON INVESTMENT | 1b(ii): Regulatory Investment Value | By category | Proportionate Regulatory Value | RAB proportionate investment</v>
      </c>
    </row>
    <row r="5727" spans="1:14" hidden="1">
      <c r="A5727" t="s">
        <v>2</v>
      </c>
      <c r="B5727">
        <v>2011</v>
      </c>
      <c r="C5727" t="s">
        <v>104</v>
      </c>
      <c r="D5727" t="s">
        <v>107</v>
      </c>
      <c r="E5727" t="s">
        <v>101</v>
      </c>
      <c r="F5727" t="s">
        <v>135</v>
      </c>
      <c r="G5727">
        <v>81</v>
      </c>
      <c r="H5727" t="s">
        <v>127</v>
      </c>
      <c r="I5727">
        <v>2011</v>
      </c>
      <c r="J5727" t="s">
        <v>92</v>
      </c>
      <c r="K5727" t="s">
        <v>4898</v>
      </c>
      <c r="L5727">
        <v>315237.84049999999</v>
      </c>
      <c r="M5727" s="9" t="str">
        <f>Data[[#This Row],[schedule]]&amp;" | "&amp;Data[[#This Row],[section]]</f>
        <v>SCHEDULE 1: REPORT ON RETURN ON INVESTMENT | 1b(ii): Regulatory Investment Value</v>
      </c>
      <c r="N5727" s="9" t="str">
        <f t="shared" si="89"/>
        <v>SCHEDULE 1: REPORT ON RETURN ON INVESTMENT | 1b(ii): Regulatory Investment Value | By category | Proportionate Regulatory Value | Regulatory investment value</v>
      </c>
    </row>
    <row r="5728" spans="1:14" hidden="1">
      <c r="A5728" t="s">
        <v>3</v>
      </c>
      <c r="B5728">
        <v>2013</v>
      </c>
      <c r="C5728" t="s">
        <v>200</v>
      </c>
      <c r="D5728" t="s">
        <v>81</v>
      </c>
      <c r="E5728" t="s">
        <v>81</v>
      </c>
      <c r="F5728" t="s">
        <v>81</v>
      </c>
      <c r="G5728">
        <v>8</v>
      </c>
      <c r="H5728" t="s">
        <v>220</v>
      </c>
      <c r="I5728">
        <v>2013</v>
      </c>
      <c r="J5728" t="s">
        <v>92</v>
      </c>
      <c r="K5728" t="s">
        <v>2424</v>
      </c>
      <c r="L5728">
        <v>4104.5465735776324</v>
      </c>
      <c r="M5728" s="9" t="str">
        <f>Data[[#This Row],[schedule]]&amp;" | "&amp;Data[[#This Row],[section]]</f>
        <v xml:space="preserve">SCHEDULE 17: REPORT ON PRICING STATISTICS | </v>
      </c>
      <c r="N5728" s="9" t="str">
        <f t="shared" si="89"/>
        <v>SCHEDULE 17: REPORT ON PRICING STATISTICS | Net operating charges from airfield activities relating to domestic flights of 3 tonnes or more but less than 30 tonnes MCTOW</v>
      </c>
    </row>
    <row r="5729" spans="1:14" hidden="1">
      <c r="A5729" t="s">
        <v>3</v>
      </c>
      <c r="B5729">
        <v>2013</v>
      </c>
      <c r="C5729" t="s">
        <v>200</v>
      </c>
      <c r="D5729" t="s">
        <v>81</v>
      </c>
      <c r="E5729" t="s">
        <v>81</v>
      </c>
      <c r="F5729" t="s">
        <v>81</v>
      </c>
      <c r="G5729">
        <v>9</v>
      </c>
      <c r="H5729" t="s">
        <v>221</v>
      </c>
      <c r="I5729">
        <v>2013</v>
      </c>
      <c r="J5729" t="s">
        <v>92</v>
      </c>
      <c r="K5729" t="s">
        <v>2425</v>
      </c>
      <c r="L5729">
        <v>19473.713196388209</v>
      </c>
      <c r="M5729" s="9" t="str">
        <f>Data[[#This Row],[schedule]]&amp;" | "&amp;Data[[#This Row],[section]]</f>
        <v xml:space="preserve">SCHEDULE 17: REPORT ON PRICING STATISTICS | </v>
      </c>
      <c r="N5729" s="9" t="str">
        <f t="shared" si="89"/>
        <v>SCHEDULE 17: REPORT ON PRICING STATISTICS | Net operating charges from airfield activities relating to domestic flights of 30 tonnes MCTOW or more</v>
      </c>
    </row>
    <row r="5730" spans="1:14" hidden="1">
      <c r="A5730" t="s">
        <v>3</v>
      </c>
      <c r="B5730">
        <v>2013</v>
      </c>
      <c r="C5730" t="s">
        <v>200</v>
      </c>
      <c r="D5730" t="s">
        <v>81</v>
      </c>
      <c r="E5730" t="s">
        <v>81</v>
      </c>
      <c r="F5730" t="s">
        <v>81</v>
      </c>
      <c r="G5730">
        <v>10</v>
      </c>
      <c r="H5730" t="s">
        <v>222</v>
      </c>
      <c r="I5730">
        <v>2013</v>
      </c>
      <c r="J5730" t="s">
        <v>92</v>
      </c>
      <c r="K5730" t="s">
        <v>2426</v>
      </c>
      <c r="L5730">
        <v>58752.334516933493</v>
      </c>
      <c r="M5730" s="9" t="str">
        <f>Data[[#This Row],[schedule]]&amp;" | "&amp;Data[[#This Row],[section]]</f>
        <v xml:space="preserve">SCHEDULE 17: REPORT ON PRICING STATISTICS | </v>
      </c>
      <c r="N5730" s="9" t="str">
        <f t="shared" si="89"/>
        <v>SCHEDULE 17: REPORT ON PRICING STATISTICS | Net operating charges from airfield activities relating to international flights</v>
      </c>
    </row>
    <row r="5731" spans="1:14" hidden="1">
      <c r="A5731" t="s">
        <v>3</v>
      </c>
      <c r="B5731">
        <v>2013</v>
      </c>
      <c r="C5731" t="s">
        <v>200</v>
      </c>
      <c r="D5731" t="s">
        <v>81</v>
      </c>
      <c r="E5731" t="s">
        <v>81</v>
      </c>
      <c r="F5731" t="s">
        <v>81</v>
      </c>
      <c r="G5731">
        <v>11</v>
      </c>
      <c r="H5731" t="s">
        <v>223</v>
      </c>
      <c r="I5731">
        <v>2013</v>
      </c>
      <c r="J5731" t="s">
        <v>92</v>
      </c>
      <c r="K5731" t="s">
        <v>2427</v>
      </c>
      <c r="L5731">
        <v>14020.48289859404</v>
      </c>
      <c r="M5731" s="9" t="str">
        <f>Data[[#This Row],[schedule]]&amp;" | "&amp;Data[[#This Row],[section]]</f>
        <v xml:space="preserve">SCHEDULE 17: REPORT ON PRICING STATISTICS | </v>
      </c>
      <c r="N5731" s="9" t="str">
        <f t="shared" si="89"/>
        <v>SCHEDULE 17: REPORT ON PRICING STATISTICS | Net operating charges from specified passenger terminal activities relating to domestic passengers</v>
      </c>
    </row>
    <row r="5732" spans="1:14" hidden="1">
      <c r="A5732" t="s">
        <v>3</v>
      </c>
      <c r="B5732">
        <v>2013</v>
      </c>
      <c r="C5732" t="s">
        <v>200</v>
      </c>
      <c r="D5732" t="s">
        <v>81</v>
      </c>
      <c r="E5732" t="s">
        <v>81</v>
      </c>
      <c r="F5732" t="s">
        <v>81</v>
      </c>
      <c r="G5732">
        <v>12</v>
      </c>
      <c r="H5732" t="s">
        <v>224</v>
      </c>
      <c r="I5732">
        <v>2013</v>
      </c>
      <c r="J5732" t="s">
        <v>92</v>
      </c>
      <c r="K5732" t="s">
        <v>2428</v>
      </c>
      <c r="L5732">
        <v>116395.94786888669</v>
      </c>
      <c r="M5732" s="9" t="str">
        <f>Data[[#This Row],[schedule]]&amp;" | "&amp;Data[[#This Row],[section]]</f>
        <v xml:space="preserve">SCHEDULE 17: REPORT ON PRICING STATISTICS | </v>
      </c>
      <c r="N5732" s="9" t="str">
        <f t="shared" si="89"/>
        <v>SCHEDULE 17: REPORT ON PRICING STATISTICS | Net operating charges from specified passenger terminal activities relating to international passengers</v>
      </c>
    </row>
    <row r="5733" spans="1:14" hidden="1">
      <c r="A5733" t="s">
        <v>3</v>
      </c>
      <c r="B5733">
        <v>2013</v>
      </c>
      <c r="C5733" t="s">
        <v>200</v>
      </c>
      <c r="D5733" t="s">
        <v>81</v>
      </c>
      <c r="E5733" t="s">
        <v>81</v>
      </c>
      <c r="F5733" t="s">
        <v>81</v>
      </c>
      <c r="G5733">
        <v>15</v>
      </c>
      <c r="H5733" t="s">
        <v>225</v>
      </c>
      <c r="I5733">
        <v>2013</v>
      </c>
      <c r="J5733" t="s">
        <v>303</v>
      </c>
      <c r="K5733" t="s">
        <v>2429</v>
      </c>
      <c r="L5733">
        <v>1684184</v>
      </c>
      <c r="M5733" s="9" t="str">
        <f>Data[[#This Row],[schedule]]&amp;" | "&amp;Data[[#This Row],[section]]</f>
        <v xml:space="preserve">SCHEDULE 17: REPORT ON PRICING STATISTICS | </v>
      </c>
      <c r="N5733" s="9" t="str">
        <f t="shared" si="89"/>
        <v>SCHEDULE 17: REPORT ON PRICING STATISTICS | Number of domestic passengers on flights of 3 tonnes or more but less than 30 tonnes MCTOW</v>
      </c>
    </row>
    <row r="5734" spans="1:14" hidden="1">
      <c r="A5734" t="s">
        <v>3</v>
      </c>
      <c r="B5734">
        <v>2013</v>
      </c>
      <c r="C5734" t="s">
        <v>200</v>
      </c>
      <c r="D5734" t="s">
        <v>81</v>
      </c>
      <c r="E5734" t="s">
        <v>81</v>
      </c>
      <c r="F5734" t="s">
        <v>81</v>
      </c>
      <c r="G5734">
        <v>16</v>
      </c>
      <c r="H5734" t="s">
        <v>226</v>
      </c>
      <c r="I5734">
        <v>2013</v>
      </c>
      <c r="J5734" t="s">
        <v>303</v>
      </c>
      <c r="K5734" t="s">
        <v>2430</v>
      </c>
      <c r="L5734">
        <v>5076353</v>
      </c>
      <c r="M5734" s="9" t="str">
        <f>Data[[#This Row],[schedule]]&amp;" | "&amp;Data[[#This Row],[section]]</f>
        <v xml:space="preserve">SCHEDULE 17: REPORT ON PRICING STATISTICS | </v>
      </c>
      <c r="N5734" s="9" t="str">
        <f t="shared" si="89"/>
        <v>SCHEDULE 17: REPORT ON PRICING STATISTICS | Number of domestic passengers on flights of 30 tonnes MCTOW or more</v>
      </c>
    </row>
    <row r="5735" spans="1:14" hidden="1">
      <c r="A5735" t="s">
        <v>3</v>
      </c>
      <c r="B5735">
        <v>2013</v>
      </c>
      <c r="C5735" t="s">
        <v>200</v>
      </c>
      <c r="D5735" t="s">
        <v>81</v>
      </c>
      <c r="E5735" t="s">
        <v>81</v>
      </c>
      <c r="F5735" t="s">
        <v>81</v>
      </c>
      <c r="G5735">
        <v>17</v>
      </c>
      <c r="H5735" t="s">
        <v>227</v>
      </c>
      <c r="I5735">
        <v>2013</v>
      </c>
      <c r="J5735" t="s">
        <v>303</v>
      </c>
      <c r="K5735" t="s">
        <v>2431</v>
      </c>
      <c r="L5735">
        <v>7755678</v>
      </c>
      <c r="M5735" s="9" t="str">
        <f>Data[[#This Row],[schedule]]&amp;" | "&amp;Data[[#This Row],[section]]</f>
        <v xml:space="preserve">SCHEDULE 17: REPORT ON PRICING STATISTICS | </v>
      </c>
      <c r="N5735" s="9" t="str">
        <f t="shared" si="89"/>
        <v xml:space="preserve">SCHEDULE 17: REPORT ON PRICING STATISTICS | Number of international passengers </v>
      </c>
    </row>
    <row r="5736" spans="1:14" hidden="1">
      <c r="A5736" t="s">
        <v>3</v>
      </c>
      <c r="B5736">
        <v>2013</v>
      </c>
      <c r="C5736" t="s">
        <v>200</v>
      </c>
      <c r="D5736" t="s">
        <v>81</v>
      </c>
      <c r="E5736" t="s">
        <v>81</v>
      </c>
      <c r="F5736" t="s">
        <v>81</v>
      </c>
      <c r="G5736">
        <v>20</v>
      </c>
      <c r="H5736" t="s">
        <v>228</v>
      </c>
      <c r="I5736">
        <v>2013</v>
      </c>
      <c r="J5736" t="s">
        <v>304</v>
      </c>
      <c r="K5736" t="s">
        <v>2432</v>
      </c>
      <c r="L5736">
        <v>449779.77699999989</v>
      </c>
      <c r="M5736" s="9" t="str">
        <f>Data[[#This Row],[schedule]]&amp;" | "&amp;Data[[#This Row],[section]]</f>
        <v xml:space="preserve">SCHEDULE 17: REPORT ON PRICING STATISTICS | </v>
      </c>
      <c r="N5736" s="9" t="str">
        <f t="shared" si="89"/>
        <v>SCHEDULE 17: REPORT ON PRICING STATISTICS | Total MCTOW of domestic flights of 3 tonnes or more but less than 30 tonnes MCTOW</v>
      </c>
    </row>
    <row r="5737" spans="1:14" hidden="1">
      <c r="A5737" t="s">
        <v>3</v>
      </c>
      <c r="B5737">
        <v>2013</v>
      </c>
      <c r="C5737" t="s">
        <v>200</v>
      </c>
      <c r="D5737" t="s">
        <v>81</v>
      </c>
      <c r="E5737" t="s">
        <v>81</v>
      </c>
      <c r="F5737" t="s">
        <v>81</v>
      </c>
      <c r="G5737">
        <v>21</v>
      </c>
      <c r="H5737" t="s">
        <v>229</v>
      </c>
      <c r="I5737">
        <v>2013</v>
      </c>
      <c r="J5737" t="s">
        <v>304</v>
      </c>
      <c r="K5737" t="s">
        <v>2433</v>
      </c>
      <c r="L5737">
        <v>1355847.0530000001</v>
      </c>
      <c r="M5737" s="9" t="str">
        <f>Data[[#This Row],[schedule]]&amp;" | "&amp;Data[[#This Row],[section]]</f>
        <v xml:space="preserve">SCHEDULE 17: REPORT ON PRICING STATISTICS | </v>
      </c>
      <c r="N5737" s="9" t="str">
        <f t="shared" si="89"/>
        <v>SCHEDULE 17: REPORT ON PRICING STATISTICS | Total MCTOW of domestic flights of 30 tonnes MCTOW or more</v>
      </c>
    </row>
    <row r="5738" spans="1:14" hidden="1">
      <c r="A5738" t="s">
        <v>3</v>
      </c>
      <c r="B5738">
        <v>2013</v>
      </c>
      <c r="C5738" t="s">
        <v>200</v>
      </c>
      <c r="D5738" t="s">
        <v>81</v>
      </c>
      <c r="E5738" t="s">
        <v>81</v>
      </c>
      <c r="F5738" t="s">
        <v>81</v>
      </c>
      <c r="G5738">
        <v>22</v>
      </c>
      <c r="H5738" t="s">
        <v>230</v>
      </c>
      <c r="I5738">
        <v>2013</v>
      </c>
      <c r="J5738" t="s">
        <v>304</v>
      </c>
      <c r="K5738" t="s">
        <v>2434</v>
      </c>
      <c r="L5738">
        <v>4013349.8359999992</v>
      </c>
      <c r="M5738" s="9" t="str">
        <f>Data[[#This Row],[schedule]]&amp;" | "&amp;Data[[#This Row],[section]]</f>
        <v xml:space="preserve">SCHEDULE 17: REPORT ON PRICING STATISTICS | </v>
      </c>
      <c r="N5738" s="9" t="str">
        <f t="shared" si="89"/>
        <v xml:space="preserve">SCHEDULE 17: REPORT ON PRICING STATISTICS | Total MCTOW of international flights </v>
      </c>
    </row>
    <row r="5739" spans="1:14" hidden="1">
      <c r="A5739" t="s">
        <v>3</v>
      </c>
      <c r="B5739">
        <v>2013</v>
      </c>
      <c r="C5739" t="s">
        <v>200</v>
      </c>
      <c r="D5739" t="s">
        <v>81</v>
      </c>
      <c r="E5739" t="s">
        <v>81</v>
      </c>
      <c r="F5739" t="s">
        <v>81</v>
      </c>
      <c r="G5739">
        <v>25</v>
      </c>
      <c r="H5739" t="s">
        <v>231</v>
      </c>
      <c r="I5739">
        <v>2013</v>
      </c>
      <c r="J5739" t="s">
        <v>305</v>
      </c>
      <c r="K5739" t="s">
        <v>2435</v>
      </c>
      <c r="L5739">
        <v>2.4371129125900919</v>
      </c>
      <c r="M5739" s="9" t="str">
        <f>Data[[#This Row],[schedule]]&amp;" | "&amp;Data[[#This Row],[section]]</f>
        <v xml:space="preserve">SCHEDULE 17: REPORT ON PRICING STATISTICS | </v>
      </c>
      <c r="N5739" s="9" t="str">
        <f t="shared" si="89"/>
        <v>SCHEDULE 17: REPORT ON PRICING STATISTICS | Average charge from airfield activities relating to domestic flights of 3 tonnes or more but less than 30 tonnes MCTOW</v>
      </c>
    </row>
    <row r="5740" spans="1:14" hidden="1">
      <c r="A5740" t="s">
        <v>3</v>
      </c>
      <c r="B5740">
        <v>2013</v>
      </c>
      <c r="C5740" t="s">
        <v>200</v>
      </c>
      <c r="D5740" t="s">
        <v>81</v>
      </c>
      <c r="E5740" t="s">
        <v>81</v>
      </c>
      <c r="F5740" t="s">
        <v>81</v>
      </c>
      <c r="G5740">
        <v>25</v>
      </c>
      <c r="H5740" t="s">
        <v>231</v>
      </c>
      <c r="I5740">
        <v>2013</v>
      </c>
      <c r="J5740" t="s">
        <v>306</v>
      </c>
      <c r="K5740" t="s">
        <v>2436</v>
      </c>
      <c r="L5740">
        <v>9.1256805740682125</v>
      </c>
      <c r="M5740" s="9" t="str">
        <f>Data[[#This Row],[schedule]]&amp;" | "&amp;Data[[#This Row],[section]]</f>
        <v xml:space="preserve">SCHEDULE 17: REPORT ON PRICING STATISTICS | </v>
      </c>
      <c r="N5740" s="9" t="str">
        <f t="shared" si="89"/>
        <v>SCHEDULE 17: REPORT ON PRICING STATISTICS | Average charge from airfield activities relating to domestic flights of 3 tonnes or more but less than 30 tonnes MCTOW</v>
      </c>
    </row>
    <row r="5741" spans="1:14" hidden="1">
      <c r="A5741" t="s">
        <v>3</v>
      </c>
      <c r="B5741">
        <v>2013</v>
      </c>
      <c r="C5741" t="s">
        <v>200</v>
      </c>
      <c r="D5741" t="s">
        <v>81</v>
      </c>
      <c r="E5741" t="s">
        <v>81</v>
      </c>
      <c r="F5741" t="s">
        <v>81</v>
      </c>
      <c r="G5741">
        <v>26</v>
      </c>
      <c r="H5741" t="s">
        <v>232</v>
      </c>
      <c r="I5741">
        <v>2013</v>
      </c>
      <c r="J5741" t="s">
        <v>305</v>
      </c>
      <c r="K5741" t="s">
        <v>2437</v>
      </c>
      <c r="L5741">
        <v>3.83616214167695</v>
      </c>
      <c r="M5741" s="9" t="str">
        <f>Data[[#This Row],[schedule]]&amp;" | "&amp;Data[[#This Row],[section]]</f>
        <v xml:space="preserve">SCHEDULE 17: REPORT ON PRICING STATISTICS | </v>
      </c>
      <c r="N5741" s="9" t="str">
        <f t="shared" si="89"/>
        <v>SCHEDULE 17: REPORT ON PRICING STATISTICS | Average charge from airfield activities relating to domestic flights of 30 tonnes MCTOW or more</v>
      </c>
    </row>
    <row r="5742" spans="1:14" hidden="1">
      <c r="A5742" t="s">
        <v>3</v>
      </c>
      <c r="B5742">
        <v>2013</v>
      </c>
      <c r="C5742" t="s">
        <v>200</v>
      </c>
      <c r="D5742" t="s">
        <v>81</v>
      </c>
      <c r="E5742" t="s">
        <v>81</v>
      </c>
      <c r="F5742" t="s">
        <v>81</v>
      </c>
      <c r="G5742">
        <v>26</v>
      </c>
      <c r="H5742" t="s">
        <v>232</v>
      </c>
      <c r="I5742">
        <v>2013</v>
      </c>
      <c r="J5742" t="s">
        <v>306</v>
      </c>
      <c r="K5742" t="s">
        <v>2438</v>
      </c>
      <c r="L5742">
        <v>14.362765441205131</v>
      </c>
      <c r="M5742" s="9" t="str">
        <f>Data[[#This Row],[schedule]]&amp;" | "&amp;Data[[#This Row],[section]]</f>
        <v xml:space="preserve">SCHEDULE 17: REPORT ON PRICING STATISTICS | </v>
      </c>
      <c r="N5742" s="9" t="str">
        <f t="shared" si="89"/>
        <v>SCHEDULE 17: REPORT ON PRICING STATISTICS | Average charge from airfield activities relating to domestic flights of 30 tonnes MCTOW or more</v>
      </c>
    </row>
    <row r="5743" spans="1:14" hidden="1">
      <c r="A5743" t="s">
        <v>3</v>
      </c>
      <c r="B5743">
        <v>2013</v>
      </c>
      <c r="C5743" t="s">
        <v>200</v>
      </c>
      <c r="D5743" t="s">
        <v>81</v>
      </c>
      <c r="E5743" t="s">
        <v>81</v>
      </c>
      <c r="F5743" t="s">
        <v>81</v>
      </c>
      <c r="G5743">
        <v>27</v>
      </c>
      <c r="H5743" t="s">
        <v>233</v>
      </c>
      <c r="I5743">
        <v>2013</v>
      </c>
      <c r="J5743" t="s">
        <v>305</v>
      </c>
      <c r="K5743" t="s">
        <v>2439</v>
      </c>
      <c r="L5743">
        <v>7.5753963118290226</v>
      </c>
      <c r="M5743" s="9" t="str">
        <f>Data[[#This Row],[schedule]]&amp;" | "&amp;Data[[#This Row],[section]]</f>
        <v xml:space="preserve">SCHEDULE 17: REPORT ON PRICING STATISTICS | </v>
      </c>
      <c r="N5743" s="9" t="str">
        <f t="shared" si="89"/>
        <v>SCHEDULE 17: REPORT ON PRICING STATISTICS | Average charge from airfield activities relating to international flights</v>
      </c>
    </row>
    <row r="5744" spans="1:14" hidden="1">
      <c r="A5744" t="s">
        <v>3</v>
      </c>
      <c r="B5744">
        <v>2013</v>
      </c>
      <c r="C5744" t="s">
        <v>200</v>
      </c>
      <c r="D5744" t="s">
        <v>81</v>
      </c>
      <c r="E5744" t="s">
        <v>81</v>
      </c>
      <c r="F5744" t="s">
        <v>81</v>
      </c>
      <c r="G5744">
        <v>27</v>
      </c>
      <c r="H5744" t="s">
        <v>233</v>
      </c>
      <c r="I5744">
        <v>2013</v>
      </c>
      <c r="J5744" t="s">
        <v>306</v>
      </c>
      <c r="K5744" t="s">
        <v>2440</v>
      </c>
      <c r="L5744">
        <v>14.63922581328978</v>
      </c>
      <c r="M5744" s="9" t="str">
        <f>Data[[#This Row],[schedule]]&amp;" | "&amp;Data[[#This Row],[section]]</f>
        <v xml:space="preserve">SCHEDULE 17: REPORT ON PRICING STATISTICS | </v>
      </c>
      <c r="N5744" s="9" t="str">
        <f t="shared" si="89"/>
        <v>SCHEDULE 17: REPORT ON PRICING STATISTICS | Average charge from airfield activities relating to international flights</v>
      </c>
    </row>
    <row r="5745" spans="1:14" hidden="1">
      <c r="A5745" t="s">
        <v>3</v>
      </c>
      <c r="B5745">
        <v>2013</v>
      </c>
      <c r="C5745" t="s">
        <v>200</v>
      </c>
      <c r="D5745" t="s">
        <v>81</v>
      </c>
      <c r="E5745" t="s">
        <v>81</v>
      </c>
      <c r="F5745" t="s">
        <v>81</v>
      </c>
      <c r="G5745">
        <v>29</v>
      </c>
      <c r="H5745" t="s">
        <v>234</v>
      </c>
      <c r="I5745">
        <v>2013</v>
      </c>
      <c r="J5745" t="s">
        <v>307</v>
      </c>
      <c r="K5745" t="s">
        <v>2441</v>
      </c>
      <c r="L5745">
        <v>2.0738711878352318</v>
      </c>
      <c r="M5745" s="9" t="str">
        <f>Data[[#This Row],[schedule]]&amp;" | "&amp;Data[[#This Row],[section]]</f>
        <v xml:space="preserve">SCHEDULE 17: REPORT ON PRICING STATISTICS | </v>
      </c>
      <c r="N5745" s="9" t="str">
        <f t="shared" si="89"/>
        <v>SCHEDULE 17: REPORT ON PRICING STATISTICS | Average charge from specified passenger terminal activities</v>
      </c>
    </row>
    <row r="5746" spans="1:14" hidden="1">
      <c r="A5746" t="s">
        <v>3</v>
      </c>
      <c r="B5746">
        <v>2013</v>
      </c>
      <c r="C5746" t="s">
        <v>200</v>
      </c>
      <c r="D5746" t="s">
        <v>81</v>
      </c>
      <c r="E5746" t="s">
        <v>81</v>
      </c>
      <c r="F5746" t="s">
        <v>81</v>
      </c>
      <c r="G5746">
        <v>29</v>
      </c>
      <c r="H5746" t="s">
        <v>234</v>
      </c>
      <c r="I5746">
        <v>2013</v>
      </c>
      <c r="J5746" t="s">
        <v>308</v>
      </c>
      <c r="K5746" t="s">
        <v>2442</v>
      </c>
      <c r="L5746">
        <v>15.007836564241931</v>
      </c>
      <c r="M5746" s="9" t="str">
        <f>Data[[#This Row],[schedule]]&amp;" | "&amp;Data[[#This Row],[section]]</f>
        <v xml:space="preserve">SCHEDULE 17: REPORT ON PRICING STATISTICS | </v>
      </c>
      <c r="N5746" s="9" t="str">
        <f t="shared" si="89"/>
        <v>SCHEDULE 17: REPORT ON PRICING STATISTICS | Average charge from specified passenger terminal activities</v>
      </c>
    </row>
    <row r="5747" spans="1:14" hidden="1">
      <c r="A5747" t="s">
        <v>3</v>
      </c>
      <c r="B5747">
        <v>2013</v>
      </c>
      <c r="C5747" t="s">
        <v>200</v>
      </c>
      <c r="D5747" t="s">
        <v>81</v>
      </c>
      <c r="E5747" t="s">
        <v>81</v>
      </c>
      <c r="F5747" t="s">
        <v>81</v>
      </c>
      <c r="G5747">
        <v>31</v>
      </c>
      <c r="H5747" t="s">
        <v>235</v>
      </c>
      <c r="I5747">
        <v>2013</v>
      </c>
      <c r="J5747" t="s">
        <v>307</v>
      </c>
      <c r="K5747" t="s">
        <v>2443</v>
      </c>
      <c r="L5747">
        <v>5.5615023878369243</v>
      </c>
      <c r="M5747" s="9" t="str">
        <f>Data[[#This Row],[schedule]]&amp;" | "&amp;Data[[#This Row],[section]]</f>
        <v xml:space="preserve">SCHEDULE 17: REPORT ON PRICING STATISTICS | </v>
      </c>
      <c r="N5747" s="9" t="str">
        <f t="shared" si="89"/>
        <v>SCHEDULE 17: REPORT ON PRICING STATISTICS | Average charge from airfield activities and specified passenger terminal activities</v>
      </c>
    </row>
    <row r="5748" spans="1:14" hidden="1">
      <c r="A5748" t="s">
        <v>3</v>
      </c>
      <c r="B5748">
        <v>2013</v>
      </c>
      <c r="C5748" t="s">
        <v>200</v>
      </c>
      <c r="D5748" t="s">
        <v>81</v>
      </c>
      <c r="E5748" t="s">
        <v>81</v>
      </c>
      <c r="F5748" t="s">
        <v>81</v>
      </c>
      <c r="G5748">
        <v>31</v>
      </c>
      <c r="H5748" t="s">
        <v>235</v>
      </c>
      <c r="I5748">
        <v>2013</v>
      </c>
      <c r="J5748" t="s">
        <v>308</v>
      </c>
      <c r="K5748" t="s">
        <v>2444</v>
      </c>
      <c r="L5748">
        <v>22.583232876070959</v>
      </c>
      <c r="M5748" s="9" t="str">
        <f>Data[[#This Row],[schedule]]&amp;" | "&amp;Data[[#This Row],[section]]</f>
        <v xml:space="preserve">SCHEDULE 17: REPORT ON PRICING STATISTICS | </v>
      </c>
      <c r="N5748" s="9" t="str">
        <f t="shared" si="89"/>
        <v>SCHEDULE 17: REPORT ON PRICING STATISTICS | Average charge from airfield activities and specified passenger terminal activities</v>
      </c>
    </row>
    <row r="5749" spans="1:14">
      <c r="A5749" t="s">
        <v>3</v>
      </c>
      <c r="B5749">
        <v>2013</v>
      </c>
      <c r="C5749" t="s">
        <v>4984</v>
      </c>
      <c r="D5749" t="s">
        <v>4985</v>
      </c>
      <c r="E5749" t="s">
        <v>81</v>
      </c>
      <c r="F5749" t="s">
        <v>4986</v>
      </c>
      <c r="G5749">
        <v>10</v>
      </c>
      <c r="H5749" t="s">
        <v>6235</v>
      </c>
      <c r="I5749">
        <v>2013</v>
      </c>
      <c r="J5749" t="s">
        <v>4988</v>
      </c>
      <c r="K5749" t="s">
        <v>6236</v>
      </c>
      <c r="L5749">
        <v>3087</v>
      </c>
      <c r="M5749" s="9" t="str">
        <f>Data[[#This Row],[schedule]]&amp;" | "&amp;Data[[#This Row],[section]]</f>
        <v>SCHEDULE 16: REPORT ON ASSOCIATED STATISTICS | 16a: Aircraft statistics: (i) International air passenger services</v>
      </c>
      <c r="N5749" s="9" t="str">
        <f t="shared" si="89"/>
        <v>SCHEDULE 16: REPORT ON ASSOCIATED STATISTICS | 16a: Aircraft statistics: (i) International air passenger services | Total number of landings | Aircraft type: Boeing - B777-200</v>
      </c>
    </row>
    <row r="5750" spans="1:14">
      <c r="A5750" t="s">
        <v>3</v>
      </c>
      <c r="B5750">
        <v>2013</v>
      </c>
      <c r="C5750" t="s">
        <v>4984</v>
      </c>
      <c r="D5750" t="s">
        <v>4985</v>
      </c>
      <c r="E5750" t="s">
        <v>81</v>
      </c>
      <c r="F5750" t="s">
        <v>4990</v>
      </c>
      <c r="G5750">
        <v>10</v>
      </c>
      <c r="H5750" t="s">
        <v>6235</v>
      </c>
      <c r="I5750">
        <v>2013</v>
      </c>
      <c r="J5750" t="s">
        <v>304</v>
      </c>
      <c r="K5750" t="s">
        <v>6237</v>
      </c>
      <c r="L5750">
        <v>915380.103</v>
      </c>
      <c r="M5750" s="9" t="str">
        <f>Data[[#This Row],[schedule]]&amp;" | "&amp;Data[[#This Row],[section]]</f>
        <v>SCHEDULE 16: REPORT ON ASSOCIATED STATISTICS | 16a: Aircraft statistics: (i) International air passenger services</v>
      </c>
      <c r="N5750" s="9" t="str">
        <f t="shared" si="89"/>
        <v>SCHEDULE 16: REPORT ON ASSOCIATED STATISTICS | 16a: Aircraft statistics: (i) International air passenger services | Total MCTOW | Aircraft type: Boeing - B777-200</v>
      </c>
    </row>
    <row r="5751" spans="1:14">
      <c r="A5751" t="s">
        <v>3</v>
      </c>
      <c r="B5751">
        <v>2013</v>
      </c>
      <c r="C5751" t="s">
        <v>4984</v>
      </c>
      <c r="D5751" t="s">
        <v>4985</v>
      </c>
      <c r="E5751" t="s">
        <v>81</v>
      </c>
      <c r="F5751" t="s">
        <v>4986</v>
      </c>
      <c r="G5751">
        <v>11</v>
      </c>
      <c r="H5751" t="s">
        <v>6238</v>
      </c>
      <c r="I5751">
        <v>2013</v>
      </c>
      <c r="J5751" t="s">
        <v>4988</v>
      </c>
      <c r="K5751" t="s">
        <v>6239</v>
      </c>
      <c r="L5751">
        <v>1972</v>
      </c>
      <c r="M5751" s="9" t="str">
        <f>Data[[#This Row],[schedule]]&amp;" | "&amp;Data[[#This Row],[section]]</f>
        <v>SCHEDULE 16: REPORT ON ASSOCIATED STATISTICS | 16a: Aircraft statistics: (i) International air passenger services</v>
      </c>
      <c r="N5751" s="9" t="str">
        <f t="shared" si="89"/>
        <v>SCHEDULE 16: REPORT ON ASSOCIATED STATISTICS | 16a: Aircraft statistics: (i) International air passenger services | Total number of landings | Aircraft type: Boeing - B777-300ER</v>
      </c>
    </row>
    <row r="5752" spans="1:14">
      <c r="A5752" t="s">
        <v>3</v>
      </c>
      <c r="B5752">
        <v>2013</v>
      </c>
      <c r="C5752" t="s">
        <v>4984</v>
      </c>
      <c r="D5752" t="s">
        <v>4985</v>
      </c>
      <c r="E5752" t="s">
        <v>81</v>
      </c>
      <c r="F5752" t="s">
        <v>4990</v>
      </c>
      <c r="G5752">
        <v>11</v>
      </c>
      <c r="H5752" t="s">
        <v>6238</v>
      </c>
      <c r="I5752">
        <v>2013</v>
      </c>
      <c r="J5752" t="s">
        <v>304</v>
      </c>
      <c r="K5752" t="s">
        <v>6240</v>
      </c>
      <c r="L5752">
        <v>691092.37800000003</v>
      </c>
      <c r="M5752" s="9" t="str">
        <f>Data[[#This Row],[schedule]]&amp;" | "&amp;Data[[#This Row],[section]]</f>
        <v>SCHEDULE 16: REPORT ON ASSOCIATED STATISTICS | 16a: Aircraft statistics: (i) International air passenger services</v>
      </c>
      <c r="N5752" s="9" t="str">
        <f t="shared" si="89"/>
        <v>SCHEDULE 16: REPORT ON ASSOCIATED STATISTICS | 16a: Aircraft statistics: (i) International air passenger services | Total MCTOW | Aircraft type: Boeing - B777-300ER</v>
      </c>
    </row>
    <row r="5753" spans="1:14">
      <c r="A5753" t="s">
        <v>3</v>
      </c>
      <c r="B5753">
        <v>2013</v>
      </c>
      <c r="C5753" t="s">
        <v>4984</v>
      </c>
      <c r="D5753" t="s">
        <v>4985</v>
      </c>
      <c r="E5753" t="s">
        <v>81</v>
      </c>
      <c r="F5753" t="s">
        <v>4986</v>
      </c>
      <c r="G5753">
        <v>12</v>
      </c>
      <c r="H5753" t="s">
        <v>6241</v>
      </c>
      <c r="I5753">
        <v>2013</v>
      </c>
      <c r="J5753" t="s">
        <v>4988</v>
      </c>
      <c r="K5753" t="s">
        <v>6242</v>
      </c>
      <c r="L5753">
        <v>6136</v>
      </c>
      <c r="M5753" s="9" t="str">
        <f>Data[[#This Row],[schedule]]&amp;" | "&amp;Data[[#This Row],[section]]</f>
        <v>SCHEDULE 16: REPORT ON ASSOCIATED STATISTICS | 16a: Aircraft statistics: (i) International air passenger services</v>
      </c>
      <c r="N5753" s="9" t="str">
        <f t="shared" si="89"/>
        <v>SCHEDULE 16: REPORT ON ASSOCIATED STATISTICS | 16a: Aircraft statistics: (i) International air passenger services | Total number of landings | Aircraft type: Boeing - B737-800</v>
      </c>
    </row>
    <row r="5754" spans="1:14">
      <c r="A5754" t="s">
        <v>3</v>
      </c>
      <c r="B5754">
        <v>2013</v>
      </c>
      <c r="C5754" t="s">
        <v>4984</v>
      </c>
      <c r="D5754" t="s">
        <v>4985</v>
      </c>
      <c r="E5754" t="s">
        <v>81</v>
      </c>
      <c r="F5754" t="s">
        <v>4990</v>
      </c>
      <c r="G5754">
        <v>12</v>
      </c>
      <c r="H5754" t="s">
        <v>6241</v>
      </c>
      <c r="I5754">
        <v>2013</v>
      </c>
      <c r="J5754" t="s">
        <v>304</v>
      </c>
      <c r="K5754" t="s">
        <v>6243</v>
      </c>
      <c r="L5754">
        <v>484836.04</v>
      </c>
      <c r="M5754" s="9" t="str">
        <f>Data[[#This Row],[schedule]]&amp;" | "&amp;Data[[#This Row],[section]]</f>
        <v>SCHEDULE 16: REPORT ON ASSOCIATED STATISTICS | 16a: Aircraft statistics: (i) International air passenger services</v>
      </c>
      <c r="N5754" s="9" t="str">
        <f t="shared" si="89"/>
        <v>SCHEDULE 16: REPORT ON ASSOCIATED STATISTICS | 16a: Aircraft statistics: (i) International air passenger services | Total MCTOW | Aircraft type: Boeing - B737-800</v>
      </c>
    </row>
    <row r="5755" spans="1:14">
      <c r="A5755" t="s">
        <v>3</v>
      </c>
      <c r="B5755">
        <v>2013</v>
      </c>
      <c r="C5755" t="s">
        <v>4984</v>
      </c>
      <c r="D5755" t="s">
        <v>4985</v>
      </c>
      <c r="E5755" t="s">
        <v>81</v>
      </c>
      <c r="F5755" t="s">
        <v>4986</v>
      </c>
      <c r="G5755">
        <v>13</v>
      </c>
      <c r="H5755" t="s">
        <v>6244</v>
      </c>
      <c r="I5755">
        <v>2013</v>
      </c>
      <c r="J5755" t="s">
        <v>4988</v>
      </c>
      <c r="K5755" t="s">
        <v>6245</v>
      </c>
      <c r="L5755">
        <v>2035</v>
      </c>
      <c r="M5755" s="9" t="str">
        <f>Data[[#This Row],[schedule]]&amp;" | "&amp;Data[[#This Row],[section]]</f>
        <v>SCHEDULE 16: REPORT ON ASSOCIATED STATISTICS | 16a: Aircraft statistics: (i) International air passenger services</v>
      </c>
      <c r="N5755" s="9" t="str">
        <f t="shared" si="89"/>
        <v>SCHEDULE 16: REPORT ON ASSOCIATED STATISTICS | 16a: Aircraft statistics: (i) International air passenger services | Total number of landings | Aircraft type: Boeing - B767-300ER</v>
      </c>
    </row>
    <row r="5756" spans="1:14">
      <c r="A5756" t="s">
        <v>3</v>
      </c>
      <c r="B5756">
        <v>2013</v>
      </c>
      <c r="C5756" t="s">
        <v>4984</v>
      </c>
      <c r="D5756" t="s">
        <v>4985</v>
      </c>
      <c r="E5756" t="s">
        <v>81</v>
      </c>
      <c r="F5756" t="s">
        <v>4990</v>
      </c>
      <c r="G5756">
        <v>13</v>
      </c>
      <c r="H5756" t="s">
        <v>6244</v>
      </c>
      <c r="I5756">
        <v>2013</v>
      </c>
      <c r="J5756" t="s">
        <v>304</v>
      </c>
      <c r="K5756" t="s">
        <v>6246</v>
      </c>
      <c r="L5756">
        <v>380219.15</v>
      </c>
      <c r="M5756" s="9" t="str">
        <f>Data[[#This Row],[schedule]]&amp;" | "&amp;Data[[#This Row],[section]]</f>
        <v>SCHEDULE 16: REPORT ON ASSOCIATED STATISTICS | 16a: Aircraft statistics: (i) International air passenger services</v>
      </c>
      <c r="N5756" s="9" t="str">
        <f t="shared" si="89"/>
        <v>SCHEDULE 16: REPORT ON ASSOCIATED STATISTICS | 16a: Aircraft statistics: (i) International air passenger services | Total MCTOW | Aircraft type: Boeing - B767-300ER</v>
      </c>
    </row>
    <row r="5757" spans="1:14">
      <c r="A5757" t="s">
        <v>3</v>
      </c>
      <c r="B5757">
        <v>2013</v>
      </c>
      <c r="C5757" t="s">
        <v>4984</v>
      </c>
      <c r="D5757" t="s">
        <v>4985</v>
      </c>
      <c r="E5757" t="s">
        <v>81</v>
      </c>
      <c r="F5757" t="s">
        <v>4986</v>
      </c>
      <c r="G5757">
        <v>14</v>
      </c>
      <c r="H5757" t="s">
        <v>6247</v>
      </c>
      <c r="I5757">
        <v>2013</v>
      </c>
      <c r="J5757" t="s">
        <v>4988</v>
      </c>
      <c r="K5757" t="s">
        <v>6248</v>
      </c>
      <c r="L5757">
        <v>4728</v>
      </c>
      <c r="M5757" s="9" t="str">
        <f>Data[[#This Row],[schedule]]&amp;" | "&amp;Data[[#This Row],[section]]</f>
        <v>SCHEDULE 16: REPORT ON ASSOCIATED STATISTICS | 16a: Aircraft statistics: (i) International air passenger services</v>
      </c>
      <c r="N5757" s="9" t="str">
        <f t="shared" si="89"/>
        <v>SCHEDULE 16: REPORT ON ASSOCIATED STATISTICS | 16a: Aircraft statistics: (i) International air passenger services | Total number of landings | Aircraft type: Airbus - A320</v>
      </c>
    </row>
    <row r="5758" spans="1:14">
      <c r="A5758" t="s">
        <v>3</v>
      </c>
      <c r="B5758">
        <v>2013</v>
      </c>
      <c r="C5758" t="s">
        <v>4984</v>
      </c>
      <c r="D5758" t="s">
        <v>4985</v>
      </c>
      <c r="E5758" t="s">
        <v>81</v>
      </c>
      <c r="F5758" t="s">
        <v>4990</v>
      </c>
      <c r="G5758">
        <v>14</v>
      </c>
      <c r="H5758" t="s">
        <v>6247</v>
      </c>
      <c r="I5758">
        <v>2013</v>
      </c>
      <c r="J5758" t="s">
        <v>304</v>
      </c>
      <c r="K5758" t="s">
        <v>6249</v>
      </c>
      <c r="L5758">
        <v>363316</v>
      </c>
      <c r="M5758" s="9" t="str">
        <f>Data[[#This Row],[schedule]]&amp;" | "&amp;Data[[#This Row],[section]]</f>
        <v>SCHEDULE 16: REPORT ON ASSOCIATED STATISTICS | 16a: Aircraft statistics: (i) International air passenger services</v>
      </c>
      <c r="N5758" s="9" t="str">
        <f t="shared" si="89"/>
        <v>SCHEDULE 16: REPORT ON ASSOCIATED STATISTICS | 16a: Aircraft statistics: (i) International air passenger services | Total MCTOW | Aircraft type: Airbus - A320</v>
      </c>
    </row>
    <row r="5759" spans="1:14">
      <c r="A5759" t="s">
        <v>3</v>
      </c>
      <c r="B5759">
        <v>2013</v>
      </c>
      <c r="C5759" t="s">
        <v>4984</v>
      </c>
      <c r="D5759" t="s">
        <v>4985</v>
      </c>
      <c r="E5759" t="s">
        <v>81</v>
      </c>
      <c r="F5759" t="s">
        <v>4986</v>
      </c>
      <c r="G5759">
        <v>15</v>
      </c>
      <c r="H5759" t="s">
        <v>6250</v>
      </c>
      <c r="I5759">
        <v>2013</v>
      </c>
      <c r="J5759" t="s">
        <v>4988</v>
      </c>
      <c r="K5759" t="s">
        <v>6251</v>
      </c>
      <c r="L5759">
        <v>635</v>
      </c>
      <c r="M5759" s="9" t="str">
        <f>Data[[#This Row],[schedule]]&amp;" | "&amp;Data[[#This Row],[section]]</f>
        <v>SCHEDULE 16: REPORT ON ASSOCIATED STATISTICS | 16a: Aircraft statistics: (i) International air passenger services</v>
      </c>
      <c r="N5759" s="9" t="str">
        <f t="shared" si="89"/>
        <v>SCHEDULE 16: REPORT ON ASSOCIATED STATISTICS | 16a: Aircraft statistics: (i) International air passenger services | Total number of landings | Aircraft type: Airbus - A380-800</v>
      </c>
    </row>
    <row r="5760" spans="1:14">
      <c r="A5760" t="s">
        <v>3</v>
      </c>
      <c r="B5760">
        <v>2013</v>
      </c>
      <c r="C5760" t="s">
        <v>4984</v>
      </c>
      <c r="D5760" t="s">
        <v>4985</v>
      </c>
      <c r="E5760" t="s">
        <v>81</v>
      </c>
      <c r="F5760" t="s">
        <v>4990</v>
      </c>
      <c r="G5760">
        <v>15</v>
      </c>
      <c r="H5760" t="s">
        <v>6250</v>
      </c>
      <c r="I5760">
        <v>2013</v>
      </c>
      <c r="J5760" t="s">
        <v>304</v>
      </c>
      <c r="K5760" t="s">
        <v>6252</v>
      </c>
      <c r="L5760">
        <v>361297</v>
      </c>
      <c r="M5760" s="9" t="str">
        <f>Data[[#This Row],[schedule]]&amp;" | "&amp;Data[[#This Row],[section]]</f>
        <v>SCHEDULE 16: REPORT ON ASSOCIATED STATISTICS | 16a: Aircraft statistics: (i) International air passenger services</v>
      </c>
      <c r="N5760" s="9" t="str">
        <f t="shared" si="89"/>
        <v>SCHEDULE 16: REPORT ON ASSOCIATED STATISTICS | 16a: Aircraft statistics: (i) International air passenger services | Total MCTOW | Aircraft type: Airbus - A380-800</v>
      </c>
    </row>
    <row r="5761" spans="1:14">
      <c r="A5761" t="s">
        <v>3</v>
      </c>
      <c r="B5761">
        <v>2013</v>
      </c>
      <c r="C5761" t="s">
        <v>4984</v>
      </c>
      <c r="D5761" t="s">
        <v>4985</v>
      </c>
      <c r="E5761" t="s">
        <v>81</v>
      </c>
      <c r="F5761" t="s">
        <v>4986</v>
      </c>
      <c r="G5761">
        <v>16</v>
      </c>
      <c r="H5761" t="s">
        <v>6253</v>
      </c>
      <c r="I5761">
        <v>2013</v>
      </c>
      <c r="J5761" t="s">
        <v>4988</v>
      </c>
      <c r="K5761" t="s">
        <v>6254</v>
      </c>
      <c r="L5761">
        <v>1161</v>
      </c>
      <c r="M5761" s="9" t="str">
        <f>Data[[#This Row],[schedule]]&amp;" | "&amp;Data[[#This Row],[section]]</f>
        <v>SCHEDULE 16: REPORT ON ASSOCIATED STATISTICS | 16a: Aircraft statistics: (i) International air passenger services</v>
      </c>
      <c r="N5761" s="9" t="str">
        <f t="shared" si="89"/>
        <v>SCHEDULE 16: REPORT ON ASSOCIATED STATISTICS | 16a: Aircraft statistics: (i) International air passenger services | Total number of landings | Aircraft type: Airbus - A340-300</v>
      </c>
    </row>
    <row r="5762" spans="1:14">
      <c r="A5762" t="s">
        <v>3</v>
      </c>
      <c r="B5762">
        <v>2013</v>
      </c>
      <c r="C5762" t="s">
        <v>4984</v>
      </c>
      <c r="D5762" t="s">
        <v>4985</v>
      </c>
      <c r="E5762" t="s">
        <v>81</v>
      </c>
      <c r="F5762" t="s">
        <v>4990</v>
      </c>
      <c r="G5762">
        <v>16</v>
      </c>
      <c r="H5762" t="s">
        <v>6253</v>
      </c>
      <c r="I5762">
        <v>2013</v>
      </c>
      <c r="J5762" t="s">
        <v>304</v>
      </c>
      <c r="K5762" t="s">
        <v>6255</v>
      </c>
      <c r="L5762">
        <v>319275</v>
      </c>
      <c r="M5762" s="9" t="str">
        <f>Data[[#This Row],[schedule]]&amp;" | "&amp;Data[[#This Row],[section]]</f>
        <v>SCHEDULE 16: REPORT ON ASSOCIATED STATISTICS | 16a: Aircraft statistics: (i) International air passenger services</v>
      </c>
      <c r="N5762" s="9" t="str">
        <f t="shared" ref="N5762:N5825" si="90">SUBSTITUTE(SUBSTITUTE(SUBSTITUTE(C5762&amp;" | "&amp;D5762&amp;" | "&amp;E5762&amp;" | "&amp;F5762&amp;" | "&amp;H5762," |  |  | "," | ")," |  |  | "," | ")," |  | "," | ")</f>
        <v>SCHEDULE 16: REPORT ON ASSOCIATED STATISTICS | 16a: Aircraft statistics: (i) International air passenger services | Total MCTOW | Aircraft type: Airbus - A340-300</v>
      </c>
    </row>
    <row r="5763" spans="1:14">
      <c r="A5763" t="s">
        <v>3</v>
      </c>
      <c r="B5763">
        <v>2013</v>
      </c>
      <c r="C5763" t="s">
        <v>4984</v>
      </c>
      <c r="D5763" t="s">
        <v>4985</v>
      </c>
      <c r="E5763" t="s">
        <v>81</v>
      </c>
      <c r="F5763" t="s">
        <v>4986</v>
      </c>
      <c r="G5763">
        <v>17</v>
      </c>
      <c r="H5763" t="s">
        <v>6256</v>
      </c>
      <c r="I5763">
        <v>2013</v>
      </c>
      <c r="J5763" t="s">
        <v>4988</v>
      </c>
      <c r="K5763" t="s">
        <v>4422</v>
      </c>
      <c r="L5763">
        <v>568</v>
      </c>
      <c r="M5763" s="9" t="str">
        <f>Data[[#This Row],[schedule]]&amp;" | "&amp;Data[[#This Row],[section]]</f>
        <v>SCHEDULE 16: REPORT ON ASSOCIATED STATISTICS | 16a: Aircraft statistics: (i) International air passenger services</v>
      </c>
      <c r="N5763" s="9" t="str">
        <f t="shared" si="90"/>
        <v>SCHEDULE 16: REPORT ON ASSOCIATED STATISTICS | 16a: Aircraft statistics: (i) International air passenger services | Total number of landings | Aircraft type: Boeing - B747-400</v>
      </c>
    </row>
    <row r="5764" spans="1:14">
      <c r="A5764" t="s">
        <v>3</v>
      </c>
      <c r="B5764">
        <v>2013</v>
      </c>
      <c r="C5764" t="s">
        <v>4984</v>
      </c>
      <c r="D5764" t="s">
        <v>4985</v>
      </c>
      <c r="E5764" t="s">
        <v>81</v>
      </c>
      <c r="F5764" t="s">
        <v>4990</v>
      </c>
      <c r="G5764">
        <v>17</v>
      </c>
      <c r="H5764" t="s">
        <v>6256</v>
      </c>
      <c r="I5764">
        <v>2013</v>
      </c>
      <c r="J5764" t="s">
        <v>304</v>
      </c>
      <c r="K5764" t="s">
        <v>6257</v>
      </c>
      <c r="L5764">
        <v>224845.95699999999</v>
      </c>
      <c r="M5764" s="9" t="str">
        <f>Data[[#This Row],[schedule]]&amp;" | "&amp;Data[[#This Row],[section]]</f>
        <v>SCHEDULE 16: REPORT ON ASSOCIATED STATISTICS | 16a: Aircraft statistics: (i) International air passenger services</v>
      </c>
      <c r="N5764" s="9" t="str">
        <f t="shared" si="90"/>
        <v>SCHEDULE 16: REPORT ON ASSOCIATED STATISTICS | 16a: Aircraft statistics: (i) International air passenger services | Total MCTOW | Aircraft type: Boeing - B747-400</v>
      </c>
    </row>
    <row r="5765" spans="1:14">
      <c r="A5765" t="s">
        <v>3</v>
      </c>
      <c r="B5765">
        <v>2013</v>
      </c>
      <c r="C5765" t="s">
        <v>4984</v>
      </c>
      <c r="D5765" t="s">
        <v>4985</v>
      </c>
      <c r="E5765" t="s">
        <v>81</v>
      </c>
      <c r="F5765" t="s">
        <v>4986</v>
      </c>
      <c r="G5765">
        <v>18</v>
      </c>
      <c r="H5765" t="s">
        <v>6258</v>
      </c>
      <c r="I5765">
        <v>2013</v>
      </c>
      <c r="J5765" t="s">
        <v>4988</v>
      </c>
      <c r="K5765" t="s">
        <v>6259</v>
      </c>
      <c r="L5765">
        <v>677</v>
      </c>
      <c r="M5765" s="9" t="str">
        <f>Data[[#This Row],[schedule]]&amp;" | "&amp;Data[[#This Row],[section]]</f>
        <v>SCHEDULE 16: REPORT ON ASSOCIATED STATISTICS | 16a: Aircraft statistics: (i) International air passenger services</v>
      </c>
      <c r="N5765" s="9" t="str">
        <f t="shared" si="90"/>
        <v>SCHEDULE 16: REPORT ON ASSOCIATED STATISTICS | 16a: Aircraft statistics: (i) International air passenger services | Total number of landings | Aircraft type: Airbus - A330-200</v>
      </c>
    </row>
    <row r="5766" spans="1:14">
      <c r="A5766" t="s">
        <v>3</v>
      </c>
      <c r="B5766">
        <v>2013</v>
      </c>
      <c r="C5766" t="s">
        <v>4984</v>
      </c>
      <c r="D5766" t="s">
        <v>4985</v>
      </c>
      <c r="E5766" t="s">
        <v>81</v>
      </c>
      <c r="F5766" t="s">
        <v>4990</v>
      </c>
      <c r="G5766">
        <v>18</v>
      </c>
      <c r="H5766" t="s">
        <v>6258</v>
      </c>
      <c r="I5766">
        <v>2013</v>
      </c>
      <c r="J5766" t="s">
        <v>304</v>
      </c>
      <c r="K5766" t="s">
        <v>6260</v>
      </c>
      <c r="L5766">
        <v>154954</v>
      </c>
      <c r="M5766" s="9" t="str">
        <f>Data[[#This Row],[schedule]]&amp;" | "&amp;Data[[#This Row],[section]]</f>
        <v>SCHEDULE 16: REPORT ON ASSOCIATED STATISTICS | 16a: Aircraft statistics: (i) International air passenger services</v>
      </c>
      <c r="N5766" s="9" t="str">
        <f t="shared" si="90"/>
        <v>SCHEDULE 16: REPORT ON ASSOCIATED STATISTICS | 16a: Aircraft statistics: (i) International air passenger services | Total MCTOW | Aircraft type: Airbus - A330-200</v>
      </c>
    </row>
    <row r="5767" spans="1:14">
      <c r="A5767" t="s">
        <v>3</v>
      </c>
      <c r="B5767">
        <v>2013</v>
      </c>
      <c r="C5767" t="s">
        <v>4984</v>
      </c>
      <c r="D5767" t="s">
        <v>4985</v>
      </c>
      <c r="E5767" t="s">
        <v>81</v>
      </c>
      <c r="F5767" t="s">
        <v>4986</v>
      </c>
      <c r="G5767">
        <v>19</v>
      </c>
      <c r="H5767" t="s">
        <v>6261</v>
      </c>
      <c r="I5767">
        <v>2013</v>
      </c>
      <c r="J5767" t="s">
        <v>4988</v>
      </c>
      <c r="K5767" t="s">
        <v>6262</v>
      </c>
      <c r="L5767">
        <v>294</v>
      </c>
      <c r="M5767" s="9" t="str">
        <f>Data[[#This Row],[schedule]]&amp;" | "&amp;Data[[#This Row],[section]]</f>
        <v>SCHEDULE 16: REPORT ON ASSOCIATED STATISTICS | 16a: Aircraft statistics: (i) International air passenger services</v>
      </c>
      <c r="N5767" s="9" t="str">
        <f t="shared" si="90"/>
        <v>SCHEDULE 16: REPORT ON ASSOCIATED STATISTICS | 16a: Aircraft statistics: (i) International air passenger services | Total number of landings | Aircraft type: Airbus - A330-300</v>
      </c>
    </row>
    <row r="5768" spans="1:14">
      <c r="A5768" t="s">
        <v>3</v>
      </c>
      <c r="B5768">
        <v>2013</v>
      </c>
      <c r="C5768" t="s">
        <v>4984</v>
      </c>
      <c r="D5768" t="s">
        <v>4985</v>
      </c>
      <c r="E5768" t="s">
        <v>81</v>
      </c>
      <c r="F5768" t="s">
        <v>4990</v>
      </c>
      <c r="G5768">
        <v>19</v>
      </c>
      <c r="H5768" t="s">
        <v>6261</v>
      </c>
      <c r="I5768">
        <v>2013</v>
      </c>
      <c r="J5768" t="s">
        <v>304</v>
      </c>
      <c r="K5768" t="s">
        <v>6263</v>
      </c>
      <c r="L5768">
        <v>62328</v>
      </c>
      <c r="M5768" s="9" t="str">
        <f>Data[[#This Row],[schedule]]&amp;" | "&amp;Data[[#This Row],[section]]</f>
        <v>SCHEDULE 16: REPORT ON ASSOCIATED STATISTICS | 16a: Aircraft statistics: (i) International air passenger services</v>
      </c>
      <c r="N5768" s="9" t="str">
        <f t="shared" si="90"/>
        <v>SCHEDULE 16: REPORT ON ASSOCIATED STATISTICS | 16a: Aircraft statistics: (i) International air passenger services | Total MCTOW | Aircraft type: Airbus - A330-300</v>
      </c>
    </row>
    <row r="5769" spans="1:14">
      <c r="A5769" t="s">
        <v>3</v>
      </c>
      <c r="B5769">
        <v>2013</v>
      </c>
      <c r="C5769" t="s">
        <v>4984</v>
      </c>
      <c r="D5769" t="s">
        <v>4985</v>
      </c>
      <c r="E5769" t="s">
        <v>81</v>
      </c>
      <c r="F5769" t="s">
        <v>4986</v>
      </c>
      <c r="G5769">
        <v>20</v>
      </c>
      <c r="H5769" t="s">
        <v>6264</v>
      </c>
      <c r="I5769">
        <v>2013</v>
      </c>
      <c r="J5769" t="s">
        <v>4988</v>
      </c>
      <c r="K5769" t="s">
        <v>6265</v>
      </c>
      <c r="L5769">
        <v>240</v>
      </c>
      <c r="M5769" s="9" t="str">
        <f>Data[[#This Row],[schedule]]&amp;" | "&amp;Data[[#This Row],[section]]</f>
        <v>SCHEDULE 16: REPORT ON ASSOCIATED STATISTICS | 16a: Aircraft statistics: (i) International air passenger services</v>
      </c>
      <c r="N5769" s="9" t="str">
        <f t="shared" si="90"/>
        <v>SCHEDULE 16: REPORT ON ASSOCIATED STATISTICS | 16a: Aircraft statistics: (i) International air passenger services | Total number of landings | Aircraft type: Boeing - B757-200</v>
      </c>
    </row>
    <row r="5770" spans="1:14">
      <c r="A5770" t="s">
        <v>3</v>
      </c>
      <c r="B5770">
        <v>2013</v>
      </c>
      <c r="C5770" t="s">
        <v>4984</v>
      </c>
      <c r="D5770" t="s">
        <v>4985</v>
      </c>
      <c r="E5770" t="s">
        <v>81</v>
      </c>
      <c r="F5770" t="s">
        <v>4990</v>
      </c>
      <c r="G5770">
        <v>20</v>
      </c>
      <c r="H5770" t="s">
        <v>6264</v>
      </c>
      <c r="I5770">
        <v>2013</v>
      </c>
      <c r="J5770" t="s">
        <v>304</v>
      </c>
      <c r="K5770" t="s">
        <v>6266</v>
      </c>
      <c r="L5770">
        <v>26140.488000000001</v>
      </c>
      <c r="M5770" s="9" t="str">
        <f>Data[[#This Row],[schedule]]&amp;" | "&amp;Data[[#This Row],[section]]</f>
        <v>SCHEDULE 16: REPORT ON ASSOCIATED STATISTICS | 16a: Aircraft statistics: (i) International air passenger services</v>
      </c>
      <c r="N5770" s="9" t="str">
        <f t="shared" si="90"/>
        <v>SCHEDULE 16: REPORT ON ASSOCIATED STATISTICS | 16a: Aircraft statistics: (i) International air passenger services | Total MCTOW | Aircraft type: Boeing - B757-200</v>
      </c>
    </row>
    <row r="5771" spans="1:14">
      <c r="A5771" t="s">
        <v>3</v>
      </c>
      <c r="B5771">
        <v>2013</v>
      </c>
      <c r="C5771" t="s">
        <v>4984</v>
      </c>
      <c r="D5771" t="s">
        <v>4985</v>
      </c>
      <c r="E5771" t="s">
        <v>81</v>
      </c>
      <c r="F5771" t="s">
        <v>4986</v>
      </c>
      <c r="G5771">
        <v>21</v>
      </c>
      <c r="H5771" t="s">
        <v>6267</v>
      </c>
      <c r="I5771">
        <v>2013</v>
      </c>
      <c r="J5771" t="s">
        <v>4988</v>
      </c>
      <c r="K5771" t="s">
        <v>5815</v>
      </c>
      <c r="L5771">
        <v>192</v>
      </c>
      <c r="M5771" s="9" t="str">
        <f>Data[[#This Row],[schedule]]&amp;" | "&amp;Data[[#This Row],[section]]</f>
        <v>SCHEDULE 16: REPORT ON ASSOCIATED STATISTICS | 16a: Aircraft statistics: (i) International air passenger services</v>
      </c>
      <c r="N5771" s="9" t="str">
        <f t="shared" si="90"/>
        <v>SCHEDULE 16: REPORT ON ASSOCIATED STATISTICS | 16a: Aircraft statistics: (i) International air passenger services | Total number of landings | Aircraft type: Boeing - B737-200</v>
      </c>
    </row>
    <row r="5772" spans="1:14">
      <c r="A5772" t="s">
        <v>3</v>
      </c>
      <c r="B5772">
        <v>2013</v>
      </c>
      <c r="C5772" t="s">
        <v>4984</v>
      </c>
      <c r="D5772" t="s">
        <v>4985</v>
      </c>
      <c r="E5772" t="s">
        <v>81</v>
      </c>
      <c r="F5772" t="s">
        <v>4990</v>
      </c>
      <c r="G5772">
        <v>21</v>
      </c>
      <c r="H5772" t="s">
        <v>6267</v>
      </c>
      <c r="I5772">
        <v>2013</v>
      </c>
      <c r="J5772" t="s">
        <v>304</v>
      </c>
      <c r="K5772" t="s">
        <v>6268</v>
      </c>
      <c r="L5772">
        <v>13455.552</v>
      </c>
      <c r="M5772" s="9" t="str">
        <f>Data[[#This Row],[schedule]]&amp;" | "&amp;Data[[#This Row],[section]]</f>
        <v>SCHEDULE 16: REPORT ON ASSOCIATED STATISTICS | 16a: Aircraft statistics: (i) International air passenger services</v>
      </c>
      <c r="N5772" s="9" t="str">
        <f t="shared" si="90"/>
        <v>SCHEDULE 16: REPORT ON ASSOCIATED STATISTICS | 16a: Aircraft statistics: (i) International air passenger services | Total MCTOW | Aircraft type: Boeing - B737-200</v>
      </c>
    </row>
    <row r="5773" spans="1:14">
      <c r="A5773" t="s">
        <v>3</v>
      </c>
      <c r="B5773">
        <v>2013</v>
      </c>
      <c r="C5773" t="s">
        <v>4984</v>
      </c>
      <c r="D5773" t="s">
        <v>4985</v>
      </c>
      <c r="E5773" t="s">
        <v>81</v>
      </c>
      <c r="F5773" t="s">
        <v>4986</v>
      </c>
      <c r="G5773">
        <v>22</v>
      </c>
      <c r="H5773" t="s">
        <v>6269</v>
      </c>
      <c r="I5773">
        <v>2013</v>
      </c>
      <c r="J5773" t="s">
        <v>4988</v>
      </c>
      <c r="K5773" t="s">
        <v>5237</v>
      </c>
      <c r="L5773">
        <v>41</v>
      </c>
      <c r="M5773" s="9" t="str">
        <f>Data[[#This Row],[schedule]]&amp;" | "&amp;Data[[#This Row],[section]]</f>
        <v>SCHEDULE 16: REPORT ON ASSOCIATED STATISTICS | 16a: Aircraft statistics: (i) International air passenger services</v>
      </c>
      <c r="N5773" s="9" t="str">
        <f t="shared" si="90"/>
        <v>SCHEDULE 16: REPORT ON ASSOCIATED STATISTICS | 16a: Aircraft statistics: (i) International air passenger services | Total number of landings | Aircraft type: McDonnell Douglas - MD-11</v>
      </c>
    </row>
    <row r="5774" spans="1:14">
      <c r="A5774" t="s">
        <v>3</v>
      </c>
      <c r="B5774">
        <v>2013</v>
      </c>
      <c r="C5774" t="s">
        <v>4984</v>
      </c>
      <c r="D5774" t="s">
        <v>4985</v>
      </c>
      <c r="E5774" t="s">
        <v>81</v>
      </c>
      <c r="F5774" t="s">
        <v>4990</v>
      </c>
      <c r="G5774">
        <v>22</v>
      </c>
      <c r="H5774" t="s">
        <v>6269</v>
      </c>
      <c r="I5774">
        <v>2013</v>
      </c>
      <c r="J5774" t="s">
        <v>304</v>
      </c>
      <c r="K5774" t="s">
        <v>6270</v>
      </c>
      <c r="L5774">
        <v>11493.12</v>
      </c>
      <c r="M5774" s="9" t="str">
        <f>Data[[#This Row],[schedule]]&amp;" | "&amp;Data[[#This Row],[section]]</f>
        <v>SCHEDULE 16: REPORT ON ASSOCIATED STATISTICS | 16a: Aircraft statistics: (i) International air passenger services</v>
      </c>
      <c r="N5774" s="9" t="str">
        <f t="shared" si="90"/>
        <v>SCHEDULE 16: REPORT ON ASSOCIATED STATISTICS | 16a: Aircraft statistics: (i) International air passenger services | Total MCTOW | Aircraft type: McDonnell Douglas - MD-11</v>
      </c>
    </row>
    <row r="5775" spans="1:14">
      <c r="A5775" t="s">
        <v>3</v>
      </c>
      <c r="B5775">
        <v>2013</v>
      </c>
      <c r="C5775" t="s">
        <v>4984</v>
      </c>
      <c r="D5775" t="s">
        <v>4985</v>
      </c>
      <c r="E5775" t="s">
        <v>81</v>
      </c>
      <c r="F5775" t="s">
        <v>4986</v>
      </c>
      <c r="G5775">
        <v>23</v>
      </c>
      <c r="H5775" t="s">
        <v>6271</v>
      </c>
      <c r="I5775">
        <v>2013</v>
      </c>
      <c r="J5775" t="s">
        <v>4988</v>
      </c>
      <c r="K5775" t="s">
        <v>4941</v>
      </c>
      <c r="L5775">
        <v>15</v>
      </c>
      <c r="M5775" s="9" t="str">
        <f>Data[[#This Row],[schedule]]&amp;" | "&amp;Data[[#This Row],[section]]</f>
        <v>SCHEDULE 16: REPORT ON ASSOCIATED STATISTICS | 16a: Aircraft statistics: (i) International air passenger services</v>
      </c>
      <c r="N5775" s="9" t="str">
        <f t="shared" si="90"/>
        <v>SCHEDULE 16: REPORT ON ASSOCIATED STATISTICS | 16a: Aircraft statistics: (i) International air passenger services | Total number of landings | Aircraft type: Boeing - B737-300</v>
      </c>
    </row>
    <row r="5776" spans="1:14">
      <c r="A5776" t="s">
        <v>3</v>
      </c>
      <c r="B5776">
        <v>2013</v>
      </c>
      <c r="C5776" t="s">
        <v>4984</v>
      </c>
      <c r="D5776" t="s">
        <v>4985</v>
      </c>
      <c r="E5776" t="s">
        <v>81</v>
      </c>
      <c r="F5776" t="s">
        <v>4990</v>
      </c>
      <c r="G5776">
        <v>23</v>
      </c>
      <c r="H5776" t="s">
        <v>6271</v>
      </c>
      <c r="I5776">
        <v>2013</v>
      </c>
      <c r="J5776" t="s">
        <v>304</v>
      </c>
      <c r="K5776" t="s">
        <v>6272</v>
      </c>
      <c r="L5776">
        <v>948.69299999999998</v>
      </c>
      <c r="M5776" s="9" t="str">
        <f>Data[[#This Row],[schedule]]&amp;" | "&amp;Data[[#This Row],[section]]</f>
        <v>SCHEDULE 16: REPORT ON ASSOCIATED STATISTICS | 16a: Aircraft statistics: (i) International air passenger services</v>
      </c>
      <c r="N5776" s="9" t="str">
        <f t="shared" si="90"/>
        <v>SCHEDULE 16: REPORT ON ASSOCIATED STATISTICS | 16a: Aircraft statistics: (i) International air passenger services | Total MCTOW | Aircraft type: Boeing - B737-300</v>
      </c>
    </row>
    <row r="5777" spans="1:14">
      <c r="A5777" t="s">
        <v>3</v>
      </c>
      <c r="B5777">
        <v>2013</v>
      </c>
      <c r="C5777" t="s">
        <v>4984</v>
      </c>
      <c r="D5777" t="s">
        <v>4985</v>
      </c>
      <c r="E5777" t="s">
        <v>81</v>
      </c>
      <c r="F5777" t="s">
        <v>4986</v>
      </c>
      <c r="G5777">
        <v>24</v>
      </c>
      <c r="H5777" t="s">
        <v>6273</v>
      </c>
      <c r="I5777">
        <v>2013</v>
      </c>
      <c r="J5777" t="s">
        <v>4988</v>
      </c>
      <c r="K5777" t="s">
        <v>1308</v>
      </c>
      <c r="L5777">
        <v>2</v>
      </c>
      <c r="M5777" s="9" t="str">
        <f>Data[[#This Row],[schedule]]&amp;" | "&amp;Data[[#This Row],[section]]</f>
        <v>SCHEDULE 16: REPORT ON ASSOCIATED STATISTICS | 16a: Aircraft statistics: (i) International air passenger services</v>
      </c>
      <c r="N5777" s="9" t="str">
        <f t="shared" si="90"/>
        <v>SCHEDULE 16: REPORT ON ASSOCIATED STATISTICS | 16a: Aircraft statistics: (i) International air passenger services | Total number of landings | Aircraft type: Boeing - B777-300</v>
      </c>
    </row>
    <row r="5778" spans="1:14">
      <c r="A5778" t="s">
        <v>3</v>
      </c>
      <c r="B5778">
        <v>2013</v>
      </c>
      <c r="C5778" t="s">
        <v>4984</v>
      </c>
      <c r="D5778" t="s">
        <v>4985</v>
      </c>
      <c r="E5778" t="s">
        <v>81</v>
      </c>
      <c r="F5778" t="s">
        <v>4990</v>
      </c>
      <c r="G5778">
        <v>24</v>
      </c>
      <c r="H5778" t="s">
        <v>6273</v>
      </c>
      <c r="I5778">
        <v>2013</v>
      </c>
      <c r="J5778" t="s">
        <v>304</v>
      </c>
      <c r="K5778" t="s">
        <v>6274</v>
      </c>
      <c r="L5778">
        <v>586.26700000000005</v>
      </c>
      <c r="M5778" s="9" t="str">
        <f>Data[[#This Row],[schedule]]&amp;" | "&amp;Data[[#This Row],[section]]</f>
        <v>SCHEDULE 16: REPORT ON ASSOCIATED STATISTICS | 16a: Aircraft statistics: (i) International air passenger services</v>
      </c>
      <c r="N5778" s="9" t="str">
        <f t="shared" si="90"/>
        <v>SCHEDULE 16: REPORT ON ASSOCIATED STATISTICS | 16a: Aircraft statistics: (i) International air passenger services | Total MCTOW | Aircraft type: Boeing - B777-300</v>
      </c>
    </row>
    <row r="5779" spans="1:14">
      <c r="A5779" t="s">
        <v>3</v>
      </c>
      <c r="B5779">
        <v>2013</v>
      </c>
      <c r="C5779" t="s">
        <v>4984</v>
      </c>
      <c r="D5779" t="s">
        <v>4985</v>
      </c>
      <c r="E5779" t="s">
        <v>81</v>
      </c>
      <c r="F5779" t="s">
        <v>4986</v>
      </c>
      <c r="G5779">
        <v>25</v>
      </c>
      <c r="H5779" t="s">
        <v>6275</v>
      </c>
      <c r="I5779">
        <v>2013</v>
      </c>
      <c r="J5779" t="s">
        <v>4988</v>
      </c>
      <c r="K5779" t="s">
        <v>1624</v>
      </c>
      <c r="L5779">
        <v>1</v>
      </c>
      <c r="M5779" s="9" t="str">
        <f>Data[[#This Row],[schedule]]&amp;" | "&amp;Data[[#This Row],[section]]</f>
        <v>SCHEDULE 16: REPORT ON ASSOCIATED STATISTICS | 16a: Aircraft statistics: (i) International air passenger services</v>
      </c>
      <c r="N5779" s="9" t="str">
        <f t="shared" si="90"/>
        <v>SCHEDULE 16: REPORT ON ASSOCIATED STATISTICS | 16a: Aircraft statistics: (i) International air passenger services | Total number of landings | Aircraft type: Airbus - A340-200</v>
      </c>
    </row>
    <row r="5780" spans="1:14">
      <c r="A5780" t="s">
        <v>3</v>
      </c>
      <c r="B5780">
        <v>2013</v>
      </c>
      <c r="C5780" t="s">
        <v>4984</v>
      </c>
      <c r="D5780" t="s">
        <v>4985</v>
      </c>
      <c r="E5780" t="s">
        <v>81</v>
      </c>
      <c r="F5780" t="s">
        <v>4990</v>
      </c>
      <c r="G5780">
        <v>25</v>
      </c>
      <c r="H5780" t="s">
        <v>6275</v>
      </c>
      <c r="I5780">
        <v>2013</v>
      </c>
      <c r="J5780" t="s">
        <v>304</v>
      </c>
      <c r="K5780" t="s">
        <v>6276</v>
      </c>
      <c r="L5780">
        <v>260</v>
      </c>
      <c r="M5780" s="9" t="str">
        <f>Data[[#This Row],[schedule]]&amp;" | "&amp;Data[[#This Row],[section]]</f>
        <v>SCHEDULE 16: REPORT ON ASSOCIATED STATISTICS | 16a: Aircraft statistics: (i) International air passenger services</v>
      </c>
      <c r="N5780" s="9" t="str">
        <f t="shared" si="90"/>
        <v>SCHEDULE 16: REPORT ON ASSOCIATED STATISTICS | 16a: Aircraft statistics: (i) International air passenger services | Total MCTOW | Aircraft type: Airbus - A340-200</v>
      </c>
    </row>
    <row r="5781" spans="1:14">
      <c r="A5781" t="s">
        <v>3</v>
      </c>
      <c r="B5781">
        <v>2013</v>
      </c>
      <c r="C5781" t="s">
        <v>4984</v>
      </c>
      <c r="D5781" t="s">
        <v>4985</v>
      </c>
      <c r="E5781" t="s">
        <v>81</v>
      </c>
      <c r="F5781" t="s">
        <v>4986</v>
      </c>
      <c r="G5781">
        <v>26</v>
      </c>
      <c r="H5781" t="s">
        <v>6277</v>
      </c>
      <c r="I5781">
        <v>2013</v>
      </c>
      <c r="J5781" t="s">
        <v>4988</v>
      </c>
      <c r="K5781" t="s">
        <v>4453</v>
      </c>
      <c r="L5781">
        <v>3</v>
      </c>
      <c r="M5781" s="9" t="str">
        <f>Data[[#This Row],[schedule]]&amp;" | "&amp;Data[[#This Row],[section]]</f>
        <v>SCHEDULE 16: REPORT ON ASSOCIATED STATISTICS | 16a: Aircraft statistics: (i) International air passenger services</v>
      </c>
      <c r="N5781" s="9" t="str">
        <f t="shared" si="90"/>
        <v>SCHEDULE 16: REPORT ON ASSOCIATED STATISTICS | 16a: Aircraft statistics: (i) International air passenger services | Total number of landings | Aircraft type: Grumman - G-4</v>
      </c>
    </row>
    <row r="5782" spans="1:14">
      <c r="A5782" t="s">
        <v>3</v>
      </c>
      <c r="B5782">
        <v>2013</v>
      </c>
      <c r="C5782" t="s">
        <v>4984</v>
      </c>
      <c r="D5782" t="s">
        <v>4985</v>
      </c>
      <c r="E5782" t="s">
        <v>81</v>
      </c>
      <c r="F5782" t="s">
        <v>4990</v>
      </c>
      <c r="G5782">
        <v>26</v>
      </c>
      <c r="H5782" t="s">
        <v>6277</v>
      </c>
      <c r="I5782">
        <v>2013</v>
      </c>
      <c r="J5782" t="s">
        <v>304</v>
      </c>
      <c r="K5782" t="s">
        <v>6278</v>
      </c>
      <c r="L5782">
        <v>99.608999999999995</v>
      </c>
      <c r="M5782" s="9" t="str">
        <f>Data[[#This Row],[schedule]]&amp;" | "&amp;Data[[#This Row],[section]]</f>
        <v>SCHEDULE 16: REPORT ON ASSOCIATED STATISTICS | 16a: Aircraft statistics: (i) International air passenger services</v>
      </c>
      <c r="N5782" s="9" t="str">
        <f t="shared" si="90"/>
        <v>SCHEDULE 16: REPORT ON ASSOCIATED STATISTICS | 16a: Aircraft statistics: (i) International air passenger services | Total MCTOW | Aircraft type: Grumman - G-4</v>
      </c>
    </row>
    <row r="5783" spans="1:14">
      <c r="A5783" t="s">
        <v>3</v>
      </c>
      <c r="B5783">
        <v>2013</v>
      </c>
      <c r="C5783" t="s">
        <v>4984</v>
      </c>
      <c r="D5783" t="s">
        <v>4985</v>
      </c>
      <c r="E5783" t="s">
        <v>81</v>
      </c>
      <c r="F5783" t="s">
        <v>4986</v>
      </c>
      <c r="G5783">
        <v>27</v>
      </c>
      <c r="H5783" t="s">
        <v>6279</v>
      </c>
      <c r="I5783">
        <v>2013</v>
      </c>
      <c r="J5783" t="s">
        <v>4988</v>
      </c>
      <c r="K5783" t="s">
        <v>1308</v>
      </c>
      <c r="L5783">
        <v>2</v>
      </c>
      <c r="M5783" s="9" t="str">
        <f>Data[[#This Row],[schedule]]&amp;" | "&amp;Data[[#This Row],[section]]</f>
        <v>SCHEDULE 16: REPORT ON ASSOCIATED STATISTICS | 16a: Aircraft statistics: (i) International air passenger services</v>
      </c>
      <c r="N5783" s="9" t="str">
        <f t="shared" si="90"/>
        <v>SCHEDULE 16: REPORT ON ASSOCIATED STATISTICS | 16a: Aircraft statistics: (i) International air passenger services | Total number of landings | Aircraft type: Bombardier - BD-700 Global Express</v>
      </c>
    </row>
    <row r="5784" spans="1:14">
      <c r="A5784" t="s">
        <v>3</v>
      </c>
      <c r="B5784">
        <v>2013</v>
      </c>
      <c r="C5784" t="s">
        <v>4984</v>
      </c>
      <c r="D5784" t="s">
        <v>4985</v>
      </c>
      <c r="E5784" t="s">
        <v>81</v>
      </c>
      <c r="F5784" t="s">
        <v>4990</v>
      </c>
      <c r="G5784">
        <v>27</v>
      </c>
      <c r="H5784" t="s">
        <v>6279</v>
      </c>
      <c r="I5784">
        <v>2013</v>
      </c>
      <c r="J5784" t="s">
        <v>304</v>
      </c>
      <c r="K5784" t="s">
        <v>6280</v>
      </c>
      <c r="L5784">
        <v>87.09</v>
      </c>
      <c r="M5784" s="9" t="str">
        <f>Data[[#This Row],[schedule]]&amp;" | "&amp;Data[[#This Row],[section]]</f>
        <v>SCHEDULE 16: REPORT ON ASSOCIATED STATISTICS | 16a: Aircraft statistics: (i) International air passenger services</v>
      </c>
      <c r="N5784" s="9" t="str">
        <f t="shared" si="90"/>
        <v>SCHEDULE 16: REPORT ON ASSOCIATED STATISTICS | 16a: Aircraft statistics: (i) International air passenger services | Total MCTOW | Aircraft type: Bombardier - BD-700 Global Express</v>
      </c>
    </row>
    <row r="5785" spans="1:14">
      <c r="A5785" t="s">
        <v>3</v>
      </c>
      <c r="B5785">
        <v>2013</v>
      </c>
      <c r="C5785" t="s">
        <v>4984</v>
      </c>
      <c r="D5785" t="s">
        <v>4985</v>
      </c>
      <c r="E5785" t="s">
        <v>81</v>
      </c>
      <c r="F5785" t="s">
        <v>4986</v>
      </c>
      <c r="G5785">
        <v>28</v>
      </c>
      <c r="H5785" t="s">
        <v>6281</v>
      </c>
      <c r="I5785">
        <v>2013</v>
      </c>
      <c r="J5785" t="s">
        <v>4988</v>
      </c>
      <c r="K5785" t="s">
        <v>1624</v>
      </c>
      <c r="L5785">
        <v>1</v>
      </c>
      <c r="M5785" s="9" t="str">
        <f>Data[[#This Row],[schedule]]&amp;" | "&amp;Data[[#This Row],[section]]</f>
        <v>SCHEDULE 16: REPORT ON ASSOCIATED STATISTICS | 16a: Aircraft statistics: (i) International air passenger services</v>
      </c>
      <c r="N5785" s="9" t="str">
        <f t="shared" si="90"/>
        <v>SCHEDULE 16: REPORT ON ASSOCIATED STATISTICS | 16a: Aircraft statistics: (i) International air passenger services | Total number of landings | Aircraft type: Boeing - B737-400</v>
      </c>
    </row>
    <row r="5786" spans="1:14">
      <c r="A5786" t="s">
        <v>3</v>
      </c>
      <c r="B5786">
        <v>2013</v>
      </c>
      <c r="C5786" t="s">
        <v>4984</v>
      </c>
      <c r="D5786" t="s">
        <v>4985</v>
      </c>
      <c r="E5786" t="s">
        <v>81</v>
      </c>
      <c r="F5786" t="s">
        <v>4990</v>
      </c>
      <c r="G5786">
        <v>28</v>
      </c>
      <c r="H5786" t="s">
        <v>6281</v>
      </c>
      <c r="I5786">
        <v>2013</v>
      </c>
      <c r="J5786" t="s">
        <v>304</v>
      </c>
      <c r="K5786" t="s">
        <v>6282</v>
      </c>
      <c r="L5786">
        <v>68.037999999999997</v>
      </c>
      <c r="M5786" s="9" t="str">
        <f>Data[[#This Row],[schedule]]&amp;" | "&amp;Data[[#This Row],[section]]</f>
        <v>SCHEDULE 16: REPORT ON ASSOCIATED STATISTICS | 16a: Aircraft statistics: (i) International air passenger services</v>
      </c>
      <c r="N5786" s="9" t="str">
        <f t="shared" si="90"/>
        <v>SCHEDULE 16: REPORT ON ASSOCIATED STATISTICS | 16a: Aircraft statistics: (i) International air passenger services | Total MCTOW | Aircraft type: Boeing - B737-400</v>
      </c>
    </row>
    <row r="5787" spans="1:14">
      <c r="A5787" t="s">
        <v>3</v>
      </c>
      <c r="B5787">
        <v>2013</v>
      </c>
      <c r="C5787" t="s">
        <v>4984</v>
      </c>
      <c r="D5787" t="s">
        <v>4985</v>
      </c>
      <c r="E5787" t="s">
        <v>81</v>
      </c>
      <c r="F5787" t="s">
        <v>4986</v>
      </c>
      <c r="G5787">
        <v>29</v>
      </c>
      <c r="H5787" t="s">
        <v>6283</v>
      </c>
      <c r="I5787">
        <v>2013</v>
      </c>
      <c r="J5787" t="s">
        <v>4988</v>
      </c>
      <c r="K5787" t="s">
        <v>1308</v>
      </c>
      <c r="L5787">
        <v>2</v>
      </c>
      <c r="M5787" s="9" t="str">
        <f>Data[[#This Row],[schedule]]&amp;" | "&amp;Data[[#This Row],[section]]</f>
        <v>SCHEDULE 16: REPORT ON ASSOCIATED STATISTICS | 16a: Aircraft statistics: (i) International air passenger services</v>
      </c>
      <c r="N5787" s="9" t="str">
        <f t="shared" si="90"/>
        <v>SCHEDULE 16: REPORT ON ASSOCIATED STATISTICS | 16a: Aircraft statistics: (i) International air passenger services | Total number of landings | Aircraft type: Grumman - G-5</v>
      </c>
    </row>
    <row r="5788" spans="1:14">
      <c r="A5788" t="s">
        <v>3</v>
      </c>
      <c r="B5788">
        <v>2013</v>
      </c>
      <c r="C5788" t="s">
        <v>4984</v>
      </c>
      <c r="D5788" t="s">
        <v>4985</v>
      </c>
      <c r="E5788" t="s">
        <v>81</v>
      </c>
      <c r="F5788" t="s">
        <v>4990</v>
      </c>
      <c r="G5788">
        <v>29</v>
      </c>
      <c r="H5788" t="s">
        <v>6283</v>
      </c>
      <c r="I5788">
        <v>2013</v>
      </c>
      <c r="J5788" t="s">
        <v>304</v>
      </c>
      <c r="K5788" t="s">
        <v>6284</v>
      </c>
      <c r="L5788">
        <v>66.406000000000006</v>
      </c>
      <c r="M5788" s="9" t="str">
        <f>Data[[#This Row],[schedule]]&amp;" | "&amp;Data[[#This Row],[section]]</f>
        <v>SCHEDULE 16: REPORT ON ASSOCIATED STATISTICS | 16a: Aircraft statistics: (i) International air passenger services</v>
      </c>
      <c r="N5788" s="9" t="str">
        <f t="shared" si="90"/>
        <v>SCHEDULE 16: REPORT ON ASSOCIATED STATISTICS | 16a: Aircraft statistics: (i) International air passenger services | Total MCTOW | Aircraft type: Grumman - G-5</v>
      </c>
    </row>
    <row r="5789" spans="1:14">
      <c r="A5789" t="s">
        <v>3</v>
      </c>
      <c r="B5789">
        <v>2013</v>
      </c>
      <c r="C5789" t="s">
        <v>4984</v>
      </c>
      <c r="D5789" t="s">
        <v>4985</v>
      </c>
      <c r="E5789" t="s">
        <v>81</v>
      </c>
      <c r="F5789" t="s">
        <v>4986</v>
      </c>
      <c r="G5789">
        <v>30</v>
      </c>
      <c r="H5789" t="s">
        <v>6285</v>
      </c>
      <c r="I5789">
        <v>2013</v>
      </c>
      <c r="J5789" t="s">
        <v>4988</v>
      </c>
      <c r="K5789" t="s">
        <v>1624</v>
      </c>
      <c r="L5789">
        <v>1</v>
      </c>
      <c r="M5789" s="9" t="str">
        <f>Data[[#This Row],[schedule]]&amp;" | "&amp;Data[[#This Row],[section]]</f>
        <v>SCHEDULE 16: REPORT ON ASSOCIATED STATISTICS | 16a: Aircraft statistics: (i) International air passenger services</v>
      </c>
      <c r="N5789" s="9" t="str">
        <f t="shared" si="90"/>
        <v>SCHEDULE 16: REPORT ON ASSOCIATED STATISTICS | 16a: Aircraft statistics: (i) International air passenger services | Total number of landings | Aircraft type: Airbus- A319</v>
      </c>
    </row>
    <row r="5790" spans="1:14">
      <c r="A5790" t="s">
        <v>3</v>
      </c>
      <c r="B5790">
        <v>2013</v>
      </c>
      <c r="C5790" t="s">
        <v>4984</v>
      </c>
      <c r="D5790" t="s">
        <v>4985</v>
      </c>
      <c r="E5790" t="s">
        <v>81</v>
      </c>
      <c r="F5790" t="s">
        <v>4990</v>
      </c>
      <c r="G5790">
        <v>30</v>
      </c>
      <c r="H5790" t="s">
        <v>6285</v>
      </c>
      <c r="I5790">
        <v>2013</v>
      </c>
      <c r="J5790" t="s">
        <v>304</v>
      </c>
      <c r="K5790" t="s">
        <v>5837</v>
      </c>
      <c r="L5790">
        <v>61</v>
      </c>
      <c r="M5790" s="9" t="str">
        <f>Data[[#This Row],[schedule]]&amp;" | "&amp;Data[[#This Row],[section]]</f>
        <v>SCHEDULE 16: REPORT ON ASSOCIATED STATISTICS | 16a: Aircraft statistics: (i) International air passenger services</v>
      </c>
      <c r="N5790" s="9" t="str">
        <f t="shared" si="90"/>
        <v>SCHEDULE 16: REPORT ON ASSOCIATED STATISTICS | 16a: Aircraft statistics: (i) International air passenger services | Total MCTOW | Aircraft type: Airbus- A319</v>
      </c>
    </row>
    <row r="5791" spans="1:14">
      <c r="A5791" t="s">
        <v>3</v>
      </c>
      <c r="B5791">
        <v>2013</v>
      </c>
      <c r="C5791" t="s">
        <v>4984</v>
      </c>
      <c r="D5791" t="s">
        <v>4985</v>
      </c>
      <c r="E5791" t="s">
        <v>81</v>
      </c>
      <c r="F5791" t="s">
        <v>4986</v>
      </c>
      <c r="G5791">
        <v>31</v>
      </c>
      <c r="H5791" t="s">
        <v>6286</v>
      </c>
      <c r="I5791">
        <v>2013</v>
      </c>
      <c r="J5791" t="s">
        <v>4988</v>
      </c>
      <c r="K5791" t="s">
        <v>1308</v>
      </c>
      <c r="L5791">
        <v>2</v>
      </c>
      <c r="M5791" s="9" t="str">
        <f>Data[[#This Row],[schedule]]&amp;" | "&amp;Data[[#This Row],[section]]</f>
        <v>SCHEDULE 16: REPORT ON ASSOCIATED STATISTICS | 16a: Aircraft statistics: (i) International air passenger services</v>
      </c>
      <c r="N5791" s="9" t="str">
        <f t="shared" si="90"/>
        <v>SCHEDULE 16: REPORT ON ASSOCIATED STATISTICS | 16a: Aircraft statistics: (i) International air passenger services | Total number of landings | Aircraft type: Convair - CV-580 Convair</v>
      </c>
    </row>
    <row r="5792" spans="1:14">
      <c r="A5792" t="s">
        <v>3</v>
      </c>
      <c r="B5792">
        <v>2013</v>
      </c>
      <c r="C5792" t="s">
        <v>4984</v>
      </c>
      <c r="D5792" t="s">
        <v>4985</v>
      </c>
      <c r="E5792" t="s">
        <v>81</v>
      </c>
      <c r="F5792" t="s">
        <v>4990</v>
      </c>
      <c r="G5792">
        <v>31</v>
      </c>
      <c r="H5792" t="s">
        <v>6286</v>
      </c>
      <c r="I5792">
        <v>2013</v>
      </c>
      <c r="J5792" t="s">
        <v>304</v>
      </c>
      <c r="K5792" t="s">
        <v>6287</v>
      </c>
      <c r="L5792">
        <v>56.695999999999998</v>
      </c>
      <c r="M5792" s="9" t="str">
        <f>Data[[#This Row],[schedule]]&amp;" | "&amp;Data[[#This Row],[section]]</f>
        <v>SCHEDULE 16: REPORT ON ASSOCIATED STATISTICS | 16a: Aircraft statistics: (i) International air passenger services</v>
      </c>
      <c r="N5792" s="9" t="str">
        <f t="shared" si="90"/>
        <v>SCHEDULE 16: REPORT ON ASSOCIATED STATISTICS | 16a: Aircraft statistics: (i) International air passenger services | Total MCTOW | Aircraft type: Convair - CV-580 Convair</v>
      </c>
    </row>
    <row r="5793" spans="1:14">
      <c r="A5793" t="s">
        <v>3</v>
      </c>
      <c r="B5793">
        <v>2013</v>
      </c>
      <c r="C5793" t="s">
        <v>4984</v>
      </c>
      <c r="D5793" t="s">
        <v>4985</v>
      </c>
      <c r="E5793" t="s">
        <v>81</v>
      </c>
      <c r="F5793" t="s">
        <v>4986</v>
      </c>
      <c r="G5793">
        <v>32</v>
      </c>
      <c r="H5793" t="s">
        <v>6288</v>
      </c>
      <c r="I5793">
        <v>2013</v>
      </c>
      <c r="J5793" t="s">
        <v>4988</v>
      </c>
      <c r="K5793" t="s">
        <v>1624</v>
      </c>
      <c r="L5793">
        <v>1</v>
      </c>
      <c r="M5793" s="9" t="str">
        <f>Data[[#This Row],[schedule]]&amp;" | "&amp;Data[[#This Row],[section]]</f>
        <v>SCHEDULE 16: REPORT ON ASSOCIATED STATISTICS | 16a: Aircraft statistics: (i) International air passenger services</v>
      </c>
      <c r="N5793" s="9" t="str">
        <f t="shared" si="90"/>
        <v>SCHEDULE 16: REPORT ON ASSOCIATED STATISTICS | 16a: Aircraft statistics: (i) International air passenger services | Total number of landings | Aircraft type: Embraer - ERJ-190-100</v>
      </c>
    </row>
    <row r="5794" spans="1:14">
      <c r="A5794" t="s">
        <v>3</v>
      </c>
      <c r="B5794">
        <v>2013</v>
      </c>
      <c r="C5794" t="s">
        <v>4984</v>
      </c>
      <c r="D5794" t="s">
        <v>4985</v>
      </c>
      <c r="E5794" t="s">
        <v>81</v>
      </c>
      <c r="F5794" t="s">
        <v>4990</v>
      </c>
      <c r="G5794">
        <v>32</v>
      </c>
      <c r="H5794" t="s">
        <v>6288</v>
      </c>
      <c r="I5794">
        <v>2013</v>
      </c>
      <c r="J5794" t="s">
        <v>304</v>
      </c>
      <c r="K5794" t="s">
        <v>6289</v>
      </c>
      <c r="L5794">
        <v>51.8</v>
      </c>
      <c r="M5794" s="9" t="str">
        <f>Data[[#This Row],[schedule]]&amp;" | "&amp;Data[[#This Row],[section]]</f>
        <v>SCHEDULE 16: REPORT ON ASSOCIATED STATISTICS | 16a: Aircraft statistics: (i) International air passenger services</v>
      </c>
      <c r="N5794" s="9" t="str">
        <f t="shared" si="90"/>
        <v>SCHEDULE 16: REPORT ON ASSOCIATED STATISTICS | 16a: Aircraft statistics: (i) International air passenger services | Total MCTOW | Aircraft type: Embraer - ERJ-190-100</v>
      </c>
    </row>
    <row r="5795" spans="1:14">
      <c r="A5795" t="s">
        <v>3</v>
      </c>
      <c r="B5795">
        <v>2013</v>
      </c>
      <c r="C5795" t="s">
        <v>4984</v>
      </c>
      <c r="D5795" t="s">
        <v>4985</v>
      </c>
      <c r="E5795" t="s">
        <v>81</v>
      </c>
      <c r="F5795" t="s">
        <v>4986</v>
      </c>
      <c r="G5795">
        <v>33</v>
      </c>
      <c r="H5795" t="s">
        <v>6290</v>
      </c>
      <c r="I5795">
        <v>2013</v>
      </c>
      <c r="J5795" t="s">
        <v>4988</v>
      </c>
      <c r="K5795" t="s">
        <v>5607</v>
      </c>
      <c r="L5795">
        <v>5</v>
      </c>
      <c r="M5795" s="9" t="str">
        <f>Data[[#This Row],[schedule]]&amp;" | "&amp;Data[[#This Row],[section]]</f>
        <v>SCHEDULE 16: REPORT ON ASSOCIATED STATISTICS | 16a: Aircraft statistics: (i) International air passenger services</v>
      </c>
      <c r="N5795" s="9" t="str">
        <f t="shared" si="90"/>
        <v>SCHEDULE 16: REPORT ON ASSOCIATED STATISTICS | 16a: Aircraft statistics: (i) International air passenger services | Total number of landings | Aircraft type: Bombardier - Learjet 35</v>
      </c>
    </row>
    <row r="5796" spans="1:14">
      <c r="A5796" t="s">
        <v>3</v>
      </c>
      <c r="B5796">
        <v>2013</v>
      </c>
      <c r="C5796" t="s">
        <v>4984</v>
      </c>
      <c r="D5796" t="s">
        <v>4985</v>
      </c>
      <c r="E5796" t="s">
        <v>81</v>
      </c>
      <c r="F5796" t="s">
        <v>4990</v>
      </c>
      <c r="G5796">
        <v>33</v>
      </c>
      <c r="H5796" t="s">
        <v>6290</v>
      </c>
      <c r="I5796">
        <v>2013</v>
      </c>
      <c r="J5796" t="s">
        <v>304</v>
      </c>
      <c r="K5796" t="s">
        <v>6291</v>
      </c>
      <c r="L5796">
        <v>41.954999999999998</v>
      </c>
      <c r="M5796" s="9" t="str">
        <f>Data[[#This Row],[schedule]]&amp;" | "&amp;Data[[#This Row],[section]]</f>
        <v>SCHEDULE 16: REPORT ON ASSOCIATED STATISTICS | 16a: Aircraft statistics: (i) International air passenger services</v>
      </c>
      <c r="N5796" s="9" t="str">
        <f t="shared" si="90"/>
        <v>SCHEDULE 16: REPORT ON ASSOCIATED STATISTICS | 16a: Aircraft statistics: (i) International air passenger services | Total MCTOW | Aircraft type: Bombardier - Learjet 35</v>
      </c>
    </row>
    <row r="5797" spans="1:14">
      <c r="A5797" t="s">
        <v>3</v>
      </c>
      <c r="B5797">
        <v>2013</v>
      </c>
      <c r="C5797" t="s">
        <v>4984</v>
      </c>
      <c r="D5797" t="s">
        <v>4985</v>
      </c>
      <c r="E5797" t="s">
        <v>81</v>
      </c>
      <c r="F5797" t="s">
        <v>4986</v>
      </c>
      <c r="G5797">
        <v>34</v>
      </c>
      <c r="H5797" t="s">
        <v>6292</v>
      </c>
      <c r="I5797">
        <v>2013</v>
      </c>
      <c r="J5797" t="s">
        <v>4988</v>
      </c>
      <c r="K5797" t="s">
        <v>1308</v>
      </c>
      <c r="L5797">
        <v>2</v>
      </c>
      <c r="M5797" s="9" t="str">
        <f>Data[[#This Row],[schedule]]&amp;" | "&amp;Data[[#This Row],[section]]</f>
        <v>SCHEDULE 16: REPORT ON ASSOCIATED STATISTICS | 16a: Aircraft statistics: (i) International air passenger services</v>
      </c>
      <c r="N5797" s="9" t="str">
        <f t="shared" si="90"/>
        <v>SCHEDULE 16: REPORT ON ASSOCIATED STATISTICS | 16a: Aircraft statistics: (i) International air passenger services | Total number of landings | Aircraft type: Canadair - CL-600 Challenger 600</v>
      </c>
    </row>
    <row r="5798" spans="1:14">
      <c r="A5798" t="s">
        <v>3</v>
      </c>
      <c r="B5798">
        <v>2013</v>
      </c>
      <c r="C5798" t="s">
        <v>4984</v>
      </c>
      <c r="D5798" t="s">
        <v>4985</v>
      </c>
      <c r="E5798" t="s">
        <v>81</v>
      </c>
      <c r="F5798" t="s">
        <v>4990</v>
      </c>
      <c r="G5798">
        <v>34</v>
      </c>
      <c r="H5798" t="s">
        <v>6292</v>
      </c>
      <c r="I5798">
        <v>2013</v>
      </c>
      <c r="J5798" t="s">
        <v>304</v>
      </c>
      <c r="K5798" t="s">
        <v>6293</v>
      </c>
      <c r="L5798">
        <v>40.9</v>
      </c>
      <c r="M5798" s="9" t="str">
        <f>Data[[#This Row],[schedule]]&amp;" | "&amp;Data[[#This Row],[section]]</f>
        <v>SCHEDULE 16: REPORT ON ASSOCIATED STATISTICS | 16a: Aircraft statistics: (i) International air passenger services</v>
      </c>
      <c r="N5798" s="9" t="str">
        <f t="shared" si="90"/>
        <v>SCHEDULE 16: REPORT ON ASSOCIATED STATISTICS | 16a: Aircraft statistics: (i) International air passenger services | Total MCTOW | Aircraft type: Canadair - CL-600 Challenger 600</v>
      </c>
    </row>
    <row r="5799" spans="1:14">
      <c r="A5799" t="s">
        <v>3</v>
      </c>
      <c r="B5799">
        <v>2013</v>
      </c>
      <c r="C5799" t="s">
        <v>4984</v>
      </c>
      <c r="D5799" t="s">
        <v>4985</v>
      </c>
      <c r="E5799" t="s">
        <v>81</v>
      </c>
      <c r="F5799" t="s">
        <v>4986</v>
      </c>
      <c r="G5799">
        <v>35</v>
      </c>
      <c r="H5799" t="s">
        <v>6294</v>
      </c>
      <c r="I5799">
        <v>2013</v>
      </c>
      <c r="J5799" t="s">
        <v>4988</v>
      </c>
      <c r="K5799" t="s">
        <v>1308</v>
      </c>
      <c r="L5799">
        <v>2</v>
      </c>
      <c r="M5799" s="9" t="str">
        <f>Data[[#This Row],[schedule]]&amp;" | "&amp;Data[[#This Row],[section]]</f>
        <v>SCHEDULE 16: REPORT ON ASSOCIATED STATISTICS | 16a: Aircraft statistics: (i) International air passenger services</v>
      </c>
      <c r="N5799" s="9" t="str">
        <f t="shared" si="90"/>
        <v>SCHEDULE 16: REPORT ON ASSOCIATED STATISTICS | 16a: Aircraft statistics: (i) International air passenger services | Total number of landings | Aircraft type: Embraer - ERJ-135</v>
      </c>
    </row>
    <row r="5800" spans="1:14">
      <c r="A5800" t="s">
        <v>3</v>
      </c>
      <c r="B5800">
        <v>2013</v>
      </c>
      <c r="C5800" t="s">
        <v>4984</v>
      </c>
      <c r="D5800" t="s">
        <v>4985</v>
      </c>
      <c r="E5800" t="s">
        <v>81</v>
      </c>
      <c r="F5800" t="s">
        <v>4990</v>
      </c>
      <c r="G5800">
        <v>35</v>
      </c>
      <c r="H5800" t="s">
        <v>6294</v>
      </c>
      <c r="I5800">
        <v>2013</v>
      </c>
      <c r="J5800" t="s">
        <v>304</v>
      </c>
      <c r="K5800" t="s">
        <v>5350</v>
      </c>
      <c r="L5800">
        <v>37</v>
      </c>
      <c r="M5800" s="9" t="str">
        <f>Data[[#This Row],[schedule]]&amp;" | "&amp;Data[[#This Row],[section]]</f>
        <v>SCHEDULE 16: REPORT ON ASSOCIATED STATISTICS | 16a: Aircraft statistics: (i) International air passenger services</v>
      </c>
      <c r="N5800" s="9" t="str">
        <f t="shared" si="90"/>
        <v>SCHEDULE 16: REPORT ON ASSOCIATED STATISTICS | 16a: Aircraft statistics: (i) International air passenger services | Total MCTOW | Aircraft type: Embraer - ERJ-135</v>
      </c>
    </row>
    <row r="5801" spans="1:14">
      <c r="A5801" t="s">
        <v>3</v>
      </c>
      <c r="B5801">
        <v>2013</v>
      </c>
      <c r="C5801" t="s">
        <v>4984</v>
      </c>
      <c r="D5801" t="s">
        <v>4985</v>
      </c>
      <c r="E5801" t="s">
        <v>81</v>
      </c>
      <c r="F5801" t="s">
        <v>4986</v>
      </c>
      <c r="G5801">
        <v>36</v>
      </c>
      <c r="H5801" t="s">
        <v>6295</v>
      </c>
      <c r="I5801">
        <v>2013</v>
      </c>
      <c r="J5801" t="s">
        <v>4988</v>
      </c>
      <c r="K5801" t="s">
        <v>4453</v>
      </c>
      <c r="L5801">
        <v>3</v>
      </c>
      <c r="M5801" s="9" t="str">
        <f>Data[[#This Row],[schedule]]&amp;" | "&amp;Data[[#This Row],[section]]</f>
        <v>SCHEDULE 16: REPORT ON ASSOCIATED STATISTICS | 16a: Aircraft statistics: (i) International air passenger services</v>
      </c>
      <c r="N5801" s="9" t="str">
        <f t="shared" si="90"/>
        <v>SCHEDULE 16: REPORT ON ASSOCIATED STATISTICS | 16a: Aircraft statistics: (i) International air passenger services | Total number of landings | Aircraft type: British Aerospace - BAe-125 / Hawker 1000</v>
      </c>
    </row>
    <row r="5802" spans="1:14">
      <c r="A5802" t="s">
        <v>3</v>
      </c>
      <c r="B5802">
        <v>2013</v>
      </c>
      <c r="C5802" t="s">
        <v>4984</v>
      </c>
      <c r="D5802" t="s">
        <v>4985</v>
      </c>
      <c r="E5802" t="s">
        <v>81</v>
      </c>
      <c r="F5802" t="s">
        <v>4990</v>
      </c>
      <c r="G5802">
        <v>36</v>
      </c>
      <c r="H5802" t="s">
        <v>6295</v>
      </c>
      <c r="I5802">
        <v>2013</v>
      </c>
      <c r="J5802" t="s">
        <v>304</v>
      </c>
      <c r="K5802" t="s">
        <v>6296</v>
      </c>
      <c r="L5802">
        <v>34.020000000000003</v>
      </c>
      <c r="M5802" s="9" t="str">
        <f>Data[[#This Row],[schedule]]&amp;" | "&amp;Data[[#This Row],[section]]</f>
        <v>SCHEDULE 16: REPORT ON ASSOCIATED STATISTICS | 16a: Aircraft statistics: (i) International air passenger services</v>
      </c>
      <c r="N5802" s="9" t="str">
        <f t="shared" si="90"/>
        <v>SCHEDULE 16: REPORT ON ASSOCIATED STATISTICS | 16a: Aircraft statistics: (i) International air passenger services | Total MCTOW | Aircraft type: British Aerospace - BAe-125 / Hawker 1000</v>
      </c>
    </row>
    <row r="5803" spans="1:14">
      <c r="A5803" t="s">
        <v>3</v>
      </c>
      <c r="B5803">
        <v>2013</v>
      </c>
      <c r="C5803" t="s">
        <v>4984</v>
      </c>
      <c r="D5803" t="s">
        <v>4985</v>
      </c>
      <c r="E5803" t="s">
        <v>81</v>
      </c>
      <c r="F5803" t="s">
        <v>4986</v>
      </c>
      <c r="G5803">
        <v>37</v>
      </c>
      <c r="H5803" t="s">
        <v>6297</v>
      </c>
      <c r="I5803">
        <v>2013</v>
      </c>
      <c r="J5803" t="s">
        <v>4988</v>
      </c>
      <c r="K5803" t="s">
        <v>4453</v>
      </c>
      <c r="L5803">
        <v>3</v>
      </c>
      <c r="M5803" s="9" t="str">
        <f>Data[[#This Row],[schedule]]&amp;" | "&amp;Data[[#This Row],[section]]</f>
        <v>SCHEDULE 16: REPORT ON ASSOCIATED STATISTICS | 16a: Aircraft statistics: (i) International air passenger services</v>
      </c>
      <c r="N5803" s="9" t="str">
        <f t="shared" si="90"/>
        <v>SCHEDULE 16: REPORT ON ASSOCIATED STATISTICS | 16a: Aircraft statistics: (i) International air passenger services | Total number of landings | Aircraft type: IAI - 1124 Westwind</v>
      </c>
    </row>
    <row r="5804" spans="1:14">
      <c r="A5804" t="s">
        <v>3</v>
      </c>
      <c r="B5804">
        <v>2013</v>
      </c>
      <c r="C5804" t="s">
        <v>4984</v>
      </c>
      <c r="D5804" t="s">
        <v>4985</v>
      </c>
      <c r="E5804" t="s">
        <v>81</v>
      </c>
      <c r="F5804" t="s">
        <v>4990</v>
      </c>
      <c r="G5804">
        <v>37</v>
      </c>
      <c r="H5804" t="s">
        <v>6297</v>
      </c>
      <c r="I5804">
        <v>2013</v>
      </c>
      <c r="J5804" t="s">
        <v>304</v>
      </c>
      <c r="K5804" t="s">
        <v>6298</v>
      </c>
      <c r="L5804">
        <v>32.04</v>
      </c>
      <c r="M5804" s="9" t="str">
        <f>Data[[#This Row],[schedule]]&amp;" | "&amp;Data[[#This Row],[section]]</f>
        <v>SCHEDULE 16: REPORT ON ASSOCIATED STATISTICS | 16a: Aircraft statistics: (i) International air passenger services</v>
      </c>
      <c r="N5804" s="9" t="str">
        <f t="shared" si="90"/>
        <v>SCHEDULE 16: REPORT ON ASSOCIATED STATISTICS | 16a: Aircraft statistics: (i) International air passenger services | Total MCTOW | Aircraft type: IAI - 1124 Westwind</v>
      </c>
    </row>
    <row r="5805" spans="1:14">
      <c r="A5805" t="s">
        <v>3</v>
      </c>
      <c r="B5805">
        <v>2013</v>
      </c>
      <c r="C5805" t="s">
        <v>4984</v>
      </c>
      <c r="D5805" t="s">
        <v>4985</v>
      </c>
      <c r="E5805" t="s">
        <v>81</v>
      </c>
      <c r="F5805" t="s">
        <v>4986</v>
      </c>
      <c r="G5805">
        <v>38</v>
      </c>
      <c r="H5805" t="s">
        <v>6299</v>
      </c>
      <c r="I5805">
        <v>2013</v>
      </c>
      <c r="J5805" t="s">
        <v>4988</v>
      </c>
      <c r="K5805" t="s">
        <v>1624</v>
      </c>
      <c r="L5805">
        <v>1</v>
      </c>
      <c r="M5805" s="9" t="str">
        <f>Data[[#This Row],[schedule]]&amp;" | "&amp;Data[[#This Row],[section]]</f>
        <v>SCHEDULE 16: REPORT ON ASSOCIATED STATISTICS | 16a: Aircraft statistics: (i) International air passenger services</v>
      </c>
      <c r="N5805" s="9" t="str">
        <f t="shared" si="90"/>
        <v>SCHEDULE 16: REPORT ON ASSOCIATED STATISTICS | 16a: Aircraft statistics: (i) International air passenger services | Total number of landings | Aircraft type: Dassault - Falcon 7X</v>
      </c>
    </row>
    <row r="5806" spans="1:14">
      <c r="A5806" t="s">
        <v>3</v>
      </c>
      <c r="B5806">
        <v>2013</v>
      </c>
      <c r="C5806" t="s">
        <v>4984</v>
      </c>
      <c r="D5806" t="s">
        <v>4985</v>
      </c>
      <c r="E5806" t="s">
        <v>81</v>
      </c>
      <c r="F5806" t="s">
        <v>4990</v>
      </c>
      <c r="G5806">
        <v>38</v>
      </c>
      <c r="H5806" t="s">
        <v>6299</v>
      </c>
      <c r="I5806">
        <v>2013</v>
      </c>
      <c r="J5806" t="s">
        <v>304</v>
      </c>
      <c r="K5806" t="s">
        <v>6300</v>
      </c>
      <c r="L5806">
        <v>31.297000000000001</v>
      </c>
      <c r="M5806" s="9" t="str">
        <f>Data[[#This Row],[schedule]]&amp;" | "&amp;Data[[#This Row],[section]]</f>
        <v>SCHEDULE 16: REPORT ON ASSOCIATED STATISTICS | 16a: Aircraft statistics: (i) International air passenger services</v>
      </c>
      <c r="N5806" s="9" t="str">
        <f t="shared" si="90"/>
        <v>SCHEDULE 16: REPORT ON ASSOCIATED STATISTICS | 16a: Aircraft statistics: (i) International air passenger services | Total MCTOW | Aircraft type: Dassault - Falcon 7X</v>
      </c>
    </row>
    <row r="5807" spans="1:14">
      <c r="A5807" t="s">
        <v>3</v>
      </c>
      <c r="B5807">
        <v>2013</v>
      </c>
      <c r="C5807" t="s">
        <v>4984</v>
      </c>
      <c r="D5807" t="s">
        <v>4985</v>
      </c>
      <c r="E5807" t="s">
        <v>81</v>
      </c>
      <c r="F5807" t="s">
        <v>4986</v>
      </c>
      <c r="G5807">
        <v>39</v>
      </c>
      <c r="H5807" t="s">
        <v>6301</v>
      </c>
      <c r="I5807">
        <v>2013</v>
      </c>
      <c r="J5807" t="s">
        <v>4988</v>
      </c>
      <c r="K5807" t="s">
        <v>1308</v>
      </c>
      <c r="L5807">
        <v>2</v>
      </c>
      <c r="M5807" s="9" t="str">
        <f>Data[[#This Row],[schedule]]&amp;" | "&amp;Data[[#This Row],[section]]</f>
        <v>SCHEDULE 16: REPORT ON ASSOCIATED STATISTICS | 16a: Aircraft statistics: (i) International air passenger services</v>
      </c>
      <c r="N5807" s="9" t="str">
        <f t="shared" si="90"/>
        <v>SCHEDULE 16: REPORT ON ASSOCIATED STATISTICS | 16a: Aircraft statistics: (i) International air passenger services | Total number of landings | Aircraft type: Cessna - 680 Citation Sovereign</v>
      </c>
    </row>
    <row r="5808" spans="1:14">
      <c r="A5808" t="s">
        <v>3</v>
      </c>
      <c r="B5808">
        <v>2013</v>
      </c>
      <c r="C5808" t="s">
        <v>4984</v>
      </c>
      <c r="D5808" t="s">
        <v>4985</v>
      </c>
      <c r="E5808" t="s">
        <v>81</v>
      </c>
      <c r="F5808" t="s">
        <v>4990</v>
      </c>
      <c r="G5808">
        <v>39</v>
      </c>
      <c r="H5808" t="s">
        <v>6301</v>
      </c>
      <c r="I5808">
        <v>2013</v>
      </c>
      <c r="J5808" t="s">
        <v>304</v>
      </c>
      <c r="K5808" t="s">
        <v>6302</v>
      </c>
      <c r="L5808">
        <v>27.216000000000001</v>
      </c>
      <c r="M5808" s="9" t="str">
        <f>Data[[#This Row],[schedule]]&amp;" | "&amp;Data[[#This Row],[section]]</f>
        <v>SCHEDULE 16: REPORT ON ASSOCIATED STATISTICS | 16a: Aircraft statistics: (i) International air passenger services</v>
      </c>
      <c r="N5808" s="9" t="str">
        <f t="shared" si="90"/>
        <v>SCHEDULE 16: REPORT ON ASSOCIATED STATISTICS | 16a: Aircraft statistics: (i) International air passenger services | Total MCTOW | Aircraft type: Cessna - 680 Citation Sovereign</v>
      </c>
    </row>
    <row r="5809" spans="1:14">
      <c r="A5809" t="s">
        <v>3</v>
      </c>
      <c r="B5809">
        <v>2013</v>
      </c>
      <c r="C5809" t="s">
        <v>4984</v>
      </c>
      <c r="D5809" t="s">
        <v>4985</v>
      </c>
      <c r="E5809" t="s">
        <v>81</v>
      </c>
      <c r="F5809" t="s">
        <v>4986</v>
      </c>
      <c r="G5809">
        <v>40</v>
      </c>
      <c r="H5809" t="s">
        <v>6303</v>
      </c>
      <c r="I5809">
        <v>2013</v>
      </c>
      <c r="J5809" t="s">
        <v>4988</v>
      </c>
      <c r="K5809" t="s">
        <v>4453</v>
      </c>
      <c r="L5809">
        <v>3</v>
      </c>
      <c r="M5809" s="9" t="str">
        <f>Data[[#This Row],[schedule]]&amp;" | "&amp;Data[[#This Row],[section]]</f>
        <v>SCHEDULE 16: REPORT ON ASSOCIATED STATISTICS | 16a: Aircraft statistics: (i) International air passenger services</v>
      </c>
      <c r="N5809" s="9" t="str">
        <f t="shared" si="90"/>
        <v>SCHEDULE 16: REPORT ON ASSOCIATED STATISTICS | 16a: Aircraft statistics: (i) International air passenger services | Total number of landings | Aircraft type: Beechcraft - 400 Beechjet</v>
      </c>
    </row>
    <row r="5810" spans="1:14">
      <c r="A5810" t="s">
        <v>3</v>
      </c>
      <c r="B5810">
        <v>2013</v>
      </c>
      <c r="C5810" t="s">
        <v>4984</v>
      </c>
      <c r="D5810" t="s">
        <v>4985</v>
      </c>
      <c r="E5810" t="s">
        <v>81</v>
      </c>
      <c r="F5810" t="s">
        <v>4990</v>
      </c>
      <c r="G5810">
        <v>40</v>
      </c>
      <c r="H5810" t="s">
        <v>6303</v>
      </c>
      <c r="I5810">
        <v>2013</v>
      </c>
      <c r="J5810" t="s">
        <v>304</v>
      </c>
      <c r="K5810" t="s">
        <v>6304</v>
      </c>
      <c r="L5810">
        <v>21.908999999999999</v>
      </c>
      <c r="M5810" s="9" t="str">
        <f>Data[[#This Row],[schedule]]&amp;" | "&amp;Data[[#This Row],[section]]</f>
        <v>SCHEDULE 16: REPORT ON ASSOCIATED STATISTICS | 16a: Aircraft statistics: (i) International air passenger services</v>
      </c>
      <c r="N5810" s="9" t="str">
        <f t="shared" si="90"/>
        <v>SCHEDULE 16: REPORT ON ASSOCIATED STATISTICS | 16a: Aircraft statistics: (i) International air passenger services | Total MCTOW | Aircraft type: Beechcraft - 400 Beechjet</v>
      </c>
    </row>
    <row r="5811" spans="1:14">
      <c r="A5811" t="s">
        <v>3</v>
      </c>
      <c r="B5811">
        <v>2013</v>
      </c>
      <c r="C5811" t="s">
        <v>4984</v>
      </c>
      <c r="D5811" t="s">
        <v>4985</v>
      </c>
      <c r="E5811" t="s">
        <v>81</v>
      </c>
      <c r="F5811" t="s">
        <v>4986</v>
      </c>
      <c r="G5811">
        <v>41</v>
      </c>
      <c r="H5811" t="s">
        <v>6305</v>
      </c>
      <c r="I5811">
        <v>2013</v>
      </c>
      <c r="J5811" t="s">
        <v>4988</v>
      </c>
      <c r="K5811" t="s">
        <v>1624</v>
      </c>
      <c r="L5811">
        <v>1</v>
      </c>
      <c r="M5811" s="9" t="str">
        <f>Data[[#This Row],[schedule]]&amp;" | "&amp;Data[[#This Row],[section]]</f>
        <v>SCHEDULE 16: REPORT ON ASSOCIATED STATISTICS | 16a: Aircraft statistics: (i) International air passenger services</v>
      </c>
      <c r="N5811" s="9" t="str">
        <f t="shared" si="90"/>
        <v>SCHEDULE 16: REPORT ON ASSOCIATED STATISTICS | 16a: Aircraft statistics: (i) International air passenger services | Total number of landings | Aircraft type: Cessna - 750 Citation X</v>
      </c>
    </row>
    <row r="5812" spans="1:14">
      <c r="A5812" t="s">
        <v>3</v>
      </c>
      <c r="B5812">
        <v>2013</v>
      </c>
      <c r="C5812" t="s">
        <v>4984</v>
      </c>
      <c r="D5812" t="s">
        <v>4985</v>
      </c>
      <c r="E5812" t="s">
        <v>81</v>
      </c>
      <c r="F5812" t="s">
        <v>4990</v>
      </c>
      <c r="G5812">
        <v>41</v>
      </c>
      <c r="H5812" t="s">
        <v>6305</v>
      </c>
      <c r="I5812">
        <v>2013</v>
      </c>
      <c r="J5812" t="s">
        <v>304</v>
      </c>
      <c r="K5812" t="s">
        <v>6306</v>
      </c>
      <c r="L5812">
        <v>16.373999999999999</v>
      </c>
      <c r="M5812" s="9" t="str">
        <f>Data[[#This Row],[schedule]]&amp;" | "&amp;Data[[#This Row],[section]]</f>
        <v>SCHEDULE 16: REPORT ON ASSOCIATED STATISTICS | 16a: Aircraft statistics: (i) International air passenger services</v>
      </c>
      <c r="N5812" s="9" t="str">
        <f t="shared" si="90"/>
        <v>SCHEDULE 16: REPORT ON ASSOCIATED STATISTICS | 16a: Aircraft statistics: (i) International air passenger services | Total MCTOW | Aircraft type: Cessna - 750 Citation X</v>
      </c>
    </row>
    <row r="5813" spans="1:14">
      <c r="A5813" t="s">
        <v>3</v>
      </c>
      <c r="B5813">
        <v>2013</v>
      </c>
      <c r="C5813" t="s">
        <v>4984</v>
      </c>
      <c r="D5813" t="s">
        <v>4985</v>
      </c>
      <c r="E5813" t="s">
        <v>81</v>
      </c>
      <c r="F5813" t="s">
        <v>4986</v>
      </c>
      <c r="G5813">
        <v>42</v>
      </c>
      <c r="H5813" t="s">
        <v>6307</v>
      </c>
      <c r="I5813">
        <v>2013</v>
      </c>
      <c r="J5813" t="s">
        <v>4988</v>
      </c>
      <c r="K5813" t="s">
        <v>1624</v>
      </c>
      <c r="L5813">
        <v>1</v>
      </c>
      <c r="M5813" s="9" t="str">
        <f>Data[[#This Row],[schedule]]&amp;" | "&amp;Data[[#This Row],[section]]</f>
        <v>SCHEDULE 16: REPORT ON ASSOCIATED STATISTICS | 16a: Aircraft statistics: (i) International air passenger services</v>
      </c>
      <c r="N5813" s="9" t="str">
        <f t="shared" si="90"/>
        <v>SCHEDULE 16: REPORT ON ASSOCIATED STATISTICS | 16a: Aircraft statistics: (i) International air passenger services | Total number of landings | Aircraft type: Dassault - Falcon 20</v>
      </c>
    </row>
    <row r="5814" spans="1:14">
      <c r="A5814" t="s">
        <v>3</v>
      </c>
      <c r="B5814">
        <v>2013</v>
      </c>
      <c r="C5814" t="s">
        <v>4984</v>
      </c>
      <c r="D5814" t="s">
        <v>4985</v>
      </c>
      <c r="E5814" t="s">
        <v>81</v>
      </c>
      <c r="F5814" t="s">
        <v>4990</v>
      </c>
      <c r="G5814">
        <v>42</v>
      </c>
      <c r="H5814" t="s">
        <v>6307</v>
      </c>
      <c r="I5814">
        <v>2013</v>
      </c>
      <c r="J5814" t="s">
        <v>304</v>
      </c>
      <c r="K5814" t="s">
        <v>6308</v>
      </c>
      <c r="L5814">
        <v>15.2</v>
      </c>
      <c r="M5814" s="9" t="str">
        <f>Data[[#This Row],[schedule]]&amp;" | "&amp;Data[[#This Row],[section]]</f>
        <v>SCHEDULE 16: REPORT ON ASSOCIATED STATISTICS | 16a: Aircraft statistics: (i) International air passenger services</v>
      </c>
      <c r="N5814" s="9" t="str">
        <f t="shared" si="90"/>
        <v>SCHEDULE 16: REPORT ON ASSOCIATED STATISTICS | 16a: Aircraft statistics: (i) International air passenger services | Total MCTOW | Aircraft type: Dassault - Falcon 20</v>
      </c>
    </row>
    <row r="5815" spans="1:14">
      <c r="A5815" t="s">
        <v>3</v>
      </c>
      <c r="B5815">
        <v>2013</v>
      </c>
      <c r="C5815" t="s">
        <v>4984</v>
      </c>
      <c r="D5815" t="s">
        <v>4985</v>
      </c>
      <c r="E5815" t="s">
        <v>81</v>
      </c>
      <c r="F5815" t="s">
        <v>4986</v>
      </c>
      <c r="G5815">
        <v>43</v>
      </c>
      <c r="H5815" t="s">
        <v>6309</v>
      </c>
      <c r="I5815">
        <v>2013</v>
      </c>
      <c r="J5815" t="s">
        <v>4988</v>
      </c>
      <c r="K5815" t="s">
        <v>1308</v>
      </c>
      <c r="L5815">
        <v>2</v>
      </c>
      <c r="M5815" s="9" t="str">
        <f>Data[[#This Row],[schedule]]&amp;" | "&amp;Data[[#This Row],[section]]</f>
        <v>SCHEDULE 16: REPORT ON ASSOCIATED STATISTICS | 16a: Aircraft statistics: (i) International air passenger services</v>
      </c>
      <c r="N5815" s="9" t="str">
        <f t="shared" si="90"/>
        <v>SCHEDULE 16: REPORT ON ASSOCIATED STATISTICS | 16a: Aircraft statistics: (i) International air passenger services | Total number of landings | Aircraft type: Beechcraft - 200 Super King Air</v>
      </c>
    </row>
    <row r="5816" spans="1:14">
      <c r="A5816" t="s">
        <v>3</v>
      </c>
      <c r="B5816">
        <v>2013</v>
      </c>
      <c r="C5816" t="s">
        <v>4984</v>
      </c>
      <c r="D5816" t="s">
        <v>4985</v>
      </c>
      <c r="E5816" t="s">
        <v>81</v>
      </c>
      <c r="F5816" t="s">
        <v>4990</v>
      </c>
      <c r="G5816">
        <v>43</v>
      </c>
      <c r="H5816" t="s">
        <v>6309</v>
      </c>
      <c r="I5816">
        <v>2013</v>
      </c>
      <c r="J5816" t="s">
        <v>304</v>
      </c>
      <c r="K5816" t="s">
        <v>6310</v>
      </c>
      <c r="L5816">
        <v>11.34</v>
      </c>
      <c r="M5816" s="9" t="str">
        <f>Data[[#This Row],[schedule]]&amp;" | "&amp;Data[[#This Row],[section]]</f>
        <v>SCHEDULE 16: REPORT ON ASSOCIATED STATISTICS | 16a: Aircraft statistics: (i) International air passenger services</v>
      </c>
      <c r="N5816" s="9" t="str">
        <f t="shared" si="90"/>
        <v>SCHEDULE 16: REPORT ON ASSOCIATED STATISTICS | 16a: Aircraft statistics: (i) International air passenger services | Total MCTOW | Aircraft type: Beechcraft - 200 Super King Air</v>
      </c>
    </row>
    <row r="5817" spans="1:14">
      <c r="A5817" t="s">
        <v>3</v>
      </c>
      <c r="B5817">
        <v>2013</v>
      </c>
      <c r="C5817" t="s">
        <v>4984</v>
      </c>
      <c r="D5817" t="s">
        <v>4985</v>
      </c>
      <c r="E5817" t="s">
        <v>81</v>
      </c>
      <c r="F5817" t="s">
        <v>4986</v>
      </c>
      <c r="G5817">
        <v>44</v>
      </c>
      <c r="H5817" t="s">
        <v>6311</v>
      </c>
      <c r="I5817">
        <v>2013</v>
      </c>
      <c r="J5817" t="s">
        <v>4988</v>
      </c>
      <c r="K5817" t="s">
        <v>1624</v>
      </c>
      <c r="L5817">
        <v>1</v>
      </c>
      <c r="M5817" s="9" t="str">
        <f>Data[[#This Row],[schedule]]&amp;" | "&amp;Data[[#This Row],[section]]</f>
        <v>SCHEDULE 16: REPORT ON ASSOCIATED STATISTICS | 16a: Aircraft statistics: (i) International air passenger services</v>
      </c>
      <c r="N5817" s="9" t="str">
        <f t="shared" si="90"/>
        <v>SCHEDULE 16: REPORT ON ASSOCIATED STATISTICS | 16a: Aircraft statistics: (i) International air passenger services | Total number of landings | Aircraft type: Cessna - 650 Citation 3/6/7</v>
      </c>
    </row>
    <row r="5818" spans="1:14">
      <c r="A5818" t="s">
        <v>3</v>
      </c>
      <c r="B5818">
        <v>2013</v>
      </c>
      <c r="C5818" t="s">
        <v>4984</v>
      </c>
      <c r="D5818" t="s">
        <v>4985</v>
      </c>
      <c r="E5818" t="s">
        <v>81</v>
      </c>
      <c r="F5818" t="s">
        <v>4990</v>
      </c>
      <c r="G5818">
        <v>44</v>
      </c>
      <c r="H5818" t="s">
        <v>6311</v>
      </c>
      <c r="I5818">
        <v>2013</v>
      </c>
      <c r="J5818" t="s">
        <v>304</v>
      </c>
      <c r="K5818" t="s">
        <v>6312</v>
      </c>
      <c r="L5818">
        <v>9.9789999999999992</v>
      </c>
      <c r="M5818" s="9" t="str">
        <f>Data[[#This Row],[schedule]]&amp;" | "&amp;Data[[#This Row],[section]]</f>
        <v>SCHEDULE 16: REPORT ON ASSOCIATED STATISTICS | 16a: Aircraft statistics: (i) International air passenger services</v>
      </c>
      <c r="N5818" s="9" t="str">
        <f t="shared" si="90"/>
        <v>SCHEDULE 16: REPORT ON ASSOCIATED STATISTICS | 16a: Aircraft statistics: (i) International air passenger services | Total MCTOW | Aircraft type: Cessna - 650 Citation 3/6/7</v>
      </c>
    </row>
    <row r="5819" spans="1:14">
      <c r="A5819" t="s">
        <v>3</v>
      </c>
      <c r="B5819">
        <v>2013</v>
      </c>
      <c r="C5819" t="s">
        <v>4984</v>
      </c>
      <c r="D5819" t="s">
        <v>4985</v>
      </c>
      <c r="E5819" t="s">
        <v>81</v>
      </c>
      <c r="F5819" t="s">
        <v>4986</v>
      </c>
      <c r="G5819">
        <v>45</v>
      </c>
      <c r="H5819" t="s">
        <v>6313</v>
      </c>
      <c r="I5819">
        <v>2013</v>
      </c>
      <c r="J5819" t="s">
        <v>4988</v>
      </c>
      <c r="K5819" t="s">
        <v>1308</v>
      </c>
      <c r="L5819">
        <v>2</v>
      </c>
      <c r="M5819" s="9" t="str">
        <f>Data[[#This Row],[schedule]]&amp;" | "&amp;Data[[#This Row],[section]]</f>
        <v>SCHEDULE 16: REPORT ON ASSOCIATED STATISTICS | 16a: Aircraft statistics: (i) International air passenger services</v>
      </c>
      <c r="N5819" s="9" t="str">
        <f t="shared" si="90"/>
        <v>SCHEDULE 16: REPORT ON ASSOCIATED STATISTICS | 16a: Aircraft statistics: (i) International air passenger services | Total number of landings | Aircraft type: Cessna - 525 CitationJet</v>
      </c>
    </row>
    <row r="5820" spans="1:14">
      <c r="A5820" t="s">
        <v>3</v>
      </c>
      <c r="B5820">
        <v>2013</v>
      </c>
      <c r="C5820" t="s">
        <v>4984</v>
      </c>
      <c r="D5820" t="s">
        <v>4985</v>
      </c>
      <c r="E5820" t="s">
        <v>81</v>
      </c>
      <c r="F5820" t="s">
        <v>4990</v>
      </c>
      <c r="G5820">
        <v>45</v>
      </c>
      <c r="H5820" t="s">
        <v>6313</v>
      </c>
      <c r="I5820">
        <v>2013</v>
      </c>
      <c r="J5820" t="s">
        <v>304</v>
      </c>
      <c r="K5820" t="s">
        <v>6314</v>
      </c>
      <c r="L5820">
        <v>9.4339999999999993</v>
      </c>
      <c r="M5820" s="9" t="str">
        <f>Data[[#This Row],[schedule]]&amp;" | "&amp;Data[[#This Row],[section]]</f>
        <v>SCHEDULE 16: REPORT ON ASSOCIATED STATISTICS | 16a: Aircraft statistics: (i) International air passenger services</v>
      </c>
      <c r="N5820" s="9" t="str">
        <f t="shared" si="90"/>
        <v>SCHEDULE 16: REPORT ON ASSOCIATED STATISTICS | 16a: Aircraft statistics: (i) International air passenger services | Total MCTOW | Aircraft type: Cessna - 525 CitationJet</v>
      </c>
    </row>
    <row r="5821" spans="1:14">
      <c r="A5821" t="s">
        <v>3</v>
      </c>
      <c r="B5821">
        <v>2013</v>
      </c>
      <c r="C5821" t="s">
        <v>4984</v>
      </c>
      <c r="D5821" t="s">
        <v>4985</v>
      </c>
      <c r="E5821" t="s">
        <v>81</v>
      </c>
      <c r="F5821" t="s">
        <v>4986</v>
      </c>
      <c r="G5821">
        <v>46</v>
      </c>
      <c r="H5821" t="s">
        <v>6315</v>
      </c>
      <c r="I5821">
        <v>2013</v>
      </c>
      <c r="J5821" t="s">
        <v>4988</v>
      </c>
      <c r="K5821" t="s">
        <v>1624</v>
      </c>
      <c r="L5821">
        <v>1</v>
      </c>
      <c r="M5821" s="9" t="str">
        <f>Data[[#This Row],[schedule]]&amp;" | "&amp;Data[[#This Row],[section]]</f>
        <v>SCHEDULE 16: REPORT ON ASSOCIATED STATISTICS | 16a: Aircraft statistics: (i) International air passenger services</v>
      </c>
      <c r="N5821" s="9" t="str">
        <f t="shared" si="90"/>
        <v>SCHEDULE 16: REPORT ON ASSOCIATED STATISTICS | 16a: Aircraft statistics: (i) International air passenger services | Total number of landings | Aircraft type: Dassault - Falcon 10</v>
      </c>
    </row>
    <row r="5822" spans="1:14">
      <c r="A5822" t="s">
        <v>3</v>
      </c>
      <c r="B5822">
        <v>2013</v>
      </c>
      <c r="C5822" t="s">
        <v>4984</v>
      </c>
      <c r="D5822" t="s">
        <v>4985</v>
      </c>
      <c r="E5822" t="s">
        <v>81</v>
      </c>
      <c r="F5822" t="s">
        <v>4990</v>
      </c>
      <c r="G5822">
        <v>46</v>
      </c>
      <c r="H5822" t="s">
        <v>6315</v>
      </c>
      <c r="I5822">
        <v>2013</v>
      </c>
      <c r="J5822" t="s">
        <v>304</v>
      </c>
      <c r="K5822" t="s">
        <v>6316</v>
      </c>
      <c r="L5822">
        <v>5.67</v>
      </c>
      <c r="M5822" s="9" t="str">
        <f>Data[[#This Row],[schedule]]&amp;" | "&amp;Data[[#This Row],[section]]</f>
        <v>SCHEDULE 16: REPORT ON ASSOCIATED STATISTICS | 16a: Aircraft statistics: (i) International air passenger services</v>
      </c>
      <c r="N5822" s="9" t="str">
        <f t="shared" si="90"/>
        <v>SCHEDULE 16: REPORT ON ASSOCIATED STATISTICS | 16a: Aircraft statistics: (i) International air passenger services | Total MCTOW | Aircraft type: Dassault - Falcon 10</v>
      </c>
    </row>
    <row r="5823" spans="1:14">
      <c r="A5823" t="s">
        <v>3</v>
      </c>
      <c r="B5823">
        <v>2013</v>
      </c>
      <c r="C5823" t="s">
        <v>4984</v>
      </c>
      <c r="D5823" t="s">
        <v>4985</v>
      </c>
      <c r="E5823" t="s">
        <v>81</v>
      </c>
      <c r="F5823" t="s">
        <v>4986</v>
      </c>
      <c r="G5823">
        <v>47</v>
      </c>
      <c r="H5823" t="s">
        <v>6317</v>
      </c>
      <c r="I5823">
        <v>2013</v>
      </c>
      <c r="J5823" t="s">
        <v>4988</v>
      </c>
      <c r="K5823" t="s">
        <v>1624</v>
      </c>
      <c r="L5823">
        <v>1</v>
      </c>
      <c r="M5823" s="9" t="str">
        <f>Data[[#This Row],[schedule]]&amp;" | "&amp;Data[[#This Row],[section]]</f>
        <v>SCHEDULE 16: REPORT ON ASSOCIATED STATISTICS | 16a: Aircraft statistics: (i) International air passenger services</v>
      </c>
      <c r="N5823" s="9" t="str">
        <f t="shared" si="90"/>
        <v>SCHEDULE 16: REPORT ON ASSOCIATED STATISTICS | 16a: Aircraft statistics: (i) International air passenger services | Total number of landings | Aircraft type: Cessna - 525A Citation CJ2</v>
      </c>
    </row>
    <row r="5824" spans="1:14">
      <c r="A5824" t="s">
        <v>3</v>
      </c>
      <c r="B5824">
        <v>2013</v>
      </c>
      <c r="C5824" t="s">
        <v>4984</v>
      </c>
      <c r="D5824" t="s">
        <v>4985</v>
      </c>
      <c r="E5824" t="s">
        <v>81</v>
      </c>
      <c r="F5824" t="s">
        <v>4990</v>
      </c>
      <c r="G5824">
        <v>47</v>
      </c>
      <c r="H5824" t="s">
        <v>6317</v>
      </c>
      <c r="I5824">
        <v>2013</v>
      </c>
      <c r="J5824" t="s">
        <v>304</v>
      </c>
      <c r="K5824" t="s">
        <v>6318</v>
      </c>
      <c r="L5824">
        <v>4.8529999999999998</v>
      </c>
      <c r="M5824" s="9" t="str">
        <f>Data[[#This Row],[schedule]]&amp;" | "&amp;Data[[#This Row],[section]]</f>
        <v>SCHEDULE 16: REPORT ON ASSOCIATED STATISTICS | 16a: Aircraft statistics: (i) International air passenger services</v>
      </c>
      <c r="N5824" s="9" t="str">
        <f t="shared" si="90"/>
        <v>SCHEDULE 16: REPORT ON ASSOCIATED STATISTICS | 16a: Aircraft statistics: (i) International air passenger services | Total MCTOW | Aircraft type: Cessna - 525A Citation CJ2</v>
      </c>
    </row>
    <row r="5825" spans="1:14">
      <c r="A5825" t="s">
        <v>3</v>
      </c>
      <c r="B5825">
        <v>2013</v>
      </c>
      <c r="C5825" t="s">
        <v>4984</v>
      </c>
      <c r="D5825" t="s">
        <v>4985</v>
      </c>
      <c r="E5825" t="s">
        <v>81</v>
      </c>
      <c r="F5825" t="s">
        <v>4986</v>
      </c>
      <c r="G5825">
        <v>48</v>
      </c>
      <c r="H5825" t="s">
        <v>6319</v>
      </c>
      <c r="I5825">
        <v>2013</v>
      </c>
      <c r="J5825" t="s">
        <v>4988</v>
      </c>
      <c r="K5825" t="s">
        <v>1624</v>
      </c>
      <c r="L5825">
        <v>1</v>
      </c>
      <c r="M5825" s="9" t="str">
        <f>Data[[#This Row],[schedule]]&amp;" | "&amp;Data[[#This Row],[section]]</f>
        <v>SCHEDULE 16: REPORT ON ASSOCIATED STATISTICS | 16a: Aircraft statistics: (i) International air passenger services</v>
      </c>
      <c r="N5825" s="9" t="str">
        <f t="shared" si="90"/>
        <v>SCHEDULE 16: REPORT ON ASSOCIATED STATISTICS | 16a: Aircraft statistics: (i) International air passenger services | Total number of landings | Aircraft type: Cessna - 441 Conquest 2</v>
      </c>
    </row>
    <row r="5826" spans="1:14">
      <c r="A5826" t="s">
        <v>3</v>
      </c>
      <c r="B5826">
        <v>2013</v>
      </c>
      <c r="C5826" t="s">
        <v>4984</v>
      </c>
      <c r="D5826" t="s">
        <v>4985</v>
      </c>
      <c r="E5826" t="s">
        <v>81</v>
      </c>
      <c r="F5826" t="s">
        <v>4990</v>
      </c>
      <c r="G5826">
        <v>48</v>
      </c>
      <c r="H5826" t="s">
        <v>6319</v>
      </c>
      <c r="I5826">
        <v>2013</v>
      </c>
      <c r="J5826" t="s">
        <v>304</v>
      </c>
      <c r="K5826" t="s">
        <v>6320</v>
      </c>
      <c r="L5826">
        <v>4.468</v>
      </c>
      <c r="M5826" s="9" t="str">
        <f>Data[[#This Row],[schedule]]&amp;" | "&amp;Data[[#This Row],[section]]</f>
        <v>SCHEDULE 16: REPORT ON ASSOCIATED STATISTICS | 16a: Aircraft statistics: (i) International air passenger services</v>
      </c>
      <c r="N5826" s="9" t="str">
        <f t="shared" ref="N5826:N5889" si="91">SUBSTITUTE(SUBSTITUTE(SUBSTITUTE(C5826&amp;" | "&amp;D5826&amp;" | "&amp;E5826&amp;" | "&amp;F5826&amp;" | "&amp;H5826," |  |  | "," | ")," |  |  | "," | ")," |  | "," | ")</f>
        <v>SCHEDULE 16: REPORT ON ASSOCIATED STATISTICS | 16a: Aircraft statistics: (i) International air passenger services | Total MCTOW | Aircraft type: Cessna - 441 Conquest 2</v>
      </c>
    </row>
    <row r="5827" spans="1:14">
      <c r="A5827" t="s">
        <v>3</v>
      </c>
      <c r="B5827">
        <v>2013</v>
      </c>
      <c r="C5827" t="s">
        <v>4984</v>
      </c>
      <c r="D5827" t="s">
        <v>4985</v>
      </c>
      <c r="E5827" t="s">
        <v>81</v>
      </c>
      <c r="F5827" t="s">
        <v>4986</v>
      </c>
      <c r="G5827">
        <v>49</v>
      </c>
      <c r="H5827" t="s">
        <v>6321</v>
      </c>
      <c r="I5827">
        <v>2013</v>
      </c>
      <c r="J5827" t="s">
        <v>4988</v>
      </c>
      <c r="K5827" t="s">
        <v>1624</v>
      </c>
      <c r="L5827">
        <v>1</v>
      </c>
      <c r="M5827" s="9" t="str">
        <f>Data[[#This Row],[schedule]]&amp;" | "&amp;Data[[#This Row],[section]]</f>
        <v>SCHEDULE 16: REPORT ON ASSOCIATED STATISTICS | 16a: Aircraft statistics: (i) International air passenger services</v>
      </c>
      <c r="N5827" s="9" t="str">
        <f t="shared" si="91"/>
        <v>SCHEDULE 16: REPORT ON ASSOCIATED STATISTICS | 16a: Aircraft statistics: (i) International air passenger services | Total number of landings | Aircraft type: Britten-Norman - BN-2P Islander</v>
      </c>
    </row>
    <row r="5828" spans="1:14">
      <c r="A5828" t="s">
        <v>3</v>
      </c>
      <c r="B5828">
        <v>2013</v>
      </c>
      <c r="C5828" t="s">
        <v>4984</v>
      </c>
      <c r="D5828" t="s">
        <v>4985</v>
      </c>
      <c r="E5828" t="s">
        <v>81</v>
      </c>
      <c r="F5828" t="s">
        <v>4990</v>
      </c>
      <c r="G5828">
        <v>49</v>
      </c>
      <c r="H5828" t="s">
        <v>6321</v>
      </c>
      <c r="I5828">
        <v>2013</v>
      </c>
      <c r="J5828" t="s">
        <v>304</v>
      </c>
      <c r="K5828" t="s">
        <v>6322</v>
      </c>
      <c r="L5828">
        <v>2.9940000000000002</v>
      </c>
      <c r="M5828" s="9" t="str">
        <f>Data[[#This Row],[schedule]]&amp;" | "&amp;Data[[#This Row],[section]]</f>
        <v>SCHEDULE 16: REPORT ON ASSOCIATED STATISTICS | 16a: Aircraft statistics: (i) International air passenger services</v>
      </c>
      <c r="N5828" s="9" t="str">
        <f t="shared" si="91"/>
        <v>SCHEDULE 16: REPORT ON ASSOCIATED STATISTICS | 16a: Aircraft statistics: (i) International air passenger services | Total MCTOW | Aircraft type: Britten-Norman - BN-2P Islander</v>
      </c>
    </row>
    <row r="5829" spans="1:14">
      <c r="A5829" t="s">
        <v>3</v>
      </c>
      <c r="B5829">
        <v>2013</v>
      </c>
      <c r="C5829" t="s">
        <v>4984</v>
      </c>
      <c r="D5829" t="s">
        <v>4985</v>
      </c>
      <c r="E5829" t="s">
        <v>81</v>
      </c>
      <c r="F5829" t="s">
        <v>4986</v>
      </c>
      <c r="G5829">
        <v>50</v>
      </c>
      <c r="H5829" t="s">
        <v>6323</v>
      </c>
      <c r="I5829">
        <v>2013</v>
      </c>
      <c r="J5829" t="s">
        <v>4988</v>
      </c>
      <c r="K5829" t="s">
        <v>5656</v>
      </c>
      <c r="L5829">
        <v>9</v>
      </c>
      <c r="M5829" s="9" t="str">
        <f>Data[[#This Row],[schedule]]&amp;" | "&amp;Data[[#This Row],[section]]</f>
        <v>SCHEDULE 16: REPORT ON ASSOCIATED STATISTICS | 16a: Aircraft statistics: (i) International air passenger services</v>
      </c>
      <c r="N5829" s="9" t="str">
        <f t="shared" si="91"/>
        <v>SCHEDULE 16: REPORT ON ASSOCIATED STATISTICS | 16a: Aircraft statistics: (i) International air passenger services | Total number of landings | Aircraft type: Other</v>
      </c>
    </row>
    <row r="5830" spans="1:14">
      <c r="A5830" t="s">
        <v>3</v>
      </c>
      <c r="B5830">
        <v>2013</v>
      </c>
      <c r="C5830" t="s">
        <v>4984</v>
      </c>
      <c r="D5830" t="s">
        <v>4985</v>
      </c>
      <c r="E5830" t="s">
        <v>81</v>
      </c>
      <c r="F5830" t="s">
        <v>4990</v>
      </c>
      <c r="G5830">
        <v>50</v>
      </c>
      <c r="H5830" t="s">
        <v>6323</v>
      </c>
      <c r="I5830">
        <v>2013</v>
      </c>
      <c r="J5830" t="s">
        <v>304</v>
      </c>
      <c r="K5830" t="s">
        <v>6324</v>
      </c>
      <c r="L5830">
        <v>2084.8000000000002</v>
      </c>
      <c r="M5830" s="9" t="str">
        <f>Data[[#This Row],[schedule]]&amp;" | "&amp;Data[[#This Row],[section]]</f>
        <v>SCHEDULE 16: REPORT ON ASSOCIATED STATISTICS | 16a: Aircraft statistics: (i) International air passenger services</v>
      </c>
      <c r="N5830" s="9" t="str">
        <f t="shared" si="91"/>
        <v>SCHEDULE 16: REPORT ON ASSOCIATED STATISTICS | 16a: Aircraft statistics: (i) International air passenger services | Total MCTOW | Aircraft type: Other</v>
      </c>
    </row>
    <row r="5831" spans="1:14">
      <c r="A5831" t="s">
        <v>3</v>
      </c>
      <c r="B5831">
        <v>2013</v>
      </c>
      <c r="C5831" t="s">
        <v>4984</v>
      </c>
      <c r="D5831" t="s">
        <v>4985</v>
      </c>
      <c r="E5831" t="s">
        <v>81</v>
      </c>
      <c r="F5831" t="s">
        <v>4986</v>
      </c>
      <c r="G5831">
        <v>53</v>
      </c>
      <c r="H5831" t="s">
        <v>60</v>
      </c>
      <c r="I5831">
        <v>2013</v>
      </c>
      <c r="J5831" t="s">
        <v>4988</v>
      </c>
      <c r="K5831" t="s">
        <v>6325</v>
      </c>
      <c r="L5831">
        <v>21837</v>
      </c>
      <c r="M5831" s="9" t="str">
        <f>Data[[#This Row],[schedule]]&amp;" | "&amp;Data[[#This Row],[section]]</f>
        <v>SCHEDULE 16: REPORT ON ASSOCIATED STATISTICS | 16a: Aircraft statistics: (i) International air passenger services</v>
      </c>
      <c r="N5831" s="9" t="str">
        <f t="shared" si="91"/>
        <v>SCHEDULE 16: REPORT ON ASSOCIATED STATISTICS | 16a: Aircraft statistics: (i) International air passenger services | Total number of landings | Total</v>
      </c>
    </row>
    <row r="5832" spans="1:14">
      <c r="A5832" t="s">
        <v>3</v>
      </c>
      <c r="B5832">
        <v>2013</v>
      </c>
      <c r="C5832" t="s">
        <v>4984</v>
      </c>
      <c r="D5832" t="s">
        <v>4985</v>
      </c>
      <c r="E5832" t="s">
        <v>81</v>
      </c>
      <c r="F5832" t="s">
        <v>4990</v>
      </c>
      <c r="G5832">
        <v>53</v>
      </c>
      <c r="H5832" t="s">
        <v>60</v>
      </c>
      <c r="I5832">
        <v>2013</v>
      </c>
      <c r="J5832" t="s">
        <v>304</v>
      </c>
      <c r="K5832" t="s">
        <v>2434</v>
      </c>
      <c r="L5832">
        <v>4013349.8359999992</v>
      </c>
      <c r="M5832" s="9" t="str">
        <f>Data[[#This Row],[schedule]]&amp;" | "&amp;Data[[#This Row],[section]]</f>
        <v>SCHEDULE 16: REPORT ON ASSOCIATED STATISTICS | 16a: Aircraft statistics: (i) International air passenger services</v>
      </c>
      <c r="N5832" s="9" t="str">
        <f t="shared" si="91"/>
        <v>SCHEDULE 16: REPORT ON ASSOCIATED STATISTICS | 16a: Aircraft statistics: (i) International air passenger services | Total MCTOW | Total</v>
      </c>
    </row>
    <row r="5833" spans="1:14">
      <c r="A5833" t="s">
        <v>3</v>
      </c>
      <c r="B5833">
        <v>2013</v>
      </c>
      <c r="C5833" t="s">
        <v>4984</v>
      </c>
      <c r="D5833" t="s">
        <v>4996</v>
      </c>
      <c r="E5833" t="s">
        <v>81</v>
      </c>
      <c r="F5833" t="s">
        <v>4986</v>
      </c>
      <c r="G5833">
        <v>64</v>
      </c>
      <c r="H5833" t="s">
        <v>6247</v>
      </c>
      <c r="I5833">
        <v>2013</v>
      </c>
      <c r="J5833" t="s">
        <v>4988</v>
      </c>
      <c r="K5833" t="s">
        <v>6326</v>
      </c>
      <c r="L5833">
        <v>10618</v>
      </c>
      <c r="M583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33" s="9" t="str">
        <f t="shared" si="91"/>
        <v>SCHEDULE 16: REPORT ON ASSOCIATED STATISTICS | 16a: Aircraft statistics: (ii) Domestic air passenger services: (1) Aircraft 30 tonnes MCTOW or more | Total number of landings | Aircraft type: Airbus - A320</v>
      </c>
    </row>
    <row r="5834" spans="1:14">
      <c r="A5834" t="s">
        <v>3</v>
      </c>
      <c r="B5834">
        <v>2013</v>
      </c>
      <c r="C5834" t="s">
        <v>4984</v>
      </c>
      <c r="D5834" t="s">
        <v>4996</v>
      </c>
      <c r="E5834" t="s">
        <v>81</v>
      </c>
      <c r="F5834" t="s">
        <v>4990</v>
      </c>
      <c r="G5834">
        <v>64</v>
      </c>
      <c r="H5834" t="s">
        <v>6247</v>
      </c>
      <c r="I5834">
        <v>2013</v>
      </c>
      <c r="J5834" t="s">
        <v>304</v>
      </c>
      <c r="K5834" t="s">
        <v>6327</v>
      </c>
      <c r="L5834">
        <v>789030</v>
      </c>
      <c r="M583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34" s="9" t="str">
        <f t="shared" si="91"/>
        <v>SCHEDULE 16: REPORT ON ASSOCIATED STATISTICS | 16a: Aircraft statistics: (ii) Domestic air passenger services: (1) Aircraft 30 tonnes MCTOW or more | Total MCTOW | Aircraft type: Airbus - A320</v>
      </c>
    </row>
    <row r="5835" spans="1:14">
      <c r="A5835" t="s">
        <v>3</v>
      </c>
      <c r="B5835">
        <v>2013</v>
      </c>
      <c r="C5835" t="s">
        <v>4984</v>
      </c>
      <c r="D5835" t="s">
        <v>4996</v>
      </c>
      <c r="E5835" t="s">
        <v>81</v>
      </c>
      <c r="F5835" t="s">
        <v>4986</v>
      </c>
      <c r="G5835">
        <v>65</v>
      </c>
      <c r="H5835" t="s">
        <v>6271</v>
      </c>
      <c r="I5835">
        <v>2013</v>
      </c>
      <c r="J5835" t="s">
        <v>4988</v>
      </c>
      <c r="K5835" t="s">
        <v>6328</v>
      </c>
      <c r="L5835">
        <v>9567</v>
      </c>
      <c r="M583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35" s="9" t="str">
        <f t="shared" si="91"/>
        <v>SCHEDULE 16: REPORT ON ASSOCIATED STATISTICS | 16a: Aircraft statistics: (ii) Domestic air passenger services: (1) Aircraft 30 tonnes MCTOW or more | Total number of landings | Aircraft type: Boeing - B737-300</v>
      </c>
    </row>
    <row r="5836" spans="1:14">
      <c r="A5836" t="s">
        <v>3</v>
      </c>
      <c r="B5836">
        <v>2013</v>
      </c>
      <c r="C5836" t="s">
        <v>4984</v>
      </c>
      <c r="D5836" t="s">
        <v>4996</v>
      </c>
      <c r="E5836" t="s">
        <v>81</v>
      </c>
      <c r="F5836" t="s">
        <v>4990</v>
      </c>
      <c r="G5836">
        <v>65</v>
      </c>
      <c r="H5836" t="s">
        <v>6271</v>
      </c>
      <c r="I5836">
        <v>2013</v>
      </c>
      <c r="J5836" t="s">
        <v>304</v>
      </c>
      <c r="K5836" t="s">
        <v>6329</v>
      </c>
      <c r="L5836">
        <v>543321.02599999995</v>
      </c>
      <c r="M583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36" s="9" t="str">
        <f t="shared" si="91"/>
        <v>SCHEDULE 16: REPORT ON ASSOCIATED STATISTICS | 16a: Aircraft statistics: (ii) Domestic air passenger services: (1) Aircraft 30 tonnes MCTOW or more | Total MCTOW | Aircraft type: Boeing - B737-300</v>
      </c>
    </row>
    <row r="5837" spans="1:14">
      <c r="A5837" t="s">
        <v>3</v>
      </c>
      <c r="B5837">
        <v>2013</v>
      </c>
      <c r="C5837" t="s">
        <v>4984</v>
      </c>
      <c r="D5837" t="s">
        <v>4996</v>
      </c>
      <c r="E5837" t="s">
        <v>81</v>
      </c>
      <c r="F5837" t="s">
        <v>4986</v>
      </c>
      <c r="G5837">
        <v>66</v>
      </c>
      <c r="H5837" t="s">
        <v>6235</v>
      </c>
      <c r="I5837">
        <v>2013</v>
      </c>
      <c r="J5837" t="s">
        <v>4988</v>
      </c>
      <c r="K5837" t="s">
        <v>5599</v>
      </c>
      <c r="L5837">
        <v>39</v>
      </c>
      <c r="M583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37" s="9" t="str">
        <f t="shared" si="91"/>
        <v>SCHEDULE 16: REPORT ON ASSOCIATED STATISTICS | 16a: Aircraft statistics: (ii) Domestic air passenger services: (1) Aircraft 30 tonnes MCTOW or more | Total number of landings | Aircraft type: Boeing - B777-200</v>
      </c>
    </row>
    <row r="5838" spans="1:14">
      <c r="A5838" t="s">
        <v>3</v>
      </c>
      <c r="B5838">
        <v>2013</v>
      </c>
      <c r="C5838" t="s">
        <v>4984</v>
      </c>
      <c r="D5838" t="s">
        <v>4996</v>
      </c>
      <c r="E5838" t="s">
        <v>81</v>
      </c>
      <c r="F5838" t="s">
        <v>4990</v>
      </c>
      <c r="G5838">
        <v>66</v>
      </c>
      <c r="H5838" t="s">
        <v>6235</v>
      </c>
      <c r="I5838">
        <v>2013</v>
      </c>
      <c r="J5838" t="s">
        <v>304</v>
      </c>
      <c r="K5838" t="s">
        <v>6330</v>
      </c>
      <c r="L5838">
        <v>11604.683999999999</v>
      </c>
      <c r="M583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38" s="9" t="str">
        <f t="shared" si="91"/>
        <v>SCHEDULE 16: REPORT ON ASSOCIATED STATISTICS | 16a: Aircraft statistics: (ii) Domestic air passenger services: (1) Aircraft 30 tonnes MCTOW or more | Total MCTOW | Aircraft type: Boeing - B777-200</v>
      </c>
    </row>
    <row r="5839" spans="1:14">
      <c r="A5839" t="s">
        <v>3</v>
      </c>
      <c r="B5839">
        <v>2013</v>
      </c>
      <c r="C5839" t="s">
        <v>4984</v>
      </c>
      <c r="D5839" t="s">
        <v>4996</v>
      </c>
      <c r="E5839" t="s">
        <v>81</v>
      </c>
      <c r="F5839" t="s">
        <v>4986</v>
      </c>
      <c r="G5839">
        <v>67</v>
      </c>
      <c r="H5839" t="s">
        <v>6244</v>
      </c>
      <c r="I5839">
        <v>2013</v>
      </c>
      <c r="J5839" t="s">
        <v>4988</v>
      </c>
      <c r="K5839" t="s">
        <v>6331</v>
      </c>
      <c r="L5839">
        <v>35</v>
      </c>
      <c r="M583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39" s="9" t="str">
        <f t="shared" si="91"/>
        <v>SCHEDULE 16: REPORT ON ASSOCIATED STATISTICS | 16a: Aircraft statistics: (ii) Domestic air passenger services: (1) Aircraft 30 tonnes MCTOW or more | Total number of landings | Aircraft type: Boeing - B767-300ER</v>
      </c>
    </row>
    <row r="5840" spans="1:14">
      <c r="A5840" t="s">
        <v>3</v>
      </c>
      <c r="B5840">
        <v>2013</v>
      </c>
      <c r="C5840" t="s">
        <v>4984</v>
      </c>
      <c r="D5840" t="s">
        <v>4996</v>
      </c>
      <c r="E5840" t="s">
        <v>81</v>
      </c>
      <c r="F5840" t="s">
        <v>4990</v>
      </c>
      <c r="G5840">
        <v>67</v>
      </c>
      <c r="H5840" t="s">
        <v>6244</v>
      </c>
      <c r="I5840">
        <v>2013</v>
      </c>
      <c r="J5840" t="s">
        <v>304</v>
      </c>
      <c r="K5840" t="s">
        <v>6332</v>
      </c>
      <c r="L5840">
        <v>6540.8</v>
      </c>
      <c r="M584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0" s="9" t="str">
        <f t="shared" si="91"/>
        <v>SCHEDULE 16: REPORT ON ASSOCIATED STATISTICS | 16a: Aircraft statistics: (ii) Domestic air passenger services: (1) Aircraft 30 tonnes MCTOW or more | Total MCTOW | Aircraft type: Boeing - B767-300ER</v>
      </c>
    </row>
    <row r="5841" spans="1:14">
      <c r="A5841" t="s">
        <v>3</v>
      </c>
      <c r="B5841">
        <v>2013</v>
      </c>
      <c r="C5841" t="s">
        <v>4984</v>
      </c>
      <c r="D5841" t="s">
        <v>4996</v>
      </c>
      <c r="E5841" t="s">
        <v>81</v>
      </c>
      <c r="F5841" t="s">
        <v>4986</v>
      </c>
      <c r="G5841">
        <v>68</v>
      </c>
      <c r="H5841" t="s">
        <v>6241</v>
      </c>
      <c r="I5841">
        <v>2013</v>
      </c>
      <c r="J5841" t="s">
        <v>4988</v>
      </c>
      <c r="K5841" t="s">
        <v>5351</v>
      </c>
      <c r="L5841">
        <v>23</v>
      </c>
      <c r="M584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1" s="9" t="str">
        <f t="shared" si="91"/>
        <v>SCHEDULE 16: REPORT ON ASSOCIATED STATISTICS | 16a: Aircraft statistics: (ii) Domestic air passenger services: (1) Aircraft 30 tonnes MCTOW or more | Total number of landings | Aircraft type: Boeing - B737-800</v>
      </c>
    </row>
    <row r="5842" spans="1:14">
      <c r="A5842" t="s">
        <v>3</v>
      </c>
      <c r="B5842">
        <v>2013</v>
      </c>
      <c r="C5842" t="s">
        <v>4984</v>
      </c>
      <c r="D5842" t="s">
        <v>4996</v>
      </c>
      <c r="E5842" t="s">
        <v>81</v>
      </c>
      <c r="F5842" t="s">
        <v>4990</v>
      </c>
      <c r="G5842">
        <v>68</v>
      </c>
      <c r="H5842" t="s">
        <v>6241</v>
      </c>
      <c r="I5842">
        <v>2013</v>
      </c>
      <c r="J5842" t="s">
        <v>304</v>
      </c>
      <c r="K5842" t="s">
        <v>6333</v>
      </c>
      <c r="L5842">
        <v>1817.345</v>
      </c>
      <c r="M584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2" s="9" t="str">
        <f t="shared" si="91"/>
        <v>SCHEDULE 16: REPORT ON ASSOCIATED STATISTICS | 16a: Aircraft statistics: (ii) Domestic air passenger services: (1) Aircraft 30 tonnes MCTOW or more | Total MCTOW | Aircraft type: Boeing - B737-800</v>
      </c>
    </row>
    <row r="5843" spans="1:14">
      <c r="A5843" t="s">
        <v>3</v>
      </c>
      <c r="B5843">
        <v>2013</v>
      </c>
      <c r="C5843" t="s">
        <v>4984</v>
      </c>
      <c r="D5843" t="s">
        <v>4996</v>
      </c>
      <c r="E5843" t="s">
        <v>81</v>
      </c>
      <c r="F5843" t="s">
        <v>4986</v>
      </c>
      <c r="G5843">
        <v>69</v>
      </c>
      <c r="H5843" t="s">
        <v>6238</v>
      </c>
      <c r="I5843">
        <v>2013</v>
      </c>
      <c r="J5843" t="s">
        <v>4988</v>
      </c>
      <c r="K5843" t="s">
        <v>2301</v>
      </c>
      <c r="L5843">
        <v>4</v>
      </c>
      <c r="M584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3" s="9" t="str">
        <f t="shared" si="91"/>
        <v>SCHEDULE 16: REPORT ON ASSOCIATED STATISTICS | 16a: Aircraft statistics: (ii) Domestic air passenger services: (1) Aircraft 30 tonnes MCTOW or more | Total number of landings | Aircraft type: Boeing - B777-300ER</v>
      </c>
    </row>
    <row r="5844" spans="1:14">
      <c r="A5844" t="s">
        <v>3</v>
      </c>
      <c r="B5844">
        <v>2013</v>
      </c>
      <c r="C5844" t="s">
        <v>4984</v>
      </c>
      <c r="D5844" t="s">
        <v>4996</v>
      </c>
      <c r="E5844" t="s">
        <v>81</v>
      </c>
      <c r="F5844" t="s">
        <v>4990</v>
      </c>
      <c r="G5844">
        <v>69</v>
      </c>
      <c r="H5844" t="s">
        <v>6238</v>
      </c>
      <c r="I5844">
        <v>2013</v>
      </c>
      <c r="J5844" t="s">
        <v>304</v>
      </c>
      <c r="K5844" t="s">
        <v>6334</v>
      </c>
      <c r="L5844">
        <v>1403.8679999999999</v>
      </c>
      <c r="M584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4" s="9" t="str">
        <f t="shared" si="91"/>
        <v>SCHEDULE 16: REPORT ON ASSOCIATED STATISTICS | 16a: Aircraft statistics: (ii) Domestic air passenger services: (1) Aircraft 30 tonnes MCTOW or more | Total MCTOW | Aircraft type: Boeing - B777-300ER</v>
      </c>
    </row>
    <row r="5845" spans="1:14">
      <c r="A5845" t="s">
        <v>3</v>
      </c>
      <c r="B5845">
        <v>2013</v>
      </c>
      <c r="C5845" t="s">
        <v>4984</v>
      </c>
      <c r="D5845" t="s">
        <v>4996</v>
      </c>
      <c r="E5845" t="s">
        <v>81</v>
      </c>
      <c r="F5845" t="s">
        <v>4986</v>
      </c>
      <c r="G5845">
        <v>70</v>
      </c>
      <c r="H5845" t="s">
        <v>6256</v>
      </c>
      <c r="I5845">
        <v>2013</v>
      </c>
      <c r="J5845" t="s">
        <v>4988</v>
      </c>
      <c r="K5845" t="s">
        <v>1308</v>
      </c>
      <c r="L5845">
        <v>2</v>
      </c>
      <c r="M584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5" s="9" t="str">
        <f t="shared" si="91"/>
        <v>SCHEDULE 16: REPORT ON ASSOCIATED STATISTICS | 16a: Aircraft statistics: (ii) Domestic air passenger services: (1) Aircraft 30 tonnes MCTOW or more | Total number of landings | Aircraft type: Boeing - B747-400</v>
      </c>
    </row>
    <row r="5846" spans="1:14">
      <c r="A5846" t="s">
        <v>3</v>
      </c>
      <c r="B5846">
        <v>2013</v>
      </c>
      <c r="C5846" t="s">
        <v>4984</v>
      </c>
      <c r="D5846" t="s">
        <v>4996</v>
      </c>
      <c r="E5846" t="s">
        <v>81</v>
      </c>
      <c r="F5846" t="s">
        <v>4990</v>
      </c>
      <c r="G5846">
        <v>70</v>
      </c>
      <c r="H5846" t="s">
        <v>6256</v>
      </c>
      <c r="I5846">
        <v>2013</v>
      </c>
      <c r="J5846" t="s">
        <v>304</v>
      </c>
      <c r="K5846" t="s">
        <v>6335</v>
      </c>
      <c r="L5846">
        <v>793.78</v>
      </c>
      <c r="M584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6" s="9" t="str">
        <f t="shared" si="91"/>
        <v>SCHEDULE 16: REPORT ON ASSOCIATED STATISTICS | 16a: Aircraft statistics: (ii) Domestic air passenger services: (1) Aircraft 30 tonnes MCTOW or more | Total MCTOW | Aircraft type: Boeing - B747-400</v>
      </c>
    </row>
    <row r="5847" spans="1:14">
      <c r="A5847" t="s">
        <v>3</v>
      </c>
      <c r="B5847">
        <v>2013</v>
      </c>
      <c r="C5847" t="s">
        <v>4984</v>
      </c>
      <c r="D5847" t="s">
        <v>4996</v>
      </c>
      <c r="E5847" t="s">
        <v>81</v>
      </c>
      <c r="F5847" t="s">
        <v>4986</v>
      </c>
      <c r="G5847">
        <v>71</v>
      </c>
      <c r="H5847" t="s">
        <v>6253</v>
      </c>
      <c r="I5847">
        <v>2013</v>
      </c>
      <c r="J5847" t="s">
        <v>4988</v>
      </c>
      <c r="K5847" t="s">
        <v>1308</v>
      </c>
      <c r="L5847">
        <v>2</v>
      </c>
      <c r="M584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7" s="9" t="str">
        <f t="shared" si="91"/>
        <v>SCHEDULE 16: REPORT ON ASSOCIATED STATISTICS | 16a: Aircraft statistics: (ii) Domestic air passenger services: (1) Aircraft 30 tonnes MCTOW or more | Total number of landings | Aircraft type: Airbus - A340-300</v>
      </c>
    </row>
    <row r="5848" spans="1:14">
      <c r="A5848" t="s">
        <v>3</v>
      </c>
      <c r="B5848">
        <v>2013</v>
      </c>
      <c r="C5848" t="s">
        <v>4984</v>
      </c>
      <c r="D5848" t="s">
        <v>4996</v>
      </c>
      <c r="E5848" t="s">
        <v>81</v>
      </c>
      <c r="F5848" t="s">
        <v>4990</v>
      </c>
      <c r="G5848">
        <v>71</v>
      </c>
      <c r="H5848" t="s">
        <v>6253</v>
      </c>
      <c r="I5848">
        <v>2013</v>
      </c>
      <c r="J5848" t="s">
        <v>304</v>
      </c>
      <c r="K5848" t="s">
        <v>6336</v>
      </c>
      <c r="L5848">
        <v>550</v>
      </c>
      <c r="M584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8" s="9" t="str">
        <f t="shared" si="91"/>
        <v>SCHEDULE 16: REPORT ON ASSOCIATED STATISTICS | 16a: Aircraft statistics: (ii) Domestic air passenger services: (1) Aircraft 30 tonnes MCTOW or more | Total MCTOW | Aircraft type: Airbus - A340-300</v>
      </c>
    </row>
    <row r="5849" spans="1:14">
      <c r="A5849" t="s">
        <v>3</v>
      </c>
      <c r="B5849">
        <v>2013</v>
      </c>
      <c r="C5849" t="s">
        <v>4984</v>
      </c>
      <c r="D5849" t="s">
        <v>4996</v>
      </c>
      <c r="E5849" t="s">
        <v>81</v>
      </c>
      <c r="F5849" t="s">
        <v>4986</v>
      </c>
      <c r="G5849">
        <v>72</v>
      </c>
      <c r="H5849" t="s">
        <v>6258</v>
      </c>
      <c r="I5849">
        <v>2013</v>
      </c>
      <c r="J5849" t="s">
        <v>4988</v>
      </c>
      <c r="K5849" t="s">
        <v>1624</v>
      </c>
      <c r="L5849">
        <v>1</v>
      </c>
      <c r="M584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49" s="9" t="str">
        <f t="shared" si="91"/>
        <v>SCHEDULE 16: REPORT ON ASSOCIATED STATISTICS | 16a: Aircraft statistics: (ii) Domestic air passenger services: (1) Aircraft 30 tonnes MCTOW or more | Total number of landings | Aircraft type: Airbus - A330-200</v>
      </c>
    </row>
    <row r="5850" spans="1:14">
      <c r="A5850" t="s">
        <v>3</v>
      </c>
      <c r="B5850">
        <v>2013</v>
      </c>
      <c r="C5850" t="s">
        <v>4984</v>
      </c>
      <c r="D5850" t="s">
        <v>4996</v>
      </c>
      <c r="E5850" t="s">
        <v>81</v>
      </c>
      <c r="F5850" t="s">
        <v>4990</v>
      </c>
      <c r="G5850">
        <v>72</v>
      </c>
      <c r="H5850" t="s">
        <v>6258</v>
      </c>
      <c r="I5850">
        <v>2013</v>
      </c>
      <c r="J5850" t="s">
        <v>304</v>
      </c>
      <c r="K5850" t="s">
        <v>5818</v>
      </c>
      <c r="L5850">
        <v>230</v>
      </c>
      <c r="M585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0" s="9" t="str">
        <f t="shared" si="91"/>
        <v>SCHEDULE 16: REPORT ON ASSOCIATED STATISTICS | 16a: Aircraft statistics: (ii) Domestic air passenger services: (1) Aircraft 30 tonnes MCTOW or more | Total MCTOW | Aircraft type: Airbus - A330-200</v>
      </c>
    </row>
    <row r="5851" spans="1:14">
      <c r="A5851" t="s">
        <v>3</v>
      </c>
      <c r="B5851">
        <v>2013</v>
      </c>
      <c r="C5851" t="s">
        <v>4984</v>
      </c>
      <c r="D5851" t="s">
        <v>4996</v>
      </c>
      <c r="E5851" t="s">
        <v>81</v>
      </c>
      <c r="F5851" t="s">
        <v>4986</v>
      </c>
      <c r="G5851">
        <v>73</v>
      </c>
      <c r="H5851" t="s">
        <v>6283</v>
      </c>
      <c r="I5851">
        <v>2013</v>
      </c>
      <c r="J5851" t="s">
        <v>4988</v>
      </c>
      <c r="K5851" t="s">
        <v>5607</v>
      </c>
      <c r="L5851">
        <v>5</v>
      </c>
      <c r="M585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1" s="9" t="str">
        <f t="shared" si="91"/>
        <v>SCHEDULE 16: REPORT ON ASSOCIATED STATISTICS | 16a: Aircraft statistics: (ii) Domestic air passenger services: (1) Aircraft 30 tonnes MCTOW or more | Total number of landings | Aircraft type: Grumman - G-5</v>
      </c>
    </row>
    <row r="5852" spans="1:14">
      <c r="A5852" t="s">
        <v>3</v>
      </c>
      <c r="B5852">
        <v>2013</v>
      </c>
      <c r="C5852" t="s">
        <v>4984</v>
      </c>
      <c r="D5852" t="s">
        <v>4996</v>
      </c>
      <c r="E5852" t="s">
        <v>81</v>
      </c>
      <c r="F5852" t="s">
        <v>4990</v>
      </c>
      <c r="G5852">
        <v>73</v>
      </c>
      <c r="H5852" t="s">
        <v>6283</v>
      </c>
      <c r="I5852">
        <v>2013</v>
      </c>
      <c r="J5852" t="s">
        <v>304</v>
      </c>
      <c r="K5852" t="s">
        <v>6337</v>
      </c>
      <c r="L5852">
        <v>166.01499999999999</v>
      </c>
      <c r="M585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2" s="9" t="str">
        <f t="shared" si="91"/>
        <v>SCHEDULE 16: REPORT ON ASSOCIATED STATISTICS | 16a: Aircraft statistics: (ii) Domestic air passenger services: (1) Aircraft 30 tonnes MCTOW or more | Total MCTOW | Aircraft type: Grumman - G-5</v>
      </c>
    </row>
    <row r="5853" spans="1:14">
      <c r="A5853" t="s">
        <v>3</v>
      </c>
      <c r="B5853">
        <v>2013</v>
      </c>
      <c r="C5853" t="s">
        <v>4984</v>
      </c>
      <c r="D5853" t="s">
        <v>4996</v>
      </c>
      <c r="E5853" t="s">
        <v>81</v>
      </c>
      <c r="F5853" t="s">
        <v>4986</v>
      </c>
      <c r="G5853">
        <v>74</v>
      </c>
      <c r="H5853" t="s">
        <v>6338</v>
      </c>
      <c r="I5853">
        <v>2013</v>
      </c>
      <c r="J5853" t="s">
        <v>4988</v>
      </c>
      <c r="K5853" t="s">
        <v>2301</v>
      </c>
      <c r="L5853">
        <v>4</v>
      </c>
      <c r="M585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3" s="9" t="str">
        <f t="shared" si="91"/>
        <v>SCHEDULE 16: REPORT ON ASSOCIATED STATISTICS | 16a: Aircraft statistics: (ii) Domestic air passenger services: (1) Aircraft 30 tonnes MCTOW or more | Total number of landings | Aircraft type: British Aerospace - BAe-146-200</v>
      </c>
    </row>
    <row r="5854" spans="1:14">
      <c r="A5854" t="s">
        <v>3</v>
      </c>
      <c r="B5854">
        <v>2013</v>
      </c>
      <c r="C5854" t="s">
        <v>4984</v>
      </c>
      <c r="D5854" t="s">
        <v>4996</v>
      </c>
      <c r="E5854" t="s">
        <v>81</v>
      </c>
      <c r="F5854" t="s">
        <v>4990</v>
      </c>
      <c r="G5854">
        <v>74</v>
      </c>
      <c r="H5854" t="s">
        <v>6338</v>
      </c>
      <c r="I5854">
        <v>2013</v>
      </c>
      <c r="J5854" t="s">
        <v>304</v>
      </c>
      <c r="K5854" t="s">
        <v>6339</v>
      </c>
      <c r="L5854">
        <v>159.976</v>
      </c>
      <c r="M585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4" s="9" t="str">
        <f t="shared" si="91"/>
        <v>SCHEDULE 16: REPORT ON ASSOCIATED STATISTICS | 16a: Aircraft statistics: (ii) Domestic air passenger services: (1) Aircraft 30 tonnes MCTOW or more | Total MCTOW | Aircraft type: British Aerospace - BAe-146-200</v>
      </c>
    </row>
    <row r="5855" spans="1:14">
      <c r="A5855" t="s">
        <v>3</v>
      </c>
      <c r="B5855">
        <v>2013</v>
      </c>
      <c r="C5855" t="s">
        <v>4984</v>
      </c>
      <c r="D5855" t="s">
        <v>4996</v>
      </c>
      <c r="E5855" t="s">
        <v>81</v>
      </c>
      <c r="F5855" t="s">
        <v>4986</v>
      </c>
      <c r="G5855">
        <v>75</v>
      </c>
      <c r="H5855" t="s">
        <v>6281</v>
      </c>
      <c r="I5855">
        <v>2013</v>
      </c>
      <c r="J5855" t="s">
        <v>4988</v>
      </c>
      <c r="K5855" t="s">
        <v>1624</v>
      </c>
      <c r="L5855">
        <v>1</v>
      </c>
      <c r="M585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5" s="9" t="str">
        <f t="shared" si="91"/>
        <v>SCHEDULE 16: REPORT ON ASSOCIATED STATISTICS | 16a: Aircraft statistics: (ii) Domestic air passenger services: (1) Aircraft 30 tonnes MCTOW or more | Total number of landings | Aircraft type: Boeing - B737-400</v>
      </c>
    </row>
    <row r="5856" spans="1:14">
      <c r="A5856" t="s">
        <v>3</v>
      </c>
      <c r="B5856">
        <v>2013</v>
      </c>
      <c r="C5856" t="s">
        <v>4984</v>
      </c>
      <c r="D5856" t="s">
        <v>4996</v>
      </c>
      <c r="E5856" t="s">
        <v>81</v>
      </c>
      <c r="F5856" t="s">
        <v>4990</v>
      </c>
      <c r="G5856">
        <v>75</v>
      </c>
      <c r="H5856" t="s">
        <v>6281</v>
      </c>
      <c r="I5856">
        <v>2013</v>
      </c>
      <c r="J5856" t="s">
        <v>304</v>
      </c>
      <c r="K5856" t="s">
        <v>6282</v>
      </c>
      <c r="L5856">
        <v>68.037999999999997</v>
      </c>
      <c r="M585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6" s="9" t="str">
        <f t="shared" si="91"/>
        <v>SCHEDULE 16: REPORT ON ASSOCIATED STATISTICS | 16a: Aircraft statistics: (ii) Domestic air passenger services: (1) Aircraft 30 tonnes MCTOW or more | Total MCTOW | Aircraft type: Boeing - B737-400</v>
      </c>
    </row>
    <row r="5857" spans="1:14">
      <c r="A5857" t="s">
        <v>3</v>
      </c>
      <c r="B5857">
        <v>2013</v>
      </c>
      <c r="C5857" t="s">
        <v>4984</v>
      </c>
      <c r="D5857" t="s">
        <v>4996</v>
      </c>
      <c r="E5857" t="s">
        <v>81</v>
      </c>
      <c r="F5857" t="s">
        <v>4986</v>
      </c>
      <c r="G5857">
        <v>76</v>
      </c>
      <c r="H5857" t="s">
        <v>6277</v>
      </c>
      <c r="I5857">
        <v>2013</v>
      </c>
      <c r="J5857" t="s">
        <v>4988</v>
      </c>
      <c r="K5857" t="s">
        <v>1308</v>
      </c>
      <c r="L5857">
        <v>2</v>
      </c>
      <c r="M585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7" s="9" t="str">
        <f t="shared" si="91"/>
        <v>SCHEDULE 16: REPORT ON ASSOCIATED STATISTICS | 16a: Aircraft statistics: (ii) Domestic air passenger services: (1) Aircraft 30 tonnes MCTOW or more | Total number of landings | Aircraft type: Grumman - G-4</v>
      </c>
    </row>
    <row r="5858" spans="1:14">
      <c r="A5858" t="s">
        <v>3</v>
      </c>
      <c r="B5858">
        <v>2013</v>
      </c>
      <c r="C5858" t="s">
        <v>4984</v>
      </c>
      <c r="D5858" t="s">
        <v>4996</v>
      </c>
      <c r="E5858" t="s">
        <v>81</v>
      </c>
      <c r="F5858" t="s">
        <v>4990</v>
      </c>
      <c r="G5858">
        <v>76</v>
      </c>
      <c r="H5858" t="s">
        <v>6277</v>
      </c>
      <c r="I5858">
        <v>2013</v>
      </c>
      <c r="J5858" t="s">
        <v>304</v>
      </c>
      <c r="K5858" t="s">
        <v>6284</v>
      </c>
      <c r="L5858">
        <v>66.406000000000006</v>
      </c>
      <c r="M585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8" s="9" t="str">
        <f t="shared" si="91"/>
        <v>SCHEDULE 16: REPORT ON ASSOCIATED STATISTICS | 16a: Aircraft statistics: (ii) Domestic air passenger services: (1) Aircraft 30 tonnes MCTOW or more | Total MCTOW | Aircraft type: Grumman - G-4</v>
      </c>
    </row>
    <row r="5859" spans="1:14">
      <c r="A5859" t="s">
        <v>3</v>
      </c>
      <c r="B5859">
        <v>2013</v>
      </c>
      <c r="C5859" t="s">
        <v>4984</v>
      </c>
      <c r="D5859" t="s">
        <v>4996</v>
      </c>
      <c r="E5859" t="s">
        <v>81</v>
      </c>
      <c r="F5859" t="s">
        <v>4986</v>
      </c>
      <c r="G5859">
        <v>77</v>
      </c>
      <c r="H5859" t="s">
        <v>6267</v>
      </c>
      <c r="I5859">
        <v>2013</v>
      </c>
      <c r="J5859" t="s">
        <v>4988</v>
      </c>
      <c r="K5859" t="s">
        <v>1624</v>
      </c>
      <c r="L5859">
        <v>1</v>
      </c>
      <c r="M585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59" s="9" t="str">
        <f t="shared" si="91"/>
        <v>SCHEDULE 16: REPORT ON ASSOCIATED STATISTICS | 16a: Aircraft statistics: (ii) Domestic air passenger services: (1) Aircraft 30 tonnes MCTOW or more | Total number of landings | Aircraft type: Boeing - B737-200</v>
      </c>
    </row>
    <row r="5860" spans="1:14">
      <c r="A5860" t="s">
        <v>3</v>
      </c>
      <c r="B5860">
        <v>2013</v>
      </c>
      <c r="C5860" t="s">
        <v>4984</v>
      </c>
      <c r="D5860" t="s">
        <v>4996</v>
      </c>
      <c r="E5860" t="s">
        <v>81</v>
      </c>
      <c r="F5860" t="s">
        <v>4990</v>
      </c>
      <c r="G5860">
        <v>77</v>
      </c>
      <c r="H5860" t="s">
        <v>6267</v>
      </c>
      <c r="I5860">
        <v>2013</v>
      </c>
      <c r="J5860" t="s">
        <v>304</v>
      </c>
      <c r="K5860" t="s">
        <v>6340</v>
      </c>
      <c r="L5860">
        <v>53.07</v>
      </c>
      <c r="M586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60" s="9" t="str">
        <f t="shared" si="91"/>
        <v>SCHEDULE 16: REPORT ON ASSOCIATED STATISTICS | 16a: Aircraft statistics: (ii) Domestic air passenger services: (1) Aircraft 30 tonnes MCTOW or more | Total MCTOW | Aircraft type: Boeing - B737-200</v>
      </c>
    </row>
    <row r="5861" spans="1:14">
      <c r="A5861" t="s">
        <v>3</v>
      </c>
      <c r="B5861">
        <v>2013</v>
      </c>
      <c r="C5861" t="s">
        <v>4984</v>
      </c>
      <c r="D5861" t="s">
        <v>4996</v>
      </c>
      <c r="E5861" t="s">
        <v>81</v>
      </c>
      <c r="F5861" t="s">
        <v>4986</v>
      </c>
      <c r="G5861">
        <v>78</v>
      </c>
      <c r="H5861" t="s">
        <v>6341</v>
      </c>
      <c r="I5861">
        <v>2013</v>
      </c>
      <c r="J5861" t="s">
        <v>4988</v>
      </c>
      <c r="K5861" t="s">
        <v>1624</v>
      </c>
      <c r="L5861">
        <v>1</v>
      </c>
      <c r="M586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61" s="9" t="str">
        <f t="shared" si="91"/>
        <v>SCHEDULE 16: REPORT ON ASSOCIATED STATISTICS | 16a: Aircraft statistics: (ii) Domestic air passenger services: (1) Aircraft 30 tonnes MCTOW or more | Total number of landings | Aircraft type: Bombardier - BD-700 Global 5000</v>
      </c>
    </row>
    <row r="5862" spans="1:14">
      <c r="A5862" t="s">
        <v>3</v>
      </c>
      <c r="B5862">
        <v>2013</v>
      </c>
      <c r="C5862" t="s">
        <v>4984</v>
      </c>
      <c r="D5862" t="s">
        <v>4996</v>
      </c>
      <c r="E5862" t="s">
        <v>81</v>
      </c>
      <c r="F5862" t="s">
        <v>4990</v>
      </c>
      <c r="G5862">
        <v>78</v>
      </c>
      <c r="H5862" t="s">
        <v>6341</v>
      </c>
      <c r="I5862">
        <v>2013</v>
      </c>
      <c r="J5862" t="s">
        <v>304</v>
      </c>
      <c r="K5862" t="s">
        <v>6342</v>
      </c>
      <c r="L5862">
        <v>42.045000000000002</v>
      </c>
      <c r="M586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62" s="9" t="str">
        <f t="shared" si="91"/>
        <v>SCHEDULE 16: REPORT ON ASSOCIATED STATISTICS | 16a: Aircraft statistics: (ii) Domestic air passenger services: (1) Aircraft 30 tonnes MCTOW or more | Total MCTOW | Aircraft type: Bombardier - BD-700 Global 5000</v>
      </c>
    </row>
    <row r="5863" spans="1:14">
      <c r="A5863" t="s">
        <v>3</v>
      </c>
      <c r="B5863">
        <v>2013</v>
      </c>
      <c r="C5863" t="s">
        <v>4984</v>
      </c>
      <c r="D5863" t="s">
        <v>4996</v>
      </c>
      <c r="E5863" t="s">
        <v>81</v>
      </c>
      <c r="F5863" t="s">
        <v>4986</v>
      </c>
      <c r="G5863">
        <v>88</v>
      </c>
      <c r="H5863" t="s">
        <v>60</v>
      </c>
      <c r="I5863">
        <v>2013</v>
      </c>
      <c r="J5863" t="s">
        <v>4988</v>
      </c>
      <c r="K5863" t="s">
        <v>6343</v>
      </c>
      <c r="L5863">
        <v>20305</v>
      </c>
      <c r="M586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63" s="9" t="str">
        <f t="shared" si="91"/>
        <v>SCHEDULE 16: REPORT ON ASSOCIATED STATISTICS | 16a: Aircraft statistics: (ii) Domestic air passenger services: (1) Aircraft 30 tonnes MCTOW or more | Total number of landings | Total</v>
      </c>
    </row>
    <row r="5864" spans="1:14">
      <c r="A5864" t="s">
        <v>3</v>
      </c>
      <c r="B5864">
        <v>2013</v>
      </c>
      <c r="C5864" t="s">
        <v>4984</v>
      </c>
      <c r="D5864" t="s">
        <v>4996</v>
      </c>
      <c r="E5864" t="s">
        <v>81</v>
      </c>
      <c r="F5864" t="s">
        <v>4990</v>
      </c>
      <c r="G5864">
        <v>88</v>
      </c>
      <c r="H5864" t="s">
        <v>60</v>
      </c>
      <c r="I5864">
        <v>2013</v>
      </c>
      <c r="J5864" t="s">
        <v>304</v>
      </c>
      <c r="K5864" t="s">
        <v>2433</v>
      </c>
      <c r="L5864">
        <v>1355847.0530000001</v>
      </c>
      <c r="M586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5864" s="9" t="str">
        <f t="shared" si="91"/>
        <v>SCHEDULE 16: REPORT ON ASSOCIATED STATISTICS | 16a: Aircraft statistics: (ii) Domestic air passenger services: (1) Aircraft 30 tonnes MCTOW or more | Total MCTOW | Total</v>
      </c>
    </row>
    <row r="5865" spans="1:14">
      <c r="A5865" t="s">
        <v>3</v>
      </c>
      <c r="B5865">
        <v>2013</v>
      </c>
      <c r="C5865" t="s">
        <v>4984</v>
      </c>
      <c r="D5865" t="s">
        <v>5007</v>
      </c>
      <c r="E5865" t="s">
        <v>81</v>
      </c>
      <c r="F5865" t="s">
        <v>4986</v>
      </c>
      <c r="G5865">
        <v>91</v>
      </c>
      <c r="H5865" t="s">
        <v>6344</v>
      </c>
      <c r="I5865">
        <v>2013</v>
      </c>
      <c r="J5865" t="s">
        <v>4988</v>
      </c>
      <c r="K5865" t="s">
        <v>6345</v>
      </c>
      <c r="L5865">
        <v>12288</v>
      </c>
      <c r="M586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65" s="9" t="str">
        <f t="shared" si="91"/>
        <v>SCHEDULE 16: REPORT ON ASSOCIATED STATISTICS | 16a: Aircraft statistics: (ii) Domestic air passenger services: (2) Aircraft 3 tonnes or more but less than 30 tonnes MCTOW | Total number of landings | Aircraft type: De Havilland Canada - Dash 8 Q300</v>
      </c>
    </row>
    <row r="5866" spans="1:14">
      <c r="A5866" t="s">
        <v>3</v>
      </c>
      <c r="B5866">
        <v>2013</v>
      </c>
      <c r="C5866" t="s">
        <v>4984</v>
      </c>
      <c r="D5866" t="s">
        <v>5007</v>
      </c>
      <c r="E5866" t="s">
        <v>81</v>
      </c>
      <c r="F5866" t="s">
        <v>4990</v>
      </c>
      <c r="G5866">
        <v>91</v>
      </c>
      <c r="H5866" t="s">
        <v>6344</v>
      </c>
      <c r="I5866">
        <v>2013</v>
      </c>
      <c r="J5866" t="s">
        <v>304</v>
      </c>
      <c r="K5866" t="s">
        <v>6346</v>
      </c>
      <c r="L5866">
        <v>239665.16399999999</v>
      </c>
      <c r="M586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66" s="9" t="str">
        <f t="shared" si="91"/>
        <v>SCHEDULE 16: REPORT ON ASSOCIATED STATISTICS | 16a: Aircraft statistics: (ii) Domestic air passenger services: (2) Aircraft 3 tonnes or more but less than 30 tonnes MCTOW | Total MCTOW | Aircraft type: De Havilland Canada - Dash 8 Q300</v>
      </c>
    </row>
    <row r="5867" spans="1:14">
      <c r="A5867" t="s">
        <v>3</v>
      </c>
      <c r="B5867">
        <v>2013</v>
      </c>
      <c r="C5867" t="s">
        <v>4984</v>
      </c>
      <c r="D5867" t="s">
        <v>5007</v>
      </c>
      <c r="E5867" t="s">
        <v>81</v>
      </c>
      <c r="F5867" t="s">
        <v>4986</v>
      </c>
      <c r="G5867">
        <v>92</v>
      </c>
      <c r="H5867" t="s">
        <v>6347</v>
      </c>
      <c r="I5867">
        <v>2013</v>
      </c>
      <c r="J5867" t="s">
        <v>4988</v>
      </c>
      <c r="K5867" t="s">
        <v>6348</v>
      </c>
      <c r="L5867">
        <v>12841</v>
      </c>
      <c r="M586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67" s="9" t="str">
        <f t="shared" si="91"/>
        <v>SCHEDULE 16: REPORT ON ASSOCIATED STATISTICS | 16a: Aircraft statistics: (ii) Domestic air passenger services: (2) Aircraft 3 tonnes or more but less than 30 tonnes MCTOW | Total number of landings | Aircraft type: Beechcraft - B-1900</v>
      </c>
    </row>
    <row r="5868" spans="1:14">
      <c r="A5868" t="s">
        <v>3</v>
      </c>
      <c r="B5868">
        <v>2013</v>
      </c>
      <c r="C5868" t="s">
        <v>4984</v>
      </c>
      <c r="D5868" t="s">
        <v>5007</v>
      </c>
      <c r="E5868" t="s">
        <v>81</v>
      </c>
      <c r="F5868" t="s">
        <v>4990</v>
      </c>
      <c r="G5868">
        <v>92</v>
      </c>
      <c r="H5868" t="s">
        <v>6347</v>
      </c>
      <c r="I5868">
        <v>2013</v>
      </c>
      <c r="J5868" t="s">
        <v>304</v>
      </c>
      <c r="K5868" t="s">
        <v>6349</v>
      </c>
      <c r="L5868">
        <v>99710.365000000005</v>
      </c>
      <c r="M586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68" s="9" t="str">
        <f t="shared" si="91"/>
        <v>SCHEDULE 16: REPORT ON ASSOCIATED STATISTICS | 16a: Aircraft statistics: (ii) Domestic air passenger services: (2) Aircraft 3 tonnes or more but less than 30 tonnes MCTOW | Total MCTOW | Aircraft type: Beechcraft - B-1900</v>
      </c>
    </row>
    <row r="5869" spans="1:14">
      <c r="A5869" t="s">
        <v>3</v>
      </c>
      <c r="B5869">
        <v>2013</v>
      </c>
      <c r="C5869" t="s">
        <v>4984</v>
      </c>
      <c r="D5869" t="s">
        <v>5007</v>
      </c>
      <c r="E5869" t="s">
        <v>81</v>
      </c>
      <c r="F5869" t="s">
        <v>4986</v>
      </c>
      <c r="G5869">
        <v>93</v>
      </c>
      <c r="H5869" t="s">
        <v>6350</v>
      </c>
      <c r="I5869">
        <v>2013</v>
      </c>
      <c r="J5869" t="s">
        <v>4988</v>
      </c>
      <c r="K5869" t="s">
        <v>6351</v>
      </c>
      <c r="L5869">
        <v>3078</v>
      </c>
      <c r="M586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69" s="9" t="str">
        <f t="shared" si="91"/>
        <v>SCHEDULE 16: REPORT ON ASSOCIATED STATISTICS | 16a: Aircraft statistics: (ii) Domestic air passenger services: (2) Aircraft 3 tonnes or more but less than 30 tonnes MCTOW | Total number of landings | Aircraft type: Aerospatiale/Alenia - ATR-72-500</v>
      </c>
    </row>
    <row r="5870" spans="1:14">
      <c r="A5870" t="s">
        <v>3</v>
      </c>
      <c r="B5870">
        <v>2013</v>
      </c>
      <c r="C5870" t="s">
        <v>4984</v>
      </c>
      <c r="D5870" t="s">
        <v>5007</v>
      </c>
      <c r="E5870" t="s">
        <v>81</v>
      </c>
      <c r="F5870" t="s">
        <v>4990</v>
      </c>
      <c r="G5870">
        <v>93</v>
      </c>
      <c r="H5870" t="s">
        <v>6350</v>
      </c>
      <c r="I5870">
        <v>2013</v>
      </c>
      <c r="J5870" t="s">
        <v>304</v>
      </c>
      <c r="K5870" t="s">
        <v>6352</v>
      </c>
      <c r="L5870">
        <v>70165.570000000007</v>
      </c>
      <c r="M587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0" s="9" t="str">
        <f t="shared" si="91"/>
        <v>SCHEDULE 16: REPORT ON ASSOCIATED STATISTICS | 16a: Aircraft statistics: (ii) Domestic air passenger services: (2) Aircraft 3 tonnes or more but less than 30 tonnes MCTOW | Total MCTOW | Aircraft type: Aerospatiale/Alenia - ATR-72-500</v>
      </c>
    </row>
    <row r="5871" spans="1:14">
      <c r="A5871" t="s">
        <v>3</v>
      </c>
      <c r="B5871">
        <v>2013</v>
      </c>
      <c r="C5871" t="s">
        <v>4984</v>
      </c>
      <c r="D5871" t="s">
        <v>5007</v>
      </c>
      <c r="E5871" t="s">
        <v>81</v>
      </c>
      <c r="F5871" t="s">
        <v>4986</v>
      </c>
      <c r="G5871">
        <v>94</v>
      </c>
      <c r="H5871" t="s">
        <v>6286</v>
      </c>
      <c r="I5871">
        <v>2013</v>
      </c>
      <c r="J5871" t="s">
        <v>4988</v>
      </c>
      <c r="K5871" t="s">
        <v>6353</v>
      </c>
      <c r="L5871">
        <v>784</v>
      </c>
      <c r="M587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1" s="9" t="str">
        <f t="shared" si="91"/>
        <v>SCHEDULE 16: REPORT ON ASSOCIATED STATISTICS | 16a: Aircraft statistics: (ii) Domestic air passenger services: (2) Aircraft 3 tonnes or more but less than 30 tonnes MCTOW | Total number of landings | Aircraft type: Convair - CV-580 Convair</v>
      </c>
    </row>
    <row r="5872" spans="1:14">
      <c r="A5872" t="s">
        <v>3</v>
      </c>
      <c r="B5872">
        <v>2013</v>
      </c>
      <c r="C5872" t="s">
        <v>4984</v>
      </c>
      <c r="D5872" t="s">
        <v>5007</v>
      </c>
      <c r="E5872" t="s">
        <v>81</v>
      </c>
      <c r="F5872" t="s">
        <v>4990</v>
      </c>
      <c r="G5872">
        <v>94</v>
      </c>
      <c r="H5872" t="s">
        <v>6286</v>
      </c>
      <c r="I5872">
        <v>2013</v>
      </c>
      <c r="J5872" t="s">
        <v>304</v>
      </c>
      <c r="K5872" t="s">
        <v>6354</v>
      </c>
      <c r="L5872">
        <v>20893.057000000001</v>
      </c>
      <c r="M587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2" s="9" t="str">
        <f t="shared" si="91"/>
        <v>SCHEDULE 16: REPORT ON ASSOCIATED STATISTICS | 16a: Aircraft statistics: (ii) Domestic air passenger services: (2) Aircraft 3 tonnes or more but less than 30 tonnes MCTOW | Total MCTOW | Aircraft type: Convair - CV-580 Convair</v>
      </c>
    </row>
    <row r="5873" spans="1:14">
      <c r="A5873" t="s">
        <v>3</v>
      </c>
      <c r="B5873">
        <v>2013</v>
      </c>
      <c r="C5873" t="s">
        <v>4984</v>
      </c>
      <c r="D5873" t="s">
        <v>5007</v>
      </c>
      <c r="E5873" t="s">
        <v>81</v>
      </c>
      <c r="F5873" t="s">
        <v>4986</v>
      </c>
      <c r="G5873">
        <v>95</v>
      </c>
      <c r="H5873" t="s">
        <v>6355</v>
      </c>
      <c r="I5873">
        <v>2013</v>
      </c>
      <c r="J5873" t="s">
        <v>4988</v>
      </c>
      <c r="K5873" t="s">
        <v>6276</v>
      </c>
      <c r="L5873">
        <v>260</v>
      </c>
      <c r="M587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3" s="9" t="str">
        <f t="shared" si="91"/>
        <v>SCHEDULE 16: REPORT ON ASSOCIATED STATISTICS | 16a: Aircraft statistics: (ii) Domestic air passenger services: (2) Aircraft 3 tonnes or more but less than 30 tonnes MCTOW | Total number of landings | Aircraft type: Fokker - F-27 Friendship</v>
      </c>
    </row>
    <row r="5874" spans="1:14">
      <c r="A5874" t="s">
        <v>3</v>
      </c>
      <c r="B5874">
        <v>2013</v>
      </c>
      <c r="C5874" t="s">
        <v>4984</v>
      </c>
      <c r="D5874" t="s">
        <v>5007</v>
      </c>
      <c r="E5874" t="s">
        <v>81</v>
      </c>
      <c r="F5874" t="s">
        <v>4990</v>
      </c>
      <c r="G5874">
        <v>95</v>
      </c>
      <c r="H5874" t="s">
        <v>6355</v>
      </c>
      <c r="I5874">
        <v>2013</v>
      </c>
      <c r="J5874" t="s">
        <v>304</v>
      </c>
      <c r="K5874" t="s">
        <v>6356</v>
      </c>
      <c r="L5874">
        <v>5413.2</v>
      </c>
      <c r="M587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4" s="9" t="str">
        <f t="shared" si="91"/>
        <v>SCHEDULE 16: REPORT ON ASSOCIATED STATISTICS | 16a: Aircraft statistics: (ii) Domestic air passenger services: (2) Aircraft 3 tonnes or more but less than 30 tonnes MCTOW | Total MCTOW | Aircraft type: Fokker - F-27 Friendship</v>
      </c>
    </row>
    <row r="5875" spans="1:14">
      <c r="A5875" t="s">
        <v>3</v>
      </c>
      <c r="B5875">
        <v>2013</v>
      </c>
      <c r="C5875" t="s">
        <v>4984</v>
      </c>
      <c r="D5875" t="s">
        <v>5007</v>
      </c>
      <c r="E5875" t="s">
        <v>81</v>
      </c>
      <c r="F5875" t="s">
        <v>4986</v>
      </c>
      <c r="G5875">
        <v>96</v>
      </c>
      <c r="H5875" t="s">
        <v>6357</v>
      </c>
      <c r="I5875">
        <v>2013</v>
      </c>
      <c r="J5875" t="s">
        <v>4988</v>
      </c>
      <c r="K5875" t="s">
        <v>6358</v>
      </c>
      <c r="L5875">
        <v>833</v>
      </c>
      <c r="M587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5" s="9" t="str">
        <f t="shared" si="91"/>
        <v>SCHEDULE 16: REPORT ON ASSOCIATED STATISTICS | 16a: Aircraft statistics: (ii) Domestic air passenger services: (2) Aircraft 3 tonnes or more but less than 30 tonnes MCTOW | Total number of landings | Aircraft type: Britten-Norman - BN-2A Mk3 Trislander</v>
      </c>
    </row>
    <row r="5876" spans="1:14">
      <c r="A5876" t="s">
        <v>3</v>
      </c>
      <c r="B5876">
        <v>2013</v>
      </c>
      <c r="C5876" t="s">
        <v>4984</v>
      </c>
      <c r="D5876" t="s">
        <v>5007</v>
      </c>
      <c r="E5876" t="s">
        <v>81</v>
      </c>
      <c r="F5876" t="s">
        <v>4990</v>
      </c>
      <c r="G5876">
        <v>96</v>
      </c>
      <c r="H5876" t="s">
        <v>6357</v>
      </c>
      <c r="I5876">
        <v>2013</v>
      </c>
      <c r="J5876" t="s">
        <v>304</v>
      </c>
      <c r="K5876" t="s">
        <v>6359</v>
      </c>
      <c r="L5876">
        <v>3778.4879999999998</v>
      </c>
      <c r="M587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6" s="9" t="str">
        <f t="shared" si="91"/>
        <v>SCHEDULE 16: REPORT ON ASSOCIATED STATISTICS | 16a: Aircraft statistics: (ii) Domestic air passenger services: (2) Aircraft 3 tonnes or more but less than 30 tonnes MCTOW | Total MCTOW | Aircraft type: Britten-Norman - BN-2A Mk3 Trislander</v>
      </c>
    </row>
    <row r="5877" spans="1:14">
      <c r="A5877" t="s">
        <v>3</v>
      </c>
      <c r="B5877">
        <v>2013</v>
      </c>
      <c r="C5877" t="s">
        <v>4984</v>
      </c>
      <c r="D5877" t="s">
        <v>5007</v>
      </c>
      <c r="E5877" t="s">
        <v>81</v>
      </c>
      <c r="F5877" t="s">
        <v>4986</v>
      </c>
      <c r="G5877">
        <v>97</v>
      </c>
      <c r="H5877" t="s">
        <v>6360</v>
      </c>
      <c r="I5877">
        <v>2013</v>
      </c>
      <c r="J5877" t="s">
        <v>4988</v>
      </c>
      <c r="K5877" t="s">
        <v>6262</v>
      </c>
      <c r="L5877">
        <v>294</v>
      </c>
      <c r="M587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7" s="9" t="str">
        <f t="shared" si="91"/>
        <v>SCHEDULE 16: REPORT ON ASSOCIATED STATISTICS | 16a: Aircraft statistics: (ii) Domestic air passenger services: (2) Aircraft 3 tonnes or more but less than 30 tonnes MCTOW | Total number of landings | Aircraft type: Fairchild - SW-4B</v>
      </c>
    </row>
    <row r="5878" spans="1:14">
      <c r="A5878" t="s">
        <v>3</v>
      </c>
      <c r="B5878">
        <v>2013</v>
      </c>
      <c r="C5878" t="s">
        <v>4984</v>
      </c>
      <c r="D5878" t="s">
        <v>5007</v>
      </c>
      <c r="E5878" t="s">
        <v>81</v>
      </c>
      <c r="F5878" t="s">
        <v>4990</v>
      </c>
      <c r="G5878">
        <v>97</v>
      </c>
      <c r="H5878" t="s">
        <v>6360</v>
      </c>
      <c r="I5878">
        <v>2013</v>
      </c>
      <c r="J5878" t="s">
        <v>304</v>
      </c>
      <c r="K5878" t="s">
        <v>6361</v>
      </c>
      <c r="L5878">
        <v>2200.2959999999998</v>
      </c>
      <c r="M587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8" s="9" t="str">
        <f t="shared" si="91"/>
        <v>SCHEDULE 16: REPORT ON ASSOCIATED STATISTICS | 16a: Aircraft statistics: (ii) Domestic air passenger services: (2) Aircraft 3 tonnes or more but less than 30 tonnes MCTOW | Total MCTOW | Aircraft type: Fairchild - SW-4B</v>
      </c>
    </row>
    <row r="5879" spans="1:14">
      <c r="A5879" t="s">
        <v>3</v>
      </c>
      <c r="B5879">
        <v>2013</v>
      </c>
      <c r="C5879" t="s">
        <v>4984</v>
      </c>
      <c r="D5879" t="s">
        <v>5007</v>
      </c>
      <c r="E5879" t="s">
        <v>81</v>
      </c>
      <c r="F5879" t="s">
        <v>4986</v>
      </c>
      <c r="G5879">
        <v>98</v>
      </c>
      <c r="H5879" t="s">
        <v>6362</v>
      </c>
      <c r="I5879">
        <v>2013</v>
      </c>
      <c r="J5879" t="s">
        <v>4988</v>
      </c>
      <c r="K5879" t="s">
        <v>6363</v>
      </c>
      <c r="L5879">
        <v>277</v>
      </c>
      <c r="M587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79" s="9" t="str">
        <f t="shared" si="91"/>
        <v>SCHEDULE 16: REPORT ON ASSOCIATED STATISTICS | 16a: Aircraft statistics: (ii) Domestic air passenger services: (2) Aircraft 3 tonnes or more but less than 30 tonnes MCTOW | Total number of landings | Aircraft type: British Aerospace - Jetstream 32</v>
      </c>
    </row>
    <row r="5880" spans="1:14">
      <c r="A5880" t="s">
        <v>3</v>
      </c>
      <c r="B5880">
        <v>2013</v>
      </c>
      <c r="C5880" t="s">
        <v>4984</v>
      </c>
      <c r="D5880" t="s">
        <v>5007</v>
      </c>
      <c r="E5880" t="s">
        <v>81</v>
      </c>
      <c r="F5880" t="s">
        <v>4990</v>
      </c>
      <c r="G5880">
        <v>98</v>
      </c>
      <c r="H5880" t="s">
        <v>6362</v>
      </c>
      <c r="I5880">
        <v>2013</v>
      </c>
      <c r="J5880" t="s">
        <v>304</v>
      </c>
      <c r="K5880" t="s">
        <v>6364</v>
      </c>
      <c r="L5880">
        <v>2035.95</v>
      </c>
      <c r="M588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0" s="9" t="str">
        <f t="shared" si="91"/>
        <v>SCHEDULE 16: REPORT ON ASSOCIATED STATISTICS | 16a: Aircraft statistics: (ii) Domestic air passenger services: (2) Aircraft 3 tonnes or more but less than 30 tonnes MCTOW | Total MCTOW | Aircraft type: British Aerospace - Jetstream 32</v>
      </c>
    </row>
    <row r="5881" spans="1:14">
      <c r="A5881" t="s">
        <v>3</v>
      </c>
      <c r="B5881">
        <v>2013</v>
      </c>
      <c r="C5881" t="s">
        <v>4984</v>
      </c>
      <c r="D5881" t="s">
        <v>5007</v>
      </c>
      <c r="E5881" t="s">
        <v>81</v>
      </c>
      <c r="F5881" t="s">
        <v>4986</v>
      </c>
      <c r="G5881">
        <v>99</v>
      </c>
      <c r="H5881" t="s">
        <v>6365</v>
      </c>
      <c r="I5881">
        <v>2013</v>
      </c>
      <c r="J5881" t="s">
        <v>4988</v>
      </c>
      <c r="K5881" t="s">
        <v>6366</v>
      </c>
      <c r="L5881">
        <v>185</v>
      </c>
      <c r="M588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1" s="9" t="str">
        <f t="shared" si="91"/>
        <v>SCHEDULE 16: REPORT ON ASSOCIATED STATISTICS | 16a: Aircraft statistics: (ii) Domestic air passenger services: (2) Aircraft 3 tonnes or more but less than 30 tonnes MCTOW | Total number of landings | Aircraft type: Beechcraft - 90 King Air</v>
      </c>
    </row>
    <row r="5882" spans="1:14">
      <c r="A5882" t="s">
        <v>3</v>
      </c>
      <c r="B5882">
        <v>2013</v>
      </c>
      <c r="C5882" t="s">
        <v>4984</v>
      </c>
      <c r="D5882" t="s">
        <v>5007</v>
      </c>
      <c r="E5882" t="s">
        <v>81</v>
      </c>
      <c r="F5882" t="s">
        <v>4990</v>
      </c>
      <c r="G5882">
        <v>99</v>
      </c>
      <c r="H5882" t="s">
        <v>6365</v>
      </c>
      <c r="I5882">
        <v>2013</v>
      </c>
      <c r="J5882" t="s">
        <v>304</v>
      </c>
      <c r="K5882" t="s">
        <v>6367</v>
      </c>
      <c r="L5882">
        <v>809.745</v>
      </c>
      <c r="M588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2" s="9" t="str">
        <f t="shared" si="91"/>
        <v>SCHEDULE 16: REPORT ON ASSOCIATED STATISTICS | 16a: Aircraft statistics: (ii) Domestic air passenger services: (2) Aircraft 3 tonnes or more but less than 30 tonnes MCTOW | Total MCTOW | Aircraft type: Beechcraft - 90 King Air</v>
      </c>
    </row>
    <row r="5883" spans="1:14">
      <c r="A5883" t="s">
        <v>3</v>
      </c>
      <c r="B5883">
        <v>2013</v>
      </c>
      <c r="C5883" t="s">
        <v>4984</v>
      </c>
      <c r="D5883" t="s">
        <v>5007</v>
      </c>
      <c r="E5883" t="s">
        <v>81</v>
      </c>
      <c r="F5883" t="s">
        <v>4986</v>
      </c>
      <c r="G5883">
        <v>100</v>
      </c>
      <c r="H5883" t="s">
        <v>6368</v>
      </c>
      <c r="I5883">
        <v>2013</v>
      </c>
      <c r="J5883" t="s">
        <v>4988</v>
      </c>
      <c r="K5883" t="s">
        <v>6369</v>
      </c>
      <c r="L5883">
        <v>218</v>
      </c>
      <c r="M588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3" s="9" t="str">
        <f t="shared" si="91"/>
        <v>SCHEDULE 16: REPORT ON ASSOCIATED STATISTICS | 16a: Aircraft statistics: (ii) Domestic air passenger services: (2) Aircraft 3 tonnes or more but less than 30 tonnes MCTOW | Total number of landings | Aircraft type: Piper - PA-31 Navajo</v>
      </c>
    </row>
    <row r="5884" spans="1:14">
      <c r="A5884" t="s">
        <v>3</v>
      </c>
      <c r="B5884">
        <v>2013</v>
      </c>
      <c r="C5884" t="s">
        <v>4984</v>
      </c>
      <c r="D5884" t="s">
        <v>5007</v>
      </c>
      <c r="E5884" t="s">
        <v>81</v>
      </c>
      <c r="F5884" t="s">
        <v>4990</v>
      </c>
      <c r="G5884">
        <v>100</v>
      </c>
      <c r="H5884" t="s">
        <v>6368</v>
      </c>
      <c r="I5884">
        <v>2013</v>
      </c>
      <c r="J5884" t="s">
        <v>304</v>
      </c>
      <c r="K5884" t="s">
        <v>6370</v>
      </c>
      <c r="L5884">
        <v>770.33199999999999</v>
      </c>
      <c r="M588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4" s="9" t="str">
        <f t="shared" si="91"/>
        <v>SCHEDULE 16: REPORT ON ASSOCIATED STATISTICS | 16a: Aircraft statistics: (ii) Domestic air passenger services: (2) Aircraft 3 tonnes or more but less than 30 tonnes MCTOW | Total MCTOW | Aircraft type: Piper - PA-31 Navajo</v>
      </c>
    </row>
    <row r="5885" spans="1:14">
      <c r="A5885" t="s">
        <v>3</v>
      </c>
      <c r="B5885">
        <v>2013</v>
      </c>
      <c r="C5885" t="s">
        <v>4984</v>
      </c>
      <c r="D5885" t="s">
        <v>5007</v>
      </c>
      <c r="E5885" t="s">
        <v>81</v>
      </c>
      <c r="F5885" t="s">
        <v>4986</v>
      </c>
      <c r="G5885">
        <v>101</v>
      </c>
      <c r="H5885" t="s">
        <v>6309</v>
      </c>
      <c r="I5885">
        <v>2013</v>
      </c>
      <c r="J5885" t="s">
        <v>4988</v>
      </c>
      <c r="K5885" t="s">
        <v>5837</v>
      </c>
      <c r="L5885">
        <v>61</v>
      </c>
      <c r="M588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5" s="9" t="str">
        <f t="shared" si="91"/>
        <v>SCHEDULE 16: REPORT ON ASSOCIATED STATISTICS | 16a: Aircraft statistics: (ii) Domestic air passenger services: (2) Aircraft 3 tonnes or more but less than 30 tonnes MCTOW | Total number of landings | Aircraft type: Beechcraft - 200 Super King Air</v>
      </c>
    </row>
    <row r="5886" spans="1:14">
      <c r="A5886" t="s">
        <v>3</v>
      </c>
      <c r="B5886">
        <v>2013</v>
      </c>
      <c r="C5886" t="s">
        <v>4984</v>
      </c>
      <c r="D5886" t="s">
        <v>5007</v>
      </c>
      <c r="E5886" t="s">
        <v>81</v>
      </c>
      <c r="F5886" t="s">
        <v>4990</v>
      </c>
      <c r="G5886">
        <v>101</v>
      </c>
      <c r="H5886" t="s">
        <v>6309</v>
      </c>
      <c r="I5886">
        <v>2013</v>
      </c>
      <c r="J5886" t="s">
        <v>304</v>
      </c>
      <c r="K5886" t="s">
        <v>6371</v>
      </c>
      <c r="L5886">
        <v>345.87</v>
      </c>
      <c r="M588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6" s="9" t="str">
        <f t="shared" si="91"/>
        <v>SCHEDULE 16: REPORT ON ASSOCIATED STATISTICS | 16a: Aircraft statistics: (ii) Domestic air passenger services: (2) Aircraft 3 tonnes or more but less than 30 tonnes MCTOW | Total MCTOW | Aircraft type: Beechcraft - 200 Super King Air</v>
      </c>
    </row>
    <row r="5887" spans="1:14">
      <c r="A5887" t="s">
        <v>3</v>
      </c>
      <c r="B5887">
        <v>2013</v>
      </c>
      <c r="C5887" t="s">
        <v>4984</v>
      </c>
      <c r="D5887" t="s">
        <v>5007</v>
      </c>
      <c r="E5887" t="s">
        <v>81</v>
      </c>
      <c r="F5887" t="s">
        <v>4986</v>
      </c>
      <c r="G5887">
        <v>102</v>
      </c>
      <c r="H5887" t="s">
        <v>6372</v>
      </c>
      <c r="I5887">
        <v>2013</v>
      </c>
      <c r="J5887" t="s">
        <v>4988</v>
      </c>
      <c r="K5887" t="s">
        <v>6373</v>
      </c>
      <c r="L5887">
        <v>51</v>
      </c>
      <c r="M588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7" s="9" t="str">
        <f t="shared" si="91"/>
        <v>SCHEDULE 16: REPORT ON ASSOCIATED STATISTICS | 16a: Aircraft statistics: (ii) Domestic air passenger services: (2) Aircraft 3 tonnes or more but less than 30 tonnes MCTOW | Total number of landings | Aircraft type: Cessna - 510 Citation Mustang</v>
      </c>
    </row>
    <row r="5888" spans="1:14">
      <c r="A5888" t="s">
        <v>3</v>
      </c>
      <c r="B5888">
        <v>2013</v>
      </c>
      <c r="C5888" t="s">
        <v>4984</v>
      </c>
      <c r="D5888" t="s">
        <v>5007</v>
      </c>
      <c r="E5888" t="s">
        <v>81</v>
      </c>
      <c r="F5888" t="s">
        <v>4990</v>
      </c>
      <c r="G5888">
        <v>102</v>
      </c>
      <c r="H5888" t="s">
        <v>6372</v>
      </c>
      <c r="I5888">
        <v>2013</v>
      </c>
      <c r="J5888" t="s">
        <v>304</v>
      </c>
      <c r="K5888" t="s">
        <v>6374</v>
      </c>
      <c r="L5888">
        <v>284.45100000000002</v>
      </c>
      <c r="M588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8" s="9" t="str">
        <f t="shared" si="91"/>
        <v>SCHEDULE 16: REPORT ON ASSOCIATED STATISTICS | 16a: Aircraft statistics: (ii) Domestic air passenger services: (2) Aircraft 3 tonnes or more but less than 30 tonnes MCTOW | Total MCTOW | Aircraft type: Cessna - 510 Citation Mustang</v>
      </c>
    </row>
    <row r="5889" spans="1:14">
      <c r="A5889" t="s">
        <v>3</v>
      </c>
      <c r="B5889">
        <v>2013</v>
      </c>
      <c r="C5889" t="s">
        <v>4984</v>
      </c>
      <c r="D5889" t="s">
        <v>5007</v>
      </c>
      <c r="E5889" t="s">
        <v>81</v>
      </c>
      <c r="F5889" t="s">
        <v>4986</v>
      </c>
      <c r="G5889">
        <v>103</v>
      </c>
      <c r="H5889" t="s">
        <v>6375</v>
      </c>
      <c r="I5889">
        <v>2013</v>
      </c>
      <c r="J5889" t="s">
        <v>4988</v>
      </c>
      <c r="K5889" t="s">
        <v>6331</v>
      </c>
      <c r="L5889">
        <v>35</v>
      </c>
      <c r="M588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89" s="9" t="str">
        <f t="shared" si="91"/>
        <v>SCHEDULE 16: REPORT ON ASSOCIATED STATISTICS | 16a: Aircraft statistics: (ii) Domestic air passenger services: (2) Aircraft 3 tonnes or more but less than 30 tonnes MCTOW | Total number of landings | Aircraft type: British Aerospace - Jetstream 32A</v>
      </c>
    </row>
    <row r="5890" spans="1:14">
      <c r="A5890" t="s">
        <v>3</v>
      </c>
      <c r="B5890">
        <v>2013</v>
      </c>
      <c r="C5890" t="s">
        <v>4984</v>
      </c>
      <c r="D5890" t="s">
        <v>5007</v>
      </c>
      <c r="E5890" t="s">
        <v>81</v>
      </c>
      <c r="F5890" t="s">
        <v>4990</v>
      </c>
      <c r="G5890">
        <v>103</v>
      </c>
      <c r="H5890" t="s">
        <v>6375</v>
      </c>
      <c r="I5890">
        <v>2013</v>
      </c>
      <c r="J5890" t="s">
        <v>304</v>
      </c>
      <c r="K5890" t="s">
        <v>6376</v>
      </c>
      <c r="L5890">
        <v>247.065</v>
      </c>
      <c r="M589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0" s="9" t="str">
        <f t="shared" ref="N5890:N5953" si="92">SUBSTITUTE(SUBSTITUTE(SUBSTITUTE(C5890&amp;" | "&amp;D5890&amp;" | "&amp;E5890&amp;" | "&amp;F5890&amp;" | "&amp;H5890," |  |  | "," | ")," |  |  | "," | ")," |  | "," | ")</f>
        <v>SCHEDULE 16: REPORT ON ASSOCIATED STATISTICS | 16a: Aircraft statistics: (ii) Domestic air passenger services: (2) Aircraft 3 tonnes or more but less than 30 tonnes MCTOW | Total MCTOW | Aircraft type: British Aerospace - Jetstream 32A</v>
      </c>
    </row>
    <row r="5891" spans="1:14">
      <c r="A5891" t="s">
        <v>3</v>
      </c>
      <c r="B5891">
        <v>2013</v>
      </c>
      <c r="C5891" t="s">
        <v>4984</v>
      </c>
      <c r="D5891" t="s">
        <v>5007</v>
      </c>
      <c r="E5891" t="s">
        <v>81</v>
      </c>
      <c r="F5891" t="s">
        <v>4986</v>
      </c>
      <c r="G5891">
        <v>104</v>
      </c>
      <c r="H5891" t="s">
        <v>6297</v>
      </c>
      <c r="I5891">
        <v>2013</v>
      </c>
      <c r="J5891" t="s">
        <v>4988</v>
      </c>
      <c r="K5891" t="s">
        <v>5238</v>
      </c>
      <c r="L5891">
        <v>10</v>
      </c>
      <c r="M589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1" s="9" t="str">
        <f t="shared" si="92"/>
        <v>SCHEDULE 16: REPORT ON ASSOCIATED STATISTICS | 16a: Aircraft statistics: (ii) Domestic air passenger services: (2) Aircraft 3 tonnes or more but less than 30 tonnes MCTOW | Total number of landings | Aircraft type: IAI - 1124 Westwind</v>
      </c>
    </row>
    <row r="5892" spans="1:14">
      <c r="A5892" t="s">
        <v>3</v>
      </c>
      <c r="B5892">
        <v>2013</v>
      </c>
      <c r="C5892" t="s">
        <v>4984</v>
      </c>
      <c r="D5892" t="s">
        <v>5007</v>
      </c>
      <c r="E5892" t="s">
        <v>81</v>
      </c>
      <c r="F5892" t="s">
        <v>4990</v>
      </c>
      <c r="G5892">
        <v>104</v>
      </c>
      <c r="H5892" t="s">
        <v>6297</v>
      </c>
      <c r="I5892">
        <v>2013</v>
      </c>
      <c r="J5892" t="s">
        <v>304</v>
      </c>
      <c r="K5892" t="s">
        <v>6377</v>
      </c>
      <c r="L5892">
        <v>106.63200000000001</v>
      </c>
      <c r="M589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2" s="9" t="str">
        <f t="shared" si="92"/>
        <v>SCHEDULE 16: REPORT ON ASSOCIATED STATISTICS | 16a: Aircraft statistics: (ii) Domestic air passenger services: (2) Aircraft 3 tonnes or more but less than 30 tonnes MCTOW | Total MCTOW | Aircraft type: IAI - 1124 Westwind</v>
      </c>
    </row>
    <row r="5893" spans="1:14">
      <c r="A5893" t="s">
        <v>3</v>
      </c>
      <c r="B5893">
        <v>2013</v>
      </c>
      <c r="C5893" t="s">
        <v>4984</v>
      </c>
      <c r="D5893" t="s">
        <v>5007</v>
      </c>
      <c r="E5893" t="s">
        <v>81</v>
      </c>
      <c r="F5893" t="s">
        <v>4986</v>
      </c>
      <c r="G5893">
        <v>105</v>
      </c>
      <c r="H5893" t="s">
        <v>6319</v>
      </c>
      <c r="I5893">
        <v>2013</v>
      </c>
      <c r="J5893" t="s">
        <v>4988</v>
      </c>
      <c r="K5893" t="s">
        <v>5351</v>
      </c>
      <c r="L5893">
        <v>23</v>
      </c>
      <c r="M589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3" s="9" t="str">
        <f t="shared" si="92"/>
        <v>SCHEDULE 16: REPORT ON ASSOCIATED STATISTICS | 16a: Aircraft statistics: (ii) Domestic air passenger services: (2) Aircraft 3 tonnes or more but less than 30 tonnes MCTOW | Total number of landings | Aircraft type: Cessna - 441 Conquest 2</v>
      </c>
    </row>
    <row r="5894" spans="1:14">
      <c r="A5894" t="s">
        <v>3</v>
      </c>
      <c r="B5894">
        <v>2013</v>
      </c>
      <c r="C5894" t="s">
        <v>4984</v>
      </c>
      <c r="D5894" t="s">
        <v>5007</v>
      </c>
      <c r="E5894" t="s">
        <v>81</v>
      </c>
      <c r="F5894" t="s">
        <v>4990</v>
      </c>
      <c r="G5894">
        <v>105</v>
      </c>
      <c r="H5894" t="s">
        <v>6319</v>
      </c>
      <c r="I5894">
        <v>2013</v>
      </c>
      <c r="J5894" t="s">
        <v>304</v>
      </c>
      <c r="K5894" t="s">
        <v>6378</v>
      </c>
      <c r="L5894">
        <v>102.764</v>
      </c>
      <c r="M589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4" s="9" t="str">
        <f t="shared" si="92"/>
        <v>SCHEDULE 16: REPORT ON ASSOCIATED STATISTICS | 16a: Aircraft statistics: (ii) Domestic air passenger services: (2) Aircraft 3 tonnes or more but less than 30 tonnes MCTOW | Total MCTOW | Aircraft type: Cessna - 441 Conquest 2</v>
      </c>
    </row>
    <row r="5895" spans="1:14">
      <c r="A5895" t="s">
        <v>3</v>
      </c>
      <c r="B5895">
        <v>2013</v>
      </c>
      <c r="C5895" t="s">
        <v>4984</v>
      </c>
      <c r="D5895" t="s">
        <v>5007</v>
      </c>
      <c r="E5895" t="s">
        <v>81</v>
      </c>
      <c r="F5895" t="s">
        <v>4986</v>
      </c>
      <c r="G5895">
        <v>106</v>
      </c>
      <c r="H5895" t="s">
        <v>6294</v>
      </c>
      <c r="I5895">
        <v>2013</v>
      </c>
      <c r="J5895" t="s">
        <v>4988</v>
      </c>
      <c r="K5895" t="s">
        <v>4453</v>
      </c>
      <c r="L5895">
        <v>3</v>
      </c>
      <c r="M589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5" s="9" t="str">
        <f t="shared" si="92"/>
        <v>SCHEDULE 16: REPORT ON ASSOCIATED STATISTICS | 16a: Aircraft statistics: (ii) Domestic air passenger services: (2) Aircraft 3 tonnes or more but less than 30 tonnes MCTOW | Total number of landings | Aircraft type: Embraer - ERJ-135</v>
      </c>
    </row>
    <row r="5896" spans="1:14">
      <c r="A5896" t="s">
        <v>3</v>
      </c>
      <c r="B5896">
        <v>2013</v>
      </c>
      <c r="C5896" t="s">
        <v>4984</v>
      </c>
      <c r="D5896" t="s">
        <v>5007</v>
      </c>
      <c r="E5896" t="s">
        <v>81</v>
      </c>
      <c r="F5896" t="s">
        <v>4990</v>
      </c>
      <c r="G5896">
        <v>106</v>
      </c>
      <c r="H5896" t="s">
        <v>6294</v>
      </c>
      <c r="I5896">
        <v>2013</v>
      </c>
      <c r="J5896" t="s">
        <v>304</v>
      </c>
      <c r="K5896" t="s">
        <v>6379</v>
      </c>
      <c r="L5896">
        <v>56.99</v>
      </c>
      <c r="M589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6" s="9" t="str">
        <f t="shared" si="92"/>
        <v>SCHEDULE 16: REPORT ON ASSOCIATED STATISTICS | 16a: Aircraft statistics: (ii) Domestic air passenger services: (2) Aircraft 3 tonnes or more but less than 30 tonnes MCTOW | Total MCTOW | Aircraft type: Embraer - ERJ-135</v>
      </c>
    </row>
    <row r="5897" spans="1:14">
      <c r="A5897" t="s">
        <v>3</v>
      </c>
      <c r="B5897">
        <v>2013</v>
      </c>
      <c r="C5897" t="s">
        <v>4984</v>
      </c>
      <c r="D5897" t="s">
        <v>5007</v>
      </c>
      <c r="E5897" t="s">
        <v>81</v>
      </c>
      <c r="F5897" t="s">
        <v>4986</v>
      </c>
      <c r="G5897">
        <v>107</v>
      </c>
      <c r="H5897" t="s">
        <v>6380</v>
      </c>
      <c r="I5897">
        <v>2013</v>
      </c>
      <c r="J5897" t="s">
        <v>4988</v>
      </c>
      <c r="K5897" t="s">
        <v>5807</v>
      </c>
      <c r="L5897">
        <v>11</v>
      </c>
      <c r="M589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7" s="9" t="str">
        <f t="shared" si="92"/>
        <v>SCHEDULE 16: REPORT ON ASSOCIATED STATISTICS | 16a: Aircraft statistics: (ii) Domestic air passenger services: (2) Aircraft 3 tonnes or more but less than 30 tonnes MCTOW | Total number of landings | Aircraft type: Cessna - 208 Grand Caravan</v>
      </c>
    </row>
    <row r="5898" spans="1:14">
      <c r="A5898" t="s">
        <v>3</v>
      </c>
      <c r="B5898">
        <v>2013</v>
      </c>
      <c r="C5898" t="s">
        <v>4984</v>
      </c>
      <c r="D5898" t="s">
        <v>5007</v>
      </c>
      <c r="E5898" t="s">
        <v>81</v>
      </c>
      <c r="F5898" t="s">
        <v>4990</v>
      </c>
      <c r="G5898">
        <v>107</v>
      </c>
      <c r="H5898" t="s">
        <v>6380</v>
      </c>
      <c r="I5898">
        <v>2013</v>
      </c>
      <c r="J5898" t="s">
        <v>304</v>
      </c>
      <c r="K5898" t="s">
        <v>6381</v>
      </c>
      <c r="L5898">
        <v>39.908000000000001</v>
      </c>
      <c r="M589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8" s="9" t="str">
        <f t="shared" si="92"/>
        <v>SCHEDULE 16: REPORT ON ASSOCIATED STATISTICS | 16a: Aircraft statistics: (ii) Domestic air passenger services: (2) Aircraft 3 tonnes or more but less than 30 tonnes MCTOW | Total MCTOW | Aircraft type: Cessna - 208 Grand Caravan</v>
      </c>
    </row>
    <row r="5899" spans="1:14">
      <c r="A5899" t="s">
        <v>3</v>
      </c>
      <c r="B5899">
        <v>2013</v>
      </c>
      <c r="C5899" t="s">
        <v>4984</v>
      </c>
      <c r="D5899" t="s">
        <v>5007</v>
      </c>
      <c r="E5899" t="s">
        <v>81</v>
      </c>
      <c r="F5899" t="s">
        <v>4986</v>
      </c>
      <c r="G5899">
        <v>108</v>
      </c>
      <c r="H5899" t="s">
        <v>6382</v>
      </c>
      <c r="I5899">
        <v>2013</v>
      </c>
      <c r="J5899" t="s">
        <v>4988</v>
      </c>
      <c r="K5899" t="s">
        <v>5607</v>
      </c>
      <c r="L5899">
        <v>5</v>
      </c>
      <c r="M589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899" s="9" t="str">
        <f t="shared" si="92"/>
        <v>SCHEDULE 16: REPORT ON ASSOCIATED STATISTICS | 16a: Aircraft statistics: (ii) Domestic air passenger services: (2) Aircraft 3 tonnes or more but less than 30 tonnes MCTOW | Total number of landings | Aircraft type: Piper - PA-42-1000 Cheyenee 400</v>
      </c>
    </row>
    <row r="5900" spans="1:14">
      <c r="A5900" t="s">
        <v>3</v>
      </c>
      <c r="B5900">
        <v>2013</v>
      </c>
      <c r="C5900" t="s">
        <v>4984</v>
      </c>
      <c r="D5900" t="s">
        <v>5007</v>
      </c>
      <c r="E5900" t="s">
        <v>81</v>
      </c>
      <c r="F5900" t="s">
        <v>4990</v>
      </c>
      <c r="G5900">
        <v>108</v>
      </c>
      <c r="H5900" t="s">
        <v>6382</v>
      </c>
      <c r="I5900">
        <v>2013</v>
      </c>
      <c r="J5900" t="s">
        <v>304</v>
      </c>
      <c r="K5900" t="s">
        <v>6383</v>
      </c>
      <c r="L5900">
        <v>27.335000000000001</v>
      </c>
      <c r="M590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0" s="9" t="str">
        <f t="shared" si="92"/>
        <v>SCHEDULE 16: REPORT ON ASSOCIATED STATISTICS | 16a: Aircraft statistics: (ii) Domestic air passenger services: (2) Aircraft 3 tonnes or more but less than 30 tonnes MCTOW | Total MCTOW | Aircraft type: Piper - PA-42-1000 Cheyenee 400</v>
      </c>
    </row>
    <row r="5901" spans="1:14">
      <c r="A5901" t="s">
        <v>3</v>
      </c>
      <c r="B5901">
        <v>2013</v>
      </c>
      <c r="C5901" t="s">
        <v>4984</v>
      </c>
      <c r="D5901" t="s">
        <v>5007</v>
      </c>
      <c r="E5901" t="s">
        <v>81</v>
      </c>
      <c r="F5901" t="s">
        <v>4986</v>
      </c>
      <c r="G5901">
        <v>109</v>
      </c>
      <c r="H5901" t="s">
        <v>6384</v>
      </c>
      <c r="I5901">
        <v>2013</v>
      </c>
      <c r="J5901" t="s">
        <v>4988</v>
      </c>
      <c r="K5901" t="s">
        <v>4453</v>
      </c>
      <c r="L5901">
        <v>3</v>
      </c>
      <c r="M590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1" s="9" t="str">
        <f t="shared" si="92"/>
        <v>SCHEDULE 16: REPORT ON ASSOCIATED STATISTICS | 16a: Aircraft statistics: (ii) Domestic air passenger services: (2) Aircraft 3 tonnes or more but less than 30 tonnes MCTOW | Total number of landings | Aircraft type: Fairchild - SW-4A</v>
      </c>
    </row>
    <row r="5902" spans="1:14">
      <c r="A5902" t="s">
        <v>3</v>
      </c>
      <c r="B5902">
        <v>2013</v>
      </c>
      <c r="C5902" t="s">
        <v>4984</v>
      </c>
      <c r="D5902" t="s">
        <v>5007</v>
      </c>
      <c r="E5902" t="s">
        <v>81</v>
      </c>
      <c r="F5902" t="s">
        <v>4990</v>
      </c>
      <c r="G5902">
        <v>109</v>
      </c>
      <c r="H5902" t="s">
        <v>6384</v>
      </c>
      <c r="I5902">
        <v>2013</v>
      </c>
      <c r="J5902" t="s">
        <v>304</v>
      </c>
      <c r="K5902" t="s">
        <v>6385</v>
      </c>
      <c r="L5902">
        <v>21.771000000000001</v>
      </c>
      <c r="M590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2" s="9" t="str">
        <f t="shared" si="92"/>
        <v>SCHEDULE 16: REPORT ON ASSOCIATED STATISTICS | 16a: Aircraft statistics: (ii) Domestic air passenger services: (2) Aircraft 3 tonnes or more but less than 30 tonnes MCTOW | Total MCTOW | Aircraft type: Fairchild - SW-4A</v>
      </c>
    </row>
    <row r="5903" spans="1:14">
      <c r="A5903" t="s">
        <v>3</v>
      </c>
      <c r="B5903">
        <v>2013</v>
      </c>
      <c r="C5903" t="s">
        <v>4984</v>
      </c>
      <c r="D5903" t="s">
        <v>5007</v>
      </c>
      <c r="E5903" t="s">
        <v>81</v>
      </c>
      <c r="F5903" t="s">
        <v>4986</v>
      </c>
      <c r="G5903">
        <v>110</v>
      </c>
      <c r="H5903" t="s">
        <v>6292</v>
      </c>
      <c r="I5903">
        <v>2013</v>
      </c>
      <c r="J5903" t="s">
        <v>4988</v>
      </c>
      <c r="K5903" t="s">
        <v>1624</v>
      </c>
      <c r="L5903">
        <v>1</v>
      </c>
      <c r="M590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3" s="9" t="str">
        <f t="shared" si="92"/>
        <v>SCHEDULE 16: REPORT ON ASSOCIATED STATISTICS | 16a: Aircraft statistics: (ii) Domestic air passenger services: (2) Aircraft 3 tonnes or more but less than 30 tonnes MCTOW | Total number of landings | Aircraft type: Canadair - CL-600 Challenger 600</v>
      </c>
    </row>
    <row r="5904" spans="1:14">
      <c r="A5904" t="s">
        <v>3</v>
      </c>
      <c r="B5904">
        <v>2013</v>
      </c>
      <c r="C5904" t="s">
        <v>4984</v>
      </c>
      <c r="D5904" t="s">
        <v>5007</v>
      </c>
      <c r="E5904" t="s">
        <v>81</v>
      </c>
      <c r="F5904" t="s">
        <v>4990</v>
      </c>
      <c r="G5904">
        <v>110</v>
      </c>
      <c r="H5904" t="s">
        <v>6292</v>
      </c>
      <c r="I5904">
        <v>2013</v>
      </c>
      <c r="J5904" t="s">
        <v>304</v>
      </c>
      <c r="K5904" t="s">
        <v>6386</v>
      </c>
      <c r="L5904">
        <v>20.45</v>
      </c>
      <c r="M590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4" s="9" t="str">
        <f t="shared" si="92"/>
        <v>SCHEDULE 16: REPORT ON ASSOCIATED STATISTICS | 16a: Aircraft statistics: (ii) Domestic air passenger services: (2) Aircraft 3 tonnes or more but less than 30 tonnes MCTOW | Total MCTOW | Aircraft type: Canadair - CL-600 Challenger 600</v>
      </c>
    </row>
    <row r="5905" spans="1:14">
      <c r="A5905" t="s">
        <v>3</v>
      </c>
      <c r="B5905">
        <v>2013</v>
      </c>
      <c r="C5905" t="s">
        <v>4984</v>
      </c>
      <c r="D5905" t="s">
        <v>5007</v>
      </c>
      <c r="E5905" t="s">
        <v>81</v>
      </c>
      <c r="F5905" t="s">
        <v>4986</v>
      </c>
      <c r="G5905">
        <v>111</v>
      </c>
      <c r="H5905" t="s">
        <v>6387</v>
      </c>
      <c r="I5905">
        <v>2013</v>
      </c>
      <c r="J5905" t="s">
        <v>4988</v>
      </c>
      <c r="K5905" t="s">
        <v>5347</v>
      </c>
      <c r="L5905">
        <v>6</v>
      </c>
      <c r="M590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5" s="9" t="str">
        <f t="shared" si="92"/>
        <v>SCHEDULE 16: REPORT ON ASSOCIATED STATISTICS | 16a: Aircraft statistics: (ii) Domestic air passenger services: (2) Aircraft 3 tonnes or more but less than 30 tonnes MCTOW | Total number of landings | Aircraft type: Cessna - 421 Golden Eagle</v>
      </c>
    </row>
    <row r="5906" spans="1:14">
      <c r="A5906" t="s">
        <v>3</v>
      </c>
      <c r="B5906">
        <v>2013</v>
      </c>
      <c r="C5906" t="s">
        <v>4984</v>
      </c>
      <c r="D5906" t="s">
        <v>5007</v>
      </c>
      <c r="E5906" t="s">
        <v>81</v>
      </c>
      <c r="F5906" t="s">
        <v>4990</v>
      </c>
      <c r="G5906">
        <v>111</v>
      </c>
      <c r="H5906" t="s">
        <v>6387</v>
      </c>
      <c r="I5906">
        <v>2013</v>
      </c>
      <c r="J5906" t="s">
        <v>304</v>
      </c>
      <c r="K5906" t="s">
        <v>6388</v>
      </c>
      <c r="L5906">
        <v>20.274000000000001</v>
      </c>
      <c r="M590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6" s="9" t="str">
        <f t="shared" si="92"/>
        <v>SCHEDULE 16: REPORT ON ASSOCIATED STATISTICS | 16a: Aircraft statistics: (ii) Domestic air passenger services: (2) Aircraft 3 tonnes or more but less than 30 tonnes MCTOW | Total MCTOW | Aircraft type: Cessna - 421 Golden Eagle</v>
      </c>
    </row>
    <row r="5907" spans="1:14">
      <c r="A5907" t="s">
        <v>3</v>
      </c>
      <c r="B5907">
        <v>2013</v>
      </c>
      <c r="C5907" t="s">
        <v>4984</v>
      </c>
      <c r="D5907" t="s">
        <v>5007</v>
      </c>
      <c r="E5907" t="s">
        <v>81</v>
      </c>
      <c r="F5907" t="s">
        <v>4986</v>
      </c>
      <c r="G5907">
        <v>112</v>
      </c>
      <c r="H5907" t="s">
        <v>6389</v>
      </c>
      <c r="I5907">
        <v>2013</v>
      </c>
      <c r="J5907" t="s">
        <v>4988</v>
      </c>
      <c r="K5907" t="s">
        <v>4453</v>
      </c>
      <c r="L5907">
        <v>3</v>
      </c>
      <c r="M590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7" s="9" t="str">
        <f t="shared" si="92"/>
        <v>SCHEDULE 16: REPORT ON ASSOCIATED STATISTICS | 16a: Aircraft statistics: (ii) Domestic air passenger services: (2) Aircraft 3 tonnes or more but less than 30 tonnes MCTOW | Total number of landings | Aircraft type: Cessna - Caravan 2</v>
      </c>
    </row>
    <row r="5908" spans="1:14">
      <c r="A5908" t="s">
        <v>3</v>
      </c>
      <c r="B5908">
        <v>2013</v>
      </c>
      <c r="C5908" t="s">
        <v>4984</v>
      </c>
      <c r="D5908" t="s">
        <v>5007</v>
      </c>
      <c r="E5908" t="s">
        <v>81</v>
      </c>
      <c r="F5908" t="s">
        <v>4990</v>
      </c>
      <c r="G5908">
        <v>112</v>
      </c>
      <c r="H5908" t="s">
        <v>6389</v>
      </c>
      <c r="I5908">
        <v>2013</v>
      </c>
      <c r="J5908" t="s">
        <v>304</v>
      </c>
      <c r="K5908" t="s">
        <v>6390</v>
      </c>
      <c r="L5908">
        <v>12.738</v>
      </c>
      <c r="M590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8" s="9" t="str">
        <f t="shared" si="92"/>
        <v>SCHEDULE 16: REPORT ON ASSOCIATED STATISTICS | 16a: Aircraft statistics: (ii) Domestic air passenger services: (2) Aircraft 3 tonnes or more but less than 30 tonnes MCTOW | Total MCTOW | Aircraft type: Cessna - Caravan 2</v>
      </c>
    </row>
    <row r="5909" spans="1:14">
      <c r="A5909" t="s">
        <v>3</v>
      </c>
      <c r="B5909">
        <v>2013</v>
      </c>
      <c r="C5909" t="s">
        <v>4984</v>
      </c>
      <c r="D5909" t="s">
        <v>5007</v>
      </c>
      <c r="E5909" t="s">
        <v>81</v>
      </c>
      <c r="F5909" t="s">
        <v>4986</v>
      </c>
      <c r="G5909">
        <v>113</v>
      </c>
      <c r="H5909" t="s">
        <v>6391</v>
      </c>
      <c r="I5909">
        <v>2013</v>
      </c>
      <c r="J5909" t="s">
        <v>4988</v>
      </c>
      <c r="K5909" t="s">
        <v>1624</v>
      </c>
      <c r="L5909">
        <v>1</v>
      </c>
      <c r="M590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09" s="9" t="str">
        <f t="shared" si="92"/>
        <v>SCHEDULE 16: REPORT ON ASSOCIATED STATISTICS | 16a: Aircraft statistics: (ii) Domestic air passenger services: (2) Aircraft 3 tonnes or more but less than 30 tonnes MCTOW | Total number of landings | Aircraft type: Sikorsky - S-76</v>
      </c>
    </row>
    <row r="5910" spans="1:14">
      <c r="A5910" t="s">
        <v>3</v>
      </c>
      <c r="B5910">
        <v>2013</v>
      </c>
      <c r="C5910" t="s">
        <v>4984</v>
      </c>
      <c r="D5910" t="s">
        <v>5007</v>
      </c>
      <c r="E5910" t="s">
        <v>81</v>
      </c>
      <c r="F5910" t="s">
        <v>4990</v>
      </c>
      <c r="G5910">
        <v>113</v>
      </c>
      <c r="H5910" t="s">
        <v>6391</v>
      </c>
      <c r="I5910">
        <v>2013</v>
      </c>
      <c r="J5910" t="s">
        <v>304</v>
      </c>
      <c r="K5910" t="s">
        <v>6392</v>
      </c>
      <c r="L5910">
        <v>4.7619999999999996</v>
      </c>
      <c r="M591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10" s="9" t="str">
        <f t="shared" si="92"/>
        <v>SCHEDULE 16: REPORT ON ASSOCIATED STATISTICS | 16a: Aircraft statistics: (ii) Domestic air passenger services: (2) Aircraft 3 tonnes or more but less than 30 tonnes MCTOW | Total MCTOW | Aircraft type: Sikorsky - S-76</v>
      </c>
    </row>
    <row r="5911" spans="1:14">
      <c r="A5911" t="s">
        <v>3</v>
      </c>
      <c r="B5911">
        <v>2013</v>
      </c>
      <c r="C5911" t="s">
        <v>4984</v>
      </c>
      <c r="D5911" t="s">
        <v>5007</v>
      </c>
      <c r="E5911" t="s">
        <v>81</v>
      </c>
      <c r="F5911" t="s">
        <v>4986</v>
      </c>
      <c r="G5911">
        <v>114</v>
      </c>
      <c r="H5911" t="s">
        <v>6323</v>
      </c>
      <c r="I5911">
        <v>2013</v>
      </c>
      <c r="J5911" t="s">
        <v>4988</v>
      </c>
      <c r="K5911" t="s">
        <v>6393</v>
      </c>
      <c r="L5911">
        <v>133</v>
      </c>
      <c r="M591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11" s="9" t="str">
        <f t="shared" si="92"/>
        <v>SCHEDULE 16: REPORT ON ASSOCIATED STATISTICS | 16a: Aircraft statistics: (ii) Domestic air passenger services: (2) Aircraft 3 tonnes or more but less than 30 tonnes MCTOW | Total number of landings | Aircraft type: Other</v>
      </c>
    </row>
    <row r="5912" spans="1:14">
      <c r="A5912" t="s">
        <v>3</v>
      </c>
      <c r="B5912">
        <v>2013</v>
      </c>
      <c r="C5912" t="s">
        <v>4984</v>
      </c>
      <c r="D5912" t="s">
        <v>5007</v>
      </c>
      <c r="E5912" t="s">
        <v>81</v>
      </c>
      <c r="F5912" t="s">
        <v>4990</v>
      </c>
      <c r="G5912">
        <v>114</v>
      </c>
      <c r="H5912" t="s">
        <v>6323</v>
      </c>
      <c r="I5912">
        <v>2013</v>
      </c>
      <c r="J5912" t="s">
        <v>304</v>
      </c>
      <c r="K5912" t="s">
        <v>6394</v>
      </c>
      <c r="L5912">
        <v>3046.6</v>
      </c>
      <c r="M591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12" s="9" t="str">
        <f t="shared" si="92"/>
        <v>SCHEDULE 16: REPORT ON ASSOCIATED STATISTICS | 16a: Aircraft statistics: (ii) Domestic air passenger services: (2) Aircraft 3 tonnes or more but less than 30 tonnes MCTOW | Total MCTOW | Aircraft type: Other</v>
      </c>
    </row>
    <row r="5913" spans="1:14">
      <c r="A5913" t="s">
        <v>3</v>
      </c>
      <c r="B5913">
        <v>2013</v>
      </c>
      <c r="C5913" t="s">
        <v>4984</v>
      </c>
      <c r="D5913" t="s">
        <v>5007</v>
      </c>
      <c r="E5913" t="s">
        <v>81</v>
      </c>
      <c r="F5913" t="s">
        <v>4986</v>
      </c>
      <c r="G5913">
        <v>115</v>
      </c>
      <c r="H5913" t="s">
        <v>60</v>
      </c>
      <c r="I5913">
        <v>2013</v>
      </c>
      <c r="J5913" t="s">
        <v>4988</v>
      </c>
      <c r="K5913" t="s">
        <v>6395</v>
      </c>
      <c r="L5913">
        <v>31404</v>
      </c>
      <c r="M591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13" s="9" t="str">
        <f t="shared" si="92"/>
        <v>SCHEDULE 16: REPORT ON ASSOCIATED STATISTICS | 16a: Aircraft statistics: (ii) Domestic air passenger services: (2) Aircraft 3 tonnes or more but less than 30 tonnes MCTOW | Total number of landings | Total</v>
      </c>
    </row>
    <row r="5914" spans="1:14">
      <c r="A5914" t="s">
        <v>3</v>
      </c>
      <c r="B5914">
        <v>2013</v>
      </c>
      <c r="C5914" t="s">
        <v>4984</v>
      </c>
      <c r="D5914" t="s">
        <v>5007</v>
      </c>
      <c r="E5914" t="s">
        <v>81</v>
      </c>
      <c r="F5914" t="s">
        <v>4990</v>
      </c>
      <c r="G5914">
        <v>115</v>
      </c>
      <c r="H5914" t="s">
        <v>60</v>
      </c>
      <c r="I5914">
        <v>2013</v>
      </c>
      <c r="J5914" t="s">
        <v>304</v>
      </c>
      <c r="K5914" t="s">
        <v>2432</v>
      </c>
      <c r="L5914">
        <v>449779.77699999989</v>
      </c>
      <c r="M591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5914" s="9" t="str">
        <f t="shared" si="92"/>
        <v>SCHEDULE 16: REPORT ON ASSOCIATED STATISTICS | 16a: Aircraft statistics: (ii) Domestic air passenger services: (2) Aircraft 3 tonnes or more but less than 30 tonnes MCTOW | Total MCTOW | Total</v>
      </c>
    </row>
    <row r="5915" spans="1:14">
      <c r="A5915" t="s">
        <v>3</v>
      </c>
      <c r="B5915">
        <v>2013</v>
      </c>
      <c r="C5915" t="s">
        <v>4984</v>
      </c>
      <c r="D5915" t="s">
        <v>5038</v>
      </c>
      <c r="E5915" t="s">
        <v>81</v>
      </c>
      <c r="F5915" t="s">
        <v>4986</v>
      </c>
      <c r="G5915">
        <v>125</v>
      </c>
      <c r="H5915" t="s">
        <v>5039</v>
      </c>
      <c r="I5915">
        <v>2013</v>
      </c>
      <c r="J5915" t="s">
        <v>4988</v>
      </c>
      <c r="K5915" t="s">
        <v>6396</v>
      </c>
      <c r="L5915">
        <v>2014</v>
      </c>
      <c r="M5915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15" s="9" t="str">
        <f t="shared" si="92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5916" spans="1:14">
      <c r="A5916" t="s">
        <v>3</v>
      </c>
      <c r="B5916">
        <v>2013</v>
      </c>
      <c r="C5916" t="s">
        <v>4984</v>
      </c>
      <c r="D5916" t="s">
        <v>5038</v>
      </c>
      <c r="E5916" t="s">
        <v>81</v>
      </c>
      <c r="F5916" t="s">
        <v>4990</v>
      </c>
      <c r="G5916">
        <v>125</v>
      </c>
      <c r="H5916" t="s">
        <v>5039</v>
      </c>
      <c r="I5916">
        <v>2013</v>
      </c>
      <c r="J5916" t="s">
        <v>304</v>
      </c>
      <c r="K5916" t="s">
        <v>6397</v>
      </c>
      <c r="L5916">
        <v>6003.8600000000006</v>
      </c>
      <c r="M591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16" s="9" t="str">
        <f t="shared" si="92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5917" spans="1:14">
      <c r="A5917" t="s">
        <v>3</v>
      </c>
      <c r="B5917">
        <v>2013</v>
      </c>
      <c r="C5917" t="s">
        <v>4984</v>
      </c>
      <c r="D5917" t="s">
        <v>5038</v>
      </c>
      <c r="E5917" t="s">
        <v>81</v>
      </c>
      <c r="F5917" t="s">
        <v>4986</v>
      </c>
      <c r="G5917">
        <v>126</v>
      </c>
      <c r="H5917" t="s">
        <v>5042</v>
      </c>
      <c r="I5917">
        <v>2013</v>
      </c>
      <c r="J5917" t="s">
        <v>4988</v>
      </c>
      <c r="K5917" t="s">
        <v>6398</v>
      </c>
      <c r="L5917">
        <v>295</v>
      </c>
      <c r="M591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17" s="9" t="str">
        <f t="shared" si="92"/>
        <v>SCHEDULE 16: REPORT ON ASSOCIATED STATISTICS | 16a: Aircraft statistics: (iii) Total number and MCTOW of landings of aircraft not included in (i) and (ii) | Total number of landings | Freight aircraft</v>
      </c>
    </row>
    <row r="5918" spans="1:14">
      <c r="A5918" t="s">
        <v>3</v>
      </c>
      <c r="B5918">
        <v>2013</v>
      </c>
      <c r="C5918" t="s">
        <v>4984</v>
      </c>
      <c r="D5918" t="s">
        <v>5038</v>
      </c>
      <c r="E5918" t="s">
        <v>81</v>
      </c>
      <c r="F5918" t="s">
        <v>4990</v>
      </c>
      <c r="G5918">
        <v>126</v>
      </c>
      <c r="H5918" t="s">
        <v>5042</v>
      </c>
      <c r="I5918">
        <v>2013</v>
      </c>
      <c r="J5918" t="s">
        <v>304</v>
      </c>
      <c r="K5918" t="s">
        <v>6399</v>
      </c>
      <c r="L5918">
        <v>87313.807000000001</v>
      </c>
      <c r="M5918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18" s="9" t="str">
        <f t="shared" si="92"/>
        <v>SCHEDULE 16: REPORT ON ASSOCIATED STATISTICS | 16a: Aircraft statistics: (iii) Total number and MCTOW of landings of aircraft not included in (i) and (ii) | Total MCTOW | Freight aircraft</v>
      </c>
    </row>
    <row r="5919" spans="1:14">
      <c r="A5919" t="s">
        <v>3</v>
      </c>
      <c r="B5919">
        <v>2013</v>
      </c>
      <c r="C5919" t="s">
        <v>4984</v>
      </c>
      <c r="D5919" t="s">
        <v>5038</v>
      </c>
      <c r="E5919" t="s">
        <v>81</v>
      </c>
      <c r="F5919" t="s">
        <v>4986</v>
      </c>
      <c r="G5919">
        <v>127</v>
      </c>
      <c r="H5919" t="s">
        <v>5045</v>
      </c>
      <c r="I5919">
        <v>2013</v>
      </c>
      <c r="J5919" t="s">
        <v>4988</v>
      </c>
      <c r="K5919" t="s">
        <v>6400</v>
      </c>
      <c r="L5919">
        <v>26</v>
      </c>
      <c r="M5919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19" s="9" t="str">
        <f t="shared" si="92"/>
        <v>SCHEDULE 16: REPORT ON ASSOCIATED STATISTICS | 16a: Aircraft statistics: (iii) Total number and MCTOW of landings of aircraft not included in (i) and (ii) | Total number of landings | Military and diplomatic aircraft</v>
      </c>
    </row>
    <row r="5920" spans="1:14">
      <c r="A5920" t="s">
        <v>3</v>
      </c>
      <c r="B5920">
        <v>2013</v>
      </c>
      <c r="C5920" t="s">
        <v>4984</v>
      </c>
      <c r="D5920" t="s">
        <v>5038</v>
      </c>
      <c r="E5920" t="s">
        <v>81</v>
      </c>
      <c r="F5920" t="s">
        <v>4990</v>
      </c>
      <c r="G5920">
        <v>127</v>
      </c>
      <c r="H5920" t="s">
        <v>5045</v>
      </c>
      <c r="I5920">
        <v>2013</v>
      </c>
      <c r="J5920" t="s">
        <v>304</v>
      </c>
      <c r="K5920" t="s">
        <v>6401</v>
      </c>
      <c r="L5920">
        <v>1626.422</v>
      </c>
      <c r="M5920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20" s="9" t="str">
        <f t="shared" si="92"/>
        <v>SCHEDULE 16: REPORT ON ASSOCIATED STATISTICS | 16a: Aircraft statistics: (iii) Total number and MCTOW of landings of aircraft not included in (i) and (ii) | Total MCTOW | Military and diplomatic aircraft</v>
      </c>
    </row>
    <row r="5921" spans="1:14">
      <c r="A5921" t="s">
        <v>3</v>
      </c>
      <c r="B5921">
        <v>2013</v>
      </c>
      <c r="C5921" t="s">
        <v>4984</v>
      </c>
      <c r="D5921" t="s">
        <v>5038</v>
      </c>
      <c r="E5921" t="s">
        <v>81</v>
      </c>
      <c r="F5921" t="s">
        <v>4986</v>
      </c>
      <c r="G5921">
        <v>128</v>
      </c>
      <c r="H5921" t="s">
        <v>5048</v>
      </c>
      <c r="I5921">
        <v>2013</v>
      </c>
      <c r="J5921" t="s">
        <v>4988</v>
      </c>
      <c r="K5921" t="s">
        <v>6402</v>
      </c>
      <c r="L5921">
        <v>1826</v>
      </c>
      <c r="M5921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21" s="9" t="str">
        <f t="shared" si="92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5922" spans="1:14">
      <c r="A5922" t="s">
        <v>3</v>
      </c>
      <c r="B5922">
        <v>2013</v>
      </c>
      <c r="C5922" t="s">
        <v>4984</v>
      </c>
      <c r="D5922" t="s">
        <v>5038</v>
      </c>
      <c r="E5922" t="s">
        <v>81</v>
      </c>
      <c r="F5922" t="s">
        <v>4990</v>
      </c>
      <c r="G5922">
        <v>128</v>
      </c>
      <c r="H5922" t="s">
        <v>5048</v>
      </c>
      <c r="I5922">
        <v>2013</v>
      </c>
      <c r="J5922" t="s">
        <v>304</v>
      </c>
      <c r="K5922" t="s">
        <v>6403</v>
      </c>
      <c r="L5922">
        <v>15447.113000000831</v>
      </c>
      <c r="M5922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5922" s="9" t="str">
        <f t="shared" si="92"/>
        <v>SCHEDULE 16: REPORT ON ASSOCIATED STATISTICS | 16a: Aircraft statistics: (iii) Total number and MCTOW of landings of aircraft not included in (i) and (ii) | Total MCTOW | Other aircraft (including General Aviation)</v>
      </c>
    </row>
    <row r="5923" spans="1:14">
      <c r="A5923" t="s">
        <v>3</v>
      </c>
      <c r="B5923">
        <v>2013</v>
      </c>
      <c r="C5923" t="s">
        <v>4984</v>
      </c>
      <c r="D5923" t="s">
        <v>5051</v>
      </c>
      <c r="E5923" t="s">
        <v>81</v>
      </c>
      <c r="F5923" t="s">
        <v>81</v>
      </c>
      <c r="G5923">
        <v>131</v>
      </c>
      <c r="H5923" t="s">
        <v>60</v>
      </c>
      <c r="I5923">
        <v>2013</v>
      </c>
      <c r="J5923" t="s">
        <v>4988</v>
      </c>
      <c r="K5923" t="s">
        <v>81</v>
      </c>
      <c r="M5923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5923" s="9" t="str">
        <f t="shared" si="92"/>
        <v>SCHEDULE 16: REPORT ON ASSOCIATED STATISTICS | 16a: Aircraft statistics: (iv)  The total number and MCTOW of landings during the disclosure year | Total</v>
      </c>
    </row>
    <row r="5924" spans="1:14">
      <c r="A5924" t="s">
        <v>3</v>
      </c>
      <c r="B5924">
        <v>2013</v>
      </c>
      <c r="C5924" t="s">
        <v>4984</v>
      </c>
      <c r="D5924" t="s">
        <v>5051</v>
      </c>
      <c r="E5924" t="s">
        <v>81</v>
      </c>
      <c r="F5924" t="s">
        <v>81</v>
      </c>
      <c r="G5924">
        <v>131</v>
      </c>
      <c r="H5924" t="s">
        <v>60</v>
      </c>
      <c r="I5924">
        <v>2013</v>
      </c>
      <c r="J5924" t="s">
        <v>4988</v>
      </c>
      <c r="K5924" t="s">
        <v>81</v>
      </c>
      <c r="M5924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5924" s="9" t="str">
        <f t="shared" si="92"/>
        <v>SCHEDULE 16: REPORT ON ASSOCIATED STATISTICS | 16a: Aircraft statistics: (iv)  The total number and MCTOW of landings during the disclosure year | Total</v>
      </c>
    </row>
    <row r="5925" spans="1:14">
      <c r="A5925" t="s">
        <v>3</v>
      </c>
      <c r="B5925">
        <v>2013</v>
      </c>
      <c r="C5925" t="s">
        <v>4984</v>
      </c>
      <c r="D5925" t="s">
        <v>5051</v>
      </c>
      <c r="E5925" t="s">
        <v>81</v>
      </c>
      <c r="F5925" t="s">
        <v>4986</v>
      </c>
      <c r="G5925">
        <v>131</v>
      </c>
      <c r="H5925" t="s">
        <v>60</v>
      </c>
      <c r="I5925">
        <v>2013</v>
      </c>
      <c r="J5925" t="s">
        <v>4988</v>
      </c>
      <c r="K5925" t="s">
        <v>6404</v>
      </c>
      <c r="L5925">
        <v>77707</v>
      </c>
      <c r="M5925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5925" s="9" t="str">
        <f t="shared" si="92"/>
        <v>SCHEDULE 16: REPORT ON ASSOCIATED STATISTICS | 16a: Aircraft statistics: (iv)  The total number and MCTOW of landings during the disclosure year | Total number of landings | Total</v>
      </c>
    </row>
    <row r="5926" spans="1:14">
      <c r="A5926" t="s">
        <v>3</v>
      </c>
      <c r="B5926">
        <v>2013</v>
      </c>
      <c r="C5926" t="s">
        <v>4984</v>
      </c>
      <c r="D5926" t="s">
        <v>5051</v>
      </c>
      <c r="E5926" t="s">
        <v>81</v>
      </c>
      <c r="F5926" t="s">
        <v>4990</v>
      </c>
      <c r="G5926">
        <v>131</v>
      </c>
      <c r="H5926" t="s">
        <v>60</v>
      </c>
      <c r="I5926">
        <v>2013</v>
      </c>
      <c r="J5926" t="s">
        <v>304</v>
      </c>
      <c r="K5926" t="s">
        <v>6405</v>
      </c>
      <c r="L5926">
        <v>5929367.8679999989</v>
      </c>
      <c r="M5926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5926" s="9" t="str">
        <f t="shared" si="92"/>
        <v>SCHEDULE 16: REPORT ON ASSOCIATED STATISTICS | 16a: Aircraft statistics: (iv)  The total number and MCTOW of landings during the disclosure year | Total MCTOW | Total</v>
      </c>
    </row>
    <row r="5927" spans="1:14">
      <c r="A5927" t="s">
        <v>3</v>
      </c>
      <c r="B5927">
        <v>2013</v>
      </c>
      <c r="C5927" t="s">
        <v>4984</v>
      </c>
      <c r="D5927" t="s">
        <v>5054</v>
      </c>
      <c r="E5927" t="s">
        <v>81</v>
      </c>
      <c r="F5927" t="s">
        <v>5055</v>
      </c>
      <c r="G5927">
        <v>135</v>
      </c>
      <c r="H5927" t="s">
        <v>5056</v>
      </c>
      <c r="I5927">
        <v>2013</v>
      </c>
      <c r="J5927" t="s">
        <v>4988</v>
      </c>
      <c r="K5927" t="s">
        <v>6406</v>
      </c>
      <c r="L5927">
        <v>43550</v>
      </c>
      <c r="M5927" s="9" t="str">
        <f>Data[[#This Row],[schedule]]&amp;" | "&amp;Data[[#This Row],[section]]</f>
        <v>SCHEDULE 16: REPORT ON ASSOCIATED STATISTICS | 16b: Terminal access</v>
      </c>
      <c r="N5927" s="9" t="str">
        <f t="shared" si="92"/>
        <v>SCHEDULE 16: REPORT ON ASSOCIATED STATISTICS | 16b: Terminal access | Contact stand–airbridge | International air passenger service movements</v>
      </c>
    </row>
    <row r="5928" spans="1:14">
      <c r="A5928" t="s">
        <v>3</v>
      </c>
      <c r="B5928">
        <v>2013</v>
      </c>
      <c r="C5928" t="s">
        <v>4984</v>
      </c>
      <c r="D5928" t="s">
        <v>5054</v>
      </c>
      <c r="E5928" t="s">
        <v>81</v>
      </c>
      <c r="F5928" t="s">
        <v>5058</v>
      </c>
      <c r="G5928">
        <v>135</v>
      </c>
      <c r="H5928" t="s">
        <v>5056</v>
      </c>
      <c r="I5928">
        <v>2013</v>
      </c>
      <c r="J5928" t="s">
        <v>4988</v>
      </c>
      <c r="K5928" t="s">
        <v>458</v>
      </c>
      <c r="L5928">
        <v>0</v>
      </c>
      <c r="M5928" s="9" t="str">
        <f>Data[[#This Row],[schedule]]&amp;" | "&amp;Data[[#This Row],[section]]</f>
        <v>SCHEDULE 16: REPORT ON ASSOCIATED STATISTICS | 16b: Terminal access</v>
      </c>
      <c r="N5928" s="9" t="str">
        <f t="shared" si="92"/>
        <v>SCHEDULE 16: REPORT ON ASSOCIATED STATISTICS | 16b: Terminal access | Contact stand–walking | International air passenger service movements</v>
      </c>
    </row>
    <row r="5929" spans="1:14">
      <c r="A5929" t="s">
        <v>3</v>
      </c>
      <c r="B5929">
        <v>2013</v>
      </c>
      <c r="C5929" t="s">
        <v>4984</v>
      </c>
      <c r="D5929" t="s">
        <v>5054</v>
      </c>
      <c r="E5929" t="s">
        <v>81</v>
      </c>
      <c r="F5929" t="s">
        <v>5059</v>
      </c>
      <c r="G5929">
        <v>135</v>
      </c>
      <c r="H5929" t="s">
        <v>5056</v>
      </c>
      <c r="I5929">
        <v>2013</v>
      </c>
      <c r="J5929" t="s">
        <v>4988</v>
      </c>
      <c r="K5929" t="s">
        <v>6407</v>
      </c>
      <c r="L5929">
        <v>630</v>
      </c>
      <c r="M5929" s="9" t="str">
        <f>Data[[#This Row],[schedule]]&amp;" | "&amp;Data[[#This Row],[section]]</f>
        <v>SCHEDULE 16: REPORT ON ASSOCIATED STATISTICS | 16b: Terminal access</v>
      </c>
      <c r="N5929" s="9" t="str">
        <f t="shared" si="92"/>
        <v>SCHEDULE 16: REPORT ON ASSOCIATED STATISTICS | 16b: Terminal access | Remote stand—bus | International air passenger service movements</v>
      </c>
    </row>
    <row r="5930" spans="1:14">
      <c r="A5930" t="s">
        <v>3</v>
      </c>
      <c r="B5930">
        <v>2013</v>
      </c>
      <c r="C5930" t="s">
        <v>4984</v>
      </c>
      <c r="D5930" t="s">
        <v>5054</v>
      </c>
      <c r="E5930" t="s">
        <v>81</v>
      </c>
      <c r="F5930" t="s">
        <v>60</v>
      </c>
      <c r="G5930">
        <v>135</v>
      </c>
      <c r="H5930" t="s">
        <v>5056</v>
      </c>
      <c r="I5930">
        <v>2013</v>
      </c>
      <c r="J5930" t="s">
        <v>4988</v>
      </c>
      <c r="K5930" t="s">
        <v>6408</v>
      </c>
      <c r="L5930">
        <v>44180</v>
      </c>
      <c r="M5930" s="9" t="str">
        <f>Data[[#This Row],[schedule]]&amp;" | "&amp;Data[[#This Row],[section]]</f>
        <v>SCHEDULE 16: REPORT ON ASSOCIATED STATISTICS | 16b: Terminal access</v>
      </c>
      <c r="N5930" s="9" t="str">
        <f t="shared" si="92"/>
        <v>SCHEDULE 16: REPORT ON ASSOCIATED STATISTICS | 16b: Terminal access | Total | International air passenger service movements</v>
      </c>
    </row>
    <row r="5931" spans="1:14">
      <c r="A5931" t="s">
        <v>3</v>
      </c>
      <c r="B5931">
        <v>2013</v>
      </c>
      <c r="C5931" t="s">
        <v>4984</v>
      </c>
      <c r="D5931" t="s">
        <v>5054</v>
      </c>
      <c r="E5931" t="s">
        <v>81</v>
      </c>
      <c r="F5931" t="s">
        <v>5055</v>
      </c>
      <c r="G5931">
        <v>136</v>
      </c>
      <c r="H5931" t="s">
        <v>5060</v>
      </c>
      <c r="I5931">
        <v>2013</v>
      </c>
      <c r="J5931" t="s">
        <v>4988</v>
      </c>
      <c r="K5931" t="s">
        <v>6409</v>
      </c>
      <c r="L5931">
        <v>38765</v>
      </c>
      <c r="M5931" s="9" t="str">
        <f>Data[[#This Row],[schedule]]&amp;" | "&amp;Data[[#This Row],[section]]</f>
        <v>SCHEDULE 16: REPORT ON ASSOCIATED STATISTICS | 16b: Terminal access</v>
      </c>
      <c r="N5931" s="9" t="str">
        <f t="shared" si="92"/>
        <v>SCHEDULE 16: REPORT ON ASSOCIATED STATISTICS | 16b: Terminal access | Contact stand–airbridge | Domestic jet air passenger service movements</v>
      </c>
    </row>
    <row r="5932" spans="1:14">
      <c r="A5932" t="s">
        <v>3</v>
      </c>
      <c r="B5932">
        <v>2013</v>
      </c>
      <c r="C5932" t="s">
        <v>4984</v>
      </c>
      <c r="D5932" t="s">
        <v>5054</v>
      </c>
      <c r="E5932" t="s">
        <v>81</v>
      </c>
      <c r="F5932" t="s">
        <v>5058</v>
      </c>
      <c r="G5932">
        <v>136</v>
      </c>
      <c r="H5932" t="s">
        <v>5060</v>
      </c>
      <c r="I5932">
        <v>2013</v>
      </c>
      <c r="J5932" t="s">
        <v>4988</v>
      </c>
      <c r="K5932" t="s">
        <v>6410</v>
      </c>
      <c r="L5932">
        <v>2393</v>
      </c>
      <c r="M5932" s="9" t="str">
        <f>Data[[#This Row],[schedule]]&amp;" | "&amp;Data[[#This Row],[section]]</f>
        <v>SCHEDULE 16: REPORT ON ASSOCIATED STATISTICS | 16b: Terminal access</v>
      </c>
      <c r="N5932" s="9" t="str">
        <f t="shared" si="92"/>
        <v>SCHEDULE 16: REPORT ON ASSOCIATED STATISTICS | 16b: Terminal access | Contact stand–walking | Domestic jet air passenger service movements</v>
      </c>
    </row>
    <row r="5933" spans="1:14">
      <c r="A5933" t="s">
        <v>3</v>
      </c>
      <c r="B5933">
        <v>2013</v>
      </c>
      <c r="C5933" t="s">
        <v>4984</v>
      </c>
      <c r="D5933" t="s">
        <v>5054</v>
      </c>
      <c r="E5933" t="s">
        <v>81</v>
      </c>
      <c r="F5933" t="s">
        <v>5059</v>
      </c>
      <c r="G5933">
        <v>136</v>
      </c>
      <c r="H5933" t="s">
        <v>5060</v>
      </c>
      <c r="I5933">
        <v>2013</v>
      </c>
      <c r="J5933" t="s">
        <v>4988</v>
      </c>
      <c r="K5933" t="s">
        <v>6234</v>
      </c>
      <c r="L5933">
        <v>13</v>
      </c>
      <c r="M5933" s="9" t="str">
        <f>Data[[#This Row],[schedule]]&amp;" | "&amp;Data[[#This Row],[section]]</f>
        <v>SCHEDULE 16: REPORT ON ASSOCIATED STATISTICS | 16b: Terminal access</v>
      </c>
      <c r="N5933" s="9" t="str">
        <f t="shared" si="92"/>
        <v>SCHEDULE 16: REPORT ON ASSOCIATED STATISTICS | 16b: Terminal access | Remote stand—bus | Domestic jet air passenger service movements</v>
      </c>
    </row>
    <row r="5934" spans="1:14">
      <c r="A5934" t="s">
        <v>3</v>
      </c>
      <c r="B5934">
        <v>2013</v>
      </c>
      <c r="C5934" t="s">
        <v>4984</v>
      </c>
      <c r="D5934" t="s">
        <v>5054</v>
      </c>
      <c r="E5934" t="s">
        <v>81</v>
      </c>
      <c r="F5934" t="s">
        <v>60</v>
      </c>
      <c r="G5934">
        <v>136</v>
      </c>
      <c r="H5934" t="s">
        <v>5060</v>
      </c>
      <c r="I5934">
        <v>2013</v>
      </c>
      <c r="J5934" t="s">
        <v>4988</v>
      </c>
      <c r="K5934" t="s">
        <v>6411</v>
      </c>
      <c r="L5934">
        <v>41171</v>
      </c>
      <c r="M5934" s="9" t="str">
        <f>Data[[#This Row],[schedule]]&amp;" | "&amp;Data[[#This Row],[section]]</f>
        <v>SCHEDULE 16: REPORT ON ASSOCIATED STATISTICS | 16b: Terminal access</v>
      </c>
      <c r="N5934" s="9" t="str">
        <f t="shared" si="92"/>
        <v>SCHEDULE 16: REPORT ON ASSOCIATED STATISTICS | 16b: Terminal access | Total | Domestic jet air passenger service movements</v>
      </c>
    </row>
    <row r="5935" spans="1:14">
      <c r="A5935" t="s">
        <v>3</v>
      </c>
      <c r="B5935">
        <v>2013</v>
      </c>
      <c r="C5935" t="s">
        <v>4984</v>
      </c>
      <c r="D5935" t="s">
        <v>5062</v>
      </c>
      <c r="E5935" t="s">
        <v>81</v>
      </c>
      <c r="F5935" t="s">
        <v>5063</v>
      </c>
      <c r="G5935">
        <v>141</v>
      </c>
      <c r="H5935" t="s">
        <v>5064</v>
      </c>
      <c r="I5935">
        <v>2013</v>
      </c>
      <c r="J5935" t="s">
        <v>4988</v>
      </c>
      <c r="K5935" t="s">
        <v>6412</v>
      </c>
      <c r="L5935">
        <v>3412449</v>
      </c>
      <c r="M5935" s="9" t="str">
        <f>Data[[#This Row],[schedule]]&amp;" | "&amp;Data[[#This Row],[section]]</f>
        <v>SCHEDULE 16: REPORT ON ASSOCIATED STATISTICS | 16c: Passenger statistics</v>
      </c>
      <c r="N5935" s="9" t="str">
        <f t="shared" si="92"/>
        <v>SCHEDULE 16: REPORT ON ASSOCIATED STATISTICS | 16c: Passenger statistics | Domestic | Inbound passengers†</v>
      </c>
    </row>
    <row r="5936" spans="1:14">
      <c r="A5936" t="s">
        <v>3</v>
      </c>
      <c r="B5936">
        <v>2013</v>
      </c>
      <c r="C5936" t="s">
        <v>4984</v>
      </c>
      <c r="D5936" t="s">
        <v>5062</v>
      </c>
      <c r="E5936" t="s">
        <v>81</v>
      </c>
      <c r="F5936" t="s">
        <v>5066</v>
      </c>
      <c r="G5936">
        <v>141</v>
      </c>
      <c r="H5936" t="s">
        <v>5064</v>
      </c>
      <c r="I5936">
        <v>2013</v>
      </c>
      <c r="J5936" t="s">
        <v>4988</v>
      </c>
      <c r="K5936" t="s">
        <v>6413</v>
      </c>
      <c r="L5936">
        <v>3883553</v>
      </c>
      <c r="M5936" s="9" t="str">
        <f>Data[[#This Row],[schedule]]&amp;" | "&amp;Data[[#This Row],[section]]</f>
        <v>SCHEDULE 16: REPORT ON ASSOCIATED STATISTICS | 16c: Passenger statistics</v>
      </c>
      <c r="N5936" s="9" t="str">
        <f t="shared" si="92"/>
        <v>SCHEDULE 16: REPORT ON ASSOCIATED STATISTICS | 16c: Passenger statistics | International | Inbound passengers†</v>
      </c>
    </row>
    <row r="5937" spans="1:14">
      <c r="A5937" t="s">
        <v>3</v>
      </c>
      <c r="B5937">
        <v>2013</v>
      </c>
      <c r="C5937" t="s">
        <v>4984</v>
      </c>
      <c r="D5937" t="s">
        <v>5062</v>
      </c>
      <c r="E5937" t="s">
        <v>81</v>
      </c>
      <c r="F5937" t="s">
        <v>60</v>
      </c>
      <c r="G5937">
        <v>141</v>
      </c>
      <c r="H5937" t="s">
        <v>5064</v>
      </c>
      <c r="I5937">
        <v>2013</v>
      </c>
      <c r="J5937" t="s">
        <v>4988</v>
      </c>
      <c r="K5937" t="s">
        <v>6414</v>
      </c>
      <c r="L5937">
        <v>7296002</v>
      </c>
      <c r="M5937" s="9" t="str">
        <f>Data[[#This Row],[schedule]]&amp;" | "&amp;Data[[#This Row],[section]]</f>
        <v>SCHEDULE 16: REPORT ON ASSOCIATED STATISTICS | 16c: Passenger statistics</v>
      </c>
      <c r="N5937" s="9" t="str">
        <f t="shared" si="92"/>
        <v>SCHEDULE 16: REPORT ON ASSOCIATED STATISTICS | 16c: Passenger statistics | Total | Inbound passengers†</v>
      </c>
    </row>
    <row r="5938" spans="1:14">
      <c r="A5938" t="s">
        <v>3</v>
      </c>
      <c r="B5938">
        <v>2013</v>
      </c>
      <c r="C5938" t="s">
        <v>4984</v>
      </c>
      <c r="D5938" t="s">
        <v>5062</v>
      </c>
      <c r="E5938" t="s">
        <v>81</v>
      </c>
      <c r="F5938" t="s">
        <v>5063</v>
      </c>
      <c r="G5938">
        <v>142</v>
      </c>
      <c r="H5938" t="s">
        <v>5069</v>
      </c>
      <c r="I5938">
        <v>2013</v>
      </c>
      <c r="J5938" t="s">
        <v>4988</v>
      </c>
      <c r="K5938" t="s">
        <v>6415</v>
      </c>
      <c r="L5938">
        <v>3348088</v>
      </c>
      <c r="M5938" s="9" t="str">
        <f>Data[[#This Row],[schedule]]&amp;" | "&amp;Data[[#This Row],[section]]</f>
        <v>SCHEDULE 16: REPORT ON ASSOCIATED STATISTICS | 16c: Passenger statistics</v>
      </c>
      <c r="N5938" s="9" t="str">
        <f t="shared" si="92"/>
        <v>SCHEDULE 16: REPORT ON ASSOCIATED STATISTICS | 16c: Passenger statistics | Domestic | Outbound passengers†</v>
      </c>
    </row>
    <row r="5939" spans="1:14">
      <c r="A5939" t="s">
        <v>3</v>
      </c>
      <c r="B5939">
        <v>2013</v>
      </c>
      <c r="C5939" t="s">
        <v>4984</v>
      </c>
      <c r="D5939" t="s">
        <v>5062</v>
      </c>
      <c r="E5939" t="s">
        <v>81</v>
      </c>
      <c r="F5939" t="s">
        <v>5066</v>
      </c>
      <c r="G5939">
        <v>142</v>
      </c>
      <c r="H5939" t="s">
        <v>5069</v>
      </c>
      <c r="I5939">
        <v>2013</v>
      </c>
      <c r="J5939" t="s">
        <v>4988</v>
      </c>
      <c r="K5939" t="s">
        <v>6416</v>
      </c>
      <c r="L5939">
        <v>3872125</v>
      </c>
      <c r="M5939" s="9" t="str">
        <f>Data[[#This Row],[schedule]]&amp;" | "&amp;Data[[#This Row],[section]]</f>
        <v>SCHEDULE 16: REPORT ON ASSOCIATED STATISTICS | 16c: Passenger statistics</v>
      </c>
      <c r="N5939" s="9" t="str">
        <f t="shared" si="92"/>
        <v>SCHEDULE 16: REPORT ON ASSOCIATED STATISTICS | 16c: Passenger statistics | International | Outbound passengers†</v>
      </c>
    </row>
    <row r="5940" spans="1:14">
      <c r="A5940" t="s">
        <v>3</v>
      </c>
      <c r="B5940">
        <v>2013</v>
      </c>
      <c r="C5940" t="s">
        <v>4984</v>
      </c>
      <c r="D5940" t="s">
        <v>5062</v>
      </c>
      <c r="E5940" t="s">
        <v>81</v>
      </c>
      <c r="F5940" t="s">
        <v>60</v>
      </c>
      <c r="G5940">
        <v>142</v>
      </c>
      <c r="H5940" t="s">
        <v>5069</v>
      </c>
      <c r="I5940">
        <v>2013</v>
      </c>
      <c r="J5940" t="s">
        <v>4988</v>
      </c>
      <c r="K5940" t="s">
        <v>6417</v>
      </c>
      <c r="L5940">
        <v>7220213</v>
      </c>
      <c r="M5940" s="9" t="str">
        <f>Data[[#This Row],[schedule]]&amp;" | "&amp;Data[[#This Row],[section]]</f>
        <v>SCHEDULE 16: REPORT ON ASSOCIATED STATISTICS | 16c: Passenger statistics</v>
      </c>
      <c r="N5940" s="9" t="str">
        <f t="shared" si="92"/>
        <v>SCHEDULE 16: REPORT ON ASSOCIATED STATISTICS | 16c: Passenger statistics | Total | Outbound passengers†</v>
      </c>
    </row>
    <row r="5941" spans="1:14">
      <c r="A5941" t="s">
        <v>3</v>
      </c>
      <c r="B5941">
        <v>2013</v>
      </c>
      <c r="C5941" t="s">
        <v>4984</v>
      </c>
      <c r="D5941" t="s">
        <v>5062</v>
      </c>
      <c r="E5941" t="s">
        <v>81</v>
      </c>
      <c r="F5941" t="s">
        <v>5063</v>
      </c>
      <c r="G5941">
        <v>143</v>
      </c>
      <c r="H5941" t="s">
        <v>5073</v>
      </c>
      <c r="I5941">
        <v>2013</v>
      </c>
      <c r="J5941" t="s">
        <v>4988</v>
      </c>
      <c r="K5941" t="s">
        <v>6418</v>
      </c>
      <c r="L5941">
        <v>6760537</v>
      </c>
      <c r="M5941" s="9" t="str">
        <f>Data[[#This Row],[schedule]]&amp;" | "&amp;Data[[#This Row],[section]]</f>
        <v>SCHEDULE 16: REPORT ON ASSOCIATED STATISTICS | 16c: Passenger statistics</v>
      </c>
      <c r="N5941" s="9" t="str">
        <f t="shared" si="92"/>
        <v>SCHEDULE 16: REPORT ON ASSOCIATED STATISTICS | 16c: Passenger statistics | Domestic | Total (gross figure)</v>
      </c>
    </row>
    <row r="5942" spans="1:14">
      <c r="A5942" t="s">
        <v>3</v>
      </c>
      <c r="B5942">
        <v>2013</v>
      </c>
      <c r="C5942" t="s">
        <v>4984</v>
      </c>
      <c r="D5942" t="s">
        <v>5062</v>
      </c>
      <c r="E5942" t="s">
        <v>81</v>
      </c>
      <c r="F5942" t="s">
        <v>5066</v>
      </c>
      <c r="G5942">
        <v>143</v>
      </c>
      <c r="H5942" t="s">
        <v>5073</v>
      </c>
      <c r="I5942">
        <v>2013</v>
      </c>
      <c r="J5942" t="s">
        <v>4988</v>
      </c>
      <c r="K5942" t="s">
        <v>2431</v>
      </c>
      <c r="L5942">
        <v>7755678</v>
      </c>
      <c r="M5942" s="9" t="str">
        <f>Data[[#This Row],[schedule]]&amp;" | "&amp;Data[[#This Row],[section]]</f>
        <v>SCHEDULE 16: REPORT ON ASSOCIATED STATISTICS | 16c: Passenger statistics</v>
      </c>
      <c r="N5942" s="9" t="str">
        <f t="shared" si="92"/>
        <v>SCHEDULE 16: REPORT ON ASSOCIATED STATISTICS | 16c: Passenger statistics | International | Total (gross figure)</v>
      </c>
    </row>
    <row r="5943" spans="1:14">
      <c r="A5943" t="s">
        <v>3</v>
      </c>
      <c r="B5943">
        <v>2013</v>
      </c>
      <c r="C5943" t="s">
        <v>4984</v>
      </c>
      <c r="D5943" t="s">
        <v>5062</v>
      </c>
      <c r="E5943" t="s">
        <v>81</v>
      </c>
      <c r="F5943" t="s">
        <v>60</v>
      </c>
      <c r="G5943">
        <v>143</v>
      </c>
      <c r="H5943" t="s">
        <v>5073</v>
      </c>
      <c r="I5943">
        <v>2013</v>
      </c>
      <c r="J5943" t="s">
        <v>4988</v>
      </c>
      <c r="K5943" t="s">
        <v>6419</v>
      </c>
      <c r="L5943">
        <v>14516215</v>
      </c>
      <c r="M5943" s="9" t="str">
        <f>Data[[#This Row],[schedule]]&amp;" | "&amp;Data[[#This Row],[section]]</f>
        <v>SCHEDULE 16: REPORT ON ASSOCIATED STATISTICS | 16c: Passenger statistics</v>
      </c>
      <c r="N5943" s="9" t="str">
        <f t="shared" si="92"/>
        <v>SCHEDULE 16: REPORT ON ASSOCIATED STATISTICS | 16c: Passenger statistics | Total | Total (gross figure)</v>
      </c>
    </row>
    <row r="5944" spans="1:14">
      <c r="A5944" t="s">
        <v>3</v>
      </c>
      <c r="B5944">
        <v>2013</v>
      </c>
      <c r="C5944" t="s">
        <v>4984</v>
      </c>
      <c r="D5944" t="s">
        <v>5062</v>
      </c>
      <c r="E5944" t="s">
        <v>81</v>
      </c>
      <c r="F5944" t="s">
        <v>5063</v>
      </c>
      <c r="G5944">
        <v>145</v>
      </c>
      <c r="H5944" t="s">
        <v>5076</v>
      </c>
      <c r="I5944">
        <v>2013</v>
      </c>
      <c r="J5944" t="s">
        <v>4988</v>
      </c>
      <c r="K5944" t="s">
        <v>81</v>
      </c>
      <c r="M5944" s="9" t="str">
        <f>Data[[#This Row],[schedule]]&amp;" | "&amp;Data[[#This Row],[section]]</f>
        <v>SCHEDULE 16: REPORT ON ASSOCIATED STATISTICS | 16c: Passenger statistics</v>
      </c>
      <c r="N5944" s="9" t="str">
        <f t="shared" si="92"/>
        <v>SCHEDULE 16: REPORT ON ASSOCIATED STATISTICS | 16c: Passenger statistics | Domestic | less estimated number of transfer and transit passengers</v>
      </c>
    </row>
    <row r="5945" spans="1:14">
      <c r="A5945" t="s">
        <v>3</v>
      </c>
      <c r="B5945">
        <v>2013</v>
      </c>
      <c r="C5945" t="s">
        <v>4984</v>
      </c>
      <c r="D5945" t="s">
        <v>5062</v>
      </c>
      <c r="E5945" t="s">
        <v>81</v>
      </c>
      <c r="F5945" t="s">
        <v>5066</v>
      </c>
      <c r="G5945">
        <v>145</v>
      </c>
      <c r="H5945" t="s">
        <v>5076</v>
      </c>
      <c r="I5945">
        <v>2013</v>
      </c>
      <c r="J5945" t="s">
        <v>4988</v>
      </c>
      <c r="K5945" t="s">
        <v>6420</v>
      </c>
      <c r="L5945">
        <v>438354</v>
      </c>
      <c r="M5945" s="9" t="str">
        <f>Data[[#This Row],[schedule]]&amp;" | "&amp;Data[[#This Row],[section]]</f>
        <v>SCHEDULE 16: REPORT ON ASSOCIATED STATISTICS | 16c: Passenger statistics</v>
      </c>
      <c r="N5945" s="9" t="str">
        <f t="shared" si="92"/>
        <v>SCHEDULE 16: REPORT ON ASSOCIATED STATISTICS | 16c: Passenger statistics | International | less estimated number of transfer and transit passengers</v>
      </c>
    </row>
    <row r="5946" spans="1:14">
      <c r="A5946" t="s">
        <v>3</v>
      </c>
      <c r="B5946">
        <v>2013</v>
      </c>
      <c r="C5946" t="s">
        <v>4984</v>
      </c>
      <c r="D5946" t="s">
        <v>5062</v>
      </c>
      <c r="E5946" t="s">
        <v>81</v>
      </c>
      <c r="F5946" t="s">
        <v>60</v>
      </c>
      <c r="G5946">
        <v>145</v>
      </c>
      <c r="H5946" t="s">
        <v>5076</v>
      </c>
      <c r="I5946">
        <v>2013</v>
      </c>
      <c r="J5946" t="s">
        <v>4988</v>
      </c>
      <c r="K5946" t="s">
        <v>6420</v>
      </c>
      <c r="L5946">
        <v>438354</v>
      </c>
      <c r="M5946" s="9" t="str">
        <f>Data[[#This Row],[schedule]]&amp;" | "&amp;Data[[#This Row],[section]]</f>
        <v>SCHEDULE 16: REPORT ON ASSOCIATED STATISTICS | 16c: Passenger statistics</v>
      </c>
      <c r="N5946" s="9" t="str">
        <f t="shared" si="92"/>
        <v>SCHEDULE 16: REPORT ON ASSOCIATED STATISTICS | 16c: Passenger statistics | Total | less estimated number of transfer and transit passengers</v>
      </c>
    </row>
    <row r="5947" spans="1:14">
      <c r="A5947" t="s">
        <v>3</v>
      </c>
      <c r="B5947">
        <v>2013</v>
      </c>
      <c r="C5947" t="s">
        <v>4984</v>
      </c>
      <c r="D5947" t="s">
        <v>5062</v>
      </c>
      <c r="E5947" t="s">
        <v>81</v>
      </c>
      <c r="F5947" t="s">
        <v>5063</v>
      </c>
      <c r="G5947">
        <v>147</v>
      </c>
      <c r="H5947" t="s">
        <v>5077</v>
      </c>
      <c r="I5947">
        <v>2013</v>
      </c>
      <c r="J5947" t="s">
        <v>4988</v>
      </c>
      <c r="K5947" t="s">
        <v>81</v>
      </c>
      <c r="M5947" s="9" t="str">
        <f>Data[[#This Row],[schedule]]&amp;" | "&amp;Data[[#This Row],[section]]</f>
        <v>SCHEDULE 16: REPORT ON ASSOCIATED STATISTICS | 16c: Passenger statistics</v>
      </c>
      <c r="N5947" s="9" t="str">
        <f t="shared" si="92"/>
        <v>SCHEDULE 16: REPORT ON ASSOCIATED STATISTICS | 16c: Passenger statistics | Domestic | Total (net figure)</v>
      </c>
    </row>
    <row r="5948" spans="1:14">
      <c r="A5948" t="s">
        <v>3</v>
      </c>
      <c r="B5948">
        <v>2013</v>
      </c>
      <c r="C5948" t="s">
        <v>4984</v>
      </c>
      <c r="D5948" t="s">
        <v>5062</v>
      </c>
      <c r="E5948" t="s">
        <v>81</v>
      </c>
      <c r="F5948" t="s">
        <v>5066</v>
      </c>
      <c r="G5948">
        <v>147</v>
      </c>
      <c r="H5948" t="s">
        <v>5077</v>
      </c>
      <c r="I5948">
        <v>2013</v>
      </c>
      <c r="J5948" t="s">
        <v>4988</v>
      </c>
      <c r="K5948" t="s">
        <v>81</v>
      </c>
      <c r="M5948" s="9" t="str">
        <f>Data[[#This Row],[schedule]]&amp;" | "&amp;Data[[#This Row],[section]]</f>
        <v>SCHEDULE 16: REPORT ON ASSOCIATED STATISTICS | 16c: Passenger statistics</v>
      </c>
      <c r="N5948" s="9" t="str">
        <f t="shared" si="92"/>
        <v>SCHEDULE 16: REPORT ON ASSOCIATED STATISTICS | 16c: Passenger statistics | International | Total (net figure)</v>
      </c>
    </row>
    <row r="5949" spans="1:14">
      <c r="A5949" t="s">
        <v>3</v>
      </c>
      <c r="B5949">
        <v>2013</v>
      </c>
      <c r="C5949" t="s">
        <v>4984</v>
      </c>
      <c r="D5949" t="s">
        <v>5062</v>
      </c>
      <c r="E5949" t="s">
        <v>81</v>
      </c>
      <c r="F5949" t="s">
        <v>60</v>
      </c>
      <c r="G5949">
        <v>147</v>
      </c>
      <c r="H5949" t="s">
        <v>5077</v>
      </c>
      <c r="I5949">
        <v>2013</v>
      </c>
      <c r="J5949" t="s">
        <v>4988</v>
      </c>
      <c r="K5949" t="s">
        <v>6421</v>
      </c>
      <c r="L5949">
        <v>14077861</v>
      </c>
      <c r="M5949" s="9" t="str">
        <f>Data[[#This Row],[schedule]]&amp;" | "&amp;Data[[#This Row],[section]]</f>
        <v>SCHEDULE 16: REPORT ON ASSOCIATED STATISTICS | 16c: Passenger statistics</v>
      </c>
      <c r="N5949" s="9" t="str">
        <f t="shared" si="92"/>
        <v>SCHEDULE 16: REPORT ON ASSOCIATED STATISTICS | 16c: Passenger statistics | Total | Total (net figure)</v>
      </c>
    </row>
    <row r="5950" spans="1:14">
      <c r="A5950" t="s">
        <v>3</v>
      </c>
      <c r="B5950">
        <v>2013</v>
      </c>
      <c r="C5950" t="s">
        <v>4984</v>
      </c>
      <c r="D5950" t="s">
        <v>5078</v>
      </c>
      <c r="E5950" t="s">
        <v>81</v>
      </c>
      <c r="F5950" t="s">
        <v>320</v>
      </c>
      <c r="G5950">
        <v>193</v>
      </c>
      <c r="H5950" t="s">
        <v>5079</v>
      </c>
      <c r="I5950">
        <v>2013</v>
      </c>
      <c r="J5950" t="s">
        <v>5080</v>
      </c>
      <c r="K5950" t="s">
        <v>6422</v>
      </c>
      <c r="L5950">
        <v>176.4558932349191</v>
      </c>
      <c r="M5950" s="9" t="str">
        <f>Data[[#This Row],[schedule]]&amp;" | "&amp;Data[[#This Row],[section]]</f>
        <v>SCHEDULE 16: REPORT ON ASSOCIATED STATISTICS | 16e: Human Resource Statistics</v>
      </c>
      <c r="N5950" s="9" t="str">
        <f t="shared" si="92"/>
        <v>SCHEDULE 16: REPORT ON ASSOCIATED STATISTICS | 16e: Human Resource Statistics | Specified Terminal Activities | Number of full-time equivalent employees</v>
      </c>
    </row>
    <row r="5951" spans="1:14">
      <c r="A5951" t="s">
        <v>3</v>
      </c>
      <c r="B5951">
        <v>2013</v>
      </c>
      <c r="C5951" t="s">
        <v>4984</v>
      </c>
      <c r="D5951" t="s">
        <v>5078</v>
      </c>
      <c r="E5951" t="s">
        <v>81</v>
      </c>
      <c r="F5951" t="s">
        <v>321</v>
      </c>
      <c r="G5951">
        <v>193</v>
      </c>
      <c r="H5951" t="s">
        <v>5079</v>
      </c>
      <c r="I5951">
        <v>2013</v>
      </c>
      <c r="J5951" t="s">
        <v>5080</v>
      </c>
      <c r="K5951" t="s">
        <v>6423</v>
      </c>
      <c r="L5951">
        <v>91.371568296460623</v>
      </c>
      <c r="M5951" s="9" t="str">
        <f>Data[[#This Row],[schedule]]&amp;" | "&amp;Data[[#This Row],[section]]</f>
        <v>SCHEDULE 16: REPORT ON ASSOCIATED STATISTICS | 16e: Human Resource Statistics</v>
      </c>
      <c r="N5951" s="9" t="str">
        <f t="shared" si="92"/>
        <v>SCHEDULE 16: REPORT ON ASSOCIATED STATISTICS | 16e: Human Resource Statistics | Airfield Activities | Number of full-time equivalent employees</v>
      </c>
    </row>
    <row r="5952" spans="1:14">
      <c r="A5952" t="s">
        <v>3</v>
      </c>
      <c r="B5952">
        <v>2013</v>
      </c>
      <c r="C5952" t="s">
        <v>4984</v>
      </c>
      <c r="D5952" t="s">
        <v>5078</v>
      </c>
      <c r="E5952" t="s">
        <v>81</v>
      </c>
      <c r="F5952" t="s">
        <v>322</v>
      </c>
      <c r="G5952">
        <v>193</v>
      </c>
      <c r="H5952" t="s">
        <v>5079</v>
      </c>
      <c r="I5952">
        <v>2013</v>
      </c>
      <c r="J5952" t="s">
        <v>5080</v>
      </c>
      <c r="K5952" t="s">
        <v>6424</v>
      </c>
      <c r="L5952">
        <v>4.4699563624504854</v>
      </c>
      <c r="M5952" s="9" t="str">
        <f>Data[[#This Row],[schedule]]&amp;" | "&amp;Data[[#This Row],[section]]</f>
        <v>SCHEDULE 16: REPORT ON ASSOCIATED STATISTICS | 16e: Human Resource Statistics</v>
      </c>
      <c r="N5952" s="9" t="str">
        <f t="shared" si="92"/>
        <v>SCHEDULE 16: REPORT ON ASSOCIATED STATISTICS | 16e: Human Resource Statistics | Aircraft and Freight Activities | Number of full-time equivalent employees</v>
      </c>
    </row>
    <row r="5953" spans="1:14">
      <c r="A5953" t="s">
        <v>3</v>
      </c>
      <c r="B5953">
        <v>2013</v>
      </c>
      <c r="C5953" t="s">
        <v>4984</v>
      </c>
      <c r="D5953" t="s">
        <v>5078</v>
      </c>
      <c r="E5953" t="s">
        <v>81</v>
      </c>
      <c r="F5953" t="s">
        <v>60</v>
      </c>
      <c r="G5953">
        <v>193</v>
      </c>
      <c r="H5953" t="s">
        <v>5079</v>
      </c>
      <c r="I5953">
        <v>2013</v>
      </c>
      <c r="J5953" t="s">
        <v>5080</v>
      </c>
      <c r="K5953" t="s">
        <v>6425</v>
      </c>
      <c r="L5953">
        <v>272.29741789383019</v>
      </c>
      <c r="M5953" s="9" t="str">
        <f>Data[[#This Row],[schedule]]&amp;" | "&amp;Data[[#This Row],[section]]</f>
        <v>SCHEDULE 16: REPORT ON ASSOCIATED STATISTICS | 16e: Human Resource Statistics</v>
      </c>
      <c r="N5953" s="9" t="str">
        <f t="shared" si="92"/>
        <v>SCHEDULE 16: REPORT ON ASSOCIATED STATISTICS | 16e: Human Resource Statistics | Total | Number of full-time equivalent employees</v>
      </c>
    </row>
    <row r="5954" spans="1:14">
      <c r="A5954" t="s">
        <v>3</v>
      </c>
      <c r="B5954">
        <v>2013</v>
      </c>
      <c r="C5954" t="s">
        <v>4984</v>
      </c>
      <c r="D5954" t="s">
        <v>5078</v>
      </c>
      <c r="E5954" t="s">
        <v>81</v>
      </c>
      <c r="F5954" t="s">
        <v>60</v>
      </c>
      <c r="G5954">
        <v>194</v>
      </c>
      <c r="H5954" t="s">
        <v>5085</v>
      </c>
      <c r="I5954">
        <v>2013</v>
      </c>
      <c r="J5954" t="s">
        <v>5086</v>
      </c>
      <c r="K5954" t="s">
        <v>6426</v>
      </c>
      <c r="L5954">
        <v>31647.509532528431</v>
      </c>
      <c r="M5954" s="9" t="str">
        <f>Data[[#This Row],[schedule]]&amp;" | "&amp;Data[[#This Row],[section]]</f>
        <v>SCHEDULE 16: REPORT ON ASSOCIATED STATISTICS | 16e: Human Resource Statistics</v>
      </c>
      <c r="N5954" s="9" t="str">
        <f t="shared" ref="N5954:N6017" si="93">SUBSTITUTE(SUBSTITUTE(SUBSTITUTE(C5954&amp;" | "&amp;D5954&amp;" | "&amp;E5954&amp;" | "&amp;F5954&amp;" | "&amp;H5954," |  |  | "," | ")," |  |  | "," | ")," |  | "," | ")</f>
        <v>SCHEDULE 16: REPORT ON ASSOCIATED STATISTICS | 16e: Human Resource Statistics | Total | Human resource costs ($000)</v>
      </c>
    </row>
    <row r="5955" spans="1:14">
      <c r="A5955" t="s">
        <v>3</v>
      </c>
      <c r="B5955">
        <v>2013</v>
      </c>
      <c r="C5955" t="s">
        <v>5088</v>
      </c>
      <c r="D5955" t="s">
        <v>81</v>
      </c>
      <c r="E5955" t="s">
        <v>81</v>
      </c>
      <c r="F5955" t="s">
        <v>5089</v>
      </c>
      <c r="G5955">
        <v>14</v>
      </c>
      <c r="H5955" t="s">
        <v>5090</v>
      </c>
      <c r="I5955">
        <v>2013</v>
      </c>
      <c r="J5955" t="s">
        <v>5091</v>
      </c>
      <c r="K5955" t="s">
        <v>6427</v>
      </c>
      <c r="L5955">
        <v>4.0151515153085153</v>
      </c>
      <c r="M5955" s="9" t="str">
        <f>Data[[#This Row],[schedule]]&amp;" | "&amp;Data[[#This Row],[section]]</f>
        <v xml:space="preserve">SCHEDULE 14: REPORT ON PASSENGER SATISFACTION INDICATORS | </v>
      </c>
      <c r="N5955" s="9" t="str">
        <f t="shared" si="93"/>
        <v>SCHEDULE 14: REPORT ON PASSENGER SATISFACTION INDICATORS | FY Q1 | Domestic terminal: Ease of finding your way through an airport</v>
      </c>
    </row>
    <row r="5956" spans="1:14">
      <c r="A5956" t="s">
        <v>3</v>
      </c>
      <c r="B5956">
        <v>2013</v>
      </c>
      <c r="C5956" t="s">
        <v>5088</v>
      </c>
      <c r="D5956" t="s">
        <v>81</v>
      </c>
      <c r="E5956" t="s">
        <v>81</v>
      </c>
      <c r="F5956" t="s">
        <v>5093</v>
      </c>
      <c r="G5956">
        <v>14</v>
      </c>
      <c r="H5956" t="s">
        <v>5090</v>
      </c>
      <c r="I5956">
        <v>2013</v>
      </c>
      <c r="J5956" t="s">
        <v>5091</v>
      </c>
      <c r="K5956" t="s">
        <v>6428</v>
      </c>
      <c r="L5956">
        <v>3.9776536314559139</v>
      </c>
      <c r="M5956" s="9" t="str">
        <f>Data[[#This Row],[schedule]]&amp;" | "&amp;Data[[#This Row],[section]]</f>
        <v xml:space="preserve">SCHEDULE 14: REPORT ON PASSENGER SATISFACTION INDICATORS | </v>
      </c>
      <c r="N5956" s="9" t="str">
        <f t="shared" si="93"/>
        <v>SCHEDULE 14: REPORT ON PASSENGER SATISFACTION INDICATORS | FY Q2 | Domestic terminal: Ease of finding your way through an airport</v>
      </c>
    </row>
    <row r="5957" spans="1:14">
      <c r="A5957" t="s">
        <v>3</v>
      </c>
      <c r="B5957">
        <v>2013</v>
      </c>
      <c r="C5957" t="s">
        <v>5088</v>
      </c>
      <c r="D5957" t="s">
        <v>81</v>
      </c>
      <c r="E5957" t="s">
        <v>81</v>
      </c>
      <c r="F5957" t="s">
        <v>5095</v>
      </c>
      <c r="G5957">
        <v>14</v>
      </c>
      <c r="H5957" t="s">
        <v>5090</v>
      </c>
      <c r="I5957">
        <v>2013</v>
      </c>
      <c r="J5957" t="s">
        <v>5091</v>
      </c>
      <c r="K5957" t="s">
        <v>2301</v>
      </c>
      <c r="L5957">
        <v>4</v>
      </c>
      <c r="M5957" s="9" t="str">
        <f>Data[[#This Row],[schedule]]&amp;" | "&amp;Data[[#This Row],[section]]</f>
        <v xml:space="preserve">SCHEDULE 14: REPORT ON PASSENGER SATISFACTION INDICATORS | </v>
      </c>
      <c r="N5957" s="9" t="str">
        <f t="shared" si="93"/>
        <v>SCHEDULE 14: REPORT ON PASSENGER SATISFACTION INDICATORS | FY Q3 | Domestic terminal: Ease of finding your way through an airport</v>
      </c>
    </row>
    <row r="5958" spans="1:14">
      <c r="A5958" t="s">
        <v>3</v>
      </c>
      <c r="B5958">
        <v>2013</v>
      </c>
      <c r="C5958" t="s">
        <v>5088</v>
      </c>
      <c r="D5958" t="s">
        <v>81</v>
      </c>
      <c r="E5958" t="s">
        <v>81</v>
      </c>
      <c r="F5958" t="s">
        <v>5097</v>
      </c>
      <c r="G5958">
        <v>14</v>
      </c>
      <c r="H5958" t="s">
        <v>5090</v>
      </c>
      <c r="I5958">
        <v>2013</v>
      </c>
      <c r="J5958" t="s">
        <v>5091</v>
      </c>
      <c r="K5958" t="s">
        <v>6429</v>
      </c>
      <c r="L5958">
        <v>4.1140350879999996</v>
      </c>
      <c r="M5958" s="9" t="str">
        <f>Data[[#This Row],[schedule]]&amp;" | "&amp;Data[[#This Row],[section]]</f>
        <v xml:space="preserve">SCHEDULE 14: REPORT ON PASSENGER SATISFACTION INDICATORS | </v>
      </c>
      <c r="N5958" s="9" t="str">
        <f t="shared" si="93"/>
        <v>SCHEDULE 14: REPORT ON PASSENGER SATISFACTION INDICATORS | FY Q4 | Domestic terminal: Ease of finding your way through an airport</v>
      </c>
    </row>
    <row r="5959" spans="1:14">
      <c r="A5959" t="s">
        <v>3</v>
      </c>
      <c r="B5959">
        <v>2013</v>
      </c>
      <c r="C5959" t="s">
        <v>5088</v>
      </c>
      <c r="D5959" t="s">
        <v>81</v>
      </c>
      <c r="E5959" t="s">
        <v>81</v>
      </c>
      <c r="F5959" t="s">
        <v>5099</v>
      </c>
      <c r="G5959">
        <v>14</v>
      </c>
      <c r="H5959" t="s">
        <v>5090</v>
      </c>
      <c r="I5959">
        <v>2013</v>
      </c>
      <c r="J5959" t="s">
        <v>5091</v>
      </c>
      <c r="K5959" t="s">
        <v>6430</v>
      </c>
      <c r="L5959">
        <v>4.0267100587109308</v>
      </c>
      <c r="M5959" s="9" t="str">
        <f>Data[[#This Row],[schedule]]&amp;" | "&amp;Data[[#This Row],[section]]</f>
        <v xml:space="preserve">SCHEDULE 14: REPORT ON PASSENGER SATISFACTION INDICATORS | </v>
      </c>
      <c r="N5959" s="9" t="str">
        <f t="shared" si="93"/>
        <v>SCHEDULE 14: REPORT ON PASSENGER SATISFACTION INDICATORS | Annual average | Domestic terminal: Ease of finding your way through an airport</v>
      </c>
    </row>
    <row r="5960" spans="1:14">
      <c r="A5960" t="s">
        <v>3</v>
      </c>
      <c r="B5960">
        <v>2013</v>
      </c>
      <c r="C5960" t="s">
        <v>5088</v>
      </c>
      <c r="D5960" t="s">
        <v>81</v>
      </c>
      <c r="E5960" t="s">
        <v>81</v>
      </c>
      <c r="F5960" t="s">
        <v>5089</v>
      </c>
      <c r="G5960">
        <v>15</v>
      </c>
      <c r="H5960" t="s">
        <v>5101</v>
      </c>
      <c r="I5960">
        <v>2013</v>
      </c>
      <c r="J5960" t="s">
        <v>5091</v>
      </c>
      <c r="K5960" t="s">
        <v>6431</v>
      </c>
      <c r="L5960">
        <v>4.1186440679536078</v>
      </c>
      <c r="M5960" s="9" t="str">
        <f>Data[[#This Row],[schedule]]&amp;" | "&amp;Data[[#This Row],[section]]</f>
        <v xml:space="preserve">SCHEDULE 14: REPORT ON PASSENGER SATISFACTION INDICATORS | </v>
      </c>
      <c r="N5960" s="9" t="str">
        <f t="shared" si="93"/>
        <v>SCHEDULE 14: REPORT ON PASSENGER SATISFACTION INDICATORS | FY Q1 | Domestic terminal: Ease of making connections with other flights</v>
      </c>
    </row>
    <row r="5961" spans="1:14">
      <c r="A5961" t="s">
        <v>3</v>
      </c>
      <c r="B5961">
        <v>2013</v>
      </c>
      <c r="C5961" t="s">
        <v>5088</v>
      </c>
      <c r="D5961" t="s">
        <v>81</v>
      </c>
      <c r="E5961" t="s">
        <v>81</v>
      </c>
      <c r="F5961" t="s">
        <v>5093</v>
      </c>
      <c r="G5961">
        <v>15</v>
      </c>
      <c r="H5961" t="s">
        <v>5101</v>
      </c>
      <c r="I5961">
        <v>2013</v>
      </c>
      <c r="J5961" t="s">
        <v>5091</v>
      </c>
      <c r="K5961" t="s">
        <v>6432</v>
      </c>
      <c r="L5961">
        <v>3.814285714456715</v>
      </c>
      <c r="M5961" s="9" t="str">
        <f>Data[[#This Row],[schedule]]&amp;" | "&amp;Data[[#This Row],[section]]</f>
        <v xml:space="preserve">SCHEDULE 14: REPORT ON PASSENGER SATISFACTION INDICATORS | </v>
      </c>
      <c r="N5961" s="9" t="str">
        <f t="shared" si="93"/>
        <v>SCHEDULE 14: REPORT ON PASSENGER SATISFACTION INDICATORS | FY Q2 | Domestic terminal: Ease of making connections with other flights</v>
      </c>
    </row>
    <row r="5962" spans="1:14">
      <c r="A5962" t="s">
        <v>3</v>
      </c>
      <c r="B5962">
        <v>2013</v>
      </c>
      <c r="C5962" t="s">
        <v>5088</v>
      </c>
      <c r="D5962" t="s">
        <v>81</v>
      </c>
      <c r="E5962" t="s">
        <v>81</v>
      </c>
      <c r="F5962" t="s">
        <v>5095</v>
      </c>
      <c r="G5962">
        <v>15</v>
      </c>
      <c r="H5962" t="s">
        <v>5101</v>
      </c>
      <c r="I5962">
        <v>2013</v>
      </c>
      <c r="J5962" t="s">
        <v>5091</v>
      </c>
      <c r="K5962" t="s">
        <v>6433</v>
      </c>
      <c r="L5962">
        <v>3.8679245280000001</v>
      </c>
      <c r="M5962" s="9" t="str">
        <f>Data[[#This Row],[schedule]]&amp;" | "&amp;Data[[#This Row],[section]]</f>
        <v xml:space="preserve">SCHEDULE 14: REPORT ON PASSENGER SATISFACTION INDICATORS | </v>
      </c>
      <c r="N5962" s="9" t="str">
        <f t="shared" si="93"/>
        <v>SCHEDULE 14: REPORT ON PASSENGER SATISFACTION INDICATORS | FY Q3 | Domestic terminal: Ease of making connections with other flights</v>
      </c>
    </row>
    <row r="5963" spans="1:14">
      <c r="A5963" t="s">
        <v>3</v>
      </c>
      <c r="B5963">
        <v>2013</v>
      </c>
      <c r="C5963" t="s">
        <v>5088</v>
      </c>
      <c r="D5963" t="s">
        <v>81</v>
      </c>
      <c r="E5963" t="s">
        <v>81</v>
      </c>
      <c r="F5963" t="s">
        <v>5097</v>
      </c>
      <c r="G5963">
        <v>15</v>
      </c>
      <c r="H5963" t="s">
        <v>5101</v>
      </c>
      <c r="I5963">
        <v>2013</v>
      </c>
      <c r="J5963" t="s">
        <v>5091</v>
      </c>
      <c r="K5963" t="s">
        <v>6434</v>
      </c>
      <c r="L5963">
        <v>3.8125</v>
      </c>
      <c r="M5963" s="9" t="str">
        <f>Data[[#This Row],[schedule]]&amp;" | "&amp;Data[[#This Row],[section]]</f>
        <v xml:space="preserve">SCHEDULE 14: REPORT ON PASSENGER SATISFACTION INDICATORS | </v>
      </c>
      <c r="N5963" s="9" t="str">
        <f t="shared" si="93"/>
        <v>SCHEDULE 14: REPORT ON PASSENGER SATISFACTION INDICATORS | FY Q4 | Domestic terminal: Ease of making connections with other flights</v>
      </c>
    </row>
    <row r="5964" spans="1:14">
      <c r="A5964" t="s">
        <v>3</v>
      </c>
      <c r="B5964">
        <v>2013</v>
      </c>
      <c r="C5964" t="s">
        <v>5088</v>
      </c>
      <c r="D5964" t="s">
        <v>81</v>
      </c>
      <c r="E5964" t="s">
        <v>81</v>
      </c>
      <c r="F5964" t="s">
        <v>5099</v>
      </c>
      <c r="G5964">
        <v>15</v>
      </c>
      <c r="H5964" t="s">
        <v>5101</v>
      </c>
      <c r="I5964">
        <v>2013</v>
      </c>
      <c r="J5964" t="s">
        <v>5091</v>
      </c>
      <c r="K5964" t="s">
        <v>6435</v>
      </c>
      <c r="L5964">
        <v>3.9033385777680518</v>
      </c>
      <c r="M5964" s="9" t="str">
        <f>Data[[#This Row],[schedule]]&amp;" | "&amp;Data[[#This Row],[section]]</f>
        <v xml:space="preserve">SCHEDULE 14: REPORT ON PASSENGER SATISFACTION INDICATORS | </v>
      </c>
      <c r="N5964" s="9" t="str">
        <f t="shared" si="93"/>
        <v>SCHEDULE 14: REPORT ON PASSENGER SATISFACTION INDICATORS | Annual average | Domestic terminal: Ease of making connections with other flights</v>
      </c>
    </row>
    <row r="5965" spans="1:14">
      <c r="A5965" t="s">
        <v>3</v>
      </c>
      <c r="B5965">
        <v>2013</v>
      </c>
      <c r="C5965" t="s">
        <v>5088</v>
      </c>
      <c r="D5965" t="s">
        <v>81</v>
      </c>
      <c r="E5965" t="s">
        <v>81</v>
      </c>
      <c r="F5965" t="s">
        <v>5089</v>
      </c>
      <c r="G5965">
        <v>16</v>
      </c>
      <c r="H5965" t="s">
        <v>5107</v>
      </c>
      <c r="I5965">
        <v>2013</v>
      </c>
      <c r="J5965" t="s">
        <v>5091</v>
      </c>
      <c r="K5965" t="s">
        <v>6436</v>
      </c>
      <c r="L5965">
        <v>4.0261780106282021</v>
      </c>
      <c r="M5965" s="9" t="str">
        <f>Data[[#This Row],[schedule]]&amp;" | "&amp;Data[[#This Row],[section]]</f>
        <v xml:space="preserve">SCHEDULE 14: REPORT ON PASSENGER SATISFACTION INDICATORS | </v>
      </c>
      <c r="N5965" s="9" t="str">
        <f t="shared" si="93"/>
        <v>SCHEDULE 14: REPORT ON PASSENGER SATISFACTION INDICATORS | FY Q1 | Domestic terminal: Flight information display screens</v>
      </c>
    </row>
    <row r="5966" spans="1:14">
      <c r="A5966" t="s">
        <v>3</v>
      </c>
      <c r="B5966">
        <v>2013</v>
      </c>
      <c r="C5966" t="s">
        <v>5088</v>
      </c>
      <c r="D5966" t="s">
        <v>81</v>
      </c>
      <c r="E5966" t="s">
        <v>81</v>
      </c>
      <c r="F5966" t="s">
        <v>5093</v>
      </c>
      <c r="G5966">
        <v>16</v>
      </c>
      <c r="H5966" t="s">
        <v>5107</v>
      </c>
      <c r="I5966">
        <v>2013</v>
      </c>
      <c r="J5966" t="s">
        <v>5091</v>
      </c>
      <c r="K5966" t="s">
        <v>6437</v>
      </c>
      <c r="L5966">
        <v>4.0350877194692467</v>
      </c>
      <c r="M5966" s="9" t="str">
        <f>Data[[#This Row],[schedule]]&amp;" | "&amp;Data[[#This Row],[section]]</f>
        <v xml:space="preserve">SCHEDULE 14: REPORT ON PASSENGER SATISFACTION INDICATORS | </v>
      </c>
      <c r="N5966" s="9" t="str">
        <f t="shared" si="93"/>
        <v>SCHEDULE 14: REPORT ON PASSENGER SATISFACTION INDICATORS | FY Q2 | Domestic terminal: Flight information display screens</v>
      </c>
    </row>
    <row r="5967" spans="1:14">
      <c r="A5967" t="s">
        <v>3</v>
      </c>
      <c r="B5967">
        <v>2013</v>
      </c>
      <c r="C5967" t="s">
        <v>5088</v>
      </c>
      <c r="D5967" t="s">
        <v>81</v>
      </c>
      <c r="E5967" t="s">
        <v>81</v>
      </c>
      <c r="F5967" t="s">
        <v>5095</v>
      </c>
      <c r="G5967">
        <v>16</v>
      </c>
      <c r="H5967" t="s">
        <v>5107</v>
      </c>
      <c r="I5967">
        <v>2013</v>
      </c>
      <c r="J5967" t="s">
        <v>5091</v>
      </c>
      <c r="K5967" t="s">
        <v>6438</v>
      </c>
      <c r="L5967">
        <v>4.0235294120000002</v>
      </c>
      <c r="M5967" s="9" t="str">
        <f>Data[[#This Row],[schedule]]&amp;" | "&amp;Data[[#This Row],[section]]</f>
        <v xml:space="preserve">SCHEDULE 14: REPORT ON PASSENGER SATISFACTION INDICATORS | </v>
      </c>
      <c r="N5967" s="9" t="str">
        <f t="shared" si="93"/>
        <v>SCHEDULE 14: REPORT ON PASSENGER SATISFACTION INDICATORS | FY Q3 | Domestic terminal: Flight information display screens</v>
      </c>
    </row>
    <row r="5968" spans="1:14">
      <c r="A5968" t="s">
        <v>3</v>
      </c>
      <c r="B5968">
        <v>2013</v>
      </c>
      <c r="C5968" t="s">
        <v>5088</v>
      </c>
      <c r="D5968" t="s">
        <v>81</v>
      </c>
      <c r="E5968" t="s">
        <v>81</v>
      </c>
      <c r="F5968" t="s">
        <v>5097</v>
      </c>
      <c r="G5968">
        <v>16</v>
      </c>
      <c r="H5968" t="s">
        <v>5107</v>
      </c>
      <c r="I5968">
        <v>2013</v>
      </c>
      <c r="J5968" t="s">
        <v>5091</v>
      </c>
      <c r="K5968" t="s">
        <v>6439</v>
      </c>
      <c r="L5968">
        <v>4.0630630630000004</v>
      </c>
      <c r="M5968" s="9" t="str">
        <f>Data[[#This Row],[schedule]]&amp;" | "&amp;Data[[#This Row],[section]]</f>
        <v xml:space="preserve">SCHEDULE 14: REPORT ON PASSENGER SATISFACTION INDICATORS | </v>
      </c>
      <c r="N5968" s="9" t="str">
        <f t="shared" si="93"/>
        <v>SCHEDULE 14: REPORT ON PASSENGER SATISFACTION INDICATORS | FY Q4 | Domestic terminal: Flight information display screens</v>
      </c>
    </row>
    <row r="5969" spans="1:14">
      <c r="A5969" t="s">
        <v>3</v>
      </c>
      <c r="B5969">
        <v>2013</v>
      </c>
      <c r="C5969" t="s">
        <v>5088</v>
      </c>
      <c r="D5969" t="s">
        <v>81</v>
      </c>
      <c r="E5969" t="s">
        <v>81</v>
      </c>
      <c r="F5969" t="s">
        <v>5099</v>
      </c>
      <c r="G5969">
        <v>16</v>
      </c>
      <c r="H5969" t="s">
        <v>5107</v>
      </c>
      <c r="I5969">
        <v>2013</v>
      </c>
      <c r="J5969" t="s">
        <v>5091</v>
      </c>
      <c r="K5969" t="s">
        <v>6440</v>
      </c>
      <c r="L5969">
        <v>4.0369645513213044</v>
      </c>
      <c r="M5969" s="9" t="str">
        <f>Data[[#This Row],[schedule]]&amp;" | "&amp;Data[[#This Row],[section]]</f>
        <v xml:space="preserve">SCHEDULE 14: REPORT ON PASSENGER SATISFACTION INDICATORS | </v>
      </c>
      <c r="N5969" s="9" t="str">
        <f t="shared" si="93"/>
        <v>SCHEDULE 14: REPORT ON PASSENGER SATISFACTION INDICATORS | Annual average | Domestic terminal: Flight information display screens</v>
      </c>
    </row>
    <row r="5970" spans="1:14">
      <c r="A5970" t="s">
        <v>3</v>
      </c>
      <c r="B5970">
        <v>2013</v>
      </c>
      <c r="C5970" t="s">
        <v>5088</v>
      </c>
      <c r="D5970" t="s">
        <v>81</v>
      </c>
      <c r="E5970" t="s">
        <v>81</v>
      </c>
      <c r="F5970" t="s">
        <v>5089</v>
      </c>
      <c r="G5970">
        <v>17</v>
      </c>
      <c r="H5970" t="s">
        <v>5111</v>
      </c>
      <c r="I5970">
        <v>2013</v>
      </c>
      <c r="J5970" t="s">
        <v>5091</v>
      </c>
      <c r="K5970" t="s">
        <v>6441</v>
      </c>
      <c r="L5970">
        <v>4.0410256411826397</v>
      </c>
      <c r="M5970" s="9" t="str">
        <f>Data[[#This Row],[schedule]]&amp;" | "&amp;Data[[#This Row],[section]]</f>
        <v xml:space="preserve">SCHEDULE 14: REPORT ON PASSENGER SATISFACTION INDICATORS | </v>
      </c>
      <c r="N5970" s="9" t="str">
        <f t="shared" si="93"/>
        <v>SCHEDULE 14: REPORT ON PASSENGER SATISFACTION INDICATORS | FY Q1 | Domestic terminal: Walking distance within and/or between terminals</v>
      </c>
    </row>
    <row r="5971" spans="1:14">
      <c r="A5971" t="s">
        <v>3</v>
      </c>
      <c r="B5971">
        <v>2013</v>
      </c>
      <c r="C5971" t="s">
        <v>5088</v>
      </c>
      <c r="D5971" t="s">
        <v>81</v>
      </c>
      <c r="E5971" t="s">
        <v>81</v>
      </c>
      <c r="F5971" t="s">
        <v>5093</v>
      </c>
      <c r="G5971">
        <v>17</v>
      </c>
      <c r="H5971" t="s">
        <v>5111</v>
      </c>
      <c r="I5971">
        <v>2013</v>
      </c>
      <c r="J5971" t="s">
        <v>5091</v>
      </c>
      <c r="K5971" t="s">
        <v>6442</v>
      </c>
      <c r="L5971">
        <v>3.9662921350024609</v>
      </c>
      <c r="M5971" s="9" t="str">
        <f>Data[[#This Row],[schedule]]&amp;" | "&amp;Data[[#This Row],[section]]</f>
        <v xml:space="preserve">SCHEDULE 14: REPORT ON PASSENGER SATISFACTION INDICATORS | </v>
      </c>
      <c r="N5971" s="9" t="str">
        <f t="shared" si="93"/>
        <v>SCHEDULE 14: REPORT ON PASSENGER SATISFACTION INDICATORS | FY Q2 | Domestic terminal: Walking distance within and/or between terminals</v>
      </c>
    </row>
    <row r="5972" spans="1:14">
      <c r="A5972" t="s">
        <v>3</v>
      </c>
      <c r="B5972">
        <v>2013</v>
      </c>
      <c r="C5972" t="s">
        <v>5088</v>
      </c>
      <c r="D5972" t="s">
        <v>81</v>
      </c>
      <c r="E5972" t="s">
        <v>81</v>
      </c>
      <c r="F5972" t="s">
        <v>5095</v>
      </c>
      <c r="G5972">
        <v>17</v>
      </c>
      <c r="H5972" t="s">
        <v>5111</v>
      </c>
      <c r="I5972">
        <v>2013</v>
      </c>
      <c r="J5972" t="s">
        <v>5091</v>
      </c>
      <c r="K5972" t="s">
        <v>6443</v>
      </c>
      <c r="L5972">
        <v>3.9887005649999998</v>
      </c>
      <c r="M5972" s="9" t="str">
        <f>Data[[#This Row],[schedule]]&amp;" | "&amp;Data[[#This Row],[section]]</f>
        <v xml:space="preserve">SCHEDULE 14: REPORT ON PASSENGER SATISFACTION INDICATORS | </v>
      </c>
      <c r="N5972" s="9" t="str">
        <f t="shared" si="93"/>
        <v>SCHEDULE 14: REPORT ON PASSENGER SATISFACTION INDICATORS | FY Q3 | Domestic terminal: Walking distance within and/or between terminals</v>
      </c>
    </row>
    <row r="5973" spans="1:14">
      <c r="A5973" t="s">
        <v>3</v>
      </c>
      <c r="B5973">
        <v>2013</v>
      </c>
      <c r="C5973" t="s">
        <v>5088</v>
      </c>
      <c r="D5973" t="s">
        <v>81</v>
      </c>
      <c r="E5973" t="s">
        <v>81</v>
      </c>
      <c r="F5973" t="s">
        <v>5097</v>
      </c>
      <c r="G5973">
        <v>17</v>
      </c>
      <c r="H5973" t="s">
        <v>5111</v>
      </c>
      <c r="I5973">
        <v>2013</v>
      </c>
      <c r="J5973" t="s">
        <v>5091</v>
      </c>
      <c r="K5973" t="s">
        <v>6444</v>
      </c>
      <c r="L5973">
        <v>3.8584070800000001</v>
      </c>
      <c r="M5973" s="9" t="str">
        <f>Data[[#This Row],[schedule]]&amp;" | "&amp;Data[[#This Row],[section]]</f>
        <v xml:space="preserve">SCHEDULE 14: REPORT ON PASSENGER SATISFACTION INDICATORS | </v>
      </c>
      <c r="N5973" s="9" t="str">
        <f t="shared" si="93"/>
        <v>SCHEDULE 14: REPORT ON PASSENGER SATISFACTION INDICATORS | FY Q4 | Domestic terminal: Walking distance within and/or between terminals</v>
      </c>
    </row>
    <row r="5974" spans="1:14">
      <c r="A5974" t="s">
        <v>3</v>
      </c>
      <c r="B5974">
        <v>2013</v>
      </c>
      <c r="C5974" t="s">
        <v>5088</v>
      </c>
      <c r="D5974" t="s">
        <v>81</v>
      </c>
      <c r="E5974" t="s">
        <v>81</v>
      </c>
      <c r="F5974" t="s">
        <v>5099</v>
      </c>
      <c r="G5974">
        <v>17</v>
      </c>
      <c r="H5974" t="s">
        <v>5111</v>
      </c>
      <c r="I5974">
        <v>2013</v>
      </c>
      <c r="J5974" t="s">
        <v>5091</v>
      </c>
      <c r="K5974" t="s">
        <v>6445</v>
      </c>
      <c r="L5974">
        <v>3.9636063552907168</v>
      </c>
      <c r="M5974" s="9" t="str">
        <f>Data[[#This Row],[schedule]]&amp;" | "&amp;Data[[#This Row],[section]]</f>
        <v xml:space="preserve">SCHEDULE 14: REPORT ON PASSENGER SATISFACTION INDICATORS | </v>
      </c>
      <c r="N5974" s="9" t="str">
        <f t="shared" si="93"/>
        <v>SCHEDULE 14: REPORT ON PASSENGER SATISFACTION INDICATORS | Annual average | Domestic terminal: Walking distance within and/or between terminals</v>
      </c>
    </row>
    <row r="5975" spans="1:14">
      <c r="A5975" t="s">
        <v>3</v>
      </c>
      <c r="B5975">
        <v>2013</v>
      </c>
      <c r="C5975" t="s">
        <v>5088</v>
      </c>
      <c r="D5975" t="s">
        <v>81</v>
      </c>
      <c r="E5975" t="s">
        <v>81</v>
      </c>
      <c r="F5975" t="s">
        <v>5089</v>
      </c>
      <c r="G5975">
        <v>18</v>
      </c>
      <c r="H5975" t="s">
        <v>5116</v>
      </c>
      <c r="I5975">
        <v>2013</v>
      </c>
      <c r="J5975" t="s">
        <v>5091</v>
      </c>
      <c r="K5975" t="s">
        <v>6446</v>
      </c>
      <c r="L5975">
        <v>4.1470588236864119</v>
      </c>
      <c r="M5975" s="9" t="str">
        <f>Data[[#This Row],[schedule]]&amp;" | "&amp;Data[[#This Row],[section]]</f>
        <v xml:space="preserve">SCHEDULE 14: REPORT ON PASSENGER SATISFACTION INDICATORS | </v>
      </c>
      <c r="N5975" s="9" t="str">
        <f t="shared" si="93"/>
        <v>SCHEDULE 14: REPORT ON PASSENGER SATISFACTION INDICATORS | FY Q1 | Domestic terminal: Availability of baggage carts/trolleys</v>
      </c>
    </row>
    <row r="5976" spans="1:14">
      <c r="A5976" t="s">
        <v>3</v>
      </c>
      <c r="B5976">
        <v>2013</v>
      </c>
      <c r="C5976" t="s">
        <v>5088</v>
      </c>
      <c r="D5976" t="s">
        <v>81</v>
      </c>
      <c r="E5976" t="s">
        <v>81</v>
      </c>
      <c r="F5976" t="s">
        <v>5093</v>
      </c>
      <c r="G5976">
        <v>18</v>
      </c>
      <c r="H5976" t="s">
        <v>5116</v>
      </c>
      <c r="I5976">
        <v>2013</v>
      </c>
      <c r="J5976" t="s">
        <v>5091</v>
      </c>
      <c r="K5976" t="s">
        <v>6447</v>
      </c>
      <c r="L5976">
        <v>4.1743119267765074</v>
      </c>
      <c r="M5976" s="9" t="str">
        <f>Data[[#This Row],[schedule]]&amp;" | "&amp;Data[[#This Row],[section]]</f>
        <v xml:space="preserve">SCHEDULE 14: REPORT ON PASSENGER SATISFACTION INDICATORS | </v>
      </c>
      <c r="N5976" s="9" t="str">
        <f t="shared" si="93"/>
        <v>SCHEDULE 14: REPORT ON PASSENGER SATISFACTION INDICATORS | FY Q2 | Domestic terminal: Availability of baggage carts/trolleys</v>
      </c>
    </row>
    <row r="5977" spans="1:14">
      <c r="A5977" t="s">
        <v>3</v>
      </c>
      <c r="B5977">
        <v>2013</v>
      </c>
      <c r="C5977" t="s">
        <v>5088</v>
      </c>
      <c r="D5977" t="s">
        <v>81</v>
      </c>
      <c r="E5977" t="s">
        <v>81</v>
      </c>
      <c r="F5977" t="s">
        <v>5095</v>
      </c>
      <c r="G5977">
        <v>18</v>
      </c>
      <c r="H5977" t="s">
        <v>5116</v>
      </c>
      <c r="I5977">
        <v>2013</v>
      </c>
      <c r="J5977" t="s">
        <v>5091</v>
      </c>
      <c r="K5977" t="s">
        <v>6448</v>
      </c>
      <c r="L5977">
        <v>3.9411764709999999</v>
      </c>
      <c r="M5977" s="9" t="str">
        <f>Data[[#This Row],[schedule]]&amp;" | "&amp;Data[[#This Row],[section]]</f>
        <v xml:space="preserve">SCHEDULE 14: REPORT ON PASSENGER SATISFACTION INDICATORS | </v>
      </c>
      <c r="N5977" s="9" t="str">
        <f t="shared" si="93"/>
        <v>SCHEDULE 14: REPORT ON PASSENGER SATISFACTION INDICATORS | FY Q3 | Domestic terminal: Availability of baggage carts/trolleys</v>
      </c>
    </row>
    <row r="5978" spans="1:14">
      <c r="A5978" t="s">
        <v>3</v>
      </c>
      <c r="B5978">
        <v>2013</v>
      </c>
      <c r="C5978" t="s">
        <v>5088</v>
      </c>
      <c r="D5978" t="s">
        <v>81</v>
      </c>
      <c r="E5978" t="s">
        <v>81</v>
      </c>
      <c r="F5978" t="s">
        <v>5097</v>
      </c>
      <c r="G5978">
        <v>18</v>
      </c>
      <c r="H5978" t="s">
        <v>5116</v>
      </c>
      <c r="I5978">
        <v>2013</v>
      </c>
      <c r="J5978" t="s">
        <v>5091</v>
      </c>
      <c r="K5978" t="s">
        <v>6449</v>
      </c>
      <c r="L5978">
        <v>4.1898734180000003</v>
      </c>
      <c r="M5978" s="9" t="str">
        <f>Data[[#This Row],[schedule]]&amp;" | "&amp;Data[[#This Row],[section]]</f>
        <v xml:space="preserve">SCHEDULE 14: REPORT ON PASSENGER SATISFACTION INDICATORS | </v>
      </c>
      <c r="N5978" s="9" t="str">
        <f t="shared" si="93"/>
        <v>SCHEDULE 14: REPORT ON PASSENGER SATISFACTION INDICATORS | FY Q4 | Domestic terminal: Availability of baggage carts/trolleys</v>
      </c>
    </row>
    <row r="5979" spans="1:14">
      <c r="A5979" t="s">
        <v>3</v>
      </c>
      <c r="B5979">
        <v>2013</v>
      </c>
      <c r="C5979" t="s">
        <v>5088</v>
      </c>
      <c r="D5979" t="s">
        <v>81</v>
      </c>
      <c r="E5979" t="s">
        <v>81</v>
      </c>
      <c r="F5979" t="s">
        <v>5099</v>
      </c>
      <c r="G5979">
        <v>18</v>
      </c>
      <c r="H5979" t="s">
        <v>5116</v>
      </c>
      <c r="I5979">
        <v>2013</v>
      </c>
      <c r="J5979" t="s">
        <v>5091</v>
      </c>
      <c r="K5979" t="s">
        <v>6450</v>
      </c>
      <c r="L5979">
        <v>4.113105159783168</v>
      </c>
      <c r="M5979" s="9" t="str">
        <f>Data[[#This Row],[schedule]]&amp;" | "&amp;Data[[#This Row],[section]]</f>
        <v xml:space="preserve">SCHEDULE 14: REPORT ON PASSENGER SATISFACTION INDICATORS | </v>
      </c>
      <c r="N5979" s="9" t="str">
        <f t="shared" si="93"/>
        <v>SCHEDULE 14: REPORT ON PASSENGER SATISFACTION INDICATORS | Annual average | Domestic terminal: Availability of baggage carts/trolleys</v>
      </c>
    </row>
    <row r="5980" spans="1:14">
      <c r="A5980" t="s">
        <v>3</v>
      </c>
      <c r="B5980">
        <v>2013</v>
      </c>
      <c r="C5980" t="s">
        <v>5088</v>
      </c>
      <c r="D5980" t="s">
        <v>81</v>
      </c>
      <c r="E5980" t="s">
        <v>81</v>
      </c>
      <c r="F5980" t="s">
        <v>5089</v>
      </c>
      <c r="G5980">
        <v>19</v>
      </c>
      <c r="H5980" t="s">
        <v>5122</v>
      </c>
      <c r="I5980">
        <v>2013</v>
      </c>
      <c r="J5980" t="s">
        <v>5091</v>
      </c>
      <c r="K5980" t="s">
        <v>6451</v>
      </c>
      <c r="L5980">
        <v>4.2287581700916412</v>
      </c>
      <c r="M5980" s="9" t="str">
        <f>Data[[#This Row],[schedule]]&amp;" | "&amp;Data[[#This Row],[section]]</f>
        <v xml:space="preserve">SCHEDULE 14: REPORT ON PASSENGER SATISFACTION INDICATORS | </v>
      </c>
      <c r="N5980" s="9" t="str">
        <f t="shared" si="93"/>
        <v>SCHEDULE 14: REPORT ON PASSENGER SATISFACTION INDICATORS | FY Q1 | Domestic terminal: Courtesy, helpfulness of airport staff (excluding check-in and security)</v>
      </c>
    </row>
    <row r="5981" spans="1:14">
      <c r="A5981" t="s">
        <v>3</v>
      </c>
      <c r="B5981">
        <v>2013</v>
      </c>
      <c r="C5981" t="s">
        <v>5088</v>
      </c>
      <c r="D5981" t="s">
        <v>81</v>
      </c>
      <c r="E5981" t="s">
        <v>81</v>
      </c>
      <c r="F5981" t="s">
        <v>5093</v>
      </c>
      <c r="G5981">
        <v>19</v>
      </c>
      <c r="H5981" t="s">
        <v>5122</v>
      </c>
      <c r="I5981">
        <v>2013</v>
      </c>
      <c r="J5981" t="s">
        <v>5091</v>
      </c>
      <c r="K5981" t="s">
        <v>6452</v>
      </c>
      <c r="L5981">
        <v>4.1428571430281407</v>
      </c>
      <c r="M5981" s="9" t="str">
        <f>Data[[#This Row],[schedule]]&amp;" | "&amp;Data[[#This Row],[section]]</f>
        <v xml:space="preserve">SCHEDULE 14: REPORT ON PASSENGER SATISFACTION INDICATORS | </v>
      </c>
      <c r="N5981" s="9" t="str">
        <f t="shared" si="93"/>
        <v>SCHEDULE 14: REPORT ON PASSENGER SATISFACTION INDICATORS | FY Q2 | Domestic terminal: Courtesy, helpfulness of airport staff (excluding check-in and security)</v>
      </c>
    </row>
    <row r="5982" spans="1:14">
      <c r="A5982" t="s">
        <v>3</v>
      </c>
      <c r="B5982">
        <v>2013</v>
      </c>
      <c r="C5982" t="s">
        <v>5088</v>
      </c>
      <c r="D5982" t="s">
        <v>81</v>
      </c>
      <c r="E5982" t="s">
        <v>81</v>
      </c>
      <c r="F5982" t="s">
        <v>5095</v>
      </c>
      <c r="G5982">
        <v>19</v>
      </c>
      <c r="H5982" t="s">
        <v>5122</v>
      </c>
      <c r="I5982">
        <v>2013</v>
      </c>
      <c r="J5982" t="s">
        <v>5091</v>
      </c>
      <c r="K5982" t="s">
        <v>6453</v>
      </c>
      <c r="L5982">
        <v>4.1476510070000003</v>
      </c>
      <c r="M5982" s="9" t="str">
        <f>Data[[#This Row],[schedule]]&amp;" | "&amp;Data[[#This Row],[section]]</f>
        <v xml:space="preserve">SCHEDULE 14: REPORT ON PASSENGER SATISFACTION INDICATORS | </v>
      </c>
      <c r="N5982" s="9" t="str">
        <f t="shared" si="93"/>
        <v>SCHEDULE 14: REPORT ON PASSENGER SATISFACTION INDICATORS | FY Q3 | Domestic terminal: Courtesy, helpfulness of airport staff (excluding check-in and security)</v>
      </c>
    </row>
    <row r="5983" spans="1:14">
      <c r="A5983" t="s">
        <v>3</v>
      </c>
      <c r="B5983">
        <v>2013</v>
      </c>
      <c r="C5983" t="s">
        <v>5088</v>
      </c>
      <c r="D5983" t="s">
        <v>81</v>
      </c>
      <c r="E5983" t="s">
        <v>81</v>
      </c>
      <c r="F5983" t="s">
        <v>5097</v>
      </c>
      <c r="G5983">
        <v>19</v>
      </c>
      <c r="H5983" t="s">
        <v>5122</v>
      </c>
      <c r="I5983">
        <v>2013</v>
      </c>
      <c r="J5983" t="s">
        <v>5091</v>
      </c>
      <c r="K5983" t="s">
        <v>6454</v>
      </c>
      <c r="L5983">
        <v>4.3298969070000002</v>
      </c>
      <c r="M5983" s="9" t="str">
        <f>Data[[#This Row],[schedule]]&amp;" | "&amp;Data[[#This Row],[section]]</f>
        <v xml:space="preserve">SCHEDULE 14: REPORT ON PASSENGER SATISFACTION INDICATORS | </v>
      </c>
      <c r="N5983" s="9" t="str">
        <f t="shared" si="93"/>
        <v>SCHEDULE 14: REPORT ON PASSENGER SATISFACTION INDICATORS | FY Q4 | Domestic terminal: Courtesy, helpfulness of airport staff (excluding check-in and security)</v>
      </c>
    </row>
    <row r="5984" spans="1:14">
      <c r="A5984" t="s">
        <v>3</v>
      </c>
      <c r="B5984">
        <v>2013</v>
      </c>
      <c r="C5984" t="s">
        <v>5088</v>
      </c>
      <c r="D5984" t="s">
        <v>81</v>
      </c>
      <c r="E5984" t="s">
        <v>81</v>
      </c>
      <c r="F5984" t="s">
        <v>5099</v>
      </c>
      <c r="G5984">
        <v>19</v>
      </c>
      <c r="H5984" t="s">
        <v>5122</v>
      </c>
      <c r="I5984">
        <v>2013</v>
      </c>
      <c r="J5984" t="s">
        <v>5091</v>
      </c>
      <c r="K5984" t="s">
        <v>6455</v>
      </c>
      <c r="L5984">
        <v>4.2122908068519216</v>
      </c>
      <c r="M5984" s="9" t="str">
        <f>Data[[#This Row],[schedule]]&amp;" | "&amp;Data[[#This Row],[section]]</f>
        <v xml:space="preserve">SCHEDULE 14: REPORT ON PASSENGER SATISFACTION INDICATORS | </v>
      </c>
      <c r="N5984" s="9" t="str">
        <f t="shared" si="93"/>
        <v>SCHEDULE 14: REPORT ON PASSENGER SATISFACTION INDICATORS | Annual average | Domestic terminal: Courtesy, helpfulness of airport staff (excluding check-in and security)</v>
      </c>
    </row>
    <row r="5985" spans="1:14">
      <c r="A5985" t="s">
        <v>3</v>
      </c>
      <c r="B5985">
        <v>2013</v>
      </c>
      <c r="C5985" t="s">
        <v>5088</v>
      </c>
      <c r="D5985" t="s">
        <v>81</v>
      </c>
      <c r="E5985" t="s">
        <v>81</v>
      </c>
      <c r="F5985" t="s">
        <v>5089</v>
      </c>
      <c r="G5985">
        <v>20</v>
      </c>
      <c r="H5985" t="s">
        <v>5125</v>
      </c>
      <c r="I5985">
        <v>2013</v>
      </c>
      <c r="J5985" t="s">
        <v>5091</v>
      </c>
      <c r="K5985" t="s">
        <v>6456</v>
      </c>
      <c r="L5985">
        <v>4.0342857144427144</v>
      </c>
      <c r="M5985" s="9" t="str">
        <f>Data[[#This Row],[schedule]]&amp;" | "&amp;Data[[#This Row],[section]]</f>
        <v xml:space="preserve">SCHEDULE 14: REPORT ON PASSENGER SATISFACTION INDICATORS | </v>
      </c>
      <c r="N5985" s="9" t="str">
        <f t="shared" si="93"/>
        <v>SCHEDULE 14: REPORT ON PASSENGER SATISFACTION INDICATORS | FY Q1 | Domestic terminal: Availability of washrooms/toilets</v>
      </c>
    </row>
    <row r="5986" spans="1:14">
      <c r="A5986" t="s">
        <v>3</v>
      </c>
      <c r="B5986">
        <v>2013</v>
      </c>
      <c r="C5986" t="s">
        <v>5088</v>
      </c>
      <c r="D5986" t="s">
        <v>81</v>
      </c>
      <c r="E5986" t="s">
        <v>81</v>
      </c>
      <c r="F5986" t="s">
        <v>5093</v>
      </c>
      <c r="G5986">
        <v>20</v>
      </c>
      <c r="H5986" t="s">
        <v>5125</v>
      </c>
      <c r="I5986">
        <v>2013</v>
      </c>
      <c r="J5986" t="s">
        <v>5091</v>
      </c>
      <c r="K5986" t="s">
        <v>6457</v>
      </c>
      <c r="L5986">
        <v>3.8580246915290242</v>
      </c>
      <c r="M5986" s="9" t="str">
        <f>Data[[#This Row],[schedule]]&amp;" | "&amp;Data[[#This Row],[section]]</f>
        <v xml:space="preserve">SCHEDULE 14: REPORT ON PASSENGER SATISFACTION INDICATORS | </v>
      </c>
      <c r="N5986" s="9" t="str">
        <f t="shared" si="93"/>
        <v>SCHEDULE 14: REPORT ON PASSENGER SATISFACTION INDICATORS | FY Q2 | Domestic terminal: Availability of washrooms/toilets</v>
      </c>
    </row>
    <row r="5987" spans="1:14">
      <c r="A5987" t="s">
        <v>3</v>
      </c>
      <c r="B5987">
        <v>2013</v>
      </c>
      <c r="C5987" t="s">
        <v>5088</v>
      </c>
      <c r="D5987" t="s">
        <v>81</v>
      </c>
      <c r="E5987" t="s">
        <v>81</v>
      </c>
      <c r="F5987" t="s">
        <v>5095</v>
      </c>
      <c r="G5987">
        <v>20</v>
      </c>
      <c r="H5987" t="s">
        <v>5125</v>
      </c>
      <c r="I5987">
        <v>2013</v>
      </c>
      <c r="J5987" t="s">
        <v>5091</v>
      </c>
      <c r="K5987" t="s">
        <v>6458</v>
      </c>
      <c r="L5987">
        <v>3.8535031850000001</v>
      </c>
      <c r="M5987" s="9" t="str">
        <f>Data[[#This Row],[schedule]]&amp;" | "&amp;Data[[#This Row],[section]]</f>
        <v xml:space="preserve">SCHEDULE 14: REPORT ON PASSENGER SATISFACTION INDICATORS | </v>
      </c>
      <c r="N5987" s="9" t="str">
        <f t="shared" si="93"/>
        <v>SCHEDULE 14: REPORT ON PASSENGER SATISFACTION INDICATORS | FY Q3 | Domestic terminal: Availability of washrooms/toilets</v>
      </c>
    </row>
    <row r="5988" spans="1:14">
      <c r="A5988" t="s">
        <v>3</v>
      </c>
      <c r="B5988">
        <v>2013</v>
      </c>
      <c r="C5988" t="s">
        <v>5088</v>
      </c>
      <c r="D5988" t="s">
        <v>81</v>
      </c>
      <c r="E5988" t="s">
        <v>81</v>
      </c>
      <c r="F5988" t="s">
        <v>5097</v>
      </c>
      <c r="G5988">
        <v>20</v>
      </c>
      <c r="H5988" t="s">
        <v>5125</v>
      </c>
      <c r="I5988">
        <v>2013</v>
      </c>
      <c r="J5988" t="s">
        <v>5091</v>
      </c>
      <c r="K5988" t="s">
        <v>6459</v>
      </c>
      <c r="L5988">
        <v>3.9708737869999999</v>
      </c>
      <c r="M5988" s="9" t="str">
        <f>Data[[#This Row],[schedule]]&amp;" | "&amp;Data[[#This Row],[section]]</f>
        <v xml:space="preserve">SCHEDULE 14: REPORT ON PASSENGER SATISFACTION INDICATORS | </v>
      </c>
      <c r="N5988" s="9" t="str">
        <f t="shared" si="93"/>
        <v>SCHEDULE 14: REPORT ON PASSENGER SATISFACTION INDICATORS | FY Q4 | Domestic terminal: Availability of washrooms/toilets</v>
      </c>
    </row>
    <row r="5989" spans="1:14">
      <c r="A5989" t="s">
        <v>3</v>
      </c>
      <c r="B5989">
        <v>2013</v>
      </c>
      <c r="C5989" t="s">
        <v>5088</v>
      </c>
      <c r="D5989" t="s">
        <v>81</v>
      </c>
      <c r="E5989" t="s">
        <v>81</v>
      </c>
      <c r="F5989" t="s">
        <v>5099</v>
      </c>
      <c r="G5989">
        <v>20</v>
      </c>
      <c r="H5989" t="s">
        <v>5125</v>
      </c>
      <c r="I5989">
        <v>2013</v>
      </c>
      <c r="J5989" t="s">
        <v>5091</v>
      </c>
      <c r="K5989" t="s">
        <v>6460</v>
      </c>
      <c r="L5989">
        <v>3.92917184436322</v>
      </c>
      <c r="M5989" s="9" t="str">
        <f>Data[[#This Row],[schedule]]&amp;" | "&amp;Data[[#This Row],[section]]</f>
        <v xml:space="preserve">SCHEDULE 14: REPORT ON PASSENGER SATISFACTION INDICATORS | </v>
      </c>
      <c r="N5989" s="9" t="str">
        <f t="shared" si="93"/>
        <v>SCHEDULE 14: REPORT ON PASSENGER SATISFACTION INDICATORS | Annual average | Domestic terminal: Availability of washrooms/toilets</v>
      </c>
    </row>
    <row r="5990" spans="1:14">
      <c r="A5990" t="s">
        <v>3</v>
      </c>
      <c r="B5990">
        <v>2013</v>
      </c>
      <c r="C5990" t="s">
        <v>5088</v>
      </c>
      <c r="D5990" t="s">
        <v>81</v>
      </c>
      <c r="E5990" t="s">
        <v>81</v>
      </c>
      <c r="F5990" t="s">
        <v>5089</v>
      </c>
      <c r="G5990">
        <v>21</v>
      </c>
      <c r="H5990" t="s">
        <v>5129</v>
      </c>
      <c r="I5990">
        <v>2013</v>
      </c>
      <c r="J5990" t="s">
        <v>5091</v>
      </c>
      <c r="K5990" t="s">
        <v>6461</v>
      </c>
      <c r="L5990">
        <v>3.867816092111025</v>
      </c>
      <c r="M5990" s="9" t="str">
        <f>Data[[#This Row],[schedule]]&amp;" | "&amp;Data[[#This Row],[section]]</f>
        <v xml:space="preserve">SCHEDULE 14: REPORT ON PASSENGER SATISFACTION INDICATORS | </v>
      </c>
      <c r="N5990" s="9" t="str">
        <f t="shared" si="93"/>
        <v>SCHEDULE 14: REPORT ON PASSENGER SATISFACTION INDICATORS | FY Q1 | Domestic terminal: Cleanliness of washrooms/toilets</v>
      </c>
    </row>
    <row r="5991" spans="1:14">
      <c r="A5991" t="s">
        <v>3</v>
      </c>
      <c r="B5991">
        <v>2013</v>
      </c>
      <c r="C5991" t="s">
        <v>5088</v>
      </c>
      <c r="D5991" t="s">
        <v>81</v>
      </c>
      <c r="E5991" t="s">
        <v>81</v>
      </c>
      <c r="F5991" t="s">
        <v>5093</v>
      </c>
      <c r="G5991">
        <v>21</v>
      </c>
      <c r="H5991" t="s">
        <v>5129</v>
      </c>
      <c r="I5991">
        <v>2013</v>
      </c>
      <c r="J5991" t="s">
        <v>5091</v>
      </c>
      <c r="K5991" t="s">
        <v>6462</v>
      </c>
      <c r="L5991">
        <v>3.773584905831378</v>
      </c>
      <c r="M5991" s="9" t="str">
        <f>Data[[#This Row],[schedule]]&amp;" | "&amp;Data[[#This Row],[section]]</f>
        <v xml:space="preserve">SCHEDULE 14: REPORT ON PASSENGER SATISFACTION INDICATORS | </v>
      </c>
      <c r="N5991" s="9" t="str">
        <f t="shared" si="93"/>
        <v>SCHEDULE 14: REPORT ON PASSENGER SATISFACTION INDICATORS | FY Q2 | Domestic terminal: Cleanliness of washrooms/toilets</v>
      </c>
    </row>
    <row r="5992" spans="1:14">
      <c r="A5992" t="s">
        <v>3</v>
      </c>
      <c r="B5992">
        <v>2013</v>
      </c>
      <c r="C5992" t="s">
        <v>5088</v>
      </c>
      <c r="D5992" t="s">
        <v>81</v>
      </c>
      <c r="E5992" t="s">
        <v>81</v>
      </c>
      <c r="F5992" t="s">
        <v>5095</v>
      </c>
      <c r="G5992">
        <v>21</v>
      </c>
      <c r="H5992" t="s">
        <v>5129</v>
      </c>
      <c r="I5992">
        <v>2013</v>
      </c>
      <c r="J5992" t="s">
        <v>5091</v>
      </c>
      <c r="K5992" t="s">
        <v>6463</v>
      </c>
      <c r="L5992">
        <v>3.7721518989999998</v>
      </c>
      <c r="M5992" s="9" t="str">
        <f>Data[[#This Row],[schedule]]&amp;" | "&amp;Data[[#This Row],[section]]</f>
        <v xml:space="preserve">SCHEDULE 14: REPORT ON PASSENGER SATISFACTION INDICATORS | </v>
      </c>
      <c r="N5992" s="9" t="str">
        <f t="shared" si="93"/>
        <v>SCHEDULE 14: REPORT ON PASSENGER SATISFACTION INDICATORS | FY Q3 | Domestic terminal: Cleanliness of washrooms/toilets</v>
      </c>
    </row>
    <row r="5993" spans="1:14">
      <c r="A5993" t="s">
        <v>3</v>
      </c>
      <c r="B5993">
        <v>2013</v>
      </c>
      <c r="C5993" t="s">
        <v>5088</v>
      </c>
      <c r="D5993" t="s">
        <v>81</v>
      </c>
      <c r="E5993" t="s">
        <v>81</v>
      </c>
      <c r="F5993" t="s">
        <v>5097</v>
      </c>
      <c r="G5993">
        <v>21</v>
      </c>
      <c r="H5993" t="s">
        <v>5129</v>
      </c>
      <c r="I5993">
        <v>2013</v>
      </c>
      <c r="J5993" t="s">
        <v>5091</v>
      </c>
      <c r="K5993" t="s">
        <v>6464</v>
      </c>
      <c r="L5993">
        <v>3.8333333340000002</v>
      </c>
      <c r="M5993" s="9" t="str">
        <f>Data[[#This Row],[schedule]]&amp;" | "&amp;Data[[#This Row],[section]]</f>
        <v xml:space="preserve">SCHEDULE 14: REPORT ON PASSENGER SATISFACTION INDICATORS | </v>
      </c>
      <c r="N5993" s="9" t="str">
        <f t="shared" si="93"/>
        <v>SCHEDULE 14: REPORT ON PASSENGER SATISFACTION INDICATORS | FY Q4 | Domestic terminal: Cleanliness of washrooms/toilets</v>
      </c>
    </row>
    <row r="5994" spans="1:14">
      <c r="A5994" t="s">
        <v>3</v>
      </c>
      <c r="B5994">
        <v>2013</v>
      </c>
      <c r="C5994" t="s">
        <v>5088</v>
      </c>
      <c r="D5994" t="s">
        <v>81</v>
      </c>
      <c r="E5994" t="s">
        <v>81</v>
      </c>
      <c r="F5994" t="s">
        <v>5099</v>
      </c>
      <c r="G5994">
        <v>21</v>
      </c>
      <c r="H5994" t="s">
        <v>5129</v>
      </c>
      <c r="I5994">
        <v>2013</v>
      </c>
      <c r="J5994" t="s">
        <v>5091</v>
      </c>
      <c r="K5994" t="s">
        <v>6465</v>
      </c>
      <c r="L5994">
        <v>3.8117215575924779</v>
      </c>
      <c r="M5994" s="9" t="str">
        <f>Data[[#This Row],[schedule]]&amp;" | "&amp;Data[[#This Row],[section]]</f>
        <v xml:space="preserve">SCHEDULE 14: REPORT ON PASSENGER SATISFACTION INDICATORS | </v>
      </c>
      <c r="N5994" s="9" t="str">
        <f t="shared" si="93"/>
        <v>SCHEDULE 14: REPORT ON PASSENGER SATISFACTION INDICATORS | Annual average | Domestic terminal: Cleanliness of washrooms/toilets</v>
      </c>
    </row>
    <row r="5995" spans="1:14">
      <c r="A5995" t="s">
        <v>3</v>
      </c>
      <c r="B5995">
        <v>2013</v>
      </c>
      <c r="C5995" t="s">
        <v>5088</v>
      </c>
      <c r="D5995" t="s">
        <v>81</v>
      </c>
      <c r="E5995" t="s">
        <v>81</v>
      </c>
      <c r="F5995" t="s">
        <v>5089</v>
      </c>
      <c r="G5995">
        <v>22</v>
      </c>
      <c r="H5995" t="s">
        <v>5133</v>
      </c>
      <c r="I5995">
        <v>2013</v>
      </c>
      <c r="J5995" t="s">
        <v>5091</v>
      </c>
      <c r="K5995" t="s">
        <v>6466</v>
      </c>
      <c r="L5995">
        <v>3.7487179488749498</v>
      </c>
      <c r="M5995" s="9" t="str">
        <f>Data[[#This Row],[schedule]]&amp;" | "&amp;Data[[#This Row],[section]]</f>
        <v xml:space="preserve">SCHEDULE 14: REPORT ON PASSENGER SATISFACTION INDICATORS | </v>
      </c>
      <c r="N5995" s="9" t="str">
        <f t="shared" si="93"/>
        <v>SCHEDULE 14: REPORT ON PASSENGER SATISFACTION INDICATORS | FY Q1 | Domestic terminal: Comfort of waiting/gate areas</v>
      </c>
    </row>
    <row r="5996" spans="1:14">
      <c r="A5996" t="s">
        <v>3</v>
      </c>
      <c r="B5996">
        <v>2013</v>
      </c>
      <c r="C5996" t="s">
        <v>5088</v>
      </c>
      <c r="D5996" t="s">
        <v>81</v>
      </c>
      <c r="E5996" t="s">
        <v>81</v>
      </c>
      <c r="F5996" t="s">
        <v>5093</v>
      </c>
      <c r="G5996">
        <v>22</v>
      </c>
      <c r="H5996" t="s">
        <v>5133</v>
      </c>
      <c r="I5996">
        <v>2013</v>
      </c>
      <c r="J5996" t="s">
        <v>5091</v>
      </c>
      <c r="K5996" t="s">
        <v>6467</v>
      </c>
      <c r="L5996">
        <v>3.6571428573138589</v>
      </c>
      <c r="M5996" s="9" t="str">
        <f>Data[[#This Row],[schedule]]&amp;" | "&amp;Data[[#This Row],[section]]</f>
        <v xml:space="preserve">SCHEDULE 14: REPORT ON PASSENGER SATISFACTION INDICATORS | </v>
      </c>
      <c r="N5996" s="9" t="str">
        <f t="shared" si="93"/>
        <v>SCHEDULE 14: REPORT ON PASSENGER SATISFACTION INDICATORS | FY Q2 | Domestic terminal: Comfort of waiting/gate areas</v>
      </c>
    </row>
    <row r="5997" spans="1:14">
      <c r="A5997" t="s">
        <v>3</v>
      </c>
      <c r="B5997">
        <v>2013</v>
      </c>
      <c r="C5997" t="s">
        <v>5088</v>
      </c>
      <c r="D5997" t="s">
        <v>81</v>
      </c>
      <c r="E5997" t="s">
        <v>81</v>
      </c>
      <c r="F5997" t="s">
        <v>5095</v>
      </c>
      <c r="G5997">
        <v>22</v>
      </c>
      <c r="H5997" t="s">
        <v>5133</v>
      </c>
      <c r="I5997">
        <v>2013</v>
      </c>
      <c r="J5997" t="s">
        <v>5091</v>
      </c>
      <c r="K5997" t="s">
        <v>6468</v>
      </c>
      <c r="L5997">
        <v>3.7017543860000002</v>
      </c>
      <c r="M5997" s="9" t="str">
        <f>Data[[#This Row],[schedule]]&amp;" | "&amp;Data[[#This Row],[section]]</f>
        <v xml:space="preserve">SCHEDULE 14: REPORT ON PASSENGER SATISFACTION INDICATORS | </v>
      </c>
      <c r="N5997" s="9" t="str">
        <f t="shared" si="93"/>
        <v>SCHEDULE 14: REPORT ON PASSENGER SATISFACTION INDICATORS | FY Q3 | Domestic terminal: Comfort of waiting/gate areas</v>
      </c>
    </row>
    <row r="5998" spans="1:14">
      <c r="A5998" t="s">
        <v>3</v>
      </c>
      <c r="B5998">
        <v>2013</v>
      </c>
      <c r="C5998" t="s">
        <v>5088</v>
      </c>
      <c r="D5998" t="s">
        <v>81</v>
      </c>
      <c r="E5998" t="s">
        <v>81</v>
      </c>
      <c r="F5998" t="s">
        <v>5097</v>
      </c>
      <c r="G5998">
        <v>22</v>
      </c>
      <c r="H5998" t="s">
        <v>5133</v>
      </c>
      <c r="I5998">
        <v>2013</v>
      </c>
      <c r="J5998" t="s">
        <v>5091</v>
      </c>
      <c r="K5998" t="s">
        <v>6469</v>
      </c>
      <c r="L5998">
        <v>3.6545454550000001</v>
      </c>
      <c r="M5998" s="9" t="str">
        <f>Data[[#This Row],[schedule]]&amp;" | "&amp;Data[[#This Row],[section]]</f>
        <v xml:space="preserve">SCHEDULE 14: REPORT ON PASSENGER SATISFACTION INDICATORS | </v>
      </c>
      <c r="N5998" s="9" t="str">
        <f t="shared" si="93"/>
        <v>SCHEDULE 14: REPORT ON PASSENGER SATISFACTION INDICATORS | FY Q4 | Domestic terminal: Comfort of waiting/gate areas</v>
      </c>
    </row>
    <row r="5999" spans="1:14">
      <c r="A5999" t="s">
        <v>3</v>
      </c>
      <c r="B5999">
        <v>2013</v>
      </c>
      <c r="C5999" t="s">
        <v>5088</v>
      </c>
      <c r="D5999" t="s">
        <v>81</v>
      </c>
      <c r="E5999" t="s">
        <v>81</v>
      </c>
      <c r="F5999" t="s">
        <v>5099</v>
      </c>
      <c r="G5999">
        <v>22</v>
      </c>
      <c r="H5999" t="s">
        <v>5133</v>
      </c>
      <c r="I5999">
        <v>2013</v>
      </c>
      <c r="J5999" t="s">
        <v>5091</v>
      </c>
      <c r="K5999" t="s">
        <v>6470</v>
      </c>
      <c r="L5999">
        <v>3.6905401617647939</v>
      </c>
      <c r="M5999" s="9" t="str">
        <f>Data[[#This Row],[schedule]]&amp;" | "&amp;Data[[#This Row],[section]]</f>
        <v xml:space="preserve">SCHEDULE 14: REPORT ON PASSENGER SATISFACTION INDICATORS | </v>
      </c>
      <c r="N5999" s="9" t="str">
        <f t="shared" si="93"/>
        <v>SCHEDULE 14: REPORT ON PASSENGER SATISFACTION INDICATORS | Annual average | Domestic terminal: Comfort of waiting/gate areas</v>
      </c>
    </row>
    <row r="6000" spans="1:14">
      <c r="A6000" t="s">
        <v>3</v>
      </c>
      <c r="B6000">
        <v>2013</v>
      </c>
      <c r="C6000" t="s">
        <v>5088</v>
      </c>
      <c r="D6000" t="s">
        <v>81</v>
      </c>
      <c r="E6000" t="s">
        <v>81</v>
      </c>
      <c r="F6000" t="s">
        <v>5089</v>
      </c>
      <c r="G6000">
        <v>23</v>
      </c>
      <c r="H6000" t="s">
        <v>5138</v>
      </c>
      <c r="I6000">
        <v>2013</v>
      </c>
      <c r="J6000" t="s">
        <v>5091</v>
      </c>
      <c r="K6000" t="s">
        <v>6471</v>
      </c>
      <c r="L6000">
        <v>4.0862944164006567</v>
      </c>
      <c r="M6000" s="9" t="str">
        <f>Data[[#This Row],[schedule]]&amp;" | "&amp;Data[[#This Row],[section]]</f>
        <v xml:space="preserve">SCHEDULE 14: REPORT ON PASSENGER SATISFACTION INDICATORS | </v>
      </c>
      <c r="N6000" s="9" t="str">
        <f t="shared" si="93"/>
        <v>SCHEDULE 14: REPORT ON PASSENGER SATISFACTION INDICATORS | FY Q1 | Domestic terminal: Cleanliness of airport terminal</v>
      </c>
    </row>
    <row r="6001" spans="1:14">
      <c r="A6001" t="s">
        <v>3</v>
      </c>
      <c r="B6001">
        <v>2013</v>
      </c>
      <c r="C6001" t="s">
        <v>5088</v>
      </c>
      <c r="D6001" t="s">
        <v>81</v>
      </c>
      <c r="E6001" t="s">
        <v>81</v>
      </c>
      <c r="F6001" t="s">
        <v>5093</v>
      </c>
      <c r="G6001">
        <v>23</v>
      </c>
      <c r="H6001" t="s">
        <v>5138</v>
      </c>
      <c r="I6001">
        <v>2013</v>
      </c>
      <c r="J6001" t="s">
        <v>5091</v>
      </c>
      <c r="K6001" t="s">
        <v>6472</v>
      </c>
      <c r="L6001">
        <v>3.9661016950862531</v>
      </c>
      <c r="M6001" s="9" t="str">
        <f>Data[[#This Row],[schedule]]&amp;" | "&amp;Data[[#This Row],[section]]</f>
        <v xml:space="preserve">SCHEDULE 14: REPORT ON PASSENGER SATISFACTION INDICATORS | </v>
      </c>
      <c r="N6001" s="9" t="str">
        <f t="shared" si="93"/>
        <v>SCHEDULE 14: REPORT ON PASSENGER SATISFACTION INDICATORS | FY Q2 | Domestic terminal: Cleanliness of airport terminal</v>
      </c>
    </row>
    <row r="6002" spans="1:14">
      <c r="A6002" t="s">
        <v>3</v>
      </c>
      <c r="B6002">
        <v>2013</v>
      </c>
      <c r="C6002" t="s">
        <v>5088</v>
      </c>
      <c r="D6002" t="s">
        <v>81</v>
      </c>
      <c r="E6002" t="s">
        <v>81</v>
      </c>
      <c r="F6002" t="s">
        <v>5095</v>
      </c>
      <c r="G6002">
        <v>23</v>
      </c>
      <c r="H6002" t="s">
        <v>5138</v>
      </c>
      <c r="I6002">
        <v>2013</v>
      </c>
      <c r="J6002" t="s">
        <v>5091</v>
      </c>
      <c r="K6002" t="s">
        <v>6473</v>
      </c>
      <c r="L6002">
        <v>4.0523255819999999</v>
      </c>
      <c r="M6002" s="9" t="str">
        <f>Data[[#This Row],[schedule]]&amp;" | "&amp;Data[[#This Row],[section]]</f>
        <v xml:space="preserve">SCHEDULE 14: REPORT ON PASSENGER SATISFACTION INDICATORS | </v>
      </c>
      <c r="N6002" s="9" t="str">
        <f t="shared" si="93"/>
        <v>SCHEDULE 14: REPORT ON PASSENGER SATISFACTION INDICATORS | FY Q3 | Domestic terminal: Cleanliness of airport terminal</v>
      </c>
    </row>
    <row r="6003" spans="1:14">
      <c r="A6003" t="s">
        <v>3</v>
      </c>
      <c r="B6003">
        <v>2013</v>
      </c>
      <c r="C6003" t="s">
        <v>5088</v>
      </c>
      <c r="D6003" t="s">
        <v>81</v>
      </c>
      <c r="E6003" t="s">
        <v>81</v>
      </c>
      <c r="F6003" t="s">
        <v>5097</v>
      </c>
      <c r="G6003">
        <v>23</v>
      </c>
      <c r="H6003" t="s">
        <v>5138</v>
      </c>
      <c r="I6003">
        <v>2013</v>
      </c>
      <c r="J6003" t="s">
        <v>5091</v>
      </c>
      <c r="K6003" t="s">
        <v>6474</v>
      </c>
      <c r="L6003">
        <v>4.0603448279999999</v>
      </c>
      <c r="M6003" s="9" t="str">
        <f>Data[[#This Row],[schedule]]&amp;" | "&amp;Data[[#This Row],[section]]</f>
        <v xml:space="preserve">SCHEDULE 14: REPORT ON PASSENGER SATISFACTION INDICATORS | </v>
      </c>
      <c r="N6003" s="9" t="str">
        <f t="shared" si="93"/>
        <v>SCHEDULE 14: REPORT ON PASSENGER SATISFACTION INDICATORS | FY Q4 | Domestic terminal: Cleanliness of airport terminal</v>
      </c>
    </row>
    <row r="6004" spans="1:14">
      <c r="A6004" t="s">
        <v>3</v>
      </c>
      <c r="B6004">
        <v>2013</v>
      </c>
      <c r="C6004" t="s">
        <v>5088</v>
      </c>
      <c r="D6004" t="s">
        <v>81</v>
      </c>
      <c r="E6004" t="s">
        <v>81</v>
      </c>
      <c r="F6004" t="s">
        <v>5099</v>
      </c>
      <c r="G6004">
        <v>23</v>
      </c>
      <c r="H6004" t="s">
        <v>5138</v>
      </c>
      <c r="I6004">
        <v>2013</v>
      </c>
      <c r="J6004" t="s">
        <v>5091</v>
      </c>
      <c r="K6004" t="s">
        <v>6475</v>
      </c>
      <c r="L6004">
        <v>4.0412666302071161</v>
      </c>
      <c r="M6004" s="9" t="str">
        <f>Data[[#This Row],[schedule]]&amp;" | "&amp;Data[[#This Row],[section]]</f>
        <v xml:space="preserve">SCHEDULE 14: REPORT ON PASSENGER SATISFACTION INDICATORS | </v>
      </c>
      <c r="N6004" s="9" t="str">
        <f t="shared" si="93"/>
        <v>SCHEDULE 14: REPORT ON PASSENGER SATISFACTION INDICATORS | Annual average | Domestic terminal: Cleanliness of airport terminal</v>
      </c>
    </row>
    <row r="6005" spans="1:14">
      <c r="A6005" t="s">
        <v>3</v>
      </c>
      <c r="B6005">
        <v>2013</v>
      </c>
      <c r="C6005" t="s">
        <v>5088</v>
      </c>
      <c r="D6005" t="s">
        <v>81</v>
      </c>
      <c r="E6005" t="s">
        <v>81</v>
      </c>
      <c r="F6005" t="s">
        <v>5089</v>
      </c>
      <c r="G6005">
        <v>24</v>
      </c>
      <c r="H6005" t="s">
        <v>5143</v>
      </c>
      <c r="I6005">
        <v>2013</v>
      </c>
      <c r="J6005" t="s">
        <v>5091</v>
      </c>
      <c r="K6005" t="s">
        <v>6476</v>
      </c>
      <c r="L6005">
        <v>3.8609625670019199</v>
      </c>
      <c r="M6005" s="9" t="str">
        <f>Data[[#This Row],[schedule]]&amp;" | "&amp;Data[[#This Row],[section]]</f>
        <v xml:space="preserve">SCHEDULE 14: REPORT ON PASSENGER SATISFACTION INDICATORS | </v>
      </c>
      <c r="N6005" s="9" t="str">
        <f t="shared" si="93"/>
        <v>SCHEDULE 14: REPORT ON PASSENGER SATISFACTION INDICATORS | FY Q1 | Domestic terminal: Ambience of the airport</v>
      </c>
    </row>
    <row r="6006" spans="1:14">
      <c r="A6006" t="s">
        <v>3</v>
      </c>
      <c r="B6006">
        <v>2013</v>
      </c>
      <c r="C6006" t="s">
        <v>5088</v>
      </c>
      <c r="D6006" t="s">
        <v>81</v>
      </c>
      <c r="E6006" t="s">
        <v>81</v>
      </c>
      <c r="F6006" t="s">
        <v>5093</v>
      </c>
      <c r="G6006">
        <v>24</v>
      </c>
      <c r="H6006" t="s">
        <v>5143</v>
      </c>
      <c r="I6006">
        <v>2013</v>
      </c>
      <c r="J6006" t="s">
        <v>5091</v>
      </c>
      <c r="K6006" t="s">
        <v>6477</v>
      </c>
      <c r="L6006">
        <v>3.8047337279816502</v>
      </c>
      <c r="M6006" s="9" t="str">
        <f>Data[[#This Row],[schedule]]&amp;" | "&amp;Data[[#This Row],[section]]</f>
        <v xml:space="preserve">SCHEDULE 14: REPORT ON PASSENGER SATISFACTION INDICATORS | </v>
      </c>
      <c r="N6006" s="9" t="str">
        <f t="shared" si="93"/>
        <v>SCHEDULE 14: REPORT ON PASSENGER SATISFACTION INDICATORS | FY Q2 | Domestic terminal: Ambience of the airport</v>
      </c>
    </row>
    <row r="6007" spans="1:14">
      <c r="A6007" t="s">
        <v>3</v>
      </c>
      <c r="B6007">
        <v>2013</v>
      </c>
      <c r="C6007" t="s">
        <v>5088</v>
      </c>
      <c r="D6007" t="s">
        <v>81</v>
      </c>
      <c r="E6007" t="s">
        <v>81</v>
      </c>
      <c r="F6007" t="s">
        <v>5095</v>
      </c>
      <c r="G6007">
        <v>24</v>
      </c>
      <c r="H6007" t="s">
        <v>5143</v>
      </c>
      <c r="I6007">
        <v>2013</v>
      </c>
      <c r="J6007" t="s">
        <v>5091</v>
      </c>
      <c r="K6007" t="s">
        <v>6478</v>
      </c>
      <c r="L6007">
        <v>3.8304093570000002</v>
      </c>
      <c r="M6007" s="9" t="str">
        <f>Data[[#This Row],[schedule]]&amp;" | "&amp;Data[[#This Row],[section]]</f>
        <v xml:space="preserve">SCHEDULE 14: REPORT ON PASSENGER SATISFACTION INDICATORS | </v>
      </c>
      <c r="N6007" s="9" t="str">
        <f t="shared" si="93"/>
        <v>SCHEDULE 14: REPORT ON PASSENGER SATISFACTION INDICATORS | FY Q3 | Domestic terminal: Ambience of the airport</v>
      </c>
    </row>
    <row r="6008" spans="1:14">
      <c r="A6008" t="s">
        <v>3</v>
      </c>
      <c r="B6008">
        <v>2013</v>
      </c>
      <c r="C6008" t="s">
        <v>5088</v>
      </c>
      <c r="D6008" t="s">
        <v>81</v>
      </c>
      <c r="E6008" t="s">
        <v>81</v>
      </c>
      <c r="F6008" t="s">
        <v>5097</v>
      </c>
      <c r="G6008">
        <v>24</v>
      </c>
      <c r="H6008" t="s">
        <v>5143</v>
      </c>
      <c r="I6008">
        <v>2013</v>
      </c>
      <c r="J6008" t="s">
        <v>5091</v>
      </c>
      <c r="K6008" t="s">
        <v>6479</v>
      </c>
      <c r="L6008">
        <v>3.7807017549999999</v>
      </c>
      <c r="M6008" s="9" t="str">
        <f>Data[[#This Row],[schedule]]&amp;" | "&amp;Data[[#This Row],[section]]</f>
        <v xml:space="preserve">SCHEDULE 14: REPORT ON PASSENGER SATISFACTION INDICATORS | </v>
      </c>
      <c r="N6008" s="9" t="str">
        <f t="shared" si="93"/>
        <v>SCHEDULE 14: REPORT ON PASSENGER SATISFACTION INDICATORS | FY Q4 | Domestic terminal: Ambience of the airport</v>
      </c>
    </row>
    <row r="6009" spans="1:14">
      <c r="A6009" t="s">
        <v>3</v>
      </c>
      <c r="B6009">
        <v>2013</v>
      </c>
      <c r="C6009" t="s">
        <v>5088</v>
      </c>
      <c r="D6009" t="s">
        <v>81</v>
      </c>
      <c r="E6009" t="s">
        <v>81</v>
      </c>
      <c r="F6009" t="s">
        <v>5099</v>
      </c>
      <c r="G6009">
        <v>24</v>
      </c>
      <c r="H6009" t="s">
        <v>5143</v>
      </c>
      <c r="I6009">
        <v>2013</v>
      </c>
      <c r="J6009" t="s">
        <v>5091</v>
      </c>
      <c r="K6009" t="s">
        <v>6480</v>
      </c>
      <c r="L6009">
        <v>3.8192018516136699</v>
      </c>
      <c r="M6009" s="9" t="str">
        <f>Data[[#This Row],[schedule]]&amp;" | "&amp;Data[[#This Row],[section]]</f>
        <v xml:space="preserve">SCHEDULE 14: REPORT ON PASSENGER SATISFACTION INDICATORS | </v>
      </c>
      <c r="N6009" s="9" t="str">
        <f t="shared" si="93"/>
        <v>SCHEDULE 14: REPORT ON PASSENGER SATISFACTION INDICATORS | Annual average | Domestic terminal: Ambience of the airport</v>
      </c>
    </row>
    <row r="6010" spans="1:14">
      <c r="A6010" t="s">
        <v>3</v>
      </c>
      <c r="B6010">
        <v>2013</v>
      </c>
      <c r="C6010" t="s">
        <v>5088</v>
      </c>
      <c r="D6010" t="s">
        <v>81</v>
      </c>
      <c r="E6010" t="s">
        <v>81</v>
      </c>
      <c r="F6010" t="s">
        <v>5089</v>
      </c>
      <c r="G6010">
        <v>25</v>
      </c>
      <c r="H6010" t="s">
        <v>5149</v>
      </c>
      <c r="I6010">
        <v>2013</v>
      </c>
      <c r="J6010" t="s">
        <v>5091</v>
      </c>
      <c r="K6010" t="s">
        <v>6481</v>
      </c>
      <c r="L6010">
        <v>4.1280487806448072</v>
      </c>
      <c r="M6010" s="9" t="str">
        <f>Data[[#This Row],[schedule]]&amp;" | "&amp;Data[[#This Row],[section]]</f>
        <v xml:space="preserve">SCHEDULE 14: REPORT ON PASSENGER SATISFACTION INDICATORS | </v>
      </c>
      <c r="N6010" s="9" t="str">
        <f t="shared" si="93"/>
        <v>SCHEDULE 14: REPORT ON PASSENGER SATISFACTION INDICATORS | FY Q1 | Domestic terminal: Security inspection waiting time</v>
      </c>
    </row>
    <row r="6011" spans="1:14">
      <c r="A6011" t="s">
        <v>3</v>
      </c>
      <c r="B6011">
        <v>2013</v>
      </c>
      <c r="C6011" t="s">
        <v>5088</v>
      </c>
      <c r="D6011" t="s">
        <v>81</v>
      </c>
      <c r="E6011" t="s">
        <v>81</v>
      </c>
      <c r="F6011" t="s">
        <v>5093</v>
      </c>
      <c r="G6011">
        <v>25</v>
      </c>
      <c r="H6011" t="s">
        <v>5149</v>
      </c>
      <c r="I6011">
        <v>2013</v>
      </c>
      <c r="J6011" t="s">
        <v>5091</v>
      </c>
      <c r="K6011" t="s">
        <v>6482</v>
      </c>
      <c r="L6011">
        <v>4.2052980134160336</v>
      </c>
      <c r="M6011" s="9" t="str">
        <f>Data[[#This Row],[schedule]]&amp;" | "&amp;Data[[#This Row],[section]]</f>
        <v xml:space="preserve">SCHEDULE 14: REPORT ON PASSENGER SATISFACTION INDICATORS | </v>
      </c>
      <c r="N6011" s="9" t="str">
        <f t="shared" si="93"/>
        <v>SCHEDULE 14: REPORT ON PASSENGER SATISFACTION INDICATORS | FY Q2 | Domestic terminal: Security inspection waiting time</v>
      </c>
    </row>
    <row r="6012" spans="1:14">
      <c r="A6012" t="s">
        <v>3</v>
      </c>
      <c r="B6012">
        <v>2013</v>
      </c>
      <c r="C6012" t="s">
        <v>5088</v>
      </c>
      <c r="D6012" t="s">
        <v>81</v>
      </c>
      <c r="E6012" t="s">
        <v>81</v>
      </c>
      <c r="F6012" t="s">
        <v>5095</v>
      </c>
      <c r="G6012">
        <v>25</v>
      </c>
      <c r="H6012" t="s">
        <v>5149</v>
      </c>
      <c r="I6012">
        <v>2013</v>
      </c>
      <c r="J6012" t="s">
        <v>5091</v>
      </c>
      <c r="K6012" t="s">
        <v>5139</v>
      </c>
      <c r="L6012">
        <v>4.2</v>
      </c>
      <c r="M6012" s="9" t="str">
        <f>Data[[#This Row],[schedule]]&amp;" | "&amp;Data[[#This Row],[section]]</f>
        <v xml:space="preserve">SCHEDULE 14: REPORT ON PASSENGER SATISFACTION INDICATORS | </v>
      </c>
      <c r="N6012" s="9" t="str">
        <f t="shared" si="93"/>
        <v>SCHEDULE 14: REPORT ON PASSENGER SATISFACTION INDICATORS | FY Q3 | Domestic terminal: Security inspection waiting time</v>
      </c>
    </row>
    <row r="6013" spans="1:14">
      <c r="A6013" t="s">
        <v>3</v>
      </c>
      <c r="B6013">
        <v>2013</v>
      </c>
      <c r="C6013" t="s">
        <v>5088</v>
      </c>
      <c r="D6013" t="s">
        <v>81</v>
      </c>
      <c r="E6013" t="s">
        <v>81</v>
      </c>
      <c r="F6013" t="s">
        <v>5097</v>
      </c>
      <c r="G6013">
        <v>25</v>
      </c>
      <c r="H6013" t="s">
        <v>5149</v>
      </c>
      <c r="I6013">
        <v>2013</v>
      </c>
      <c r="J6013" t="s">
        <v>5091</v>
      </c>
      <c r="K6013" t="s">
        <v>6483</v>
      </c>
      <c r="L6013">
        <v>4.2210526320000001</v>
      </c>
      <c r="M6013" s="9" t="str">
        <f>Data[[#This Row],[schedule]]&amp;" | "&amp;Data[[#This Row],[section]]</f>
        <v xml:space="preserve">SCHEDULE 14: REPORT ON PASSENGER SATISFACTION INDICATORS | </v>
      </c>
      <c r="N6013" s="9" t="str">
        <f t="shared" si="93"/>
        <v>SCHEDULE 14: REPORT ON PASSENGER SATISFACTION INDICATORS | FY Q4 | Domestic terminal: Security inspection waiting time</v>
      </c>
    </row>
    <row r="6014" spans="1:14">
      <c r="A6014" t="s">
        <v>3</v>
      </c>
      <c r="B6014">
        <v>2013</v>
      </c>
      <c r="C6014" t="s">
        <v>5088</v>
      </c>
      <c r="D6014" t="s">
        <v>81</v>
      </c>
      <c r="E6014" t="s">
        <v>81</v>
      </c>
      <c r="F6014" t="s">
        <v>5099</v>
      </c>
      <c r="G6014">
        <v>25</v>
      </c>
      <c r="H6014" t="s">
        <v>5149</v>
      </c>
      <c r="I6014">
        <v>2013</v>
      </c>
      <c r="J6014" t="s">
        <v>5091</v>
      </c>
      <c r="K6014" t="s">
        <v>6484</v>
      </c>
      <c r="L6014">
        <v>4.1885998564999483</v>
      </c>
      <c r="M6014" s="9" t="str">
        <f>Data[[#This Row],[schedule]]&amp;" | "&amp;Data[[#This Row],[section]]</f>
        <v xml:space="preserve">SCHEDULE 14: REPORT ON PASSENGER SATISFACTION INDICATORS | </v>
      </c>
      <c r="N6014" s="9" t="str">
        <f t="shared" si="93"/>
        <v>SCHEDULE 14: REPORT ON PASSENGER SATISFACTION INDICATORS | Annual average | Domestic terminal: Security inspection waiting time</v>
      </c>
    </row>
    <row r="6015" spans="1:14">
      <c r="A6015" t="s">
        <v>3</v>
      </c>
      <c r="B6015">
        <v>2013</v>
      </c>
      <c r="C6015" t="s">
        <v>5088</v>
      </c>
      <c r="D6015" t="s">
        <v>81</v>
      </c>
      <c r="E6015" t="s">
        <v>81</v>
      </c>
      <c r="F6015" t="s">
        <v>5089</v>
      </c>
      <c r="G6015">
        <v>26</v>
      </c>
      <c r="H6015" t="s">
        <v>5152</v>
      </c>
      <c r="I6015">
        <v>2013</v>
      </c>
      <c r="J6015" t="s">
        <v>5091</v>
      </c>
      <c r="K6015" t="s">
        <v>6485</v>
      </c>
      <c r="L6015">
        <v>4.3000000001569987</v>
      </c>
      <c r="M6015" s="9" t="str">
        <f>Data[[#This Row],[schedule]]&amp;" | "&amp;Data[[#This Row],[section]]</f>
        <v xml:space="preserve">SCHEDULE 14: REPORT ON PASSENGER SATISFACTION INDICATORS | </v>
      </c>
      <c r="N6015" s="9" t="str">
        <f t="shared" si="93"/>
        <v>SCHEDULE 14: REPORT ON PASSENGER SATISFACTION INDICATORS | FY Q1 | Domestic terminal: Check-in waiting time</v>
      </c>
    </row>
    <row r="6016" spans="1:14">
      <c r="A6016" t="s">
        <v>3</v>
      </c>
      <c r="B6016">
        <v>2013</v>
      </c>
      <c r="C6016" t="s">
        <v>5088</v>
      </c>
      <c r="D6016" t="s">
        <v>81</v>
      </c>
      <c r="E6016" t="s">
        <v>81</v>
      </c>
      <c r="F6016" t="s">
        <v>5093</v>
      </c>
      <c r="G6016">
        <v>26</v>
      </c>
      <c r="H6016" t="s">
        <v>5152</v>
      </c>
      <c r="I6016">
        <v>2013</v>
      </c>
      <c r="J6016" t="s">
        <v>5091</v>
      </c>
      <c r="K6016" t="s">
        <v>6486</v>
      </c>
      <c r="L6016">
        <v>4.3085106384688743</v>
      </c>
      <c r="M6016" s="9" t="str">
        <f>Data[[#This Row],[schedule]]&amp;" | "&amp;Data[[#This Row],[section]]</f>
        <v xml:space="preserve">SCHEDULE 14: REPORT ON PASSENGER SATISFACTION INDICATORS | </v>
      </c>
      <c r="N6016" s="9" t="str">
        <f t="shared" si="93"/>
        <v>SCHEDULE 14: REPORT ON PASSENGER SATISFACTION INDICATORS | FY Q2 | Domestic terminal: Check-in waiting time</v>
      </c>
    </row>
    <row r="6017" spans="1:14">
      <c r="A6017" t="s">
        <v>3</v>
      </c>
      <c r="B6017">
        <v>2013</v>
      </c>
      <c r="C6017" t="s">
        <v>5088</v>
      </c>
      <c r="D6017" t="s">
        <v>81</v>
      </c>
      <c r="E6017" t="s">
        <v>81</v>
      </c>
      <c r="F6017" t="s">
        <v>5095</v>
      </c>
      <c r="G6017">
        <v>26</v>
      </c>
      <c r="H6017" t="s">
        <v>5152</v>
      </c>
      <c r="I6017">
        <v>2013</v>
      </c>
      <c r="J6017" t="s">
        <v>5091</v>
      </c>
      <c r="K6017" t="s">
        <v>6487</v>
      </c>
      <c r="L6017">
        <v>4.236842105</v>
      </c>
      <c r="M6017" s="9" t="str">
        <f>Data[[#This Row],[schedule]]&amp;" | "&amp;Data[[#This Row],[section]]</f>
        <v xml:space="preserve">SCHEDULE 14: REPORT ON PASSENGER SATISFACTION INDICATORS | </v>
      </c>
      <c r="N6017" s="9" t="str">
        <f t="shared" si="93"/>
        <v>SCHEDULE 14: REPORT ON PASSENGER SATISFACTION INDICATORS | FY Q3 | Domestic terminal: Check-in waiting time</v>
      </c>
    </row>
    <row r="6018" spans="1:14">
      <c r="A6018" t="s">
        <v>3</v>
      </c>
      <c r="B6018">
        <v>2013</v>
      </c>
      <c r="C6018" t="s">
        <v>5088</v>
      </c>
      <c r="D6018" t="s">
        <v>81</v>
      </c>
      <c r="E6018" t="s">
        <v>81</v>
      </c>
      <c r="F6018" t="s">
        <v>5097</v>
      </c>
      <c r="G6018">
        <v>26</v>
      </c>
      <c r="H6018" t="s">
        <v>5152</v>
      </c>
      <c r="I6018">
        <v>2013</v>
      </c>
      <c r="J6018" t="s">
        <v>5091</v>
      </c>
      <c r="K6018" t="s">
        <v>6488</v>
      </c>
      <c r="L6018">
        <v>4.2564102569999998</v>
      </c>
      <c r="M6018" s="9" t="str">
        <f>Data[[#This Row],[schedule]]&amp;" | "&amp;Data[[#This Row],[section]]</f>
        <v xml:space="preserve">SCHEDULE 14: REPORT ON PASSENGER SATISFACTION INDICATORS | </v>
      </c>
      <c r="N6018" s="9" t="str">
        <f t="shared" ref="N6018:N6081" si="94">SUBSTITUTE(SUBSTITUTE(SUBSTITUTE(C6018&amp;" | "&amp;D6018&amp;" | "&amp;E6018&amp;" | "&amp;F6018&amp;" | "&amp;H6018," |  |  | "," | ")," |  |  | "," | ")," |  | "," | ")</f>
        <v>SCHEDULE 14: REPORT ON PASSENGER SATISFACTION INDICATORS | FY Q4 | Domestic terminal: Check-in waiting time</v>
      </c>
    </row>
    <row r="6019" spans="1:14">
      <c r="A6019" t="s">
        <v>3</v>
      </c>
      <c r="B6019">
        <v>2013</v>
      </c>
      <c r="C6019" t="s">
        <v>5088</v>
      </c>
      <c r="D6019" t="s">
        <v>81</v>
      </c>
      <c r="E6019" t="s">
        <v>81</v>
      </c>
      <c r="F6019" t="s">
        <v>5099</v>
      </c>
      <c r="G6019">
        <v>26</v>
      </c>
      <c r="H6019" t="s">
        <v>5152</v>
      </c>
      <c r="I6019">
        <v>2013</v>
      </c>
      <c r="J6019" t="s">
        <v>5091</v>
      </c>
      <c r="K6019" t="s">
        <v>6489</v>
      </c>
      <c r="L6019">
        <v>4.2754407501648206</v>
      </c>
      <c r="M6019" s="9" t="str">
        <f>Data[[#This Row],[schedule]]&amp;" | "&amp;Data[[#This Row],[section]]</f>
        <v xml:space="preserve">SCHEDULE 14: REPORT ON PASSENGER SATISFACTION INDICATORS | </v>
      </c>
      <c r="N6019" s="9" t="str">
        <f t="shared" si="94"/>
        <v>SCHEDULE 14: REPORT ON PASSENGER SATISFACTION INDICATORS | Annual average | Domestic terminal: Check-in waiting time</v>
      </c>
    </row>
    <row r="6020" spans="1:14">
      <c r="A6020" t="s">
        <v>3</v>
      </c>
      <c r="B6020">
        <v>2013</v>
      </c>
      <c r="C6020" t="s">
        <v>5088</v>
      </c>
      <c r="D6020" t="s">
        <v>81</v>
      </c>
      <c r="E6020" t="s">
        <v>81</v>
      </c>
      <c r="F6020" t="s">
        <v>5089</v>
      </c>
      <c r="G6020">
        <v>27</v>
      </c>
      <c r="H6020" t="s">
        <v>5158</v>
      </c>
      <c r="I6020">
        <v>2013</v>
      </c>
      <c r="J6020" t="s">
        <v>5091</v>
      </c>
      <c r="K6020" t="s">
        <v>6490</v>
      </c>
      <c r="L6020">
        <v>4.17514124309485</v>
      </c>
      <c r="M6020" s="9" t="str">
        <f>Data[[#This Row],[schedule]]&amp;" | "&amp;Data[[#This Row],[section]]</f>
        <v xml:space="preserve">SCHEDULE 14: REPORT ON PASSENGER SATISFACTION INDICATORS | </v>
      </c>
      <c r="N6020" s="9" t="str">
        <f t="shared" si="94"/>
        <v>SCHEDULE 14: REPORT ON PASSENGER SATISFACTION INDICATORS | FY Q1 | Domestic terminal: Feeling of being safe and secure</v>
      </c>
    </row>
    <row r="6021" spans="1:14">
      <c r="A6021" t="s">
        <v>3</v>
      </c>
      <c r="B6021">
        <v>2013</v>
      </c>
      <c r="C6021" t="s">
        <v>5088</v>
      </c>
      <c r="D6021" t="s">
        <v>81</v>
      </c>
      <c r="E6021" t="s">
        <v>81</v>
      </c>
      <c r="F6021" t="s">
        <v>5093</v>
      </c>
      <c r="G6021">
        <v>27</v>
      </c>
      <c r="H6021" t="s">
        <v>5158</v>
      </c>
      <c r="I6021">
        <v>2013</v>
      </c>
      <c r="J6021" t="s">
        <v>5091</v>
      </c>
      <c r="K6021" t="s">
        <v>6491</v>
      </c>
      <c r="L6021">
        <v>4.3024691359734701</v>
      </c>
      <c r="M6021" s="9" t="str">
        <f>Data[[#This Row],[schedule]]&amp;" | "&amp;Data[[#This Row],[section]]</f>
        <v xml:space="preserve">SCHEDULE 14: REPORT ON PASSENGER SATISFACTION INDICATORS | </v>
      </c>
      <c r="N6021" s="9" t="str">
        <f t="shared" si="94"/>
        <v>SCHEDULE 14: REPORT ON PASSENGER SATISFACTION INDICATORS | FY Q2 | Domestic terminal: Feeling of being safe and secure</v>
      </c>
    </row>
    <row r="6022" spans="1:14">
      <c r="A6022" t="s">
        <v>3</v>
      </c>
      <c r="B6022">
        <v>2013</v>
      </c>
      <c r="C6022" t="s">
        <v>5088</v>
      </c>
      <c r="D6022" t="s">
        <v>81</v>
      </c>
      <c r="E6022" t="s">
        <v>81</v>
      </c>
      <c r="F6022" t="s">
        <v>5095</v>
      </c>
      <c r="G6022">
        <v>27</v>
      </c>
      <c r="H6022" t="s">
        <v>5158</v>
      </c>
      <c r="I6022">
        <v>2013</v>
      </c>
      <c r="J6022" t="s">
        <v>5091</v>
      </c>
      <c r="K6022" t="s">
        <v>6492</v>
      </c>
      <c r="L6022">
        <v>4.2171052629999997</v>
      </c>
      <c r="M6022" s="9" t="str">
        <f>Data[[#This Row],[schedule]]&amp;" | "&amp;Data[[#This Row],[section]]</f>
        <v xml:space="preserve">SCHEDULE 14: REPORT ON PASSENGER SATISFACTION INDICATORS | </v>
      </c>
      <c r="N6022" s="9" t="str">
        <f t="shared" si="94"/>
        <v>SCHEDULE 14: REPORT ON PASSENGER SATISFACTION INDICATORS | FY Q3 | Domestic terminal: Feeling of being safe and secure</v>
      </c>
    </row>
    <row r="6023" spans="1:14">
      <c r="A6023" t="s">
        <v>3</v>
      </c>
      <c r="B6023">
        <v>2013</v>
      </c>
      <c r="C6023" t="s">
        <v>5088</v>
      </c>
      <c r="D6023" t="s">
        <v>81</v>
      </c>
      <c r="E6023" t="s">
        <v>81</v>
      </c>
      <c r="F6023" t="s">
        <v>5097</v>
      </c>
      <c r="G6023">
        <v>27</v>
      </c>
      <c r="H6023" t="s">
        <v>5158</v>
      </c>
      <c r="I6023">
        <v>2013</v>
      </c>
      <c r="J6023" t="s">
        <v>5091</v>
      </c>
      <c r="K6023" t="s">
        <v>6493</v>
      </c>
      <c r="L6023">
        <v>4.2233009709999996</v>
      </c>
      <c r="M6023" s="9" t="str">
        <f>Data[[#This Row],[schedule]]&amp;" | "&amp;Data[[#This Row],[section]]</f>
        <v xml:space="preserve">SCHEDULE 14: REPORT ON PASSENGER SATISFACTION INDICATORS | </v>
      </c>
      <c r="N6023" s="9" t="str">
        <f t="shared" si="94"/>
        <v>SCHEDULE 14: REPORT ON PASSENGER SATISFACTION INDICATORS | FY Q4 | Domestic terminal: Feeling of being safe and secure</v>
      </c>
    </row>
    <row r="6024" spans="1:14">
      <c r="A6024" t="s">
        <v>3</v>
      </c>
      <c r="B6024">
        <v>2013</v>
      </c>
      <c r="C6024" t="s">
        <v>5088</v>
      </c>
      <c r="D6024" t="s">
        <v>81</v>
      </c>
      <c r="E6024" t="s">
        <v>81</v>
      </c>
      <c r="F6024" t="s">
        <v>5099</v>
      </c>
      <c r="G6024">
        <v>27</v>
      </c>
      <c r="H6024" t="s">
        <v>5158</v>
      </c>
      <c r="I6024">
        <v>2013</v>
      </c>
      <c r="J6024" t="s">
        <v>5091</v>
      </c>
      <c r="K6024" t="s">
        <v>6494</v>
      </c>
      <c r="L6024">
        <v>4.2295041533650011</v>
      </c>
      <c r="M6024" s="9" t="str">
        <f>Data[[#This Row],[schedule]]&amp;" | "&amp;Data[[#This Row],[section]]</f>
        <v xml:space="preserve">SCHEDULE 14: REPORT ON PASSENGER SATISFACTION INDICATORS | </v>
      </c>
      <c r="N6024" s="9" t="str">
        <f t="shared" si="94"/>
        <v>SCHEDULE 14: REPORT ON PASSENGER SATISFACTION INDICATORS | Annual average | Domestic terminal: Feeling of being safe and secure</v>
      </c>
    </row>
    <row r="6025" spans="1:14">
      <c r="A6025" t="s">
        <v>3</v>
      </c>
      <c r="B6025">
        <v>2013</v>
      </c>
      <c r="C6025" t="s">
        <v>5088</v>
      </c>
      <c r="D6025" t="s">
        <v>81</v>
      </c>
      <c r="E6025" t="s">
        <v>81</v>
      </c>
      <c r="F6025" t="s">
        <v>5089</v>
      </c>
      <c r="G6025">
        <v>28</v>
      </c>
      <c r="H6025" t="s">
        <v>5160</v>
      </c>
      <c r="I6025">
        <v>2013</v>
      </c>
      <c r="J6025" t="s">
        <v>5091</v>
      </c>
      <c r="K6025" t="s">
        <v>6495</v>
      </c>
      <c r="L6025">
        <v>4.0555773565413524</v>
      </c>
      <c r="M6025" s="9" t="str">
        <f>Data[[#This Row],[schedule]]&amp;" | "&amp;Data[[#This Row],[section]]</f>
        <v xml:space="preserve">SCHEDULE 14: REPORT ON PASSENGER SATISFACTION INDICATORS | </v>
      </c>
      <c r="N6025" s="9" t="str">
        <f t="shared" si="94"/>
        <v>SCHEDULE 14: REPORT ON PASSENGER SATISFACTION INDICATORS | FY Q1 | Domestic terminal: Average survey score</v>
      </c>
    </row>
    <row r="6026" spans="1:14">
      <c r="A6026" t="s">
        <v>3</v>
      </c>
      <c r="B6026">
        <v>2013</v>
      </c>
      <c r="C6026" t="s">
        <v>5088</v>
      </c>
      <c r="D6026" t="s">
        <v>81</v>
      </c>
      <c r="E6026" t="s">
        <v>81</v>
      </c>
      <c r="F6026" t="s">
        <v>5093</v>
      </c>
      <c r="G6026">
        <v>28</v>
      </c>
      <c r="H6026" t="s">
        <v>5160</v>
      </c>
      <c r="I6026">
        <v>2013</v>
      </c>
      <c r="J6026" t="s">
        <v>5091</v>
      </c>
      <c r="K6026" t="s">
        <v>6496</v>
      </c>
      <c r="L6026">
        <v>3.9990252811278229</v>
      </c>
      <c r="M6026" s="9" t="str">
        <f>Data[[#This Row],[schedule]]&amp;" | "&amp;Data[[#This Row],[section]]</f>
        <v xml:space="preserve">SCHEDULE 14: REPORT ON PASSENGER SATISFACTION INDICATORS | </v>
      </c>
      <c r="N6026" s="9" t="str">
        <f t="shared" si="94"/>
        <v>SCHEDULE 14: REPORT ON PASSENGER SATISFACTION INDICATORS | FY Q2 | Domestic terminal: Average survey score</v>
      </c>
    </row>
    <row r="6027" spans="1:14">
      <c r="A6027" t="s">
        <v>3</v>
      </c>
      <c r="B6027">
        <v>2013</v>
      </c>
      <c r="C6027" t="s">
        <v>5088</v>
      </c>
      <c r="D6027" t="s">
        <v>81</v>
      </c>
      <c r="E6027" t="s">
        <v>81</v>
      </c>
      <c r="F6027" t="s">
        <v>5095</v>
      </c>
      <c r="G6027">
        <v>28</v>
      </c>
      <c r="H6027" t="s">
        <v>5160</v>
      </c>
      <c r="I6027">
        <v>2013</v>
      </c>
      <c r="J6027" t="s">
        <v>5091</v>
      </c>
      <c r="K6027" t="s">
        <v>6497</v>
      </c>
      <c r="L6027">
        <v>3.9880766969999999</v>
      </c>
      <c r="M6027" s="9" t="str">
        <f>Data[[#This Row],[schedule]]&amp;" | "&amp;Data[[#This Row],[section]]</f>
        <v xml:space="preserve">SCHEDULE 14: REPORT ON PASSENGER SATISFACTION INDICATORS | </v>
      </c>
      <c r="N6027" s="9" t="str">
        <f t="shared" si="94"/>
        <v>SCHEDULE 14: REPORT ON PASSENGER SATISFACTION INDICATORS | FY Q3 | Domestic terminal: Average survey score</v>
      </c>
    </row>
    <row r="6028" spans="1:14">
      <c r="A6028" t="s">
        <v>3</v>
      </c>
      <c r="B6028">
        <v>2013</v>
      </c>
      <c r="C6028" t="s">
        <v>5088</v>
      </c>
      <c r="D6028" t="s">
        <v>81</v>
      </c>
      <c r="E6028" t="s">
        <v>81</v>
      </c>
      <c r="F6028" t="s">
        <v>5097</v>
      </c>
      <c r="G6028">
        <v>28</v>
      </c>
      <c r="H6028" t="s">
        <v>5160</v>
      </c>
      <c r="I6028">
        <v>2013</v>
      </c>
      <c r="J6028" t="s">
        <v>5091</v>
      </c>
      <c r="K6028" t="s">
        <v>6498</v>
      </c>
      <c r="L6028">
        <v>4.0263098980000001</v>
      </c>
      <c r="M6028" s="9" t="str">
        <f>Data[[#This Row],[schedule]]&amp;" | "&amp;Data[[#This Row],[section]]</f>
        <v xml:space="preserve">SCHEDULE 14: REPORT ON PASSENGER SATISFACTION INDICATORS | </v>
      </c>
      <c r="N6028" s="9" t="str">
        <f t="shared" si="94"/>
        <v>SCHEDULE 14: REPORT ON PASSENGER SATISFACTION INDICATORS | FY Q4 | Domestic terminal: Average survey score</v>
      </c>
    </row>
    <row r="6029" spans="1:14">
      <c r="A6029" t="s">
        <v>3</v>
      </c>
      <c r="B6029">
        <v>2013</v>
      </c>
      <c r="C6029" t="s">
        <v>5088</v>
      </c>
      <c r="D6029" t="s">
        <v>81</v>
      </c>
      <c r="E6029" t="s">
        <v>81</v>
      </c>
      <c r="F6029" t="s">
        <v>5099</v>
      </c>
      <c r="G6029">
        <v>28</v>
      </c>
      <c r="H6029" t="s">
        <v>5160</v>
      </c>
      <c r="I6029">
        <v>2013</v>
      </c>
      <c r="J6029" t="s">
        <v>5091</v>
      </c>
      <c r="K6029" t="s">
        <v>6499</v>
      </c>
      <c r="L6029">
        <v>4.0172473082355102</v>
      </c>
      <c r="M6029" s="9" t="str">
        <f>Data[[#This Row],[schedule]]&amp;" | "&amp;Data[[#This Row],[section]]</f>
        <v xml:space="preserve">SCHEDULE 14: REPORT ON PASSENGER SATISFACTION INDICATORS | </v>
      </c>
      <c r="N6029" s="9" t="str">
        <f t="shared" si="94"/>
        <v>SCHEDULE 14: REPORT ON PASSENGER SATISFACTION INDICATORS | Annual average | Domestic terminal: Average survey score</v>
      </c>
    </row>
    <row r="6030" spans="1:14">
      <c r="A6030" t="s">
        <v>3</v>
      </c>
      <c r="B6030">
        <v>2013</v>
      </c>
      <c r="C6030" t="s">
        <v>5088</v>
      </c>
      <c r="D6030" t="s">
        <v>81</v>
      </c>
      <c r="E6030" t="s">
        <v>81</v>
      </c>
      <c r="F6030" t="s">
        <v>5089</v>
      </c>
      <c r="G6030">
        <v>31</v>
      </c>
      <c r="H6030" t="s">
        <v>5166</v>
      </c>
      <c r="I6030">
        <v>2013</v>
      </c>
      <c r="J6030" t="s">
        <v>5091</v>
      </c>
      <c r="K6030" t="s">
        <v>5114</v>
      </c>
      <c r="L6030">
        <v>3.99</v>
      </c>
      <c r="M6030" s="9" t="str">
        <f>Data[[#This Row],[schedule]]&amp;" | "&amp;Data[[#This Row],[section]]</f>
        <v xml:space="preserve">SCHEDULE 14: REPORT ON PASSENGER SATISFACTION INDICATORS | </v>
      </c>
      <c r="N6030" s="9" t="str">
        <f t="shared" si="94"/>
        <v>SCHEDULE 14: REPORT ON PASSENGER SATISFACTION INDICATORS | FY Q1 | International terminal: Ease of finding your way through an airport</v>
      </c>
    </row>
    <row r="6031" spans="1:14">
      <c r="A6031" t="s">
        <v>3</v>
      </c>
      <c r="B6031">
        <v>2013</v>
      </c>
      <c r="C6031" t="s">
        <v>5088</v>
      </c>
      <c r="D6031" t="s">
        <v>81</v>
      </c>
      <c r="E6031" t="s">
        <v>81</v>
      </c>
      <c r="F6031" t="s">
        <v>5093</v>
      </c>
      <c r="G6031">
        <v>31</v>
      </c>
      <c r="H6031" t="s">
        <v>5166</v>
      </c>
      <c r="I6031">
        <v>2013</v>
      </c>
      <c r="J6031" t="s">
        <v>5091</v>
      </c>
      <c r="K6031" t="s">
        <v>6500</v>
      </c>
      <c r="L6031">
        <v>4.0708661418912833</v>
      </c>
      <c r="M6031" s="9" t="str">
        <f>Data[[#This Row],[schedule]]&amp;" | "&amp;Data[[#This Row],[section]]</f>
        <v xml:space="preserve">SCHEDULE 14: REPORT ON PASSENGER SATISFACTION INDICATORS | </v>
      </c>
      <c r="N6031" s="9" t="str">
        <f t="shared" si="94"/>
        <v>SCHEDULE 14: REPORT ON PASSENGER SATISFACTION INDICATORS | FY Q2 | International terminal: Ease of finding your way through an airport</v>
      </c>
    </row>
    <row r="6032" spans="1:14">
      <c r="A6032" t="s">
        <v>3</v>
      </c>
      <c r="B6032">
        <v>2013</v>
      </c>
      <c r="C6032" t="s">
        <v>5088</v>
      </c>
      <c r="D6032" t="s">
        <v>81</v>
      </c>
      <c r="E6032" t="s">
        <v>81</v>
      </c>
      <c r="F6032" t="s">
        <v>5095</v>
      </c>
      <c r="G6032">
        <v>31</v>
      </c>
      <c r="H6032" t="s">
        <v>5166</v>
      </c>
      <c r="I6032">
        <v>2013</v>
      </c>
      <c r="J6032" t="s">
        <v>5091</v>
      </c>
      <c r="K6032" t="s">
        <v>6501</v>
      </c>
      <c r="L6032">
        <v>4.1172413790000002</v>
      </c>
      <c r="M6032" s="9" t="str">
        <f>Data[[#This Row],[schedule]]&amp;" | "&amp;Data[[#This Row],[section]]</f>
        <v xml:space="preserve">SCHEDULE 14: REPORT ON PASSENGER SATISFACTION INDICATORS | </v>
      </c>
      <c r="N6032" s="9" t="str">
        <f t="shared" si="94"/>
        <v>SCHEDULE 14: REPORT ON PASSENGER SATISFACTION INDICATORS | FY Q3 | International terminal: Ease of finding your way through an airport</v>
      </c>
    </row>
    <row r="6033" spans="1:14">
      <c r="A6033" t="s">
        <v>3</v>
      </c>
      <c r="B6033">
        <v>2013</v>
      </c>
      <c r="C6033" t="s">
        <v>5088</v>
      </c>
      <c r="D6033" t="s">
        <v>81</v>
      </c>
      <c r="E6033" t="s">
        <v>81</v>
      </c>
      <c r="F6033" t="s">
        <v>5097</v>
      </c>
      <c r="G6033">
        <v>31</v>
      </c>
      <c r="H6033" t="s">
        <v>5166</v>
      </c>
      <c r="I6033">
        <v>2013</v>
      </c>
      <c r="J6033" t="s">
        <v>5091</v>
      </c>
      <c r="K6033" t="s">
        <v>6502</v>
      </c>
      <c r="L6033">
        <v>4.151515152</v>
      </c>
      <c r="M6033" s="9" t="str">
        <f>Data[[#This Row],[schedule]]&amp;" | "&amp;Data[[#This Row],[section]]</f>
        <v xml:space="preserve">SCHEDULE 14: REPORT ON PASSENGER SATISFACTION INDICATORS | </v>
      </c>
      <c r="N6033" s="9" t="str">
        <f t="shared" si="94"/>
        <v>SCHEDULE 14: REPORT ON PASSENGER SATISFACTION INDICATORS | FY Q4 | International terminal: Ease of finding your way through an airport</v>
      </c>
    </row>
    <row r="6034" spans="1:14">
      <c r="A6034" t="s">
        <v>3</v>
      </c>
      <c r="B6034">
        <v>2013</v>
      </c>
      <c r="C6034" t="s">
        <v>5088</v>
      </c>
      <c r="D6034" t="s">
        <v>81</v>
      </c>
      <c r="E6034" t="s">
        <v>81</v>
      </c>
      <c r="F6034" t="s">
        <v>5099</v>
      </c>
      <c r="G6034">
        <v>31</v>
      </c>
      <c r="H6034" t="s">
        <v>5166</v>
      </c>
      <c r="I6034">
        <v>2013</v>
      </c>
      <c r="J6034" t="s">
        <v>5091</v>
      </c>
      <c r="K6034" t="s">
        <v>6503</v>
      </c>
      <c r="L6034">
        <v>4.0824056682636947</v>
      </c>
      <c r="M6034" s="9" t="str">
        <f>Data[[#This Row],[schedule]]&amp;" | "&amp;Data[[#This Row],[section]]</f>
        <v xml:space="preserve">SCHEDULE 14: REPORT ON PASSENGER SATISFACTION INDICATORS | </v>
      </c>
      <c r="N6034" s="9" t="str">
        <f t="shared" si="94"/>
        <v>SCHEDULE 14: REPORT ON PASSENGER SATISFACTION INDICATORS | Annual average | International terminal: Ease of finding your way through an airport</v>
      </c>
    </row>
    <row r="6035" spans="1:14">
      <c r="A6035" t="s">
        <v>3</v>
      </c>
      <c r="B6035">
        <v>2013</v>
      </c>
      <c r="C6035" t="s">
        <v>5088</v>
      </c>
      <c r="D6035" t="s">
        <v>81</v>
      </c>
      <c r="E6035" t="s">
        <v>81</v>
      </c>
      <c r="F6035" t="s">
        <v>5089</v>
      </c>
      <c r="G6035">
        <v>32</v>
      </c>
      <c r="H6035" t="s">
        <v>5171</v>
      </c>
      <c r="I6035">
        <v>2013</v>
      </c>
      <c r="J6035" t="s">
        <v>5091</v>
      </c>
      <c r="K6035" t="s">
        <v>5319</v>
      </c>
      <c r="L6035">
        <v>3.89</v>
      </c>
      <c r="M6035" s="9" t="str">
        <f>Data[[#This Row],[schedule]]&amp;" | "&amp;Data[[#This Row],[section]]</f>
        <v xml:space="preserve">SCHEDULE 14: REPORT ON PASSENGER SATISFACTION INDICATORS | </v>
      </c>
      <c r="N6035" s="9" t="str">
        <f t="shared" si="94"/>
        <v>SCHEDULE 14: REPORT ON PASSENGER SATISFACTION INDICATORS | FY Q1 | International terminal: Ease of making connections with other flights</v>
      </c>
    </row>
    <row r="6036" spans="1:14">
      <c r="A6036" t="s">
        <v>3</v>
      </c>
      <c r="B6036">
        <v>2013</v>
      </c>
      <c r="C6036" t="s">
        <v>5088</v>
      </c>
      <c r="D6036" t="s">
        <v>81</v>
      </c>
      <c r="E6036" t="s">
        <v>81</v>
      </c>
      <c r="F6036" t="s">
        <v>5093</v>
      </c>
      <c r="G6036">
        <v>32</v>
      </c>
      <c r="H6036" t="s">
        <v>5171</v>
      </c>
      <c r="I6036">
        <v>2013</v>
      </c>
      <c r="J6036" t="s">
        <v>5091</v>
      </c>
      <c r="K6036" t="s">
        <v>6504</v>
      </c>
      <c r="L6036">
        <v>4.264705882511941</v>
      </c>
      <c r="M6036" s="9" t="str">
        <f>Data[[#This Row],[schedule]]&amp;" | "&amp;Data[[#This Row],[section]]</f>
        <v xml:space="preserve">SCHEDULE 14: REPORT ON PASSENGER SATISFACTION INDICATORS | </v>
      </c>
      <c r="N6036" s="9" t="str">
        <f t="shared" si="94"/>
        <v>SCHEDULE 14: REPORT ON PASSENGER SATISFACTION INDICATORS | FY Q2 | International terminal: Ease of making connections with other flights</v>
      </c>
    </row>
    <row r="6037" spans="1:14">
      <c r="A6037" t="s">
        <v>3</v>
      </c>
      <c r="B6037">
        <v>2013</v>
      </c>
      <c r="C6037" t="s">
        <v>5088</v>
      </c>
      <c r="D6037" t="s">
        <v>81</v>
      </c>
      <c r="E6037" t="s">
        <v>81</v>
      </c>
      <c r="F6037" t="s">
        <v>5095</v>
      </c>
      <c r="G6037">
        <v>32</v>
      </c>
      <c r="H6037" t="s">
        <v>5171</v>
      </c>
      <c r="I6037">
        <v>2013</v>
      </c>
      <c r="J6037" t="s">
        <v>5091</v>
      </c>
      <c r="K6037" t="s">
        <v>6505</v>
      </c>
      <c r="L6037">
        <v>4.2765957449999998</v>
      </c>
      <c r="M6037" s="9" t="str">
        <f>Data[[#This Row],[schedule]]&amp;" | "&amp;Data[[#This Row],[section]]</f>
        <v xml:space="preserve">SCHEDULE 14: REPORT ON PASSENGER SATISFACTION INDICATORS | </v>
      </c>
      <c r="N6037" s="9" t="str">
        <f t="shared" si="94"/>
        <v>SCHEDULE 14: REPORT ON PASSENGER SATISFACTION INDICATORS | FY Q3 | International terminal: Ease of making connections with other flights</v>
      </c>
    </row>
    <row r="6038" spans="1:14">
      <c r="A6038" t="s">
        <v>3</v>
      </c>
      <c r="B6038">
        <v>2013</v>
      </c>
      <c r="C6038" t="s">
        <v>5088</v>
      </c>
      <c r="D6038" t="s">
        <v>81</v>
      </c>
      <c r="E6038" t="s">
        <v>81</v>
      </c>
      <c r="F6038" t="s">
        <v>5097</v>
      </c>
      <c r="G6038">
        <v>32</v>
      </c>
      <c r="H6038" t="s">
        <v>5171</v>
      </c>
      <c r="I6038">
        <v>2013</v>
      </c>
      <c r="J6038" t="s">
        <v>5091</v>
      </c>
      <c r="K6038" t="s">
        <v>5102</v>
      </c>
      <c r="L6038">
        <v>4.28</v>
      </c>
      <c r="M6038" s="9" t="str">
        <f>Data[[#This Row],[schedule]]&amp;" | "&amp;Data[[#This Row],[section]]</f>
        <v xml:space="preserve">SCHEDULE 14: REPORT ON PASSENGER SATISFACTION INDICATORS | </v>
      </c>
      <c r="N6038" s="9" t="str">
        <f t="shared" si="94"/>
        <v>SCHEDULE 14: REPORT ON PASSENGER SATISFACTION INDICATORS | FY Q4 | International terminal: Ease of making connections with other flights</v>
      </c>
    </row>
    <row r="6039" spans="1:14">
      <c r="A6039" t="s">
        <v>3</v>
      </c>
      <c r="B6039">
        <v>2013</v>
      </c>
      <c r="C6039" t="s">
        <v>5088</v>
      </c>
      <c r="D6039" t="s">
        <v>81</v>
      </c>
      <c r="E6039" t="s">
        <v>81</v>
      </c>
      <c r="F6039" t="s">
        <v>5099</v>
      </c>
      <c r="G6039">
        <v>32</v>
      </c>
      <c r="H6039" t="s">
        <v>5171</v>
      </c>
      <c r="I6039">
        <v>2013</v>
      </c>
      <c r="J6039" t="s">
        <v>5091</v>
      </c>
      <c r="K6039" t="s">
        <v>6506</v>
      </c>
      <c r="L6039">
        <v>4.1778254068826977</v>
      </c>
      <c r="M6039" s="9" t="str">
        <f>Data[[#This Row],[schedule]]&amp;" | "&amp;Data[[#This Row],[section]]</f>
        <v xml:space="preserve">SCHEDULE 14: REPORT ON PASSENGER SATISFACTION INDICATORS | </v>
      </c>
      <c r="N6039" s="9" t="str">
        <f t="shared" si="94"/>
        <v>SCHEDULE 14: REPORT ON PASSENGER SATISFACTION INDICATORS | Annual average | International terminal: Ease of making connections with other flights</v>
      </c>
    </row>
    <row r="6040" spans="1:14">
      <c r="A6040" t="s">
        <v>3</v>
      </c>
      <c r="B6040">
        <v>2013</v>
      </c>
      <c r="C6040" t="s">
        <v>5088</v>
      </c>
      <c r="D6040" t="s">
        <v>81</v>
      </c>
      <c r="E6040" t="s">
        <v>81</v>
      </c>
      <c r="F6040" t="s">
        <v>5089</v>
      </c>
      <c r="G6040">
        <v>33</v>
      </c>
      <c r="H6040" t="s">
        <v>5173</v>
      </c>
      <c r="I6040">
        <v>2013</v>
      </c>
      <c r="J6040" t="s">
        <v>5091</v>
      </c>
      <c r="K6040" t="s">
        <v>5110</v>
      </c>
      <c r="L6040">
        <v>4.0199999999999996</v>
      </c>
      <c r="M6040" s="9" t="str">
        <f>Data[[#This Row],[schedule]]&amp;" | "&amp;Data[[#This Row],[section]]</f>
        <v xml:space="preserve">SCHEDULE 14: REPORT ON PASSENGER SATISFACTION INDICATORS | </v>
      </c>
      <c r="N6040" s="9" t="str">
        <f t="shared" si="94"/>
        <v>SCHEDULE 14: REPORT ON PASSENGER SATISFACTION INDICATORS | FY Q1 | International terminal: Flight information display screens</v>
      </c>
    </row>
    <row r="6041" spans="1:14">
      <c r="A6041" t="s">
        <v>3</v>
      </c>
      <c r="B6041">
        <v>2013</v>
      </c>
      <c r="C6041" t="s">
        <v>5088</v>
      </c>
      <c r="D6041" t="s">
        <v>81</v>
      </c>
      <c r="E6041" t="s">
        <v>81</v>
      </c>
      <c r="F6041" t="s">
        <v>5093</v>
      </c>
      <c r="G6041">
        <v>33</v>
      </c>
      <c r="H6041" t="s">
        <v>5173</v>
      </c>
      <c r="I6041">
        <v>2013</v>
      </c>
      <c r="J6041" t="s">
        <v>5091</v>
      </c>
      <c r="K6041" t="s">
        <v>6507</v>
      </c>
      <c r="L6041">
        <v>4.0775193800039604</v>
      </c>
      <c r="M6041" s="9" t="str">
        <f>Data[[#This Row],[schedule]]&amp;" | "&amp;Data[[#This Row],[section]]</f>
        <v xml:space="preserve">SCHEDULE 14: REPORT ON PASSENGER SATISFACTION INDICATORS | </v>
      </c>
      <c r="N6041" s="9" t="str">
        <f t="shared" si="94"/>
        <v>SCHEDULE 14: REPORT ON PASSENGER SATISFACTION INDICATORS | FY Q2 | International terminal: Flight information display screens</v>
      </c>
    </row>
    <row r="6042" spans="1:14">
      <c r="A6042" t="s">
        <v>3</v>
      </c>
      <c r="B6042">
        <v>2013</v>
      </c>
      <c r="C6042" t="s">
        <v>5088</v>
      </c>
      <c r="D6042" t="s">
        <v>81</v>
      </c>
      <c r="E6042" t="s">
        <v>81</v>
      </c>
      <c r="F6042" t="s">
        <v>5095</v>
      </c>
      <c r="G6042">
        <v>33</v>
      </c>
      <c r="H6042" t="s">
        <v>5173</v>
      </c>
      <c r="I6042">
        <v>2013</v>
      </c>
      <c r="J6042" t="s">
        <v>5091</v>
      </c>
      <c r="K6042" t="s">
        <v>6508</v>
      </c>
      <c r="L6042">
        <v>4.165517242</v>
      </c>
      <c r="M6042" s="9" t="str">
        <f>Data[[#This Row],[schedule]]&amp;" | "&amp;Data[[#This Row],[section]]</f>
        <v xml:space="preserve">SCHEDULE 14: REPORT ON PASSENGER SATISFACTION INDICATORS | </v>
      </c>
      <c r="N6042" s="9" t="str">
        <f t="shared" si="94"/>
        <v>SCHEDULE 14: REPORT ON PASSENGER SATISFACTION INDICATORS | FY Q3 | International terminal: Flight information display screens</v>
      </c>
    </row>
    <row r="6043" spans="1:14">
      <c r="A6043" t="s">
        <v>3</v>
      </c>
      <c r="B6043">
        <v>2013</v>
      </c>
      <c r="C6043" t="s">
        <v>5088</v>
      </c>
      <c r="D6043" t="s">
        <v>81</v>
      </c>
      <c r="E6043" t="s">
        <v>81</v>
      </c>
      <c r="F6043" t="s">
        <v>5097</v>
      </c>
      <c r="G6043">
        <v>33</v>
      </c>
      <c r="H6043" t="s">
        <v>5173</v>
      </c>
      <c r="I6043">
        <v>2013</v>
      </c>
      <c r="J6043" t="s">
        <v>5091</v>
      </c>
      <c r="K6043" t="s">
        <v>6509</v>
      </c>
      <c r="L6043">
        <v>4.1283185839999996</v>
      </c>
      <c r="M6043" s="9" t="str">
        <f>Data[[#This Row],[schedule]]&amp;" | "&amp;Data[[#This Row],[section]]</f>
        <v xml:space="preserve">SCHEDULE 14: REPORT ON PASSENGER SATISFACTION INDICATORS | </v>
      </c>
      <c r="N6043" s="9" t="str">
        <f t="shared" si="94"/>
        <v>SCHEDULE 14: REPORT ON PASSENGER SATISFACTION INDICATORS | FY Q4 | International terminal: Flight information display screens</v>
      </c>
    </row>
    <row r="6044" spans="1:14">
      <c r="A6044" t="s">
        <v>3</v>
      </c>
      <c r="B6044">
        <v>2013</v>
      </c>
      <c r="C6044" t="s">
        <v>5088</v>
      </c>
      <c r="D6044" t="s">
        <v>81</v>
      </c>
      <c r="E6044" t="s">
        <v>81</v>
      </c>
      <c r="F6044" t="s">
        <v>5099</v>
      </c>
      <c r="G6044">
        <v>33</v>
      </c>
      <c r="H6044" t="s">
        <v>5173</v>
      </c>
      <c r="I6044">
        <v>2013</v>
      </c>
      <c r="J6044" t="s">
        <v>5091</v>
      </c>
      <c r="K6044" t="s">
        <v>6510</v>
      </c>
      <c r="L6044">
        <v>4.0978388014480149</v>
      </c>
      <c r="M6044" s="9" t="str">
        <f>Data[[#This Row],[schedule]]&amp;" | "&amp;Data[[#This Row],[section]]</f>
        <v xml:space="preserve">SCHEDULE 14: REPORT ON PASSENGER SATISFACTION INDICATORS | </v>
      </c>
      <c r="N6044" s="9" t="str">
        <f t="shared" si="94"/>
        <v>SCHEDULE 14: REPORT ON PASSENGER SATISFACTION INDICATORS | Annual average | International terminal: Flight information display screens</v>
      </c>
    </row>
    <row r="6045" spans="1:14">
      <c r="A6045" t="s">
        <v>3</v>
      </c>
      <c r="B6045">
        <v>2013</v>
      </c>
      <c r="C6045" t="s">
        <v>5088</v>
      </c>
      <c r="D6045" t="s">
        <v>81</v>
      </c>
      <c r="E6045" t="s">
        <v>81</v>
      </c>
      <c r="F6045" t="s">
        <v>5089</v>
      </c>
      <c r="G6045">
        <v>34</v>
      </c>
      <c r="H6045" t="s">
        <v>5175</v>
      </c>
      <c r="I6045">
        <v>2013</v>
      </c>
      <c r="J6045" t="s">
        <v>5091</v>
      </c>
      <c r="K6045" t="s">
        <v>5314</v>
      </c>
      <c r="L6045">
        <v>3.85</v>
      </c>
      <c r="M6045" s="9" t="str">
        <f>Data[[#This Row],[schedule]]&amp;" | "&amp;Data[[#This Row],[section]]</f>
        <v xml:space="preserve">SCHEDULE 14: REPORT ON PASSENGER SATISFACTION INDICATORS | </v>
      </c>
      <c r="N6045" s="9" t="str">
        <f t="shared" si="94"/>
        <v>SCHEDULE 14: REPORT ON PASSENGER SATISFACTION INDICATORS | FY Q1 | International terminal: Walking distance within and/or between terminals</v>
      </c>
    </row>
    <row r="6046" spans="1:14">
      <c r="A6046" t="s">
        <v>3</v>
      </c>
      <c r="B6046">
        <v>2013</v>
      </c>
      <c r="C6046" t="s">
        <v>5088</v>
      </c>
      <c r="D6046" t="s">
        <v>81</v>
      </c>
      <c r="E6046" t="s">
        <v>81</v>
      </c>
      <c r="F6046" t="s">
        <v>5093</v>
      </c>
      <c r="G6046">
        <v>34</v>
      </c>
      <c r="H6046" t="s">
        <v>5175</v>
      </c>
      <c r="I6046">
        <v>2013</v>
      </c>
      <c r="J6046" t="s">
        <v>5091</v>
      </c>
      <c r="K6046" t="s">
        <v>6511</v>
      </c>
      <c r="L6046">
        <v>3.8976377954345902</v>
      </c>
      <c r="M6046" s="9" t="str">
        <f>Data[[#This Row],[schedule]]&amp;" | "&amp;Data[[#This Row],[section]]</f>
        <v xml:space="preserve">SCHEDULE 14: REPORT ON PASSENGER SATISFACTION INDICATORS | </v>
      </c>
      <c r="N6046" s="9" t="str">
        <f t="shared" si="94"/>
        <v>SCHEDULE 14: REPORT ON PASSENGER SATISFACTION INDICATORS | FY Q2 | International terminal: Walking distance within and/or between terminals</v>
      </c>
    </row>
    <row r="6047" spans="1:14">
      <c r="A6047" t="s">
        <v>3</v>
      </c>
      <c r="B6047">
        <v>2013</v>
      </c>
      <c r="C6047" t="s">
        <v>5088</v>
      </c>
      <c r="D6047" t="s">
        <v>81</v>
      </c>
      <c r="E6047" t="s">
        <v>81</v>
      </c>
      <c r="F6047" t="s">
        <v>5095</v>
      </c>
      <c r="G6047">
        <v>34</v>
      </c>
      <c r="H6047" t="s">
        <v>5175</v>
      </c>
      <c r="I6047">
        <v>2013</v>
      </c>
      <c r="J6047" t="s">
        <v>5091</v>
      </c>
      <c r="K6047" t="s">
        <v>6512</v>
      </c>
      <c r="L6047">
        <v>4.082758621</v>
      </c>
      <c r="M6047" s="9" t="str">
        <f>Data[[#This Row],[schedule]]&amp;" | "&amp;Data[[#This Row],[section]]</f>
        <v xml:space="preserve">SCHEDULE 14: REPORT ON PASSENGER SATISFACTION INDICATORS | </v>
      </c>
      <c r="N6047" s="9" t="str">
        <f t="shared" si="94"/>
        <v>SCHEDULE 14: REPORT ON PASSENGER SATISFACTION INDICATORS | FY Q3 | International terminal: Walking distance within and/or between terminals</v>
      </c>
    </row>
    <row r="6048" spans="1:14">
      <c r="A6048" t="s">
        <v>3</v>
      </c>
      <c r="B6048">
        <v>2013</v>
      </c>
      <c r="C6048" t="s">
        <v>5088</v>
      </c>
      <c r="D6048" t="s">
        <v>81</v>
      </c>
      <c r="E6048" t="s">
        <v>81</v>
      </c>
      <c r="F6048" t="s">
        <v>5097</v>
      </c>
      <c r="G6048">
        <v>34</v>
      </c>
      <c r="H6048" t="s">
        <v>5175</v>
      </c>
      <c r="I6048">
        <v>2013</v>
      </c>
      <c r="J6048" t="s">
        <v>5091</v>
      </c>
      <c r="K6048" t="s">
        <v>6513</v>
      </c>
      <c r="L6048">
        <v>4.099099099</v>
      </c>
      <c r="M6048" s="9" t="str">
        <f>Data[[#This Row],[schedule]]&amp;" | "&amp;Data[[#This Row],[section]]</f>
        <v xml:space="preserve">SCHEDULE 14: REPORT ON PASSENGER SATISFACTION INDICATORS | </v>
      </c>
      <c r="N6048" s="9" t="str">
        <f t="shared" si="94"/>
        <v>SCHEDULE 14: REPORT ON PASSENGER SATISFACTION INDICATORS | FY Q4 | International terminal: Walking distance within and/or between terminals</v>
      </c>
    </row>
    <row r="6049" spans="1:14">
      <c r="A6049" t="s">
        <v>3</v>
      </c>
      <c r="B6049">
        <v>2013</v>
      </c>
      <c r="C6049" t="s">
        <v>5088</v>
      </c>
      <c r="D6049" t="s">
        <v>81</v>
      </c>
      <c r="E6049" t="s">
        <v>81</v>
      </c>
      <c r="F6049" t="s">
        <v>5099</v>
      </c>
      <c r="G6049">
        <v>34</v>
      </c>
      <c r="H6049" t="s">
        <v>5175</v>
      </c>
      <c r="I6049">
        <v>2013</v>
      </c>
      <c r="J6049" t="s">
        <v>5091</v>
      </c>
      <c r="K6049" t="s">
        <v>6514</v>
      </c>
      <c r="L6049">
        <v>3.982373878890336</v>
      </c>
      <c r="M6049" s="9" t="str">
        <f>Data[[#This Row],[schedule]]&amp;" | "&amp;Data[[#This Row],[section]]</f>
        <v xml:space="preserve">SCHEDULE 14: REPORT ON PASSENGER SATISFACTION INDICATORS | </v>
      </c>
      <c r="N6049" s="9" t="str">
        <f t="shared" si="94"/>
        <v>SCHEDULE 14: REPORT ON PASSENGER SATISFACTION INDICATORS | Annual average | International terminal: Walking distance within and/or between terminals</v>
      </c>
    </row>
    <row r="6050" spans="1:14">
      <c r="A6050" t="s">
        <v>3</v>
      </c>
      <c r="B6050">
        <v>2013</v>
      </c>
      <c r="C6050" t="s">
        <v>5088</v>
      </c>
      <c r="D6050" t="s">
        <v>81</v>
      </c>
      <c r="E6050" t="s">
        <v>81</v>
      </c>
      <c r="F6050" t="s">
        <v>5089</v>
      </c>
      <c r="G6050">
        <v>35</v>
      </c>
      <c r="H6050" t="s">
        <v>5178</v>
      </c>
      <c r="I6050">
        <v>2013</v>
      </c>
      <c r="J6050" t="s">
        <v>5091</v>
      </c>
      <c r="K6050" t="s">
        <v>5096</v>
      </c>
      <c r="L6050">
        <v>4.1900000000000004</v>
      </c>
      <c r="M6050" s="9" t="str">
        <f>Data[[#This Row],[schedule]]&amp;" | "&amp;Data[[#This Row],[section]]</f>
        <v xml:space="preserve">SCHEDULE 14: REPORT ON PASSENGER SATISFACTION INDICATORS | </v>
      </c>
      <c r="N6050" s="9" t="str">
        <f t="shared" si="94"/>
        <v>SCHEDULE 14: REPORT ON PASSENGER SATISFACTION INDICATORS | FY Q1 | International terminal: Availability of baggage carts/trolleys</v>
      </c>
    </row>
    <row r="6051" spans="1:14">
      <c r="A6051" t="s">
        <v>3</v>
      </c>
      <c r="B6051">
        <v>2013</v>
      </c>
      <c r="C6051" t="s">
        <v>5088</v>
      </c>
      <c r="D6051" t="s">
        <v>81</v>
      </c>
      <c r="E6051" t="s">
        <v>81</v>
      </c>
      <c r="F6051" t="s">
        <v>5093</v>
      </c>
      <c r="G6051">
        <v>35</v>
      </c>
      <c r="H6051" t="s">
        <v>5178</v>
      </c>
      <c r="I6051">
        <v>2013</v>
      </c>
      <c r="J6051" t="s">
        <v>5091</v>
      </c>
      <c r="K6051" t="s">
        <v>6515</v>
      </c>
      <c r="L6051">
        <v>4.0736842106853164</v>
      </c>
      <c r="M6051" s="9" t="str">
        <f>Data[[#This Row],[schedule]]&amp;" | "&amp;Data[[#This Row],[section]]</f>
        <v xml:space="preserve">SCHEDULE 14: REPORT ON PASSENGER SATISFACTION INDICATORS | </v>
      </c>
      <c r="N6051" s="9" t="str">
        <f t="shared" si="94"/>
        <v>SCHEDULE 14: REPORT ON PASSENGER SATISFACTION INDICATORS | FY Q2 | International terminal: Availability of baggage carts/trolleys</v>
      </c>
    </row>
    <row r="6052" spans="1:14">
      <c r="A6052" t="s">
        <v>3</v>
      </c>
      <c r="B6052">
        <v>2013</v>
      </c>
      <c r="C6052" t="s">
        <v>5088</v>
      </c>
      <c r="D6052" t="s">
        <v>81</v>
      </c>
      <c r="E6052" t="s">
        <v>81</v>
      </c>
      <c r="F6052" t="s">
        <v>5095</v>
      </c>
      <c r="G6052">
        <v>35</v>
      </c>
      <c r="H6052" t="s">
        <v>5178</v>
      </c>
      <c r="I6052">
        <v>2013</v>
      </c>
      <c r="J6052" t="s">
        <v>5091</v>
      </c>
      <c r="K6052" t="s">
        <v>6516</v>
      </c>
      <c r="L6052">
        <v>4.2444444450000001</v>
      </c>
      <c r="M6052" s="9" t="str">
        <f>Data[[#This Row],[schedule]]&amp;" | "&amp;Data[[#This Row],[section]]</f>
        <v xml:space="preserve">SCHEDULE 14: REPORT ON PASSENGER SATISFACTION INDICATORS | </v>
      </c>
      <c r="N6052" s="9" t="str">
        <f t="shared" si="94"/>
        <v>SCHEDULE 14: REPORT ON PASSENGER SATISFACTION INDICATORS | FY Q3 | International terminal: Availability of baggage carts/trolleys</v>
      </c>
    </row>
    <row r="6053" spans="1:14">
      <c r="A6053" t="s">
        <v>3</v>
      </c>
      <c r="B6053">
        <v>2013</v>
      </c>
      <c r="C6053" t="s">
        <v>5088</v>
      </c>
      <c r="D6053" t="s">
        <v>81</v>
      </c>
      <c r="E6053" t="s">
        <v>81</v>
      </c>
      <c r="F6053" t="s">
        <v>5097</v>
      </c>
      <c r="G6053">
        <v>35</v>
      </c>
      <c r="H6053" t="s">
        <v>5178</v>
      </c>
      <c r="I6053">
        <v>2013</v>
      </c>
      <c r="J6053" t="s">
        <v>5091</v>
      </c>
      <c r="K6053" t="s">
        <v>6517</v>
      </c>
      <c r="L6053">
        <v>4.1006711410000003</v>
      </c>
      <c r="M6053" s="9" t="str">
        <f>Data[[#This Row],[schedule]]&amp;" | "&amp;Data[[#This Row],[section]]</f>
        <v xml:space="preserve">SCHEDULE 14: REPORT ON PASSENGER SATISFACTION INDICATORS | </v>
      </c>
      <c r="N6053" s="9" t="str">
        <f t="shared" si="94"/>
        <v>SCHEDULE 14: REPORT ON PASSENGER SATISFACTION INDICATORS | FY Q4 | International terminal: Availability of baggage carts/trolleys</v>
      </c>
    </row>
    <row r="6054" spans="1:14">
      <c r="A6054" t="s">
        <v>3</v>
      </c>
      <c r="B6054">
        <v>2013</v>
      </c>
      <c r="C6054" t="s">
        <v>5088</v>
      </c>
      <c r="D6054" t="s">
        <v>81</v>
      </c>
      <c r="E6054" t="s">
        <v>81</v>
      </c>
      <c r="F6054" t="s">
        <v>5099</v>
      </c>
      <c r="G6054">
        <v>35</v>
      </c>
      <c r="H6054" t="s">
        <v>5178</v>
      </c>
      <c r="I6054">
        <v>2013</v>
      </c>
      <c r="J6054" t="s">
        <v>5091</v>
      </c>
      <c r="K6054" t="s">
        <v>6518</v>
      </c>
      <c r="L6054">
        <v>4.1521999491018402</v>
      </c>
      <c r="M6054" s="9" t="str">
        <f>Data[[#This Row],[schedule]]&amp;" | "&amp;Data[[#This Row],[section]]</f>
        <v xml:space="preserve">SCHEDULE 14: REPORT ON PASSENGER SATISFACTION INDICATORS | </v>
      </c>
      <c r="N6054" s="9" t="str">
        <f t="shared" si="94"/>
        <v>SCHEDULE 14: REPORT ON PASSENGER SATISFACTION INDICATORS | Annual average | International terminal: Availability of baggage carts/trolleys</v>
      </c>
    </row>
    <row r="6055" spans="1:14">
      <c r="A6055" t="s">
        <v>3</v>
      </c>
      <c r="B6055">
        <v>2013</v>
      </c>
      <c r="C6055" t="s">
        <v>5088</v>
      </c>
      <c r="D6055" t="s">
        <v>81</v>
      </c>
      <c r="E6055" t="s">
        <v>81</v>
      </c>
      <c r="F6055" t="s">
        <v>5089</v>
      </c>
      <c r="G6055">
        <v>36</v>
      </c>
      <c r="H6055" t="s">
        <v>5182</v>
      </c>
      <c r="I6055">
        <v>2013</v>
      </c>
      <c r="J6055" t="s">
        <v>5091</v>
      </c>
      <c r="K6055" t="s">
        <v>5167</v>
      </c>
      <c r="L6055">
        <v>4.18</v>
      </c>
      <c r="M6055" s="9" t="str">
        <f>Data[[#This Row],[schedule]]&amp;" | "&amp;Data[[#This Row],[section]]</f>
        <v xml:space="preserve">SCHEDULE 14: REPORT ON PASSENGER SATISFACTION INDICATORS | </v>
      </c>
      <c r="N6055" s="9" t="str">
        <f t="shared" si="94"/>
        <v>SCHEDULE 14: REPORT ON PASSENGER SATISFACTION INDICATORS | FY Q1 | International terminal: Courtesy, helpfulness of airport staff (excluding check-in and security)</v>
      </c>
    </row>
    <row r="6056" spans="1:14">
      <c r="A6056" t="s">
        <v>3</v>
      </c>
      <c r="B6056">
        <v>2013</v>
      </c>
      <c r="C6056" t="s">
        <v>5088</v>
      </c>
      <c r="D6056" t="s">
        <v>81</v>
      </c>
      <c r="E6056" t="s">
        <v>81</v>
      </c>
      <c r="F6056" t="s">
        <v>5093</v>
      </c>
      <c r="G6056">
        <v>36</v>
      </c>
      <c r="H6056" t="s">
        <v>5182</v>
      </c>
      <c r="I6056">
        <v>2013</v>
      </c>
      <c r="J6056" t="s">
        <v>5091</v>
      </c>
      <c r="K6056" t="s">
        <v>6519</v>
      </c>
      <c r="L6056">
        <v>4.1578947370011043</v>
      </c>
      <c r="M6056" s="9" t="str">
        <f>Data[[#This Row],[schedule]]&amp;" | "&amp;Data[[#This Row],[section]]</f>
        <v xml:space="preserve">SCHEDULE 14: REPORT ON PASSENGER SATISFACTION INDICATORS | </v>
      </c>
      <c r="N6056" s="9" t="str">
        <f t="shared" si="94"/>
        <v>SCHEDULE 14: REPORT ON PASSENGER SATISFACTION INDICATORS | FY Q2 | International terminal: Courtesy, helpfulness of airport staff (excluding check-in and security)</v>
      </c>
    </row>
    <row r="6057" spans="1:14">
      <c r="A6057" t="s">
        <v>3</v>
      </c>
      <c r="B6057">
        <v>2013</v>
      </c>
      <c r="C6057" t="s">
        <v>5088</v>
      </c>
      <c r="D6057" t="s">
        <v>81</v>
      </c>
      <c r="E6057" t="s">
        <v>81</v>
      </c>
      <c r="F6057" t="s">
        <v>5095</v>
      </c>
      <c r="G6057">
        <v>36</v>
      </c>
      <c r="H6057" t="s">
        <v>5182</v>
      </c>
      <c r="I6057">
        <v>2013</v>
      </c>
      <c r="J6057" t="s">
        <v>5091</v>
      </c>
      <c r="K6057" t="s">
        <v>6520</v>
      </c>
      <c r="L6057">
        <v>4.2222222220000001</v>
      </c>
      <c r="M6057" s="9" t="str">
        <f>Data[[#This Row],[schedule]]&amp;" | "&amp;Data[[#This Row],[section]]</f>
        <v xml:space="preserve">SCHEDULE 14: REPORT ON PASSENGER SATISFACTION INDICATORS | </v>
      </c>
      <c r="N6057" s="9" t="str">
        <f t="shared" si="94"/>
        <v>SCHEDULE 14: REPORT ON PASSENGER SATISFACTION INDICATORS | FY Q3 | International terminal: Courtesy, helpfulness of airport staff (excluding check-in and security)</v>
      </c>
    </row>
    <row r="6058" spans="1:14">
      <c r="A6058" t="s">
        <v>3</v>
      </c>
      <c r="B6058">
        <v>2013</v>
      </c>
      <c r="C6058" t="s">
        <v>5088</v>
      </c>
      <c r="D6058" t="s">
        <v>81</v>
      </c>
      <c r="E6058" t="s">
        <v>81</v>
      </c>
      <c r="F6058" t="s">
        <v>5097</v>
      </c>
      <c r="G6058">
        <v>36</v>
      </c>
      <c r="H6058" t="s">
        <v>5182</v>
      </c>
      <c r="I6058">
        <v>2013</v>
      </c>
      <c r="J6058" t="s">
        <v>5091</v>
      </c>
      <c r="K6058" t="s">
        <v>6521</v>
      </c>
      <c r="L6058">
        <v>4.253521127</v>
      </c>
      <c r="M6058" s="9" t="str">
        <f>Data[[#This Row],[schedule]]&amp;" | "&amp;Data[[#This Row],[section]]</f>
        <v xml:space="preserve">SCHEDULE 14: REPORT ON PASSENGER SATISFACTION INDICATORS | </v>
      </c>
      <c r="N6058" s="9" t="str">
        <f t="shared" si="94"/>
        <v>SCHEDULE 14: REPORT ON PASSENGER SATISFACTION INDICATORS | FY Q4 | International terminal: Courtesy, helpfulness of airport staff (excluding check-in and security)</v>
      </c>
    </row>
    <row r="6059" spans="1:14">
      <c r="A6059" t="s">
        <v>3</v>
      </c>
      <c r="B6059">
        <v>2013</v>
      </c>
      <c r="C6059" t="s">
        <v>5088</v>
      </c>
      <c r="D6059" t="s">
        <v>81</v>
      </c>
      <c r="E6059" t="s">
        <v>81</v>
      </c>
      <c r="F6059" t="s">
        <v>5099</v>
      </c>
      <c r="G6059">
        <v>36</v>
      </c>
      <c r="H6059" t="s">
        <v>5182</v>
      </c>
      <c r="I6059">
        <v>2013</v>
      </c>
      <c r="J6059" t="s">
        <v>5091</v>
      </c>
      <c r="K6059" t="s">
        <v>6522</v>
      </c>
      <c r="L6059">
        <v>4.2034095215804719</v>
      </c>
      <c r="M6059" s="9" t="str">
        <f>Data[[#This Row],[schedule]]&amp;" | "&amp;Data[[#This Row],[section]]</f>
        <v xml:space="preserve">SCHEDULE 14: REPORT ON PASSENGER SATISFACTION INDICATORS | </v>
      </c>
      <c r="N6059" s="9" t="str">
        <f t="shared" si="94"/>
        <v>SCHEDULE 14: REPORT ON PASSENGER SATISFACTION INDICATORS | Annual average | International terminal: Courtesy, helpfulness of airport staff (excluding check-in and security)</v>
      </c>
    </row>
    <row r="6060" spans="1:14">
      <c r="A6060" t="s">
        <v>3</v>
      </c>
      <c r="B6060">
        <v>2013</v>
      </c>
      <c r="C6060" t="s">
        <v>5088</v>
      </c>
      <c r="D6060" t="s">
        <v>81</v>
      </c>
      <c r="E6060" t="s">
        <v>81</v>
      </c>
      <c r="F6060" t="s">
        <v>5089</v>
      </c>
      <c r="G6060">
        <v>37</v>
      </c>
      <c r="H6060" t="s">
        <v>5186</v>
      </c>
      <c r="I6060">
        <v>2013</v>
      </c>
      <c r="J6060" t="s">
        <v>5091</v>
      </c>
      <c r="K6060" t="s">
        <v>5170</v>
      </c>
      <c r="L6060">
        <v>4.07</v>
      </c>
      <c r="M6060" s="9" t="str">
        <f>Data[[#This Row],[schedule]]&amp;" | "&amp;Data[[#This Row],[section]]</f>
        <v xml:space="preserve">SCHEDULE 14: REPORT ON PASSENGER SATISFACTION INDICATORS | </v>
      </c>
      <c r="N6060" s="9" t="str">
        <f t="shared" si="94"/>
        <v>SCHEDULE 14: REPORT ON PASSENGER SATISFACTION INDICATORS | FY Q1 | International terminal: Availability of washrooms/toilets</v>
      </c>
    </row>
    <row r="6061" spans="1:14">
      <c r="A6061" t="s">
        <v>3</v>
      </c>
      <c r="B6061">
        <v>2013</v>
      </c>
      <c r="C6061" t="s">
        <v>5088</v>
      </c>
      <c r="D6061" t="s">
        <v>81</v>
      </c>
      <c r="E6061" t="s">
        <v>81</v>
      </c>
      <c r="F6061" t="s">
        <v>5093</v>
      </c>
      <c r="G6061">
        <v>37</v>
      </c>
      <c r="H6061" t="s">
        <v>5186</v>
      </c>
      <c r="I6061">
        <v>2013</v>
      </c>
      <c r="J6061" t="s">
        <v>5091</v>
      </c>
      <c r="K6061" t="s">
        <v>6523</v>
      </c>
      <c r="L6061">
        <v>4.0403225808041592</v>
      </c>
      <c r="M6061" s="9" t="str">
        <f>Data[[#This Row],[schedule]]&amp;" | "&amp;Data[[#This Row],[section]]</f>
        <v xml:space="preserve">SCHEDULE 14: REPORT ON PASSENGER SATISFACTION INDICATORS | </v>
      </c>
      <c r="N6061" s="9" t="str">
        <f t="shared" si="94"/>
        <v>SCHEDULE 14: REPORT ON PASSENGER SATISFACTION INDICATORS | FY Q2 | International terminal: Availability of washrooms/toilets</v>
      </c>
    </row>
    <row r="6062" spans="1:14">
      <c r="A6062" t="s">
        <v>3</v>
      </c>
      <c r="B6062">
        <v>2013</v>
      </c>
      <c r="C6062" t="s">
        <v>5088</v>
      </c>
      <c r="D6062" t="s">
        <v>81</v>
      </c>
      <c r="E6062" t="s">
        <v>81</v>
      </c>
      <c r="F6062" t="s">
        <v>5095</v>
      </c>
      <c r="G6062">
        <v>37</v>
      </c>
      <c r="H6062" t="s">
        <v>5186</v>
      </c>
      <c r="I6062">
        <v>2013</v>
      </c>
      <c r="J6062" t="s">
        <v>5091</v>
      </c>
      <c r="K6062" t="s">
        <v>6524</v>
      </c>
      <c r="L6062">
        <v>4.2571428569999998</v>
      </c>
      <c r="M6062" s="9" t="str">
        <f>Data[[#This Row],[schedule]]&amp;" | "&amp;Data[[#This Row],[section]]</f>
        <v xml:space="preserve">SCHEDULE 14: REPORT ON PASSENGER SATISFACTION INDICATORS | </v>
      </c>
      <c r="N6062" s="9" t="str">
        <f t="shared" si="94"/>
        <v>SCHEDULE 14: REPORT ON PASSENGER SATISFACTION INDICATORS | FY Q3 | International terminal: Availability of washrooms/toilets</v>
      </c>
    </row>
    <row r="6063" spans="1:14">
      <c r="A6063" t="s">
        <v>3</v>
      </c>
      <c r="B6063">
        <v>2013</v>
      </c>
      <c r="C6063" t="s">
        <v>5088</v>
      </c>
      <c r="D6063" t="s">
        <v>81</v>
      </c>
      <c r="E6063" t="s">
        <v>81</v>
      </c>
      <c r="F6063" t="s">
        <v>5097</v>
      </c>
      <c r="G6063">
        <v>37</v>
      </c>
      <c r="H6063" t="s">
        <v>5186</v>
      </c>
      <c r="I6063">
        <v>2013</v>
      </c>
      <c r="J6063" t="s">
        <v>5091</v>
      </c>
      <c r="K6063" t="s">
        <v>6525</v>
      </c>
      <c r="L6063">
        <v>4.1216216220000002</v>
      </c>
      <c r="M6063" s="9" t="str">
        <f>Data[[#This Row],[schedule]]&amp;" | "&amp;Data[[#This Row],[section]]</f>
        <v xml:space="preserve">SCHEDULE 14: REPORT ON PASSENGER SATISFACTION INDICATORS | </v>
      </c>
      <c r="N6063" s="9" t="str">
        <f t="shared" si="94"/>
        <v>SCHEDULE 14: REPORT ON PASSENGER SATISFACTION INDICATORS | FY Q4 | International terminal: Availability of washrooms/toilets</v>
      </c>
    </row>
    <row r="6064" spans="1:14">
      <c r="A6064" t="s">
        <v>3</v>
      </c>
      <c r="B6064">
        <v>2013</v>
      </c>
      <c r="C6064" t="s">
        <v>5088</v>
      </c>
      <c r="D6064" t="s">
        <v>81</v>
      </c>
      <c r="E6064" t="s">
        <v>81</v>
      </c>
      <c r="F6064" t="s">
        <v>5099</v>
      </c>
      <c r="G6064">
        <v>37</v>
      </c>
      <c r="H6064" t="s">
        <v>5186</v>
      </c>
      <c r="I6064">
        <v>2013</v>
      </c>
      <c r="J6064" t="s">
        <v>5091</v>
      </c>
      <c r="K6064" t="s">
        <v>6526</v>
      </c>
      <c r="L6064">
        <v>4.1222717649766594</v>
      </c>
      <c r="M6064" s="9" t="str">
        <f>Data[[#This Row],[schedule]]&amp;" | "&amp;Data[[#This Row],[section]]</f>
        <v xml:space="preserve">SCHEDULE 14: REPORT ON PASSENGER SATISFACTION INDICATORS | </v>
      </c>
      <c r="N6064" s="9" t="str">
        <f t="shared" si="94"/>
        <v>SCHEDULE 14: REPORT ON PASSENGER SATISFACTION INDICATORS | Annual average | International terminal: Availability of washrooms/toilets</v>
      </c>
    </row>
    <row r="6065" spans="1:14">
      <c r="A6065" t="s">
        <v>3</v>
      </c>
      <c r="B6065">
        <v>2013</v>
      </c>
      <c r="C6065" t="s">
        <v>5088</v>
      </c>
      <c r="D6065" t="s">
        <v>81</v>
      </c>
      <c r="E6065" t="s">
        <v>81</v>
      </c>
      <c r="F6065" t="s">
        <v>5089</v>
      </c>
      <c r="G6065">
        <v>38</v>
      </c>
      <c r="H6065" t="s">
        <v>5189</v>
      </c>
      <c r="I6065">
        <v>2013</v>
      </c>
      <c r="J6065" t="s">
        <v>5091</v>
      </c>
      <c r="K6065" t="s">
        <v>5140</v>
      </c>
      <c r="L6065">
        <v>4.03</v>
      </c>
      <c r="M6065" s="9" t="str">
        <f>Data[[#This Row],[schedule]]&amp;" | "&amp;Data[[#This Row],[section]]</f>
        <v xml:space="preserve">SCHEDULE 14: REPORT ON PASSENGER SATISFACTION INDICATORS | </v>
      </c>
      <c r="N6065" s="9" t="str">
        <f t="shared" si="94"/>
        <v>SCHEDULE 14: REPORT ON PASSENGER SATISFACTION INDICATORS | FY Q1 | International terminal: Cleanliness of washrooms/toilets</v>
      </c>
    </row>
    <row r="6066" spans="1:14">
      <c r="A6066" t="s">
        <v>3</v>
      </c>
      <c r="B6066">
        <v>2013</v>
      </c>
      <c r="C6066" t="s">
        <v>5088</v>
      </c>
      <c r="D6066" t="s">
        <v>81</v>
      </c>
      <c r="E6066" t="s">
        <v>81</v>
      </c>
      <c r="F6066" t="s">
        <v>5093</v>
      </c>
      <c r="G6066">
        <v>38</v>
      </c>
      <c r="H6066" t="s">
        <v>5189</v>
      </c>
      <c r="I6066">
        <v>2013</v>
      </c>
      <c r="J6066" t="s">
        <v>5091</v>
      </c>
      <c r="K6066" t="s">
        <v>6527</v>
      </c>
      <c r="L6066">
        <v>4.0916666668256694</v>
      </c>
      <c r="M6066" s="9" t="str">
        <f>Data[[#This Row],[schedule]]&amp;" | "&amp;Data[[#This Row],[section]]</f>
        <v xml:space="preserve">SCHEDULE 14: REPORT ON PASSENGER SATISFACTION INDICATORS | </v>
      </c>
      <c r="N6066" s="9" t="str">
        <f t="shared" si="94"/>
        <v>SCHEDULE 14: REPORT ON PASSENGER SATISFACTION INDICATORS | FY Q2 | International terminal: Cleanliness of washrooms/toilets</v>
      </c>
    </row>
    <row r="6067" spans="1:14">
      <c r="A6067" t="s">
        <v>3</v>
      </c>
      <c r="B6067">
        <v>2013</v>
      </c>
      <c r="C6067" t="s">
        <v>5088</v>
      </c>
      <c r="D6067" t="s">
        <v>81</v>
      </c>
      <c r="E6067" t="s">
        <v>81</v>
      </c>
      <c r="F6067" t="s">
        <v>5095</v>
      </c>
      <c r="G6067">
        <v>38</v>
      </c>
      <c r="H6067" t="s">
        <v>5189</v>
      </c>
      <c r="I6067">
        <v>2013</v>
      </c>
      <c r="J6067" t="s">
        <v>5091</v>
      </c>
      <c r="K6067" t="s">
        <v>6528</v>
      </c>
      <c r="L6067">
        <v>4.128571429</v>
      </c>
      <c r="M6067" s="9" t="str">
        <f>Data[[#This Row],[schedule]]&amp;" | "&amp;Data[[#This Row],[section]]</f>
        <v xml:space="preserve">SCHEDULE 14: REPORT ON PASSENGER SATISFACTION INDICATORS | </v>
      </c>
      <c r="N6067" s="9" t="str">
        <f t="shared" si="94"/>
        <v>SCHEDULE 14: REPORT ON PASSENGER SATISFACTION INDICATORS | FY Q3 | International terminal: Cleanliness of washrooms/toilets</v>
      </c>
    </row>
    <row r="6068" spans="1:14">
      <c r="A6068" t="s">
        <v>3</v>
      </c>
      <c r="B6068">
        <v>2013</v>
      </c>
      <c r="C6068" t="s">
        <v>5088</v>
      </c>
      <c r="D6068" t="s">
        <v>81</v>
      </c>
      <c r="E6068" t="s">
        <v>81</v>
      </c>
      <c r="F6068" t="s">
        <v>5097</v>
      </c>
      <c r="G6068">
        <v>38</v>
      </c>
      <c r="H6068" t="s">
        <v>5189</v>
      </c>
      <c r="I6068">
        <v>2013</v>
      </c>
      <c r="J6068" t="s">
        <v>5091</v>
      </c>
      <c r="K6068" t="s">
        <v>6529</v>
      </c>
      <c r="L6068">
        <v>4.1479820629999997</v>
      </c>
      <c r="M6068" s="9" t="str">
        <f>Data[[#This Row],[schedule]]&amp;" | "&amp;Data[[#This Row],[section]]</f>
        <v xml:space="preserve">SCHEDULE 14: REPORT ON PASSENGER SATISFACTION INDICATORS | </v>
      </c>
      <c r="N6068" s="9" t="str">
        <f t="shared" si="94"/>
        <v>SCHEDULE 14: REPORT ON PASSENGER SATISFACTION INDICATORS | FY Q4 | International terminal: Cleanliness of washrooms/toilets</v>
      </c>
    </row>
    <row r="6069" spans="1:14">
      <c r="A6069" t="s">
        <v>3</v>
      </c>
      <c r="B6069">
        <v>2013</v>
      </c>
      <c r="C6069" t="s">
        <v>5088</v>
      </c>
      <c r="D6069" t="s">
        <v>81</v>
      </c>
      <c r="E6069" t="s">
        <v>81</v>
      </c>
      <c r="F6069" t="s">
        <v>5099</v>
      </c>
      <c r="G6069">
        <v>38</v>
      </c>
      <c r="H6069" t="s">
        <v>5189</v>
      </c>
      <c r="I6069">
        <v>2013</v>
      </c>
      <c r="J6069" t="s">
        <v>5091</v>
      </c>
      <c r="K6069" t="s">
        <v>6530</v>
      </c>
      <c r="L6069">
        <v>4.099555039628842</v>
      </c>
      <c r="M6069" s="9" t="str">
        <f>Data[[#This Row],[schedule]]&amp;" | "&amp;Data[[#This Row],[section]]</f>
        <v xml:space="preserve">SCHEDULE 14: REPORT ON PASSENGER SATISFACTION INDICATORS | </v>
      </c>
      <c r="N6069" s="9" t="str">
        <f t="shared" si="94"/>
        <v>SCHEDULE 14: REPORT ON PASSENGER SATISFACTION INDICATORS | Annual average | International terminal: Cleanliness of washrooms/toilets</v>
      </c>
    </row>
    <row r="6070" spans="1:14">
      <c r="A6070" t="s">
        <v>3</v>
      </c>
      <c r="B6070">
        <v>2013</v>
      </c>
      <c r="C6070" t="s">
        <v>5088</v>
      </c>
      <c r="D6070" t="s">
        <v>81</v>
      </c>
      <c r="E6070" t="s">
        <v>81</v>
      </c>
      <c r="F6070" t="s">
        <v>5089</v>
      </c>
      <c r="G6070">
        <v>39</v>
      </c>
      <c r="H6070" t="s">
        <v>5190</v>
      </c>
      <c r="I6070">
        <v>2013</v>
      </c>
      <c r="J6070" t="s">
        <v>5091</v>
      </c>
      <c r="K6070" t="s">
        <v>5114</v>
      </c>
      <c r="L6070">
        <v>3.99</v>
      </c>
      <c r="M6070" s="9" t="str">
        <f>Data[[#This Row],[schedule]]&amp;" | "&amp;Data[[#This Row],[section]]</f>
        <v xml:space="preserve">SCHEDULE 14: REPORT ON PASSENGER SATISFACTION INDICATORS | </v>
      </c>
      <c r="N6070" s="9" t="str">
        <f t="shared" si="94"/>
        <v>SCHEDULE 14: REPORT ON PASSENGER SATISFACTION INDICATORS | FY Q1 | International terminal: Comfort of waiting/gate areas</v>
      </c>
    </row>
    <row r="6071" spans="1:14">
      <c r="A6071" t="s">
        <v>3</v>
      </c>
      <c r="B6071">
        <v>2013</v>
      </c>
      <c r="C6071" t="s">
        <v>5088</v>
      </c>
      <c r="D6071" t="s">
        <v>81</v>
      </c>
      <c r="E6071" t="s">
        <v>81</v>
      </c>
      <c r="F6071" t="s">
        <v>5093</v>
      </c>
      <c r="G6071">
        <v>39</v>
      </c>
      <c r="H6071" t="s">
        <v>5190</v>
      </c>
      <c r="I6071">
        <v>2013</v>
      </c>
      <c r="J6071" t="s">
        <v>5091</v>
      </c>
      <c r="K6071" t="s">
        <v>6531</v>
      </c>
      <c r="L6071">
        <v>3.9918032788475251</v>
      </c>
      <c r="M6071" s="9" t="str">
        <f>Data[[#This Row],[schedule]]&amp;" | "&amp;Data[[#This Row],[section]]</f>
        <v xml:space="preserve">SCHEDULE 14: REPORT ON PASSENGER SATISFACTION INDICATORS | </v>
      </c>
      <c r="N6071" s="9" t="str">
        <f t="shared" si="94"/>
        <v>SCHEDULE 14: REPORT ON PASSENGER SATISFACTION INDICATORS | FY Q2 | International terminal: Comfort of waiting/gate areas</v>
      </c>
    </row>
    <row r="6072" spans="1:14">
      <c r="A6072" t="s">
        <v>3</v>
      </c>
      <c r="B6072">
        <v>2013</v>
      </c>
      <c r="C6072" t="s">
        <v>5088</v>
      </c>
      <c r="D6072" t="s">
        <v>81</v>
      </c>
      <c r="E6072" t="s">
        <v>81</v>
      </c>
      <c r="F6072" t="s">
        <v>5095</v>
      </c>
      <c r="G6072">
        <v>39</v>
      </c>
      <c r="H6072" t="s">
        <v>5190</v>
      </c>
      <c r="I6072">
        <v>2013</v>
      </c>
      <c r="J6072" t="s">
        <v>5091</v>
      </c>
      <c r="K6072" t="s">
        <v>6532</v>
      </c>
      <c r="L6072">
        <v>4.0215827339999999</v>
      </c>
      <c r="M6072" s="9" t="str">
        <f>Data[[#This Row],[schedule]]&amp;" | "&amp;Data[[#This Row],[section]]</f>
        <v xml:space="preserve">SCHEDULE 14: REPORT ON PASSENGER SATISFACTION INDICATORS | </v>
      </c>
      <c r="N6072" s="9" t="str">
        <f t="shared" si="94"/>
        <v>SCHEDULE 14: REPORT ON PASSENGER SATISFACTION INDICATORS | FY Q3 | International terminal: Comfort of waiting/gate areas</v>
      </c>
    </row>
    <row r="6073" spans="1:14">
      <c r="A6073" t="s">
        <v>3</v>
      </c>
      <c r="B6073">
        <v>2013</v>
      </c>
      <c r="C6073" t="s">
        <v>5088</v>
      </c>
      <c r="D6073" t="s">
        <v>81</v>
      </c>
      <c r="E6073" t="s">
        <v>81</v>
      </c>
      <c r="F6073" t="s">
        <v>5097</v>
      </c>
      <c r="G6073">
        <v>39</v>
      </c>
      <c r="H6073" t="s">
        <v>5190</v>
      </c>
      <c r="I6073">
        <v>2013</v>
      </c>
      <c r="J6073" t="s">
        <v>5091</v>
      </c>
      <c r="K6073" t="s">
        <v>6533</v>
      </c>
      <c r="L6073">
        <v>4.0560344830000004</v>
      </c>
      <c r="M6073" s="9" t="str">
        <f>Data[[#This Row],[schedule]]&amp;" | "&amp;Data[[#This Row],[section]]</f>
        <v xml:space="preserve">SCHEDULE 14: REPORT ON PASSENGER SATISFACTION INDICATORS | </v>
      </c>
      <c r="N6073" s="9" t="str">
        <f t="shared" si="94"/>
        <v>SCHEDULE 14: REPORT ON PASSENGER SATISFACTION INDICATORS | FY Q4 | International terminal: Comfort of waiting/gate areas</v>
      </c>
    </row>
    <row r="6074" spans="1:14">
      <c r="A6074" t="s">
        <v>3</v>
      </c>
      <c r="B6074">
        <v>2013</v>
      </c>
      <c r="C6074" t="s">
        <v>5088</v>
      </c>
      <c r="D6074" t="s">
        <v>81</v>
      </c>
      <c r="E6074" t="s">
        <v>81</v>
      </c>
      <c r="F6074" t="s">
        <v>5099</v>
      </c>
      <c r="G6074">
        <v>39</v>
      </c>
      <c r="H6074" t="s">
        <v>5190</v>
      </c>
      <c r="I6074">
        <v>2013</v>
      </c>
      <c r="J6074" t="s">
        <v>5091</v>
      </c>
      <c r="K6074" t="s">
        <v>6534</v>
      </c>
      <c r="L6074">
        <v>4.0148551239392738</v>
      </c>
      <c r="M6074" s="9" t="str">
        <f>Data[[#This Row],[schedule]]&amp;" | "&amp;Data[[#This Row],[section]]</f>
        <v xml:space="preserve">SCHEDULE 14: REPORT ON PASSENGER SATISFACTION INDICATORS | </v>
      </c>
      <c r="N6074" s="9" t="str">
        <f t="shared" si="94"/>
        <v>SCHEDULE 14: REPORT ON PASSENGER SATISFACTION INDICATORS | Annual average | International terminal: Comfort of waiting/gate areas</v>
      </c>
    </row>
    <row r="6075" spans="1:14">
      <c r="A6075" t="s">
        <v>3</v>
      </c>
      <c r="B6075">
        <v>2013</v>
      </c>
      <c r="C6075" t="s">
        <v>5088</v>
      </c>
      <c r="D6075" t="s">
        <v>81</v>
      </c>
      <c r="E6075" t="s">
        <v>81</v>
      </c>
      <c r="F6075" t="s">
        <v>5089</v>
      </c>
      <c r="G6075">
        <v>40</v>
      </c>
      <c r="H6075" t="s">
        <v>5193</v>
      </c>
      <c r="I6075">
        <v>2013</v>
      </c>
      <c r="J6075" t="s">
        <v>5091</v>
      </c>
      <c r="K6075" t="s">
        <v>5305</v>
      </c>
      <c r="L6075">
        <v>4.22</v>
      </c>
      <c r="M6075" s="9" t="str">
        <f>Data[[#This Row],[schedule]]&amp;" | "&amp;Data[[#This Row],[section]]</f>
        <v xml:space="preserve">SCHEDULE 14: REPORT ON PASSENGER SATISFACTION INDICATORS | </v>
      </c>
      <c r="N6075" s="9" t="str">
        <f t="shared" si="94"/>
        <v>SCHEDULE 14: REPORT ON PASSENGER SATISFACTION INDICATORS | FY Q1 | International terminal: Cleanliness of airport terminal</v>
      </c>
    </row>
    <row r="6076" spans="1:14">
      <c r="A6076" t="s">
        <v>3</v>
      </c>
      <c r="B6076">
        <v>2013</v>
      </c>
      <c r="C6076" t="s">
        <v>5088</v>
      </c>
      <c r="D6076" t="s">
        <v>81</v>
      </c>
      <c r="E6076" t="s">
        <v>81</v>
      </c>
      <c r="F6076" t="s">
        <v>5093</v>
      </c>
      <c r="G6076">
        <v>40</v>
      </c>
      <c r="H6076" t="s">
        <v>5193</v>
      </c>
      <c r="I6076">
        <v>2013</v>
      </c>
      <c r="J6076" t="s">
        <v>5091</v>
      </c>
      <c r="K6076" t="s">
        <v>6535</v>
      </c>
      <c r="L6076">
        <v>4.2031250001590008</v>
      </c>
      <c r="M6076" s="9" t="str">
        <f>Data[[#This Row],[schedule]]&amp;" | "&amp;Data[[#This Row],[section]]</f>
        <v xml:space="preserve">SCHEDULE 14: REPORT ON PASSENGER SATISFACTION INDICATORS | </v>
      </c>
      <c r="N6076" s="9" t="str">
        <f t="shared" si="94"/>
        <v>SCHEDULE 14: REPORT ON PASSENGER SATISFACTION INDICATORS | FY Q2 | International terminal: Cleanliness of airport terminal</v>
      </c>
    </row>
    <row r="6077" spans="1:14">
      <c r="A6077" t="s">
        <v>3</v>
      </c>
      <c r="B6077">
        <v>2013</v>
      </c>
      <c r="C6077" t="s">
        <v>5088</v>
      </c>
      <c r="D6077" t="s">
        <v>81</v>
      </c>
      <c r="E6077" t="s">
        <v>81</v>
      </c>
      <c r="F6077" t="s">
        <v>5095</v>
      </c>
      <c r="G6077">
        <v>40</v>
      </c>
      <c r="H6077" t="s">
        <v>5193</v>
      </c>
      <c r="I6077">
        <v>2013</v>
      </c>
      <c r="J6077" t="s">
        <v>5091</v>
      </c>
      <c r="K6077" t="s">
        <v>6536</v>
      </c>
      <c r="L6077">
        <v>4.3103448279999999</v>
      </c>
      <c r="M6077" s="9" t="str">
        <f>Data[[#This Row],[schedule]]&amp;" | "&amp;Data[[#This Row],[section]]</f>
        <v xml:space="preserve">SCHEDULE 14: REPORT ON PASSENGER SATISFACTION INDICATORS | </v>
      </c>
      <c r="N6077" s="9" t="str">
        <f t="shared" si="94"/>
        <v>SCHEDULE 14: REPORT ON PASSENGER SATISFACTION INDICATORS | FY Q3 | International terminal: Cleanliness of airport terminal</v>
      </c>
    </row>
    <row r="6078" spans="1:14">
      <c r="A6078" t="s">
        <v>3</v>
      </c>
      <c r="B6078">
        <v>2013</v>
      </c>
      <c r="C6078" t="s">
        <v>5088</v>
      </c>
      <c r="D6078" t="s">
        <v>81</v>
      </c>
      <c r="E6078" t="s">
        <v>81</v>
      </c>
      <c r="F6078" t="s">
        <v>5097</v>
      </c>
      <c r="G6078">
        <v>40</v>
      </c>
      <c r="H6078" t="s">
        <v>5193</v>
      </c>
      <c r="I6078">
        <v>2013</v>
      </c>
      <c r="J6078" t="s">
        <v>5091</v>
      </c>
      <c r="K6078" t="s">
        <v>6537</v>
      </c>
      <c r="L6078">
        <v>4.2931034480000001</v>
      </c>
      <c r="M6078" s="9" t="str">
        <f>Data[[#This Row],[schedule]]&amp;" | "&amp;Data[[#This Row],[section]]</f>
        <v xml:space="preserve">SCHEDULE 14: REPORT ON PASSENGER SATISFACTION INDICATORS | </v>
      </c>
      <c r="N6078" s="9" t="str">
        <f t="shared" si="94"/>
        <v>SCHEDULE 14: REPORT ON PASSENGER SATISFACTION INDICATORS | FY Q4 | International terminal: Cleanliness of airport terminal</v>
      </c>
    </row>
    <row r="6079" spans="1:14">
      <c r="A6079" t="s">
        <v>3</v>
      </c>
      <c r="B6079">
        <v>2013</v>
      </c>
      <c r="C6079" t="s">
        <v>5088</v>
      </c>
      <c r="D6079" t="s">
        <v>81</v>
      </c>
      <c r="E6079" t="s">
        <v>81</v>
      </c>
      <c r="F6079" t="s">
        <v>5099</v>
      </c>
      <c r="G6079">
        <v>40</v>
      </c>
      <c r="H6079" t="s">
        <v>5193</v>
      </c>
      <c r="I6079">
        <v>2013</v>
      </c>
      <c r="J6079" t="s">
        <v>5091</v>
      </c>
      <c r="K6079" t="s">
        <v>6538</v>
      </c>
      <c r="L6079">
        <v>4.2566433190897666</v>
      </c>
      <c r="M6079" s="9" t="str">
        <f>Data[[#This Row],[schedule]]&amp;" | "&amp;Data[[#This Row],[section]]</f>
        <v xml:space="preserve">SCHEDULE 14: REPORT ON PASSENGER SATISFACTION INDICATORS | </v>
      </c>
      <c r="N6079" s="9" t="str">
        <f t="shared" si="94"/>
        <v>SCHEDULE 14: REPORT ON PASSENGER SATISFACTION INDICATORS | Annual average | International terminal: Cleanliness of airport terminal</v>
      </c>
    </row>
    <row r="6080" spans="1:14">
      <c r="A6080" t="s">
        <v>3</v>
      </c>
      <c r="B6080">
        <v>2013</v>
      </c>
      <c r="C6080" t="s">
        <v>5088</v>
      </c>
      <c r="D6080" t="s">
        <v>81</v>
      </c>
      <c r="E6080" t="s">
        <v>81</v>
      </c>
      <c r="F6080" t="s">
        <v>5089</v>
      </c>
      <c r="G6080">
        <v>41</v>
      </c>
      <c r="H6080" t="s">
        <v>5196</v>
      </c>
      <c r="I6080">
        <v>2013</v>
      </c>
      <c r="J6080" t="s">
        <v>5091</v>
      </c>
      <c r="K6080" t="s">
        <v>5184</v>
      </c>
      <c r="L6080">
        <v>4.0599999999999996</v>
      </c>
      <c r="M6080" s="9" t="str">
        <f>Data[[#This Row],[schedule]]&amp;" | "&amp;Data[[#This Row],[section]]</f>
        <v xml:space="preserve">SCHEDULE 14: REPORT ON PASSENGER SATISFACTION INDICATORS | </v>
      </c>
      <c r="N6080" s="9" t="str">
        <f t="shared" si="94"/>
        <v>SCHEDULE 14: REPORT ON PASSENGER SATISFACTION INDICATORS | FY Q1 | International terminal: Ambience of the airport</v>
      </c>
    </row>
    <row r="6081" spans="1:14">
      <c r="A6081" t="s">
        <v>3</v>
      </c>
      <c r="B6081">
        <v>2013</v>
      </c>
      <c r="C6081" t="s">
        <v>5088</v>
      </c>
      <c r="D6081" t="s">
        <v>81</v>
      </c>
      <c r="E6081" t="s">
        <v>81</v>
      </c>
      <c r="F6081" t="s">
        <v>5093</v>
      </c>
      <c r="G6081">
        <v>41</v>
      </c>
      <c r="H6081" t="s">
        <v>5196</v>
      </c>
      <c r="I6081">
        <v>2013</v>
      </c>
      <c r="J6081" t="s">
        <v>5091</v>
      </c>
      <c r="K6081" t="s">
        <v>6539</v>
      </c>
      <c r="L6081">
        <v>4.0409836067163782</v>
      </c>
      <c r="M6081" s="9" t="str">
        <f>Data[[#This Row],[schedule]]&amp;" | "&amp;Data[[#This Row],[section]]</f>
        <v xml:space="preserve">SCHEDULE 14: REPORT ON PASSENGER SATISFACTION INDICATORS | </v>
      </c>
      <c r="N6081" s="9" t="str">
        <f t="shared" si="94"/>
        <v>SCHEDULE 14: REPORT ON PASSENGER SATISFACTION INDICATORS | FY Q2 | International terminal: Ambience of the airport</v>
      </c>
    </row>
    <row r="6082" spans="1:14">
      <c r="A6082" t="s">
        <v>3</v>
      </c>
      <c r="B6082">
        <v>2013</v>
      </c>
      <c r="C6082" t="s">
        <v>5088</v>
      </c>
      <c r="D6082" t="s">
        <v>81</v>
      </c>
      <c r="E6082" t="s">
        <v>81</v>
      </c>
      <c r="F6082" t="s">
        <v>5095</v>
      </c>
      <c r="G6082">
        <v>41</v>
      </c>
      <c r="H6082" t="s">
        <v>5196</v>
      </c>
      <c r="I6082">
        <v>2013</v>
      </c>
      <c r="J6082" t="s">
        <v>5091</v>
      </c>
      <c r="K6082" t="s">
        <v>6540</v>
      </c>
      <c r="L6082">
        <v>4.1521739130000004</v>
      </c>
      <c r="M6082" s="9" t="str">
        <f>Data[[#This Row],[schedule]]&amp;" | "&amp;Data[[#This Row],[section]]</f>
        <v xml:space="preserve">SCHEDULE 14: REPORT ON PASSENGER SATISFACTION INDICATORS | </v>
      </c>
      <c r="N6082" s="9" t="str">
        <f t="shared" ref="N6082:N6145" si="95">SUBSTITUTE(SUBSTITUTE(SUBSTITUTE(C6082&amp;" | "&amp;D6082&amp;" | "&amp;E6082&amp;" | "&amp;F6082&amp;" | "&amp;H6082," |  |  | "," | ")," |  |  | "," | ")," |  | "," | ")</f>
        <v>SCHEDULE 14: REPORT ON PASSENGER SATISFACTION INDICATORS | FY Q3 | International terminal: Ambience of the airport</v>
      </c>
    </row>
    <row r="6083" spans="1:14">
      <c r="A6083" t="s">
        <v>3</v>
      </c>
      <c r="B6083">
        <v>2013</v>
      </c>
      <c r="C6083" t="s">
        <v>5088</v>
      </c>
      <c r="D6083" t="s">
        <v>81</v>
      </c>
      <c r="E6083" t="s">
        <v>81</v>
      </c>
      <c r="F6083" t="s">
        <v>5097</v>
      </c>
      <c r="G6083">
        <v>41</v>
      </c>
      <c r="H6083" t="s">
        <v>5196</v>
      </c>
      <c r="I6083">
        <v>2013</v>
      </c>
      <c r="J6083" t="s">
        <v>5091</v>
      </c>
      <c r="K6083" t="s">
        <v>6541</v>
      </c>
      <c r="L6083">
        <v>4.207048458</v>
      </c>
      <c r="M6083" s="9" t="str">
        <f>Data[[#This Row],[schedule]]&amp;" | "&amp;Data[[#This Row],[section]]</f>
        <v xml:space="preserve">SCHEDULE 14: REPORT ON PASSENGER SATISFACTION INDICATORS | </v>
      </c>
      <c r="N6083" s="9" t="str">
        <f t="shared" si="95"/>
        <v>SCHEDULE 14: REPORT ON PASSENGER SATISFACTION INDICATORS | FY Q4 | International terminal: Ambience of the airport</v>
      </c>
    </row>
    <row r="6084" spans="1:14">
      <c r="A6084" t="s">
        <v>3</v>
      </c>
      <c r="B6084">
        <v>2013</v>
      </c>
      <c r="C6084" t="s">
        <v>5088</v>
      </c>
      <c r="D6084" t="s">
        <v>81</v>
      </c>
      <c r="E6084" t="s">
        <v>81</v>
      </c>
      <c r="F6084" t="s">
        <v>5099</v>
      </c>
      <c r="G6084">
        <v>41</v>
      </c>
      <c r="H6084" t="s">
        <v>5196</v>
      </c>
      <c r="I6084">
        <v>2013</v>
      </c>
      <c r="J6084" t="s">
        <v>5091</v>
      </c>
      <c r="K6084" t="s">
        <v>6542</v>
      </c>
      <c r="L6084">
        <v>4.1150514945619108</v>
      </c>
      <c r="M6084" s="9" t="str">
        <f>Data[[#This Row],[schedule]]&amp;" | "&amp;Data[[#This Row],[section]]</f>
        <v xml:space="preserve">SCHEDULE 14: REPORT ON PASSENGER SATISFACTION INDICATORS | </v>
      </c>
      <c r="N6084" s="9" t="str">
        <f t="shared" si="95"/>
        <v>SCHEDULE 14: REPORT ON PASSENGER SATISFACTION INDICATORS | Annual average | International terminal: Ambience of the airport</v>
      </c>
    </row>
    <row r="6085" spans="1:14">
      <c r="A6085" t="s">
        <v>3</v>
      </c>
      <c r="B6085">
        <v>2013</v>
      </c>
      <c r="C6085" t="s">
        <v>5088</v>
      </c>
      <c r="D6085" t="s">
        <v>81</v>
      </c>
      <c r="E6085" t="s">
        <v>81</v>
      </c>
      <c r="F6085" t="s">
        <v>5089</v>
      </c>
      <c r="G6085">
        <v>42</v>
      </c>
      <c r="H6085" t="s">
        <v>5198</v>
      </c>
      <c r="I6085">
        <v>2013</v>
      </c>
      <c r="J6085" t="s">
        <v>5091</v>
      </c>
      <c r="K6085" t="s">
        <v>5141</v>
      </c>
      <c r="L6085">
        <v>4.13</v>
      </c>
      <c r="M6085" s="9" t="str">
        <f>Data[[#This Row],[schedule]]&amp;" | "&amp;Data[[#This Row],[section]]</f>
        <v xml:space="preserve">SCHEDULE 14: REPORT ON PASSENGER SATISFACTION INDICATORS | </v>
      </c>
      <c r="N6085" s="9" t="str">
        <f t="shared" si="95"/>
        <v>SCHEDULE 14: REPORT ON PASSENGER SATISFACTION INDICATORS | FY Q1 | International terminal: Passport and visa inspection waiting time</v>
      </c>
    </row>
    <row r="6086" spans="1:14">
      <c r="A6086" t="s">
        <v>3</v>
      </c>
      <c r="B6086">
        <v>2013</v>
      </c>
      <c r="C6086" t="s">
        <v>5088</v>
      </c>
      <c r="D6086" t="s">
        <v>81</v>
      </c>
      <c r="E6086" t="s">
        <v>81</v>
      </c>
      <c r="F6086" t="s">
        <v>5093</v>
      </c>
      <c r="G6086">
        <v>42</v>
      </c>
      <c r="H6086" t="s">
        <v>5198</v>
      </c>
      <c r="I6086">
        <v>2013</v>
      </c>
      <c r="J6086" t="s">
        <v>5091</v>
      </c>
      <c r="K6086" t="s">
        <v>6543</v>
      </c>
      <c r="L6086">
        <v>4.0833333334923321</v>
      </c>
      <c r="M6086" s="9" t="str">
        <f>Data[[#This Row],[schedule]]&amp;" | "&amp;Data[[#This Row],[section]]</f>
        <v xml:space="preserve">SCHEDULE 14: REPORT ON PASSENGER SATISFACTION INDICATORS | </v>
      </c>
      <c r="N6086" s="9" t="str">
        <f t="shared" si="95"/>
        <v>SCHEDULE 14: REPORT ON PASSENGER SATISFACTION INDICATORS | FY Q2 | International terminal: Passport and visa inspection waiting time</v>
      </c>
    </row>
    <row r="6087" spans="1:14">
      <c r="A6087" t="s">
        <v>3</v>
      </c>
      <c r="B6087">
        <v>2013</v>
      </c>
      <c r="C6087" t="s">
        <v>5088</v>
      </c>
      <c r="D6087" t="s">
        <v>81</v>
      </c>
      <c r="E6087" t="s">
        <v>81</v>
      </c>
      <c r="F6087" t="s">
        <v>5095</v>
      </c>
      <c r="G6087">
        <v>42</v>
      </c>
      <c r="H6087" t="s">
        <v>5198</v>
      </c>
      <c r="I6087">
        <v>2013</v>
      </c>
      <c r="J6087" t="s">
        <v>5091</v>
      </c>
      <c r="K6087" t="s">
        <v>6544</v>
      </c>
      <c r="L6087">
        <v>4.1956521740000001</v>
      </c>
      <c r="M6087" s="9" t="str">
        <f>Data[[#This Row],[schedule]]&amp;" | "&amp;Data[[#This Row],[section]]</f>
        <v xml:space="preserve">SCHEDULE 14: REPORT ON PASSENGER SATISFACTION INDICATORS | </v>
      </c>
      <c r="N6087" s="9" t="str">
        <f t="shared" si="95"/>
        <v>SCHEDULE 14: REPORT ON PASSENGER SATISFACTION INDICATORS | FY Q3 | International terminal: Passport and visa inspection waiting time</v>
      </c>
    </row>
    <row r="6088" spans="1:14">
      <c r="A6088" t="s">
        <v>3</v>
      </c>
      <c r="B6088">
        <v>2013</v>
      </c>
      <c r="C6088" t="s">
        <v>5088</v>
      </c>
      <c r="D6088" t="s">
        <v>81</v>
      </c>
      <c r="E6088" t="s">
        <v>81</v>
      </c>
      <c r="F6088" t="s">
        <v>5097</v>
      </c>
      <c r="G6088">
        <v>42</v>
      </c>
      <c r="H6088" t="s">
        <v>5198</v>
      </c>
      <c r="I6088">
        <v>2013</v>
      </c>
      <c r="J6088" t="s">
        <v>5091</v>
      </c>
      <c r="K6088" t="s">
        <v>6545</v>
      </c>
      <c r="L6088">
        <v>4.2870813400000003</v>
      </c>
      <c r="M6088" s="9" t="str">
        <f>Data[[#This Row],[schedule]]&amp;" | "&amp;Data[[#This Row],[section]]</f>
        <v xml:space="preserve">SCHEDULE 14: REPORT ON PASSENGER SATISFACTION INDICATORS | </v>
      </c>
      <c r="N6088" s="9" t="str">
        <f t="shared" si="95"/>
        <v>SCHEDULE 14: REPORT ON PASSENGER SATISFACTION INDICATORS | FY Q4 | International terminal: Passport and visa inspection waiting time</v>
      </c>
    </row>
    <row r="6089" spans="1:14">
      <c r="A6089" t="s">
        <v>3</v>
      </c>
      <c r="B6089">
        <v>2013</v>
      </c>
      <c r="C6089" t="s">
        <v>5088</v>
      </c>
      <c r="D6089" t="s">
        <v>81</v>
      </c>
      <c r="E6089" t="s">
        <v>81</v>
      </c>
      <c r="F6089" t="s">
        <v>5099</v>
      </c>
      <c r="G6089">
        <v>42</v>
      </c>
      <c r="H6089" t="s">
        <v>5198</v>
      </c>
      <c r="I6089">
        <v>2013</v>
      </c>
      <c r="J6089" t="s">
        <v>5091</v>
      </c>
      <c r="K6089" t="s">
        <v>6546</v>
      </c>
      <c r="L6089">
        <v>4.1740167118640734</v>
      </c>
      <c r="M6089" s="9" t="str">
        <f>Data[[#This Row],[schedule]]&amp;" | "&amp;Data[[#This Row],[section]]</f>
        <v xml:space="preserve">SCHEDULE 14: REPORT ON PASSENGER SATISFACTION INDICATORS | </v>
      </c>
      <c r="N6089" s="9" t="str">
        <f t="shared" si="95"/>
        <v>SCHEDULE 14: REPORT ON PASSENGER SATISFACTION INDICATORS | Annual average | International terminal: Passport and visa inspection waiting time</v>
      </c>
    </row>
    <row r="6090" spans="1:14">
      <c r="A6090" t="s">
        <v>3</v>
      </c>
      <c r="B6090">
        <v>2013</v>
      </c>
      <c r="C6090" t="s">
        <v>5088</v>
      </c>
      <c r="D6090" t="s">
        <v>81</v>
      </c>
      <c r="E6090" t="s">
        <v>81</v>
      </c>
      <c r="F6090" t="s">
        <v>5089</v>
      </c>
      <c r="G6090">
        <v>43</v>
      </c>
      <c r="H6090" t="s">
        <v>5203</v>
      </c>
      <c r="I6090">
        <v>2013</v>
      </c>
      <c r="J6090" t="s">
        <v>5091</v>
      </c>
      <c r="K6090" t="s">
        <v>5184</v>
      </c>
      <c r="L6090">
        <v>4.0599999999999996</v>
      </c>
      <c r="M6090" s="9" t="str">
        <f>Data[[#This Row],[schedule]]&amp;" | "&amp;Data[[#This Row],[section]]</f>
        <v xml:space="preserve">SCHEDULE 14: REPORT ON PASSENGER SATISFACTION INDICATORS | </v>
      </c>
      <c r="N6090" s="9" t="str">
        <f t="shared" si="95"/>
        <v>SCHEDULE 14: REPORT ON PASSENGER SATISFACTION INDICATORS | FY Q1 | International terminal: Security inspection waiting time</v>
      </c>
    </row>
    <row r="6091" spans="1:14">
      <c r="A6091" t="s">
        <v>3</v>
      </c>
      <c r="B6091">
        <v>2013</v>
      </c>
      <c r="C6091" t="s">
        <v>5088</v>
      </c>
      <c r="D6091" t="s">
        <v>81</v>
      </c>
      <c r="E6091" t="s">
        <v>81</v>
      </c>
      <c r="F6091" t="s">
        <v>5093</v>
      </c>
      <c r="G6091">
        <v>43</v>
      </c>
      <c r="H6091" t="s">
        <v>5203</v>
      </c>
      <c r="I6091">
        <v>2013</v>
      </c>
      <c r="J6091" t="s">
        <v>5091</v>
      </c>
      <c r="K6091" t="s">
        <v>6547</v>
      </c>
      <c r="L6091">
        <v>4.2100840337724446</v>
      </c>
      <c r="M6091" s="9" t="str">
        <f>Data[[#This Row],[schedule]]&amp;" | "&amp;Data[[#This Row],[section]]</f>
        <v xml:space="preserve">SCHEDULE 14: REPORT ON PASSENGER SATISFACTION INDICATORS | </v>
      </c>
      <c r="N6091" s="9" t="str">
        <f t="shared" si="95"/>
        <v>SCHEDULE 14: REPORT ON PASSENGER SATISFACTION INDICATORS | FY Q2 | International terminal: Security inspection waiting time</v>
      </c>
    </row>
    <row r="6092" spans="1:14">
      <c r="A6092" t="s">
        <v>3</v>
      </c>
      <c r="B6092">
        <v>2013</v>
      </c>
      <c r="C6092" t="s">
        <v>5088</v>
      </c>
      <c r="D6092" t="s">
        <v>81</v>
      </c>
      <c r="E6092" t="s">
        <v>81</v>
      </c>
      <c r="F6092" t="s">
        <v>5095</v>
      </c>
      <c r="G6092">
        <v>43</v>
      </c>
      <c r="H6092" t="s">
        <v>5203</v>
      </c>
      <c r="I6092">
        <v>2013</v>
      </c>
      <c r="J6092" t="s">
        <v>5091</v>
      </c>
      <c r="K6092" t="s">
        <v>6548</v>
      </c>
      <c r="L6092">
        <v>4.1760563380000004</v>
      </c>
      <c r="M6092" s="9" t="str">
        <f>Data[[#This Row],[schedule]]&amp;" | "&amp;Data[[#This Row],[section]]</f>
        <v xml:space="preserve">SCHEDULE 14: REPORT ON PASSENGER SATISFACTION INDICATORS | </v>
      </c>
      <c r="N6092" s="9" t="str">
        <f t="shared" si="95"/>
        <v>SCHEDULE 14: REPORT ON PASSENGER SATISFACTION INDICATORS | FY Q3 | International terminal: Security inspection waiting time</v>
      </c>
    </row>
    <row r="6093" spans="1:14">
      <c r="A6093" t="s">
        <v>3</v>
      </c>
      <c r="B6093">
        <v>2013</v>
      </c>
      <c r="C6093" t="s">
        <v>5088</v>
      </c>
      <c r="D6093" t="s">
        <v>81</v>
      </c>
      <c r="E6093" t="s">
        <v>81</v>
      </c>
      <c r="F6093" t="s">
        <v>5097</v>
      </c>
      <c r="G6093">
        <v>43</v>
      </c>
      <c r="H6093" t="s">
        <v>5203</v>
      </c>
      <c r="I6093">
        <v>2013</v>
      </c>
      <c r="J6093" t="s">
        <v>5091</v>
      </c>
      <c r="K6093" t="s">
        <v>6549</v>
      </c>
      <c r="L6093">
        <v>4.2217391309999996</v>
      </c>
      <c r="M6093" s="9" t="str">
        <f>Data[[#This Row],[schedule]]&amp;" | "&amp;Data[[#This Row],[section]]</f>
        <v xml:space="preserve">SCHEDULE 14: REPORT ON PASSENGER SATISFACTION INDICATORS | </v>
      </c>
      <c r="N6093" s="9" t="str">
        <f t="shared" si="95"/>
        <v>SCHEDULE 14: REPORT ON PASSENGER SATISFACTION INDICATORS | FY Q4 | International terminal: Security inspection waiting time</v>
      </c>
    </row>
    <row r="6094" spans="1:14">
      <c r="A6094" t="s">
        <v>3</v>
      </c>
      <c r="B6094">
        <v>2013</v>
      </c>
      <c r="C6094" t="s">
        <v>5088</v>
      </c>
      <c r="D6094" t="s">
        <v>81</v>
      </c>
      <c r="E6094" t="s">
        <v>81</v>
      </c>
      <c r="F6094" t="s">
        <v>5099</v>
      </c>
      <c r="G6094">
        <v>43</v>
      </c>
      <c r="H6094" t="s">
        <v>5203</v>
      </c>
      <c r="I6094">
        <v>2013</v>
      </c>
      <c r="J6094" t="s">
        <v>5091</v>
      </c>
      <c r="K6094" t="s">
        <v>6550</v>
      </c>
      <c r="L6094">
        <v>4.1669698756433489</v>
      </c>
      <c r="M6094" s="9" t="str">
        <f>Data[[#This Row],[schedule]]&amp;" | "&amp;Data[[#This Row],[section]]</f>
        <v xml:space="preserve">SCHEDULE 14: REPORT ON PASSENGER SATISFACTION INDICATORS | </v>
      </c>
      <c r="N6094" s="9" t="str">
        <f t="shared" si="95"/>
        <v>SCHEDULE 14: REPORT ON PASSENGER SATISFACTION INDICATORS | Annual average | International terminal: Security inspection waiting time</v>
      </c>
    </row>
    <row r="6095" spans="1:14">
      <c r="A6095" t="s">
        <v>3</v>
      </c>
      <c r="B6095">
        <v>2013</v>
      </c>
      <c r="C6095" t="s">
        <v>5088</v>
      </c>
      <c r="D6095" t="s">
        <v>81</v>
      </c>
      <c r="E6095" t="s">
        <v>81</v>
      </c>
      <c r="F6095" t="s">
        <v>5089</v>
      </c>
      <c r="G6095">
        <v>44</v>
      </c>
      <c r="H6095" t="s">
        <v>5207</v>
      </c>
      <c r="I6095">
        <v>2013</v>
      </c>
      <c r="J6095" t="s">
        <v>5091</v>
      </c>
      <c r="K6095" t="s">
        <v>5110</v>
      </c>
      <c r="L6095">
        <v>4.0199999999999996</v>
      </c>
      <c r="M6095" s="9" t="str">
        <f>Data[[#This Row],[schedule]]&amp;" | "&amp;Data[[#This Row],[section]]</f>
        <v xml:space="preserve">SCHEDULE 14: REPORT ON PASSENGER SATISFACTION INDICATORS | </v>
      </c>
      <c r="N6095" s="9" t="str">
        <f t="shared" si="95"/>
        <v>SCHEDULE 14: REPORT ON PASSENGER SATISFACTION INDICATORS | FY Q1 | International terminal: Check-in waiting time</v>
      </c>
    </row>
    <row r="6096" spans="1:14">
      <c r="A6096" t="s">
        <v>3</v>
      </c>
      <c r="B6096">
        <v>2013</v>
      </c>
      <c r="C6096" t="s">
        <v>5088</v>
      </c>
      <c r="D6096" t="s">
        <v>81</v>
      </c>
      <c r="E6096" t="s">
        <v>81</v>
      </c>
      <c r="F6096" t="s">
        <v>5093</v>
      </c>
      <c r="G6096">
        <v>44</v>
      </c>
      <c r="H6096" t="s">
        <v>5207</v>
      </c>
      <c r="I6096">
        <v>2013</v>
      </c>
      <c r="J6096" t="s">
        <v>5091</v>
      </c>
      <c r="K6096" t="s">
        <v>6551</v>
      </c>
      <c r="L6096">
        <v>3.840425532073894</v>
      </c>
      <c r="M6096" s="9" t="str">
        <f>Data[[#This Row],[schedule]]&amp;" | "&amp;Data[[#This Row],[section]]</f>
        <v xml:space="preserve">SCHEDULE 14: REPORT ON PASSENGER SATISFACTION INDICATORS | </v>
      </c>
      <c r="N6096" s="9" t="str">
        <f t="shared" si="95"/>
        <v>SCHEDULE 14: REPORT ON PASSENGER SATISFACTION INDICATORS | FY Q2 | International terminal: Check-in waiting time</v>
      </c>
    </row>
    <row r="6097" spans="1:14">
      <c r="A6097" t="s">
        <v>3</v>
      </c>
      <c r="B6097">
        <v>2013</v>
      </c>
      <c r="C6097" t="s">
        <v>5088</v>
      </c>
      <c r="D6097" t="s">
        <v>81</v>
      </c>
      <c r="E6097" t="s">
        <v>81</v>
      </c>
      <c r="F6097" t="s">
        <v>5095</v>
      </c>
      <c r="G6097">
        <v>44</v>
      </c>
      <c r="H6097" t="s">
        <v>5207</v>
      </c>
      <c r="I6097">
        <v>2013</v>
      </c>
      <c r="J6097" t="s">
        <v>5091</v>
      </c>
      <c r="K6097" t="s">
        <v>6552</v>
      </c>
      <c r="L6097">
        <v>4.0099009900000002</v>
      </c>
      <c r="M6097" s="9" t="str">
        <f>Data[[#This Row],[schedule]]&amp;" | "&amp;Data[[#This Row],[section]]</f>
        <v xml:space="preserve">SCHEDULE 14: REPORT ON PASSENGER SATISFACTION INDICATORS | </v>
      </c>
      <c r="N6097" s="9" t="str">
        <f t="shared" si="95"/>
        <v>SCHEDULE 14: REPORT ON PASSENGER SATISFACTION INDICATORS | FY Q3 | International terminal: Check-in waiting time</v>
      </c>
    </row>
    <row r="6098" spans="1:14">
      <c r="A6098" t="s">
        <v>3</v>
      </c>
      <c r="B6098">
        <v>2013</v>
      </c>
      <c r="C6098" t="s">
        <v>5088</v>
      </c>
      <c r="D6098" t="s">
        <v>81</v>
      </c>
      <c r="E6098" t="s">
        <v>81</v>
      </c>
      <c r="F6098" t="s">
        <v>5097</v>
      </c>
      <c r="G6098">
        <v>44</v>
      </c>
      <c r="H6098" t="s">
        <v>5207</v>
      </c>
      <c r="I6098">
        <v>2013</v>
      </c>
      <c r="J6098" t="s">
        <v>5091</v>
      </c>
      <c r="K6098" t="s">
        <v>6553</v>
      </c>
      <c r="L6098">
        <v>4.2356687900000001</v>
      </c>
      <c r="M6098" s="9" t="str">
        <f>Data[[#This Row],[schedule]]&amp;" | "&amp;Data[[#This Row],[section]]</f>
        <v xml:space="preserve">SCHEDULE 14: REPORT ON PASSENGER SATISFACTION INDICATORS | </v>
      </c>
      <c r="N6098" s="9" t="str">
        <f t="shared" si="95"/>
        <v>SCHEDULE 14: REPORT ON PASSENGER SATISFACTION INDICATORS | FY Q4 | International terminal: Check-in waiting time</v>
      </c>
    </row>
    <row r="6099" spans="1:14">
      <c r="A6099" t="s">
        <v>3</v>
      </c>
      <c r="B6099">
        <v>2013</v>
      </c>
      <c r="C6099" t="s">
        <v>5088</v>
      </c>
      <c r="D6099" t="s">
        <v>81</v>
      </c>
      <c r="E6099" t="s">
        <v>81</v>
      </c>
      <c r="F6099" t="s">
        <v>5099</v>
      </c>
      <c r="G6099">
        <v>44</v>
      </c>
      <c r="H6099" t="s">
        <v>5207</v>
      </c>
      <c r="I6099">
        <v>2013</v>
      </c>
      <c r="J6099" t="s">
        <v>5091</v>
      </c>
      <c r="K6099" t="s">
        <v>6554</v>
      </c>
      <c r="L6099">
        <v>4.026498828079955</v>
      </c>
      <c r="M6099" s="9" t="str">
        <f>Data[[#This Row],[schedule]]&amp;" | "&amp;Data[[#This Row],[section]]</f>
        <v xml:space="preserve">SCHEDULE 14: REPORT ON PASSENGER SATISFACTION INDICATORS | </v>
      </c>
      <c r="N6099" s="9" t="str">
        <f t="shared" si="95"/>
        <v>SCHEDULE 14: REPORT ON PASSENGER SATISFACTION INDICATORS | Annual average | International terminal: Check-in waiting time</v>
      </c>
    </row>
    <row r="6100" spans="1:14">
      <c r="A6100" t="s">
        <v>3</v>
      </c>
      <c r="B6100">
        <v>2013</v>
      </c>
      <c r="C6100" t="s">
        <v>5088</v>
      </c>
      <c r="D6100" t="s">
        <v>81</v>
      </c>
      <c r="E6100" t="s">
        <v>81</v>
      </c>
      <c r="F6100" t="s">
        <v>5089</v>
      </c>
      <c r="G6100">
        <v>45</v>
      </c>
      <c r="H6100" t="s">
        <v>5212</v>
      </c>
      <c r="I6100">
        <v>2013</v>
      </c>
      <c r="J6100" t="s">
        <v>5091</v>
      </c>
      <c r="K6100" t="s">
        <v>5103</v>
      </c>
      <c r="L6100">
        <v>4.2300000000000004</v>
      </c>
      <c r="M6100" s="9" t="str">
        <f>Data[[#This Row],[schedule]]&amp;" | "&amp;Data[[#This Row],[section]]</f>
        <v xml:space="preserve">SCHEDULE 14: REPORT ON PASSENGER SATISFACTION INDICATORS | </v>
      </c>
      <c r="N6100" s="9" t="str">
        <f t="shared" si="95"/>
        <v>SCHEDULE 14: REPORT ON PASSENGER SATISFACTION INDICATORS | FY Q1 | International terminal: Feeling of being safe and secure</v>
      </c>
    </row>
    <row r="6101" spans="1:14">
      <c r="A6101" t="s">
        <v>3</v>
      </c>
      <c r="B6101">
        <v>2013</v>
      </c>
      <c r="C6101" t="s">
        <v>5088</v>
      </c>
      <c r="D6101" t="s">
        <v>81</v>
      </c>
      <c r="E6101" t="s">
        <v>81</v>
      </c>
      <c r="F6101" t="s">
        <v>5093</v>
      </c>
      <c r="G6101">
        <v>45</v>
      </c>
      <c r="H6101" t="s">
        <v>5212</v>
      </c>
      <c r="I6101">
        <v>2013</v>
      </c>
      <c r="J6101" t="s">
        <v>5091</v>
      </c>
      <c r="K6101" t="s">
        <v>6555</v>
      </c>
      <c r="L6101">
        <v>4.2241379311934812</v>
      </c>
      <c r="M6101" s="9" t="str">
        <f>Data[[#This Row],[schedule]]&amp;" | "&amp;Data[[#This Row],[section]]</f>
        <v xml:space="preserve">SCHEDULE 14: REPORT ON PASSENGER SATISFACTION INDICATORS | </v>
      </c>
      <c r="N6101" s="9" t="str">
        <f t="shared" si="95"/>
        <v>SCHEDULE 14: REPORT ON PASSENGER SATISFACTION INDICATORS | FY Q2 | International terminal: Feeling of being safe and secure</v>
      </c>
    </row>
    <row r="6102" spans="1:14">
      <c r="A6102" t="s">
        <v>3</v>
      </c>
      <c r="B6102">
        <v>2013</v>
      </c>
      <c r="C6102" t="s">
        <v>5088</v>
      </c>
      <c r="D6102" t="s">
        <v>81</v>
      </c>
      <c r="E6102" t="s">
        <v>81</v>
      </c>
      <c r="F6102" t="s">
        <v>5095</v>
      </c>
      <c r="G6102">
        <v>45</v>
      </c>
      <c r="H6102" t="s">
        <v>5212</v>
      </c>
      <c r="I6102">
        <v>2013</v>
      </c>
      <c r="J6102" t="s">
        <v>5091</v>
      </c>
      <c r="K6102" t="s">
        <v>6556</v>
      </c>
      <c r="L6102">
        <v>4.3216783220000003</v>
      </c>
      <c r="M6102" s="9" t="str">
        <f>Data[[#This Row],[schedule]]&amp;" | "&amp;Data[[#This Row],[section]]</f>
        <v xml:space="preserve">SCHEDULE 14: REPORT ON PASSENGER SATISFACTION INDICATORS | </v>
      </c>
      <c r="N6102" s="9" t="str">
        <f t="shared" si="95"/>
        <v>SCHEDULE 14: REPORT ON PASSENGER SATISFACTION INDICATORS | FY Q3 | International terminal: Feeling of being safe and secure</v>
      </c>
    </row>
    <row r="6103" spans="1:14">
      <c r="A6103" t="s">
        <v>3</v>
      </c>
      <c r="B6103">
        <v>2013</v>
      </c>
      <c r="C6103" t="s">
        <v>5088</v>
      </c>
      <c r="D6103" t="s">
        <v>81</v>
      </c>
      <c r="E6103" t="s">
        <v>81</v>
      </c>
      <c r="F6103" t="s">
        <v>5097</v>
      </c>
      <c r="G6103">
        <v>45</v>
      </c>
      <c r="H6103" t="s">
        <v>5212</v>
      </c>
      <c r="I6103">
        <v>2013</v>
      </c>
      <c r="J6103" t="s">
        <v>5091</v>
      </c>
      <c r="K6103" t="s">
        <v>6557</v>
      </c>
      <c r="L6103">
        <v>4.2986425339999998</v>
      </c>
      <c r="M6103" s="9" t="str">
        <f>Data[[#This Row],[schedule]]&amp;" | "&amp;Data[[#This Row],[section]]</f>
        <v xml:space="preserve">SCHEDULE 14: REPORT ON PASSENGER SATISFACTION INDICATORS | </v>
      </c>
      <c r="N6103" s="9" t="str">
        <f t="shared" si="95"/>
        <v>SCHEDULE 14: REPORT ON PASSENGER SATISFACTION INDICATORS | FY Q4 | International terminal: Feeling of being safe and secure</v>
      </c>
    </row>
    <row r="6104" spans="1:14">
      <c r="A6104" t="s">
        <v>3</v>
      </c>
      <c r="B6104">
        <v>2013</v>
      </c>
      <c r="C6104" t="s">
        <v>5088</v>
      </c>
      <c r="D6104" t="s">
        <v>81</v>
      </c>
      <c r="E6104" t="s">
        <v>81</v>
      </c>
      <c r="F6104" t="s">
        <v>5099</v>
      </c>
      <c r="G6104">
        <v>45</v>
      </c>
      <c r="H6104" t="s">
        <v>5212</v>
      </c>
      <c r="I6104">
        <v>2013</v>
      </c>
      <c r="J6104" t="s">
        <v>5091</v>
      </c>
      <c r="K6104" t="s">
        <v>6558</v>
      </c>
      <c r="L6104">
        <v>4.2686146967866128</v>
      </c>
      <c r="M6104" s="9" t="str">
        <f>Data[[#This Row],[schedule]]&amp;" | "&amp;Data[[#This Row],[section]]</f>
        <v xml:space="preserve">SCHEDULE 14: REPORT ON PASSENGER SATISFACTION INDICATORS | </v>
      </c>
      <c r="N6104" s="9" t="str">
        <f t="shared" si="95"/>
        <v>SCHEDULE 14: REPORT ON PASSENGER SATISFACTION INDICATORS | Annual average | International terminal: Feeling of being safe and secure</v>
      </c>
    </row>
    <row r="6105" spans="1:14">
      <c r="A6105" t="s">
        <v>3</v>
      </c>
      <c r="B6105">
        <v>2013</v>
      </c>
      <c r="C6105" t="s">
        <v>5088</v>
      </c>
      <c r="D6105" t="s">
        <v>81</v>
      </c>
      <c r="E6105" t="s">
        <v>81</v>
      </c>
      <c r="F6105" t="s">
        <v>5089</v>
      </c>
      <c r="G6105">
        <v>46</v>
      </c>
      <c r="H6105" t="s">
        <v>5218</v>
      </c>
      <c r="I6105">
        <v>2013</v>
      </c>
      <c r="J6105" t="s">
        <v>5091</v>
      </c>
      <c r="K6105" t="s">
        <v>5916</v>
      </c>
      <c r="L6105">
        <v>4.0620000000000003</v>
      </c>
      <c r="M6105" s="9" t="str">
        <f>Data[[#This Row],[schedule]]&amp;" | "&amp;Data[[#This Row],[section]]</f>
        <v xml:space="preserve">SCHEDULE 14: REPORT ON PASSENGER SATISFACTION INDICATORS | </v>
      </c>
      <c r="N6105" s="9" t="str">
        <f t="shared" si="95"/>
        <v>SCHEDULE 14: REPORT ON PASSENGER SATISFACTION INDICATORS | FY Q1 | International terminal: Average survey score</v>
      </c>
    </row>
    <row r="6106" spans="1:14">
      <c r="A6106" t="s">
        <v>3</v>
      </c>
      <c r="B6106">
        <v>2013</v>
      </c>
      <c r="C6106" t="s">
        <v>5088</v>
      </c>
      <c r="D6106" t="s">
        <v>81</v>
      </c>
      <c r="E6106" t="s">
        <v>81</v>
      </c>
      <c r="F6106" t="s">
        <v>5093</v>
      </c>
      <c r="G6106">
        <v>46</v>
      </c>
      <c r="H6106" t="s">
        <v>5218</v>
      </c>
      <c r="I6106">
        <v>2013</v>
      </c>
      <c r="J6106" t="s">
        <v>5091</v>
      </c>
      <c r="K6106" t="s">
        <v>6559</v>
      </c>
      <c r="L6106">
        <v>4.084546007427539</v>
      </c>
      <c r="M6106" s="9" t="str">
        <f>Data[[#This Row],[schedule]]&amp;" | "&amp;Data[[#This Row],[section]]</f>
        <v xml:space="preserve">SCHEDULE 14: REPORT ON PASSENGER SATISFACTION INDICATORS | </v>
      </c>
      <c r="N6106" s="9" t="str">
        <f t="shared" si="95"/>
        <v>SCHEDULE 14: REPORT ON PASSENGER SATISFACTION INDICATORS | FY Q2 | International terminal: Average survey score</v>
      </c>
    </row>
    <row r="6107" spans="1:14">
      <c r="A6107" t="s">
        <v>3</v>
      </c>
      <c r="B6107">
        <v>2013</v>
      </c>
      <c r="C6107" t="s">
        <v>5088</v>
      </c>
      <c r="D6107" t="s">
        <v>81</v>
      </c>
      <c r="E6107" t="s">
        <v>81</v>
      </c>
      <c r="F6107" t="s">
        <v>5095</v>
      </c>
      <c r="G6107">
        <v>46</v>
      </c>
      <c r="H6107" t="s">
        <v>5218</v>
      </c>
      <c r="I6107">
        <v>2013</v>
      </c>
      <c r="J6107" t="s">
        <v>5091</v>
      </c>
      <c r="K6107" t="s">
        <v>6560</v>
      </c>
      <c r="L6107">
        <v>4.1787922159999997</v>
      </c>
      <c r="M6107" s="9" t="str">
        <f>Data[[#This Row],[schedule]]&amp;" | "&amp;Data[[#This Row],[section]]</f>
        <v xml:space="preserve">SCHEDULE 14: REPORT ON PASSENGER SATISFACTION INDICATORS | </v>
      </c>
      <c r="N6107" s="9" t="str">
        <f t="shared" si="95"/>
        <v>SCHEDULE 14: REPORT ON PASSENGER SATISFACTION INDICATORS | FY Q3 | International terminal: Average survey score</v>
      </c>
    </row>
    <row r="6108" spans="1:14">
      <c r="A6108" t="s">
        <v>3</v>
      </c>
      <c r="B6108">
        <v>2013</v>
      </c>
      <c r="C6108" t="s">
        <v>5088</v>
      </c>
      <c r="D6108" t="s">
        <v>81</v>
      </c>
      <c r="E6108" t="s">
        <v>81</v>
      </c>
      <c r="F6108" t="s">
        <v>5097</v>
      </c>
      <c r="G6108">
        <v>46</v>
      </c>
      <c r="H6108" t="s">
        <v>5218</v>
      </c>
      <c r="I6108">
        <v>2013</v>
      </c>
      <c r="J6108" t="s">
        <v>5091</v>
      </c>
      <c r="K6108" t="s">
        <v>6561</v>
      </c>
      <c r="L6108">
        <v>4.1921364649999999</v>
      </c>
      <c r="M6108" s="9" t="str">
        <f>Data[[#This Row],[schedule]]&amp;" | "&amp;Data[[#This Row],[section]]</f>
        <v xml:space="preserve">SCHEDULE 14: REPORT ON PASSENGER SATISFACTION INDICATORS | </v>
      </c>
      <c r="N6108" s="9" t="str">
        <f t="shared" si="95"/>
        <v>SCHEDULE 14: REPORT ON PASSENGER SATISFACTION INDICATORS | FY Q4 | International terminal: Average survey score</v>
      </c>
    </row>
    <row r="6109" spans="1:14">
      <c r="A6109" t="s">
        <v>3</v>
      </c>
      <c r="B6109">
        <v>2013</v>
      </c>
      <c r="C6109" t="s">
        <v>5088</v>
      </c>
      <c r="D6109" t="s">
        <v>81</v>
      </c>
      <c r="E6109" t="s">
        <v>81</v>
      </c>
      <c r="F6109" t="s">
        <v>5099</v>
      </c>
      <c r="G6109">
        <v>46</v>
      </c>
      <c r="H6109" t="s">
        <v>5218</v>
      </c>
      <c r="I6109">
        <v>2013</v>
      </c>
      <c r="J6109" t="s">
        <v>5091</v>
      </c>
      <c r="K6109" t="s">
        <v>6562</v>
      </c>
      <c r="L6109">
        <v>4.1293686720491669</v>
      </c>
      <c r="M6109" s="9" t="str">
        <f>Data[[#This Row],[schedule]]&amp;" | "&amp;Data[[#This Row],[section]]</f>
        <v xml:space="preserve">SCHEDULE 14: REPORT ON PASSENGER SATISFACTION INDICATORS | </v>
      </c>
      <c r="N6109" s="9" t="str">
        <f t="shared" si="95"/>
        <v>SCHEDULE 14: REPORT ON PASSENGER SATISFACTION INDICATORS | Annual average | International terminal: Average survey score</v>
      </c>
    </row>
    <row r="6110" spans="1:14">
      <c r="A6110" t="s">
        <v>3</v>
      </c>
      <c r="B6110">
        <v>2013</v>
      </c>
      <c r="C6110" t="s">
        <v>5223</v>
      </c>
      <c r="D6110" t="s">
        <v>81</v>
      </c>
      <c r="E6110" t="s">
        <v>81</v>
      </c>
      <c r="F6110" t="s">
        <v>5224</v>
      </c>
      <c r="G6110">
        <v>8</v>
      </c>
      <c r="H6110" t="s">
        <v>5225</v>
      </c>
      <c r="I6110">
        <v>2013</v>
      </c>
      <c r="J6110" t="s">
        <v>4988</v>
      </c>
      <c r="K6110" t="s">
        <v>458</v>
      </c>
      <c r="L6110">
        <v>0</v>
      </c>
      <c r="M6110" s="9" t="str">
        <f>Data[[#This Row],[schedule]]&amp;" | "&amp;Data[[#This Row],[section]]</f>
        <v xml:space="preserve">SCHEDULE 11: REPORT ON RELIABILITY MEASURES | </v>
      </c>
      <c r="N6110" s="9" t="str">
        <f t="shared" si="95"/>
        <v>SCHEDULE 11: REPORT ON RELIABILITY MEASURES | Interruptions to: Runway | Caused by: Airports</v>
      </c>
    </row>
    <row r="6111" spans="1:14">
      <c r="A6111" t="s">
        <v>3</v>
      </c>
      <c r="B6111">
        <v>2013</v>
      </c>
      <c r="C6111" t="s">
        <v>5223</v>
      </c>
      <c r="D6111" t="s">
        <v>81</v>
      </c>
      <c r="E6111" t="s">
        <v>81</v>
      </c>
      <c r="F6111" t="s">
        <v>5224</v>
      </c>
      <c r="G6111">
        <v>8</v>
      </c>
      <c r="H6111" t="s">
        <v>5225</v>
      </c>
      <c r="I6111">
        <v>2013</v>
      </c>
      <c r="J6111" t="s">
        <v>5226</v>
      </c>
      <c r="K6111" t="s">
        <v>458</v>
      </c>
      <c r="L6111">
        <v>0</v>
      </c>
      <c r="M6111" s="9" t="str">
        <f>Data[[#This Row],[schedule]]&amp;" | "&amp;Data[[#This Row],[section]]</f>
        <v xml:space="preserve">SCHEDULE 11: REPORT ON RELIABILITY MEASURES | </v>
      </c>
      <c r="N6111" s="9" t="str">
        <f t="shared" si="95"/>
        <v>SCHEDULE 11: REPORT ON RELIABILITY MEASURES | Interruptions to: Runway | Caused by: Airports</v>
      </c>
    </row>
    <row r="6112" spans="1:14">
      <c r="A6112" t="s">
        <v>3</v>
      </c>
      <c r="B6112">
        <v>2013</v>
      </c>
      <c r="C6112" t="s">
        <v>5223</v>
      </c>
      <c r="D6112" t="s">
        <v>81</v>
      </c>
      <c r="E6112" t="s">
        <v>81</v>
      </c>
      <c r="F6112" t="s">
        <v>5224</v>
      </c>
      <c r="G6112">
        <v>8</v>
      </c>
      <c r="H6112" t="s">
        <v>5225</v>
      </c>
      <c r="I6112">
        <v>2013</v>
      </c>
      <c r="J6112" t="s">
        <v>5227</v>
      </c>
      <c r="K6112" t="s">
        <v>458</v>
      </c>
      <c r="L6112">
        <v>0</v>
      </c>
      <c r="M6112" s="9" t="str">
        <f>Data[[#This Row],[schedule]]&amp;" | "&amp;Data[[#This Row],[section]]</f>
        <v xml:space="preserve">SCHEDULE 11: REPORT ON RELIABILITY MEASURES | </v>
      </c>
      <c r="N6112" s="9" t="str">
        <f t="shared" si="95"/>
        <v>SCHEDULE 11: REPORT ON RELIABILITY MEASURES | Interruptions to: Runway | Caused by: Airports</v>
      </c>
    </row>
    <row r="6113" spans="1:14">
      <c r="A6113" t="s">
        <v>3</v>
      </c>
      <c r="B6113">
        <v>2013</v>
      </c>
      <c r="C6113" t="s">
        <v>5223</v>
      </c>
      <c r="D6113" t="s">
        <v>81</v>
      </c>
      <c r="E6113" t="s">
        <v>81</v>
      </c>
      <c r="F6113" t="s">
        <v>5224</v>
      </c>
      <c r="G6113">
        <v>9</v>
      </c>
      <c r="H6113" t="s">
        <v>5228</v>
      </c>
      <c r="I6113">
        <v>2013</v>
      </c>
      <c r="J6113" t="s">
        <v>4988</v>
      </c>
      <c r="K6113" t="s">
        <v>458</v>
      </c>
      <c r="L6113">
        <v>0</v>
      </c>
      <c r="M6113" s="9" t="str">
        <f>Data[[#This Row],[schedule]]&amp;" | "&amp;Data[[#This Row],[section]]</f>
        <v xml:space="preserve">SCHEDULE 11: REPORT ON RELIABILITY MEASURES | </v>
      </c>
      <c r="N6113" s="9" t="str">
        <f t="shared" si="95"/>
        <v>SCHEDULE 11: REPORT ON RELIABILITY MEASURES | Interruptions to: Runway | Caused by: Airlines/Other</v>
      </c>
    </row>
    <row r="6114" spans="1:14">
      <c r="A6114" t="s">
        <v>3</v>
      </c>
      <c r="B6114">
        <v>2013</v>
      </c>
      <c r="C6114" t="s">
        <v>5223</v>
      </c>
      <c r="D6114" t="s">
        <v>81</v>
      </c>
      <c r="E6114" t="s">
        <v>81</v>
      </c>
      <c r="F6114" t="s">
        <v>5224</v>
      </c>
      <c r="G6114">
        <v>9</v>
      </c>
      <c r="H6114" t="s">
        <v>5228</v>
      </c>
      <c r="I6114">
        <v>2013</v>
      </c>
      <c r="J6114" t="s">
        <v>5226</v>
      </c>
      <c r="K6114" t="s">
        <v>458</v>
      </c>
      <c r="L6114">
        <v>0</v>
      </c>
      <c r="M6114" s="9" t="str">
        <f>Data[[#This Row],[schedule]]&amp;" | "&amp;Data[[#This Row],[section]]</f>
        <v xml:space="preserve">SCHEDULE 11: REPORT ON RELIABILITY MEASURES | </v>
      </c>
      <c r="N6114" s="9" t="str">
        <f t="shared" si="95"/>
        <v>SCHEDULE 11: REPORT ON RELIABILITY MEASURES | Interruptions to: Runway | Caused by: Airlines/Other</v>
      </c>
    </row>
    <row r="6115" spans="1:14">
      <c r="A6115" t="s">
        <v>3</v>
      </c>
      <c r="B6115">
        <v>2013</v>
      </c>
      <c r="C6115" t="s">
        <v>5223</v>
      </c>
      <c r="D6115" t="s">
        <v>81</v>
      </c>
      <c r="E6115" t="s">
        <v>81</v>
      </c>
      <c r="F6115" t="s">
        <v>5224</v>
      </c>
      <c r="G6115">
        <v>9</v>
      </c>
      <c r="H6115" t="s">
        <v>5228</v>
      </c>
      <c r="I6115">
        <v>2013</v>
      </c>
      <c r="J6115" t="s">
        <v>5227</v>
      </c>
      <c r="K6115" t="s">
        <v>458</v>
      </c>
      <c r="L6115">
        <v>0</v>
      </c>
      <c r="M6115" s="9" t="str">
        <f>Data[[#This Row],[schedule]]&amp;" | "&amp;Data[[#This Row],[section]]</f>
        <v xml:space="preserve">SCHEDULE 11: REPORT ON RELIABILITY MEASURES | </v>
      </c>
      <c r="N6115" s="9" t="str">
        <f t="shared" si="95"/>
        <v>SCHEDULE 11: REPORT ON RELIABILITY MEASURES | Interruptions to: Runway | Caused by: Airlines/Other</v>
      </c>
    </row>
    <row r="6116" spans="1:14">
      <c r="A6116" t="s">
        <v>3</v>
      </c>
      <c r="B6116">
        <v>2013</v>
      </c>
      <c r="C6116" t="s">
        <v>5223</v>
      </c>
      <c r="D6116" t="s">
        <v>81</v>
      </c>
      <c r="E6116" t="s">
        <v>81</v>
      </c>
      <c r="F6116" t="s">
        <v>5224</v>
      </c>
      <c r="G6116">
        <v>10</v>
      </c>
      <c r="H6116" t="s">
        <v>5229</v>
      </c>
      <c r="I6116">
        <v>2013</v>
      </c>
      <c r="J6116" t="s">
        <v>4988</v>
      </c>
      <c r="K6116" t="s">
        <v>458</v>
      </c>
      <c r="L6116">
        <v>0</v>
      </c>
      <c r="M6116" s="9" t="str">
        <f>Data[[#This Row],[schedule]]&amp;" | "&amp;Data[[#This Row],[section]]</f>
        <v xml:space="preserve">SCHEDULE 11: REPORT ON RELIABILITY MEASURES | </v>
      </c>
      <c r="N6116" s="9" t="str">
        <f t="shared" si="95"/>
        <v>SCHEDULE 11: REPORT ON RELIABILITY MEASURES | Interruptions to: Runway | Caused by: Undetermined reasons</v>
      </c>
    </row>
    <row r="6117" spans="1:14">
      <c r="A6117" t="s">
        <v>3</v>
      </c>
      <c r="B6117">
        <v>2013</v>
      </c>
      <c r="C6117" t="s">
        <v>5223</v>
      </c>
      <c r="D6117" t="s">
        <v>81</v>
      </c>
      <c r="E6117" t="s">
        <v>81</v>
      </c>
      <c r="F6117" t="s">
        <v>5224</v>
      </c>
      <c r="G6117">
        <v>10</v>
      </c>
      <c r="H6117" t="s">
        <v>5229</v>
      </c>
      <c r="I6117">
        <v>2013</v>
      </c>
      <c r="J6117" t="s">
        <v>5226</v>
      </c>
      <c r="K6117" t="s">
        <v>458</v>
      </c>
      <c r="L6117">
        <v>0</v>
      </c>
      <c r="M6117" s="9" t="str">
        <f>Data[[#This Row],[schedule]]&amp;" | "&amp;Data[[#This Row],[section]]</f>
        <v xml:space="preserve">SCHEDULE 11: REPORT ON RELIABILITY MEASURES | </v>
      </c>
      <c r="N6117" s="9" t="str">
        <f t="shared" si="95"/>
        <v>SCHEDULE 11: REPORT ON RELIABILITY MEASURES | Interruptions to: Runway | Caused by: Undetermined reasons</v>
      </c>
    </row>
    <row r="6118" spans="1:14">
      <c r="A6118" t="s">
        <v>3</v>
      </c>
      <c r="B6118">
        <v>2013</v>
      </c>
      <c r="C6118" t="s">
        <v>5223</v>
      </c>
      <c r="D6118" t="s">
        <v>81</v>
      </c>
      <c r="E6118" t="s">
        <v>81</v>
      </c>
      <c r="F6118" t="s">
        <v>5224</v>
      </c>
      <c r="G6118">
        <v>10</v>
      </c>
      <c r="H6118" t="s">
        <v>5229</v>
      </c>
      <c r="I6118">
        <v>2013</v>
      </c>
      <c r="J6118" t="s">
        <v>5227</v>
      </c>
      <c r="K6118" t="s">
        <v>458</v>
      </c>
      <c r="L6118">
        <v>0</v>
      </c>
      <c r="M6118" s="9" t="str">
        <f>Data[[#This Row],[schedule]]&amp;" | "&amp;Data[[#This Row],[section]]</f>
        <v xml:space="preserve">SCHEDULE 11: REPORT ON RELIABILITY MEASURES | </v>
      </c>
      <c r="N6118" s="9" t="str">
        <f t="shared" si="95"/>
        <v>SCHEDULE 11: REPORT ON RELIABILITY MEASURES | Interruptions to: Runway | Caused by: Undetermined reasons</v>
      </c>
    </row>
    <row r="6119" spans="1:14">
      <c r="A6119" t="s">
        <v>3</v>
      </c>
      <c r="B6119">
        <v>2013</v>
      </c>
      <c r="C6119" t="s">
        <v>5223</v>
      </c>
      <c r="D6119" t="s">
        <v>81</v>
      </c>
      <c r="E6119" t="s">
        <v>81</v>
      </c>
      <c r="F6119" t="s">
        <v>5224</v>
      </c>
      <c r="G6119">
        <v>11</v>
      </c>
      <c r="H6119" t="s">
        <v>60</v>
      </c>
      <c r="I6119">
        <v>2013</v>
      </c>
      <c r="J6119" t="s">
        <v>4988</v>
      </c>
      <c r="K6119" t="s">
        <v>458</v>
      </c>
      <c r="L6119">
        <v>0</v>
      </c>
      <c r="M6119" s="9" t="str">
        <f>Data[[#This Row],[schedule]]&amp;" | "&amp;Data[[#This Row],[section]]</f>
        <v xml:space="preserve">SCHEDULE 11: REPORT ON RELIABILITY MEASURES | </v>
      </c>
      <c r="N6119" s="9" t="str">
        <f t="shared" si="95"/>
        <v>SCHEDULE 11: REPORT ON RELIABILITY MEASURES | Interruptions to: Runway | Total</v>
      </c>
    </row>
    <row r="6120" spans="1:14">
      <c r="A6120" t="s">
        <v>3</v>
      </c>
      <c r="B6120">
        <v>2013</v>
      </c>
      <c r="C6120" t="s">
        <v>5223</v>
      </c>
      <c r="D6120" t="s">
        <v>81</v>
      </c>
      <c r="E6120" t="s">
        <v>81</v>
      </c>
      <c r="F6120" t="s">
        <v>5224</v>
      </c>
      <c r="G6120">
        <v>11</v>
      </c>
      <c r="H6120" t="s">
        <v>60</v>
      </c>
      <c r="I6120">
        <v>2013</v>
      </c>
      <c r="J6120" t="s">
        <v>5226</v>
      </c>
      <c r="K6120" t="s">
        <v>5230</v>
      </c>
      <c r="M6120" s="9" t="str">
        <f>Data[[#This Row],[schedule]]&amp;" | "&amp;Data[[#This Row],[section]]</f>
        <v xml:space="preserve">SCHEDULE 11: REPORT ON RELIABILITY MEASURES | </v>
      </c>
      <c r="N6120" s="9" t="str">
        <f t="shared" si="95"/>
        <v>SCHEDULE 11: REPORT ON RELIABILITY MEASURES | Interruptions to: Runway | Total</v>
      </c>
    </row>
    <row r="6121" spans="1:14">
      <c r="A6121" t="s">
        <v>3</v>
      </c>
      <c r="B6121">
        <v>2013</v>
      </c>
      <c r="C6121" t="s">
        <v>5223</v>
      </c>
      <c r="D6121" t="s">
        <v>81</v>
      </c>
      <c r="E6121" t="s">
        <v>81</v>
      </c>
      <c r="F6121" t="s">
        <v>5224</v>
      </c>
      <c r="G6121">
        <v>11</v>
      </c>
      <c r="H6121" t="s">
        <v>60</v>
      </c>
      <c r="I6121">
        <v>2013</v>
      </c>
      <c r="J6121" t="s">
        <v>5227</v>
      </c>
      <c r="K6121" t="s">
        <v>5230</v>
      </c>
      <c r="M6121" s="9" t="str">
        <f>Data[[#This Row],[schedule]]&amp;" | "&amp;Data[[#This Row],[section]]</f>
        <v xml:space="preserve">SCHEDULE 11: REPORT ON RELIABILITY MEASURES | </v>
      </c>
      <c r="N6121" s="9" t="str">
        <f t="shared" si="95"/>
        <v>SCHEDULE 11: REPORT ON RELIABILITY MEASURES | Interruptions to: Runway | Total</v>
      </c>
    </row>
    <row r="6122" spans="1:14">
      <c r="A6122" t="s">
        <v>3</v>
      </c>
      <c r="B6122">
        <v>2013</v>
      </c>
      <c r="C6122" t="s">
        <v>5223</v>
      </c>
      <c r="D6122" t="s">
        <v>81</v>
      </c>
      <c r="E6122" t="s">
        <v>81</v>
      </c>
      <c r="F6122" t="s">
        <v>5231</v>
      </c>
      <c r="G6122">
        <v>14</v>
      </c>
      <c r="H6122" t="s">
        <v>5225</v>
      </c>
      <c r="I6122">
        <v>2013</v>
      </c>
      <c r="J6122" t="s">
        <v>4988</v>
      </c>
      <c r="K6122" t="s">
        <v>458</v>
      </c>
      <c r="L6122">
        <v>0</v>
      </c>
      <c r="M6122" s="9" t="str">
        <f>Data[[#This Row],[schedule]]&amp;" | "&amp;Data[[#This Row],[section]]</f>
        <v xml:space="preserve">SCHEDULE 11: REPORT ON RELIABILITY MEASURES | </v>
      </c>
      <c r="N6122" s="9" t="str">
        <f t="shared" si="95"/>
        <v>SCHEDULE 11: REPORT ON RELIABILITY MEASURES | Interruptions to: Taxiway | Caused by: Airports</v>
      </c>
    </row>
    <row r="6123" spans="1:14">
      <c r="A6123" t="s">
        <v>3</v>
      </c>
      <c r="B6123">
        <v>2013</v>
      </c>
      <c r="C6123" t="s">
        <v>5223</v>
      </c>
      <c r="D6123" t="s">
        <v>81</v>
      </c>
      <c r="E6123" t="s">
        <v>81</v>
      </c>
      <c r="F6123" t="s">
        <v>5231</v>
      </c>
      <c r="G6123">
        <v>14</v>
      </c>
      <c r="H6123" t="s">
        <v>5225</v>
      </c>
      <c r="I6123">
        <v>2013</v>
      </c>
      <c r="J6123" t="s">
        <v>5226</v>
      </c>
      <c r="K6123" t="s">
        <v>458</v>
      </c>
      <c r="L6123">
        <v>0</v>
      </c>
      <c r="M6123" s="9" t="str">
        <f>Data[[#This Row],[schedule]]&amp;" | "&amp;Data[[#This Row],[section]]</f>
        <v xml:space="preserve">SCHEDULE 11: REPORT ON RELIABILITY MEASURES | </v>
      </c>
      <c r="N6123" s="9" t="str">
        <f t="shared" si="95"/>
        <v>SCHEDULE 11: REPORT ON RELIABILITY MEASURES | Interruptions to: Taxiway | Caused by: Airports</v>
      </c>
    </row>
    <row r="6124" spans="1:14">
      <c r="A6124" t="s">
        <v>3</v>
      </c>
      <c r="B6124">
        <v>2013</v>
      </c>
      <c r="C6124" t="s">
        <v>5223</v>
      </c>
      <c r="D6124" t="s">
        <v>81</v>
      </c>
      <c r="E6124" t="s">
        <v>81</v>
      </c>
      <c r="F6124" t="s">
        <v>5231</v>
      </c>
      <c r="G6124">
        <v>14</v>
      </c>
      <c r="H6124" t="s">
        <v>5225</v>
      </c>
      <c r="I6124">
        <v>2013</v>
      </c>
      <c r="J6124" t="s">
        <v>5227</v>
      </c>
      <c r="K6124" t="s">
        <v>458</v>
      </c>
      <c r="L6124">
        <v>0</v>
      </c>
      <c r="M6124" s="9" t="str">
        <f>Data[[#This Row],[schedule]]&amp;" | "&amp;Data[[#This Row],[section]]</f>
        <v xml:space="preserve">SCHEDULE 11: REPORT ON RELIABILITY MEASURES | </v>
      </c>
      <c r="N6124" s="9" t="str">
        <f t="shared" si="95"/>
        <v>SCHEDULE 11: REPORT ON RELIABILITY MEASURES | Interruptions to: Taxiway | Caused by: Airports</v>
      </c>
    </row>
    <row r="6125" spans="1:14">
      <c r="A6125" t="s">
        <v>3</v>
      </c>
      <c r="B6125">
        <v>2013</v>
      </c>
      <c r="C6125" t="s">
        <v>5223</v>
      </c>
      <c r="D6125" t="s">
        <v>81</v>
      </c>
      <c r="E6125" t="s">
        <v>81</v>
      </c>
      <c r="F6125" t="s">
        <v>5231</v>
      </c>
      <c r="G6125">
        <v>15</v>
      </c>
      <c r="H6125" t="s">
        <v>5228</v>
      </c>
      <c r="I6125">
        <v>2013</v>
      </c>
      <c r="J6125" t="s">
        <v>4988</v>
      </c>
      <c r="K6125" t="s">
        <v>458</v>
      </c>
      <c r="L6125">
        <v>0</v>
      </c>
      <c r="M6125" s="9" t="str">
        <f>Data[[#This Row],[schedule]]&amp;" | "&amp;Data[[#This Row],[section]]</f>
        <v xml:space="preserve">SCHEDULE 11: REPORT ON RELIABILITY MEASURES | </v>
      </c>
      <c r="N6125" s="9" t="str">
        <f t="shared" si="95"/>
        <v>SCHEDULE 11: REPORT ON RELIABILITY MEASURES | Interruptions to: Taxiway | Caused by: Airlines/Other</v>
      </c>
    </row>
    <row r="6126" spans="1:14">
      <c r="A6126" t="s">
        <v>3</v>
      </c>
      <c r="B6126">
        <v>2013</v>
      </c>
      <c r="C6126" t="s">
        <v>5223</v>
      </c>
      <c r="D6126" t="s">
        <v>81</v>
      </c>
      <c r="E6126" t="s">
        <v>81</v>
      </c>
      <c r="F6126" t="s">
        <v>5231</v>
      </c>
      <c r="G6126">
        <v>15</v>
      </c>
      <c r="H6126" t="s">
        <v>5228</v>
      </c>
      <c r="I6126">
        <v>2013</v>
      </c>
      <c r="J6126" t="s">
        <v>5226</v>
      </c>
      <c r="K6126" t="s">
        <v>458</v>
      </c>
      <c r="L6126">
        <v>0</v>
      </c>
      <c r="M6126" s="9" t="str">
        <f>Data[[#This Row],[schedule]]&amp;" | "&amp;Data[[#This Row],[section]]</f>
        <v xml:space="preserve">SCHEDULE 11: REPORT ON RELIABILITY MEASURES | </v>
      </c>
      <c r="N6126" s="9" t="str">
        <f t="shared" si="95"/>
        <v>SCHEDULE 11: REPORT ON RELIABILITY MEASURES | Interruptions to: Taxiway | Caused by: Airlines/Other</v>
      </c>
    </row>
    <row r="6127" spans="1:14">
      <c r="A6127" t="s">
        <v>3</v>
      </c>
      <c r="B6127">
        <v>2013</v>
      </c>
      <c r="C6127" t="s">
        <v>5223</v>
      </c>
      <c r="D6127" t="s">
        <v>81</v>
      </c>
      <c r="E6127" t="s">
        <v>81</v>
      </c>
      <c r="F6127" t="s">
        <v>5231</v>
      </c>
      <c r="G6127">
        <v>15</v>
      </c>
      <c r="H6127" t="s">
        <v>5228</v>
      </c>
      <c r="I6127">
        <v>2013</v>
      </c>
      <c r="J6127" t="s">
        <v>5227</v>
      </c>
      <c r="K6127" t="s">
        <v>458</v>
      </c>
      <c r="L6127">
        <v>0</v>
      </c>
      <c r="M6127" s="9" t="str">
        <f>Data[[#This Row],[schedule]]&amp;" | "&amp;Data[[#This Row],[section]]</f>
        <v xml:space="preserve">SCHEDULE 11: REPORT ON RELIABILITY MEASURES | </v>
      </c>
      <c r="N6127" s="9" t="str">
        <f t="shared" si="95"/>
        <v>SCHEDULE 11: REPORT ON RELIABILITY MEASURES | Interruptions to: Taxiway | Caused by: Airlines/Other</v>
      </c>
    </row>
    <row r="6128" spans="1:14">
      <c r="A6128" t="s">
        <v>3</v>
      </c>
      <c r="B6128">
        <v>2013</v>
      </c>
      <c r="C6128" t="s">
        <v>5223</v>
      </c>
      <c r="D6128" t="s">
        <v>81</v>
      </c>
      <c r="E6128" t="s">
        <v>81</v>
      </c>
      <c r="F6128" t="s">
        <v>5231</v>
      </c>
      <c r="G6128">
        <v>16</v>
      </c>
      <c r="H6128" t="s">
        <v>5229</v>
      </c>
      <c r="I6128">
        <v>2013</v>
      </c>
      <c r="J6128" t="s">
        <v>4988</v>
      </c>
      <c r="K6128" t="s">
        <v>458</v>
      </c>
      <c r="L6128">
        <v>0</v>
      </c>
      <c r="M6128" s="9" t="str">
        <f>Data[[#This Row],[schedule]]&amp;" | "&amp;Data[[#This Row],[section]]</f>
        <v xml:space="preserve">SCHEDULE 11: REPORT ON RELIABILITY MEASURES | </v>
      </c>
      <c r="N6128" s="9" t="str">
        <f t="shared" si="95"/>
        <v>SCHEDULE 11: REPORT ON RELIABILITY MEASURES | Interruptions to: Taxiway | Caused by: Undetermined reasons</v>
      </c>
    </row>
    <row r="6129" spans="1:14">
      <c r="A6129" t="s">
        <v>3</v>
      </c>
      <c r="B6129">
        <v>2013</v>
      </c>
      <c r="C6129" t="s">
        <v>5223</v>
      </c>
      <c r="D6129" t="s">
        <v>81</v>
      </c>
      <c r="E6129" t="s">
        <v>81</v>
      </c>
      <c r="F6129" t="s">
        <v>5231</v>
      </c>
      <c r="G6129">
        <v>16</v>
      </c>
      <c r="H6129" t="s">
        <v>5229</v>
      </c>
      <c r="I6129">
        <v>2013</v>
      </c>
      <c r="J6129" t="s">
        <v>5226</v>
      </c>
      <c r="K6129" t="s">
        <v>458</v>
      </c>
      <c r="L6129">
        <v>0</v>
      </c>
      <c r="M6129" s="9" t="str">
        <f>Data[[#This Row],[schedule]]&amp;" | "&amp;Data[[#This Row],[section]]</f>
        <v xml:space="preserve">SCHEDULE 11: REPORT ON RELIABILITY MEASURES | </v>
      </c>
      <c r="N6129" s="9" t="str">
        <f t="shared" si="95"/>
        <v>SCHEDULE 11: REPORT ON RELIABILITY MEASURES | Interruptions to: Taxiway | Caused by: Undetermined reasons</v>
      </c>
    </row>
    <row r="6130" spans="1:14">
      <c r="A6130" t="s">
        <v>3</v>
      </c>
      <c r="B6130">
        <v>2013</v>
      </c>
      <c r="C6130" t="s">
        <v>5223</v>
      </c>
      <c r="D6130" t="s">
        <v>81</v>
      </c>
      <c r="E6130" t="s">
        <v>81</v>
      </c>
      <c r="F6130" t="s">
        <v>5231</v>
      </c>
      <c r="G6130">
        <v>16</v>
      </c>
      <c r="H6130" t="s">
        <v>5229</v>
      </c>
      <c r="I6130">
        <v>2013</v>
      </c>
      <c r="J6130" t="s">
        <v>5227</v>
      </c>
      <c r="K6130" t="s">
        <v>458</v>
      </c>
      <c r="L6130">
        <v>0</v>
      </c>
      <c r="M6130" s="9" t="str">
        <f>Data[[#This Row],[schedule]]&amp;" | "&amp;Data[[#This Row],[section]]</f>
        <v xml:space="preserve">SCHEDULE 11: REPORT ON RELIABILITY MEASURES | </v>
      </c>
      <c r="N6130" s="9" t="str">
        <f t="shared" si="95"/>
        <v>SCHEDULE 11: REPORT ON RELIABILITY MEASURES | Interruptions to: Taxiway | Caused by: Undetermined reasons</v>
      </c>
    </row>
    <row r="6131" spans="1:14">
      <c r="A6131" t="s">
        <v>3</v>
      </c>
      <c r="B6131">
        <v>2013</v>
      </c>
      <c r="C6131" t="s">
        <v>5223</v>
      </c>
      <c r="D6131" t="s">
        <v>81</v>
      </c>
      <c r="E6131" t="s">
        <v>81</v>
      </c>
      <c r="F6131" t="s">
        <v>5231</v>
      </c>
      <c r="G6131">
        <v>17</v>
      </c>
      <c r="H6131" t="s">
        <v>60</v>
      </c>
      <c r="I6131">
        <v>2013</v>
      </c>
      <c r="J6131" t="s">
        <v>4988</v>
      </c>
      <c r="K6131" t="s">
        <v>458</v>
      </c>
      <c r="L6131">
        <v>0</v>
      </c>
      <c r="M6131" s="9" t="str">
        <f>Data[[#This Row],[schedule]]&amp;" | "&amp;Data[[#This Row],[section]]</f>
        <v xml:space="preserve">SCHEDULE 11: REPORT ON RELIABILITY MEASURES | </v>
      </c>
      <c r="N6131" s="9" t="str">
        <f t="shared" si="95"/>
        <v>SCHEDULE 11: REPORT ON RELIABILITY MEASURES | Interruptions to: Taxiway | Total</v>
      </c>
    </row>
    <row r="6132" spans="1:14">
      <c r="A6132" t="s">
        <v>3</v>
      </c>
      <c r="B6132">
        <v>2013</v>
      </c>
      <c r="C6132" t="s">
        <v>5223</v>
      </c>
      <c r="D6132" t="s">
        <v>81</v>
      </c>
      <c r="E6132" t="s">
        <v>81</v>
      </c>
      <c r="F6132" t="s">
        <v>5231</v>
      </c>
      <c r="G6132">
        <v>17</v>
      </c>
      <c r="H6132" t="s">
        <v>60</v>
      </c>
      <c r="I6132">
        <v>2013</v>
      </c>
      <c r="J6132" t="s">
        <v>5226</v>
      </c>
      <c r="K6132" t="s">
        <v>5230</v>
      </c>
      <c r="M6132" s="9" t="str">
        <f>Data[[#This Row],[schedule]]&amp;" | "&amp;Data[[#This Row],[section]]</f>
        <v xml:space="preserve">SCHEDULE 11: REPORT ON RELIABILITY MEASURES | </v>
      </c>
      <c r="N6132" s="9" t="str">
        <f t="shared" si="95"/>
        <v>SCHEDULE 11: REPORT ON RELIABILITY MEASURES | Interruptions to: Taxiway | Total</v>
      </c>
    </row>
    <row r="6133" spans="1:14">
      <c r="A6133" t="s">
        <v>3</v>
      </c>
      <c r="B6133">
        <v>2013</v>
      </c>
      <c r="C6133" t="s">
        <v>5223</v>
      </c>
      <c r="D6133" t="s">
        <v>81</v>
      </c>
      <c r="E6133" t="s">
        <v>81</v>
      </c>
      <c r="F6133" t="s">
        <v>5231</v>
      </c>
      <c r="G6133">
        <v>17</v>
      </c>
      <c r="H6133" t="s">
        <v>60</v>
      </c>
      <c r="I6133">
        <v>2013</v>
      </c>
      <c r="J6133" t="s">
        <v>5227</v>
      </c>
      <c r="K6133" t="s">
        <v>5230</v>
      </c>
      <c r="M6133" s="9" t="str">
        <f>Data[[#This Row],[schedule]]&amp;" | "&amp;Data[[#This Row],[section]]</f>
        <v xml:space="preserve">SCHEDULE 11: REPORT ON RELIABILITY MEASURES | </v>
      </c>
      <c r="N6133" s="9" t="str">
        <f t="shared" si="95"/>
        <v>SCHEDULE 11: REPORT ON RELIABILITY MEASURES | Interruptions to: Taxiway | Total</v>
      </c>
    </row>
    <row r="6134" spans="1:14">
      <c r="A6134" t="s">
        <v>3</v>
      </c>
      <c r="B6134">
        <v>2013</v>
      </c>
      <c r="C6134" t="s">
        <v>5223</v>
      </c>
      <c r="D6134" t="s">
        <v>81</v>
      </c>
      <c r="E6134" t="s">
        <v>81</v>
      </c>
      <c r="F6134" t="s">
        <v>5233</v>
      </c>
      <c r="G6134">
        <v>20</v>
      </c>
      <c r="H6134" t="s">
        <v>5225</v>
      </c>
      <c r="I6134">
        <v>2013</v>
      </c>
      <c r="J6134" t="s">
        <v>4988</v>
      </c>
      <c r="K6134" t="s">
        <v>458</v>
      </c>
      <c r="L6134">
        <v>0</v>
      </c>
      <c r="M6134" s="9" t="str">
        <f>Data[[#This Row],[schedule]]&amp;" | "&amp;Data[[#This Row],[section]]</f>
        <v xml:space="preserve">SCHEDULE 11: REPORT ON RELIABILITY MEASURES | </v>
      </c>
      <c r="N6134" s="9" t="str">
        <f t="shared" si="95"/>
        <v>SCHEDULE 11: REPORT ON RELIABILITY MEASURES | Interruptions to: Remote stands and means of embarkation/disembarkation | Caused by: Airports</v>
      </c>
    </row>
    <row r="6135" spans="1:14">
      <c r="A6135" t="s">
        <v>3</v>
      </c>
      <c r="B6135">
        <v>2013</v>
      </c>
      <c r="C6135" t="s">
        <v>5223</v>
      </c>
      <c r="D6135" t="s">
        <v>81</v>
      </c>
      <c r="E6135" t="s">
        <v>81</v>
      </c>
      <c r="F6135" t="s">
        <v>5233</v>
      </c>
      <c r="G6135">
        <v>20</v>
      </c>
      <c r="H6135" t="s">
        <v>5225</v>
      </c>
      <c r="I6135">
        <v>2013</v>
      </c>
      <c r="J6135" t="s">
        <v>5226</v>
      </c>
      <c r="K6135" t="s">
        <v>458</v>
      </c>
      <c r="L6135">
        <v>0</v>
      </c>
      <c r="M6135" s="9" t="str">
        <f>Data[[#This Row],[schedule]]&amp;" | "&amp;Data[[#This Row],[section]]</f>
        <v xml:space="preserve">SCHEDULE 11: REPORT ON RELIABILITY MEASURES | </v>
      </c>
      <c r="N6135" s="9" t="str">
        <f t="shared" si="95"/>
        <v>SCHEDULE 11: REPORT ON RELIABILITY MEASURES | Interruptions to: Remote stands and means of embarkation/disembarkation | Caused by: Airports</v>
      </c>
    </row>
    <row r="6136" spans="1:14">
      <c r="A6136" t="s">
        <v>3</v>
      </c>
      <c r="B6136">
        <v>2013</v>
      </c>
      <c r="C6136" t="s">
        <v>5223</v>
      </c>
      <c r="D6136" t="s">
        <v>81</v>
      </c>
      <c r="E6136" t="s">
        <v>81</v>
      </c>
      <c r="F6136" t="s">
        <v>5233</v>
      </c>
      <c r="G6136">
        <v>20</v>
      </c>
      <c r="H6136" t="s">
        <v>5225</v>
      </c>
      <c r="I6136">
        <v>2013</v>
      </c>
      <c r="J6136" t="s">
        <v>5227</v>
      </c>
      <c r="K6136" t="s">
        <v>458</v>
      </c>
      <c r="L6136">
        <v>0</v>
      </c>
      <c r="M6136" s="9" t="str">
        <f>Data[[#This Row],[schedule]]&amp;" | "&amp;Data[[#This Row],[section]]</f>
        <v xml:space="preserve">SCHEDULE 11: REPORT ON RELIABILITY MEASURES | </v>
      </c>
      <c r="N6136" s="9" t="str">
        <f t="shared" si="95"/>
        <v>SCHEDULE 11: REPORT ON RELIABILITY MEASURES | Interruptions to: Remote stands and means of embarkation/disembarkation | Caused by: Airports</v>
      </c>
    </row>
    <row r="6137" spans="1:14">
      <c r="A6137" t="s">
        <v>3</v>
      </c>
      <c r="B6137">
        <v>2013</v>
      </c>
      <c r="C6137" t="s">
        <v>5223</v>
      </c>
      <c r="D6137" t="s">
        <v>81</v>
      </c>
      <c r="E6137" t="s">
        <v>81</v>
      </c>
      <c r="F6137" t="s">
        <v>5233</v>
      </c>
      <c r="G6137">
        <v>21</v>
      </c>
      <c r="H6137" t="s">
        <v>5228</v>
      </c>
      <c r="I6137">
        <v>2013</v>
      </c>
      <c r="J6137" t="s">
        <v>4988</v>
      </c>
      <c r="K6137" t="s">
        <v>458</v>
      </c>
      <c r="L6137">
        <v>0</v>
      </c>
      <c r="M6137" s="9" t="str">
        <f>Data[[#This Row],[schedule]]&amp;" | "&amp;Data[[#This Row],[section]]</f>
        <v xml:space="preserve">SCHEDULE 11: REPORT ON RELIABILITY MEASURES | </v>
      </c>
      <c r="N6137" s="9" t="str">
        <f t="shared" si="95"/>
        <v>SCHEDULE 11: REPORT ON RELIABILITY MEASURES | Interruptions to: Remote stands and means of embarkation/disembarkation | Caused by: Airlines/Other</v>
      </c>
    </row>
    <row r="6138" spans="1:14">
      <c r="A6138" t="s">
        <v>3</v>
      </c>
      <c r="B6138">
        <v>2013</v>
      </c>
      <c r="C6138" t="s">
        <v>5223</v>
      </c>
      <c r="D6138" t="s">
        <v>81</v>
      </c>
      <c r="E6138" t="s">
        <v>81</v>
      </c>
      <c r="F6138" t="s">
        <v>5233</v>
      </c>
      <c r="G6138">
        <v>21</v>
      </c>
      <c r="H6138" t="s">
        <v>5228</v>
      </c>
      <c r="I6138">
        <v>2013</v>
      </c>
      <c r="J6138" t="s">
        <v>5226</v>
      </c>
      <c r="K6138" t="s">
        <v>458</v>
      </c>
      <c r="L6138">
        <v>0</v>
      </c>
      <c r="M6138" s="9" t="str">
        <f>Data[[#This Row],[schedule]]&amp;" | "&amp;Data[[#This Row],[section]]</f>
        <v xml:space="preserve">SCHEDULE 11: REPORT ON RELIABILITY MEASURES | </v>
      </c>
      <c r="N6138" s="9" t="str">
        <f t="shared" si="95"/>
        <v>SCHEDULE 11: REPORT ON RELIABILITY MEASURES | Interruptions to: Remote stands and means of embarkation/disembarkation | Caused by: Airlines/Other</v>
      </c>
    </row>
    <row r="6139" spans="1:14">
      <c r="A6139" t="s">
        <v>3</v>
      </c>
      <c r="B6139">
        <v>2013</v>
      </c>
      <c r="C6139" t="s">
        <v>5223</v>
      </c>
      <c r="D6139" t="s">
        <v>81</v>
      </c>
      <c r="E6139" t="s">
        <v>81</v>
      </c>
      <c r="F6139" t="s">
        <v>5233</v>
      </c>
      <c r="G6139">
        <v>21</v>
      </c>
      <c r="H6139" t="s">
        <v>5228</v>
      </c>
      <c r="I6139">
        <v>2013</v>
      </c>
      <c r="J6139" t="s">
        <v>5227</v>
      </c>
      <c r="K6139" t="s">
        <v>458</v>
      </c>
      <c r="L6139">
        <v>0</v>
      </c>
      <c r="M6139" s="9" t="str">
        <f>Data[[#This Row],[schedule]]&amp;" | "&amp;Data[[#This Row],[section]]</f>
        <v xml:space="preserve">SCHEDULE 11: REPORT ON RELIABILITY MEASURES | </v>
      </c>
      <c r="N6139" s="9" t="str">
        <f t="shared" si="95"/>
        <v>SCHEDULE 11: REPORT ON RELIABILITY MEASURES | Interruptions to: Remote stands and means of embarkation/disembarkation | Caused by: Airlines/Other</v>
      </c>
    </row>
    <row r="6140" spans="1:14">
      <c r="A6140" t="s">
        <v>3</v>
      </c>
      <c r="B6140">
        <v>2013</v>
      </c>
      <c r="C6140" t="s">
        <v>5223</v>
      </c>
      <c r="D6140" t="s">
        <v>81</v>
      </c>
      <c r="E6140" t="s">
        <v>81</v>
      </c>
      <c r="F6140" t="s">
        <v>5233</v>
      </c>
      <c r="G6140">
        <v>22</v>
      </c>
      <c r="H6140" t="s">
        <v>5229</v>
      </c>
      <c r="I6140">
        <v>2013</v>
      </c>
      <c r="J6140" t="s">
        <v>4988</v>
      </c>
      <c r="K6140" t="s">
        <v>458</v>
      </c>
      <c r="L6140">
        <v>0</v>
      </c>
      <c r="M6140" s="9" t="str">
        <f>Data[[#This Row],[schedule]]&amp;" | "&amp;Data[[#This Row],[section]]</f>
        <v xml:space="preserve">SCHEDULE 11: REPORT ON RELIABILITY MEASURES | </v>
      </c>
      <c r="N6140" s="9" t="str">
        <f t="shared" si="95"/>
        <v>SCHEDULE 11: REPORT ON RELIABILITY MEASURES | Interruptions to: Remote stands and means of embarkation/disembarkation | Caused by: Undetermined reasons</v>
      </c>
    </row>
    <row r="6141" spans="1:14">
      <c r="A6141" t="s">
        <v>3</v>
      </c>
      <c r="B6141">
        <v>2013</v>
      </c>
      <c r="C6141" t="s">
        <v>5223</v>
      </c>
      <c r="D6141" t="s">
        <v>81</v>
      </c>
      <c r="E6141" t="s">
        <v>81</v>
      </c>
      <c r="F6141" t="s">
        <v>5233</v>
      </c>
      <c r="G6141">
        <v>22</v>
      </c>
      <c r="H6141" t="s">
        <v>5229</v>
      </c>
      <c r="I6141">
        <v>2013</v>
      </c>
      <c r="J6141" t="s">
        <v>5226</v>
      </c>
      <c r="K6141" t="s">
        <v>458</v>
      </c>
      <c r="L6141">
        <v>0</v>
      </c>
      <c r="M6141" s="9" t="str">
        <f>Data[[#This Row],[schedule]]&amp;" | "&amp;Data[[#This Row],[section]]</f>
        <v xml:space="preserve">SCHEDULE 11: REPORT ON RELIABILITY MEASURES | </v>
      </c>
      <c r="N6141" s="9" t="str">
        <f t="shared" si="95"/>
        <v>SCHEDULE 11: REPORT ON RELIABILITY MEASURES | Interruptions to: Remote stands and means of embarkation/disembarkation | Caused by: Undetermined reasons</v>
      </c>
    </row>
    <row r="6142" spans="1:14">
      <c r="A6142" t="s">
        <v>3</v>
      </c>
      <c r="B6142">
        <v>2013</v>
      </c>
      <c r="C6142" t="s">
        <v>5223</v>
      </c>
      <c r="D6142" t="s">
        <v>81</v>
      </c>
      <c r="E6142" t="s">
        <v>81</v>
      </c>
      <c r="F6142" t="s">
        <v>5233</v>
      </c>
      <c r="G6142">
        <v>22</v>
      </c>
      <c r="H6142" t="s">
        <v>5229</v>
      </c>
      <c r="I6142">
        <v>2013</v>
      </c>
      <c r="J6142" t="s">
        <v>5227</v>
      </c>
      <c r="K6142" t="s">
        <v>458</v>
      </c>
      <c r="L6142">
        <v>0</v>
      </c>
      <c r="M6142" s="9" t="str">
        <f>Data[[#This Row],[schedule]]&amp;" | "&amp;Data[[#This Row],[section]]</f>
        <v xml:space="preserve">SCHEDULE 11: REPORT ON RELIABILITY MEASURES | </v>
      </c>
      <c r="N6142" s="9" t="str">
        <f t="shared" si="95"/>
        <v>SCHEDULE 11: REPORT ON RELIABILITY MEASURES | Interruptions to: Remote stands and means of embarkation/disembarkation | Caused by: Undetermined reasons</v>
      </c>
    </row>
    <row r="6143" spans="1:14">
      <c r="A6143" t="s">
        <v>3</v>
      </c>
      <c r="B6143">
        <v>2013</v>
      </c>
      <c r="C6143" t="s">
        <v>5223</v>
      </c>
      <c r="D6143" t="s">
        <v>81</v>
      </c>
      <c r="E6143" t="s">
        <v>81</v>
      </c>
      <c r="F6143" t="s">
        <v>5233</v>
      </c>
      <c r="G6143">
        <v>23</v>
      </c>
      <c r="H6143" t="s">
        <v>60</v>
      </c>
      <c r="I6143">
        <v>2013</v>
      </c>
      <c r="J6143" t="s">
        <v>4988</v>
      </c>
      <c r="K6143" t="s">
        <v>458</v>
      </c>
      <c r="L6143">
        <v>0</v>
      </c>
      <c r="M6143" s="9" t="str">
        <f>Data[[#This Row],[schedule]]&amp;" | "&amp;Data[[#This Row],[section]]</f>
        <v xml:space="preserve">SCHEDULE 11: REPORT ON RELIABILITY MEASURES | </v>
      </c>
      <c r="N6143" s="9" t="str">
        <f t="shared" si="95"/>
        <v>SCHEDULE 11: REPORT ON RELIABILITY MEASURES | Interruptions to: Remote stands and means of embarkation/disembarkation | Total</v>
      </c>
    </row>
    <row r="6144" spans="1:14">
      <c r="A6144" t="s">
        <v>3</v>
      </c>
      <c r="B6144">
        <v>2013</v>
      </c>
      <c r="C6144" t="s">
        <v>5223</v>
      </c>
      <c r="D6144" t="s">
        <v>81</v>
      </c>
      <c r="E6144" t="s">
        <v>81</v>
      </c>
      <c r="F6144" t="s">
        <v>5233</v>
      </c>
      <c r="G6144">
        <v>23</v>
      </c>
      <c r="H6144" t="s">
        <v>60</v>
      </c>
      <c r="I6144">
        <v>2013</v>
      </c>
      <c r="J6144" t="s">
        <v>5226</v>
      </c>
      <c r="K6144" t="s">
        <v>5230</v>
      </c>
      <c r="M6144" s="9" t="str">
        <f>Data[[#This Row],[schedule]]&amp;" | "&amp;Data[[#This Row],[section]]</f>
        <v xml:space="preserve">SCHEDULE 11: REPORT ON RELIABILITY MEASURES | </v>
      </c>
      <c r="N6144" s="9" t="str">
        <f t="shared" si="95"/>
        <v>SCHEDULE 11: REPORT ON RELIABILITY MEASURES | Interruptions to: Remote stands and means of embarkation/disembarkation | Total</v>
      </c>
    </row>
    <row r="6145" spans="1:14">
      <c r="A6145" t="s">
        <v>3</v>
      </c>
      <c r="B6145">
        <v>2013</v>
      </c>
      <c r="C6145" t="s">
        <v>5223</v>
      </c>
      <c r="D6145" t="s">
        <v>81</v>
      </c>
      <c r="E6145" t="s">
        <v>81</v>
      </c>
      <c r="F6145" t="s">
        <v>5233</v>
      </c>
      <c r="G6145">
        <v>23</v>
      </c>
      <c r="H6145" t="s">
        <v>60</v>
      </c>
      <c r="I6145">
        <v>2013</v>
      </c>
      <c r="J6145" t="s">
        <v>5227</v>
      </c>
      <c r="K6145" t="s">
        <v>5230</v>
      </c>
      <c r="M6145" s="9" t="str">
        <f>Data[[#This Row],[schedule]]&amp;" | "&amp;Data[[#This Row],[section]]</f>
        <v xml:space="preserve">SCHEDULE 11: REPORT ON RELIABILITY MEASURES | </v>
      </c>
      <c r="N6145" s="9" t="str">
        <f t="shared" si="95"/>
        <v>SCHEDULE 11: REPORT ON RELIABILITY MEASURES | Interruptions to: Remote stands and means of embarkation/disembarkation | Total</v>
      </c>
    </row>
    <row r="6146" spans="1:14">
      <c r="A6146" t="s">
        <v>3</v>
      </c>
      <c r="B6146">
        <v>2013</v>
      </c>
      <c r="C6146" t="s">
        <v>5223</v>
      </c>
      <c r="D6146" t="s">
        <v>81</v>
      </c>
      <c r="E6146" t="s">
        <v>81</v>
      </c>
      <c r="F6146" t="s">
        <v>5234</v>
      </c>
      <c r="G6146">
        <v>26</v>
      </c>
      <c r="H6146" t="s">
        <v>5225</v>
      </c>
      <c r="I6146">
        <v>2013</v>
      </c>
      <c r="J6146" t="s">
        <v>4988</v>
      </c>
      <c r="K6146" t="s">
        <v>5349</v>
      </c>
      <c r="L6146">
        <v>46</v>
      </c>
      <c r="M6146" s="9" t="str">
        <f>Data[[#This Row],[schedule]]&amp;" | "&amp;Data[[#This Row],[section]]</f>
        <v xml:space="preserve">SCHEDULE 11: REPORT ON RELIABILITY MEASURES | </v>
      </c>
      <c r="N6146" s="9" t="str">
        <f t="shared" ref="N6146:N6209" si="96">SUBSTITUTE(SUBSTITUTE(SUBSTITUTE(C6146&amp;" | "&amp;D6146&amp;" | "&amp;E6146&amp;" | "&amp;F6146&amp;" | "&amp;H6146," |  |  | "," | ")," |  |  | "," | ")," |  | "," | ")</f>
        <v>SCHEDULE 11: REPORT ON RELIABILITY MEASURES | Interruptions to: Contact stands and airbridges | Caused by: Airports</v>
      </c>
    </row>
    <row r="6147" spans="1:14">
      <c r="A6147" t="s">
        <v>3</v>
      </c>
      <c r="B6147">
        <v>2013</v>
      </c>
      <c r="C6147" t="s">
        <v>5223</v>
      </c>
      <c r="D6147" t="s">
        <v>81</v>
      </c>
      <c r="E6147" t="s">
        <v>81</v>
      </c>
      <c r="F6147" t="s">
        <v>5234</v>
      </c>
      <c r="G6147">
        <v>26</v>
      </c>
      <c r="H6147" t="s">
        <v>5225</v>
      </c>
      <c r="I6147">
        <v>2013</v>
      </c>
      <c r="J6147" t="s">
        <v>5226</v>
      </c>
      <c r="K6147" t="s">
        <v>6563</v>
      </c>
      <c r="L6147">
        <v>111</v>
      </c>
      <c r="M6147" s="9" t="str">
        <f>Data[[#This Row],[schedule]]&amp;" | "&amp;Data[[#This Row],[section]]</f>
        <v xml:space="preserve">SCHEDULE 11: REPORT ON RELIABILITY MEASURES | </v>
      </c>
      <c r="N6147" s="9" t="str">
        <f t="shared" si="96"/>
        <v>SCHEDULE 11: REPORT ON RELIABILITY MEASURES | Interruptions to: Contact stands and airbridges | Caused by: Airports</v>
      </c>
    </row>
    <row r="6148" spans="1:14">
      <c r="A6148" t="s">
        <v>3</v>
      </c>
      <c r="B6148">
        <v>2013</v>
      </c>
      <c r="C6148" t="s">
        <v>5223</v>
      </c>
      <c r="D6148" t="s">
        <v>81</v>
      </c>
      <c r="E6148" t="s">
        <v>81</v>
      </c>
      <c r="F6148" t="s">
        <v>5234</v>
      </c>
      <c r="G6148">
        <v>26</v>
      </c>
      <c r="H6148" t="s">
        <v>5225</v>
      </c>
      <c r="I6148">
        <v>2013</v>
      </c>
      <c r="J6148" t="s">
        <v>5227</v>
      </c>
      <c r="K6148" t="s">
        <v>6564</v>
      </c>
      <c r="L6148">
        <v>14.98333332943986</v>
      </c>
      <c r="M6148" s="9" t="str">
        <f>Data[[#This Row],[schedule]]&amp;" | "&amp;Data[[#This Row],[section]]</f>
        <v xml:space="preserve">SCHEDULE 11: REPORT ON RELIABILITY MEASURES | </v>
      </c>
      <c r="N6148" s="9" t="str">
        <f t="shared" si="96"/>
        <v>SCHEDULE 11: REPORT ON RELIABILITY MEASURES | Interruptions to: Contact stands and airbridges | Caused by: Airports</v>
      </c>
    </row>
    <row r="6149" spans="1:14">
      <c r="A6149" t="s">
        <v>3</v>
      </c>
      <c r="B6149">
        <v>2013</v>
      </c>
      <c r="C6149" t="s">
        <v>5223</v>
      </c>
      <c r="D6149" t="s">
        <v>81</v>
      </c>
      <c r="E6149" t="s">
        <v>81</v>
      </c>
      <c r="F6149" t="s">
        <v>5234</v>
      </c>
      <c r="G6149">
        <v>27</v>
      </c>
      <c r="H6149" t="s">
        <v>5228</v>
      </c>
      <c r="I6149">
        <v>2013</v>
      </c>
      <c r="J6149" t="s">
        <v>4988</v>
      </c>
      <c r="K6149" t="s">
        <v>5351</v>
      </c>
      <c r="L6149">
        <v>23</v>
      </c>
      <c r="M6149" s="9" t="str">
        <f>Data[[#This Row],[schedule]]&amp;" | "&amp;Data[[#This Row],[section]]</f>
        <v xml:space="preserve">SCHEDULE 11: REPORT ON RELIABILITY MEASURES | </v>
      </c>
      <c r="N6149" s="9" t="str">
        <f t="shared" si="96"/>
        <v>SCHEDULE 11: REPORT ON RELIABILITY MEASURES | Interruptions to: Contact stands and airbridges | Caused by: Airlines/Other</v>
      </c>
    </row>
    <row r="6150" spans="1:14">
      <c r="A6150" t="s">
        <v>3</v>
      </c>
      <c r="B6150">
        <v>2013</v>
      </c>
      <c r="C6150" t="s">
        <v>5223</v>
      </c>
      <c r="D6150" t="s">
        <v>81</v>
      </c>
      <c r="E6150" t="s">
        <v>81</v>
      </c>
      <c r="F6150" t="s">
        <v>5234</v>
      </c>
      <c r="G6150">
        <v>27</v>
      </c>
      <c r="H6150" t="s">
        <v>5228</v>
      </c>
      <c r="I6150">
        <v>2013</v>
      </c>
      <c r="J6150" t="s">
        <v>5226</v>
      </c>
      <c r="K6150" t="s">
        <v>5032</v>
      </c>
      <c r="L6150">
        <v>19</v>
      </c>
      <c r="M6150" s="9" t="str">
        <f>Data[[#This Row],[schedule]]&amp;" | "&amp;Data[[#This Row],[section]]</f>
        <v xml:space="preserve">SCHEDULE 11: REPORT ON RELIABILITY MEASURES | </v>
      </c>
      <c r="N6150" s="9" t="str">
        <f t="shared" si="96"/>
        <v>SCHEDULE 11: REPORT ON RELIABILITY MEASURES | Interruptions to: Contact stands and airbridges | Caused by: Airlines/Other</v>
      </c>
    </row>
    <row r="6151" spans="1:14">
      <c r="A6151" t="s">
        <v>3</v>
      </c>
      <c r="B6151">
        <v>2013</v>
      </c>
      <c r="C6151" t="s">
        <v>5223</v>
      </c>
      <c r="D6151" t="s">
        <v>81</v>
      </c>
      <c r="E6151" t="s">
        <v>81</v>
      </c>
      <c r="F6151" t="s">
        <v>5234</v>
      </c>
      <c r="G6151">
        <v>27</v>
      </c>
      <c r="H6151" t="s">
        <v>5228</v>
      </c>
      <c r="I6151">
        <v>2013</v>
      </c>
      <c r="J6151" t="s">
        <v>5227</v>
      </c>
      <c r="K6151" t="s">
        <v>6565</v>
      </c>
      <c r="L6151">
        <v>7.0000000000000284</v>
      </c>
      <c r="M6151" s="9" t="str">
        <f>Data[[#This Row],[schedule]]&amp;" | "&amp;Data[[#This Row],[section]]</f>
        <v xml:space="preserve">SCHEDULE 11: REPORT ON RELIABILITY MEASURES | </v>
      </c>
      <c r="N6151" s="9" t="str">
        <f t="shared" si="96"/>
        <v>SCHEDULE 11: REPORT ON RELIABILITY MEASURES | Interruptions to: Contact stands and airbridges | Caused by: Airlines/Other</v>
      </c>
    </row>
    <row r="6152" spans="1:14">
      <c r="A6152" t="s">
        <v>3</v>
      </c>
      <c r="B6152">
        <v>2013</v>
      </c>
      <c r="C6152" t="s">
        <v>5223</v>
      </c>
      <c r="D6152" t="s">
        <v>81</v>
      </c>
      <c r="E6152" t="s">
        <v>81</v>
      </c>
      <c r="F6152" t="s">
        <v>5234</v>
      </c>
      <c r="G6152">
        <v>28</v>
      </c>
      <c r="H6152" t="s">
        <v>5229</v>
      </c>
      <c r="I6152">
        <v>2013</v>
      </c>
      <c r="J6152" t="s">
        <v>4988</v>
      </c>
      <c r="K6152" t="s">
        <v>458</v>
      </c>
      <c r="L6152">
        <v>0</v>
      </c>
      <c r="M6152" s="9" t="str">
        <f>Data[[#This Row],[schedule]]&amp;" | "&amp;Data[[#This Row],[section]]</f>
        <v xml:space="preserve">SCHEDULE 11: REPORT ON RELIABILITY MEASURES | </v>
      </c>
      <c r="N6152" s="9" t="str">
        <f t="shared" si="96"/>
        <v>SCHEDULE 11: REPORT ON RELIABILITY MEASURES | Interruptions to: Contact stands and airbridges | Caused by: Undetermined reasons</v>
      </c>
    </row>
    <row r="6153" spans="1:14">
      <c r="A6153" t="s">
        <v>3</v>
      </c>
      <c r="B6153">
        <v>2013</v>
      </c>
      <c r="C6153" t="s">
        <v>5223</v>
      </c>
      <c r="D6153" t="s">
        <v>81</v>
      </c>
      <c r="E6153" t="s">
        <v>81</v>
      </c>
      <c r="F6153" t="s">
        <v>5234</v>
      </c>
      <c r="G6153">
        <v>28</v>
      </c>
      <c r="H6153" t="s">
        <v>5229</v>
      </c>
      <c r="I6153">
        <v>2013</v>
      </c>
      <c r="J6153" t="s">
        <v>5226</v>
      </c>
      <c r="K6153" t="s">
        <v>458</v>
      </c>
      <c r="L6153">
        <v>0</v>
      </c>
      <c r="M6153" s="9" t="str">
        <f>Data[[#This Row],[schedule]]&amp;" | "&amp;Data[[#This Row],[section]]</f>
        <v xml:space="preserve">SCHEDULE 11: REPORT ON RELIABILITY MEASURES | </v>
      </c>
      <c r="N6153" s="9" t="str">
        <f t="shared" si="96"/>
        <v>SCHEDULE 11: REPORT ON RELIABILITY MEASURES | Interruptions to: Contact stands and airbridges | Caused by: Undetermined reasons</v>
      </c>
    </row>
    <row r="6154" spans="1:14">
      <c r="A6154" t="s">
        <v>3</v>
      </c>
      <c r="B6154">
        <v>2013</v>
      </c>
      <c r="C6154" t="s">
        <v>5223</v>
      </c>
      <c r="D6154" t="s">
        <v>81</v>
      </c>
      <c r="E6154" t="s">
        <v>81</v>
      </c>
      <c r="F6154" t="s">
        <v>5234</v>
      </c>
      <c r="G6154">
        <v>28</v>
      </c>
      <c r="H6154" t="s">
        <v>5229</v>
      </c>
      <c r="I6154">
        <v>2013</v>
      </c>
      <c r="J6154" t="s">
        <v>5227</v>
      </c>
      <c r="K6154" t="s">
        <v>458</v>
      </c>
      <c r="L6154">
        <v>0</v>
      </c>
      <c r="M6154" s="9" t="str">
        <f>Data[[#This Row],[schedule]]&amp;" | "&amp;Data[[#This Row],[section]]</f>
        <v xml:space="preserve">SCHEDULE 11: REPORT ON RELIABILITY MEASURES | </v>
      </c>
      <c r="N6154" s="9" t="str">
        <f t="shared" si="96"/>
        <v>SCHEDULE 11: REPORT ON RELIABILITY MEASURES | Interruptions to: Contact stands and airbridges | Caused by: Undetermined reasons</v>
      </c>
    </row>
    <row r="6155" spans="1:14">
      <c r="A6155" t="s">
        <v>3</v>
      </c>
      <c r="B6155">
        <v>2013</v>
      </c>
      <c r="C6155" t="s">
        <v>5223</v>
      </c>
      <c r="D6155" t="s">
        <v>81</v>
      </c>
      <c r="E6155" t="s">
        <v>81</v>
      </c>
      <c r="F6155" t="s">
        <v>5234</v>
      </c>
      <c r="G6155">
        <v>29</v>
      </c>
      <c r="H6155" t="s">
        <v>60</v>
      </c>
      <c r="I6155">
        <v>2013</v>
      </c>
      <c r="J6155" t="s">
        <v>4988</v>
      </c>
      <c r="K6155" t="s">
        <v>6566</v>
      </c>
      <c r="L6155">
        <v>69</v>
      </c>
      <c r="M6155" s="9" t="str">
        <f>Data[[#This Row],[schedule]]&amp;" | "&amp;Data[[#This Row],[section]]</f>
        <v xml:space="preserve">SCHEDULE 11: REPORT ON RELIABILITY MEASURES | </v>
      </c>
      <c r="N6155" s="9" t="str">
        <f t="shared" si="96"/>
        <v>SCHEDULE 11: REPORT ON RELIABILITY MEASURES | Interruptions to: Contact stands and airbridges | Total</v>
      </c>
    </row>
    <row r="6156" spans="1:14">
      <c r="A6156" t="s">
        <v>3</v>
      </c>
      <c r="B6156">
        <v>2013</v>
      </c>
      <c r="C6156" t="s">
        <v>5223</v>
      </c>
      <c r="D6156" t="s">
        <v>81</v>
      </c>
      <c r="E6156" t="s">
        <v>81</v>
      </c>
      <c r="F6156" t="s">
        <v>5234</v>
      </c>
      <c r="G6156">
        <v>29</v>
      </c>
      <c r="H6156" t="s">
        <v>60</v>
      </c>
      <c r="I6156">
        <v>2013</v>
      </c>
      <c r="J6156" t="s">
        <v>5226</v>
      </c>
      <c r="K6156" t="s">
        <v>2350</v>
      </c>
      <c r="L6156">
        <v>130</v>
      </c>
      <c r="M6156" s="9" t="str">
        <f>Data[[#This Row],[schedule]]&amp;" | "&amp;Data[[#This Row],[section]]</f>
        <v xml:space="preserve">SCHEDULE 11: REPORT ON RELIABILITY MEASURES | </v>
      </c>
      <c r="N6156" s="9" t="str">
        <f t="shared" si="96"/>
        <v>SCHEDULE 11: REPORT ON RELIABILITY MEASURES | Interruptions to: Contact stands and airbridges | Total</v>
      </c>
    </row>
    <row r="6157" spans="1:14">
      <c r="A6157" t="s">
        <v>3</v>
      </c>
      <c r="B6157">
        <v>2013</v>
      </c>
      <c r="C6157" t="s">
        <v>5223</v>
      </c>
      <c r="D6157" t="s">
        <v>81</v>
      </c>
      <c r="E6157" t="s">
        <v>81</v>
      </c>
      <c r="F6157" t="s">
        <v>5234</v>
      </c>
      <c r="G6157">
        <v>29</v>
      </c>
      <c r="H6157" t="s">
        <v>60</v>
      </c>
      <c r="I6157">
        <v>2013</v>
      </c>
      <c r="J6157" t="s">
        <v>5227</v>
      </c>
      <c r="K6157" t="s">
        <v>6567</v>
      </c>
      <c r="L6157">
        <v>21.98333332943989</v>
      </c>
      <c r="M6157" s="9" t="str">
        <f>Data[[#This Row],[schedule]]&amp;" | "&amp;Data[[#This Row],[section]]</f>
        <v xml:space="preserve">SCHEDULE 11: REPORT ON RELIABILITY MEASURES | </v>
      </c>
      <c r="N6157" s="9" t="str">
        <f t="shared" si="96"/>
        <v>SCHEDULE 11: REPORT ON RELIABILITY MEASURES | Interruptions to: Contact stands and airbridges | Total</v>
      </c>
    </row>
    <row r="6158" spans="1:14">
      <c r="A6158" t="s">
        <v>3</v>
      </c>
      <c r="B6158">
        <v>2013</v>
      </c>
      <c r="C6158" t="s">
        <v>5223</v>
      </c>
      <c r="D6158" t="s">
        <v>81</v>
      </c>
      <c r="E6158" t="s">
        <v>81</v>
      </c>
      <c r="F6158" t="s">
        <v>5235</v>
      </c>
      <c r="G6158">
        <v>32</v>
      </c>
      <c r="H6158" t="s">
        <v>5225</v>
      </c>
      <c r="I6158">
        <v>2013</v>
      </c>
      <c r="J6158" t="s">
        <v>4988</v>
      </c>
      <c r="K6158" t="s">
        <v>2107</v>
      </c>
      <c r="L6158">
        <v>16</v>
      </c>
      <c r="M6158" s="9" t="str">
        <f>Data[[#This Row],[schedule]]&amp;" | "&amp;Data[[#This Row],[section]]</f>
        <v xml:space="preserve">SCHEDULE 11: REPORT ON RELIABILITY MEASURES | </v>
      </c>
      <c r="N6158" s="9" t="str">
        <f t="shared" si="96"/>
        <v>SCHEDULE 11: REPORT ON RELIABILITY MEASURES | Interruptions to: Baggage sortation system on departures | Caused by: Airports</v>
      </c>
    </row>
    <row r="6159" spans="1:14">
      <c r="A6159" t="s">
        <v>3</v>
      </c>
      <c r="B6159">
        <v>2013</v>
      </c>
      <c r="C6159" t="s">
        <v>5223</v>
      </c>
      <c r="D6159" t="s">
        <v>81</v>
      </c>
      <c r="E6159" t="s">
        <v>81</v>
      </c>
      <c r="F6159" t="s">
        <v>5235</v>
      </c>
      <c r="G6159">
        <v>32</v>
      </c>
      <c r="H6159" t="s">
        <v>5225</v>
      </c>
      <c r="I6159">
        <v>2013</v>
      </c>
      <c r="J6159" t="s">
        <v>5226</v>
      </c>
      <c r="K6159" t="s">
        <v>4677</v>
      </c>
      <c r="L6159">
        <v>45</v>
      </c>
      <c r="M6159" s="9" t="str">
        <f>Data[[#This Row],[schedule]]&amp;" | "&amp;Data[[#This Row],[section]]</f>
        <v xml:space="preserve">SCHEDULE 11: REPORT ON RELIABILITY MEASURES | </v>
      </c>
      <c r="N6159" s="9" t="str">
        <f t="shared" si="96"/>
        <v>SCHEDULE 11: REPORT ON RELIABILITY MEASURES | Interruptions to: Baggage sortation system on departures | Caused by: Airports</v>
      </c>
    </row>
    <row r="6160" spans="1:14">
      <c r="A6160" t="s">
        <v>3</v>
      </c>
      <c r="B6160">
        <v>2013</v>
      </c>
      <c r="C6160" t="s">
        <v>5223</v>
      </c>
      <c r="D6160" t="s">
        <v>81</v>
      </c>
      <c r="E6160" t="s">
        <v>81</v>
      </c>
      <c r="F6160" t="s">
        <v>5235</v>
      </c>
      <c r="G6160">
        <v>32</v>
      </c>
      <c r="H6160" t="s">
        <v>5225</v>
      </c>
      <c r="I6160">
        <v>2013</v>
      </c>
      <c r="J6160" t="s">
        <v>5227</v>
      </c>
      <c r="K6160" t="s">
        <v>6568</v>
      </c>
      <c r="L6160">
        <v>45.000000009313077</v>
      </c>
      <c r="M6160" s="9" t="str">
        <f>Data[[#This Row],[schedule]]&amp;" | "&amp;Data[[#This Row],[section]]</f>
        <v xml:space="preserve">SCHEDULE 11: REPORT ON RELIABILITY MEASURES | </v>
      </c>
      <c r="N6160" s="9" t="str">
        <f t="shared" si="96"/>
        <v>SCHEDULE 11: REPORT ON RELIABILITY MEASURES | Interruptions to: Baggage sortation system on departures | Caused by: Airports</v>
      </c>
    </row>
    <row r="6161" spans="1:14">
      <c r="A6161" t="s">
        <v>3</v>
      </c>
      <c r="B6161">
        <v>2013</v>
      </c>
      <c r="C6161" t="s">
        <v>5223</v>
      </c>
      <c r="D6161" t="s">
        <v>81</v>
      </c>
      <c r="E6161" t="s">
        <v>81</v>
      </c>
      <c r="F6161" t="s">
        <v>5235</v>
      </c>
      <c r="G6161">
        <v>33</v>
      </c>
      <c r="H6161" t="s">
        <v>5228</v>
      </c>
      <c r="I6161">
        <v>2013</v>
      </c>
      <c r="J6161" t="s">
        <v>4988</v>
      </c>
      <c r="K6161" t="s">
        <v>5347</v>
      </c>
      <c r="L6161">
        <v>6</v>
      </c>
      <c r="M6161" s="9" t="str">
        <f>Data[[#This Row],[schedule]]&amp;" | "&amp;Data[[#This Row],[section]]</f>
        <v xml:space="preserve">SCHEDULE 11: REPORT ON RELIABILITY MEASURES | </v>
      </c>
      <c r="N6161" s="9" t="str">
        <f t="shared" si="96"/>
        <v>SCHEDULE 11: REPORT ON RELIABILITY MEASURES | Interruptions to: Baggage sortation system on departures | Caused by: Airlines/Other</v>
      </c>
    </row>
    <row r="6162" spans="1:14">
      <c r="A6162" t="s">
        <v>3</v>
      </c>
      <c r="B6162">
        <v>2013</v>
      </c>
      <c r="C6162" t="s">
        <v>5223</v>
      </c>
      <c r="D6162" t="s">
        <v>81</v>
      </c>
      <c r="E6162" t="s">
        <v>81</v>
      </c>
      <c r="F6162" t="s">
        <v>5235</v>
      </c>
      <c r="G6162">
        <v>33</v>
      </c>
      <c r="H6162" t="s">
        <v>5228</v>
      </c>
      <c r="I6162">
        <v>2013</v>
      </c>
      <c r="J6162" t="s">
        <v>5226</v>
      </c>
      <c r="K6162" t="s">
        <v>5347</v>
      </c>
      <c r="L6162">
        <v>6</v>
      </c>
      <c r="M6162" s="9" t="str">
        <f>Data[[#This Row],[schedule]]&amp;" | "&amp;Data[[#This Row],[section]]</f>
        <v xml:space="preserve">SCHEDULE 11: REPORT ON RELIABILITY MEASURES | </v>
      </c>
      <c r="N6162" s="9" t="str">
        <f t="shared" si="96"/>
        <v>SCHEDULE 11: REPORT ON RELIABILITY MEASURES | Interruptions to: Baggage sortation system on departures | Caused by: Airlines/Other</v>
      </c>
    </row>
    <row r="6163" spans="1:14">
      <c r="A6163" t="s">
        <v>3</v>
      </c>
      <c r="B6163">
        <v>2013</v>
      </c>
      <c r="C6163" t="s">
        <v>5223</v>
      </c>
      <c r="D6163" t="s">
        <v>81</v>
      </c>
      <c r="E6163" t="s">
        <v>81</v>
      </c>
      <c r="F6163" t="s">
        <v>5235</v>
      </c>
      <c r="G6163">
        <v>33</v>
      </c>
      <c r="H6163" t="s">
        <v>5228</v>
      </c>
      <c r="I6163">
        <v>2013</v>
      </c>
      <c r="J6163" t="s">
        <v>5227</v>
      </c>
      <c r="K6163" t="s">
        <v>6569</v>
      </c>
      <c r="L6163">
        <v>3.9999999999999858</v>
      </c>
      <c r="M6163" s="9" t="str">
        <f>Data[[#This Row],[schedule]]&amp;" | "&amp;Data[[#This Row],[section]]</f>
        <v xml:space="preserve">SCHEDULE 11: REPORT ON RELIABILITY MEASURES | </v>
      </c>
      <c r="N6163" s="9" t="str">
        <f t="shared" si="96"/>
        <v>SCHEDULE 11: REPORT ON RELIABILITY MEASURES | Interruptions to: Baggage sortation system on departures | Caused by: Airlines/Other</v>
      </c>
    </row>
    <row r="6164" spans="1:14">
      <c r="A6164" t="s">
        <v>3</v>
      </c>
      <c r="B6164">
        <v>2013</v>
      </c>
      <c r="C6164" t="s">
        <v>5223</v>
      </c>
      <c r="D6164" t="s">
        <v>81</v>
      </c>
      <c r="E6164" t="s">
        <v>81</v>
      </c>
      <c r="F6164" t="s">
        <v>5235</v>
      </c>
      <c r="G6164">
        <v>34</v>
      </c>
      <c r="H6164" t="s">
        <v>5229</v>
      </c>
      <c r="I6164">
        <v>2013</v>
      </c>
      <c r="J6164" t="s">
        <v>4988</v>
      </c>
      <c r="K6164" t="s">
        <v>458</v>
      </c>
      <c r="L6164">
        <v>0</v>
      </c>
      <c r="M6164" s="9" t="str">
        <f>Data[[#This Row],[schedule]]&amp;" | "&amp;Data[[#This Row],[section]]</f>
        <v xml:space="preserve">SCHEDULE 11: REPORT ON RELIABILITY MEASURES | </v>
      </c>
      <c r="N6164" s="9" t="str">
        <f t="shared" si="96"/>
        <v>SCHEDULE 11: REPORT ON RELIABILITY MEASURES | Interruptions to: Baggage sortation system on departures | Caused by: Undetermined reasons</v>
      </c>
    </row>
    <row r="6165" spans="1:14">
      <c r="A6165" t="s">
        <v>3</v>
      </c>
      <c r="B6165">
        <v>2013</v>
      </c>
      <c r="C6165" t="s">
        <v>5223</v>
      </c>
      <c r="D6165" t="s">
        <v>81</v>
      </c>
      <c r="E6165" t="s">
        <v>81</v>
      </c>
      <c r="F6165" t="s">
        <v>5235</v>
      </c>
      <c r="G6165">
        <v>34</v>
      </c>
      <c r="H6165" t="s">
        <v>5229</v>
      </c>
      <c r="I6165">
        <v>2013</v>
      </c>
      <c r="J6165" t="s">
        <v>5226</v>
      </c>
      <c r="K6165" t="s">
        <v>458</v>
      </c>
      <c r="L6165">
        <v>0</v>
      </c>
      <c r="M6165" s="9" t="str">
        <f>Data[[#This Row],[schedule]]&amp;" | "&amp;Data[[#This Row],[section]]</f>
        <v xml:space="preserve">SCHEDULE 11: REPORT ON RELIABILITY MEASURES | </v>
      </c>
      <c r="N6165" s="9" t="str">
        <f t="shared" si="96"/>
        <v>SCHEDULE 11: REPORT ON RELIABILITY MEASURES | Interruptions to: Baggage sortation system on departures | Caused by: Undetermined reasons</v>
      </c>
    </row>
    <row r="6166" spans="1:14">
      <c r="A6166" t="s">
        <v>3</v>
      </c>
      <c r="B6166">
        <v>2013</v>
      </c>
      <c r="C6166" t="s">
        <v>5223</v>
      </c>
      <c r="D6166" t="s">
        <v>81</v>
      </c>
      <c r="E6166" t="s">
        <v>81</v>
      </c>
      <c r="F6166" t="s">
        <v>5235</v>
      </c>
      <c r="G6166">
        <v>34</v>
      </c>
      <c r="H6166" t="s">
        <v>5229</v>
      </c>
      <c r="I6166">
        <v>2013</v>
      </c>
      <c r="J6166" t="s">
        <v>5227</v>
      </c>
      <c r="K6166" t="s">
        <v>458</v>
      </c>
      <c r="L6166">
        <v>0</v>
      </c>
      <c r="M6166" s="9" t="str">
        <f>Data[[#This Row],[schedule]]&amp;" | "&amp;Data[[#This Row],[section]]</f>
        <v xml:space="preserve">SCHEDULE 11: REPORT ON RELIABILITY MEASURES | </v>
      </c>
      <c r="N6166" s="9" t="str">
        <f t="shared" si="96"/>
        <v>SCHEDULE 11: REPORT ON RELIABILITY MEASURES | Interruptions to: Baggage sortation system on departures | Caused by: Undetermined reasons</v>
      </c>
    </row>
    <row r="6167" spans="1:14">
      <c r="A6167" t="s">
        <v>3</v>
      </c>
      <c r="B6167">
        <v>2013</v>
      </c>
      <c r="C6167" t="s">
        <v>5223</v>
      </c>
      <c r="D6167" t="s">
        <v>81</v>
      </c>
      <c r="E6167" t="s">
        <v>81</v>
      </c>
      <c r="F6167" t="s">
        <v>5235</v>
      </c>
      <c r="G6167">
        <v>35</v>
      </c>
      <c r="H6167" t="s">
        <v>60</v>
      </c>
      <c r="I6167">
        <v>2013</v>
      </c>
      <c r="J6167" t="s">
        <v>4988</v>
      </c>
      <c r="K6167" t="s">
        <v>6093</v>
      </c>
      <c r="L6167">
        <v>22</v>
      </c>
      <c r="M6167" s="9" t="str">
        <f>Data[[#This Row],[schedule]]&amp;" | "&amp;Data[[#This Row],[section]]</f>
        <v xml:space="preserve">SCHEDULE 11: REPORT ON RELIABILITY MEASURES | </v>
      </c>
      <c r="N6167" s="9" t="str">
        <f t="shared" si="96"/>
        <v>SCHEDULE 11: REPORT ON RELIABILITY MEASURES | Interruptions to: Baggage sortation system on departures | Total</v>
      </c>
    </row>
    <row r="6168" spans="1:14">
      <c r="A6168" t="s">
        <v>3</v>
      </c>
      <c r="B6168">
        <v>2013</v>
      </c>
      <c r="C6168" t="s">
        <v>5223</v>
      </c>
      <c r="D6168" t="s">
        <v>81</v>
      </c>
      <c r="E6168" t="s">
        <v>81</v>
      </c>
      <c r="F6168" t="s">
        <v>5235</v>
      </c>
      <c r="G6168">
        <v>35</v>
      </c>
      <c r="H6168" t="s">
        <v>60</v>
      </c>
      <c r="I6168">
        <v>2013</v>
      </c>
      <c r="J6168" t="s">
        <v>5226</v>
      </c>
      <c r="K6168" t="s">
        <v>6373</v>
      </c>
      <c r="L6168">
        <v>51</v>
      </c>
      <c r="M6168" s="9" t="str">
        <f>Data[[#This Row],[schedule]]&amp;" | "&amp;Data[[#This Row],[section]]</f>
        <v xml:space="preserve">SCHEDULE 11: REPORT ON RELIABILITY MEASURES | </v>
      </c>
      <c r="N6168" s="9" t="str">
        <f t="shared" si="96"/>
        <v>SCHEDULE 11: REPORT ON RELIABILITY MEASURES | Interruptions to: Baggage sortation system on departures | Total</v>
      </c>
    </row>
    <row r="6169" spans="1:14">
      <c r="A6169" t="s">
        <v>3</v>
      </c>
      <c r="B6169">
        <v>2013</v>
      </c>
      <c r="C6169" t="s">
        <v>5223</v>
      </c>
      <c r="D6169" t="s">
        <v>81</v>
      </c>
      <c r="E6169" t="s">
        <v>81</v>
      </c>
      <c r="F6169" t="s">
        <v>5235</v>
      </c>
      <c r="G6169">
        <v>35</v>
      </c>
      <c r="H6169" t="s">
        <v>60</v>
      </c>
      <c r="I6169">
        <v>2013</v>
      </c>
      <c r="J6169" t="s">
        <v>5227</v>
      </c>
      <c r="K6169" t="s">
        <v>6570</v>
      </c>
      <c r="L6169">
        <v>49.000000009313069</v>
      </c>
      <c r="M6169" s="9" t="str">
        <f>Data[[#This Row],[schedule]]&amp;" | "&amp;Data[[#This Row],[section]]</f>
        <v xml:space="preserve">SCHEDULE 11: REPORT ON RELIABILITY MEASURES | </v>
      </c>
      <c r="N6169" s="9" t="str">
        <f t="shared" si="96"/>
        <v>SCHEDULE 11: REPORT ON RELIABILITY MEASURES | Interruptions to: Baggage sortation system on departures | Total</v>
      </c>
    </row>
    <row r="6170" spans="1:14">
      <c r="A6170" t="s">
        <v>3</v>
      </c>
      <c r="B6170">
        <v>2013</v>
      </c>
      <c r="C6170" t="s">
        <v>5223</v>
      </c>
      <c r="D6170" t="s">
        <v>81</v>
      </c>
      <c r="E6170" t="s">
        <v>81</v>
      </c>
      <c r="F6170" t="s">
        <v>5239</v>
      </c>
      <c r="G6170">
        <v>38</v>
      </c>
      <c r="H6170" t="s">
        <v>5225</v>
      </c>
      <c r="I6170">
        <v>2013</v>
      </c>
      <c r="J6170" t="s">
        <v>4988</v>
      </c>
      <c r="K6170" t="s">
        <v>1308</v>
      </c>
      <c r="L6170">
        <v>2</v>
      </c>
      <c r="M6170" s="9" t="str">
        <f>Data[[#This Row],[schedule]]&amp;" | "&amp;Data[[#This Row],[section]]</f>
        <v xml:space="preserve">SCHEDULE 11: REPORT ON RELIABILITY MEASURES | </v>
      </c>
      <c r="N6170" s="9" t="str">
        <f t="shared" si="96"/>
        <v>SCHEDULE 11: REPORT ON RELIABILITY MEASURES | Interruptions to: Baggage reclaim belts | Caused by: Airports</v>
      </c>
    </row>
    <row r="6171" spans="1:14">
      <c r="A6171" t="s">
        <v>3</v>
      </c>
      <c r="B6171">
        <v>2013</v>
      </c>
      <c r="C6171" t="s">
        <v>5223</v>
      </c>
      <c r="D6171" t="s">
        <v>81</v>
      </c>
      <c r="E6171" t="s">
        <v>81</v>
      </c>
      <c r="F6171" t="s">
        <v>5239</v>
      </c>
      <c r="G6171">
        <v>38</v>
      </c>
      <c r="H6171" t="s">
        <v>5225</v>
      </c>
      <c r="I6171">
        <v>2013</v>
      </c>
      <c r="J6171" t="s">
        <v>5226</v>
      </c>
      <c r="K6171" t="s">
        <v>5607</v>
      </c>
      <c r="L6171">
        <v>5</v>
      </c>
      <c r="M6171" s="9" t="str">
        <f>Data[[#This Row],[schedule]]&amp;" | "&amp;Data[[#This Row],[section]]</f>
        <v xml:space="preserve">SCHEDULE 11: REPORT ON RELIABILITY MEASURES | </v>
      </c>
      <c r="N6171" s="9" t="str">
        <f t="shared" si="96"/>
        <v>SCHEDULE 11: REPORT ON RELIABILITY MEASURES | Interruptions to: Baggage reclaim belts | Caused by: Airports</v>
      </c>
    </row>
    <row r="6172" spans="1:14">
      <c r="A6172" t="s">
        <v>3</v>
      </c>
      <c r="B6172">
        <v>2013</v>
      </c>
      <c r="C6172" t="s">
        <v>5223</v>
      </c>
      <c r="D6172" t="s">
        <v>81</v>
      </c>
      <c r="E6172" t="s">
        <v>81</v>
      </c>
      <c r="F6172" t="s">
        <v>5239</v>
      </c>
      <c r="G6172">
        <v>38</v>
      </c>
      <c r="H6172" t="s">
        <v>5225</v>
      </c>
      <c r="I6172">
        <v>2013</v>
      </c>
      <c r="J6172" t="s">
        <v>5227</v>
      </c>
      <c r="K6172" t="s">
        <v>6571</v>
      </c>
      <c r="L6172">
        <v>0.99999999999999645</v>
      </c>
      <c r="M6172" s="9" t="str">
        <f>Data[[#This Row],[schedule]]&amp;" | "&amp;Data[[#This Row],[section]]</f>
        <v xml:space="preserve">SCHEDULE 11: REPORT ON RELIABILITY MEASURES | </v>
      </c>
      <c r="N6172" s="9" t="str">
        <f t="shared" si="96"/>
        <v>SCHEDULE 11: REPORT ON RELIABILITY MEASURES | Interruptions to: Baggage reclaim belts | Caused by: Airports</v>
      </c>
    </row>
    <row r="6173" spans="1:14">
      <c r="A6173" t="s">
        <v>3</v>
      </c>
      <c r="B6173">
        <v>2013</v>
      </c>
      <c r="C6173" t="s">
        <v>5223</v>
      </c>
      <c r="D6173" t="s">
        <v>81</v>
      </c>
      <c r="E6173" t="s">
        <v>81</v>
      </c>
      <c r="F6173" t="s">
        <v>5239</v>
      </c>
      <c r="G6173">
        <v>39</v>
      </c>
      <c r="H6173" t="s">
        <v>5228</v>
      </c>
      <c r="I6173">
        <v>2013</v>
      </c>
      <c r="J6173" t="s">
        <v>4988</v>
      </c>
      <c r="K6173" t="s">
        <v>458</v>
      </c>
      <c r="L6173">
        <v>0</v>
      </c>
      <c r="M6173" s="9" t="str">
        <f>Data[[#This Row],[schedule]]&amp;" | "&amp;Data[[#This Row],[section]]</f>
        <v xml:space="preserve">SCHEDULE 11: REPORT ON RELIABILITY MEASURES | </v>
      </c>
      <c r="N6173" s="9" t="str">
        <f t="shared" si="96"/>
        <v>SCHEDULE 11: REPORT ON RELIABILITY MEASURES | Interruptions to: Baggage reclaim belts | Caused by: Airlines/Other</v>
      </c>
    </row>
    <row r="6174" spans="1:14">
      <c r="A6174" t="s">
        <v>3</v>
      </c>
      <c r="B6174">
        <v>2013</v>
      </c>
      <c r="C6174" t="s">
        <v>5223</v>
      </c>
      <c r="D6174" t="s">
        <v>81</v>
      </c>
      <c r="E6174" t="s">
        <v>81</v>
      </c>
      <c r="F6174" t="s">
        <v>5239</v>
      </c>
      <c r="G6174">
        <v>39</v>
      </c>
      <c r="H6174" t="s">
        <v>5228</v>
      </c>
      <c r="I6174">
        <v>2013</v>
      </c>
      <c r="J6174" t="s">
        <v>5226</v>
      </c>
      <c r="K6174" t="s">
        <v>458</v>
      </c>
      <c r="L6174">
        <v>0</v>
      </c>
      <c r="M6174" s="9" t="str">
        <f>Data[[#This Row],[schedule]]&amp;" | "&amp;Data[[#This Row],[section]]</f>
        <v xml:space="preserve">SCHEDULE 11: REPORT ON RELIABILITY MEASURES | </v>
      </c>
      <c r="N6174" s="9" t="str">
        <f t="shared" si="96"/>
        <v>SCHEDULE 11: REPORT ON RELIABILITY MEASURES | Interruptions to: Baggage reclaim belts | Caused by: Airlines/Other</v>
      </c>
    </row>
    <row r="6175" spans="1:14">
      <c r="A6175" t="s">
        <v>3</v>
      </c>
      <c r="B6175">
        <v>2013</v>
      </c>
      <c r="C6175" t="s">
        <v>5223</v>
      </c>
      <c r="D6175" t="s">
        <v>81</v>
      </c>
      <c r="E6175" t="s">
        <v>81</v>
      </c>
      <c r="F6175" t="s">
        <v>5239</v>
      </c>
      <c r="G6175">
        <v>39</v>
      </c>
      <c r="H6175" t="s">
        <v>5228</v>
      </c>
      <c r="I6175">
        <v>2013</v>
      </c>
      <c r="J6175" t="s">
        <v>5227</v>
      </c>
      <c r="K6175" t="s">
        <v>458</v>
      </c>
      <c r="L6175">
        <v>0</v>
      </c>
      <c r="M6175" s="9" t="str">
        <f>Data[[#This Row],[schedule]]&amp;" | "&amp;Data[[#This Row],[section]]</f>
        <v xml:space="preserve">SCHEDULE 11: REPORT ON RELIABILITY MEASURES | </v>
      </c>
      <c r="N6175" s="9" t="str">
        <f t="shared" si="96"/>
        <v>SCHEDULE 11: REPORT ON RELIABILITY MEASURES | Interruptions to: Baggage reclaim belts | Caused by: Airlines/Other</v>
      </c>
    </row>
    <row r="6176" spans="1:14">
      <c r="A6176" t="s">
        <v>3</v>
      </c>
      <c r="B6176">
        <v>2013</v>
      </c>
      <c r="C6176" t="s">
        <v>5223</v>
      </c>
      <c r="D6176" t="s">
        <v>81</v>
      </c>
      <c r="E6176" t="s">
        <v>81</v>
      </c>
      <c r="F6176" t="s">
        <v>5239</v>
      </c>
      <c r="G6176">
        <v>40</v>
      </c>
      <c r="H6176" t="s">
        <v>5229</v>
      </c>
      <c r="I6176">
        <v>2013</v>
      </c>
      <c r="J6176" t="s">
        <v>4988</v>
      </c>
      <c r="K6176" t="s">
        <v>458</v>
      </c>
      <c r="L6176">
        <v>0</v>
      </c>
      <c r="M6176" s="9" t="str">
        <f>Data[[#This Row],[schedule]]&amp;" | "&amp;Data[[#This Row],[section]]</f>
        <v xml:space="preserve">SCHEDULE 11: REPORT ON RELIABILITY MEASURES | </v>
      </c>
      <c r="N6176" s="9" t="str">
        <f t="shared" si="96"/>
        <v>SCHEDULE 11: REPORT ON RELIABILITY MEASURES | Interruptions to: Baggage reclaim belts | Caused by: Undetermined reasons</v>
      </c>
    </row>
    <row r="6177" spans="1:14">
      <c r="A6177" t="s">
        <v>3</v>
      </c>
      <c r="B6177">
        <v>2013</v>
      </c>
      <c r="C6177" t="s">
        <v>5223</v>
      </c>
      <c r="D6177" t="s">
        <v>81</v>
      </c>
      <c r="E6177" t="s">
        <v>81</v>
      </c>
      <c r="F6177" t="s">
        <v>5239</v>
      </c>
      <c r="G6177">
        <v>40</v>
      </c>
      <c r="H6177" t="s">
        <v>5229</v>
      </c>
      <c r="I6177">
        <v>2013</v>
      </c>
      <c r="J6177" t="s">
        <v>5226</v>
      </c>
      <c r="K6177" t="s">
        <v>458</v>
      </c>
      <c r="L6177">
        <v>0</v>
      </c>
      <c r="M6177" s="9" t="str">
        <f>Data[[#This Row],[schedule]]&amp;" | "&amp;Data[[#This Row],[section]]</f>
        <v xml:space="preserve">SCHEDULE 11: REPORT ON RELIABILITY MEASURES | </v>
      </c>
      <c r="N6177" s="9" t="str">
        <f t="shared" si="96"/>
        <v>SCHEDULE 11: REPORT ON RELIABILITY MEASURES | Interruptions to: Baggage reclaim belts | Caused by: Undetermined reasons</v>
      </c>
    </row>
    <row r="6178" spans="1:14">
      <c r="A6178" t="s">
        <v>3</v>
      </c>
      <c r="B6178">
        <v>2013</v>
      </c>
      <c r="C6178" t="s">
        <v>5223</v>
      </c>
      <c r="D6178" t="s">
        <v>81</v>
      </c>
      <c r="E6178" t="s">
        <v>81</v>
      </c>
      <c r="F6178" t="s">
        <v>5239</v>
      </c>
      <c r="G6178">
        <v>40</v>
      </c>
      <c r="H6178" t="s">
        <v>5229</v>
      </c>
      <c r="I6178">
        <v>2013</v>
      </c>
      <c r="J6178" t="s">
        <v>5227</v>
      </c>
      <c r="K6178" t="s">
        <v>458</v>
      </c>
      <c r="L6178">
        <v>0</v>
      </c>
      <c r="M6178" s="9" t="str">
        <f>Data[[#This Row],[schedule]]&amp;" | "&amp;Data[[#This Row],[section]]</f>
        <v xml:space="preserve">SCHEDULE 11: REPORT ON RELIABILITY MEASURES | </v>
      </c>
      <c r="N6178" s="9" t="str">
        <f t="shared" si="96"/>
        <v>SCHEDULE 11: REPORT ON RELIABILITY MEASURES | Interruptions to: Baggage reclaim belts | Caused by: Undetermined reasons</v>
      </c>
    </row>
    <row r="6179" spans="1:14">
      <c r="A6179" t="s">
        <v>3</v>
      </c>
      <c r="B6179">
        <v>2013</v>
      </c>
      <c r="C6179" t="s">
        <v>5223</v>
      </c>
      <c r="D6179" t="s">
        <v>81</v>
      </c>
      <c r="E6179" t="s">
        <v>81</v>
      </c>
      <c r="F6179" t="s">
        <v>5239</v>
      </c>
      <c r="G6179">
        <v>41</v>
      </c>
      <c r="H6179" t="s">
        <v>60</v>
      </c>
      <c r="I6179">
        <v>2013</v>
      </c>
      <c r="J6179" t="s">
        <v>4988</v>
      </c>
      <c r="K6179" t="s">
        <v>1308</v>
      </c>
      <c r="L6179">
        <v>2</v>
      </c>
      <c r="M6179" s="9" t="str">
        <f>Data[[#This Row],[schedule]]&amp;" | "&amp;Data[[#This Row],[section]]</f>
        <v xml:space="preserve">SCHEDULE 11: REPORT ON RELIABILITY MEASURES | </v>
      </c>
      <c r="N6179" s="9" t="str">
        <f t="shared" si="96"/>
        <v>SCHEDULE 11: REPORT ON RELIABILITY MEASURES | Interruptions to: Baggage reclaim belts | Total</v>
      </c>
    </row>
    <row r="6180" spans="1:14">
      <c r="A6180" t="s">
        <v>3</v>
      </c>
      <c r="B6180">
        <v>2013</v>
      </c>
      <c r="C6180" t="s">
        <v>5223</v>
      </c>
      <c r="D6180" t="s">
        <v>81</v>
      </c>
      <c r="E6180" t="s">
        <v>81</v>
      </c>
      <c r="F6180" t="s">
        <v>5239</v>
      </c>
      <c r="G6180">
        <v>41</v>
      </c>
      <c r="H6180" t="s">
        <v>60</v>
      </c>
      <c r="I6180">
        <v>2013</v>
      </c>
      <c r="J6180" t="s">
        <v>5226</v>
      </c>
      <c r="K6180" t="s">
        <v>5607</v>
      </c>
      <c r="L6180">
        <v>5</v>
      </c>
      <c r="M6180" s="9" t="str">
        <f>Data[[#This Row],[schedule]]&amp;" | "&amp;Data[[#This Row],[section]]</f>
        <v xml:space="preserve">SCHEDULE 11: REPORT ON RELIABILITY MEASURES | </v>
      </c>
      <c r="N6180" s="9" t="str">
        <f t="shared" si="96"/>
        <v>SCHEDULE 11: REPORT ON RELIABILITY MEASURES | Interruptions to: Baggage reclaim belts | Total</v>
      </c>
    </row>
    <row r="6181" spans="1:14">
      <c r="A6181" t="s">
        <v>3</v>
      </c>
      <c r="B6181">
        <v>2013</v>
      </c>
      <c r="C6181" t="s">
        <v>5223</v>
      </c>
      <c r="D6181" t="s">
        <v>81</v>
      </c>
      <c r="E6181" t="s">
        <v>81</v>
      </c>
      <c r="F6181" t="s">
        <v>5239</v>
      </c>
      <c r="G6181">
        <v>41</v>
      </c>
      <c r="H6181" t="s">
        <v>60</v>
      </c>
      <c r="I6181">
        <v>2013</v>
      </c>
      <c r="J6181" t="s">
        <v>5227</v>
      </c>
      <c r="K6181" t="s">
        <v>6571</v>
      </c>
      <c r="L6181">
        <v>0.99999999999999645</v>
      </c>
      <c r="M6181" s="9" t="str">
        <f>Data[[#This Row],[schedule]]&amp;" | "&amp;Data[[#This Row],[section]]</f>
        <v xml:space="preserve">SCHEDULE 11: REPORT ON RELIABILITY MEASURES | </v>
      </c>
      <c r="N6181" s="9" t="str">
        <f t="shared" si="96"/>
        <v>SCHEDULE 11: REPORT ON RELIABILITY MEASURES | Interruptions to: Baggage reclaim belts | Total</v>
      </c>
    </row>
    <row r="6182" spans="1:14">
      <c r="A6182" t="s">
        <v>3</v>
      </c>
      <c r="B6182">
        <v>2013</v>
      </c>
      <c r="C6182" t="s">
        <v>5223</v>
      </c>
      <c r="D6182" t="s">
        <v>81</v>
      </c>
      <c r="E6182" t="s">
        <v>81</v>
      </c>
      <c r="F6182" t="s">
        <v>5240</v>
      </c>
      <c r="G6182">
        <v>44</v>
      </c>
      <c r="H6182" t="s">
        <v>5225</v>
      </c>
      <c r="I6182">
        <v>2013</v>
      </c>
      <c r="J6182" t="s">
        <v>4988</v>
      </c>
      <c r="K6182" t="s">
        <v>5232</v>
      </c>
      <c r="L6182">
        <v>8</v>
      </c>
      <c r="M6182" s="9" t="str">
        <f>Data[[#This Row],[schedule]]&amp;" | "&amp;Data[[#This Row],[section]]</f>
        <v xml:space="preserve">SCHEDULE 11: REPORT ON RELIABILITY MEASURES | </v>
      </c>
      <c r="N6182" s="9" t="str">
        <f t="shared" si="96"/>
        <v>SCHEDULE 11: REPORT ON RELIABILITY MEASURES | Interruptions to: On-time departure delay | Caused by: Airports</v>
      </c>
    </row>
    <row r="6183" spans="1:14">
      <c r="A6183" t="s">
        <v>3</v>
      </c>
      <c r="B6183">
        <v>2013</v>
      </c>
      <c r="C6183" t="s">
        <v>5223</v>
      </c>
      <c r="D6183" t="s">
        <v>81</v>
      </c>
      <c r="E6183" t="s">
        <v>81</v>
      </c>
      <c r="F6183" t="s">
        <v>5240</v>
      </c>
      <c r="G6183">
        <v>44</v>
      </c>
      <c r="H6183" t="s">
        <v>5225</v>
      </c>
      <c r="I6183">
        <v>2013</v>
      </c>
      <c r="J6183" t="s">
        <v>5226</v>
      </c>
      <c r="K6183" t="s">
        <v>5607</v>
      </c>
      <c r="L6183">
        <v>5</v>
      </c>
      <c r="M6183" s="9" t="str">
        <f>Data[[#This Row],[schedule]]&amp;" | "&amp;Data[[#This Row],[section]]</f>
        <v xml:space="preserve">SCHEDULE 11: REPORT ON RELIABILITY MEASURES | </v>
      </c>
      <c r="N6183" s="9" t="str">
        <f t="shared" si="96"/>
        <v>SCHEDULE 11: REPORT ON RELIABILITY MEASURES | Interruptions to: On-time departure delay | Caused by: Airports</v>
      </c>
    </row>
    <row r="6184" spans="1:14">
      <c r="A6184" t="s">
        <v>3</v>
      </c>
      <c r="B6184">
        <v>2013</v>
      </c>
      <c r="C6184" t="s">
        <v>5223</v>
      </c>
      <c r="D6184" t="s">
        <v>81</v>
      </c>
      <c r="E6184" t="s">
        <v>81</v>
      </c>
      <c r="F6184" t="s">
        <v>5240</v>
      </c>
      <c r="G6184">
        <v>44</v>
      </c>
      <c r="H6184" t="s">
        <v>5225</v>
      </c>
      <c r="I6184">
        <v>2013</v>
      </c>
      <c r="J6184" t="s">
        <v>5227</v>
      </c>
      <c r="K6184" t="s">
        <v>6572</v>
      </c>
      <c r="L6184">
        <v>51.999999999999972</v>
      </c>
      <c r="M6184" s="9" t="str">
        <f>Data[[#This Row],[schedule]]&amp;" | "&amp;Data[[#This Row],[section]]</f>
        <v xml:space="preserve">SCHEDULE 11: REPORT ON RELIABILITY MEASURES | </v>
      </c>
      <c r="N6184" s="9" t="str">
        <f t="shared" si="96"/>
        <v>SCHEDULE 11: REPORT ON RELIABILITY MEASURES | Interruptions to: On-time departure delay | Caused by: Airports</v>
      </c>
    </row>
    <row r="6185" spans="1:14">
      <c r="A6185" t="s">
        <v>3</v>
      </c>
      <c r="B6185">
        <v>2013</v>
      </c>
      <c r="C6185" t="s">
        <v>5223</v>
      </c>
      <c r="D6185" t="s">
        <v>81</v>
      </c>
      <c r="E6185" t="s">
        <v>81</v>
      </c>
      <c r="F6185" t="s">
        <v>5240</v>
      </c>
      <c r="G6185">
        <v>45</v>
      </c>
      <c r="H6185" t="s">
        <v>5228</v>
      </c>
      <c r="I6185">
        <v>2013</v>
      </c>
      <c r="J6185" t="s">
        <v>4988</v>
      </c>
      <c r="K6185" t="s">
        <v>5607</v>
      </c>
      <c r="L6185">
        <v>5</v>
      </c>
      <c r="M6185" s="9" t="str">
        <f>Data[[#This Row],[schedule]]&amp;" | "&amp;Data[[#This Row],[section]]</f>
        <v xml:space="preserve">SCHEDULE 11: REPORT ON RELIABILITY MEASURES | </v>
      </c>
      <c r="N6185" s="9" t="str">
        <f t="shared" si="96"/>
        <v>SCHEDULE 11: REPORT ON RELIABILITY MEASURES | Interruptions to: On-time departure delay | Caused by: Airlines/Other</v>
      </c>
    </row>
    <row r="6186" spans="1:14">
      <c r="A6186" t="s">
        <v>3</v>
      </c>
      <c r="B6186">
        <v>2013</v>
      </c>
      <c r="C6186" t="s">
        <v>5223</v>
      </c>
      <c r="D6186" t="s">
        <v>81</v>
      </c>
      <c r="E6186" t="s">
        <v>81</v>
      </c>
      <c r="F6186" t="s">
        <v>5240</v>
      </c>
      <c r="G6186">
        <v>45</v>
      </c>
      <c r="H6186" t="s">
        <v>5228</v>
      </c>
      <c r="I6186">
        <v>2013</v>
      </c>
      <c r="J6186" t="s">
        <v>5226</v>
      </c>
      <c r="K6186" t="s">
        <v>1308</v>
      </c>
      <c r="L6186">
        <v>2</v>
      </c>
      <c r="M6186" s="9" t="str">
        <f>Data[[#This Row],[schedule]]&amp;" | "&amp;Data[[#This Row],[section]]</f>
        <v xml:space="preserve">SCHEDULE 11: REPORT ON RELIABILITY MEASURES | </v>
      </c>
      <c r="N6186" s="9" t="str">
        <f t="shared" si="96"/>
        <v>SCHEDULE 11: REPORT ON RELIABILITY MEASURES | Interruptions to: On-time departure delay | Caused by: Airlines/Other</v>
      </c>
    </row>
    <row r="6187" spans="1:14">
      <c r="A6187" t="s">
        <v>3</v>
      </c>
      <c r="B6187">
        <v>2013</v>
      </c>
      <c r="C6187" t="s">
        <v>5223</v>
      </c>
      <c r="D6187" t="s">
        <v>81</v>
      </c>
      <c r="E6187" t="s">
        <v>81</v>
      </c>
      <c r="F6187" t="s">
        <v>5240</v>
      </c>
      <c r="G6187">
        <v>45</v>
      </c>
      <c r="H6187" t="s">
        <v>5228</v>
      </c>
      <c r="I6187">
        <v>2013</v>
      </c>
      <c r="J6187" t="s">
        <v>5227</v>
      </c>
      <c r="K6187" t="s">
        <v>4677</v>
      </c>
      <c r="L6187">
        <v>45</v>
      </c>
      <c r="M6187" s="9" t="str">
        <f>Data[[#This Row],[schedule]]&amp;" | "&amp;Data[[#This Row],[section]]</f>
        <v xml:space="preserve">SCHEDULE 11: REPORT ON RELIABILITY MEASURES | </v>
      </c>
      <c r="N6187" s="9" t="str">
        <f t="shared" si="96"/>
        <v>SCHEDULE 11: REPORT ON RELIABILITY MEASURES | Interruptions to: On-time departure delay | Caused by: Airlines/Other</v>
      </c>
    </row>
    <row r="6188" spans="1:14">
      <c r="A6188" t="s">
        <v>3</v>
      </c>
      <c r="B6188">
        <v>2013</v>
      </c>
      <c r="C6188" t="s">
        <v>5223</v>
      </c>
      <c r="D6188" t="s">
        <v>81</v>
      </c>
      <c r="E6188" t="s">
        <v>81</v>
      </c>
      <c r="F6188" t="s">
        <v>5240</v>
      </c>
      <c r="G6188">
        <v>46</v>
      </c>
      <c r="H6188" t="s">
        <v>5229</v>
      </c>
      <c r="I6188">
        <v>2013</v>
      </c>
      <c r="J6188" t="s">
        <v>4988</v>
      </c>
      <c r="K6188" t="s">
        <v>458</v>
      </c>
      <c r="L6188">
        <v>0</v>
      </c>
      <c r="M6188" s="9" t="str">
        <f>Data[[#This Row],[schedule]]&amp;" | "&amp;Data[[#This Row],[section]]</f>
        <v xml:space="preserve">SCHEDULE 11: REPORT ON RELIABILITY MEASURES | </v>
      </c>
      <c r="N6188" s="9" t="str">
        <f t="shared" si="96"/>
        <v>SCHEDULE 11: REPORT ON RELIABILITY MEASURES | Interruptions to: On-time departure delay | Caused by: Undetermined reasons</v>
      </c>
    </row>
    <row r="6189" spans="1:14">
      <c r="A6189" t="s">
        <v>3</v>
      </c>
      <c r="B6189">
        <v>2013</v>
      </c>
      <c r="C6189" t="s">
        <v>5223</v>
      </c>
      <c r="D6189" t="s">
        <v>81</v>
      </c>
      <c r="E6189" t="s">
        <v>81</v>
      </c>
      <c r="F6189" t="s">
        <v>5240</v>
      </c>
      <c r="G6189">
        <v>46</v>
      </c>
      <c r="H6189" t="s">
        <v>5229</v>
      </c>
      <c r="I6189">
        <v>2013</v>
      </c>
      <c r="J6189" t="s">
        <v>5226</v>
      </c>
      <c r="K6189" t="s">
        <v>458</v>
      </c>
      <c r="L6189">
        <v>0</v>
      </c>
      <c r="M6189" s="9" t="str">
        <f>Data[[#This Row],[schedule]]&amp;" | "&amp;Data[[#This Row],[section]]</f>
        <v xml:space="preserve">SCHEDULE 11: REPORT ON RELIABILITY MEASURES | </v>
      </c>
      <c r="N6189" s="9" t="str">
        <f t="shared" si="96"/>
        <v>SCHEDULE 11: REPORT ON RELIABILITY MEASURES | Interruptions to: On-time departure delay | Caused by: Undetermined reasons</v>
      </c>
    </row>
    <row r="6190" spans="1:14">
      <c r="A6190" t="s">
        <v>3</v>
      </c>
      <c r="B6190">
        <v>2013</v>
      </c>
      <c r="C6190" t="s">
        <v>5223</v>
      </c>
      <c r="D6190" t="s">
        <v>81</v>
      </c>
      <c r="E6190" t="s">
        <v>81</v>
      </c>
      <c r="F6190" t="s">
        <v>5240</v>
      </c>
      <c r="G6190">
        <v>46</v>
      </c>
      <c r="H6190" t="s">
        <v>5229</v>
      </c>
      <c r="I6190">
        <v>2013</v>
      </c>
      <c r="J6190" t="s">
        <v>5227</v>
      </c>
      <c r="K6190" t="s">
        <v>458</v>
      </c>
      <c r="L6190">
        <v>0</v>
      </c>
      <c r="M6190" s="9" t="str">
        <f>Data[[#This Row],[schedule]]&amp;" | "&amp;Data[[#This Row],[section]]</f>
        <v xml:space="preserve">SCHEDULE 11: REPORT ON RELIABILITY MEASURES | </v>
      </c>
      <c r="N6190" s="9" t="str">
        <f t="shared" si="96"/>
        <v>SCHEDULE 11: REPORT ON RELIABILITY MEASURES | Interruptions to: On-time departure delay | Caused by: Undetermined reasons</v>
      </c>
    </row>
    <row r="6191" spans="1:14">
      <c r="A6191" t="s">
        <v>3</v>
      </c>
      <c r="B6191">
        <v>2013</v>
      </c>
      <c r="C6191" t="s">
        <v>5223</v>
      </c>
      <c r="D6191" t="s">
        <v>81</v>
      </c>
      <c r="E6191" t="s">
        <v>81</v>
      </c>
      <c r="F6191" t="s">
        <v>5240</v>
      </c>
      <c r="G6191">
        <v>47</v>
      </c>
      <c r="H6191" t="s">
        <v>60</v>
      </c>
      <c r="I6191">
        <v>2013</v>
      </c>
      <c r="J6191" t="s">
        <v>4988</v>
      </c>
      <c r="K6191" t="s">
        <v>6234</v>
      </c>
      <c r="L6191">
        <v>13</v>
      </c>
      <c r="M6191" s="9" t="str">
        <f>Data[[#This Row],[schedule]]&amp;" | "&amp;Data[[#This Row],[section]]</f>
        <v xml:space="preserve">SCHEDULE 11: REPORT ON RELIABILITY MEASURES | </v>
      </c>
      <c r="N6191" s="9" t="str">
        <f t="shared" si="96"/>
        <v>SCHEDULE 11: REPORT ON RELIABILITY MEASURES | Interruptions to: On-time departure delay | Total</v>
      </c>
    </row>
    <row r="6192" spans="1:14">
      <c r="A6192" t="s">
        <v>3</v>
      </c>
      <c r="B6192">
        <v>2013</v>
      </c>
      <c r="C6192" t="s">
        <v>5223</v>
      </c>
      <c r="D6192" t="s">
        <v>81</v>
      </c>
      <c r="E6192" t="s">
        <v>81</v>
      </c>
      <c r="F6192" t="s">
        <v>5240</v>
      </c>
      <c r="G6192">
        <v>47</v>
      </c>
      <c r="H6192" t="s">
        <v>60</v>
      </c>
      <c r="I6192">
        <v>2013</v>
      </c>
      <c r="J6192" t="s">
        <v>5226</v>
      </c>
      <c r="K6192" t="s">
        <v>5232</v>
      </c>
      <c r="L6192">
        <v>8</v>
      </c>
      <c r="M6192" s="9" t="str">
        <f>Data[[#This Row],[schedule]]&amp;" | "&amp;Data[[#This Row],[section]]</f>
        <v xml:space="preserve">SCHEDULE 11: REPORT ON RELIABILITY MEASURES | </v>
      </c>
      <c r="N6192" s="9" t="str">
        <f t="shared" si="96"/>
        <v>SCHEDULE 11: REPORT ON RELIABILITY MEASURES | Interruptions to: On-time departure delay | Total</v>
      </c>
    </row>
    <row r="6193" spans="1:14">
      <c r="A6193" t="s">
        <v>3</v>
      </c>
      <c r="B6193">
        <v>2013</v>
      </c>
      <c r="C6193" t="s">
        <v>5223</v>
      </c>
      <c r="D6193" t="s">
        <v>81</v>
      </c>
      <c r="E6193" t="s">
        <v>81</v>
      </c>
      <c r="F6193" t="s">
        <v>5240</v>
      </c>
      <c r="G6193">
        <v>47</v>
      </c>
      <c r="H6193" t="s">
        <v>60</v>
      </c>
      <c r="I6193">
        <v>2013</v>
      </c>
      <c r="J6193" t="s">
        <v>5227</v>
      </c>
      <c r="K6193" t="s">
        <v>6573</v>
      </c>
      <c r="L6193">
        <v>36.999999999999972</v>
      </c>
      <c r="M6193" s="9" t="str">
        <f>Data[[#This Row],[schedule]]&amp;" | "&amp;Data[[#This Row],[section]]</f>
        <v xml:space="preserve">SCHEDULE 11: REPORT ON RELIABILITY MEASURES | </v>
      </c>
      <c r="N6193" s="9" t="str">
        <f t="shared" si="96"/>
        <v>SCHEDULE 11: REPORT ON RELIABILITY MEASURES | Interruptions to: On-time departure delay | Total</v>
      </c>
    </row>
    <row r="6194" spans="1:14">
      <c r="A6194" t="s">
        <v>3</v>
      </c>
      <c r="B6194">
        <v>2013</v>
      </c>
      <c r="C6194" t="s">
        <v>5223</v>
      </c>
      <c r="D6194" t="s">
        <v>81</v>
      </c>
      <c r="E6194" t="s">
        <v>81</v>
      </c>
      <c r="F6194" t="s">
        <v>81</v>
      </c>
      <c r="G6194">
        <v>56</v>
      </c>
      <c r="H6194" t="s">
        <v>5242</v>
      </c>
      <c r="I6194">
        <v>2013</v>
      </c>
      <c r="J6194" t="s">
        <v>4988</v>
      </c>
      <c r="K6194" t="s">
        <v>6574</v>
      </c>
      <c r="L6194">
        <v>1.24E-2</v>
      </c>
      <c r="M6194" s="9" t="str">
        <f>Data[[#This Row],[schedule]]&amp;" | "&amp;Data[[#This Row],[section]]</f>
        <v xml:space="preserve">SCHEDULE 11: REPORT ON RELIABILITY MEASURES | </v>
      </c>
      <c r="N6194" s="9" t="str">
        <f t="shared" si="96"/>
        <v>SCHEDULE 11: REPORT ON RELIABILITY MEASURES | The percentage of time that FEGP is unavailable due to interruptions*</v>
      </c>
    </row>
    <row r="6195" spans="1:14" hidden="1">
      <c r="A6195" t="s">
        <v>3</v>
      </c>
      <c r="B6195">
        <v>2013</v>
      </c>
      <c r="C6195" t="s">
        <v>201</v>
      </c>
      <c r="D6195" t="s">
        <v>81</v>
      </c>
      <c r="E6195" t="s">
        <v>81</v>
      </c>
      <c r="F6195" t="s">
        <v>320</v>
      </c>
      <c r="G6195">
        <v>9</v>
      </c>
      <c r="H6195" t="s">
        <v>236</v>
      </c>
      <c r="I6195">
        <v>2013</v>
      </c>
      <c r="J6195" t="s">
        <v>92</v>
      </c>
      <c r="K6195" t="s">
        <v>2445</v>
      </c>
      <c r="L6195">
        <v>1.34903</v>
      </c>
      <c r="M6195" s="9" t="str">
        <f>Data[[#This Row],[schedule]]&amp;" | "&amp;Data[[#This Row],[section]]</f>
        <v xml:space="preserve">SCHEDULE 10: REPORT ON COST ALLOCATIONS | </v>
      </c>
      <c r="N6195" s="9" t="str">
        <f t="shared" si="96"/>
        <v xml:space="preserve">SCHEDULE 10: REPORT ON COST ALLOCATIONS | Specified Terminal Activities | Corporate Overheads: Directly attributable operating costs </v>
      </c>
    </row>
    <row r="6196" spans="1:14" hidden="1">
      <c r="A6196" t="s">
        <v>3</v>
      </c>
      <c r="B6196">
        <v>2013</v>
      </c>
      <c r="C6196" t="s">
        <v>201</v>
      </c>
      <c r="D6196" t="s">
        <v>81</v>
      </c>
      <c r="E6196" t="s">
        <v>81</v>
      </c>
      <c r="F6196" t="s">
        <v>321</v>
      </c>
      <c r="G6196">
        <v>9</v>
      </c>
      <c r="H6196" t="s">
        <v>236</v>
      </c>
      <c r="I6196">
        <v>2013</v>
      </c>
      <c r="J6196" t="s">
        <v>92</v>
      </c>
      <c r="K6196" t="s">
        <v>458</v>
      </c>
      <c r="L6196">
        <v>0</v>
      </c>
      <c r="M6196" s="9" t="str">
        <f>Data[[#This Row],[schedule]]&amp;" | "&amp;Data[[#This Row],[section]]</f>
        <v xml:space="preserve">SCHEDULE 10: REPORT ON COST ALLOCATIONS | </v>
      </c>
      <c r="N6196" s="9" t="str">
        <f t="shared" si="96"/>
        <v xml:space="preserve">SCHEDULE 10: REPORT ON COST ALLOCATIONS | Airfield Activities | Corporate Overheads: Directly attributable operating costs </v>
      </c>
    </row>
    <row r="6197" spans="1:14" hidden="1">
      <c r="A6197" t="s">
        <v>3</v>
      </c>
      <c r="B6197">
        <v>2013</v>
      </c>
      <c r="C6197" t="s">
        <v>201</v>
      </c>
      <c r="D6197" t="s">
        <v>81</v>
      </c>
      <c r="E6197" t="s">
        <v>81</v>
      </c>
      <c r="F6197" t="s">
        <v>322</v>
      </c>
      <c r="G6197">
        <v>9</v>
      </c>
      <c r="H6197" t="s">
        <v>236</v>
      </c>
      <c r="I6197">
        <v>2013</v>
      </c>
      <c r="J6197" t="s">
        <v>92</v>
      </c>
      <c r="K6197" t="s">
        <v>458</v>
      </c>
      <c r="L6197">
        <v>0</v>
      </c>
      <c r="M6197" s="9" t="str">
        <f>Data[[#This Row],[schedule]]&amp;" | "&amp;Data[[#This Row],[section]]</f>
        <v xml:space="preserve">SCHEDULE 10: REPORT ON COST ALLOCATIONS | </v>
      </c>
      <c r="N6197" s="9" t="str">
        <f t="shared" si="96"/>
        <v xml:space="preserve">SCHEDULE 10: REPORT ON COST ALLOCATIONS | Aircraft and Freight Activities | Corporate Overheads: Directly attributable operating costs </v>
      </c>
    </row>
    <row r="6198" spans="1:14" hidden="1">
      <c r="A6198" t="s">
        <v>3</v>
      </c>
      <c r="B6198">
        <v>2013</v>
      </c>
      <c r="C6198" t="s">
        <v>201</v>
      </c>
      <c r="D6198" t="s">
        <v>81</v>
      </c>
      <c r="E6198" t="s">
        <v>81</v>
      </c>
      <c r="F6198" t="s">
        <v>323</v>
      </c>
      <c r="G6198">
        <v>9</v>
      </c>
      <c r="H6198" t="s">
        <v>236</v>
      </c>
      <c r="I6198">
        <v>2013</v>
      </c>
      <c r="J6198" t="s">
        <v>92</v>
      </c>
      <c r="K6198" t="s">
        <v>2445</v>
      </c>
      <c r="L6198">
        <v>1.34903</v>
      </c>
      <c r="M6198" s="9" t="str">
        <f>Data[[#This Row],[schedule]]&amp;" | "&amp;Data[[#This Row],[section]]</f>
        <v xml:space="preserve">SCHEDULE 10: REPORT ON COST ALLOCATIONS | </v>
      </c>
      <c r="N6198" s="9" t="str">
        <f t="shared" si="96"/>
        <v xml:space="preserve">SCHEDULE 10: REPORT ON COST ALLOCATIONS | Airport Business | Corporate Overheads: Directly attributable operating costs </v>
      </c>
    </row>
    <row r="6199" spans="1:14" hidden="1">
      <c r="A6199" t="s">
        <v>3</v>
      </c>
      <c r="B6199">
        <v>2013</v>
      </c>
      <c r="C6199" t="s">
        <v>201</v>
      </c>
      <c r="D6199" t="s">
        <v>81</v>
      </c>
      <c r="E6199" t="s">
        <v>81</v>
      </c>
      <c r="F6199" t="s">
        <v>60</v>
      </c>
      <c r="G6199">
        <v>9</v>
      </c>
      <c r="H6199" t="s">
        <v>236</v>
      </c>
      <c r="I6199">
        <v>2013</v>
      </c>
      <c r="J6199" t="s">
        <v>92</v>
      </c>
      <c r="K6199" t="s">
        <v>2445</v>
      </c>
      <c r="L6199">
        <v>1.34903</v>
      </c>
      <c r="M6199" s="9" t="str">
        <f>Data[[#This Row],[schedule]]&amp;" | "&amp;Data[[#This Row],[section]]</f>
        <v xml:space="preserve">SCHEDULE 10: REPORT ON COST ALLOCATIONS | </v>
      </c>
      <c r="N6199" s="9" t="str">
        <f t="shared" si="96"/>
        <v xml:space="preserve">SCHEDULE 10: REPORT ON COST ALLOCATIONS | Total | Corporate Overheads: Directly attributable operating costs </v>
      </c>
    </row>
    <row r="6200" spans="1:14" hidden="1">
      <c r="A6200" t="s">
        <v>3</v>
      </c>
      <c r="B6200">
        <v>2013</v>
      </c>
      <c r="C6200" t="s">
        <v>201</v>
      </c>
      <c r="D6200" t="s">
        <v>81</v>
      </c>
      <c r="E6200" t="s">
        <v>81</v>
      </c>
      <c r="F6200" t="s">
        <v>320</v>
      </c>
      <c r="G6200">
        <v>10</v>
      </c>
      <c r="H6200" t="s">
        <v>237</v>
      </c>
      <c r="I6200">
        <v>2013</v>
      </c>
      <c r="J6200" t="s">
        <v>92</v>
      </c>
      <c r="K6200" t="s">
        <v>2446</v>
      </c>
      <c r="L6200">
        <v>19649.957590907648</v>
      </c>
      <c r="M6200" s="9" t="str">
        <f>Data[[#This Row],[schedule]]&amp;" | "&amp;Data[[#This Row],[section]]</f>
        <v xml:space="preserve">SCHEDULE 10: REPORT ON COST ALLOCATIONS | </v>
      </c>
      <c r="N6200" s="9" t="str">
        <f t="shared" si="96"/>
        <v xml:space="preserve">SCHEDULE 10: REPORT ON COST ALLOCATIONS | Specified Terminal Activities | Corporate Overheads: Costs not directly attributable </v>
      </c>
    </row>
    <row r="6201" spans="1:14" hidden="1">
      <c r="A6201" t="s">
        <v>3</v>
      </c>
      <c r="B6201">
        <v>2013</v>
      </c>
      <c r="C6201" t="s">
        <v>201</v>
      </c>
      <c r="D6201" t="s">
        <v>81</v>
      </c>
      <c r="E6201" t="s">
        <v>81</v>
      </c>
      <c r="F6201" t="s">
        <v>321</v>
      </c>
      <c r="G6201">
        <v>10</v>
      </c>
      <c r="H6201" t="s">
        <v>237</v>
      </c>
      <c r="I6201">
        <v>2013</v>
      </c>
      <c r="J6201" t="s">
        <v>92</v>
      </c>
      <c r="K6201" t="s">
        <v>2447</v>
      </c>
      <c r="L6201">
        <v>12073.48449700614</v>
      </c>
      <c r="M6201" s="9" t="str">
        <f>Data[[#This Row],[schedule]]&amp;" | "&amp;Data[[#This Row],[section]]</f>
        <v xml:space="preserve">SCHEDULE 10: REPORT ON COST ALLOCATIONS | </v>
      </c>
      <c r="N6201" s="9" t="str">
        <f t="shared" si="96"/>
        <v xml:space="preserve">SCHEDULE 10: REPORT ON COST ALLOCATIONS | Airfield Activities | Corporate Overheads: Costs not directly attributable </v>
      </c>
    </row>
    <row r="6202" spans="1:14" hidden="1">
      <c r="A6202" t="s">
        <v>3</v>
      </c>
      <c r="B6202">
        <v>2013</v>
      </c>
      <c r="C6202" t="s">
        <v>201</v>
      </c>
      <c r="D6202" t="s">
        <v>81</v>
      </c>
      <c r="E6202" t="s">
        <v>81</v>
      </c>
      <c r="F6202" t="s">
        <v>322</v>
      </c>
      <c r="G6202">
        <v>10</v>
      </c>
      <c r="H6202" t="s">
        <v>237</v>
      </c>
      <c r="I6202">
        <v>2013</v>
      </c>
      <c r="J6202" t="s">
        <v>92</v>
      </c>
      <c r="K6202" t="s">
        <v>2448</v>
      </c>
      <c r="L6202">
        <v>839.91707323249727</v>
      </c>
      <c r="M6202" s="9" t="str">
        <f>Data[[#This Row],[schedule]]&amp;" | "&amp;Data[[#This Row],[section]]</f>
        <v xml:space="preserve">SCHEDULE 10: REPORT ON COST ALLOCATIONS | </v>
      </c>
      <c r="N6202" s="9" t="str">
        <f t="shared" si="96"/>
        <v xml:space="preserve">SCHEDULE 10: REPORT ON COST ALLOCATIONS | Aircraft and Freight Activities | Corporate Overheads: Costs not directly attributable </v>
      </c>
    </row>
    <row r="6203" spans="1:14" hidden="1">
      <c r="A6203" t="s">
        <v>3</v>
      </c>
      <c r="B6203">
        <v>2013</v>
      </c>
      <c r="C6203" t="s">
        <v>201</v>
      </c>
      <c r="D6203" t="s">
        <v>81</v>
      </c>
      <c r="E6203" t="s">
        <v>81</v>
      </c>
      <c r="F6203" t="s">
        <v>323</v>
      </c>
      <c r="G6203">
        <v>10</v>
      </c>
      <c r="H6203" t="s">
        <v>237</v>
      </c>
      <c r="I6203">
        <v>2013</v>
      </c>
      <c r="J6203" t="s">
        <v>92</v>
      </c>
      <c r="K6203" t="s">
        <v>2449</v>
      </c>
      <c r="L6203">
        <v>32563.35916114628</v>
      </c>
      <c r="M6203" s="9" t="str">
        <f>Data[[#This Row],[schedule]]&amp;" | "&amp;Data[[#This Row],[section]]</f>
        <v xml:space="preserve">SCHEDULE 10: REPORT ON COST ALLOCATIONS | </v>
      </c>
      <c r="N6203" s="9" t="str">
        <f t="shared" si="96"/>
        <v xml:space="preserve">SCHEDULE 10: REPORT ON COST ALLOCATIONS | Airport Business | Corporate Overheads: Costs not directly attributable </v>
      </c>
    </row>
    <row r="6204" spans="1:14" hidden="1">
      <c r="A6204" t="s">
        <v>3</v>
      </c>
      <c r="B6204">
        <v>2013</v>
      </c>
      <c r="C6204" t="s">
        <v>201</v>
      </c>
      <c r="D6204" t="s">
        <v>81</v>
      </c>
      <c r="E6204" t="s">
        <v>81</v>
      </c>
      <c r="F6204" t="s">
        <v>324</v>
      </c>
      <c r="G6204">
        <v>10</v>
      </c>
      <c r="H6204" t="s">
        <v>237</v>
      </c>
      <c r="I6204">
        <v>2013</v>
      </c>
      <c r="J6204" t="s">
        <v>92</v>
      </c>
      <c r="K6204" t="s">
        <v>2450</v>
      </c>
      <c r="L6204">
        <v>9691.9245905331572</v>
      </c>
      <c r="M6204" s="9" t="str">
        <f>Data[[#This Row],[schedule]]&amp;" | "&amp;Data[[#This Row],[section]]</f>
        <v xml:space="preserve">SCHEDULE 10: REPORT ON COST ALLOCATIONS | </v>
      </c>
      <c r="N6204" s="9" t="str">
        <f t="shared" si="96"/>
        <v xml:space="preserve">SCHEDULE 10: REPORT ON COST ALLOCATIONS | Unregulated Component | Corporate Overheads: Costs not directly attributable </v>
      </c>
    </row>
    <row r="6205" spans="1:14" hidden="1">
      <c r="A6205" t="s">
        <v>3</v>
      </c>
      <c r="B6205">
        <v>2013</v>
      </c>
      <c r="C6205" t="s">
        <v>201</v>
      </c>
      <c r="D6205" t="s">
        <v>81</v>
      </c>
      <c r="E6205" t="s">
        <v>81</v>
      </c>
      <c r="F6205" t="s">
        <v>60</v>
      </c>
      <c r="G6205">
        <v>10</v>
      </c>
      <c r="H6205" t="s">
        <v>237</v>
      </c>
      <c r="I6205">
        <v>2013</v>
      </c>
      <c r="J6205" t="s">
        <v>92</v>
      </c>
      <c r="K6205" t="s">
        <v>2451</v>
      </c>
      <c r="L6205">
        <v>42255.283751679432</v>
      </c>
      <c r="M6205" s="9" t="str">
        <f>Data[[#This Row],[schedule]]&amp;" | "&amp;Data[[#This Row],[section]]</f>
        <v xml:space="preserve">SCHEDULE 10: REPORT ON COST ALLOCATIONS | </v>
      </c>
      <c r="N6205" s="9" t="str">
        <f t="shared" si="96"/>
        <v xml:space="preserve">SCHEDULE 10: REPORT ON COST ALLOCATIONS | Total | Corporate Overheads: Costs not directly attributable </v>
      </c>
    </row>
    <row r="6206" spans="1:14" hidden="1">
      <c r="A6206" t="s">
        <v>3</v>
      </c>
      <c r="B6206">
        <v>2013</v>
      </c>
      <c r="C6206" t="s">
        <v>201</v>
      </c>
      <c r="D6206" t="s">
        <v>81</v>
      </c>
      <c r="E6206" t="s">
        <v>81</v>
      </c>
      <c r="F6206" t="s">
        <v>320</v>
      </c>
      <c r="G6206">
        <v>12</v>
      </c>
      <c r="H6206" t="s">
        <v>238</v>
      </c>
      <c r="I6206">
        <v>2013</v>
      </c>
      <c r="J6206" t="s">
        <v>92</v>
      </c>
      <c r="K6206" t="s">
        <v>2452</v>
      </c>
      <c r="L6206">
        <v>6365.2331000000004</v>
      </c>
      <c r="M6206" s="9" t="str">
        <f>Data[[#This Row],[schedule]]&amp;" | "&amp;Data[[#This Row],[section]]</f>
        <v xml:space="preserve">SCHEDULE 10: REPORT ON COST ALLOCATIONS | </v>
      </c>
      <c r="N6206" s="9" t="str">
        <f t="shared" si="96"/>
        <v xml:space="preserve">SCHEDULE 10: REPORT ON COST ALLOCATIONS | Specified Terminal Activities | Asset Management and Airport Operations: Directly attributable operating costs </v>
      </c>
    </row>
    <row r="6207" spans="1:14" hidden="1">
      <c r="A6207" t="s">
        <v>3</v>
      </c>
      <c r="B6207">
        <v>2013</v>
      </c>
      <c r="C6207" t="s">
        <v>201</v>
      </c>
      <c r="D6207" t="s">
        <v>81</v>
      </c>
      <c r="E6207" t="s">
        <v>81</v>
      </c>
      <c r="F6207" t="s">
        <v>321</v>
      </c>
      <c r="G6207">
        <v>12</v>
      </c>
      <c r="H6207" t="s">
        <v>238</v>
      </c>
      <c r="I6207">
        <v>2013</v>
      </c>
      <c r="J6207" t="s">
        <v>92</v>
      </c>
      <c r="K6207" t="s">
        <v>2453</v>
      </c>
      <c r="L6207">
        <v>2813.0251000000021</v>
      </c>
      <c r="M6207" s="9" t="str">
        <f>Data[[#This Row],[schedule]]&amp;" | "&amp;Data[[#This Row],[section]]</f>
        <v xml:space="preserve">SCHEDULE 10: REPORT ON COST ALLOCATIONS | </v>
      </c>
      <c r="N6207" s="9" t="str">
        <f t="shared" si="96"/>
        <v xml:space="preserve">SCHEDULE 10: REPORT ON COST ALLOCATIONS | Airfield Activities | Asset Management and Airport Operations: Directly attributable operating costs </v>
      </c>
    </row>
    <row r="6208" spans="1:14" hidden="1">
      <c r="A6208" t="s">
        <v>3</v>
      </c>
      <c r="B6208">
        <v>2013</v>
      </c>
      <c r="C6208" t="s">
        <v>201</v>
      </c>
      <c r="D6208" t="s">
        <v>81</v>
      </c>
      <c r="E6208" t="s">
        <v>81</v>
      </c>
      <c r="F6208" t="s">
        <v>322</v>
      </c>
      <c r="G6208">
        <v>12</v>
      </c>
      <c r="H6208" t="s">
        <v>238</v>
      </c>
      <c r="I6208">
        <v>2013</v>
      </c>
      <c r="J6208" t="s">
        <v>92</v>
      </c>
      <c r="K6208" t="s">
        <v>2454</v>
      </c>
      <c r="L6208">
        <v>543.36244999999997</v>
      </c>
      <c r="M6208" s="9" t="str">
        <f>Data[[#This Row],[schedule]]&amp;" | "&amp;Data[[#This Row],[section]]</f>
        <v xml:space="preserve">SCHEDULE 10: REPORT ON COST ALLOCATIONS | </v>
      </c>
      <c r="N6208" s="9" t="str">
        <f t="shared" si="96"/>
        <v xml:space="preserve">SCHEDULE 10: REPORT ON COST ALLOCATIONS | Aircraft and Freight Activities | Asset Management and Airport Operations: Directly attributable operating costs </v>
      </c>
    </row>
    <row r="6209" spans="1:14" hidden="1">
      <c r="A6209" t="s">
        <v>3</v>
      </c>
      <c r="B6209">
        <v>2013</v>
      </c>
      <c r="C6209" t="s">
        <v>201</v>
      </c>
      <c r="D6209" t="s">
        <v>81</v>
      </c>
      <c r="E6209" t="s">
        <v>81</v>
      </c>
      <c r="F6209" t="s">
        <v>323</v>
      </c>
      <c r="G6209">
        <v>12</v>
      </c>
      <c r="H6209" t="s">
        <v>238</v>
      </c>
      <c r="I6209">
        <v>2013</v>
      </c>
      <c r="J6209" t="s">
        <v>92</v>
      </c>
      <c r="K6209" t="s">
        <v>2455</v>
      </c>
      <c r="L6209">
        <v>9721.6206500000008</v>
      </c>
      <c r="M6209" s="9" t="str">
        <f>Data[[#This Row],[schedule]]&amp;" | "&amp;Data[[#This Row],[section]]</f>
        <v xml:space="preserve">SCHEDULE 10: REPORT ON COST ALLOCATIONS | </v>
      </c>
      <c r="N6209" s="9" t="str">
        <f t="shared" si="96"/>
        <v xml:space="preserve">SCHEDULE 10: REPORT ON COST ALLOCATIONS | Airport Business | Asset Management and Airport Operations: Directly attributable operating costs </v>
      </c>
    </row>
    <row r="6210" spans="1:14" hidden="1">
      <c r="A6210" t="s">
        <v>3</v>
      </c>
      <c r="B6210">
        <v>2013</v>
      </c>
      <c r="C6210" t="s">
        <v>201</v>
      </c>
      <c r="D6210" t="s">
        <v>81</v>
      </c>
      <c r="E6210" t="s">
        <v>81</v>
      </c>
      <c r="F6210" t="s">
        <v>60</v>
      </c>
      <c r="G6210">
        <v>12</v>
      </c>
      <c r="H6210" t="s">
        <v>238</v>
      </c>
      <c r="I6210">
        <v>2013</v>
      </c>
      <c r="J6210" t="s">
        <v>92</v>
      </c>
      <c r="K6210" t="s">
        <v>2455</v>
      </c>
      <c r="L6210">
        <v>9721.6206500000008</v>
      </c>
      <c r="M6210" s="9" t="str">
        <f>Data[[#This Row],[schedule]]&amp;" | "&amp;Data[[#This Row],[section]]</f>
        <v xml:space="preserve">SCHEDULE 10: REPORT ON COST ALLOCATIONS | </v>
      </c>
      <c r="N6210" s="9" t="str">
        <f t="shared" ref="N6210:N6273" si="97">SUBSTITUTE(SUBSTITUTE(SUBSTITUTE(C6210&amp;" | "&amp;D6210&amp;" | "&amp;E6210&amp;" | "&amp;F6210&amp;" | "&amp;H6210," |  |  | "," | ")," |  |  | "," | ")," |  | "," | ")</f>
        <v xml:space="preserve">SCHEDULE 10: REPORT ON COST ALLOCATIONS | Total | Asset Management and Airport Operations: Directly attributable operating costs </v>
      </c>
    </row>
    <row r="6211" spans="1:14" hidden="1">
      <c r="A6211" t="s">
        <v>3</v>
      </c>
      <c r="B6211">
        <v>2013</v>
      </c>
      <c r="C6211" t="s">
        <v>201</v>
      </c>
      <c r="D6211" t="s">
        <v>81</v>
      </c>
      <c r="E6211" t="s">
        <v>81</v>
      </c>
      <c r="F6211" t="s">
        <v>320</v>
      </c>
      <c r="G6211">
        <v>13</v>
      </c>
      <c r="H6211" t="s">
        <v>239</v>
      </c>
      <c r="I6211">
        <v>2013</v>
      </c>
      <c r="J6211" t="s">
        <v>92</v>
      </c>
      <c r="K6211" t="s">
        <v>2456</v>
      </c>
      <c r="L6211">
        <v>6309.916961574907</v>
      </c>
      <c r="M6211" s="9" t="str">
        <f>Data[[#This Row],[schedule]]&amp;" | "&amp;Data[[#This Row],[section]]</f>
        <v xml:space="preserve">SCHEDULE 10: REPORT ON COST ALLOCATIONS | </v>
      </c>
      <c r="N6211" s="9" t="str">
        <f t="shared" si="97"/>
        <v xml:space="preserve">SCHEDULE 10: REPORT ON COST ALLOCATIONS | Specified Terminal Activities | Asset Management and Airport Operations: Costs not directly attributable </v>
      </c>
    </row>
    <row r="6212" spans="1:14" hidden="1">
      <c r="A6212" t="s">
        <v>3</v>
      </c>
      <c r="B6212">
        <v>2013</v>
      </c>
      <c r="C6212" t="s">
        <v>201</v>
      </c>
      <c r="D6212" t="s">
        <v>81</v>
      </c>
      <c r="E6212" t="s">
        <v>81</v>
      </c>
      <c r="F6212" t="s">
        <v>321</v>
      </c>
      <c r="G6212">
        <v>13</v>
      </c>
      <c r="H6212" t="s">
        <v>239</v>
      </c>
      <c r="I6212">
        <v>2013</v>
      </c>
      <c r="J6212" t="s">
        <v>92</v>
      </c>
      <c r="K6212" t="s">
        <v>2457</v>
      </c>
      <c r="L6212">
        <v>3453.2856392174972</v>
      </c>
      <c r="M6212" s="9" t="str">
        <f>Data[[#This Row],[schedule]]&amp;" | "&amp;Data[[#This Row],[section]]</f>
        <v xml:space="preserve">SCHEDULE 10: REPORT ON COST ALLOCATIONS | </v>
      </c>
      <c r="N6212" s="9" t="str">
        <f t="shared" si="97"/>
        <v xml:space="preserve">SCHEDULE 10: REPORT ON COST ALLOCATIONS | Airfield Activities | Asset Management and Airport Operations: Costs not directly attributable </v>
      </c>
    </row>
    <row r="6213" spans="1:14" hidden="1">
      <c r="A6213" t="s">
        <v>3</v>
      </c>
      <c r="B6213">
        <v>2013</v>
      </c>
      <c r="C6213" t="s">
        <v>201</v>
      </c>
      <c r="D6213" t="s">
        <v>81</v>
      </c>
      <c r="E6213" t="s">
        <v>81</v>
      </c>
      <c r="F6213" t="s">
        <v>322</v>
      </c>
      <c r="G6213">
        <v>13</v>
      </c>
      <c r="H6213" t="s">
        <v>239</v>
      </c>
      <c r="I6213">
        <v>2013</v>
      </c>
      <c r="J6213" t="s">
        <v>92</v>
      </c>
      <c r="K6213" t="s">
        <v>2458</v>
      </c>
      <c r="L6213">
        <v>1065.0583409555579</v>
      </c>
      <c r="M6213" s="9" t="str">
        <f>Data[[#This Row],[schedule]]&amp;" | "&amp;Data[[#This Row],[section]]</f>
        <v xml:space="preserve">SCHEDULE 10: REPORT ON COST ALLOCATIONS | </v>
      </c>
      <c r="N6213" s="9" t="str">
        <f t="shared" si="97"/>
        <v xml:space="preserve">SCHEDULE 10: REPORT ON COST ALLOCATIONS | Aircraft and Freight Activities | Asset Management and Airport Operations: Costs not directly attributable </v>
      </c>
    </row>
    <row r="6214" spans="1:14" hidden="1">
      <c r="A6214" t="s">
        <v>3</v>
      </c>
      <c r="B6214">
        <v>2013</v>
      </c>
      <c r="C6214" t="s">
        <v>201</v>
      </c>
      <c r="D6214" t="s">
        <v>81</v>
      </c>
      <c r="E6214" t="s">
        <v>81</v>
      </c>
      <c r="F6214" t="s">
        <v>323</v>
      </c>
      <c r="G6214">
        <v>13</v>
      </c>
      <c r="H6214" t="s">
        <v>239</v>
      </c>
      <c r="I6214">
        <v>2013</v>
      </c>
      <c r="J6214" t="s">
        <v>92</v>
      </c>
      <c r="K6214" t="s">
        <v>2459</v>
      </c>
      <c r="L6214">
        <v>10828.26094174796</v>
      </c>
      <c r="M6214" s="9" t="str">
        <f>Data[[#This Row],[schedule]]&amp;" | "&amp;Data[[#This Row],[section]]</f>
        <v xml:space="preserve">SCHEDULE 10: REPORT ON COST ALLOCATIONS | </v>
      </c>
      <c r="N6214" s="9" t="str">
        <f t="shared" si="97"/>
        <v xml:space="preserve">SCHEDULE 10: REPORT ON COST ALLOCATIONS | Airport Business | Asset Management and Airport Operations: Costs not directly attributable </v>
      </c>
    </row>
    <row r="6215" spans="1:14" hidden="1">
      <c r="A6215" t="s">
        <v>3</v>
      </c>
      <c r="B6215">
        <v>2013</v>
      </c>
      <c r="C6215" t="s">
        <v>201</v>
      </c>
      <c r="D6215" t="s">
        <v>81</v>
      </c>
      <c r="E6215" t="s">
        <v>81</v>
      </c>
      <c r="F6215" t="s">
        <v>324</v>
      </c>
      <c r="G6215">
        <v>13</v>
      </c>
      <c r="H6215" t="s">
        <v>239</v>
      </c>
      <c r="I6215">
        <v>2013</v>
      </c>
      <c r="J6215" t="s">
        <v>92</v>
      </c>
      <c r="K6215" t="s">
        <v>2460</v>
      </c>
      <c r="L6215">
        <v>12158.94130825204</v>
      </c>
      <c r="M6215" s="9" t="str">
        <f>Data[[#This Row],[schedule]]&amp;" | "&amp;Data[[#This Row],[section]]</f>
        <v xml:space="preserve">SCHEDULE 10: REPORT ON COST ALLOCATIONS | </v>
      </c>
      <c r="N6215" s="9" t="str">
        <f t="shared" si="97"/>
        <v xml:space="preserve">SCHEDULE 10: REPORT ON COST ALLOCATIONS | Unregulated Component | Asset Management and Airport Operations: Costs not directly attributable </v>
      </c>
    </row>
    <row r="6216" spans="1:14" hidden="1">
      <c r="A6216" t="s">
        <v>3</v>
      </c>
      <c r="B6216">
        <v>2013</v>
      </c>
      <c r="C6216" t="s">
        <v>201</v>
      </c>
      <c r="D6216" t="s">
        <v>81</v>
      </c>
      <c r="E6216" t="s">
        <v>81</v>
      </c>
      <c r="F6216" t="s">
        <v>60</v>
      </c>
      <c r="G6216">
        <v>13</v>
      </c>
      <c r="H6216" t="s">
        <v>239</v>
      </c>
      <c r="I6216">
        <v>2013</v>
      </c>
      <c r="J6216" t="s">
        <v>92</v>
      </c>
      <c r="K6216" t="s">
        <v>2461</v>
      </c>
      <c r="L6216">
        <v>22987.202249999998</v>
      </c>
      <c r="M6216" s="9" t="str">
        <f>Data[[#This Row],[schedule]]&amp;" | "&amp;Data[[#This Row],[section]]</f>
        <v xml:space="preserve">SCHEDULE 10: REPORT ON COST ALLOCATIONS | </v>
      </c>
      <c r="N6216" s="9" t="str">
        <f t="shared" si="97"/>
        <v xml:space="preserve">SCHEDULE 10: REPORT ON COST ALLOCATIONS | Total | Asset Management and Airport Operations: Costs not directly attributable </v>
      </c>
    </row>
    <row r="6217" spans="1:14" hidden="1">
      <c r="A6217" t="s">
        <v>3</v>
      </c>
      <c r="B6217">
        <v>2013</v>
      </c>
      <c r="C6217" t="s">
        <v>201</v>
      </c>
      <c r="D6217" t="s">
        <v>81</v>
      </c>
      <c r="E6217" t="s">
        <v>81</v>
      </c>
      <c r="F6217" t="s">
        <v>320</v>
      </c>
      <c r="G6217">
        <v>15</v>
      </c>
      <c r="H6217" t="s">
        <v>240</v>
      </c>
      <c r="I6217">
        <v>2013</v>
      </c>
      <c r="J6217" t="s">
        <v>92</v>
      </c>
      <c r="K6217" t="s">
        <v>2462</v>
      </c>
      <c r="L6217">
        <v>23260.836569999989</v>
      </c>
      <c r="M6217" s="9" t="str">
        <f>Data[[#This Row],[schedule]]&amp;" | "&amp;Data[[#This Row],[section]]</f>
        <v xml:space="preserve">SCHEDULE 10: REPORT ON COST ALLOCATIONS | </v>
      </c>
      <c r="N6217" s="9" t="str">
        <f t="shared" si="97"/>
        <v xml:space="preserve">SCHEDULE 10: REPORT ON COST ALLOCATIONS | Specified Terminal Activities | Asset Maintenance: Directly attributable operating costs </v>
      </c>
    </row>
    <row r="6218" spans="1:14" hidden="1">
      <c r="A6218" t="s">
        <v>3</v>
      </c>
      <c r="B6218">
        <v>2013</v>
      </c>
      <c r="C6218" t="s">
        <v>201</v>
      </c>
      <c r="D6218" t="s">
        <v>81</v>
      </c>
      <c r="E6218" t="s">
        <v>81</v>
      </c>
      <c r="F6218" t="s">
        <v>321</v>
      </c>
      <c r="G6218">
        <v>15</v>
      </c>
      <c r="H6218" t="s">
        <v>240</v>
      </c>
      <c r="I6218">
        <v>2013</v>
      </c>
      <c r="J6218" t="s">
        <v>92</v>
      </c>
      <c r="K6218" t="s">
        <v>2463</v>
      </c>
      <c r="L6218">
        <v>2685.451669999999</v>
      </c>
      <c r="M6218" s="9" t="str">
        <f>Data[[#This Row],[schedule]]&amp;" | "&amp;Data[[#This Row],[section]]</f>
        <v xml:space="preserve">SCHEDULE 10: REPORT ON COST ALLOCATIONS | </v>
      </c>
      <c r="N6218" s="9" t="str">
        <f t="shared" si="97"/>
        <v xml:space="preserve">SCHEDULE 10: REPORT ON COST ALLOCATIONS | Airfield Activities | Asset Maintenance: Directly attributable operating costs </v>
      </c>
    </row>
    <row r="6219" spans="1:14" hidden="1">
      <c r="A6219" t="s">
        <v>3</v>
      </c>
      <c r="B6219">
        <v>2013</v>
      </c>
      <c r="C6219" t="s">
        <v>201</v>
      </c>
      <c r="D6219" t="s">
        <v>81</v>
      </c>
      <c r="E6219" t="s">
        <v>81</v>
      </c>
      <c r="F6219" t="s">
        <v>322</v>
      </c>
      <c r="G6219">
        <v>15</v>
      </c>
      <c r="H6219" t="s">
        <v>240</v>
      </c>
      <c r="I6219">
        <v>2013</v>
      </c>
      <c r="J6219" t="s">
        <v>92</v>
      </c>
      <c r="K6219" t="s">
        <v>2464</v>
      </c>
      <c r="L6219">
        <v>578.24714999999992</v>
      </c>
      <c r="M6219" s="9" t="str">
        <f>Data[[#This Row],[schedule]]&amp;" | "&amp;Data[[#This Row],[section]]</f>
        <v xml:space="preserve">SCHEDULE 10: REPORT ON COST ALLOCATIONS | </v>
      </c>
      <c r="N6219" s="9" t="str">
        <f t="shared" si="97"/>
        <v xml:space="preserve">SCHEDULE 10: REPORT ON COST ALLOCATIONS | Aircraft and Freight Activities | Asset Maintenance: Directly attributable operating costs </v>
      </c>
    </row>
    <row r="6220" spans="1:14" hidden="1">
      <c r="A6220" t="s">
        <v>3</v>
      </c>
      <c r="B6220">
        <v>2013</v>
      </c>
      <c r="C6220" t="s">
        <v>201</v>
      </c>
      <c r="D6220" t="s">
        <v>81</v>
      </c>
      <c r="E6220" t="s">
        <v>81</v>
      </c>
      <c r="F6220" t="s">
        <v>323</v>
      </c>
      <c r="G6220">
        <v>15</v>
      </c>
      <c r="H6220" t="s">
        <v>240</v>
      </c>
      <c r="I6220">
        <v>2013</v>
      </c>
      <c r="J6220" t="s">
        <v>92</v>
      </c>
      <c r="K6220" t="s">
        <v>2465</v>
      </c>
      <c r="L6220">
        <v>26524.53538999999</v>
      </c>
      <c r="M6220" s="9" t="str">
        <f>Data[[#This Row],[schedule]]&amp;" | "&amp;Data[[#This Row],[section]]</f>
        <v xml:space="preserve">SCHEDULE 10: REPORT ON COST ALLOCATIONS | </v>
      </c>
      <c r="N6220" s="9" t="str">
        <f t="shared" si="97"/>
        <v xml:space="preserve">SCHEDULE 10: REPORT ON COST ALLOCATIONS | Airport Business | Asset Maintenance: Directly attributable operating costs </v>
      </c>
    </row>
    <row r="6221" spans="1:14" hidden="1">
      <c r="A6221" t="s">
        <v>3</v>
      </c>
      <c r="B6221">
        <v>2013</v>
      </c>
      <c r="C6221" t="s">
        <v>201</v>
      </c>
      <c r="D6221" t="s">
        <v>81</v>
      </c>
      <c r="E6221" t="s">
        <v>81</v>
      </c>
      <c r="F6221" t="s">
        <v>60</v>
      </c>
      <c r="G6221">
        <v>15</v>
      </c>
      <c r="H6221" t="s">
        <v>240</v>
      </c>
      <c r="I6221">
        <v>2013</v>
      </c>
      <c r="J6221" t="s">
        <v>92</v>
      </c>
      <c r="K6221" t="s">
        <v>2465</v>
      </c>
      <c r="L6221">
        <v>26524.53538999999</v>
      </c>
      <c r="M6221" s="9" t="str">
        <f>Data[[#This Row],[schedule]]&amp;" | "&amp;Data[[#This Row],[section]]</f>
        <v xml:space="preserve">SCHEDULE 10: REPORT ON COST ALLOCATIONS | </v>
      </c>
      <c r="N6221" s="9" t="str">
        <f t="shared" si="97"/>
        <v xml:space="preserve">SCHEDULE 10: REPORT ON COST ALLOCATIONS | Total | Asset Maintenance: Directly attributable operating costs </v>
      </c>
    </row>
    <row r="6222" spans="1:14" hidden="1">
      <c r="A6222" t="s">
        <v>3</v>
      </c>
      <c r="B6222">
        <v>2013</v>
      </c>
      <c r="C6222" t="s">
        <v>201</v>
      </c>
      <c r="D6222" t="s">
        <v>81</v>
      </c>
      <c r="E6222" t="s">
        <v>81</v>
      </c>
      <c r="F6222" t="s">
        <v>320</v>
      </c>
      <c r="G6222">
        <v>16</v>
      </c>
      <c r="H6222" t="s">
        <v>241</v>
      </c>
      <c r="I6222">
        <v>2013</v>
      </c>
      <c r="J6222" t="s">
        <v>92</v>
      </c>
      <c r="K6222" t="s">
        <v>2466</v>
      </c>
      <c r="L6222">
        <v>3227.3547523460729</v>
      </c>
      <c r="M6222" s="9" t="str">
        <f>Data[[#This Row],[schedule]]&amp;" | "&amp;Data[[#This Row],[section]]</f>
        <v xml:space="preserve">SCHEDULE 10: REPORT ON COST ALLOCATIONS | </v>
      </c>
      <c r="N6222" s="9" t="str">
        <f t="shared" si="97"/>
        <v xml:space="preserve">SCHEDULE 10: REPORT ON COST ALLOCATIONS | Specified Terminal Activities | Asset Maintenance: Costs not directly attributable </v>
      </c>
    </row>
    <row r="6223" spans="1:14" hidden="1">
      <c r="A6223" t="s">
        <v>3</v>
      </c>
      <c r="B6223">
        <v>2013</v>
      </c>
      <c r="C6223" t="s">
        <v>201</v>
      </c>
      <c r="D6223" t="s">
        <v>81</v>
      </c>
      <c r="E6223" t="s">
        <v>81</v>
      </c>
      <c r="F6223" t="s">
        <v>321</v>
      </c>
      <c r="G6223">
        <v>16</v>
      </c>
      <c r="H6223" t="s">
        <v>241</v>
      </c>
      <c r="I6223">
        <v>2013</v>
      </c>
      <c r="J6223" t="s">
        <v>92</v>
      </c>
      <c r="K6223" t="s">
        <v>2467</v>
      </c>
      <c r="L6223">
        <v>2261.5514207097722</v>
      </c>
      <c r="M6223" s="9" t="str">
        <f>Data[[#This Row],[schedule]]&amp;" | "&amp;Data[[#This Row],[section]]</f>
        <v xml:space="preserve">SCHEDULE 10: REPORT ON COST ALLOCATIONS | </v>
      </c>
      <c r="N6223" s="9" t="str">
        <f t="shared" si="97"/>
        <v xml:space="preserve">SCHEDULE 10: REPORT ON COST ALLOCATIONS | Airfield Activities | Asset Maintenance: Costs not directly attributable </v>
      </c>
    </row>
    <row r="6224" spans="1:14" hidden="1">
      <c r="A6224" t="s">
        <v>3</v>
      </c>
      <c r="B6224">
        <v>2013</v>
      </c>
      <c r="C6224" t="s">
        <v>201</v>
      </c>
      <c r="D6224" t="s">
        <v>81</v>
      </c>
      <c r="E6224" t="s">
        <v>81</v>
      </c>
      <c r="F6224" t="s">
        <v>322</v>
      </c>
      <c r="G6224">
        <v>16</v>
      </c>
      <c r="H6224" t="s">
        <v>241</v>
      </c>
      <c r="I6224">
        <v>2013</v>
      </c>
      <c r="J6224" t="s">
        <v>92</v>
      </c>
      <c r="K6224" t="s">
        <v>2468</v>
      </c>
      <c r="L6224">
        <v>236.48665279625479</v>
      </c>
      <c r="M6224" s="9" t="str">
        <f>Data[[#This Row],[schedule]]&amp;" | "&amp;Data[[#This Row],[section]]</f>
        <v xml:space="preserve">SCHEDULE 10: REPORT ON COST ALLOCATIONS | </v>
      </c>
      <c r="N6224" s="9" t="str">
        <f t="shared" si="97"/>
        <v xml:space="preserve">SCHEDULE 10: REPORT ON COST ALLOCATIONS | Aircraft and Freight Activities | Asset Maintenance: Costs not directly attributable </v>
      </c>
    </row>
    <row r="6225" spans="1:14" hidden="1">
      <c r="A6225" t="s">
        <v>3</v>
      </c>
      <c r="B6225">
        <v>2013</v>
      </c>
      <c r="C6225" t="s">
        <v>201</v>
      </c>
      <c r="D6225" t="s">
        <v>81</v>
      </c>
      <c r="E6225" t="s">
        <v>81</v>
      </c>
      <c r="F6225" t="s">
        <v>323</v>
      </c>
      <c r="G6225">
        <v>16</v>
      </c>
      <c r="H6225" t="s">
        <v>241</v>
      </c>
      <c r="I6225">
        <v>2013</v>
      </c>
      <c r="J6225" t="s">
        <v>92</v>
      </c>
      <c r="K6225" t="s">
        <v>2469</v>
      </c>
      <c r="L6225">
        <v>5725.3928258521</v>
      </c>
      <c r="M6225" s="9" t="str">
        <f>Data[[#This Row],[schedule]]&amp;" | "&amp;Data[[#This Row],[section]]</f>
        <v xml:space="preserve">SCHEDULE 10: REPORT ON COST ALLOCATIONS | </v>
      </c>
      <c r="N6225" s="9" t="str">
        <f t="shared" si="97"/>
        <v xml:space="preserve">SCHEDULE 10: REPORT ON COST ALLOCATIONS | Airport Business | Asset Maintenance: Costs not directly attributable </v>
      </c>
    </row>
    <row r="6226" spans="1:14" hidden="1">
      <c r="A6226" t="s">
        <v>3</v>
      </c>
      <c r="B6226">
        <v>2013</v>
      </c>
      <c r="C6226" t="s">
        <v>201</v>
      </c>
      <c r="D6226" t="s">
        <v>81</v>
      </c>
      <c r="E6226" t="s">
        <v>81</v>
      </c>
      <c r="F6226" t="s">
        <v>324</v>
      </c>
      <c r="G6226">
        <v>16</v>
      </c>
      <c r="H6226" t="s">
        <v>241</v>
      </c>
      <c r="I6226">
        <v>2013</v>
      </c>
      <c r="J6226" t="s">
        <v>92</v>
      </c>
      <c r="K6226" t="s">
        <v>2470</v>
      </c>
      <c r="L6226">
        <v>10408.472374147899</v>
      </c>
      <c r="M6226" s="9" t="str">
        <f>Data[[#This Row],[schedule]]&amp;" | "&amp;Data[[#This Row],[section]]</f>
        <v xml:space="preserve">SCHEDULE 10: REPORT ON COST ALLOCATIONS | </v>
      </c>
      <c r="N6226" s="9" t="str">
        <f t="shared" si="97"/>
        <v xml:space="preserve">SCHEDULE 10: REPORT ON COST ALLOCATIONS | Unregulated Component | Asset Maintenance: Costs not directly attributable </v>
      </c>
    </row>
    <row r="6227" spans="1:14" hidden="1">
      <c r="A6227" t="s">
        <v>3</v>
      </c>
      <c r="B6227">
        <v>2013</v>
      </c>
      <c r="C6227" t="s">
        <v>201</v>
      </c>
      <c r="D6227" t="s">
        <v>81</v>
      </c>
      <c r="E6227" t="s">
        <v>81</v>
      </c>
      <c r="F6227" t="s">
        <v>60</v>
      </c>
      <c r="G6227">
        <v>16</v>
      </c>
      <c r="H6227" t="s">
        <v>241</v>
      </c>
      <c r="I6227">
        <v>2013</v>
      </c>
      <c r="J6227" t="s">
        <v>92</v>
      </c>
      <c r="K6227" t="s">
        <v>2471</v>
      </c>
      <c r="L6227">
        <v>16133.8652</v>
      </c>
      <c r="M6227" s="9" t="str">
        <f>Data[[#This Row],[schedule]]&amp;" | "&amp;Data[[#This Row],[section]]</f>
        <v xml:space="preserve">SCHEDULE 10: REPORT ON COST ALLOCATIONS | </v>
      </c>
      <c r="N6227" s="9" t="str">
        <f t="shared" si="97"/>
        <v xml:space="preserve">SCHEDULE 10: REPORT ON COST ALLOCATIONS | Total | Asset Maintenance: Costs not directly attributable </v>
      </c>
    </row>
    <row r="6228" spans="1:14" hidden="1">
      <c r="A6228" t="s">
        <v>3</v>
      </c>
      <c r="B6228">
        <v>2013</v>
      </c>
      <c r="C6228" t="s">
        <v>201</v>
      </c>
      <c r="D6228" t="s">
        <v>81</v>
      </c>
      <c r="E6228" t="s">
        <v>81</v>
      </c>
      <c r="F6228" t="s">
        <v>320</v>
      </c>
      <c r="G6228">
        <v>18</v>
      </c>
      <c r="H6228" t="s">
        <v>242</v>
      </c>
      <c r="I6228">
        <v>2013</v>
      </c>
      <c r="J6228" t="s">
        <v>92</v>
      </c>
      <c r="K6228" t="s">
        <v>2472</v>
      </c>
      <c r="L6228">
        <v>29627.418699999991</v>
      </c>
      <c r="M6228" s="9" t="str">
        <f>Data[[#This Row],[schedule]]&amp;" | "&amp;Data[[#This Row],[section]]</f>
        <v xml:space="preserve">SCHEDULE 10: REPORT ON COST ALLOCATIONS | </v>
      </c>
      <c r="N6228" s="9" t="str">
        <f t="shared" si="97"/>
        <v>SCHEDULE 10: REPORT ON COST ALLOCATIONS | Specified Terminal Activities | Total directly attributable costs</v>
      </c>
    </row>
    <row r="6229" spans="1:14" hidden="1">
      <c r="A6229" t="s">
        <v>3</v>
      </c>
      <c r="B6229">
        <v>2013</v>
      </c>
      <c r="C6229" t="s">
        <v>201</v>
      </c>
      <c r="D6229" t="s">
        <v>81</v>
      </c>
      <c r="E6229" t="s">
        <v>81</v>
      </c>
      <c r="F6229" t="s">
        <v>321</v>
      </c>
      <c r="G6229">
        <v>18</v>
      </c>
      <c r="H6229" t="s">
        <v>242</v>
      </c>
      <c r="I6229">
        <v>2013</v>
      </c>
      <c r="J6229" t="s">
        <v>92</v>
      </c>
      <c r="K6229" t="s">
        <v>2473</v>
      </c>
      <c r="L6229">
        <v>5498.4767700000011</v>
      </c>
      <c r="M6229" s="9" t="str">
        <f>Data[[#This Row],[schedule]]&amp;" | "&amp;Data[[#This Row],[section]]</f>
        <v xml:space="preserve">SCHEDULE 10: REPORT ON COST ALLOCATIONS | </v>
      </c>
      <c r="N6229" s="9" t="str">
        <f t="shared" si="97"/>
        <v>SCHEDULE 10: REPORT ON COST ALLOCATIONS | Airfield Activities | Total directly attributable costs</v>
      </c>
    </row>
    <row r="6230" spans="1:14" hidden="1">
      <c r="A6230" t="s">
        <v>3</v>
      </c>
      <c r="B6230">
        <v>2013</v>
      </c>
      <c r="C6230" t="s">
        <v>201</v>
      </c>
      <c r="D6230" t="s">
        <v>81</v>
      </c>
      <c r="E6230" t="s">
        <v>81</v>
      </c>
      <c r="F6230" t="s">
        <v>322</v>
      </c>
      <c r="G6230">
        <v>18</v>
      </c>
      <c r="H6230" t="s">
        <v>242</v>
      </c>
      <c r="I6230">
        <v>2013</v>
      </c>
      <c r="J6230" t="s">
        <v>92</v>
      </c>
      <c r="K6230" t="s">
        <v>2474</v>
      </c>
      <c r="L6230">
        <v>1121.6096</v>
      </c>
      <c r="M6230" s="9" t="str">
        <f>Data[[#This Row],[schedule]]&amp;" | "&amp;Data[[#This Row],[section]]</f>
        <v xml:space="preserve">SCHEDULE 10: REPORT ON COST ALLOCATIONS | </v>
      </c>
      <c r="N6230" s="9" t="str">
        <f t="shared" si="97"/>
        <v>SCHEDULE 10: REPORT ON COST ALLOCATIONS | Aircraft and Freight Activities | Total directly attributable costs</v>
      </c>
    </row>
    <row r="6231" spans="1:14" hidden="1">
      <c r="A6231" t="s">
        <v>3</v>
      </c>
      <c r="B6231">
        <v>2013</v>
      </c>
      <c r="C6231" t="s">
        <v>201</v>
      </c>
      <c r="D6231" t="s">
        <v>81</v>
      </c>
      <c r="E6231" t="s">
        <v>81</v>
      </c>
      <c r="F6231" t="s">
        <v>323</v>
      </c>
      <c r="G6231">
        <v>18</v>
      </c>
      <c r="H6231" t="s">
        <v>242</v>
      </c>
      <c r="I6231">
        <v>2013</v>
      </c>
      <c r="J6231" t="s">
        <v>92</v>
      </c>
      <c r="K6231" t="s">
        <v>2475</v>
      </c>
      <c r="L6231">
        <v>36247.505069999992</v>
      </c>
      <c r="M6231" s="9" t="str">
        <f>Data[[#This Row],[schedule]]&amp;" | "&amp;Data[[#This Row],[section]]</f>
        <v xml:space="preserve">SCHEDULE 10: REPORT ON COST ALLOCATIONS | </v>
      </c>
      <c r="N6231" s="9" t="str">
        <f t="shared" si="97"/>
        <v>SCHEDULE 10: REPORT ON COST ALLOCATIONS | Airport Business | Total directly attributable costs</v>
      </c>
    </row>
    <row r="6232" spans="1:14" hidden="1">
      <c r="A6232" t="s">
        <v>3</v>
      </c>
      <c r="B6232">
        <v>2013</v>
      </c>
      <c r="C6232" t="s">
        <v>201</v>
      </c>
      <c r="D6232" t="s">
        <v>81</v>
      </c>
      <c r="E6232" t="s">
        <v>81</v>
      </c>
      <c r="F6232" t="s">
        <v>60</v>
      </c>
      <c r="G6232">
        <v>18</v>
      </c>
      <c r="H6232" t="s">
        <v>242</v>
      </c>
      <c r="I6232">
        <v>2013</v>
      </c>
      <c r="J6232" t="s">
        <v>92</v>
      </c>
      <c r="K6232" t="s">
        <v>2475</v>
      </c>
      <c r="L6232">
        <v>36247.505069999992</v>
      </c>
      <c r="M6232" s="9" t="str">
        <f>Data[[#This Row],[schedule]]&amp;" | "&amp;Data[[#This Row],[section]]</f>
        <v xml:space="preserve">SCHEDULE 10: REPORT ON COST ALLOCATIONS | </v>
      </c>
      <c r="N6232" s="9" t="str">
        <f t="shared" si="97"/>
        <v>SCHEDULE 10: REPORT ON COST ALLOCATIONS | Total | Total directly attributable costs</v>
      </c>
    </row>
    <row r="6233" spans="1:14" hidden="1">
      <c r="A6233" t="s">
        <v>3</v>
      </c>
      <c r="B6233">
        <v>2013</v>
      </c>
      <c r="C6233" t="s">
        <v>201</v>
      </c>
      <c r="D6233" t="s">
        <v>81</v>
      </c>
      <c r="E6233" t="s">
        <v>81</v>
      </c>
      <c r="F6233" t="s">
        <v>320</v>
      </c>
      <c r="G6233">
        <v>19</v>
      </c>
      <c r="H6233" t="s">
        <v>243</v>
      </c>
      <c r="I6233">
        <v>2013</v>
      </c>
      <c r="J6233" t="s">
        <v>92</v>
      </c>
      <c r="K6233" t="s">
        <v>2476</v>
      </c>
      <c r="L6233">
        <v>29187.229304828619</v>
      </c>
      <c r="M6233" s="9" t="str">
        <f>Data[[#This Row],[schedule]]&amp;" | "&amp;Data[[#This Row],[section]]</f>
        <v xml:space="preserve">SCHEDULE 10: REPORT ON COST ALLOCATIONS | </v>
      </c>
      <c r="N6233" s="9" t="str">
        <f t="shared" si="97"/>
        <v>SCHEDULE 10: REPORT ON COST ALLOCATIONS | Specified Terminal Activities | Total costs not directly attributable</v>
      </c>
    </row>
    <row r="6234" spans="1:14" hidden="1">
      <c r="A6234" t="s">
        <v>3</v>
      </c>
      <c r="B6234">
        <v>2013</v>
      </c>
      <c r="C6234" t="s">
        <v>201</v>
      </c>
      <c r="D6234" t="s">
        <v>81</v>
      </c>
      <c r="E6234" t="s">
        <v>81</v>
      </c>
      <c r="F6234" t="s">
        <v>321</v>
      </c>
      <c r="G6234">
        <v>19</v>
      </c>
      <c r="H6234" t="s">
        <v>243</v>
      </c>
      <c r="I6234">
        <v>2013</v>
      </c>
      <c r="J6234" t="s">
        <v>92</v>
      </c>
      <c r="K6234" t="s">
        <v>2477</v>
      </c>
      <c r="L6234">
        <v>17788.321556933399</v>
      </c>
      <c r="M6234" s="9" t="str">
        <f>Data[[#This Row],[schedule]]&amp;" | "&amp;Data[[#This Row],[section]]</f>
        <v xml:space="preserve">SCHEDULE 10: REPORT ON COST ALLOCATIONS | </v>
      </c>
      <c r="N6234" s="9" t="str">
        <f t="shared" si="97"/>
        <v>SCHEDULE 10: REPORT ON COST ALLOCATIONS | Airfield Activities | Total costs not directly attributable</v>
      </c>
    </row>
    <row r="6235" spans="1:14" hidden="1">
      <c r="A6235" t="s">
        <v>3</v>
      </c>
      <c r="B6235">
        <v>2013</v>
      </c>
      <c r="C6235" t="s">
        <v>201</v>
      </c>
      <c r="D6235" t="s">
        <v>81</v>
      </c>
      <c r="E6235" t="s">
        <v>81</v>
      </c>
      <c r="F6235" t="s">
        <v>322</v>
      </c>
      <c r="G6235">
        <v>19</v>
      </c>
      <c r="H6235" t="s">
        <v>243</v>
      </c>
      <c r="I6235">
        <v>2013</v>
      </c>
      <c r="J6235" t="s">
        <v>92</v>
      </c>
      <c r="K6235" t="s">
        <v>2478</v>
      </c>
      <c r="L6235">
        <v>2141.4620669843098</v>
      </c>
      <c r="M6235" s="9" t="str">
        <f>Data[[#This Row],[schedule]]&amp;" | "&amp;Data[[#This Row],[section]]</f>
        <v xml:space="preserve">SCHEDULE 10: REPORT ON COST ALLOCATIONS | </v>
      </c>
      <c r="N6235" s="9" t="str">
        <f t="shared" si="97"/>
        <v>SCHEDULE 10: REPORT ON COST ALLOCATIONS | Aircraft and Freight Activities | Total costs not directly attributable</v>
      </c>
    </row>
    <row r="6236" spans="1:14" hidden="1">
      <c r="A6236" t="s">
        <v>3</v>
      </c>
      <c r="B6236">
        <v>2013</v>
      </c>
      <c r="C6236" t="s">
        <v>201</v>
      </c>
      <c r="D6236" t="s">
        <v>81</v>
      </c>
      <c r="E6236" t="s">
        <v>81</v>
      </c>
      <c r="F6236" t="s">
        <v>323</v>
      </c>
      <c r="G6236">
        <v>19</v>
      </c>
      <c r="H6236" t="s">
        <v>243</v>
      </c>
      <c r="I6236">
        <v>2013</v>
      </c>
      <c r="J6236" t="s">
        <v>92</v>
      </c>
      <c r="K6236" t="s">
        <v>2479</v>
      </c>
      <c r="L6236">
        <v>49117.012928746342</v>
      </c>
      <c r="M6236" s="9" t="str">
        <f>Data[[#This Row],[schedule]]&amp;" | "&amp;Data[[#This Row],[section]]</f>
        <v xml:space="preserve">SCHEDULE 10: REPORT ON COST ALLOCATIONS | </v>
      </c>
      <c r="N6236" s="9" t="str">
        <f t="shared" si="97"/>
        <v>SCHEDULE 10: REPORT ON COST ALLOCATIONS | Airport Business | Total costs not directly attributable</v>
      </c>
    </row>
    <row r="6237" spans="1:14" hidden="1">
      <c r="A6237" t="s">
        <v>3</v>
      </c>
      <c r="B6237">
        <v>2013</v>
      </c>
      <c r="C6237" t="s">
        <v>201</v>
      </c>
      <c r="D6237" t="s">
        <v>81</v>
      </c>
      <c r="E6237" t="s">
        <v>81</v>
      </c>
      <c r="F6237" t="s">
        <v>324</v>
      </c>
      <c r="G6237">
        <v>19</v>
      </c>
      <c r="H6237" t="s">
        <v>243</v>
      </c>
      <c r="I6237">
        <v>2013</v>
      </c>
      <c r="J6237" t="s">
        <v>92</v>
      </c>
      <c r="K6237" t="s">
        <v>2480</v>
      </c>
      <c r="L6237">
        <v>32259.338272933099</v>
      </c>
      <c r="M6237" s="9" t="str">
        <f>Data[[#This Row],[schedule]]&amp;" | "&amp;Data[[#This Row],[section]]</f>
        <v xml:space="preserve">SCHEDULE 10: REPORT ON COST ALLOCATIONS | </v>
      </c>
      <c r="N6237" s="9" t="str">
        <f t="shared" si="97"/>
        <v>SCHEDULE 10: REPORT ON COST ALLOCATIONS | Unregulated Component | Total costs not directly attributable</v>
      </c>
    </row>
    <row r="6238" spans="1:14" hidden="1">
      <c r="A6238" t="s">
        <v>3</v>
      </c>
      <c r="B6238">
        <v>2013</v>
      </c>
      <c r="C6238" t="s">
        <v>201</v>
      </c>
      <c r="D6238" t="s">
        <v>81</v>
      </c>
      <c r="E6238" t="s">
        <v>81</v>
      </c>
      <c r="F6238" t="s">
        <v>60</v>
      </c>
      <c r="G6238">
        <v>19</v>
      </c>
      <c r="H6238" t="s">
        <v>243</v>
      </c>
      <c r="I6238">
        <v>2013</v>
      </c>
      <c r="J6238" t="s">
        <v>92</v>
      </c>
      <c r="K6238" t="s">
        <v>2481</v>
      </c>
      <c r="L6238">
        <v>81376.351201679427</v>
      </c>
      <c r="M6238" s="9" t="str">
        <f>Data[[#This Row],[schedule]]&amp;" | "&amp;Data[[#This Row],[section]]</f>
        <v xml:space="preserve">SCHEDULE 10: REPORT ON COST ALLOCATIONS | </v>
      </c>
      <c r="N6238" s="9" t="str">
        <f t="shared" si="97"/>
        <v>SCHEDULE 10: REPORT ON COST ALLOCATIONS | Total | Total costs not directly attributable</v>
      </c>
    </row>
    <row r="6239" spans="1:14" hidden="1">
      <c r="A6239" t="s">
        <v>3</v>
      </c>
      <c r="B6239">
        <v>2013</v>
      </c>
      <c r="C6239" t="s">
        <v>201</v>
      </c>
      <c r="D6239" t="s">
        <v>81</v>
      </c>
      <c r="E6239" t="s">
        <v>81</v>
      </c>
      <c r="F6239" t="s">
        <v>320</v>
      </c>
      <c r="G6239">
        <v>20</v>
      </c>
      <c r="H6239" t="s">
        <v>244</v>
      </c>
      <c r="I6239">
        <v>2013</v>
      </c>
      <c r="J6239" t="s">
        <v>92</v>
      </c>
      <c r="K6239" t="s">
        <v>2482</v>
      </c>
      <c r="L6239">
        <v>58814.648004828618</v>
      </c>
      <c r="M6239" s="9" t="str">
        <f>Data[[#This Row],[schedule]]&amp;" | "&amp;Data[[#This Row],[section]]</f>
        <v xml:space="preserve">SCHEDULE 10: REPORT ON COST ALLOCATIONS | </v>
      </c>
      <c r="N6239" s="9" t="str">
        <f t="shared" si="97"/>
        <v>SCHEDULE 10: REPORT ON COST ALLOCATIONS | Specified Terminal Activities | Total operating costs</v>
      </c>
    </row>
    <row r="6240" spans="1:14" hidden="1">
      <c r="A6240" t="s">
        <v>3</v>
      </c>
      <c r="B6240">
        <v>2013</v>
      </c>
      <c r="C6240" t="s">
        <v>201</v>
      </c>
      <c r="D6240" t="s">
        <v>81</v>
      </c>
      <c r="E6240" t="s">
        <v>81</v>
      </c>
      <c r="F6240" t="s">
        <v>321</v>
      </c>
      <c r="G6240">
        <v>20</v>
      </c>
      <c r="H6240" t="s">
        <v>244</v>
      </c>
      <c r="I6240">
        <v>2013</v>
      </c>
      <c r="J6240" t="s">
        <v>92</v>
      </c>
      <c r="K6240" t="s">
        <v>2483</v>
      </c>
      <c r="L6240">
        <v>23286.7983269334</v>
      </c>
      <c r="M6240" s="9" t="str">
        <f>Data[[#This Row],[schedule]]&amp;" | "&amp;Data[[#This Row],[section]]</f>
        <v xml:space="preserve">SCHEDULE 10: REPORT ON COST ALLOCATIONS | </v>
      </c>
      <c r="N6240" s="9" t="str">
        <f t="shared" si="97"/>
        <v>SCHEDULE 10: REPORT ON COST ALLOCATIONS | Airfield Activities | Total operating costs</v>
      </c>
    </row>
    <row r="6241" spans="1:14" hidden="1">
      <c r="A6241" t="s">
        <v>3</v>
      </c>
      <c r="B6241">
        <v>2013</v>
      </c>
      <c r="C6241" t="s">
        <v>201</v>
      </c>
      <c r="D6241" t="s">
        <v>81</v>
      </c>
      <c r="E6241" t="s">
        <v>81</v>
      </c>
      <c r="F6241" t="s">
        <v>322</v>
      </c>
      <c r="G6241">
        <v>20</v>
      </c>
      <c r="H6241" t="s">
        <v>244</v>
      </c>
      <c r="I6241">
        <v>2013</v>
      </c>
      <c r="J6241" t="s">
        <v>92</v>
      </c>
      <c r="K6241" t="s">
        <v>2484</v>
      </c>
      <c r="L6241">
        <v>3263.07166698431</v>
      </c>
      <c r="M6241" s="9" t="str">
        <f>Data[[#This Row],[schedule]]&amp;" | "&amp;Data[[#This Row],[section]]</f>
        <v xml:space="preserve">SCHEDULE 10: REPORT ON COST ALLOCATIONS | </v>
      </c>
      <c r="N6241" s="9" t="str">
        <f t="shared" si="97"/>
        <v>SCHEDULE 10: REPORT ON COST ALLOCATIONS | Aircraft and Freight Activities | Total operating costs</v>
      </c>
    </row>
    <row r="6242" spans="1:14" hidden="1">
      <c r="A6242" t="s">
        <v>3</v>
      </c>
      <c r="B6242">
        <v>2013</v>
      </c>
      <c r="C6242" t="s">
        <v>201</v>
      </c>
      <c r="D6242" t="s">
        <v>81</v>
      </c>
      <c r="E6242" t="s">
        <v>81</v>
      </c>
      <c r="F6242" t="s">
        <v>323</v>
      </c>
      <c r="G6242">
        <v>20</v>
      </c>
      <c r="H6242" t="s">
        <v>244</v>
      </c>
      <c r="I6242">
        <v>2013</v>
      </c>
      <c r="J6242" t="s">
        <v>92</v>
      </c>
      <c r="K6242" t="s">
        <v>2485</v>
      </c>
      <c r="L6242">
        <v>85364.517998746334</v>
      </c>
      <c r="M6242" s="9" t="str">
        <f>Data[[#This Row],[schedule]]&amp;" | "&amp;Data[[#This Row],[section]]</f>
        <v xml:space="preserve">SCHEDULE 10: REPORT ON COST ALLOCATIONS | </v>
      </c>
      <c r="N6242" s="9" t="str">
        <f t="shared" si="97"/>
        <v>SCHEDULE 10: REPORT ON COST ALLOCATIONS | Airport Business | Total operating costs</v>
      </c>
    </row>
    <row r="6243" spans="1:14" hidden="1">
      <c r="A6243" t="s">
        <v>3</v>
      </c>
      <c r="B6243">
        <v>2013</v>
      </c>
      <c r="C6243" t="s">
        <v>201</v>
      </c>
      <c r="D6243" t="s">
        <v>81</v>
      </c>
      <c r="E6243" t="s">
        <v>81</v>
      </c>
      <c r="F6243" t="s">
        <v>324</v>
      </c>
      <c r="G6243">
        <v>20</v>
      </c>
      <c r="H6243" t="s">
        <v>244</v>
      </c>
      <c r="I6243">
        <v>2013</v>
      </c>
      <c r="J6243" t="s">
        <v>92</v>
      </c>
      <c r="K6243" t="s">
        <v>2480</v>
      </c>
      <c r="L6243">
        <v>32259.338272933099</v>
      </c>
      <c r="M6243" s="9" t="str">
        <f>Data[[#This Row],[schedule]]&amp;" | "&amp;Data[[#This Row],[section]]</f>
        <v xml:space="preserve">SCHEDULE 10: REPORT ON COST ALLOCATIONS | </v>
      </c>
      <c r="N6243" s="9" t="str">
        <f t="shared" si="97"/>
        <v>SCHEDULE 10: REPORT ON COST ALLOCATIONS | Unregulated Component | Total operating costs</v>
      </c>
    </row>
    <row r="6244" spans="1:14" hidden="1">
      <c r="A6244" t="s">
        <v>3</v>
      </c>
      <c r="B6244">
        <v>2013</v>
      </c>
      <c r="C6244" t="s">
        <v>201</v>
      </c>
      <c r="D6244" t="s">
        <v>81</v>
      </c>
      <c r="E6244" t="s">
        <v>81</v>
      </c>
      <c r="F6244" t="s">
        <v>60</v>
      </c>
      <c r="G6244">
        <v>20</v>
      </c>
      <c r="H6244" t="s">
        <v>244</v>
      </c>
      <c r="I6244">
        <v>2013</v>
      </c>
      <c r="J6244" t="s">
        <v>92</v>
      </c>
      <c r="K6244" t="s">
        <v>2486</v>
      </c>
      <c r="L6244">
        <v>117623.8562716794</v>
      </c>
      <c r="M6244" s="9" t="str">
        <f>Data[[#This Row],[schedule]]&amp;" | "&amp;Data[[#This Row],[section]]</f>
        <v xml:space="preserve">SCHEDULE 10: REPORT ON COST ALLOCATIONS | </v>
      </c>
      <c r="N6244" s="9" t="str">
        <f t="shared" si="97"/>
        <v>SCHEDULE 10: REPORT ON COST ALLOCATIONS | Total | Total operating costs</v>
      </c>
    </row>
    <row r="6245" spans="1:14" hidden="1">
      <c r="A6245" t="s">
        <v>3</v>
      </c>
      <c r="B6245">
        <v>2013</v>
      </c>
      <c r="C6245" t="s">
        <v>202</v>
      </c>
      <c r="D6245" t="s">
        <v>207</v>
      </c>
      <c r="E6245" t="s">
        <v>81</v>
      </c>
      <c r="F6245" t="s">
        <v>320</v>
      </c>
      <c r="G6245">
        <v>9</v>
      </c>
      <c r="H6245" t="s">
        <v>245</v>
      </c>
      <c r="I6245">
        <v>2013</v>
      </c>
      <c r="J6245" t="s">
        <v>92</v>
      </c>
      <c r="K6245" t="s">
        <v>2487</v>
      </c>
      <c r="L6245">
        <v>200.45209</v>
      </c>
      <c r="M6245" s="9" t="str">
        <f>Data[[#This Row],[schedule]]&amp;" | "&amp;Data[[#This Row],[section]]</f>
        <v>SCHEDULE 9: REPORT ON ASSET ALLOCATIONS | 9a: Asset Allocations</v>
      </c>
      <c r="N6245" s="9" t="str">
        <f t="shared" si="97"/>
        <v>SCHEDULE 9: REPORT ON ASSET ALLOCATIONS | 9a: Asset Allocations | Specified Terminal Activities | Land: Directly attributable assets</v>
      </c>
    </row>
    <row r="6246" spans="1:14" hidden="1">
      <c r="A6246" t="s">
        <v>3</v>
      </c>
      <c r="B6246">
        <v>2013</v>
      </c>
      <c r="C6246" t="s">
        <v>202</v>
      </c>
      <c r="D6246" t="s">
        <v>207</v>
      </c>
      <c r="E6246" t="s">
        <v>81</v>
      </c>
      <c r="F6246" t="s">
        <v>321</v>
      </c>
      <c r="G6246">
        <v>9</v>
      </c>
      <c r="H6246" t="s">
        <v>245</v>
      </c>
      <c r="I6246">
        <v>2013</v>
      </c>
      <c r="J6246" t="s">
        <v>92</v>
      </c>
      <c r="K6246" t="s">
        <v>2488</v>
      </c>
      <c r="L6246">
        <v>307505.81253000011</v>
      </c>
      <c r="M6246" s="9" t="str">
        <f>Data[[#This Row],[schedule]]&amp;" | "&amp;Data[[#This Row],[section]]</f>
        <v>SCHEDULE 9: REPORT ON ASSET ALLOCATIONS | 9a: Asset Allocations</v>
      </c>
      <c r="N6246" s="9" t="str">
        <f t="shared" si="97"/>
        <v>SCHEDULE 9: REPORT ON ASSET ALLOCATIONS | 9a: Asset Allocations | Airfield Activities | Land: Directly attributable assets</v>
      </c>
    </row>
    <row r="6247" spans="1:14" hidden="1">
      <c r="A6247" t="s">
        <v>3</v>
      </c>
      <c r="B6247">
        <v>2013</v>
      </c>
      <c r="C6247" t="s">
        <v>202</v>
      </c>
      <c r="D6247" t="s">
        <v>207</v>
      </c>
      <c r="E6247" t="s">
        <v>81</v>
      </c>
      <c r="F6247" t="s">
        <v>322</v>
      </c>
      <c r="G6247">
        <v>9</v>
      </c>
      <c r="H6247" t="s">
        <v>245</v>
      </c>
      <c r="I6247">
        <v>2013</v>
      </c>
      <c r="J6247" t="s">
        <v>92</v>
      </c>
      <c r="K6247" t="s">
        <v>2489</v>
      </c>
      <c r="L6247">
        <v>24765.761300000009</v>
      </c>
      <c r="M6247" s="9" t="str">
        <f>Data[[#This Row],[schedule]]&amp;" | "&amp;Data[[#This Row],[section]]</f>
        <v>SCHEDULE 9: REPORT ON ASSET ALLOCATIONS | 9a: Asset Allocations</v>
      </c>
      <c r="N6247" s="9" t="str">
        <f t="shared" si="97"/>
        <v>SCHEDULE 9: REPORT ON ASSET ALLOCATIONS | 9a: Asset Allocations | Aircraft and Freight Activities | Land: Directly attributable assets</v>
      </c>
    </row>
    <row r="6248" spans="1:14" hidden="1">
      <c r="A6248" t="s">
        <v>3</v>
      </c>
      <c r="B6248">
        <v>2013</v>
      </c>
      <c r="C6248" t="s">
        <v>202</v>
      </c>
      <c r="D6248" t="s">
        <v>207</v>
      </c>
      <c r="E6248" t="s">
        <v>81</v>
      </c>
      <c r="F6248" t="s">
        <v>323</v>
      </c>
      <c r="G6248">
        <v>9</v>
      </c>
      <c r="H6248" t="s">
        <v>245</v>
      </c>
      <c r="I6248">
        <v>2013</v>
      </c>
      <c r="J6248" t="s">
        <v>92</v>
      </c>
      <c r="K6248" t="s">
        <v>2490</v>
      </c>
      <c r="L6248">
        <v>332472.0259200001</v>
      </c>
      <c r="M6248" s="9" t="str">
        <f>Data[[#This Row],[schedule]]&amp;" | "&amp;Data[[#This Row],[section]]</f>
        <v>SCHEDULE 9: REPORT ON ASSET ALLOCATIONS | 9a: Asset Allocations</v>
      </c>
      <c r="N6248" s="9" t="str">
        <f t="shared" si="97"/>
        <v>SCHEDULE 9: REPORT ON ASSET ALLOCATIONS | 9a: Asset Allocations | Airport Business | Land: Directly attributable assets</v>
      </c>
    </row>
    <row r="6249" spans="1:14" hidden="1">
      <c r="A6249" t="s">
        <v>3</v>
      </c>
      <c r="B6249">
        <v>2013</v>
      </c>
      <c r="C6249" t="s">
        <v>202</v>
      </c>
      <c r="D6249" t="s">
        <v>207</v>
      </c>
      <c r="E6249" t="s">
        <v>81</v>
      </c>
      <c r="F6249" t="s">
        <v>60</v>
      </c>
      <c r="G6249">
        <v>9</v>
      </c>
      <c r="H6249" t="s">
        <v>245</v>
      </c>
      <c r="I6249">
        <v>2013</v>
      </c>
      <c r="J6249" t="s">
        <v>92</v>
      </c>
      <c r="K6249" t="s">
        <v>2490</v>
      </c>
      <c r="L6249">
        <v>332472.0259200001</v>
      </c>
      <c r="M6249" s="9" t="str">
        <f>Data[[#This Row],[schedule]]&amp;" | "&amp;Data[[#This Row],[section]]</f>
        <v>SCHEDULE 9: REPORT ON ASSET ALLOCATIONS | 9a: Asset Allocations</v>
      </c>
      <c r="N6249" s="9" t="str">
        <f t="shared" si="97"/>
        <v>SCHEDULE 9: REPORT ON ASSET ALLOCATIONS | 9a: Asset Allocations | Total | Land: Directly attributable assets</v>
      </c>
    </row>
    <row r="6250" spans="1:14" hidden="1">
      <c r="A6250" t="s">
        <v>3</v>
      </c>
      <c r="B6250">
        <v>2013</v>
      </c>
      <c r="C6250" t="s">
        <v>202</v>
      </c>
      <c r="D6250" t="s">
        <v>207</v>
      </c>
      <c r="E6250" t="s">
        <v>81</v>
      </c>
      <c r="F6250" t="s">
        <v>320</v>
      </c>
      <c r="G6250">
        <v>10</v>
      </c>
      <c r="H6250" t="s">
        <v>246</v>
      </c>
      <c r="I6250">
        <v>2013</v>
      </c>
      <c r="J6250" t="s">
        <v>92</v>
      </c>
      <c r="K6250" t="s">
        <v>2491</v>
      </c>
      <c r="L6250">
        <v>20445.633628314179</v>
      </c>
      <c r="M6250" s="9" t="str">
        <f>Data[[#This Row],[schedule]]&amp;" | "&amp;Data[[#This Row],[section]]</f>
        <v>SCHEDULE 9: REPORT ON ASSET ALLOCATIONS | 9a: Asset Allocations</v>
      </c>
      <c r="N6250" s="9" t="str">
        <f t="shared" si="97"/>
        <v>SCHEDULE 9: REPORT ON ASSET ALLOCATIONS | 9a: Asset Allocations | Specified Terminal Activities | Land: Assets not directly attributable</v>
      </c>
    </row>
    <row r="6251" spans="1:14" hidden="1">
      <c r="A6251" t="s">
        <v>3</v>
      </c>
      <c r="B6251">
        <v>2013</v>
      </c>
      <c r="C6251" t="s">
        <v>202</v>
      </c>
      <c r="D6251" t="s">
        <v>207</v>
      </c>
      <c r="E6251" t="s">
        <v>81</v>
      </c>
      <c r="F6251" t="s">
        <v>321</v>
      </c>
      <c r="G6251">
        <v>10</v>
      </c>
      <c r="H6251" t="s">
        <v>246</v>
      </c>
      <c r="I6251">
        <v>2013</v>
      </c>
      <c r="J6251" t="s">
        <v>92</v>
      </c>
      <c r="K6251" t="s">
        <v>2492</v>
      </c>
      <c r="L6251">
        <v>5089.7597153078414</v>
      </c>
      <c r="M6251" s="9" t="str">
        <f>Data[[#This Row],[schedule]]&amp;" | "&amp;Data[[#This Row],[section]]</f>
        <v>SCHEDULE 9: REPORT ON ASSET ALLOCATIONS | 9a: Asset Allocations</v>
      </c>
      <c r="N6251" s="9" t="str">
        <f t="shared" si="97"/>
        <v>SCHEDULE 9: REPORT ON ASSET ALLOCATIONS | 9a: Asset Allocations | Airfield Activities | Land: Assets not directly attributable</v>
      </c>
    </row>
    <row r="6252" spans="1:14" hidden="1">
      <c r="A6252" t="s">
        <v>3</v>
      </c>
      <c r="B6252">
        <v>2013</v>
      </c>
      <c r="C6252" t="s">
        <v>202</v>
      </c>
      <c r="D6252" t="s">
        <v>207</v>
      </c>
      <c r="E6252" t="s">
        <v>81</v>
      </c>
      <c r="F6252" t="s">
        <v>322</v>
      </c>
      <c r="G6252">
        <v>10</v>
      </c>
      <c r="H6252" t="s">
        <v>246</v>
      </c>
      <c r="I6252">
        <v>2013</v>
      </c>
      <c r="J6252" t="s">
        <v>92</v>
      </c>
      <c r="K6252" t="s">
        <v>2493</v>
      </c>
      <c r="L6252">
        <v>551.19264528483643</v>
      </c>
      <c r="M6252" s="9" t="str">
        <f>Data[[#This Row],[schedule]]&amp;" | "&amp;Data[[#This Row],[section]]</f>
        <v>SCHEDULE 9: REPORT ON ASSET ALLOCATIONS | 9a: Asset Allocations</v>
      </c>
      <c r="N6252" s="9" t="str">
        <f t="shared" si="97"/>
        <v>SCHEDULE 9: REPORT ON ASSET ALLOCATIONS | 9a: Asset Allocations | Aircraft and Freight Activities | Land: Assets not directly attributable</v>
      </c>
    </row>
    <row r="6253" spans="1:14" hidden="1">
      <c r="A6253" t="s">
        <v>3</v>
      </c>
      <c r="B6253">
        <v>2013</v>
      </c>
      <c r="C6253" t="s">
        <v>202</v>
      </c>
      <c r="D6253" t="s">
        <v>207</v>
      </c>
      <c r="E6253" t="s">
        <v>81</v>
      </c>
      <c r="F6253" t="s">
        <v>323</v>
      </c>
      <c r="G6253">
        <v>10</v>
      </c>
      <c r="H6253" t="s">
        <v>246</v>
      </c>
      <c r="I6253">
        <v>2013</v>
      </c>
      <c r="J6253" t="s">
        <v>92</v>
      </c>
      <c r="K6253" t="s">
        <v>2494</v>
      </c>
      <c r="L6253">
        <v>26086.585988906849</v>
      </c>
      <c r="M6253" s="9" t="str">
        <f>Data[[#This Row],[schedule]]&amp;" | "&amp;Data[[#This Row],[section]]</f>
        <v>SCHEDULE 9: REPORT ON ASSET ALLOCATIONS | 9a: Asset Allocations</v>
      </c>
      <c r="N6253" s="9" t="str">
        <f t="shared" si="97"/>
        <v>SCHEDULE 9: REPORT ON ASSET ALLOCATIONS | 9a: Asset Allocations | Airport Business | Land: Assets not directly attributable</v>
      </c>
    </row>
    <row r="6254" spans="1:14" hidden="1">
      <c r="A6254" t="s">
        <v>3</v>
      </c>
      <c r="B6254">
        <v>2013</v>
      </c>
      <c r="C6254" t="s">
        <v>202</v>
      </c>
      <c r="D6254" t="s">
        <v>207</v>
      </c>
      <c r="E6254" t="s">
        <v>81</v>
      </c>
      <c r="F6254" t="s">
        <v>324</v>
      </c>
      <c r="G6254">
        <v>10</v>
      </c>
      <c r="H6254" t="s">
        <v>246</v>
      </c>
      <c r="I6254">
        <v>2013</v>
      </c>
      <c r="J6254" t="s">
        <v>92</v>
      </c>
      <c r="K6254" t="s">
        <v>2495</v>
      </c>
      <c r="L6254">
        <v>10600.083951093149</v>
      </c>
      <c r="M6254" s="9" t="str">
        <f>Data[[#This Row],[schedule]]&amp;" | "&amp;Data[[#This Row],[section]]</f>
        <v>SCHEDULE 9: REPORT ON ASSET ALLOCATIONS | 9a: Asset Allocations</v>
      </c>
      <c r="N6254" s="9" t="str">
        <f t="shared" si="97"/>
        <v>SCHEDULE 9: REPORT ON ASSET ALLOCATIONS | 9a: Asset Allocations | Unregulated Component | Land: Assets not directly attributable</v>
      </c>
    </row>
    <row r="6255" spans="1:14" hidden="1">
      <c r="A6255" t="s">
        <v>3</v>
      </c>
      <c r="B6255">
        <v>2013</v>
      </c>
      <c r="C6255" t="s">
        <v>202</v>
      </c>
      <c r="D6255" t="s">
        <v>207</v>
      </c>
      <c r="E6255" t="s">
        <v>81</v>
      </c>
      <c r="F6255" t="s">
        <v>60</v>
      </c>
      <c r="G6255">
        <v>10</v>
      </c>
      <c r="H6255" t="s">
        <v>246</v>
      </c>
      <c r="I6255">
        <v>2013</v>
      </c>
      <c r="J6255" t="s">
        <v>92</v>
      </c>
      <c r="K6255" t="s">
        <v>2496</v>
      </c>
      <c r="L6255">
        <v>36686.66994</v>
      </c>
      <c r="M6255" s="9" t="str">
        <f>Data[[#This Row],[schedule]]&amp;" | "&amp;Data[[#This Row],[section]]</f>
        <v>SCHEDULE 9: REPORT ON ASSET ALLOCATIONS | 9a: Asset Allocations</v>
      </c>
      <c r="N6255" s="9" t="str">
        <f t="shared" si="97"/>
        <v>SCHEDULE 9: REPORT ON ASSET ALLOCATIONS | 9a: Asset Allocations | Total | Land: Assets not directly attributable</v>
      </c>
    </row>
    <row r="6256" spans="1:14" hidden="1">
      <c r="A6256" t="s">
        <v>3</v>
      </c>
      <c r="B6256">
        <v>2013</v>
      </c>
      <c r="C6256" t="s">
        <v>202</v>
      </c>
      <c r="D6256" t="s">
        <v>207</v>
      </c>
      <c r="E6256" t="s">
        <v>81</v>
      </c>
      <c r="F6256" t="s">
        <v>323</v>
      </c>
      <c r="G6256">
        <v>11</v>
      </c>
      <c r="H6256" t="s">
        <v>247</v>
      </c>
      <c r="I6256">
        <v>2013</v>
      </c>
      <c r="J6256" t="s">
        <v>92</v>
      </c>
      <c r="K6256" t="s">
        <v>2497</v>
      </c>
      <c r="L6256">
        <v>358558.61190890701</v>
      </c>
      <c r="M6256" s="9" t="str">
        <f>Data[[#This Row],[schedule]]&amp;" | "&amp;Data[[#This Row],[section]]</f>
        <v>SCHEDULE 9: REPORT ON ASSET ALLOCATIONS | 9a: Asset Allocations</v>
      </c>
      <c r="N6256" s="9" t="str">
        <f t="shared" si="97"/>
        <v>SCHEDULE 9: REPORT ON ASSET ALLOCATIONS | 9a: Asset Allocations | Airport Business | Total value land</v>
      </c>
    </row>
    <row r="6257" spans="1:14" hidden="1">
      <c r="A6257" t="s">
        <v>3</v>
      </c>
      <c r="B6257">
        <v>2013</v>
      </c>
      <c r="C6257" t="s">
        <v>202</v>
      </c>
      <c r="D6257" t="s">
        <v>207</v>
      </c>
      <c r="E6257" t="s">
        <v>81</v>
      </c>
      <c r="F6257" t="s">
        <v>320</v>
      </c>
      <c r="G6257">
        <v>13</v>
      </c>
      <c r="H6257" t="s">
        <v>248</v>
      </c>
      <c r="I6257">
        <v>2013</v>
      </c>
      <c r="J6257" t="s">
        <v>92</v>
      </c>
      <c r="K6257" t="s">
        <v>458</v>
      </c>
      <c r="L6257">
        <v>0</v>
      </c>
      <c r="M6257" s="9" t="str">
        <f>Data[[#This Row],[schedule]]&amp;" | "&amp;Data[[#This Row],[section]]</f>
        <v>SCHEDULE 9: REPORT ON ASSET ALLOCATIONS | 9a: Asset Allocations</v>
      </c>
      <c r="N6257" s="9" t="str">
        <f t="shared" si="97"/>
        <v>SCHEDULE 9: REPORT ON ASSET ALLOCATIONS | 9a: Asset Allocations | Specified Terminal Activities | Sealed Surfaces: Directly attributable assets</v>
      </c>
    </row>
    <row r="6258" spans="1:14" hidden="1">
      <c r="A6258" t="s">
        <v>3</v>
      </c>
      <c r="B6258">
        <v>2013</v>
      </c>
      <c r="C6258" t="s">
        <v>202</v>
      </c>
      <c r="D6258" t="s">
        <v>207</v>
      </c>
      <c r="E6258" t="s">
        <v>81</v>
      </c>
      <c r="F6258" t="s">
        <v>321</v>
      </c>
      <c r="G6258">
        <v>13</v>
      </c>
      <c r="H6258" t="s">
        <v>248</v>
      </c>
      <c r="I6258">
        <v>2013</v>
      </c>
      <c r="J6258" t="s">
        <v>92</v>
      </c>
      <c r="K6258" t="s">
        <v>2498</v>
      </c>
      <c r="L6258">
        <v>232388.96022000461</v>
      </c>
      <c r="M6258" s="9" t="str">
        <f>Data[[#This Row],[schedule]]&amp;" | "&amp;Data[[#This Row],[section]]</f>
        <v>SCHEDULE 9: REPORT ON ASSET ALLOCATIONS | 9a: Asset Allocations</v>
      </c>
      <c r="N6258" s="9" t="str">
        <f t="shared" si="97"/>
        <v>SCHEDULE 9: REPORT ON ASSET ALLOCATIONS | 9a: Asset Allocations | Airfield Activities | Sealed Surfaces: Directly attributable assets</v>
      </c>
    </row>
    <row r="6259" spans="1:14" hidden="1">
      <c r="A6259" t="s">
        <v>3</v>
      </c>
      <c r="B6259">
        <v>2013</v>
      </c>
      <c r="C6259" t="s">
        <v>202</v>
      </c>
      <c r="D6259" t="s">
        <v>207</v>
      </c>
      <c r="E6259" t="s">
        <v>81</v>
      </c>
      <c r="F6259" t="s">
        <v>322</v>
      </c>
      <c r="G6259">
        <v>13</v>
      </c>
      <c r="H6259" t="s">
        <v>248</v>
      </c>
      <c r="I6259">
        <v>2013</v>
      </c>
      <c r="J6259" t="s">
        <v>92</v>
      </c>
      <c r="K6259" t="s">
        <v>458</v>
      </c>
      <c r="L6259">
        <v>0</v>
      </c>
      <c r="M6259" s="9" t="str">
        <f>Data[[#This Row],[schedule]]&amp;" | "&amp;Data[[#This Row],[section]]</f>
        <v>SCHEDULE 9: REPORT ON ASSET ALLOCATIONS | 9a: Asset Allocations</v>
      </c>
      <c r="N6259" s="9" t="str">
        <f t="shared" si="97"/>
        <v>SCHEDULE 9: REPORT ON ASSET ALLOCATIONS | 9a: Asset Allocations | Aircraft and Freight Activities | Sealed Surfaces: Directly attributable assets</v>
      </c>
    </row>
    <row r="6260" spans="1:14" hidden="1">
      <c r="A6260" t="s">
        <v>3</v>
      </c>
      <c r="B6260">
        <v>2013</v>
      </c>
      <c r="C6260" t="s">
        <v>202</v>
      </c>
      <c r="D6260" t="s">
        <v>207</v>
      </c>
      <c r="E6260" t="s">
        <v>81</v>
      </c>
      <c r="F6260" t="s">
        <v>323</v>
      </c>
      <c r="G6260">
        <v>13</v>
      </c>
      <c r="H6260" t="s">
        <v>248</v>
      </c>
      <c r="I6260">
        <v>2013</v>
      </c>
      <c r="J6260" t="s">
        <v>92</v>
      </c>
      <c r="K6260" t="s">
        <v>2498</v>
      </c>
      <c r="L6260">
        <v>232388.96022000461</v>
      </c>
      <c r="M6260" s="9" t="str">
        <f>Data[[#This Row],[schedule]]&amp;" | "&amp;Data[[#This Row],[section]]</f>
        <v>SCHEDULE 9: REPORT ON ASSET ALLOCATIONS | 9a: Asset Allocations</v>
      </c>
      <c r="N6260" s="9" t="str">
        <f t="shared" si="97"/>
        <v>SCHEDULE 9: REPORT ON ASSET ALLOCATIONS | 9a: Asset Allocations | Airport Business | Sealed Surfaces: Directly attributable assets</v>
      </c>
    </row>
    <row r="6261" spans="1:14" hidden="1">
      <c r="A6261" t="s">
        <v>3</v>
      </c>
      <c r="B6261">
        <v>2013</v>
      </c>
      <c r="C6261" t="s">
        <v>202</v>
      </c>
      <c r="D6261" t="s">
        <v>207</v>
      </c>
      <c r="E6261" t="s">
        <v>81</v>
      </c>
      <c r="F6261" t="s">
        <v>60</v>
      </c>
      <c r="G6261">
        <v>13</v>
      </c>
      <c r="H6261" t="s">
        <v>248</v>
      </c>
      <c r="I6261">
        <v>2013</v>
      </c>
      <c r="J6261" t="s">
        <v>92</v>
      </c>
      <c r="K6261" t="s">
        <v>2498</v>
      </c>
      <c r="L6261">
        <v>232388.96022000461</v>
      </c>
      <c r="M6261" s="9" t="str">
        <f>Data[[#This Row],[schedule]]&amp;" | "&amp;Data[[#This Row],[section]]</f>
        <v>SCHEDULE 9: REPORT ON ASSET ALLOCATIONS | 9a: Asset Allocations</v>
      </c>
      <c r="N6261" s="9" t="str">
        <f t="shared" si="97"/>
        <v>SCHEDULE 9: REPORT ON ASSET ALLOCATIONS | 9a: Asset Allocations | Total | Sealed Surfaces: Directly attributable assets</v>
      </c>
    </row>
    <row r="6262" spans="1:14" hidden="1">
      <c r="A6262" t="s">
        <v>3</v>
      </c>
      <c r="B6262">
        <v>2013</v>
      </c>
      <c r="C6262" t="s">
        <v>202</v>
      </c>
      <c r="D6262" t="s">
        <v>207</v>
      </c>
      <c r="E6262" t="s">
        <v>81</v>
      </c>
      <c r="F6262" t="s">
        <v>320</v>
      </c>
      <c r="G6262">
        <v>14</v>
      </c>
      <c r="H6262" t="s">
        <v>249</v>
      </c>
      <c r="I6262">
        <v>2013</v>
      </c>
      <c r="J6262" t="s">
        <v>92</v>
      </c>
      <c r="K6262" t="s">
        <v>458</v>
      </c>
      <c r="L6262">
        <v>0</v>
      </c>
      <c r="M6262" s="9" t="str">
        <f>Data[[#This Row],[schedule]]&amp;" | "&amp;Data[[#This Row],[section]]</f>
        <v>SCHEDULE 9: REPORT ON ASSET ALLOCATIONS | 9a: Asset Allocations</v>
      </c>
      <c r="N6262" s="9" t="str">
        <f t="shared" si="97"/>
        <v>SCHEDULE 9: REPORT ON ASSET ALLOCATIONS | 9a: Asset Allocations | Specified Terminal Activities | Sealed Surfaces: Assets not directly attributable</v>
      </c>
    </row>
    <row r="6263" spans="1:14" hidden="1">
      <c r="A6263" t="s">
        <v>3</v>
      </c>
      <c r="B6263">
        <v>2013</v>
      </c>
      <c r="C6263" t="s">
        <v>202</v>
      </c>
      <c r="D6263" t="s">
        <v>207</v>
      </c>
      <c r="E6263" t="s">
        <v>81</v>
      </c>
      <c r="F6263" t="s">
        <v>321</v>
      </c>
      <c r="G6263">
        <v>14</v>
      </c>
      <c r="H6263" t="s">
        <v>249</v>
      </c>
      <c r="I6263">
        <v>2013</v>
      </c>
      <c r="J6263" t="s">
        <v>92</v>
      </c>
      <c r="K6263" t="s">
        <v>458</v>
      </c>
      <c r="L6263">
        <v>0</v>
      </c>
      <c r="M6263" s="9" t="str">
        <f>Data[[#This Row],[schedule]]&amp;" | "&amp;Data[[#This Row],[section]]</f>
        <v>SCHEDULE 9: REPORT ON ASSET ALLOCATIONS | 9a: Asset Allocations</v>
      </c>
      <c r="N6263" s="9" t="str">
        <f t="shared" si="97"/>
        <v>SCHEDULE 9: REPORT ON ASSET ALLOCATIONS | 9a: Asset Allocations | Airfield Activities | Sealed Surfaces: Assets not directly attributable</v>
      </c>
    </row>
    <row r="6264" spans="1:14" hidden="1">
      <c r="A6264" t="s">
        <v>3</v>
      </c>
      <c r="B6264">
        <v>2013</v>
      </c>
      <c r="C6264" t="s">
        <v>202</v>
      </c>
      <c r="D6264" t="s">
        <v>207</v>
      </c>
      <c r="E6264" t="s">
        <v>81</v>
      </c>
      <c r="F6264" t="s">
        <v>322</v>
      </c>
      <c r="G6264">
        <v>14</v>
      </c>
      <c r="H6264" t="s">
        <v>249</v>
      </c>
      <c r="I6264">
        <v>2013</v>
      </c>
      <c r="J6264" t="s">
        <v>92</v>
      </c>
      <c r="K6264" t="s">
        <v>458</v>
      </c>
      <c r="L6264">
        <v>0</v>
      </c>
      <c r="M6264" s="9" t="str">
        <f>Data[[#This Row],[schedule]]&amp;" | "&amp;Data[[#This Row],[section]]</f>
        <v>SCHEDULE 9: REPORT ON ASSET ALLOCATIONS | 9a: Asset Allocations</v>
      </c>
      <c r="N6264" s="9" t="str">
        <f t="shared" si="97"/>
        <v>SCHEDULE 9: REPORT ON ASSET ALLOCATIONS | 9a: Asset Allocations | Aircraft and Freight Activities | Sealed Surfaces: Assets not directly attributable</v>
      </c>
    </row>
    <row r="6265" spans="1:14" hidden="1">
      <c r="A6265" t="s">
        <v>3</v>
      </c>
      <c r="B6265">
        <v>2013</v>
      </c>
      <c r="C6265" t="s">
        <v>202</v>
      </c>
      <c r="D6265" t="s">
        <v>207</v>
      </c>
      <c r="E6265" t="s">
        <v>81</v>
      </c>
      <c r="F6265" t="s">
        <v>323</v>
      </c>
      <c r="G6265">
        <v>14</v>
      </c>
      <c r="H6265" t="s">
        <v>249</v>
      </c>
      <c r="I6265">
        <v>2013</v>
      </c>
      <c r="J6265" t="s">
        <v>92</v>
      </c>
      <c r="K6265" t="s">
        <v>458</v>
      </c>
      <c r="L6265">
        <v>0</v>
      </c>
      <c r="M6265" s="9" t="str">
        <f>Data[[#This Row],[schedule]]&amp;" | "&amp;Data[[#This Row],[section]]</f>
        <v>SCHEDULE 9: REPORT ON ASSET ALLOCATIONS | 9a: Asset Allocations</v>
      </c>
      <c r="N6265" s="9" t="str">
        <f t="shared" si="97"/>
        <v>SCHEDULE 9: REPORT ON ASSET ALLOCATIONS | 9a: Asset Allocations | Airport Business | Sealed Surfaces: Assets not directly attributable</v>
      </c>
    </row>
    <row r="6266" spans="1:14" hidden="1">
      <c r="A6266" t="s">
        <v>3</v>
      </c>
      <c r="B6266">
        <v>2013</v>
      </c>
      <c r="C6266" t="s">
        <v>202</v>
      </c>
      <c r="D6266" t="s">
        <v>207</v>
      </c>
      <c r="E6266" t="s">
        <v>81</v>
      </c>
      <c r="F6266" t="s">
        <v>324</v>
      </c>
      <c r="G6266">
        <v>14</v>
      </c>
      <c r="H6266" t="s">
        <v>249</v>
      </c>
      <c r="I6266">
        <v>2013</v>
      </c>
      <c r="J6266" t="s">
        <v>92</v>
      </c>
      <c r="K6266" t="s">
        <v>458</v>
      </c>
      <c r="L6266">
        <v>0</v>
      </c>
      <c r="M6266" s="9" t="str">
        <f>Data[[#This Row],[schedule]]&amp;" | "&amp;Data[[#This Row],[section]]</f>
        <v>SCHEDULE 9: REPORT ON ASSET ALLOCATIONS | 9a: Asset Allocations</v>
      </c>
      <c r="N6266" s="9" t="str">
        <f t="shared" si="97"/>
        <v>SCHEDULE 9: REPORT ON ASSET ALLOCATIONS | 9a: Asset Allocations | Unregulated Component | Sealed Surfaces: Assets not directly attributable</v>
      </c>
    </row>
    <row r="6267" spans="1:14" hidden="1">
      <c r="A6267" t="s">
        <v>3</v>
      </c>
      <c r="B6267">
        <v>2013</v>
      </c>
      <c r="C6267" t="s">
        <v>202</v>
      </c>
      <c r="D6267" t="s">
        <v>207</v>
      </c>
      <c r="E6267" t="s">
        <v>81</v>
      </c>
      <c r="F6267" t="s">
        <v>60</v>
      </c>
      <c r="G6267">
        <v>14</v>
      </c>
      <c r="H6267" t="s">
        <v>249</v>
      </c>
      <c r="I6267">
        <v>2013</v>
      </c>
      <c r="J6267" t="s">
        <v>92</v>
      </c>
      <c r="K6267" t="s">
        <v>458</v>
      </c>
      <c r="L6267">
        <v>0</v>
      </c>
      <c r="M6267" s="9" t="str">
        <f>Data[[#This Row],[schedule]]&amp;" | "&amp;Data[[#This Row],[section]]</f>
        <v>SCHEDULE 9: REPORT ON ASSET ALLOCATIONS | 9a: Asset Allocations</v>
      </c>
      <c r="N6267" s="9" t="str">
        <f t="shared" si="97"/>
        <v>SCHEDULE 9: REPORT ON ASSET ALLOCATIONS | 9a: Asset Allocations | Total | Sealed Surfaces: Assets not directly attributable</v>
      </c>
    </row>
    <row r="6268" spans="1:14" hidden="1">
      <c r="A6268" t="s">
        <v>3</v>
      </c>
      <c r="B6268">
        <v>2013</v>
      </c>
      <c r="C6268" t="s">
        <v>202</v>
      </c>
      <c r="D6268" t="s">
        <v>207</v>
      </c>
      <c r="E6268" t="s">
        <v>81</v>
      </c>
      <c r="F6268" t="s">
        <v>323</v>
      </c>
      <c r="G6268">
        <v>15</v>
      </c>
      <c r="H6268" t="s">
        <v>250</v>
      </c>
      <c r="I6268">
        <v>2013</v>
      </c>
      <c r="J6268" t="s">
        <v>92</v>
      </c>
      <c r="K6268" t="s">
        <v>2498</v>
      </c>
      <c r="L6268">
        <v>232388.96022000461</v>
      </c>
      <c r="M6268" s="9" t="str">
        <f>Data[[#This Row],[schedule]]&amp;" | "&amp;Data[[#This Row],[section]]</f>
        <v>SCHEDULE 9: REPORT ON ASSET ALLOCATIONS | 9a: Asset Allocations</v>
      </c>
      <c r="N6268" s="9" t="str">
        <f t="shared" si="97"/>
        <v>SCHEDULE 9: REPORT ON ASSET ALLOCATIONS | 9a: Asset Allocations | Airport Business | Total value sealed surfaces</v>
      </c>
    </row>
    <row r="6269" spans="1:14" hidden="1">
      <c r="A6269" t="s">
        <v>3</v>
      </c>
      <c r="B6269">
        <v>2013</v>
      </c>
      <c r="C6269" t="s">
        <v>202</v>
      </c>
      <c r="D6269" t="s">
        <v>207</v>
      </c>
      <c r="E6269" t="s">
        <v>81</v>
      </c>
      <c r="F6269" t="s">
        <v>320</v>
      </c>
      <c r="G6269">
        <v>17</v>
      </c>
      <c r="H6269" t="s">
        <v>251</v>
      </c>
      <c r="I6269">
        <v>2013</v>
      </c>
      <c r="J6269" t="s">
        <v>92</v>
      </c>
      <c r="K6269" t="s">
        <v>2499</v>
      </c>
      <c r="L6269">
        <v>39500.267020000007</v>
      </c>
      <c r="M6269" s="9" t="str">
        <f>Data[[#This Row],[schedule]]&amp;" | "&amp;Data[[#This Row],[section]]</f>
        <v>SCHEDULE 9: REPORT ON ASSET ALLOCATIONS | 9a: Asset Allocations</v>
      </c>
      <c r="N6269" s="9" t="str">
        <f t="shared" si="97"/>
        <v>SCHEDULE 9: REPORT ON ASSET ALLOCATIONS | 9a: Asset Allocations | Specified Terminal Activities | Infrastructure and Buildings: Directly attributable assets</v>
      </c>
    </row>
    <row r="6270" spans="1:14" hidden="1">
      <c r="A6270" t="s">
        <v>3</v>
      </c>
      <c r="B6270">
        <v>2013</v>
      </c>
      <c r="C6270" t="s">
        <v>202</v>
      </c>
      <c r="D6270" t="s">
        <v>207</v>
      </c>
      <c r="E6270" t="s">
        <v>81</v>
      </c>
      <c r="F6270" t="s">
        <v>321</v>
      </c>
      <c r="G6270">
        <v>17</v>
      </c>
      <c r="H6270" t="s">
        <v>251</v>
      </c>
      <c r="I6270">
        <v>2013</v>
      </c>
      <c r="J6270" t="s">
        <v>92</v>
      </c>
      <c r="K6270" t="s">
        <v>2500</v>
      </c>
      <c r="L6270">
        <v>52092.336295000307</v>
      </c>
      <c r="M6270" s="9" t="str">
        <f>Data[[#This Row],[schedule]]&amp;" | "&amp;Data[[#This Row],[section]]</f>
        <v>SCHEDULE 9: REPORT ON ASSET ALLOCATIONS | 9a: Asset Allocations</v>
      </c>
      <c r="N6270" s="9" t="str">
        <f t="shared" si="97"/>
        <v>SCHEDULE 9: REPORT ON ASSET ALLOCATIONS | 9a: Asset Allocations | Airfield Activities | Infrastructure and Buildings: Directly attributable assets</v>
      </c>
    </row>
    <row r="6271" spans="1:14" hidden="1">
      <c r="A6271" t="s">
        <v>3</v>
      </c>
      <c r="B6271">
        <v>2013</v>
      </c>
      <c r="C6271" t="s">
        <v>202</v>
      </c>
      <c r="D6271" t="s">
        <v>207</v>
      </c>
      <c r="E6271" t="s">
        <v>81</v>
      </c>
      <c r="F6271" t="s">
        <v>322</v>
      </c>
      <c r="G6271">
        <v>17</v>
      </c>
      <c r="H6271" t="s">
        <v>251</v>
      </c>
      <c r="I6271">
        <v>2013</v>
      </c>
      <c r="J6271" t="s">
        <v>92</v>
      </c>
      <c r="K6271" t="s">
        <v>2501</v>
      </c>
      <c r="L6271">
        <v>29257.5753</v>
      </c>
      <c r="M6271" s="9" t="str">
        <f>Data[[#This Row],[schedule]]&amp;" | "&amp;Data[[#This Row],[section]]</f>
        <v>SCHEDULE 9: REPORT ON ASSET ALLOCATIONS | 9a: Asset Allocations</v>
      </c>
      <c r="N6271" s="9" t="str">
        <f t="shared" si="97"/>
        <v>SCHEDULE 9: REPORT ON ASSET ALLOCATIONS | 9a: Asset Allocations | Aircraft and Freight Activities | Infrastructure and Buildings: Directly attributable assets</v>
      </c>
    </row>
    <row r="6272" spans="1:14" hidden="1">
      <c r="A6272" t="s">
        <v>3</v>
      </c>
      <c r="B6272">
        <v>2013</v>
      </c>
      <c r="C6272" t="s">
        <v>202</v>
      </c>
      <c r="D6272" t="s">
        <v>207</v>
      </c>
      <c r="E6272" t="s">
        <v>81</v>
      </c>
      <c r="F6272" t="s">
        <v>323</v>
      </c>
      <c r="G6272">
        <v>17</v>
      </c>
      <c r="H6272" t="s">
        <v>251</v>
      </c>
      <c r="I6272">
        <v>2013</v>
      </c>
      <c r="J6272" t="s">
        <v>92</v>
      </c>
      <c r="K6272" t="s">
        <v>2502</v>
      </c>
      <c r="L6272">
        <v>120850.1786150003</v>
      </c>
      <c r="M6272" s="9" t="str">
        <f>Data[[#This Row],[schedule]]&amp;" | "&amp;Data[[#This Row],[section]]</f>
        <v>SCHEDULE 9: REPORT ON ASSET ALLOCATIONS | 9a: Asset Allocations</v>
      </c>
      <c r="N6272" s="9" t="str">
        <f t="shared" si="97"/>
        <v>SCHEDULE 9: REPORT ON ASSET ALLOCATIONS | 9a: Asset Allocations | Airport Business | Infrastructure and Buildings: Directly attributable assets</v>
      </c>
    </row>
    <row r="6273" spans="1:14" hidden="1">
      <c r="A6273" t="s">
        <v>3</v>
      </c>
      <c r="B6273">
        <v>2013</v>
      </c>
      <c r="C6273" t="s">
        <v>202</v>
      </c>
      <c r="D6273" t="s">
        <v>207</v>
      </c>
      <c r="E6273" t="s">
        <v>81</v>
      </c>
      <c r="F6273" t="s">
        <v>60</v>
      </c>
      <c r="G6273">
        <v>17</v>
      </c>
      <c r="H6273" t="s">
        <v>251</v>
      </c>
      <c r="I6273">
        <v>2013</v>
      </c>
      <c r="J6273" t="s">
        <v>92</v>
      </c>
      <c r="K6273" t="s">
        <v>2502</v>
      </c>
      <c r="L6273">
        <v>120850.1786150003</v>
      </c>
      <c r="M6273" s="9" t="str">
        <f>Data[[#This Row],[schedule]]&amp;" | "&amp;Data[[#This Row],[section]]</f>
        <v>SCHEDULE 9: REPORT ON ASSET ALLOCATIONS | 9a: Asset Allocations</v>
      </c>
      <c r="N6273" s="9" t="str">
        <f t="shared" si="97"/>
        <v>SCHEDULE 9: REPORT ON ASSET ALLOCATIONS | 9a: Asset Allocations | Total | Infrastructure and Buildings: Directly attributable assets</v>
      </c>
    </row>
    <row r="6274" spans="1:14" hidden="1">
      <c r="A6274" t="s">
        <v>3</v>
      </c>
      <c r="B6274">
        <v>2013</v>
      </c>
      <c r="C6274" t="s">
        <v>202</v>
      </c>
      <c r="D6274" t="s">
        <v>207</v>
      </c>
      <c r="E6274" t="s">
        <v>81</v>
      </c>
      <c r="F6274" t="s">
        <v>320</v>
      </c>
      <c r="G6274">
        <v>18</v>
      </c>
      <c r="H6274" t="s">
        <v>252</v>
      </c>
      <c r="I6274">
        <v>2013</v>
      </c>
      <c r="J6274" t="s">
        <v>92</v>
      </c>
      <c r="K6274" t="s">
        <v>2503</v>
      </c>
      <c r="L6274">
        <v>349416.48905206949</v>
      </c>
      <c r="M6274" s="9" t="str">
        <f>Data[[#This Row],[schedule]]&amp;" | "&amp;Data[[#This Row],[section]]</f>
        <v>SCHEDULE 9: REPORT ON ASSET ALLOCATIONS | 9a: Asset Allocations</v>
      </c>
      <c r="N6274" s="9" t="str">
        <f t="shared" ref="N6274:N6337" si="98">SUBSTITUTE(SUBSTITUTE(SUBSTITUTE(C6274&amp;" | "&amp;D6274&amp;" | "&amp;E6274&amp;" | "&amp;F6274&amp;" | "&amp;H6274," |  |  | "," | ")," |  |  | "," | ")," |  | "," | ")</f>
        <v>SCHEDULE 9: REPORT ON ASSET ALLOCATIONS | 9a: Asset Allocations | Specified Terminal Activities | Infrastructure and Buildings: Assets not directly attributable</v>
      </c>
    </row>
    <row r="6275" spans="1:14" hidden="1">
      <c r="A6275" t="s">
        <v>3</v>
      </c>
      <c r="B6275">
        <v>2013</v>
      </c>
      <c r="C6275" t="s">
        <v>202</v>
      </c>
      <c r="D6275" t="s">
        <v>207</v>
      </c>
      <c r="E6275" t="s">
        <v>81</v>
      </c>
      <c r="F6275" t="s">
        <v>321</v>
      </c>
      <c r="G6275">
        <v>18</v>
      </c>
      <c r="H6275" t="s">
        <v>252</v>
      </c>
      <c r="I6275">
        <v>2013</v>
      </c>
      <c r="J6275" t="s">
        <v>92</v>
      </c>
      <c r="K6275" t="s">
        <v>2504</v>
      </c>
      <c r="L6275">
        <v>47576.799803439142</v>
      </c>
      <c r="M6275" s="9" t="str">
        <f>Data[[#This Row],[schedule]]&amp;" | "&amp;Data[[#This Row],[section]]</f>
        <v>SCHEDULE 9: REPORT ON ASSET ALLOCATIONS | 9a: Asset Allocations</v>
      </c>
      <c r="N6275" s="9" t="str">
        <f t="shared" si="98"/>
        <v>SCHEDULE 9: REPORT ON ASSET ALLOCATIONS | 9a: Asset Allocations | Airfield Activities | Infrastructure and Buildings: Assets not directly attributable</v>
      </c>
    </row>
    <row r="6276" spans="1:14" hidden="1">
      <c r="A6276" t="s">
        <v>3</v>
      </c>
      <c r="B6276">
        <v>2013</v>
      </c>
      <c r="C6276" t="s">
        <v>202</v>
      </c>
      <c r="D6276" t="s">
        <v>207</v>
      </c>
      <c r="E6276" t="s">
        <v>81</v>
      </c>
      <c r="F6276" t="s">
        <v>322</v>
      </c>
      <c r="G6276">
        <v>18</v>
      </c>
      <c r="H6276" t="s">
        <v>252</v>
      </c>
      <c r="I6276">
        <v>2013</v>
      </c>
      <c r="J6276" t="s">
        <v>92</v>
      </c>
      <c r="K6276" t="s">
        <v>2505</v>
      </c>
      <c r="L6276">
        <v>5267.453847470756</v>
      </c>
      <c r="M6276" s="9" t="str">
        <f>Data[[#This Row],[schedule]]&amp;" | "&amp;Data[[#This Row],[section]]</f>
        <v>SCHEDULE 9: REPORT ON ASSET ALLOCATIONS | 9a: Asset Allocations</v>
      </c>
      <c r="N6276" s="9" t="str">
        <f t="shared" si="98"/>
        <v>SCHEDULE 9: REPORT ON ASSET ALLOCATIONS | 9a: Asset Allocations | Aircraft and Freight Activities | Infrastructure and Buildings: Assets not directly attributable</v>
      </c>
    </row>
    <row r="6277" spans="1:14" hidden="1">
      <c r="A6277" t="s">
        <v>3</v>
      </c>
      <c r="B6277">
        <v>2013</v>
      </c>
      <c r="C6277" t="s">
        <v>202</v>
      </c>
      <c r="D6277" t="s">
        <v>207</v>
      </c>
      <c r="E6277" t="s">
        <v>81</v>
      </c>
      <c r="F6277" t="s">
        <v>323</v>
      </c>
      <c r="G6277">
        <v>18</v>
      </c>
      <c r="H6277" t="s">
        <v>252</v>
      </c>
      <c r="I6277">
        <v>2013</v>
      </c>
      <c r="J6277" t="s">
        <v>92</v>
      </c>
      <c r="K6277" t="s">
        <v>2506</v>
      </c>
      <c r="L6277">
        <v>402260.74270297942</v>
      </c>
      <c r="M6277" s="9" t="str">
        <f>Data[[#This Row],[schedule]]&amp;" | "&amp;Data[[#This Row],[section]]</f>
        <v>SCHEDULE 9: REPORT ON ASSET ALLOCATIONS | 9a: Asset Allocations</v>
      </c>
      <c r="N6277" s="9" t="str">
        <f t="shared" si="98"/>
        <v>SCHEDULE 9: REPORT ON ASSET ALLOCATIONS | 9a: Asset Allocations | Airport Business | Infrastructure and Buildings: Assets not directly attributable</v>
      </c>
    </row>
    <row r="6278" spans="1:14" hidden="1">
      <c r="A6278" t="s">
        <v>3</v>
      </c>
      <c r="B6278">
        <v>2013</v>
      </c>
      <c r="C6278" t="s">
        <v>202</v>
      </c>
      <c r="D6278" t="s">
        <v>207</v>
      </c>
      <c r="E6278" t="s">
        <v>81</v>
      </c>
      <c r="F6278" t="s">
        <v>324</v>
      </c>
      <c r="G6278">
        <v>18</v>
      </c>
      <c r="H6278" t="s">
        <v>252</v>
      </c>
      <c r="I6278">
        <v>2013</v>
      </c>
      <c r="J6278" t="s">
        <v>92</v>
      </c>
      <c r="K6278" t="s">
        <v>2507</v>
      </c>
      <c r="L6278">
        <v>206906.7725456417</v>
      </c>
      <c r="M6278" s="9" t="str">
        <f>Data[[#This Row],[schedule]]&amp;" | "&amp;Data[[#This Row],[section]]</f>
        <v>SCHEDULE 9: REPORT ON ASSET ALLOCATIONS | 9a: Asset Allocations</v>
      </c>
      <c r="N6278" s="9" t="str">
        <f t="shared" si="98"/>
        <v>SCHEDULE 9: REPORT ON ASSET ALLOCATIONS | 9a: Asset Allocations | Unregulated Component | Infrastructure and Buildings: Assets not directly attributable</v>
      </c>
    </row>
    <row r="6279" spans="1:14" hidden="1">
      <c r="A6279" t="s">
        <v>3</v>
      </c>
      <c r="B6279">
        <v>2013</v>
      </c>
      <c r="C6279" t="s">
        <v>202</v>
      </c>
      <c r="D6279" t="s">
        <v>207</v>
      </c>
      <c r="E6279" t="s">
        <v>81</v>
      </c>
      <c r="F6279" t="s">
        <v>60</v>
      </c>
      <c r="G6279">
        <v>18</v>
      </c>
      <c r="H6279" t="s">
        <v>252</v>
      </c>
      <c r="I6279">
        <v>2013</v>
      </c>
      <c r="J6279" t="s">
        <v>92</v>
      </c>
      <c r="K6279" t="s">
        <v>2508</v>
      </c>
      <c r="L6279">
        <v>609167.51524862112</v>
      </c>
      <c r="M6279" s="9" t="str">
        <f>Data[[#This Row],[schedule]]&amp;" | "&amp;Data[[#This Row],[section]]</f>
        <v>SCHEDULE 9: REPORT ON ASSET ALLOCATIONS | 9a: Asset Allocations</v>
      </c>
      <c r="N6279" s="9" t="str">
        <f t="shared" si="98"/>
        <v>SCHEDULE 9: REPORT ON ASSET ALLOCATIONS | 9a: Asset Allocations | Total | Infrastructure and Buildings: Assets not directly attributable</v>
      </c>
    </row>
    <row r="6280" spans="1:14" hidden="1">
      <c r="A6280" t="s">
        <v>3</v>
      </c>
      <c r="B6280">
        <v>2013</v>
      </c>
      <c r="C6280" t="s">
        <v>202</v>
      </c>
      <c r="D6280" t="s">
        <v>207</v>
      </c>
      <c r="E6280" t="s">
        <v>81</v>
      </c>
      <c r="F6280" t="s">
        <v>323</v>
      </c>
      <c r="G6280">
        <v>19</v>
      </c>
      <c r="H6280" t="s">
        <v>253</v>
      </c>
      <c r="I6280">
        <v>2013</v>
      </c>
      <c r="J6280" t="s">
        <v>92</v>
      </c>
      <c r="K6280" t="s">
        <v>2509</v>
      </c>
      <c r="L6280">
        <v>523110.92131797969</v>
      </c>
      <c r="M6280" s="9" t="str">
        <f>Data[[#This Row],[schedule]]&amp;" | "&amp;Data[[#This Row],[section]]</f>
        <v>SCHEDULE 9: REPORT ON ASSET ALLOCATIONS | 9a: Asset Allocations</v>
      </c>
      <c r="N6280" s="9" t="str">
        <f t="shared" si="98"/>
        <v>SCHEDULE 9: REPORT ON ASSET ALLOCATIONS | 9a: Asset Allocations | Airport Business | Total value infrastructure and buildings</v>
      </c>
    </row>
    <row r="6281" spans="1:14" hidden="1">
      <c r="A6281" t="s">
        <v>3</v>
      </c>
      <c r="B6281">
        <v>2013</v>
      </c>
      <c r="C6281" t="s">
        <v>202</v>
      </c>
      <c r="D6281" t="s">
        <v>207</v>
      </c>
      <c r="E6281" t="s">
        <v>81</v>
      </c>
      <c r="F6281" t="s">
        <v>320</v>
      </c>
      <c r="G6281">
        <v>21</v>
      </c>
      <c r="H6281" t="s">
        <v>254</v>
      </c>
      <c r="I6281">
        <v>2013</v>
      </c>
      <c r="J6281" t="s">
        <v>92</v>
      </c>
      <c r="K6281" t="s">
        <v>2510</v>
      </c>
      <c r="L6281">
        <v>1134.5245299999999</v>
      </c>
      <c r="M6281" s="9" t="str">
        <f>Data[[#This Row],[schedule]]&amp;" | "&amp;Data[[#This Row],[section]]</f>
        <v>SCHEDULE 9: REPORT ON ASSET ALLOCATIONS | 9a: Asset Allocations</v>
      </c>
      <c r="N6281" s="9" t="str">
        <f t="shared" si="98"/>
        <v>SCHEDULE 9: REPORT ON ASSET ALLOCATIONS | 9a: Asset Allocations | Specified Terminal Activities | Vehicles, Plant and Equipment: Directly attributable assets</v>
      </c>
    </row>
    <row r="6282" spans="1:14" hidden="1">
      <c r="A6282" t="s">
        <v>3</v>
      </c>
      <c r="B6282">
        <v>2013</v>
      </c>
      <c r="C6282" t="s">
        <v>202</v>
      </c>
      <c r="D6282" t="s">
        <v>207</v>
      </c>
      <c r="E6282" t="s">
        <v>81</v>
      </c>
      <c r="F6282" t="s">
        <v>321</v>
      </c>
      <c r="G6282">
        <v>21</v>
      </c>
      <c r="H6282" t="s">
        <v>254</v>
      </c>
      <c r="I6282">
        <v>2013</v>
      </c>
      <c r="J6282" t="s">
        <v>92</v>
      </c>
      <c r="K6282" t="s">
        <v>2511</v>
      </c>
      <c r="L6282">
        <v>1327.7671399999999</v>
      </c>
      <c r="M6282" s="9" t="str">
        <f>Data[[#This Row],[schedule]]&amp;" | "&amp;Data[[#This Row],[section]]</f>
        <v>SCHEDULE 9: REPORT ON ASSET ALLOCATIONS | 9a: Asset Allocations</v>
      </c>
      <c r="N6282" s="9" t="str">
        <f t="shared" si="98"/>
        <v>SCHEDULE 9: REPORT ON ASSET ALLOCATIONS | 9a: Asset Allocations | Airfield Activities | Vehicles, Plant and Equipment: Directly attributable assets</v>
      </c>
    </row>
    <row r="6283" spans="1:14" hidden="1">
      <c r="A6283" t="s">
        <v>3</v>
      </c>
      <c r="B6283">
        <v>2013</v>
      </c>
      <c r="C6283" t="s">
        <v>202</v>
      </c>
      <c r="D6283" t="s">
        <v>207</v>
      </c>
      <c r="E6283" t="s">
        <v>81</v>
      </c>
      <c r="F6283" t="s">
        <v>322</v>
      </c>
      <c r="G6283">
        <v>21</v>
      </c>
      <c r="H6283" t="s">
        <v>254</v>
      </c>
      <c r="I6283">
        <v>2013</v>
      </c>
      <c r="J6283" t="s">
        <v>92</v>
      </c>
      <c r="K6283" t="s">
        <v>458</v>
      </c>
      <c r="L6283">
        <v>0</v>
      </c>
      <c r="M6283" s="9" t="str">
        <f>Data[[#This Row],[schedule]]&amp;" | "&amp;Data[[#This Row],[section]]</f>
        <v>SCHEDULE 9: REPORT ON ASSET ALLOCATIONS | 9a: Asset Allocations</v>
      </c>
      <c r="N6283" s="9" t="str">
        <f t="shared" si="98"/>
        <v>SCHEDULE 9: REPORT ON ASSET ALLOCATIONS | 9a: Asset Allocations | Aircraft and Freight Activities | Vehicles, Plant and Equipment: Directly attributable assets</v>
      </c>
    </row>
    <row r="6284" spans="1:14" hidden="1">
      <c r="A6284" t="s">
        <v>3</v>
      </c>
      <c r="B6284">
        <v>2013</v>
      </c>
      <c r="C6284" t="s">
        <v>202</v>
      </c>
      <c r="D6284" t="s">
        <v>207</v>
      </c>
      <c r="E6284" t="s">
        <v>81</v>
      </c>
      <c r="F6284" t="s">
        <v>323</v>
      </c>
      <c r="G6284">
        <v>21</v>
      </c>
      <c r="H6284" t="s">
        <v>254</v>
      </c>
      <c r="I6284">
        <v>2013</v>
      </c>
      <c r="J6284" t="s">
        <v>92</v>
      </c>
      <c r="K6284" t="s">
        <v>2512</v>
      </c>
      <c r="L6284">
        <v>2462.291670000001</v>
      </c>
      <c r="M6284" s="9" t="str">
        <f>Data[[#This Row],[schedule]]&amp;" | "&amp;Data[[#This Row],[section]]</f>
        <v>SCHEDULE 9: REPORT ON ASSET ALLOCATIONS | 9a: Asset Allocations</v>
      </c>
      <c r="N6284" s="9" t="str">
        <f t="shared" si="98"/>
        <v>SCHEDULE 9: REPORT ON ASSET ALLOCATIONS | 9a: Asset Allocations | Airport Business | Vehicles, Plant and Equipment: Directly attributable assets</v>
      </c>
    </row>
    <row r="6285" spans="1:14" hidden="1">
      <c r="A6285" t="s">
        <v>3</v>
      </c>
      <c r="B6285">
        <v>2013</v>
      </c>
      <c r="C6285" t="s">
        <v>202</v>
      </c>
      <c r="D6285" t="s">
        <v>207</v>
      </c>
      <c r="E6285" t="s">
        <v>81</v>
      </c>
      <c r="F6285" t="s">
        <v>60</v>
      </c>
      <c r="G6285">
        <v>21</v>
      </c>
      <c r="H6285" t="s">
        <v>254</v>
      </c>
      <c r="I6285">
        <v>2013</v>
      </c>
      <c r="J6285" t="s">
        <v>92</v>
      </c>
      <c r="K6285" t="s">
        <v>2512</v>
      </c>
      <c r="L6285">
        <v>2462.291670000001</v>
      </c>
      <c r="M6285" s="9" t="str">
        <f>Data[[#This Row],[schedule]]&amp;" | "&amp;Data[[#This Row],[section]]</f>
        <v>SCHEDULE 9: REPORT ON ASSET ALLOCATIONS | 9a: Asset Allocations</v>
      </c>
      <c r="N6285" s="9" t="str">
        <f t="shared" si="98"/>
        <v>SCHEDULE 9: REPORT ON ASSET ALLOCATIONS | 9a: Asset Allocations | Total | Vehicles, Plant and Equipment: Directly attributable assets</v>
      </c>
    </row>
    <row r="6286" spans="1:14" hidden="1">
      <c r="A6286" t="s">
        <v>3</v>
      </c>
      <c r="B6286">
        <v>2013</v>
      </c>
      <c r="C6286" t="s">
        <v>202</v>
      </c>
      <c r="D6286" t="s">
        <v>207</v>
      </c>
      <c r="E6286" t="s">
        <v>81</v>
      </c>
      <c r="F6286" t="s">
        <v>320</v>
      </c>
      <c r="G6286">
        <v>22</v>
      </c>
      <c r="H6286" t="s">
        <v>255</v>
      </c>
      <c r="I6286">
        <v>2013</v>
      </c>
      <c r="J6286" t="s">
        <v>92</v>
      </c>
      <c r="K6286" t="s">
        <v>2513</v>
      </c>
      <c r="L6286">
        <v>5817.15402218483</v>
      </c>
      <c r="M6286" s="9" t="str">
        <f>Data[[#This Row],[schedule]]&amp;" | "&amp;Data[[#This Row],[section]]</f>
        <v>SCHEDULE 9: REPORT ON ASSET ALLOCATIONS | 9a: Asset Allocations</v>
      </c>
      <c r="N6286" s="9" t="str">
        <f t="shared" si="98"/>
        <v>SCHEDULE 9: REPORT ON ASSET ALLOCATIONS | 9a: Asset Allocations | Specified Terminal Activities | Vehicles, Plant and Equipment: Assets not directly attributable</v>
      </c>
    </row>
    <row r="6287" spans="1:14" hidden="1">
      <c r="A6287" t="s">
        <v>3</v>
      </c>
      <c r="B6287">
        <v>2013</v>
      </c>
      <c r="C6287" t="s">
        <v>202</v>
      </c>
      <c r="D6287" t="s">
        <v>207</v>
      </c>
      <c r="E6287" t="s">
        <v>81</v>
      </c>
      <c r="F6287" t="s">
        <v>321</v>
      </c>
      <c r="G6287">
        <v>22</v>
      </c>
      <c r="H6287" t="s">
        <v>255</v>
      </c>
      <c r="I6287">
        <v>2013</v>
      </c>
      <c r="J6287" t="s">
        <v>92</v>
      </c>
      <c r="K6287" t="s">
        <v>2514</v>
      </c>
      <c r="L6287">
        <v>1987.0190608141261</v>
      </c>
      <c r="M6287" s="9" t="str">
        <f>Data[[#This Row],[schedule]]&amp;" | "&amp;Data[[#This Row],[section]]</f>
        <v>SCHEDULE 9: REPORT ON ASSET ALLOCATIONS | 9a: Asset Allocations</v>
      </c>
      <c r="N6287" s="9" t="str">
        <f t="shared" si="98"/>
        <v>SCHEDULE 9: REPORT ON ASSET ALLOCATIONS | 9a: Asset Allocations | Airfield Activities | Vehicles, Plant and Equipment: Assets not directly attributable</v>
      </c>
    </row>
    <row r="6288" spans="1:14" hidden="1">
      <c r="A6288" t="s">
        <v>3</v>
      </c>
      <c r="B6288">
        <v>2013</v>
      </c>
      <c r="C6288" t="s">
        <v>202</v>
      </c>
      <c r="D6288" t="s">
        <v>207</v>
      </c>
      <c r="E6288" t="s">
        <v>81</v>
      </c>
      <c r="F6288" t="s">
        <v>322</v>
      </c>
      <c r="G6288">
        <v>22</v>
      </c>
      <c r="H6288" t="s">
        <v>255</v>
      </c>
      <c r="I6288">
        <v>2013</v>
      </c>
      <c r="J6288" t="s">
        <v>92</v>
      </c>
      <c r="K6288" t="s">
        <v>2515</v>
      </c>
      <c r="L6288">
        <v>193.59061398037781</v>
      </c>
      <c r="M6288" s="9" t="str">
        <f>Data[[#This Row],[schedule]]&amp;" | "&amp;Data[[#This Row],[section]]</f>
        <v>SCHEDULE 9: REPORT ON ASSET ALLOCATIONS | 9a: Asset Allocations</v>
      </c>
      <c r="N6288" s="9" t="str">
        <f t="shared" si="98"/>
        <v>SCHEDULE 9: REPORT ON ASSET ALLOCATIONS | 9a: Asset Allocations | Aircraft and Freight Activities | Vehicles, Plant and Equipment: Assets not directly attributable</v>
      </c>
    </row>
    <row r="6289" spans="1:14" hidden="1">
      <c r="A6289" t="s">
        <v>3</v>
      </c>
      <c r="B6289">
        <v>2013</v>
      </c>
      <c r="C6289" t="s">
        <v>202</v>
      </c>
      <c r="D6289" t="s">
        <v>207</v>
      </c>
      <c r="E6289" t="s">
        <v>81</v>
      </c>
      <c r="F6289" t="s">
        <v>323</v>
      </c>
      <c r="G6289">
        <v>22</v>
      </c>
      <c r="H6289" t="s">
        <v>255</v>
      </c>
      <c r="I6289">
        <v>2013</v>
      </c>
      <c r="J6289" t="s">
        <v>92</v>
      </c>
      <c r="K6289" t="s">
        <v>2516</v>
      </c>
      <c r="L6289">
        <v>7997.763696979333</v>
      </c>
      <c r="M6289" s="9" t="str">
        <f>Data[[#This Row],[schedule]]&amp;" | "&amp;Data[[#This Row],[section]]</f>
        <v>SCHEDULE 9: REPORT ON ASSET ALLOCATIONS | 9a: Asset Allocations</v>
      </c>
      <c r="N6289" s="9" t="str">
        <f t="shared" si="98"/>
        <v>SCHEDULE 9: REPORT ON ASSET ALLOCATIONS | 9a: Asset Allocations | Airport Business | Vehicles, Plant and Equipment: Assets not directly attributable</v>
      </c>
    </row>
    <row r="6290" spans="1:14" hidden="1">
      <c r="A6290" t="s">
        <v>3</v>
      </c>
      <c r="B6290">
        <v>2013</v>
      </c>
      <c r="C6290" t="s">
        <v>202</v>
      </c>
      <c r="D6290" t="s">
        <v>207</v>
      </c>
      <c r="E6290" t="s">
        <v>81</v>
      </c>
      <c r="F6290" t="s">
        <v>324</v>
      </c>
      <c r="G6290">
        <v>22</v>
      </c>
      <c r="H6290" t="s">
        <v>255</v>
      </c>
      <c r="I6290">
        <v>2013</v>
      </c>
      <c r="J6290" t="s">
        <v>92</v>
      </c>
      <c r="K6290" t="s">
        <v>2517</v>
      </c>
      <c r="L6290">
        <v>3666.5269230206668</v>
      </c>
      <c r="M6290" s="9" t="str">
        <f>Data[[#This Row],[schedule]]&amp;" | "&amp;Data[[#This Row],[section]]</f>
        <v>SCHEDULE 9: REPORT ON ASSET ALLOCATIONS | 9a: Asset Allocations</v>
      </c>
      <c r="N6290" s="9" t="str">
        <f t="shared" si="98"/>
        <v>SCHEDULE 9: REPORT ON ASSET ALLOCATIONS | 9a: Asset Allocations | Unregulated Component | Vehicles, Plant and Equipment: Assets not directly attributable</v>
      </c>
    </row>
    <row r="6291" spans="1:14" hidden="1">
      <c r="A6291" t="s">
        <v>3</v>
      </c>
      <c r="B6291">
        <v>2013</v>
      </c>
      <c r="C6291" t="s">
        <v>202</v>
      </c>
      <c r="D6291" t="s">
        <v>207</v>
      </c>
      <c r="E6291" t="s">
        <v>81</v>
      </c>
      <c r="F6291" t="s">
        <v>60</v>
      </c>
      <c r="G6291">
        <v>22</v>
      </c>
      <c r="H6291" t="s">
        <v>255</v>
      </c>
      <c r="I6291">
        <v>2013</v>
      </c>
      <c r="J6291" t="s">
        <v>92</v>
      </c>
      <c r="K6291" t="s">
        <v>2518</v>
      </c>
      <c r="L6291">
        <v>11664.29062</v>
      </c>
      <c r="M6291" s="9" t="str">
        <f>Data[[#This Row],[schedule]]&amp;" | "&amp;Data[[#This Row],[section]]</f>
        <v>SCHEDULE 9: REPORT ON ASSET ALLOCATIONS | 9a: Asset Allocations</v>
      </c>
      <c r="N6291" s="9" t="str">
        <f t="shared" si="98"/>
        <v>SCHEDULE 9: REPORT ON ASSET ALLOCATIONS | 9a: Asset Allocations | Total | Vehicles, Plant and Equipment: Assets not directly attributable</v>
      </c>
    </row>
    <row r="6292" spans="1:14" hidden="1">
      <c r="A6292" t="s">
        <v>3</v>
      </c>
      <c r="B6292">
        <v>2013</v>
      </c>
      <c r="C6292" t="s">
        <v>202</v>
      </c>
      <c r="D6292" t="s">
        <v>207</v>
      </c>
      <c r="E6292" t="s">
        <v>81</v>
      </c>
      <c r="F6292" t="s">
        <v>323</v>
      </c>
      <c r="G6292">
        <v>23</v>
      </c>
      <c r="H6292" t="s">
        <v>256</v>
      </c>
      <c r="I6292">
        <v>2013</v>
      </c>
      <c r="J6292" t="s">
        <v>92</v>
      </c>
      <c r="K6292" t="s">
        <v>2519</v>
      </c>
      <c r="L6292">
        <v>10460.05536697933</v>
      </c>
      <c r="M6292" s="9" t="str">
        <f>Data[[#This Row],[schedule]]&amp;" | "&amp;Data[[#This Row],[section]]</f>
        <v>SCHEDULE 9: REPORT ON ASSET ALLOCATIONS | 9a: Asset Allocations</v>
      </c>
      <c r="N6292" s="9" t="str">
        <f t="shared" si="98"/>
        <v>SCHEDULE 9: REPORT ON ASSET ALLOCATIONS | 9a: Asset Allocations | Airport Business | Total value vehicles, plant and equipment</v>
      </c>
    </row>
    <row r="6293" spans="1:14" hidden="1">
      <c r="A6293" t="s">
        <v>3</v>
      </c>
      <c r="B6293">
        <v>2013</v>
      </c>
      <c r="C6293" t="s">
        <v>202</v>
      </c>
      <c r="D6293" t="s">
        <v>207</v>
      </c>
      <c r="E6293" t="s">
        <v>81</v>
      </c>
      <c r="F6293" t="s">
        <v>320</v>
      </c>
      <c r="G6293">
        <v>25</v>
      </c>
      <c r="H6293" t="s">
        <v>257</v>
      </c>
      <c r="I6293">
        <v>2013</v>
      </c>
      <c r="J6293" t="s">
        <v>92</v>
      </c>
      <c r="K6293" t="s">
        <v>2520</v>
      </c>
      <c r="L6293">
        <v>40835.243640000008</v>
      </c>
      <c r="M6293" s="9" t="str">
        <f>Data[[#This Row],[schedule]]&amp;" | "&amp;Data[[#This Row],[section]]</f>
        <v>SCHEDULE 9: REPORT ON ASSET ALLOCATIONS | 9a: Asset Allocations</v>
      </c>
      <c r="N6293" s="9" t="str">
        <f t="shared" si="98"/>
        <v>SCHEDULE 9: REPORT ON ASSET ALLOCATIONS | 9a: Asset Allocations | Specified Terminal Activities | Total directly attributable assets</v>
      </c>
    </row>
    <row r="6294" spans="1:14" hidden="1">
      <c r="A6294" t="s">
        <v>3</v>
      </c>
      <c r="B6294">
        <v>2013</v>
      </c>
      <c r="C6294" t="s">
        <v>202</v>
      </c>
      <c r="D6294" t="s">
        <v>207</v>
      </c>
      <c r="E6294" t="s">
        <v>81</v>
      </c>
      <c r="F6294" t="s">
        <v>321</v>
      </c>
      <c r="G6294">
        <v>25</v>
      </c>
      <c r="H6294" t="s">
        <v>257</v>
      </c>
      <c r="I6294">
        <v>2013</v>
      </c>
      <c r="J6294" t="s">
        <v>92</v>
      </c>
      <c r="K6294" t="s">
        <v>2521</v>
      </c>
      <c r="L6294">
        <v>593314.87618500495</v>
      </c>
      <c r="M6294" s="9" t="str">
        <f>Data[[#This Row],[schedule]]&amp;" | "&amp;Data[[#This Row],[section]]</f>
        <v>SCHEDULE 9: REPORT ON ASSET ALLOCATIONS | 9a: Asset Allocations</v>
      </c>
      <c r="N6294" s="9" t="str">
        <f t="shared" si="98"/>
        <v>SCHEDULE 9: REPORT ON ASSET ALLOCATIONS | 9a: Asset Allocations | Airfield Activities | Total directly attributable assets</v>
      </c>
    </row>
    <row r="6295" spans="1:14" hidden="1">
      <c r="A6295" t="s">
        <v>3</v>
      </c>
      <c r="B6295">
        <v>2013</v>
      </c>
      <c r="C6295" t="s">
        <v>202</v>
      </c>
      <c r="D6295" t="s">
        <v>207</v>
      </c>
      <c r="E6295" t="s">
        <v>81</v>
      </c>
      <c r="F6295" t="s">
        <v>322</v>
      </c>
      <c r="G6295">
        <v>25</v>
      </c>
      <c r="H6295" t="s">
        <v>257</v>
      </c>
      <c r="I6295">
        <v>2013</v>
      </c>
      <c r="J6295" t="s">
        <v>92</v>
      </c>
      <c r="K6295" t="s">
        <v>2522</v>
      </c>
      <c r="L6295">
        <v>54023.33660000001</v>
      </c>
      <c r="M6295" s="9" t="str">
        <f>Data[[#This Row],[schedule]]&amp;" | "&amp;Data[[#This Row],[section]]</f>
        <v>SCHEDULE 9: REPORT ON ASSET ALLOCATIONS | 9a: Asset Allocations</v>
      </c>
      <c r="N6295" s="9" t="str">
        <f t="shared" si="98"/>
        <v>SCHEDULE 9: REPORT ON ASSET ALLOCATIONS | 9a: Asset Allocations | Aircraft and Freight Activities | Total directly attributable assets</v>
      </c>
    </row>
    <row r="6296" spans="1:14" hidden="1">
      <c r="A6296" t="s">
        <v>3</v>
      </c>
      <c r="B6296">
        <v>2013</v>
      </c>
      <c r="C6296" t="s">
        <v>202</v>
      </c>
      <c r="D6296" t="s">
        <v>207</v>
      </c>
      <c r="E6296" t="s">
        <v>81</v>
      </c>
      <c r="F6296" t="s">
        <v>323</v>
      </c>
      <c r="G6296">
        <v>25</v>
      </c>
      <c r="H6296" t="s">
        <v>257</v>
      </c>
      <c r="I6296">
        <v>2013</v>
      </c>
      <c r="J6296" t="s">
        <v>92</v>
      </c>
      <c r="K6296" t="s">
        <v>2523</v>
      </c>
      <c r="L6296">
        <v>688173.45642500499</v>
      </c>
      <c r="M6296" s="9" t="str">
        <f>Data[[#This Row],[schedule]]&amp;" | "&amp;Data[[#This Row],[section]]</f>
        <v>SCHEDULE 9: REPORT ON ASSET ALLOCATIONS | 9a: Asset Allocations</v>
      </c>
      <c r="N6296" s="9" t="str">
        <f t="shared" si="98"/>
        <v>SCHEDULE 9: REPORT ON ASSET ALLOCATIONS | 9a: Asset Allocations | Airport Business | Total directly attributable assets</v>
      </c>
    </row>
    <row r="6297" spans="1:14" hidden="1">
      <c r="A6297" t="s">
        <v>3</v>
      </c>
      <c r="B6297">
        <v>2013</v>
      </c>
      <c r="C6297" t="s">
        <v>202</v>
      </c>
      <c r="D6297" t="s">
        <v>207</v>
      </c>
      <c r="E6297" t="s">
        <v>81</v>
      </c>
      <c r="F6297" t="s">
        <v>60</v>
      </c>
      <c r="G6297">
        <v>25</v>
      </c>
      <c r="H6297" t="s">
        <v>257</v>
      </c>
      <c r="I6297">
        <v>2013</v>
      </c>
      <c r="J6297" t="s">
        <v>92</v>
      </c>
      <c r="K6297" t="s">
        <v>2523</v>
      </c>
      <c r="L6297">
        <v>688173.45642500499</v>
      </c>
      <c r="M6297" s="9" t="str">
        <f>Data[[#This Row],[schedule]]&amp;" | "&amp;Data[[#This Row],[section]]</f>
        <v>SCHEDULE 9: REPORT ON ASSET ALLOCATIONS | 9a: Asset Allocations</v>
      </c>
      <c r="N6297" s="9" t="str">
        <f t="shared" si="98"/>
        <v>SCHEDULE 9: REPORT ON ASSET ALLOCATIONS | 9a: Asset Allocations | Total | Total directly attributable assets</v>
      </c>
    </row>
    <row r="6298" spans="1:14" hidden="1">
      <c r="A6298" t="s">
        <v>3</v>
      </c>
      <c r="B6298">
        <v>2013</v>
      </c>
      <c r="C6298" t="s">
        <v>202</v>
      </c>
      <c r="D6298" t="s">
        <v>207</v>
      </c>
      <c r="E6298" t="s">
        <v>81</v>
      </c>
      <c r="F6298" t="s">
        <v>320</v>
      </c>
      <c r="G6298">
        <v>26</v>
      </c>
      <c r="H6298" t="s">
        <v>258</v>
      </c>
      <c r="I6298">
        <v>2013</v>
      </c>
      <c r="J6298" t="s">
        <v>92</v>
      </c>
      <c r="K6298" t="s">
        <v>2524</v>
      </c>
      <c r="L6298">
        <v>375679.27670256852</v>
      </c>
      <c r="M6298" s="9" t="str">
        <f>Data[[#This Row],[schedule]]&amp;" | "&amp;Data[[#This Row],[section]]</f>
        <v>SCHEDULE 9: REPORT ON ASSET ALLOCATIONS | 9a: Asset Allocations</v>
      </c>
      <c r="N6298" s="9" t="str">
        <f t="shared" si="98"/>
        <v>SCHEDULE 9: REPORT ON ASSET ALLOCATIONS | 9a: Asset Allocations | Specified Terminal Activities | Total assets not directly attributable</v>
      </c>
    </row>
    <row r="6299" spans="1:14" hidden="1">
      <c r="A6299" t="s">
        <v>3</v>
      </c>
      <c r="B6299">
        <v>2013</v>
      </c>
      <c r="C6299" t="s">
        <v>202</v>
      </c>
      <c r="D6299" t="s">
        <v>207</v>
      </c>
      <c r="E6299" t="s">
        <v>81</v>
      </c>
      <c r="F6299" t="s">
        <v>321</v>
      </c>
      <c r="G6299">
        <v>26</v>
      </c>
      <c r="H6299" t="s">
        <v>258</v>
      </c>
      <c r="I6299">
        <v>2013</v>
      </c>
      <c r="J6299" t="s">
        <v>92</v>
      </c>
      <c r="K6299" t="s">
        <v>2525</v>
      </c>
      <c r="L6299">
        <v>54653.578579561108</v>
      </c>
      <c r="M6299" s="9" t="str">
        <f>Data[[#This Row],[schedule]]&amp;" | "&amp;Data[[#This Row],[section]]</f>
        <v>SCHEDULE 9: REPORT ON ASSET ALLOCATIONS | 9a: Asset Allocations</v>
      </c>
      <c r="N6299" s="9" t="str">
        <f t="shared" si="98"/>
        <v>SCHEDULE 9: REPORT ON ASSET ALLOCATIONS | 9a: Asset Allocations | Airfield Activities | Total assets not directly attributable</v>
      </c>
    </row>
    <row r="6300" spans="1:14" hidden="1">
      <c r="A6300" t="s">
        <v>3</v>
      </c>
      <c r="B6300">
        <v>2013</v>
      </c>
      <c r="C6300" t="s">
        <v>202</v>
      </c>
      <c r="D6300" t="s">
        <v>207</v>
      </c>
      <c r="E6300" t="s">
        <v>81</v>
      </c>
      <c r="F6300" t="s">
        <v>322</v>
      </c>
      <c r="G6300">
        <v>26</v>
      </c>
      <c r="H6300" t="s">
        <v>258</v>
      </c>
      <c r="I6300">
        <v>2013</v>
      </c>
      <c r="J6300" t="s">
        <v>92</v>
      </c>
      <c r="K6300" t="s">
        <v>2526</v>
      </c>
      <c r="L6300">
        <v>6012.23710673597</v>
      </c>
      <c r="M6300" s="9" t="str">
        <f>Data[[#This Row],[schedule]]&amp;" | "&amp;Data[[#This Row],[section]]</f>
        <v>SCHEDULE 9: REPORT ON ASSET ALLOCATIONS | 9a: Asset Allocations</v>
      </c>
      <c r="N6300" s="9" t="str">
        <f t="shared" si="98"/>
        <v>SCHEDULE 9: REPORT ON ASSET ALLOCATIONS | 9a: Asset Allocations | Aircraft and Freight Activities | Total assets not directly attributable</v>
      </c>
    </row>
    <row r="6301" spans="1:14" hidden="1">
      <c r="A6301" t="s">
        <v>3</v>
      </c>
      <c r="B6301">
        <v>2013</v>
      </c>
      <c r="C6301" t="s">
        <v>202</v>
      </c>
      <c r="D6301" t="s">
        <v>207</v>
      </c>
      <c r="E6301" t="s">
        <v>81</v>
      </c>
      <c r="F6301" t="s">
        <v>323</v>
      </c>
      <c r="G6301">
        <v>26</v>
      </c>
      <c r="H6301" t="s">
        <v>258</v>
      </c>
      <c r="I6301">
        <v>2013</v>
      </c>
      <c r="J6301" t="s">
        <v>92</v>
      </c>
      <c r="K6301" t="s">
        <v>2527</v>
      </c>
      <c r="L6301">
        <v>436345.09238886548</v>
      </c>
      <c r="M6301" s="9" t="str">
        <f>Data[[#This Row],[schedule]]&amp;" | "&amp;Data[[#This Row],[section]]</f>
        <v>SCHEDULE 9: REPORT ON ASSET ALLOCATIONS | 9a: Asset Allocations</v>
      </c>
      <c r="N6301" s="9" t="str">
        <f t="shared" si="98"/>
        <v>SCHEDULE 9: REPORT ON ASSET ALLOCATIONS | 9a: Asset Allocations | Airport Business | Total assets not directly attributable</v>
      </c>
    </row>
    <row r="6302" spans="1:14" hidden="1">
      <c r="A6302" t="s">
        <v>3</v>
      </c>
      <c r="B6302">
        <v>2013</v>
      </c>
      <c r="C6302" t="s">
        <v>202</v>
      </c>
      <c r="D6302" t="s">
        <v>207</v>
      </c>
      <c r="E6302" t="s">
        <v>81</v>
      </c>
      <c r="F6302" t="s">
        <v>324</v>
      </c>
      <c r="G6302">
        <v>26</v>
      </c>
      <c r="H6302" t="s">
        <v>258</v>
      </c>
      <c r="I6302">
        <v>2013</v>
      </c>
      <c r="J6302" t="s">
        <v>92</v>
      </c>
      <c r="K6302" t="s">
        <v>2528</v>
      </c>
      <c r="L6302">
        <v>221173.3834197555</v>
      </c>
      <c r="M6302" s="9" t="str">
        <f>Data[[#This Row],[schedule]]&amp;" | "&amp;Data[[#This Row],[section]]</f>
        <v>SCHEDULE 9: REPORT ON ASSET ALLOCATIONS | 9a: Asset Allocations</v>
      </c>
      <c r="N6302" s="9" t="str">
        <f t="shared" si="98"/>
        <v>SCHEDULE 9: REPORT ON ASSET ALLOCATIONS | 9a: Asset Allocations | Unregulated Component | Total assets not directly attributable</v>
      </c>
    </row>
    <row r="6303" spans="1:14" hidden="1">
      <c r="A6303" t="s">
        <v>3</v>
      </c>
      <c r="B6303">
        <v>2013</v>
      </c>
      <c r="C6303" t="s">
        <v>202</v>
      </c>
      <c r="D6303" t="s">
        <v>207</v>
      </c>
      <c r="E6303" t="s">
        <v>81</v>
      </c>
      <c r="F6303" t="s">
        <v>60</v>
      </c>
      <c r="G6303">
        <v>26</v>
      </c>
      <c r="H6303" t="s">
        <v>258</v>
      </c>
      <c r="I6303">
        <v>2013</v>
      </c>
      <c r="J6303" t="s">
        <v>92</v>
      </c>
      <c r="K6303" t="s">
        <v>2529</v>
      </c>
      <c r="L6303">
        <v>657518.47580862115</v>
      </c>
      <c r="M6303" s="9" t="str">
        <f>Data[[#This Row],[schedule]]&amp;" | "&amp;Data[[#This Row],[section]]</f>
        <v>SCHEDULE 9: REPORT ON ASSET ALLOCATIONS | 9a: Asset Allocations</v>
      </c>
      <c r="N6303" s="9" t="str">
        <f t="shared" si="98"/>
        <v>SCHEDULE 9: REPORT ON ASSET ALLOCATIONS | 9a: Asset Allocations | Total | Total assets not directly attributable</v>
      </c>
    </row>
    <row r="6304" spans="1:14" hidden="1">
      <c r="A6304" t="s">
        <v>3</v>
      </c>
      <c r="B6304">
        <v>2013</v>
      </c>
      <c r="C6304" t="s">
        <v>202</v>
      </c>
      <c r="D6304" t="s">
        <v>207</v>
      </c>
      <c r="E6304" t="s">
        <v>81</v>
      </c>
      <c r="F6304" t="s">
        <v>320</v>
      </c>
      <c r="G6304">
        <v>27</v>
      </c>
      <c r="H6304" t="s">
        <v>259</v>
      </c>
      <c r="I6304">
        <v>2013</v>
      </c>
      <c r="J6304" t="s">
        <v>92</v>
      </c>
      <c r="K6304" t="s">
        <v>2530</v>
      </c>
      <c r="L6304">
        <v>416514.52034256852</v>
      </c>
      <c r="M6304" s="9" t="str">
        <f>Data[[#This Row],[schedule]]&amp;" | "&amp;Data[[#This Row],[section]]</f>
        <v>SCHEDULE 9: REPORT ON ASSET ALLOCATIONS | 9a: Asset Allocations</v>
      </c>
      <c r="N6304" s="9" t="str">
        <f t="shared" si="98"/>
        <v>SCHEDULE 9: REPORT ON ASSET ALLOCATIONS | 9a: Asset Allocations | Specified Terminal Activities | Total assets</v>
      </c>
    </row>
    <row r="6305" spans="1:14" hidden="1">
      <c r="A6305" t="s">
        <v>3</v>
      </c>
      <c r="B6305">
        <v>2013</v>
      </c>
      <c r="C6305" t="s">
        <v>202</v>
      </c>
      <c r="D6305" t="s">
        <v>207</v>
      </c>
      <c r="E6305" t="s">
        <v>81</v>
      </c>
      <c r="F6305" t="s">
        <v>321</v>
      </c>
      <c r="G6305">
        <v>27</v>
      </c>
      <c r="H6305" t="s">
        <v>259</v>
      </c>
      <c r="I6305">
        <v>2013</v>
      </c>
      <c r="J6305" t="s">
        <v>92</v>
      </c>
      <c r="K6305" t="s">
        <v>2531</v>
      </c>
      <c r="L6305">
        <v>647968.45476456604</v>
      </c>
      <c r="M6305" s="9" t="str">
        <f>Data[[#This Row],[schedule]]&amp;" | "&amp;Data[[#This Row],[section]]</f>
        <v>SCHEDULE 9: REPORT ON ASSET ALLOCATIONS | 9a: Asset Allocations</v>
      </c>
      <c r="N6305" s="9" t="str">
        <f t="shared" si="98"/>
        <v>SCHEDULE 9: REPORT ON ASSET ALLOCATIONS | 9a: Asset Allocations | Airfield Activities | Total assets</v>
      </c>
    </row>
    <row r="6306" spans="1:14" hidden="1">
      <c r="A6306" t="s">
        <v>3</v>
      </c>
      <c r="B6306">
        <v>2013</v>
      </c>
      <c r="C6306" t="s">
        <v>202</v>
      </c>
      <c r="D6306" t="s">
        <v>207</v>
      </c>
      <c r="E6306" t="s">
        <v>81</v>
      </c>
      <c r="F6306" t="s">
        <v>322</v>
      </c>
      <c r="G6306">
        <v>27</v>
      </c>
      <c r="H6306" t="s">
        <v>259</v>
      </c>
      <c r="I6306">
        <v>2013</v>
      </c>
      <c r="J6306" t="s">
        <v>92</v>
      </c>
      <c r="K6306" t="s">
        <v>2532</v>
      </c>
      <c r="L6306">
        <v>60035.573706735981</v>
      </c>
      <c r="M6306" s="9" t="str">
        <f>Data[[#This Row],[schedule]]&amp;" | "&amp;Data[[#This Row],[section]]</f>
        <v>SCHEDULE 9: REPORT ON ASSET ALLOCATIONS | 9a: Asset Allocations</v>
      </c>
      <c r="N6306" s="9" t="str">
        <f t="shared" si="98"/>
        <v>SCHEDULE 9: REPORT ON ASSET ALLOCATIONS | 9a: Asset Allocations | Aircraft and Freight Activities | Total assets</v>
      </c>
    </row>
    <row r="6307" spans="1:14" hidden="1">
      <c r="A6307" t="s">
        <v>3</v>
      </c>
      <c r="B6307">
        <v>2013</v>
      </c>
      <c r="C6307" t="s">
        <v>202</v>
      </c>
      <c r="D6307" t="s">
        <v>207</v>
      </c>
      <c r="E6307" t="s">
        <v>81</v>
      </c>
      <c r="F6307" t="s">
        <v>323</v>
      </c>
      <c r="G6307">
        <v>27</v>
      </c>
      <c r="H6307" t="s">
        <v>259</v>
      </c>
      <c r="I6307">
        <v>2013</v>
      </c>
      <c r="J6307" t="s">
        <v>92</v>
      </c>
      <c r="K6307" t="s">
        <v>2533</v>
      </c>
      <c r="L6307">
        <v>1124518.5488138711</v>
      </c>
      <c r="M6307" s="9" t="str">
        <f>Data[[#This Row],[schedule]]&amp;" | "&amp;Data[[#This Row],[section]]</f>
        <v>SCHEDULE 9: REPORT ON ASSET ALLOCATIONS | 9a: Asset Allocations</v>
      </c>
      <c r="N6307" s="9" t="str">
        <f t="shared" si="98"/>
        <v>SCHEDULE 9: REPORT ON ASSET ALLOCATIONS | 9a: Asset Allocations | Airport Business | Total assets</v>
      </c>
    </row>
    <row r="6308" spans="1:14" hidden="1">
      <c r="A6308" t="s">
        <v>3</v>
      </c>
      <c r="B6308">
        <v>2013</v>
      </c>
      <c r="C6308" t="s">
        <v>202</v>
      </c>
      <c r="D6308" t="s">
        <v>207</v>
      </c>
      <c r="E6308" t="s">
        <v>81</v>
      </c>
      <c r="F6308" t="s">
        <v>324</v>
      </c>
      <c r="G6308">
        <v>27</v>
      </c>
      <c r="H6308" t="s">
        <v>259</v>
      </c>
      <c r="I6308">
        <v>2013</v>
      </c>
      <c r="J6308" t="s">
        <v>92</v>
      </c>
      <c r="K6308" t="s">
        <v>2528</v>
      </c>
      <c r="L6308">
        <v>221173.3834197555</v>
      </c>
      <c r="M6308" s="9" t="str">
        <f>Data[[#This Row],[schedule]]&amp;" | "&amp;Data[[#This Row],[section]]</f>
        <v>SCHEDULE 9: REPORT ON ASSET ALLOCATIONS | 9a: Asset Allocations</v>
      </c>
      <c r="N6308" s="9" t="str">
        <f t="shared" si="98"/>
        <v>SCHEDULE 9: REPORT ON ASSET ALLOCATIONS | 9a: Asset Allocations | Unregulated Component | Total assets</v>
      </c>
    </row>
    <row r="6309" spans="1:14" hidden="1">
      <c r="A6309" t="s">
        <v>3</v>
      </c>
      <c r="B6309">
        <v>2013</v>
      </c>
      <c r="C6309" t="s">
        <v>202</v>
      </c>
      <c r="D6309" t="s">
        <v>207</v>
      </c>
      <c r="E6309" t="s">
        <v>81</v>
      </c>
      <c r="F6309" t="s">
        <v>60</v>
      </c>
      <c r="G6309">
        <v>27</v>
      </c>
      <c r="H6309" t="s">
        <v>259</v>
      </c>
      <c r="I6309">
        <v>2013</v>
      </c>
      <c r="J6309" t="s">
        <v>92</v>
      </c>
      <c r="K6309" t="s">
        <v>2534</v>
      </c>
      <c r="L6309">
        <v>1345691.932233626</v>
      </c>
      <c r="M6309" s="9" t="str">
        <f>Data[[#This Row],[schedule]]&amp;" | "&amp;Data[[#This Row],[section]]</f>
        <v>SCHEDULE 9: REPORT ON ASSET ALLOCATIONS | 9a: Asset Allocations</v>
      </c>
      <c r="N6309" s="9" t="str">
        <f t="shared" si="98"/>
        <v>SCHEDULE 9: REPORT ON ASSET ALLOCATIONS | 9a: Asset Allocations | Total | Total assets</v>
      </c>
    </row>
    <row r="6310" spans="1:14" hidden="1">
      <c r="A6310" t="s">
        <v>3</v>
      </c>
      <c r="B6310">
        <v>2013</v>
      </c>
      <c r="C6310" t="s">
        <v>203</v>
      </c>
      <c r="D6310" t="s">
        <v>208</v>
      </c>
      <c r="E6310" t="s">
        <v>81</v>
      </c>
      <c r="F6310" t="s">
        <v>325</v>
      </c>
      <c r="G6310">
        <v>9</v>
      </c>
      <c r="H6310" t="s">
        <v>260</v>
      </c>
      <c r="I6310">
        <v>2013</v>
      </c>
      <c r="J6310" t="s">
        <v>92</v>
      </c>
      <c r="K6310" t="s">
        <v>2535</v>
      </c>
      <c r="L6310">
        <v>230429.23708742691</v>
      </c>
      <c r="M6310" s="9" t="str">
        <f>Data[[#This Row],[schedule]]&amp;" | "&amp;Data[[#This Row],[section]]</f>
        <v>SCHEDULE 8: CONSOLIDATION STATEMENT | 8a: CONSOLIDATION STATEMENT</v>
      </c>
      <c r="N6310" s="9" t="str">
        <f t="shared" si="98"/>
        <v>SCHEDULE 8: CONSOLIDATION STATEMENT | 8a: CONSOLIDATION STATEMENT | Airport Businesses | Net income</v>
      </c>
    </row>
    <row r="6311" spans="1:14" hidden="1">
      <c r="A6311" t="s">
        <v>3</v>
      </c>
      <c r="B6311">
        <v>2013</v>
      </c>
      <c r="C6311" t="s">
        <v>203</v>
      </c>
      <c r="D6311" t="s">
        <v>208</v>
      </c>
      <c r="E6311" t="s">
        <v>81</v>
      </c>
      <c r="F6311" t="s">
        <v>326</v>
      </c>
      <c r="G6311">
        <v>9</v>
      </c>
      <c r="H6311" t="s">
        <v>260</v>
      </c>
      <c r="I6311">
        <v>2013</v>
      </c>
      <c r="J6311" t="s">
        <v>92</v>
      </c>
      <c r="K6311" t="s">
        <v>458</v>
      </c>
      <c r="L6311">
        <v>0</v>
      </c>
      <c r="M6311" s="9" t="str">
        <f>Data[[#This Row],[schedule]]&amp;" | "&amp;Data[[#This Row],[section]]</f>
        <v>SCHEDULE 8: CONSOLIDATION STATEMENT | 8a: CONSOLIDATION STATEMENT</v>
      </c>
      <c r="N6311" s="9" t="str">
        <f t="shared" si="98"/>
        <v>SCHEDULE 8: CONSOLIDATION STATEMENT | 8a: CONSOLIDATION STATEMENT | Regulatory/GAAP Adjustments | Net income</v>
      </c>
    </row>
    <row r="6312" spans="1:14" hidden="1">
      <c r="A6312" t="s">
        <v>3</v>
      </c>
      <c r="B6312">
        <v>2013</v>
      </c>
      <c r="C6312" t="s">
        <v>203</v>
      </c>
      <c r="D6312" t="s">
        <v>208</v>
      </c>
      <c r="E6312" t="s">
        <v>81</v>
      </c>
      <c r="F6312" t="s">
        <v>327</v>
      </c>
      <c r="G6312">
        <v>9</v>
      </c>
      <c r="H6312" t="s">
        <v>260</v>
      </c>
      <c r="I6312">
        <v>2013</v>
      </c>
      <c r="J6312" t="s">
        <v>92</v>
      </c>
      <c r="K6312" t="s">
        <v>2536</v>
      </c>
      <c r="L6312">
        <v>230429.26129742691</v>
      </c>
      <c r="M6312" s="9" t="str">
        <f>Data[[#This Row],[schedule]]&amp;" | "&amp;Data[[#This Row],[section]]</f>
        <v>SCHEDULE 8: CONSOLIDATION STATEMENT | 8a: CONSOLIDATION STATEMENT</v>
      </c>
      <c r="N6312" s="9" t="str">
        <f t="shared" si="98"/>
        <v>SCHEDULE 8: CONSOLIDATION STATEMENT | 8a: CONSOLIDATION STATEMENT | Airport Business–GAAP | Net income</v>
      </c>
    </row>
    <row r="6313" spans="1:14" hidden="1">
      <c r="A6313" t="s">
        <v>3</v>
      </c>
      <c r="B6313">
        <v>2013</v>
      </c>
      <c r="C6313" t="s">
        <v>203</v>
      </c>
      <c r="D6313" t="s">
        <v>208</v>
      </c>
      <c r="E6313" t="s">
        <v>81</v>
      </c>
      <c r="F6313" t="s">
        <v>328</v>
      </c>
      <c r="G6313">
        <v>9</v>
      </c>
      <c r="H6313" t="s">
        <v>260</v>
      </c>
      <c r="I6313">
        <v>2013</v>
      </c>
      <c r="J6313" t="s">
        <v>92</v>
      </c>
      <c r="K6313" t="s">
        <v>2537</v>
      </c>
      <c r="L6313">
        <v>222180.89670257299</v>
      </c>
      <c r="M6313" s="9" t="str">
        <f>Data[[#This Row],[schedule]]&amp;" | "&amp;Data[[#This Row],[section]]</f>
        <v>SCHEDULE 8: CONSOLIDATION STATEMENT | 8a: CONSOLIDATION STATEMENT</v>
      </c>
      <c r="N6313" s="9" t="str">
        <f t="shared" si="98"/>
        <v>SCHEDULE 8: CONSOLIDATION STATEMENT | 8a: CONSOLIDATION STATEMENT | Unregulated Activities–GAAP | Net income</v>
      </c>
    </row>
    <row r="6314" spans="1:14" hidden="1">
      <c r="A6314" t="s">
        <v>3</v>
      </c>
      <c r="B6314">
        <v>2013</v>
      </c>
      <c r="C6314" t="s">
        <v>203</v>
      </c>
      <c r="D6314" t="s">
        <v>208</v>
      </c>
      <c r="E6314" t="s">
        <v>81</v>
      </c>
      <c r="F6314" t="s">
        <v>329</v>
      </c>
      <c r="G6314">
        <v>9</v>
      </c>
      <c r="H6314" t="s">
        <v>260</v>
      </c>
      <c r="I6314">
        <v>2013</v>
      </c>
      <c r="J6314" t="s">
        <v>92</v>
      </c>
      <c r="K6314" t="s">
        <v>2538</v>
      </c>
      <c r="L6314">
        <v>452610.15799999982</v>
      </c>
      <c r="M6314" s="9" t="str">
        <f>Data[[#This Row],[schedule]]&amp;" | "&amp;Data[[#This Row],[section]]</f>
        <v>SCHEDULE 8: CONSOLIDATION STATEMENT | 8a: CONSOLIDATION STATEMENT</v>
      </c>
      <c r="N6314" s="9" t="str">
        <f t="shared" si="98"/>
        <v>SCHEDULE 8: CONSOLIDATION STATEMENT | 8a: CONSOLIDATION STATEMENT | Airport Company–GAAP | Net income</v>
      </c>
    </row>
    <row r="6315" spans="1:14" hidden="1">
      <c r="A6315" t="s">
        <v>3</v>
      </c>
      <c r="B6315">
        <v>2013</v>
      </c>
      <c r="C6315" t="s">
        <v>203</v>
      </c>
      <c r="D6315" t="s">
        <v>208</v>
      </c>
      <c r="E6315" t="s">
        <v>81</v>
      </c>
      <c r="F6315" t="s">
        <v>325</v>
      </c>
      <c r="G6315">
        <v>11</v>
      </c>
      <c r="H6315" t="s">
        <v>79</v>
      </c>
      <c r="I6315">
        <v>2013</v>
      </c>
      <c r="J6315" t="s">
        <v>92</v>
      </c>
      <c r="K6315" t="s">
        <v>2485</v>
      </c>
      <c r="L6315">
        <v>85364.517998746334</v>
      </c>
      <c r="M6315" s="9" t="str">
        <f>Data[[#This Row],[schedule]]&amp;" | "&amp;Data[[#This Row],[section]]</f>
        <v>SCHEDULE 8: CONSOLIDATION STATEMENT | 8a: CONSOLIDATION STATEMENT</v>
      </c>
      <c r="N6315" s="9" t="str">
        <f t="shared" si="98"/>
        <v>SCHEDULE 8: CONSOLIDATION STATEMENT | 8a: CONSOLIDATION STATEMENT | Airport Businesses | Total operational expenditure</v>
      </c>
    </row>
    <row r="6316" spans="1:14" hidden="1">
      <c r="A6316" t="s">
        <v>3</v>
      </c>
      <c r="B6316">
        <v>2013</v>
      </c>
      <c r="C6316" t="s">
        <v>203</v>
      </c>
      <c r="D6316" t="s">
        <v>208</v>
      </c>
      <c r="E6316" t="s">
        <v>81</v>
      </c>
      <c r="F6316" t="s">
        <v>326</v>
      </c>
      <c r="G6316">
        <v>11</v>
      </c>
      <c r="H6316" t="s">
        <v>79</v>
      </c>
      <c r="I6316">
        <v>2013</v>
      </c>
      <c r="J6316" t="s">
        <v>92</v>
      </c>
      <c r="K6316" t="s">
        <v>458</v>
      </c>
      <c r="L6316">
        <v>0</v>
      </c>
      <c r="M6316" s="9" t="str">
        <f>Data[[#This Row],[schedule]]&amp;" | "&amp;Data[[#This Row],[section]]</f>
        <v>SCHEDULE 8: CONSOLIDATION STATEMENT | 8a: CONSOLIDATION STATEMENT</v>
      </c>
      <c r="N6316" s="9" t="str">
        <f t="shared" si="98"/>
        <v>SCHEDULE 8: CONSOLIDATION STATEMENT | 8a: CONSOLIDATION STATEMENT | Regulatory/GAAP Adjustments | Total operational expenditure</v>
      </c>
    </row>
    <row r="6317" spans="1:14" hidden="1">
      <c r="A6317" t="s">
        <v>3</v>
      </c>
      <c r="B6317">
        <v>2013</v>
      </c>
      <c r="C6317" t="s">
        <v>203</v>
      </c>
      <c r="D6317" t="s">
        <v>208</v>
      </c>
      <c r="E6317" t="s">
        <v>81</v>
      </c>
      <c r="F6317" t="s">
        <v>327</v>
      </c>
      <c r="G6317">
        <v>11</v>
      </c>
      <c r="H6317" t="s">
        <v>79</v>
      </c>
      <c r="I6317">
        <v>2013</v>
      </c>
      <c r="J6317" t="s">
        <v>92</v>
      </c>
      <c r="K6317" t="s">
        <v>2485</v>
      </c>
      <c r="L6317">
        <v>85364.517998746334</v>
      </c>
      <c r="M6317" s="9" t="str">
        <f>Data[[#This Row],[schedule]]&amp;" | "&amp;Data[[#This Row],[section]]</f>
        <v>SCHEDULE 8: CONSOLIDATION STATEMENT | 8a: CONSOLIDATION STATEMENT</v>
      </c>
      <c r="N6317" s="9" t="str">
        <f t="shared" si="98"/>
        <v>SCHEDULE 8: CONSOLIDATION STATEMENT | 8a: CONSOLIDATION STATEMENT | Airport Business–GAAP | Total operational expenditure</v>
      </c>
    </row>
    <row r="6318" spans="1:14" hidden="1">
      <c r="A6318" t="s">
        <v>3</v>
      </c>
      <c r="B6318">
        <v>2013</v>
      </c>
      <c r="C6318" t="s">
        <v>203</v>
      </c>
      <c r="D6318" t="s">
        <v>208</v>
      </c>
      <c r="E6318" t="s">
        <v>81</v>
      </c>
      <c r="F6318" t="s">
        <v>328</v>
      </c>
      <c r="G6318">
        <v>11</v>
      </c>
      <c r="H6318" t="s">
        <v>79</v>
      </c>
      <c r="I6318">
        <v>2013</v>
      </c>
      <c r="J6318" t="s">
        <v>92</v>
      </c>
      <c r="K6318" t="s">
        <v>2539</v>
      </c>
      <c r="L6318">
        <v>32259.33827293311</v>
      </c>
      <c r="M6318" s="9" t="str">
        <f>Data[[#This Row],[schedule]]&amp;" | "&amp;Data[[#This Row],[section]]</f>
        <v>SCHEDULE 8: CONSOLIDATION STATEMENT | 8a: CONSOLIDATION STATEMENT</v>
      </c>
      <c r="N6318" s="9" t="str">
        <f t="shared" si="98"/>
        <v>SCHEDULE 8: CONSOLIDATION STATEMENT | 8a: CONSOLIDATION STATEMENT | Unregulated Activities–GAAP | Total operational expenditure</v>
      </c>
    </row>
    <row r="6319" spans="1:14" hidden="1">
      <c r="A6319" t="s">
        <v>3</v>
      </c>
      <c r="B6319">
        <v>2013</v>
      </c>
      <c r="C6319" t="s">
        <v>203</v>
      </c>
      <c r="D6319" t="s">
        <v>208</v>
      </c>
      <c r="E6319" t="s">
        <v>81</v>
      </c>
      <c r="F6319" t="s">
        <v>329</v>
      </c>
      <c r="G6319">
        <v>11</v>
      </c>
      <c r="H6319" t="s">
        <v>79</v>
      </c>
      <c r="I6319">
        <v>2013</v>
      </c>
      <c r="J6319" t="s">
        <v>92</v>
      </c>
      <c r="K6319" t="s">
        <v>2486</v>
      </c>
      <c r="L6319">
        <v>117623.8562716794</v>
      </c>
      <c r="M6319" s="9" t="str">
        <f>Data[[#This Row],[schedule]]&amp;" | "&amp;Data[[#This Row],[section]]</f>
        <v>SCHEDULE 8: CONSOLIDATION STATEMENT | 8a: CONSOLIDATION STATEMENT</v>
      </c>
      <c r="N6319" s="9" t="str">
        <f t="shared" si="98"/>
        <v>SCHEDULE 8: CONSOLIDATION STATEMENT | 8a: CONSOLIDATION STATEMENT | Airport Company–GAAP | Total operational expenditure</v>
      </c>
    </row>
    <row r="6320" spans="1:14" hidden="1">
      <c r="A6320" t="s">
        <v>3</v>
      </c>
      <c r="B6320">
        <v>2013</v>
      </c>
      <c r="C6320" t="s">
        <v>203</v>
      </c>
      <c r="D6320" t="s">
        <v>208</v>
      </c>
      <c r="E6320" t="s">
        <v>81</v>
      </c>
      <c r="F6320" t="s">
        <v>325</v>
      </c>
      <c r="G6320">
        <v>13</v>
      </c>
      <c r="H6320" t="s">
        <v>261</v>
      </c>
      <c r="I6320">
        <v>2013</v>
      </c>
      <c r="J6320" t="s">
        <v>92</v>
      </c>
      <c r="K6320" t="s">
        <v>2540</v>
      </c>
      <c r="L6320">
        <v>145064.71908868061</v>
      </c>
      <c r="M6320" s="9" t="str">
        <f>Data[[#This Row],[schedule]]&amp;" | "&amp;Data[[#This Row],[section]]</f>
        <v>SCHEDULE 8: CONSOLIDATION STATEMENT | 8a: CONSOLIDATION STATEMENT</v>
      </c>
      <c r="N6320" s="9" t="str">
        <f t="shared" si="98"/>
        <v>SCHEDULE 8: CONSOLIDATION STATEMENT | 8a: CONSOLIDATION STATEMENT | Airport Businesses | Operating surplus / (deficit) before interest, depreciation, revaluations and tax</v>
      </c>
    </row>
    <row r="6321" spans="1:14" hidden="1">
      <c r="A6321" t="s">
        <v>3</v>
      </c>
      <c r="B6321">
        <v>2013</v>
      </c>
      <c r="C6321" t="s">
        <v>203</v>
      </c>
      <c r="D6321" t="s">
        <v>208</v>
      </c>
      <c r="E6321" t="s">
        <v>81</v>
      </c>
      <c r="F6321" t="s">
        <v>326</v>
      </c>
      <c r="G6321">
        <v>13</v>
      </c>
      <c r="H6321" t="s">
        <v>261</v>
      </c>
      <c r="I6321">
        <v>2013</v>
      </c>
      <c r="J6321" t="s">
        <v>92</v>
      </c>
      <c r="K6321" t="s">
        <v>458</v>
      </c>
      <c r="L6321">
        <v>0</v>
      </c>
      <c r="M6321" s="9" t="str">
        <f>Data[[#This Row],[schedule]]&amp;" | "&amp;Data[[#This Row],[section]]</f>
        <v>SCHEDULE 8: CONSOLIDATION STATEMENT | 8a: CONSOLIDATION STATEMENT</v>
      </c>
      <c r="N6321" s="9" t="str">
        <f t="shared" si="98"/>
        <v>SCHEDULE 8: CONSOLIDATION STATEMENT | 8a: CONSOLIDATION STATEMENT | Regulatory/GAAP Adjustments | Operating surplus / (deficit) before interest, depreciation, revaluations and tax</v>
      </c>
    </row>
    <row r="6322" spans="1:14" hidden="1">
      <c r="A6322" t="s">
        <v>3</v>
      </c>
      <c r="B6322">
        <v>2013</v>
      </c>
      <c r="C6322" t="s">
        <v>203</v>
      </c>
      <c r="D6322" t="s">
        <v>208</v>
      </c>
      <c r="E6322" t="s">
        <v>81</v>
      </c>
      <c r="F6322" t="s">
        <v>327</v>
      </c>
      <c r="G6322">
        <v>13</v>
      </c>
      <c r="H6322" t="s">
        <v>261</v>
      </c>
      <c r="I6322">
        <v>2013</v>
      </c>
      <c r="J6322" t="s">
        <v>92</v>
      </c>
      <c r="K6322" t="s">
        <v>2541</v>
      </c>
      <c r="L6322">
        <v>145064.74329868049</v>
      </c>
      <c r="M6322" s="9" t="str">
        <f>Data[[#This Row],[schedule]]&amp;" | "&amp;Data[[#This Row],[section]]</f>
        <v>SCHEDULE 8: CONSOLIDATION STATEMENT | 8a: CONSOLIDATION STATEMENT</v>
      </c>
      <c r="N6322" s="9" t="str">
        <f t="shared" si="98"/>
        <v>SCHEDULE 8: CONSOLIDATION STATEMENT | 8a: CONSOLIDATION STATEMENT | Airport Business–GAAP | Operating surplus / (deficit) before interest, depreciation, revaluations and tax</v>
      </c>
    </row>
    <row r="6323" spans="1:14" hidden="1">
      <c r="A6323" t="s">
        <v>3</v>
      </c>
      <c r="B6323">
        <v>2013</v>
      </c>
      <c r="C6323" t="s">
        <v>203</v>
      </c>
      <c r="D6323" t="s">
        <v>208</v>
      </c>
      <c r="E6323" t="s">
        <v>81</v>
      </c>
      <c r="F6323" t="s">
        <v>328</v>
      </c>
      <c r="G6323">
        <v>13</v>
      </c>
      <c r="H6323" t="s">
        <v>261</v>
      </c>
      <c r="I6323">
        <v>2013</v>
      </c>
      <c r="J6323" t="s">
        <v>92</v>
      </c>
      <c r="K6323" t="s">
        <v>2542</v>
      </c>
      <c r="L6323">
        <v>189921.5584296399</v>
      </c>
      <c r="M6323" s="9" t="str">
        <f>Data[[#This Row],[schedule]]&amp;" | "&amp;Data[[#This Row],[section]]</f>
        <v>SCHEDULE 8: CONSOLIDATION STATEMENT | 8a: CONSOLIDATION STATEMENT</v>
      </c>
      <c r="N6323" s="9" t="str">
        <f t="shared" si="98"/>
        <v>SCHEDULE 8: CONSOLIDATION STATEMENT | 8a: CONSOLIDATION STATEMENT | Unregulated Activities–GAAP | Operating surplus / (deficit) before interest, depreciation, revaluations and tax</v>
      </c>
    </row>
    <row r="6324" spans="1:14" hidden="1">
      <c r="A6324" t="s">
        <v>3</v>
      </c>
      <c r="B6324">
        <v>2013</v>
      </c>
      <c r="C6324" t="s">
        <v>203</v>
      </c>
      <c r="D6324" t="s">
        <v>208</v>
      </c>
      <c r="E6324" t="s">
        <v>81</v>
      </c>
      <c r="F6324" t="s">
        <v>329</v>
      </c>
      <c r="G6324">
        <v>13</v>
      </c>
      <c r="H6324" t="s">
        <v>261</v>
      </c>
      <c r="I6324">
        <v>2013</v>
      </c>
      <c r="J6324" t="s">
        <v>92</v>
      </c>
      <c r="K6324" t="s">
        <v>2543</v>
      </c>
      <c r="L6324">
        <v>334986.30172832042</v>
      </c>
      <c r="M6324" s="9" t="str">
        <f>Data[[#This Row],[schedule]]&amp;" | "&amp;Data[[#This Row],[section]]</f>
        <v>SCHEDULE 8: CONSOLIDATION STATEMENT | 8a: CONSOLIDATION STATEMENT</v>
      </c>
      <c r="N6324" s="9" t="str">
        <f t="shared" si="98"/>
        <v>SCHEDULE 8: CONSOLIDATION STATEMENT | 8a: CONSOLIDATION STATEMENT | Airport Company–GAAP | Operating surplus / (deficit) before interest, depreciation, revaluations and tax</v>
      </c>
    </row>
    <row r="6325" spans="1:14" hidden="1">
      <c r="A6325" t="s">
        <v>3</v>
      </c>
      <c r="B6325">
        <v>2013</v>
      </c>
      <c r="C6325" t="s">
        <v>203</v>
      </c>
      <c r="D6325" t="s">
        <v>208</v>
      </c>
      <c r="E6325" t="s">
        <v>81</v>
      </c>
      <c r="F6325" t="s">
        <v>325</v>
      </c>
      <c r="G6325">
        <v>15</v>
      </c>
      <c r="H6325" t="s">
        <v>262</v>
      </c>
      <c r="I6325">
        <v>2013</v>
      </c>
      <c r="J6325" t="s">
        <v>92</v>
      </c>
      <c r="K6325" t="s">
        <v>2544</v>
      </c>
      <c r="L6325">
        <v>46141.565300135517</v>
      </c>
      <c r="M6325" s="9" t="str">
        <f>Data[[#This Row],[schedule]]&amp;" | "&amp;Data[[#This Row],[section]]</f>
        <v>SCHEDULE 8: CONSOLIDATION STATEMENT | 8a: CONSOLIDATION STATEMENT</v>
      </c>
      <c r="N6325" s="9" t="str">
        <f t="shared" si="98"/>
        <v>SCHEDULE 8: CONSOLIDATION STATEMENT | 8a: CONSOLIDATION STATEMENT | Airport Businesses | Depreciation</v>
      </c>
    </row>
    <row r="6326" spans="1:14" hidden="1">
      <c r="A6326" t="s">
        <v>3</v>
      </c>
      <c r="B6326">
        <v>2013</v>
      </c>
      <c r="C6326" t="s">
        <v>203</v>
      </c>
      <c r="D6326" t="s">
        <v>208</v>
      </c>
      <c r="E6326" t="s">
        <v>81</v>
      </c>
      <c r="F6326" t="s">
        <v>326</v>
      </c>
      <c r="G6326">
        <v>15</v>
      </c>
      <c r="H6326" t="s">
        <v>262</v>
      </c>
      <c r="I6326">
        <v>2013</v>
      </c>
      <c r="J6326" t="s">
        <v>92</v>
      </c>
      <c r="K6326" t="s">
        <v>2545</v>
      </c>
      <c r="L6326">
        <v>1622</v>
      </c>
      <c r="M6326" s="9" t="str">
        <f>Data[[#This Row],[schedule]]&amp;" | "&amp;Data[[#This Row],[section]]</f>
        <v>SCHEDULE 8: CONSOLIDATION STATEMENT | 8a: CONSOLIDATION STATEMENT</v>
      </c>
      <c r="N6326" s="9" t="str">
        <f t="shared" si="98"/>
        <v>SCHEDULE 8: CONSOLIDATION STATEMENT | 8a: CONSOLIDATION STATEMENT | Regulatory/GAAP Adjustments | Depreciation</v>
      </c>
    </row>
    <row r="6327" spans="1:14" hidden="1">
      <c r="A6327" t="s">
        <v>3</v>
      </c>
      <c r="B6327">
        <v>2013</v>
      </c>
      <c r="C6327" t="s">
        <v>203</v>
      </c>
      <c r="D6327" t="s">
        <v>208</v>
      </c>
      <c r="E6327" t="s">
        <v>81</v>
      </c>
      <c r="F6327" t="s">
        <v>327</v>
      </c>
      <c r="G6327">
        <v>15</v>
      </c>
      <c r="H6327" t="s">
        <v>262</v>
      </c>
      <c r="I6327">
        <v>2013</v>
      </c>
      <c r="J6327" t="s">
        <v>92</v>
      </c>
      <c r="K6327" t="s">
        <v>2546</v>
      </c>
      <c r="L6327">
        <v>47764.029794290393</v>
      </c>
      <c r="M6327" s="9" t="str">
        <f>Data[[#This Row],[schedule]]&amp;" | "&amp;Data[[#This Row],[section]]</f>
        <v>SCHEDULE 8: CONSOLIDATION STATEMENT | 8a: CONSOLIDATION STATEMENT</v>
      </c>
      <c r="N6327" s="9" t="str">
        <f t="shared" si="98"/>
        <v>SCHEDULE 8: CONSOLIDATION STATEMENT | 8a: CONSOLIDATION STATEMENT | Airport Business–GAAP | Depreciation</v>
      </c>
    </row>
    <row r="6328" spans="1:14" hidden="1">
      <c r="A6328" t="s">
        <v>3</v>
      </c>
      <c r="B6328">
        <v>2013</v>
      </c>
      <c r="C6328" t="s">
        <v>203</v>
      </c>
      <c r="D6328" t="s">
        <v>208</v>
      </c>
      <c r="E6328" t="s">
        <v>81</v>
      </c>
      <c r="F6328" t="s">
        <v>328</v>
      </c>
      <c r="G6328">
        <v>15</v>
      </c>
      <c r="H6328" t="s">
        <v>262</v>
      </c>
      <c r="I6328">
        <v>2013</v>
      </c>
      <c r="J6328" t="s">
        <v>92</v>
      </c>
      <c r="K6328" t="s">
        <v>2547</v>
      </c>
      <c r="L6328">
        <v>14288.87020570962</v>
      </c>
      <c r="M6328" s="9" t="str">
        <f>Data[[#This Row],[schedule]]&amp;" | "&amp;Data[[#This Row],[section]]</f>
        <v>SCHEDULE 8: CONSOLIDATION STATEMENT | 8a: CONSOLIDATION STATEMENT</v>
      </c>
      <c r="N6328" s="9" t="str">
        <f t="shared" si="98"/>
        <v>SCHEDULE 8: CONSOLIDATION STATEMENT | 8a: CONSOLIDATION STATEMENT | Unregulated Activities–GAAP | Depreciation</v>
      </c>
    </row>
    <row r="6329" spans="1:14" hidden="1">
      <c r="A6329" t="s">
        <v>3</v>
      </c>
      <c r="B6329">
        <v>2013</v>
      </c>
      <c r="C6329" t="s">
        <v>203</v>
      </c>
      <c r="D6329" t="s">
        <v>208</v>
      </c>
      <c r="E6329" t="s">
        <v>81</v>
      </c>
      <c r="F6329" t="s">
        <v>329</v>
      </c>
      <c r="G6329">
        <v>15</v>
      </c>
      <c r="H6329" t="s">
        <v>262</v>
      </c>
      <c r="I6329">
        <v>2013</v>
      </c>
      <c r="J6329" t="s">
        <v>92</v>
      </c>
      <c r="K6329" t="s">
        <v>2548</v>
      </c>
      <c r="L6329">
        <v>62052.9</v>
      </c>
      <c r="M6329" s="9" t="str">
        <f>Data[[#This Row],[schedule]]&amp;" | "&amp;Data[[#This Row],[section]]</f>
        <v>SCHEDULE 8: CONSOLIDATION STATEMENT | 8a: CONSOLIDATION STATEMENT</v>
      </c>
      <c r="N6329" s="9" t="str">
        <f t="shared" si="98"/>
        <v>SCHEDULE 8: CONSOLIDATION STATEMENT | 8a: CONSOLIDATION STATEMENT | Airport Company–GAAP | Depreciation</v>
      </c>
    </row>
    <row r="6330" spans="1:14" hidden="1">
      <c r="A6330" t="s">
        <v>3</v>
      </c>
      <c r="B6330">
        <v>2013</v>
      </c>
      <c r="C6330" t="s">
        <v>203</v>
      </c>
      <c r="D6330" t="s">
        <v>208</v>
      </c>
      <c r="E6330" t="s">
        <v>81</v>
      </c>
      <c r="F6330" t="s">
        <v>325</v>
      </c>
      <c r="G6330">
        <v>16</v>
      </c>
      <c r="H6330" t="s">
        <v>263</v>
      </c>
      <c r="I6330">
        <v>2013</v>
      </c>
      <c r="J6330" t="s">
        <v>92</v>
      </c>
      <c r="K6330" t="s">
        <v>2549</v>
      </c>
      <c r="L6330">
        <v>7652.7159556150837</v>
      </c>
      <c r="M6330" s="9" t="str">
        <f>Data[[#This Row],[schedule]]&amp;" | "&amp;Data[[#This Row],[section]]</f>
        <v>SCHEDULE 8: CONSOLIDATION STATEMENT | 8a: CONSOLIDATION STATEMENT</v>
      </c>
      <c r="N6330" s="9" t="str">
        <f t="shared" si="98"/>
        <v>SCHEDULE 8: CONSOLIDATION STATEMENT | 8a: CONSOLIDATION STATEMENT | Airport Businesses | Revaluations</v>
      </c>
    </row>
    <row r="6331" spans="1:14" hidden="1">
      <c r="A6331" t="s">
        <v>3</v>
      </c>
      <c r="B6331">
        <v>2013</v>
      </c>
      <c r="C6331" t="s">
        <v>203</v>
      </c>
      <c r="D6331" t="s">
        <v>208</v>
      </c>
      <c r="E6331" t="s">
        <v>81</v>
      </c>
      <c r="F6331" t="s">
        <v>326</v>
      </c>
      <c r="G6331">
        <v>16</v>
      </c>
      <c r="H6331" t="s">
        <v>263</v>
      </c>
      <c r="I6331">
        <v>2013</v>
      </c>
      <c r="J6331" t="s">
        <v>92</v>
      </c>
      <c r="K6331" t="s">
        <v>2550</v>
      </c>
      <c r="L6331">
        <v>-7653</v>
      </c>
      <c r="M6331" s="9" t="str">
        <f>Data[[#This Row],[schedule]]&amp;" | "&amp;Data[[#This Row],[section]]</f>
        <v>SCHEDULE 8: CONSOLIDATION STATEMENT | 8a: CONSOLIDATION STATEMENT</v>
      </c>
      <c r="N6331" s="9" t="str">
        <f t="shared" si="98"/>
        <v>SCHEDULE 8: CONSOLIDATION STATEMENT | 8a: CONSOLIDATION STATEMENT | Regulatory/GAAP Adjustments | Revaluations</v>
      </c>
    </row>
    <row r="6332" spans="1:14" hidden="1">
      <c r="A6332" t="s">
        <v>3</v>
      </c>
      <c r="B6332">
        <v>2013</v>
      </c>
      <c r="C6332" t="s">
        <v>203</v>
      </c>
      <c r="D6332" t="s">
        <v>208</v>
      </c>
      <c r="E6332" t="s">
        <v>81</v>
      </c>
      <c r="F6332" t="s">
        <v>327</v>
      </c>
      <c r="G6332">
        <v>16</v>
      </c>
      <c r="H6332" t="s">
        <v>263</v>
      </c>
      <c r="I6332">
        <v>2013</v>
      </c>
      <c r="J6332" t="s">
        <v>92</v>
      </c>
      <c r="K6332" t="s">
        <v>458</v>
      </c>
      <c r="L6332">
        <v>0</v>
      </c>
      <c r="M6332" s="9" t="str">
        <f>Data[[#This Row],[schedule]]&amp;" | "&amp;Data[[#This Row],[section]]</f>
        <v>SCHEDULE 8: CONSOLIDATION STATEMENT | 8a: CONSOLIDATION STATEMENT</v>
      </c>
      <c r="N6332" s="9" t="str">
        <f t="shared" si="98"/>
        <v>SCHEDULE 8: CONSOLIDATION STATEMENT | 8a: CONSOLIDATION STATEMENT | Airport Business–GAAP | Revaluations</v>
      </c>
    </row>
    <row r="6333" spans="1:14" hidden="1">
      <c r="A6333" t="s">
        <v>3</v>
      </c>
      <c r="B6333">
        <v>2013</v>
      </c>
      <c r="C6333" t="s">
        <v>203</v>
      </c>
      <c r="D6333" t="s">
        <v>208</v>
      </c>
      <c r="E6333" t="s">
        <v>81</v>
      </c>
      <c r="F6333" t="s">
        <v>328</v>
      </c>
      <c r="G6333">
        <v>16</v>
      </c>
      <c r="H6333" t="s">
        <v>263</v>
      </c>
      <c r="I6333">
        <v>2013</v>
      </c>
      <c r="J6333" t="s">
        <v>92</v>
      </c>
      <c r="K6333" t="s">
        <v>2551</v>
      </c>
      <c r="L6333">
        <v>23091.117999999999</v>
      </c>
      <c r="M6333" s="9" t="str">
        <f>Data[[#This Row],[schedule]]&amp;" | "&amp;Data[[#This Row],[section]]</f>
        <v>SCHEDULE 8: CONSOLIDATION STATEMENT | 8a: CONSOLIDATION STATEMENT</v>
      </c>
      <c r="N6333" s="9" t="str">
        <f t="shared" si="98"/>
        <v>SCHEDULE 8: CONSOLIDATION STATEMENT | 8a: CONSOLIDATION STATEMENT | Unregulated Activities–GAAP | Revaluations</v>
      </c>
    </row>
    <row r="6334" spans="1:14" hidden="1">
      <c r="A6334" t="s">
        <v>3</v>
      </c>
      <c r="B6334">
        <v>2013</v>
      </c>
      <c r="C6334" t="s">
        <v>203</v>
      </c>
      <c r="D6334" t="s">
        <v>208</v>
      </c>
      <c r="E6334" t="s">
        <v>81</v>
      </c>
      <c r="F6334" t="s">
        <v>329</v>
      </c>
      <c r="G6334">
        <v>16</v>
      </c>
      <c r="H6334" t="s">
        <v>263</v>
      </c>
      <c r="I6334">
        <v>2013</v>
      </c>
      <c r="J6334" t="s">
        <v>92</v>
      </c>
      <c r="K6334" t="s">
        <v>2551</v>
      </c>
      <c r="L6334">
        <v>23091.117999999999</v>
      </c>
      <c r="M6334" s="9" t="str">
        <f>Data[[#This Row],[schedule]]&amp;" | "&amp;Data[[#This Row],[section]]</f>
        <v>SCHEDULE 8: CONSOLIDATION STATEMENT | 8a: CONSOLIDATION STATEMENT</v>
      </c>
      <c r="N6334" s="9" t="str">
        <f t="shared" si="98"/>
        <v>SCHEDULE 8: CONSOLIDATION STATEMENT | 8a: CONSOLIDATION STATEMENT | Airport Company–GAAP | Revaluations</v>
      </c>
    </row>
    <row r="6335" spans="1:14" hidden="1">
      <c r="A6335" t="s">
        <v>3</v>
      </c>
      <c r="B6335">
        <v>2013</v>
      </c>
      <c r="C6335" t="s">
        <v>203</v>
      </c>
      <c r="D6335" t="s">
        <v>208</v>
      </c>
      <c r="E6335" t="s">
        <v>81</v>
      </c>
      <c r="F6335" t="s">
        <v>325</v>
      </c>
      <c r="G6335">
        <v>17</v>
      </c>
      <c r="H6335" t="s">
        <v>264</v>
      </c>
      <c r="I6335">
        <v>2013</v>
      </c>
      <c r="J6335" t="s">
        <v>92</v>
      </c>
      <c r="K6335" t="s">
        <v>2552</v>
      </c>
      <c r="L6335">
        <v>30373.502338990569</v>
      </c>
      <c r="M6335" s="9" t="str">
        <f>Data[[#This Row],[schedule]]&amp;" | "&amp;Data[[#This Row],[section]]</f>
        <v>SCHEDULE 8: CONSOLIDATION STATEMENT | 8a: CONSOLIDATION STATEMENT</v>
      </c>
      <c r="N6335" s="9" t="str">
        <f t="shared" si="98"/>
        <v>SCHEDULE 8: CONSOLIDATION STATEMENT | 8a: CONSOLIDATION STATEMENT | Airport Businesses | Tax expense</v>
      </c>
    </row>
    <row r="6336" spans="1:14" hidden="1">
      <c r="A6336" t="s">
        <v>3</v>
      </c>
      <c r="B6336">
        <v>2013</v>
      </c>
      <c r="C6336" t="s">
        <v>203</v>
      </c>
      <c r="D6336" t="s">
        <v>208</v>
      </c>
      <c r="E6336" t="s">
        <v>81</v>
      </c>
      <c r="F6336" t="s">
        <v>326</v>
      </c>
      <c r="G6336">
        <v>17</v>
      </c>
      <c r="H6336" t="s">
        <v>264</v>
      </c>
      <c r="I6336">
        <v>2013</v>
      </c>
      <c r="J6336" t="s">
        <v>92</v>
      </c>
      <c r="K6336" t="s">
        <v>2553</v>
      </c>
      <c r="L6336">
        <v>-3111</v>
      </c>
      <c r="M6336" s="9" t="str">
        <f>Data[[#This Row],[schedule]]&amp;" | "&amp;Data[[#This Row],[section]]</f>
        <v>SCHEDULE 8: CONSOLIDATION STATEMENT | 8a: CONSOLIDATION STATEMENT</v>
      </c>
      <c r="N6336" s="9" t="str">
        <f t="shared" si="98"/>
        <v>SCHEDULE 8: CONSOLIDATION STATEMENT | 8a: CONSOLIDATION STATEMENT | Regulatory/GAAP Adjustments | Tax expense</v>
      </c>
    </row>
    <row r="6337" spans="1:14" hidden="1">
      <c r="A6337" t="s">
        <v>3</v>
      </c>
      <c r="B6337">
        <v>2013</v>
      </c>
      <c r="C6337" t="s">
        <v>203</v>
      </c>
      <c r="D6337" t="s">
        <v>208</v>
      </c>
      <c r="E6337" t="s">
        <v>81</v>
      </c>
      <c r="F6337" t="s">
        <v>327</v>
      </c>
      <c r="G6337">
        <v>17</v>
      </c>
      <c r="H6337" t="s">
        <v>264</v>
      </c>
      <c r="I6337">
        <v>2013</v>
      </c>
      <c r="J6337" t="s">
        <v>92</v>
      </c>
      <c r="K6337" t="s">
        <v>2554</v>
      </c>
      <c r="L6337">
        <v>27262.403464656891</v>
      </c>
      <c r="M6337" s="9" t="str">
        <f>Data[[#This Row],[schedule]]&amp;" | "&amp;Data[[#This Row],[section]]</f>
        <v>SCHEDULE 8: CONSOLIDATION STATEMENT | 8a: CONSOLIDATION STATEMENT</v>
      </c>
      <c r="N6337" s="9" t="str">
        <f t="shared" si="98"/>
        <v>SCHEDULE 8: CONSOLIDATION STATEMENT | 8a: CONSOLIDATION STATEMENT | Airport Business–GAAP | Tax expense</v>
      </c>
    </row>
    <row r="6338" spans="1:14" hidden="1">
      <c r="A6338" t="s">
        <v>3</v>
      </c>
      <c r="B6338">
        <v>2013</v>
      </c>
      <c r="C6338" t="s">
        <v>203</v>
      </c>
      <c r="D6338" t="s">
        <v>208</v>
      </c>
      <c r="E6338" t="s">
        <v>81</v>
      </c>
      <c r="F6338" t="s">
        <v>328</v>
      </c>
      <c r="G6338">
        <v>17</v>
      </c>
      <c r="H6338" t="s">
        <v>264</v>
      </c>
      <c r="I6338">
        <v>2013</v>
      </c>
      <c r="J6338" t="s">
        <v>92</v>
      </c>
      <c r="K6338" t="s">
        <v>2555</v>
      </c>
      <c r="L6338">
        <v>50271.34268640347</v>
      </c>
      <c r="M6338" s="9" t="str">
        <f>Data[[#This Row],[schedule]]&amp;" | "&amp;Data[[#This Row],[section]]</f>
        <v>SCHEDULE 8: CONSOLIDATION STATEMENT | 8a: CONSOLIDATION STATEMENT</v>
      </c>
      <c r="N6338" s="9" t="str">
        <f t="shared" ref="N6338:N6401" si="99">SUBSTITUTE(SUBSTITUTE(SUBSTITUTE(C6338&amp;" | "&amp;D6338&amp;" | "&amp;E6338&amp;" | "&amp;F6338&amp;" | "&amp;H6338," |  |  | "," | ")," |  |  | "," | ")," |  | "," | ")</f>
        <v>SCHEDULE 8: CONSOLIDATION STATEMENT | 8a: CONSOLIDATION STATEMENT | Unregulated Activities–GAAP | Tax expense</v>
      </c>
    </row>
    <row r="6339" spans="1:14" hidden="1">
      <c r="A6339" t="s">
        <v>3</v>
      </c>
      <c r="B6339">
        <v>2013</v>
      </c>
      <c r="C6339" t="s">
        <v>203</v>
      </c>
      <c r="D6339" t="s">
        <v>208</v>
      </c>
      <c r="E6339" t="s">
        <v>81</v>
      </c>
      <c r="F6339" t="s">
        <v>329</v>
      </c>
      <c r="G6339">
        <v>17</v>
      </c>
      <c r="H6339" t="s">
        <v>264</v>
      </c>
      <c r="I6339">
        <v>2013</v>
      </c>
      <c r="J6339" t="s">
        <v>92</v>
      </c>
      <c r="K6339" t="s">
        <v>2556</v>
      </c>
      <c r="L6339">
        <v>77533.746151060361</v>
      </c>
      <c r="M6339" s="9" t="str">
        <f>Data[[#This Row],[schedule]]&amp;" | "&amp;Data[[#This Row],[section]]</f>
        <v>SCHEDULE 8: CONSOLIDATION STATEMENT | 8a: CONSOLIDATION STATEMENT</v>
      </c>
      <c r="N6339" s="9" t="str">
        <f t="shared" si="99"/>
        <v>SCHEDULE 8: CONSOLIDATION STATEMENT | 8a: CONSOLIDATION STATEMENT | Airport Company–GAAP | Tax expense</v>
      </c>
    </row>
    <row r="6340" spans="1:14" hidden="1">
      <c r="A6340" t="s">
        <v>3</v>
      </c>
      <c r="B6340">
        <v>2013</v>
      </c>
      <c r="C6340" t="s">
        <v>203</v>
      </c>
      <c r="D6340" t="s">
        <v>208</v>
      </c>
      <c r="E6340" t="s">
        <v>81</v>
      </c>
      <c r="F6340" t="s">
        <v>325</v>
      </c>
      <c r="G6340">
        <v>19</v>
      </c>
      <c r="H6340" t="s">
        <v>265</v>
      </c>
      <c r="I6340">
        <v>2013</v>
      </c>
      <c r="J6340" t="s">
        <v>92</v>
      </c>
      <c r="K6340" t="s">
        <v>2557</v>
      </c>
      <c r="L6340">
        <v>76202.367405169542</v>
      </c>
      <c r="M6340" s="9" t="str">
        <f>Data[[#This Row],[schedule]]&amp;" | "&amp;Data[[#This Row],[section]]</f>
        <v>SCHEDULE 8: CONSOLIDATION STATEMENT | 8a: CONSOLIDATION STATEMENT</v>
      </c>
      <c r="N6340" s="9" t="str">
        <f t="shared" si="99"/>
        <v xml:space="preserve">SCHEDULE 8: CONSOLIDATION STATEMENT | 8a: CONSOLIDATION STATEMENT | Airport Businesses | Net operating surplus / (deficit) before interest </v>
      </c>
    </row>
    <row r="6341" spans="1:14" hidden="1">
      <c r="A6341" t="s">
        <v>3</v>
      </c>
      <c r="B6341">
        <v>2013</v>
      </c>
      <c r="C6341" t="s">
        <v>203</v>
      </c>
      <c r="D6341" t="s">
        <v>208</v>
      </c>
      <c r="E6341" t="s">
        <v>81</v>
      </c>
      <c r="F6341" t="s">
        <v>326</v>
      </c>
      <c r="G6341">
        <v>19</v>
      </c>
      <c r="H6341" t="s">
        <v>265</v>
      </c>
      <c r="I6341">
        <v>2013</v>
      </c>
      <c r="J6341" t="s">
        <v>92</v>
      </c>
      <c r="K6341" t="s">
        <v>2558</v>
      </c>
      <c r="L6341">
        <v>-6164</v>
      </c>
      <c r="M6341" s="9" t="str">
        <f>Data[[#This Row],[schedule]]&amp;" | "&amp;Data[[#This Row],[section]]</f>
        <v>SCHEDULE 8: CONSOLIDATION STATEMENT | 8a: CONSOLIDATION STATEMENT</v>
      </c>
      <c r="N6341" s="9" t="str">
        <f t="shared" si="99"/>
        <v xml:space="preserve">SCHEDULE 8: CONSOLIDATION STATEMENT | 8a: CONSOLIDATION STATEMENT | Regulatory/GAAP Adjustments | Net operating surplus / (deficit) before interest </v>
      </c>
    </row>
    <row r="6342" spans="1:14" hidden="1">
      <c r="A6342" t="s">
        <v>3</v>
      </c>
      <c r="B6342">
        <v>2013</v>
      </c>
      <c r="C6342" t="s">
        <v>203</v>
      </c>
      <c r="D6342" t="s">
        <v>208</v>
      </c>
      <c r="E6342" t="s">
        <v>81</v>
      </c>
      <c r="F6342" t="s">
        <v>327</v>
      </c>
      <c r="G6342">
        <v>19</v>
      </c>
      <c r="H6342" t="s">
        <v>265</v>
      </c>
      <c r="I6342">
        <v>2013</v>
      </c>
      <c r="J6342" t="s">
        <v>92</v>
      </c>
      <c r="K6342" t="s">
        <v>2559</v>
      </c>
      <c r="L6342">
        <v>70038.310039733246</v>
      </c>
      <c r="M6342" s="9" t="str">
        <f>Data[[#This Row],[schedule]]&amp;" | "&amp;Data[[#This Row],[section]]</f>
        <v>SCHEDULE 8: CONSOLIDATION STATEMENT | 8a: CONSOLIDATION STATEMENT</v>
      </c>
      <c r="N6342" s="9" t="str">
        <f t="shared" si="99"/>
        <v xml:space="preserve">SCHEDULE 8: CONSOLIDATION STATEMENT | 8a: CONSOLIDATION STATEMENT | Airport Business–GAAP | Net operating surplus / (deficit) before interest </v>
      </c>
    </row>
    <row r="6343" spans="1:14" hidden="1">
      <c r="A6343" t="s">
        <v>3</v>
      </c>
      <c r="B6343">
        <v>2013</v>
      </c>
      <c r="C6343" t="s">
        <v>203</v>
      </c>
      <c r="D6343" t="s">
        <v>208</v>
      </c>
      <c r="E6343" t="s">
        <v>81</v>
      </c>
      <c r="F6343" t="s">
        <v>328</v>
      </c>
      <c r="G6343">
        <v>19</v>
      </c>
      <c r="H6343" t="s">
        <v>265</v>
      </c>
      <c r="I6343">
        <v>2013</v>
      </c>
      <c r="J6343" t="s">
        <v>92</v>
      </c>
      <c r="K6343" t="s">
        <v>2560</v>
      </c>
      <c r="L6343">
        <v>148452.46353752681</v>
      </c>
      <c r="M6343" s="9" t="str">
        <f>Data[[#This Row],[schedule]]&amp;" | "&amp;Data[[#This Row],[section]]</f>
        <v>SCHEDULE 8: CONSOLIDATION STATEMENT | 8a: CONSOLIDATION STATEMENT</v>
      </c>
      <c r="N6343" s="9" t="str">
        <f t="shared" si="99"/>
        <v xml:space="preserve">SCHEDULE 8: CONSOLIDATION STATEMENT | 8a: CONSOLIDATION STATEMENT | Unregulated Activities–GAAP | Net operating surplus / (deficit) before interest </v>
      </c>
    </row>
    <row r="6344" spans="1:14" hidden="1">
      <c r="A6344" t="s">
        <v>3</v>
      </c>
      <c r="B6344">
        <v>2013</v>
      </c>
      <c r="C6344" t="s">
        <v>203</v>
      </c>
      <c r="D6344" t="s">
        <v>208</v>
      </c>
      <c r="E6344" t="s">
        <v>81</v>
      </c>
      <c r="F6344" t="s">
        <v>329</v>
      </c>
      <c r="G6344">
        <v>19</v>
      </c>
      <c r="H6344" t="s">
        <v>265</v>
      </c>
      <c r="I6344">
        <v>2013</v>
      </c>
      <c r="J6344" t="s">
        <v>92</v>
      </c>
      <c r="K6344" t="s">
        <v>2561</v>
      </c>
      <c r="L6344">
        <v>218490.77357726</v>
      </c>
      <c r="M6344" s="9" t="str">
        <f>Data[[#This Row],[schedule]]&amp;" | "&amp;Data[[#This Row],[section]]</f>
        <v>SCHEDULE 8: CONSOLIDATION STATEMENT | 8a: CONSOLIDATION STATEMENT</v>
      </c>
      <c r="N6344" s="9" t="str">
        <f t="shared" si="99"/>
        <v xml:space="preserve">SCHEDULE 8: CONSOLIDATION STATEMENT | 8a: CONSOLIDATION STATEMENT | Airport Company–GAAP | Net operating surplus / (deficit) before interest </v>
      </c>
    </row>
    <row r="6345" spans="1:14" hidden="1">
      <c r="A6345" t="s">
        <v>3</v>
      </c>
      <c r="B6345">
        <v>2013</v>
      </c>
      <c r="C6345" t="s">
        <v>203</v>
      </c>
      <c r="D6345" t="s">
        <v>208</v>
      </c>
      <c r="E6345" t="s">
        <v>81</v>
      </c>
      <c r="F6345" t="s">
        <v>325</v>
      </c>
      <c r="G6345">
        <v>21</v>
      </c>
      <c r="H6345" t="s">
        <v>266</v>
      </c>
      <c r="I6345">
        <v>2013</v>
      </c>
      <c r="J6345" t="s">
        <v>92</v>
      </c>
      <c r="K6345" t="s">
        <v>2533</v>
      </c>
      <c r="L6345">
        <v>1124518.5488138711</v>
      </c>
      <c r="M6345" s="9" t="str">
        <f>Data[[#This Row],[schedule]]&amp;" | "&amp;Data[[#This Row],[section]]</f>
        <v>SCHEDULE 8: CONSOLIDATION STATEMENT | 8a: CONSOLIDATION STATEMENT</v>
      </c>
      <c r="N6345" s="9" t="str">
        <f t="shared" si="99"/>
        <v xml:space="preserve">SCHEDULE 8: CONSOLIDATION STATEMENT | 8a: CONSOLIDATION STATEMENT | Airport Businesses | Property plant and equipment </v>
      </c>
    </row>
    <row r="6346" spans="1:14" hidden="1">
      <c r="A6346" t="s">
        <v>3</v>
      </c>
      <c r="B6346">
        <v>2013</v>
      </c>
      <c r="C6346" t="s">
        <v>203</v>
      </c>
      <c r="D6346" t="s">
        <v>208</v>
      </c>
      <c r="E6346" t="s">
        <v>81</v>
      </c>
      <c r="F6346" t="s">
        <v>326</v>
      </c>
      <c r="G6346">
        <v>21</v>
      </c>
      <c r="H6346" t="s">
        <v>266</v>
      </c>
      <c r="I6346">
        <v>2013</v>
      </c>
      <c r="J6346" t="s">
        <v>92</v>
      </c>
      <c r="K6346" t="s">
        <v>2562</v>
      </c>
      <c r="L6346">
        <v>425144</v>
      </c>
      <c r="M6346" s="9" t="str">
        <f>Data[[#This Row],[schedule]]&amp;" | "&amp;Data[[#This Row],[section]]</f>
        <v>SCHEDULE 8: CONSOLIDATION STATEMENT | 8a: CONSOLIDATION STATEMENT</v>
      </c>
      <c r="N6346" s="9" t="str">
        <f t="shared" si="99"/>
        <v xml:space="preserve">SCHEDULE 8: CONSOLIDATION STATEMENT | 8a: CONSOLIDATION STATEMENT | Regulatory/GAAP Adjustments | Property plant and equipment </v>
      </c>
    </row>
    <row r="6347" spans="1:14" hidden="1">
      <c r="A6347" t="s">
        <v>3</v>
      </c>
      <c r="B6347">
        <v>2013</v>
      </c>
      <c r="C6347" t="s">
        <v>203</v>
      </c>
      <c r="D6347" t="s">
        <v>208</v>
      </c>
      <c r="E6347" t="s">
        <v>81</v>
      </c>
      <c r="F6347" t="s">
        <v>327</v>
      </c>
      <c r="G6347">
        <v>21</v>
      </c>
      <c r="H6347" t="s">
        <v>266</v>
      </c>
      <c r="I6347">
        <v>2013</v>
      </c>
      <c r="J6347" t="s">
        <v>92</v>
      </c>
      <c r="K6347" t="s">
        <v>2563</v>
      </c>
      <c r="L6347">
        <v>1549662.5322117549</v>
      </c>
      <c r="M6347" s="9" t="str">
        <f>Data[[#This Row],[schedule]]&amp;" | "&amp;Data[[#This Row],[section]]</f>
        <v>SCHEDULE 8: CONSOLIDATION STATEMENT | 8a: CONSOLIDATION STATEMENT</v>
      </c>
      <c r="N6347" s="9" t="str">
        <f t="shared" si="99"/>
        <v xml:space="preserve">SCHEDULE 8: CONSOLIDATION STATEMENT | 8a: CONSOLIDATION STATEMENT | Airport Business–GAAP | Property plant and equipment </v>
      </c>
    </row>
    <row r="6348" spans="1:14" hidden="1">
      <c r="A6348" t="s">
        <v>3</v>
      </c>
      <c r="B6348">
        <v>2013</v>
      </c>
      <c r="C6348" t="s">
        <v>203</v>
      </c>
      <c r="D6348" t="s">
        <v>208</v>
      </c>
      <c r="E6348" t="s">
        <v>81</v>
      </c>
      <c r="F6348" t="s">
        <v>328</v>
      </c>
      <c r="G6348">
        <v>21</v>
      </c>
      <c r="H6348" t="s">
        <v>266</v>
      </c>
      <c r="I6348">
        <v>2013</v>
      </c>
      <c r="J6348" t="s">
        <v>92</v>
      </c>
      <c r="K6348" t="s">
        <v>2564</v>
      </c>
      <c r="L6348">
        <v>1470584.4677882451</v>
      </c>
      <c r="M6348" s="9" t="str">
        <f>Data[[#This Row],[schedule]]&amp;" | "&amp;Data[[#This Row],[section]]</f>
        <v>SCHEDULE 8: CONSOLIDATION STATEMENT | 8a: CONSOLIDATION STATEMENT</v>
      </c>
      <c r="N6348" s="9" t="str">
        <f t="shared" si="99"/>
        <v xml:space="preserve">SCHEDULE 8: CONSOLIDATION STATEMENT | 8a: CONSOLIDATION STATEMENT | Unregulated Activities–GAAP | Property plant and equipment </v>
      </c>
    </row>
    <row r="6349" spans="1:14" hidden="1">
      <c r="A6349" t="s">
        <v>3</v>
      </c>
      <c r="B6349">
        <v>2013</v>
      </c>
      <c r="C6349" t="s">
        <v>203</v>
      </c>
      <c r="D6349" t="s">
        <v>208</v>
      </c>
      <c r="E6349" t="s">
        <v>81</v>
      </c>
      <c r="F6349" t="s">
        <v>329</v>
      </c>
      <c r="G6349">
        <v>21</v>
      </c>
      <c r="H6349" t="s">
        <v>266</v>
      </c>
      <c r="I6349">
        <v>2013</v>
      </c>
      <c r="J6349" t="s">
        <v>92</v>
      </c>
      <c r="K6349" t="s">
        <v>2565</v>
      </c>
      <c r="L6349">
        <v>3020247</v>
      </c>
      <c r="M6349" s="9" t="str">
        <f>Data[[#This Row],[schedule]]&amp;" | "&amp;Data[[#This Row],[section]]</f>
        <v>SCHEDULE 8: CONSOLIDATION STATEMENT | 8a: CONSOLIDATION STATEMENT</v>
      </c>
      <c r="N6349" s="9" t="str">
        <f t="shared" si="99"/>
        <v xml:space="preserve">SCHEDULE 8: CONSOLIDATION STATEMENT | 8a: CONSOLIDATION STATEMENT | Airport Company–GAAP | Property plant and equipment </v>
      </c>
    </row>
    <row r="6350" spans="1:14" hidden="1">
      <c r="A6350" t="s">
        <v>3</v>
      </c>
      <c r="B6350">
        <v>2013</v>
      </c>
      <c r="C6350" t="s">
        <v>204</v>
      </c>
      <c r="D6350" t="s">
        <v>209</v>
      </c>
      <c r="E6350" t="s">
        <v>81</v>
      </c>
      <c r="F6350" t="s">
        <v>330</v>
      </c>
      <c r="G6350">
        <v>8</v>
      </c>
      <c r="H6350" t="s">
        <v>173</v>
      </c>
      <c r="I6350">
        <v>2013</v>
      </c>
      <c r="J6350" t="s">
        <v>92</v>
      </c>
      <c r="K6350" t="s">
        <v>458</v>
      </c>
      <c r="L6350">
        <v>0</v>
      </c>
      <c r="M6350" s="9" t="str">
        <f>Data[[#This Row],[schedule]]&amp;" | "&amp;Data[[#This Row],[section]]</f>
        <v>SCHEDULE 7: REPORT ON SEGMENTED INFORMATION | 7.a</v>
      </c>
      <c r="N6350" s="9" t="str">
        <f t="shared" si="99"/>
        <v>SCHEDULE 7: REPORT ON SEGMENTED INFORMATION | 7.a | Specified Passenger Terminal Activities | Airfield</v>
      </c>
    </row>
    <row r="6351" spans="1:14" hidden="1">
      <c r="A6351" t="s">
        <v>3</v>
      </c>
      <c r="B6351">
        <v>2013</v>
      </c>
      <c r="C6351" t="s">
        <v>204</v>
      </c>
      <c r="D6351" t="s">
        <v>209</v>
      </c>
      <c r="E6351" t="s">
        <v>81</v>
      </c>
      <c r="F6351" t="s">
        <v>321</v>
      </c>
      <c r="G6351">
        <v>8</v>
      </c>
      <c r="H6351" t="s">
        <v>173</v>
      </c>
      <c r="I6351">
        <v>2013</v>
      </c>
      <c r="J6351" t="s">
        <v>92</v>
      </c>
      <c r="K6351" t="s">
        <v>2566</v>
      </c>
      <c r="L6351">
        <v>81572.873510000005</v>
      </c>
      <c r="M6351" s="9" t="str">
        <f>Data[[#This Row],[schedule]]&amp;" | "&amp;Data[[#This Row],[section]]</f>
        <v>SCHEDULE 7: REPORT ON SEGMENTED INFORMATION | 7.a</v>
      </c>
      <c r="N6351" s="9" t="str">
        <f t="shared" si="99"/>
        <v>SCHEDULE 7: REPORT ON SEGMENTED INFORMATION | 7.a | Airfield Activities | Airfield</v>
      </c>
    </row>
    <row r="6352" spans="1:14" hidden="1">
      <c r="A6352" t="s">
        <v>3</v>
      </c>
      <c r="B6352">
        <v>2013</v>
      </c>
      <c r="C6352" t="s">
        <v>204</v>
      </c>
      <c r="D6352" t="s">
        <v>209</v>
      </c>
      <c r="E6352" t="s">
        <v>81</v>
      </c>
      <c r="F6352" t="s">
        <v>322</v>
      </c>
      <c r="G6352">
        <v>8</v>
      </c>
      <c r="H6352" t="s">
        <v>173</v>
      </c>
      <c r="I6352">
        <v>2013</v>
      </c>
      <c r="J6352" t="s">
        <v>92</v>
      </c>
      <c r="K6352" t="s">
        <v>458</v>
      </c>
      <c r="L6352">
        <v>0</v>
      </c>
      <c r="M6352" s="9" t="str">
        <f>Data[[#This Row],[schedule]]&amp;" | "&amp;Data[[#This Row],[section]]</f>
        <v>SCHEDULE 7: REPORT ON SEGMENTED INFORMATION | 7.a</v>
      </c>
      <c r="N6352" s="9" t="str">
        <f t="shared" si="99"/>
        <v>SCHEDULE 7: REPORT ON SEGMENTED INFORMATION | 7.a | Aircraft and Freight Activities | Airfield</v>
      </c>
    </row>
    <row r="6353" spans="1:14" hidden="1">
      <c r="A6353" t="s">
        <v>3</v>
      </c>
      <c r="B6353">
        <v>2013</v>
      </c>
      <c r="C6353" t="s">
        <v>204</v>
      </c>
      <c r="D6353" t="s">
        <v>209</v>
      </c>
      <c r="E6353" t="s">
        <v>81</v>
      </c>
      <c r="F6353" t="s">
        <v>323</v>
      </c>
      <c r="G6353">
        <v>8</v>
      </c>
      <c r="H6353" t="s">
        <v>173</v>
      </c>
      <c r="I6353">
        <v>2013</v>
      </c>
      <c r="J6353" t="s">
        <v>92</v>
      </c>
      <c r="K6353" t="s">
        <v>2566</v>
      </c>
      <c r="L6353">
        <v>81572.873510000005</v>
      </c>
      <c r="M6353" s="9" t="str">
        <f>Data[[#This Row],[schedule]]&amp;" | "&amp;Data[[#This Row],[section]]</f>
        <v>SCHEDULE 7: REPORT ON SEGMENTED INFORMATION | 7.a</v>
      </c>
      <c r="N6353" s="9" t="str">
        <f t="shared" si="99"/>
        <v>SCHEDULE 7: REPORT ON SEGMENTED INFORMATION | 7.a | Airport Business | Airfield</v>
      </c>
    </row>
    <row r="6354" spans="1:14" hidden="1">
      <c r="A6354" t="s">
        <v>3</v>
      </c>
      <c r="B6354">
        <v>2013</v>
      </c>
      <c r="C6354" t="s">
        <v>204</v>
      </c>
      <c r="D6354" t="s">
        <v>209</v>
      </c>
      <c r="E6354" t="s">
        <v>81</v>
      </c>
      <c r="F6354" t="s">
        <v>330</v>
      </c>
      <c r="G6354">
        <v>9</v>
      </c>
      <c r="H6354" t="s">
        <v>174</v>
      </c>
      <c r="I6354">
        <v>2013</v>
      </c>
      <c r="J6354" t="s">
        <v>92</v>
      </c>
      <c r="K6354" t="s">
        <v>2567</v>
      </c>
      <c r="L6354">
        <v>120242.19955</v>
      </c>
      <c r="M6354" s="9" t="str">
        <f>Data[[#This Row],[schedule]]&amp;" | "&amp;Data[[#This Row],[section]]</f>
        <v>SCHEDULE 7: REPORT ON SEGMENTED INFORMATION | 7.a</v>
      </c>
      <c r="N6354" s="9" t="str">
        <f t="shared" si="99"/>
        <v>SCHEDULE 7: REPORT ON SEGMENTED INFORMATION | 7.a | Specified Passenger Terminal Activities | Passenger Services Charge</v>
      </c>
    </row>
    <row r="6355" spans="1:14" hidden="1">
      <c r="A6355" t="s">
        <v>3</v>
      </c>
      <c r="B6355">
        <v>2013</v>
      </c>
      <c r="C6355" t="s">
        <v>204</v>
      </c>
      <c r="D6355" t="s">
        <v>209</v>
      </c>
      <c r="E6355" t="s">
        <v>81</v>
      </c>
      <c r="F6355" t="s">
        <v>321</v>
      </c>
      <c r="G6355">
        <v>9</v>
      </c>
      <c r="H6355" t="s">
        <v>174</v>
      </c>
      <c r="I6355">
        <v>2013</v>
      </c>
      <c r="J6355" t="s">
        <v>92</v>
      </c>
      <c r="K6355" t="s">
        <v>458</v>
      </c>
      <c r="L6355">
        <v>0</v>
      </c>
      <c r="M6355" s="9" t="str">
        <f>Data[[#This Row],[schedule]]&amp;" | "&amp;Data[[#This Row],[section]]</f>
        <v>SCHEDULE 7: REPORT ON SEGMENTED INFORMATION | 7.a</v>
      </c>
      <c r="N6355" s="9" t="str">
        <f t="shared" si="99"/>
        <v>SCHEDULE 7: REPORT ON SEGMENTED INFORMATION | 7.a | Airfield Activities | Passenger Services Charge</v>
      </c>
    </row>
    <row r="6356" spans="1:14" hidden="1">
      <c r="A6356" t="s">
        <v>3</v>
      </c>
      <c r="B6356">
        <v>2013</v>
      </c>
      <c r="C6356" t="s">
        <v>204</v>
      </c>
      <c r="D6356" t="s">
        <v>209</v>
      </c>
      <c r="E6356" t="s">
        <v>81</v>
      </c>
      <c r="F6356" t="s">
        <v>322</v>
      </c>
      <c r="G6356">
        <v>9</v>
      </c>
      <c r="H6356" t="s">
        <v>174</v>
      </c>
      <c r="I6356">
        <v>2013</v>
      </c>
      <c r="J6356" t="s">
        <v>92</v>
      </c>
      <c r="K6356" t="s">
        <v>458</v>
      </c>
      <c r="L6356">
        <v>0</v>
      </c>
      <c r="M6356" s="9" t="str">
        <f>Data[[#This Row],[schedule]]&amp;" | "&amp;Data[[#This Row],[section]]</f>
        <v>SCHEDULE 7: REPORT ON SEGMENTED INFORMATION | 7.a</v>
      </c>
      <c r="N6356" s="9" t="str">
        <f t="shared" si="99"/>
        <v>SCHEDULE 7: REPORT ON SEGMENTED INFORMATION | 7.a | Aircraft and Freight Activities | Passenger Services Charge</v>
      </c>
    </row>
    <row r="6357" spans="1:14" hidden="1">
      <c r="A6357" t="s">
        <v>3</v>
      </c>
      <c r="B6357">
        <v>2013</v>
      </c>
      <c r="C6357" t="s">
        <v>204</v>
      </c>
      <c r="D6357" t="s">
        <v>209</v>
      </c>
      <c r="E6357" t="s">
        <v>81</v>
      </c>
      <c r="F6357" t="s">
        <v>323</v>
      </c>
      <c r="G6357">
        <v>9</v>
      </c>
      <c r="H6357" t="s">
        <v>174</v>
      </c>
      <c r="I6357">
        <v>2013</v>
      </c>
      <c r="J6357" t="s">
        <v>92</v>
      </c>
      <c r="K6357" t="s">
        <v>2567</v>
      </c>
      <c r="L6357">
        <v>120242.19955</v>
      </c>
      <c r="M6357" s="9" t="str">
        <f>Data[[#This Row],[schedule]]&amp;" | "&amp;Data[[#This Row],[section]]</f>
        <v>SCHEDULE 7: REPORT ON SEGMENTED INFORMATION | 7.a</v>
      </c>
      <c r="N6357" s="9" t="str">
        <f t="shared" si="99"/>
        <v>SCHEDULE 7: REPORT ON SEGMENTED INFORMATION | 7.a | Airport Business | Passenger Services Charge</v>
      </c>
    </row>
    <row r="6358" spans="1:14" hidden="1">
      <c r="A6358" t="s">
        <v>3</v>
      </c>
      <c r="B6358">
        <v>2013</v>
      </c>
      <c r="C6358" t="s">
        <v>204</v>
      </c>
      <c r="D6358" t="s">
        <v>209</v>
      </c>
      <c r="E6358" t="s">
        <v>81</v>
      </c>
      <c r="F6358" t="s">
        <v>330</v>
      </c>
      <c r="G6358">
        <v>12</v>
      </c>
      <c r="H6358" t="s">
        <v>147</v>
      </c>
      <c r="I6358">
        <v>2013</v>
      </c>
      <c r="J6358" t="s">
        <v>92</v>
      </c>
      <c r="K6358" t="s">
        <v>2568</v>
      </c>
      <c r="L6358">
        <v>14483.646703123781</v>
      </c>
      <c r="M6358" s="9" t="str">
        <f>Data[[#This Row],[schedule]]&amp;" | "&amp;Data[[#This Row],[section]]</f>
        <v>SCHEDULE 7: REPORT ON SEGMENTED INFORMATION | 7.a</v>
      </c>
      <c r="N6358" s="9" t="str">
        <f t="shared" si="99"/>
        <v>SCHEDULE 7: REPORT ON SEGMENTED INFORMATION | 7.a | Specified Passenger Terminal Activities | Lease, rental and concession income</v>
      </c>
    </row>
    <row r="6359" spans="1:14" hidden="1">
      <c r="A6359" t="s">
        <v>3</v>
      </c>
      <c r="B6359">
        <v>2013</v>
      </c>
      <c r="C6359" t="s">
        <v>204</v>
      </c>
      <c r="D6359" t="s">
        <v>209</v>
      </c>
      <c r="E6359" t="s">
        <v>81</v>
      </c>
      <c r="F6359" t="s">
        <v>321</v>
      </c>
      <c r="G6359">
        <v>12</v>
      </c>
      <c r="H6359" t="s">
        <v>147</v>
      </c>
      <c r="I6359">
        <v>2013</v>
      </c>
      <c r="J6359" t="s">
        <v>92</v>
      </c>
      <c r="K6359" t="s">
        <v>2569</v>
      </c>
      <c r="L6359">
        <v>1307.7102746334249</v>
      </c>
      <c r="M6359" s="9" t="str">
        <f>Data[[#This Row],[schedule]]&amp;" | "&amp;Data[[#This Row],[section]]</f>
        <v>SCHEDULE 7: REPORT ON SEGMENTED INFORMATION | 7.a</v>
      </c>
      <c r="N6359" s="9" t="str">
        <f t="shared" si="99"/>
        <v>SCHEDULE 7: REPORT ON SEGMENTED INFORMATION | 7.a | Airfield Activities | Lease, rental and concession income</v>
      </c>
    </row>
    <row r="6360" spans="1:14" hidden="1">
      <c r="A6360" t="s">
        <v>3</v>
      </c>
      <c r="B6360">
        <v>2013</v>
      </c>
      <c r="C6360" t="s">
        <v>204</v>
      </c>
      <c r="D6360" t="s">
        <v>209</v>
      </c>
      <c r="E6360" t="s">
        <v>81</v>
      </c>
      <c r="F6360" t="s">
        <v>322</v>
      </c>
      <c r="G6360">
        <v>12</v>
      </c>
      <c r="H6360" t="s">
        <v>147</v>
      </c>
      <c r="I6360">
        <v>2013</v>
      </c>
      <c r="J6360" t="s">
        <v>92</v>
      </c>
      <c r="K6360" t="s">
        <v>2570</v>
      </c>
      <c r="L6360">
        <v>10570.627062098551</v>
      </c>
      <c r="M6360" s="9" t="str">
        <f>Data[[#This Row],[schedule]]&amp;" | "&amp;Data[[#This Row],[section]]</f>
        <v>SCHEDULE 7: REPORT ON SEGMENTED INFORMATION | 7.a</v>
      </c>
      <c r="N6360" s="9" t="str">
        <f t="shared" si="99"/>
        <v>SCHEDULE 7: REPORT ON SEGMENTED INFORMATION | 7.a | Aircraft and Freight Activities | Lease, rental and concession income</v>
      </c>
    </row>
    <row r="6361" spans="1:14" hidden="1">
      <c r="A6361" t="s">
        <v>3</v>
      </c>
      <c r="B6361">
        <v>2013</v>
      </c>
      <c r="C6361" t="s">
        <v>204</v>
      </c>
      <c r="D6361" t="s">
        <v>209</v>
      </c>
      <c r="E6361" t="s">
        <v>81</v>
      </c>
      <c r="F6361" t="s">
        <v>323</v>
      </c>
      <c r="G6361">
        <v>12</v>
      </c>
      <c r="H6361" t="s">
        <v>147</v>
      </c>
      <c r="I6361">
        <v>2013</v>
      </c>
      <c r="J6361" t="s">
        <v>92</v>
      </c>
      <c r="K6361" t="s">
        <v>2571</v>
      </c>
      <c r="L6361">
        <v>26361.984039855761</v>
      </c>
      <c r="M6361" s="9" t="str">
        <f>Data[[#This Row],[schedule]]&amp;" | "&amp;Data[[#This Row],[section]]</f>
        <v>SCHEDULE 7: REPORT ON SEGMENTED INFORMATION | 7.a</v>
      </c>
      <c r="N6361" s="9" t="str">
        <f t="shared" si="99"/>
        <v>SCHEDULE 7: REPORT ON SEGMENTED INFORMATION | 7.a | Airport Business | Lease, rental and concession income</v>
      </c>
    </row>
    <row r="6362" spans="1:14" hidden="1">
      <c r="A6362" t="s">
        <v>3</v>
      </c>
      <c r="B6362">
        <v>2013</v>
      </c>
      <c r="C6362" t="s">
        <v>204</v>
      </c>
      <c r="D6362" t="s">
        <v>209</v>
      </c>
      <c r="E6362" t="s">
        <v>81</v>
      </c>
      <c r="F6362" t="s">
        <v>330</v>
      </c>
      <c r="G6362">
        <v>13</v>
      </c>
      <c r="H6362" t="s">
        <v>148</v>
      </c>
      <c r="I6362">
        <v>2013</v>
      </c>
      <c r="J6362" t="s">
        <v>92</v>
      </c>
      <c r="K6362" t="s">
        <v>2572</v>
      </c>
      <c r="L6362">
        <v>729.17234823836031</v>
      </c>
      <c r="M6362" s="9" t="str">
        <f>Data[[#This Row],[schedule]]&amp;" | "&amp;Data[[#This Row],[section]]</f>
        <v>SCHEDULE 7: REPORT ON SEGMENTED INFORMATION | 7.a</v>
      </c>
      <c r="N6362" s="9" t="str">
        <f t="shared" si="99"/>
        <v>SCHEDULE 7: REPORT ON SEGMENTED INFORMATION | 7.a | Specified Passenger Terminal Activities | Other operating revenue</v>
      </c>
    </row>
    <row r="6363" spans="1:14" hidden="1">
      <c r="A6363" t="s">
        <v>3</v>
      </c>
      <c r="B6363">
        <v>2013</v>
      </c>
      <c r="C6363" t="s">
        <v>204</v>
      </c>
      <c r="D6363" t="s">
        <v>209</v>
      </c>
      <c r="E6363" t="s">
        <v>81</v>
      </c>
      <c r="F6363" t="s">
        <v>321</v>
      </c>
      <c r="G6363">
        <v>13</v>
      </c>
      <c r="H6363" t="s">
        <v>148</v>
      </c>
      <c r="I6363">
        <v>2013</v>
      </c>
      <c r="J6363" t="s">
        <v>92</v>
      </c>
      <c r="K6363" t="s">
        <v>2573</v>
      </c>
      <c r="L6363">
        <v>362.65692590877683</v>
      </c>
      <c r="M6363" s="9" t="str">
        <f>Data[[#This Row],[schedule]]&amp;" | "&amp;Data[[#This Row],[section]]</f>
        <v>SCHEDULE 7: REPORT ON SEGMENTED INFORMATION | 7.a</v>
      </c>
      <c r="N6363" s="9" t="str">
        <f t="shared" si="99"/>
        <v>SCHEDULE 7: REPORT ON SEGMENTED INFORMATION | 7.a | Airfield Activities | Other operating revenue</v>
      </c>
    </row>
    <row r="6364" spans="1:14" hidden="1">
      <c r="A6364" t="s">
        <v>3</v>
      </c>
      <c r="B6364">
        <v>2013</v>
      </c>
      <c r="C6364" t="s">
        <v>204</v>
      </c>
      <c r="D6364" t="s">
        <v>209</v>
      </c>
      <c r="E6364" t="s">
        <v>81</v>
      </c>
      <c r="F6364" t="s">
        <v>322</v>
      </c>
      <c r="G6364">
        <v>13</v>
      </c>
      <c r="H6364" t="s">
        <v>148</v>
      </c>
      <c r="I6364">
        <v>2013</v>
      </c>
      <c r="J6364" t="s">
        <v>92</v>
      </c>
      <c r="K6364" t="s">
        <v>2574</v>
      </c>
      <c r="L6364">
        <v>1160.374953423966</v>
      </c>
      <c r="M6364" s="9" t="str">
        <f>Data[[#This Row],[schedule]]&amp;" | "&amp;Data[[#This Row],[section]]</f>
        <v>SCHEDULE 7: REPORT ON SEGMENTED INFORMATION | 7.a</v>
      </c>
      <c r="N6364" s="9" t="str">
        <f t="shared" si="99"/>
        <v>SCHEDULE 7: REPORT ON SEGMENTED INFORMATION | 7.a | Aircraft and Freight Activities | Other operating revenue</v>
      </c>
    </row>
    <row r="6365" spans="1:14" hidden="1">
      <c r="A6365" t="s">
        <v>3</v>
      </c>
      <c r="B6365">
        <v>2013</v>
      </c>
      <c r="C6365" t="s">
        <v>204</v>
      </c>
      <c r="D6365" t="s">
        <v>209</v>
      </c>
      <c r="E6365" t="s">
        <v>81</v>
      </c>
      <c r="F6365" t="s">
        <v>323</v>
      </c>
      <c r="G6365">
        <v>13</v>
      </c>
      <c r="H6365" t="s">
        <v>148</v>
      </c>
      <c r="I6365">
        <v>2013</v>
      </c>
      <c r="J6365" t="s">
        <v>92</v>
      </c>
      <c r="K6365" t="s">
        <v>2575</v>
      </c>
      <c r="L6365">
        <v>2252.2042275711028</v>
      </c>
      <c r="M6365" s="9" t="str">
        <f>Data[[#This Row],[schedule]]&amp;" | "&amp;Data[[#This Row],[section]]</f>
        <v>SCHEDULE 7: REPORT ON SEGMENTED INFORMATION | 7.a</v>
      </c>
      <c r="N6365" s="9" t="str">
        <f t="shared" si="99"/>
        <v>SCHEDULE 7: REPORT ON SEGMENTED INFORMATION | 7.a | Airport Business | Other operating revenue</v>
      </c>
    </row>
    <row r="6366" spans="1:14" hidden="1">
      <c r="A6366" t="s">
        <v>3</v>
      </c>
      <c r="B6366">
        <v>2013</v>
      </c>
      <c r="C6366" t="s">
        <v>204</v>
      </c>
      <c r="D6366" t="s">
        <v>209</v>
      </c>
      <c r="E6366" t="s">
        <v>81</v>
      </c>
      <c r="F6366" t="s">
        <v>330</v>
      </c>
      <c r="G6366">
        <v>14</v>
      </c>
      <c r="H6366" t="s">
        <v>149</v>
      </c>
      <c r="I6366">
        <v>2013</v>
      </c>
      <c r="J6366" t="s">
        <v>92</v>
      </c>
      <c r="K6366" t="s">
        <v>2576</v>
      </c>
      <c r="L6366">
        <v>135455.0186013621</v>
      </c>
      <c r="M6366" s="9" t="str">
        <f>Data[[#This Row],[schedule]]&amp;" | "&amp;Data[[#This Row],[section]]</f>
        <v>SCHEDULE 7: REPORT ON SEGMENTED INFORMATION | 7.a</v>
      </c>
      <c r="N6366" s="9" t="str">
        <f t="shared" si="99"/>
        <v>SCHEDULE 7: REPORT ON SEGMENTED INFORMATION | 7.a | Specified Passenger Terminal Activities | Net operating revenue</v>
      </c>
    </row>
    <row r="6367" spans="1:14" hidden="1">
      <c r="A6367" t="s">
        <v>3</v>
      </c>
      <c r="B6367">
        <v>2013</v>
      </c>
      <c r="C6367" t="s">
        <v>204</v>
      </c>
      <c r="D6367" t="s">
        <v>209</v>
      </c>
      <c r="E6367" t="s">
        <v>81</v>
      </c>
      <c r="F6367" t="s">
        <v>321</v>
      </c>
      <c r="G6367">
        <v>14</v>
      </c>
      <c r="H6367" t="s">
        <v>149</v>
      </c>
      <c r="I6367">
        <v>2013</v>
      </c>
      <c r="J6367" t="s">
        <v>92</v>
      </c>
      <c r="K6367" t="s">
        <v>2577</v>
      </c>
      <c r="L6367">
        <v>83243.240710542203</v>
      </c>
      <c r="M6367" s="9" t="str">
        <f>Data[[#This Row],[schedule]]&amp;" | "&amp;Data[[#This Row],[section]]</f>
        <v>SCHEDULE 7: REPORT ON SEGMENTED INFORMATION | 7.a</v>
      </c>
      <c r="N6367" s="9" t="str">
        <f t="shared" si="99"/>
        <v>SCHEDULE 7: REPORT ON SEGMENTED INFORMATION | 7.a | Airfield Activities | Net operating revenue</v>
      </c>
    </row>
    <row r="6368" spans="1:14" hidden="1">
      <c r="A6368" t="s">
        <v>3</v>
      </c>
      <c r="B6368">
        <v>2013</v>
      </c>
      <c r="C6368" t="s">
        <v>204</v>
      </c>
      <c r="D6368" t="s">
        <v>209</v>
      </c>
      <c r="E6368" t="s">
        <v>81</v>
      </c>
      <c r="F6368" t="s">
        <v>322</v>
      </c>
      <c r="G6368">
        <v>14</v>
      </c>
      <c r="H6368" t="s">
        <v>149</v>
      </c>
      <c r="I6368">
        <v>2013</v>
      </c>
      <c r="J6368" t="s">
        <v>92</v>
      </c>
      <c r="K6368" t="s">
        <v>2578</v>
      </c>
      <c r="L6368">
        <v>11731.002015522519</v>
      </c>
      <c r="M6368" s="9" t="str">
        <f>Data[[#This Row],[schedule]]&amp;" | "&amp;Data[[#This Row],[section]]</f>
        <v>SCHEDULE 7: REPORT ON SEGMENTED INFORMATION | 7.a</v>
      </c>
      <c r="N6368" s="9" t="str">
        <f t="shared" si="99"/>
        <v>SCHEDULE 7: REPORT ON SEGMENTED INFORMATION | 7.a | Aircraft and Freight Activities | Net operating revenue</v>
      </c>
    </row>
    <row r="6369" spans="1:14" hidden="1">
      <c r="A6369" t="s">
        <v>3</v>
      </c>
      <c r="B6369">
        <v>2013</v>
      </c>
      <c r="C6369" t="s">
        <v>204</v>
      </c>
      <c r="D6369" t="s">
        <v>209</v>
      </c>
      <c r="E6369" t="s">
        <v>81</v>
      </c>
      <c r="F6369" t="s">
        <v>323</v>
      </c>
      <c r="G6369">
        <v>14</v>
      </c>
      <c r="H6369" t="s">
        <v>149</v>
      </c>
      <c r="I6369">
        <v>2013</v>
      </c>
      <c r="J6369" t="s">
        <v>92</v>
      </c>
      <c r="K6369" t="s">
        <v>2579</v>
      </c>
      <c r="L6369">
        <v>230429.26132742679</v>
      </c>
      <c r="M6369" s="9" t="str">
        <f>Data[[#This Row],[schedule]]&amp;" | "&amp;Data[[#This Row],[section]]</f>
        <v>SCHEDULE 7: REPORT ON SEGMENTED INFORMATION | 7.a</v>
      </c>
      <c r="N6369" s="9" t="str">
        <f t="shared" si="99"/>
        <v>SCHEDULE 7: REPORT ON SEGMENTED INFORMATION | 7.a | Airport Business | Net operating revenue</v>
      </c>
    </row>
    <row r="6370" spans="1:14" hidden="1">
      <c r="A6370" t="s">
        <v>3</v>
      </c>
      <c r="B6370">
        <v>2013</v>
      </c>
      <c r="C6370" t="s">
        <v>204</v>
      </c>
      <c r="D6370" t="s">
        <v>209</v>
      </c>
      <c r="E6370" t="s">
        <v>81</v>
      </c>
      <c r="F6370" t="s">
        <v>330</v>
      </c>
      <c r="G6370">
        <v>16</v>
      </c>
      <c r="H6370" t="s">
        <v>267</v>
      </c>
      <c r="I6370">
        <v>2013</v>
      </c>
      <c r="J6370" t="s">
        <v>92</v>
      </c>
      <c r="K6370" t="s">
        <v>458</v>
      </c>
      <c r="L6370">
        <v>0</v>
      </c>
      <c r="M6370" s="9" t="str">
        <f>Data[[#This Row],[schedule]]&amp;" | "&amp;Data[[#This Row],[section]]</f>
        <v>SCHEDULE 7: REPORT ON SEGMENTED INFORMATION | 7.a</v>
      </c>
      <c r="N6370" s="9" t="str">
        <f t="shared" si="99"/>
        <v>SCHEDULE 7: REPORT ON SEGMENTED INFORMATION | 7.a | Specified Passenger Terminal Activities | Gains / (losses) on asset sales</v>
      </c>
    </row>
    <row r="6371" spans="1:14" hidden="1">
      <c r="A6371" t="s">
        <v>3</v>
      </c>
      <c r="B6371">
        <v>2013</v>
      </c>
      <c r="C6371" t="s">
        <v>204</v>
      </c>
      <c r="D6371" t="s">
        <v>209</v>
      </c>
      <c r="E6371" t="s">
        <v>81</v>
      </c>
      <c r="F6371" t="s">
        <v>321</v>
      </c>
      <c r="G6371">
        <v>16</v>
      </c>
      <c r="H6371" t="s">
        <v>267</v>
      </c>
      <c r="I6371">
        <v>2013</v>
      </c>
      <c r="J6371" t="s">
        <v>92</v>
      </c>
      <c r="K6371" t="s">
        <v>2580</v>
      </c>
      <c r="L6371">
        <v>-2.4240000000000001E-2</v>
      </c>
      <c r="M6371" s="9" t="str">
        <f>Data[[#This Row],[schedule]]&amp;" | "&amp;Data[[#This Row],[section]]</f>
        <v>SCHEDULE 7: REPORT ON SEGMENTED INFORMATION | 7.a</v>
      </c>
      <c r="N6371" s="9" t="str">
        <f t="shared" si="99"/>
        <v>SCHEDULE 7: REPORT ON SEGMENTED INFORMATION | 7.a | Airfield Activities | Gains / (losses) on asset sales</v>
      </c>
    </row>
    <row r="6372" spans="1:14" hidden="1">
      <c r="A6372" t="s">
        <v>3</v>
      </c>
      <c r="B6372">
        <v>2013</v>
      </c>
      <c r="C6372" t="s">
        <v>204</v>
      </c>
      <c r="D6372" t="s">
        <v>209</v>
      </c>
      <c r="E6372" t="s">
        <v>81</v>
      </c>
      <c r="F6372" t="s">
        <v>322</v>
      </c>
      <c r="G6372">
        <v>16</v>
      </c>
      <c r="H6372" t="s">
        <v>267</v>
      </c>
      <c r="I6372">
        <v>2013</v>
      </c>
      <c r="J6372" t="s">
        <v>92</v>
      </c>
      <c r="K6372" t="s">
        <v>458</v>
      </c>
      <c r="L6372">
        <v>0</v>
      </c>
      <c r="M6372" s="9" t="str">
        <f>Data[[#This Row],[schedule]]&amp;" | "&amp;Data[[#This Row],[section]]</f>
        <v>SCHEDULE 7: REPORT ON SEGMENTED INFORMATION | 7.a</v>
      </c>
      <c r="N6372" s="9" t="str">
        <f t="shared" si="99"/>
        <v>SCHEDULE 7: REPORT ON SEGMENTED INFORMATION | 7.a | Aircraft and Freight Activities | Gains / (losses) on asset sales</v>
      </c>
    </row>
    <row r="6373" spans="1:14" hidden="1">
      <c r="A6373" t="s">
        <v>3</v>
      </c>
      <c r="B6373">
        <v>2013</v>
      </c>
      <c r="C6373" t="s">
        <v>204</v>
      </c>
      <c r="D6373" t="s">
        <v>209</v>
      </c>
      <c r="E6373" t="s">
        <v>81</v>
      </c>
      <c r="F6373" t="s">
        <v>323</v>
      </c>
      <c r="G6373">
        <v>16</v>
      </c>
      <c r="H6373" t="s">
        <v>267</v>
      </c>
      <c r="I6373">
        <v>2013</v>
      </c>
      <c r="J6373" t="s">
        <v>92</v>
      </c>
      <c r="K6373" t="s">
        <v>2580</v>
      </c>
      <c r="L6373">
        <v>-2.4240000000000001E-2</v>
      </c>
      <c r="M6373" s="9" t="str">
        <f>Data[[#This Row],[schedule]]&amp;" | "&amp;Data[[#This Row],[section]]</f>
        <v>SCHEDULE 7: REPORT ON SEGMENTED INFORMATION | 7.a</v>
      </c>
      <c r="N6373" s="9" t="str">
        <f t="shared" si="99"/>
        <v>SCHEDULE 7: REPORT ON SEGMENTED INFORMATION | 7.a | Airport Business | Gains / (losses) on asset sales</v>
      </c>
    </row>
    <row r="6374" spans="1:14" hidden="1">
      <c r="A6374" t="s">
        <v>3</v>
      </c>
      <c r="B6374">
        <v>2013</v>
      </c>
      <c r="C6374" t="s">
        <v>204</v>
      </c>
      <c r="D6374" t="s">
        <v>209</v>
      </c>
      <c r="E6374" t="s">
        <v>81</v>
      </c>
      <c r="F6374" t="s">
        <v>330</v>
      </c>
      <c r="G6374">
        <v>17</v>
      </c>
      <c r="H6374" t="s">
        <v>151</v>
      </c>
      <c r="I6374">
        <v>2013</v>
      </c>
      <c r="J6374" t="s">
        <v>92</v>
      </c>
      <c r="K6374" t="s">
        <v>81</v>
      </c>
      <c r="M6374" s="9" t="str">
        <f>Data[[#This Row],[schedule]]&amp;" | "&amp;Data[[#This Row],[section]]</f>
        <v>SCHEDULE 7: REPORT ON SEGMENTED INFORMATION | 7.a</v>
      </c>
      <c r="N6374" s="9" t="str">
        <f t="shared" si="99"/>
        <v>SCHEDULE 7: REPORT ON SEGMENTED INFORMATION | 7.a | Specified Passenger Terminal Activities | Other income</v>
      </c>
    </row>
    <row r="6375" spans="1:14" hidden="1">
      <c r="A6375" t="s">
        <v>3</v>
      </c>
      <c r="B6375">
        <v>2013</v>
      </c>
      <c r="C6375" t="s">
        <v>204</v>
      </c>
      <c r="D6375" t="s">
        <v>209</v>
      </c>
      <c r="E6375" t="s">
        <v>81</v>
      </c>
      <c r="F6375" t="s">
        <v>321</v>
      </c>
      <c r="G6375">
        <v>17</v>
      </c>
      <c r="H6375" t="s">
        <v>151</v>
      </c>
      <c r="I6375">
        <v>2013</v>
      </c>
      <c r="J6375" t="s">
        <v>92</v>
      </c>
      <c r="K6375" t="s">
        <v>81</v>
      </c>
      <c r="M6375" s="9" t="str">
        <f>Data[[#This Row],[schedule]]&amp;" | "&amp;Data[[#This Row],[section]]</f>
        <v>SCHEDULE 7: REPORT ON SEGMENTED INFORMATION | 7.a</v>
      </c>
      <c r="N6375" s="9" t="str">
        <f t="shared" si="99"/>
        <v>SCHEDULE 7: REPORT ON SEGMENTED INFORMATION | 7.a | Airfield Activities | Other income</v>
      </c>
    </row>
    <row r="6376" spans="1:14" hidden="1">
      <c r="A6376" t="s">
        <v>3</v>
      </c>
      <c r="B6376">
        <v>2013</v>
      </c>
      <c r="C6376" t="s">
        <v>204</v>
      </c>
      <c r="D6376" t="s">
        <v>209</v>
      </c>
      <c r="E6376" t="s">
        <v>81</v>
      </c>
      <c r="F6376" t="s">
        <v>322</v>
      </c>
      <c r="G6376">
        <v>17</v>
      </c>
      <c r="H6376" t="s">
        <v>151</v>
      </c>
      <c r="I6376">
        <v>2013</v>
      </c>
      <c r="J6376" t="s">
        <v>92</v>
      </c>
      <c r="K6376" t="s">
        <v>81</v>
      </c>
      <c r="M6376" s="9" t="str">
        <f>Data[[#This Row],[schedule]]&amp;" | "&amp;Data[[#This Row],[section]]</f>
        <v>SCHEDULE 7: REPORT ON SEGMENTED INFORMATION | 7.a</v>
      </c>
      <c r="N6376" s="9" t="str">
        <f t="shared" si="99"/>
        <v>SCHEDULE 7: REPORT ON SEGMENTED INFORMATION | 7.a | Aircraft and Freight Activities | Other income</v>
      </c>
    </row>
    <row r="6377" spans="1:14" hidden="1">
      <c r="A6377" t="s">
        <v>3</v>
      </c>
      <c r="B6377">
        <v>2013</v>
      </c>
      <c r="C6377" t="s">
        <v>204</v>
      </c>
      <c r="D6377" t="s">
        <v>209</v>
      </c>
      <c r="E6377" t="s">
        <v>81</v>
      </c>
      <c r="F6377" t="s">
        <v>323</v>
      </c>
      <c r="G6377">
        <v>17</v>
      </c>
      <c r="H6377" t="s">
        <v>151</v>
      </c>
      <c r="I6377">
        <v>2013</v>
      </c>
      <c r="J6377" t="s">
        <v>92</v>
      </c>
      <c r="K6377" t="s">
        <v>458</v>
      </c>
      <c r="L6377">
        <v>0</v>
      </c>
      <c r="M6377" s="9" t="str">
        <f>Data[[#This Row],[schedule]]&amp;" | "&amp;Data[[#This Row],[section]]</f>
        <v>SCHEDULE 7: REPORT ON SEGMENTED INFORMATION | 7.a</v>
      </c>
      <c r="N6377" s="9" t="str">
        <f t="shared" si="99"/>
        <v>SCHEDULE 7: REPORT ON SEGMENTED INFORMATION | 7.a | Airport Business | Other income</v>
      </c>
    </row>
    <row r="6378" spans="1:14" hidden="1">
      <c r="A6378" t="s">
        <v>3</v>
      </c>
      <c r="B6378">
        <v>2013</v>
      </c>
      <c r="C6378" t="s">
        <v>204</v>
      </c>
      <c r="D6378" t="s">
        <v>209</v>
      </c>
      <c r="E6378" t="s">
        <v>81</v>
      </c>
      <c r="F6378" t="s">
        <v>330</v>
      </c>
      <c r="G6378">
        <v>18</v>
      </c>
      <c r="H6378" t="s">
        <v>152</v>
      </c>
      <c r="I6378">
        <v>2013</v>
      </c>
      <c r="J6378" t="s">
        <v>92</v>
      </c>
      <c r="K6378" t="s">
        <v>2576</v>
      </c>
      <c r="L6378">
        <v>135455.0186013621</v>
      </c>
      <c r="M6378" s="9" t="str">
        <f>Data[[#This Row],[schedule]]&amp;" | "&amp;Data[[#This Row],[section]]</f>
        <v>SCHEDULE 7: REPORT ON SEGMENTED INFORMATION | 7.a</v>
      </c>
      <c r="N6378" s="9" t="str">
        <f t="shared" si="99"/>
        <v>SCHEDULE 7: REPORT ON SEGMENTED INFORMATION | 7.a | Specified Passenger Terminal Activities | Total regulatory income</v>
      </c>
    </row>
    <row r="6379" spans="1:14" hidden="1">
      <c r="A6379" t="s">
        <v>3</v>
      </c>
      <c r="B6379">
        <v>2013</v>
      </c>
      <c r="C6379" t="s">
        <v>204</v>
      </c>
      <c r="D6379" t="s">
        <v>209</v>
      </c>
      <c r="E6379" t="s">
        <v>81</v>
      </c>
      <c r="F6379" t="s">
        <v>321</v>
      </c>
      <c r="G6379">
        <v>18</v>
      </c>
      <c r="H6379" t="s">
        <v>152</v>
      </c>
      <c r="I6379">
        <v>2013</v>
      </c>
      <c r="J6379" t="s">
        <v>92</v>
      </c>
      <c r="K6379" t="s">
        <v>2581</v>
      </c>
      <c r="L6379">
        <v>83243.216470542204</v>
      </c>
      <c r="M6379" s="9" t="str">
        <f>Data[[#This Row],[schedule]]&amp;" | "&amp;Data[[#This Row],[section]]</f>
        <v>SCHEDULE 7: REPORT ON SEGMENTED INFORMATION | 7.a</v>
      </c>
      <c r="N6379" s="9" t="str">
        <f t="shared" si="99"/>
        <v>SCHEDULE 7: REPORT ON SEGMENTED INFORMATION | 7.a | Airfield Activities | Total regulatory income</v>
      </c>
    </row>
    <row r="6380" spans="1:14" hidden="1">
      <c r="A6380" t="s">
        <v>3</v>
      </c>
      <c r="B6380">
        <v>2013</v>
      </c>
      <c r="C6380" t="s">
        <v>204</v>
      </c>
      <c r="D6380" t="s">
        <v>209</v>
      </c>
      <c r="E6380" t="s">
        <v>81</v>
      </c>
      <c r="F6380" t="s">
        <v>322</v>
      </c>
      <c r="G6380">
        <v>18</v>
      </c>
      <c r="H6380" t="s">
        <v>152</v>
      </c>
      <c r="I6380">
        <v>2013</v>
      </c>
      <c r="J6380" t="s">
        <v>92</v>
      </c>
      <c r="K6380" t="s">
        <v>2578</v>
      </c>
      <c r="L6380">
        <v>11731.002015522519</v>
      </c>
      <c r="M6380" s="9" t="str">
        <f>Data[[#This Row],[schedule]]&amp;" | "&amp;Data[[#This Row],[section]]</f>
        <v>SCHEDULE 7: REPORT ON SEGMENTED INFORMATION | 7.a</v>
      </c>
      <c r="N6380" s="9" t="str">
        <f t="shared" si="99"/>
        <v>SCHEDULE 7: REPORT ON SEGMENTED INFORMATION | 7.a | Aircraft and Freight Activities | Total regulatory income</v>
      </c>
    </row>
    <row r="6381" spans="1:14" hidden="1">
      <c r="A6381" t="s">
        <v>3</v>
      </c>
      <c r="B6381">
        <v>2013</v>
      </c>
      <c r="C6381" t="s">
        <v>204</v>
      </c>
      <c r="D6381" t="s">
        <v>209</v>
      </c>
      <c r="E6381" t="s">
        <v>81</v>
      </c>
      <c r="F6381" t="s">
        <v>323</v>
      </c>
      <c r="G6381">
        <v>18</v>
      </c>
      <c r="H6381" t="s">
        <v>152</v>
      </c>
      <c r="I6381">
        <v>2013</v>
      </c>
      <c r="J6381" t="s">
        <v>92</v>
      </c>
      <c r="K6381" t="s">
        <v>2582</v>
      </c>
      <c r="L6381">
        <v>230429.23708742679</v>
      </c>
      <c r="M6381" s="9" t="str">
        <f>Data[[#This Row],[schedule]]&amp;" | "&amp;Data[[#This Row],[section]]</f>
        <v>SCHEDULE 7: REPORT ON SEGMENTED INFORMATION | 7.a</v>
      </c>
      <c r="N6381" s="9" t="str">
        <f t="shared" si="99"/>
        <v>SCHEDULE 7: REPORT ON SEGMENTED INFORMATION | 7.a | Airport Business | Total regulatory income</v>
      </c>
    </row>
    <row r="6382" spans="1:14" hidden="1">
      <c r="A6382" t="s">
        <v>3</v>
      </c>
      <c r="B6382">
        <v>2013</v>
      </c>
      <c r="C6382" t="s">
        <v>204</v>
      </c>
      <c r="D6382" t="s">
        <v>209</v>
      </c>
      <c r="E6382" t="s">
        <v>81</v>
      </c>
      <c r="F6382" t="s">
        <v>330</v>
      </c>
      <c r="G6382">
        <v>20</v>
      </c>
      <c r="H6382" t="s">
        <v>79</v>
      </c>
      <c r="I6382">
        <v>2013</v>
      </c>
      <c r="J6382" t="s">
        <v>92</v>
      </c>
      <c r="K6382" t="s">
        <v>2482</v>
      </c>
      <c r="L6382">
        <v>58814.648004828618</v>
      </c>
      <c r="M6382" s="9" t="str">
        <f>Data[[#This Row],[schedule]]&amp;" | "&amp;Data[[#This Row],[section]]</f>
        <v>SCHEDULE 7: REPORT ON SEGMENTED INFORMATION | 7.a</v>
      </c>
      <c r="N6382" s="9" t="str">
        <f t="shared" si="99"/>
        <v>SCHEDULE 7: REPORT ON SEGMENTED INFORMATION | 7.a | Specified Passenger Terminal Activities | Total operational expenditure</v>
      </c>
    </row>
    <row r="6383" spans="1:14" hidden="1">
      <c r="A6383" t="s">
        <v>3</v>
      </c>
      <c r="B6383">
        <v>2013</v>
      </c>
      <c r="C6383" t="s">
        <v>204</v>
      </c>
      <c r="D6383" t="s">
        <v>209</v>
      </c>
      <c r="E6383" t="s">
        <v>81</v>
      </c>
      <c r="F6383" t="s">
        <v>321</v>
      </c>
      <c r="G6383">
        <v>20</v>
      </c>
      <c r="H6383" t="s">
        <v>79</v>
      </c>
      <c r="I6383">
        <v>2013</v>
      </c>
      <c r="J6383" t="s">
        <v>92</v>
      </c>
      <c r="K6383" t="s">
        <v>2583</v>
      </c>
      <c r="L6383">
        <v>23286.798326933411</v>
      </c>
      <c r="M6383" s="9" t="str">
        <f>Data[[#This Row],[schedule]]&amp;" | "&amp;Data[[#This Row],[section]]</f>
        <v>SCHEDULE 7: REPORT ON SEGMENTED INFORMATION | 7.a</v>
      </c>
      <c r="N6383" s="9" t="str">
        <f t="shared" si="99"/>
        <v>SCHEDULE 7: REPORT ON SEGMENTED INFORMATION | 7.a | Airfield Activities | Total operational expenditure</v>
      </c>
    </row>
    <row r="6384" spans="1:14" hidden="1">
      <c r="A6384" t="s">
        <v>3</v>
      </c>
      <c r="B6384">
        <v>2013</v>
      </c>
      <c r="C6384" t="s">
        <v>204</v>
      </c>
      <c r="D6384" t="s">
        <v>209</v>
      </c>
      <c r="E6384" t="s">
        <v>81</v>
      </c>
      <c r="F6384" t="s">
        <v>322</v>
      </c>
      <c r="G6384">
        <v>20</v>
      </c>
      <c r="H6384" t="s">
        <v>79</v>
      </c>
      <c r="I6384">
        <v>2013</v>
      </c>
      <c r="J6384" t="s">
        <v>92</v>
      </c>
      <c r="K6384" t="s">
        <v>2484</v>
      </c>
      <c r="L6384">
        <v>3263.07166698431</v>
      </c>
      <c r="M6384" s="9" t="str">
        <f>Data[[#This Row],[schedule]]&amp;" | "&amp;Data[[#This Row],[section]]</f>
        <v>SCHEDULE 7: REPORT ON SEGMENTED INFORMATION | 7.a</v>
      </c>
      <c r="N6384" s="9" t="str">
        <f t="shared" si="99"/>
        <v>SCHEDULE 7: REPORT ON SEGMENTED INFORMATION | 7.a | Aircraft and Freight Activities | Total operational expenditure</v>
      </c>
    </row>
    <row r="6385" spans="1:14" hidden="1">
      <c r="A6385" t="s">
        <v>3</v>
      </c>
      <c r="B6385">
        <v>2013</v>
      </c>
      <c r="C6385" t="s">
        <v>204</v>
      </c>
      <c r="D6385" t="s">
        <v>209</v>
      </c>
      <c r="E6385" t="s">
        <v>81</v>
      </c>
      <c r="F6385" t="s">
        <v>323</v>
      </c>
      <c r="G6385">
        <v>20</v>
      </c>
      <c r="H6385" t="s">
        <v>79</v>
      </c>
      <c r="I6385">
        <v>2013</v>
      </c>
      <c r="J6385" t="s">
        <v>92</v>
      </c>
      <c r="K6385" t="s">
        <v>2485</v>
      </c>
      <c r="L6385">
        <v>85364.517998746334</v>
      </c>
      <c r="M6385" s="9" t="str">
        <f>Data[[#This Row],[schedule]]&amp;" | "&amp;Data[[#This Row],[section]]</f>
        <v>SCHEDULE 7: REPORT ON SEGMENTED INFORMATION | 7.a</v>
      </c>
      <c r="N6385" s="9" t="str">
        <f t="shared" si="99"/>
        <v>SCHEDULE 7: REPORT ON SEGMENTED INFORMATION | 7.a | Airport Business | Total operational expenditure</v>
      </c>
    </row>
    <row r="6386" spans="1:14" hidden="1">
      <c r="A6386" t="s">
        <v>3</v>
      </c>
      <c r="B6386">
        <v>2013</v>
      </c>
      <c r="C6386" t="s">
        <v>204</v>
      </c>
      <c r="D6386" t="s">
        <v>209</v>
      </c>
      <c r="E6386" t="s">
        <v>81</v>
      </c>
      <c r="F6386" t="s">
        <v>330</v>
      </c>
      <c r="G6386">
        <v>22</v>
      </c>
      <c r="H6386" t="s">
        <v>155</v>
      </c>
      <c r="I6386">
        <v>2013</v>
      </c>
      <c r="J6386" t="s">
        <v>92</v>
      </c>
      <c r="K6386" t="s">
        <v>2584</v>
      </c>
      <c r="L6386">
        <v>29474.618647705611</v>
      </c>
      <c r="M6386" s="9" t="str">
        <f>Data[[#This Row],[schedule]]&amp;" | "&amp;Data[[#This Row],[section]]</f>
        <v>SCHEDULE 7: REPORT ON SEGMENTED INFORMATION | 7.a</v>
      </c>
      <c r="N6386" s="9" t="str">
        <f t="shared" si="99"/>
        <v>SCHEDULE 7: REPORT ON SEGMENTED INFORMATION | 7.a | Specified Passenger Terminal Activities | Regulatory depreciation</v>
      </c>
    </row>
    <row r="6387" spans="1:14" hidden="1">
      <c r="A6387" t="s">
        <v>3</v>
      </c>
      <c r="B6387">
        <v>2013</v>
      </c>
      <c r="C6387" t="s">
        <v>204</v>
      </c>
      <c r="D6387" t="s">
        <v>209</v>
      </c>
      <c r="E6387" t="s">
        <v>81</v>
      </c>
      <c r="F6387" t="s">
        <v>321</v>
      </c>
      <c r="G6387">
        <v>22</v>
      </c>
      <c r="H6387" t="s">
        <v>155</v>
      </c>
      <c r="I6387">
        <v>2013</v>
      </c>
      <c r="J6387" t="s">
        <v>92</v>
      </c>
      <c r="K6387" t="s">
        <v>2585</v>
      </c>
      <c r="L6387">
        <v>15242.13927057619</v>
      </c>
      <c r="M6387" s="9" t="str">
        <f>Data[[#This Row],[schedule]]&amp;" | "&amp;Data[[#This Row],[section]]</f>
        <v>SCHEDULE 7: REPORT ON SEGMENTED INFORMATION | 7.a</v>
      </c>
      <c r="N6387" s="9" t="str">
        <f t="shared" si="99"/>
        <v>SCHEDULE 7: REPORT ON SEGMENTED INFORMATION | 7.a | Airfield Activities | Regulatory depreciation</v>
      </c>
    </row>
    <row r="6388" spans="1:14" hidden="1">
      <c r="A6388" t="s">
        <v>3</v>
      </c>
      <c r="B6388">
        <v>2013</v>
      </c>
      <c r="C6388" t="s">
        <v>204</v>
      </c>
      <c r="D6388" t="s">
        <v>209</v>
      </c>
      <c r="E6388" t="s">
        <v>81</v>
      </c>
      <c r="F6388" t="s">
        <v>322</v>
      </c>
      <c r="G6388">
        <v>22</v>
      </c>
      <c r="H6388" t="s">
        <v>155</v>
      </c>
      <c r="I6388">
        <v>2013</v>
      </c>
      <c r="J6388" t="s">
        <v>92</v>
      </c>
      <c r="K6388" t="s">
        <v>2586</v>
      </c>
      <c r="L6388">
        <v>1424.8073818536329</v>
      </c>
      <c r="M6388" s="9" t="str">
        <f>Data[[#This Row],[schedule]]&amp;" | "&amp;Data[[#This Row],[section]]</f>
        <v>SCHEDULE 7: REPORT ON SEGMENTED INFORMATION | 7.a</v>
      </c>
      <c r="N6388" s="9" t="str">
        <f t="shared" si="99"/>
        <v>SCHEDULE 7: REPORT ON SEGMENTED INFORMATION | 7.a | Aircraft and Freight Activities | Regulatory depreciation</v>
      </c>
    </row>
    <row r="6389" spans="1:14" hidden="1">
      <c r="A6389" t="s">
        <v>3</v>
      </c>
      <c r="B6389">
        <v>2013</v>
      </c>
      <c r="C6389" t="s">
        <v>204</v>
      </c>
      <c r="D6389" t="s">
        <v>209</v>
      </c>
      <c r="E6389" t="s">
        <v>81</v>
      </c>
      <c r="F6389" t="s">
        <v>323</v>
      </c>
      <c r="G6389">
        <v>22</v>
      </c>
      <c r="H6389" t="s">
        <v>155</v>
      </c>
      <c r="I6389">
        <v>2013</v>
      </c>
      <c r="J6389" t="s">
        <v>92</v>
      </c>
      <c r="K6389" t="s">
        <v>2587</v>
      </c>
      <c r="L6389">
        <v>46141.565300135429</v>
      </c>
      <c r="M6389" s="9" t="str">
        <f>Data[[#This Row],[schedule]]&amp;" | "&amp;Data[[#This Row],[section]]</f>
        <v>SCHEDULE 7: REPORT ON SEGMENTED INFORMATION | 7.a</v>
      </c>
      <c r="N6389" s="9" t="str">
        <f t="shared" si="99"/>
        <v>SCHEDULE 7: REPORT ON SEGMENTED INFORMATION | 7.a | Airport Business | Regulatory depreciation</v>
      </c>
    </row>
    <row r="6390" spans="1:14" hidden="1">
      <c r="A6390" t="s">
        <v>3</v>
      </c>
      <c r="B6390">
        <v>2013</v>
      </c>
      <c r="C6390" t="s">
        <v>204</v>
      </c>
      <c r="D6390" t="s">
        <v>209</v>
      </c>
      <c r="E6390" t="s">
        <v>81</v>
      </c>
      <c r="F6390" t="s">
        <v>330</v>
      </c>
      <c r="G6390">
        <v>24</v>
      </c>
      <c r="H6390" t="s">
        <v>158</v>
      </c>
      <c r="I6390">
        <v>2013</v>
      </c>
      <c r="J6390" t="s">
        <v>92</v>
      </c>
      <c r="K6390" t="s">
        <v>2588</v>
      </c>
      <c r="L6390">
        <v>2952.8714590240829</v>
      </c>
      <c r="M6390" s="9" t="str">
        <f>Data[[#This Row],[schedule]]&amp;" | "&amp;Data[[#This Row],[section]]</f>
        <v>SCHEDULE 7: REPORT ON SEGMENTED INFORMATION | 7.a</v>
      </c>
      <c r="N6390" s="9" t="str">
        <f t="shared" si="99"/>
        <v>SCHEDULE 7: REPORT ON SEGMENTED INFORMATION | 7.a | Specified Passenger Terminal Activities | Total revaluations</v>
      </c>
    </row>
    <row r="6391" spans="1:14" hidden="1">
      <c r="A6391" t="s">
        <v>3</v>
      </c>
      <c r="B6391">
        <v>2013</v>
      </c>
      <c r="C6391" t="s">
        <v>204</v>
      </c>
      <c r="D6391" t="s">
        <v>209</v>
      </c>
      <c r="E6391" t="s">
        <v>81</v>
      </c>
      <c r="F6391" t="s">
        <v>321</v>
      </c>
      <c r="G6391">
        <v>24</v>
      </c>
      <c r="H6391" t="s">
        <v>158</v>
      </c>
      <c r="I6391">
        <v>2013</v>
      </c>
      <c r="J6391" t="s">
        <v>92</v>
      </c>
      <c r="K6391" t="s">
        <v>2589</v>
      </c>
      <c r="L6391">
        <v>4286.3999365646414</v>
      </c>
      <c r="M6391" s="9" t="str">
        <f>Data[[#This Row],[schedule]]&amp;" | "&amp;Data[[#This Row],[section]]</f>
        <v>SCHEDULE 7: REPORT ON SEGMENTED INFORMATION | 7.a</v>
      </c>
      <c r="N6391" s="9" t="str">
        <f t="shared" si="99"/>
        <v>SCHEDULE 7: REPORT ON SEGMENTED INFORMATION | 7.a | Airfield Activities | Total revaluations</v>
      </c>
    </row>
    <row r="6392" spans="1:14" hidden="1">
      <c r="A6392" t="s">
        <v>3</v>
      </c>
      <c r="B6392">
        <v>2013</v>
      </c>
      <c r="C6392" t="s">
        <v>204</v>
      </c>
      <c r="D6392" t="s">
        <v>209</v>
      </c>
      <c r="E6392" t="s">
        <v>81</v>
      </c>
      <c r="F6392" t="s">
        <v>322</v>
      </c>
      <c r="G6392">
        <v>24</v>
      </c>
      <c r="H6392" t="s">
        <v>158</v>
      </c>
      <c r="I6392">
        <v>2013</v>
      </c>
      <c r="J6392" t="s">
        <v>92</v>
      </c>
      <c r="K6392" t="s">
        <v>2590</v>
      </c>
      <c r="L6392">
        <v>413.4445600264379</v>
      </c>
      <c r="M6392" s="9" t="str">
        <f>Data[[#This Row],[schedule]]&amp;" | "&amp;Data[[#This Row],[section]]</f>
        <v>SCHEDULE 7: REPORT ON SEGMENTED INFORMATION | 7.a</v>
      </c>
      <c r="N6392" s="9" t="str">
        <f t="shared" si="99"/>
        <v>SCHEDULE 7: REPORT ON SEGMENTED INFORMATION | 7.a | Aircraft and Freight Activities | Total revaluations</v>
      </c>
    </row>
    <row r="6393" spans="1:14" hidden="1">
      <c r="A6393" t="s">
        <v>3</v>
      </c>
      <c r="B6393">
        <v>2013</v>
      </c>
      <c r="C6393" t="s">
        <v>204</v>
      </c>
      <c r="D6393" t="s">
        <v>209</v>
      </c>
      <c r="E6393" t="s">
        <v>81</v>
      </c>
      <c r="F6393" t="s">
        <v>323</v>
      </c>
      <c r="G6393">
        <v>24</v>
      </c>
      <c r="H6393" t="s">
        <v>158</v>
      </c>
      <c r="I6393">
        <v>2013</v>
      </c>
      <c r="J6393" t="s">
        <v>92</v>
      </c>
      <c r="K6393" t="s">
        <v>2591</v>
      </c>
      <c r="L6393">
        <v>7652.7159556151619</v>
      </c>
      <c r="M6393" s="9" t="str">
        <f>Data[[#This Row],[schedule]]&amp;" | "&amp;Data[[#This Row],[section]]</f>
        <v>SCHEDULE 7: REPORT ON SEGMENTED INFORMATION | 7.a</v>
      </c>
      <c r="N6393" s="9" t="str">
        <f t="shared" si="99"/>
        <v>SCHEDULE 7: REPORT ON SEGMENTED INFORMATION | 7.a | Airport Business | Total revaluations</v>
      </c>
    </row>
    <row r="6394" spans="1:14" hidden="1">
      <c r="A6394" t="s">
        <v>3</v>
      </c>
      <c r="B6394">
        <v>2013</v>
      </c>
      <c r="C6394" t="s">
        <v>204</v>
      </c>
      <c r="D6394" t="s">
        <v>209</v>
      </c>
      <c r="E6394" t="s">
        <v>81</v>
      </c>
      <c r="F6394" t="s">
        <v>330</v>
      </c>
      <c r="G6394">
        <v>26</v>
      </c>
      <c r="H6394" t="s">
        <v>160</v>
      </c>
      <c r="I6394">
        <v>2013</v>
      </c>
      <c r="J6394" t="s">
        <v>92</v>
      </c>
      <c r="K6394" t="s">
        <v>2592</v>
      </c>
      <c r="L6394">
        <v>45.960817246632793</v>
      </c>
      <c r="M6394" s="9" t="str">
        <f>Data[[#This Row],[schedule]]&amp;" | "&amp;Data[[#This Row],[section]]</f>
        <v>SCHEDULE 7: REPORT ON SEGMENTED INFORMATION | 7.a</v>
      </c>
      <c r="N6394" s="9" t="str">
        <f t="shared" si="99"/>
        <v>SCHEDULE 7: REPORT ON SEGMENTED INFORMATION | 7.a | Specified Passenger Terminal Activities | Allowance for long term credit spread</v>
      </c>
    </row>
    <row r="6395" spans="1:14" hidden="1">
      <c r="A6395" t="s">
        <v>3</v>
      </c>
      <c r="B6395">
        <v>2013</v>
      </c>
      <c r="C6395" t="s">
        <v>204</v>
      </c>
      <c r="D6395" t="s">
        <v>209</v>
      </c>
      <c r="E6395" t="s">
        <v>81</v>
      </c>
      <c r="F6395" t="s">
        <v>321</v>
      </c>
      <c r="G6395">
        <v>26</v>
      </c>
      <c r="H6395" t="s">
        <v>160</v>
      </c>
      <c r="I6395">
        <v>2013</v>
      </c>
      <c r="J6395" t="s">
        <v>92</v>
      </c>
      <c r="K6395" t="s">
        <v>2593</v>
      </c>
      <c r="L6395">
        <v>66.934350600281959</v>
      </c>
      <c r="M6395" s="9" t="str">
        <f>Data[[#This Row],[schedule]]&amp;" | "&amp;Data[[#This Row],[section]]</f>
        <v>SCHEDULE 7: REPORT ON SEGMENTED INFORMATION | 7.a</v>
      </c>
      <c r="N6395" s="9" t="str">
        <f t="shared" si="99"/>
        <v>SCHEDULE 7: REPORT ON SEGMENTED INFORMATION | 7.a | Airfield Activities | Allowance for long term credit spread</v>
      </c>
    </row>
    <row r="6396" spans="1:14" hidden="1">
      <c r="A6396" t="s">
        <v>3</v>
      </c>
      <c r="B6396">
        <v>2013</v>
      </c>
      <c r="C6396" t="s">
        <v>204</v>
      </c>
      <c r="D6396" t="s">
        <v>209</v>
      </c>
      <c r="E6396" t="s">
        <v>81</v>
      </c>
      <c r="F6396" t="s">
        <v>322</v>
      </c>
      <c r="G6396">
        <v>26</v>
      </c>
      <c r="H6396" t="s">
        <v>160</v>
      </c>
      <c r="I6396">
        <v>2013</v>
      </c>
      <c r="J6396" t="s">
        <v>92</v>
      </c>
      <c r="K6396" t="s">
        <v>2594</v>
      </c>
      <c r="L6396">
        <v>6.362390983075163</v>
      </c>
      <c r="M6396" s="9" t="str">
        <f>Data[[#This Row],[schedule]]&amp;" | "&amp;Data[[#This Row],[section]]</f>
        <v>SCHEDULE 7: REPORT ON SEGMENTED INFORMATION | 7.a</v>
      </c>
      <c r="N6396" s="9" t="str">
        <f t="shared" si="99"/>
        <v>SCHEDULE 7: REPORT ON SEGMENTED INFORMATION | 7.a | Aircraft and Freight Activities | Allowance for long term credit spread</v>
      </c>
    </row>
    <row r="6397" spans="1:14" hidden="1">
      <c r="A6397" t="s">
        <v>3</v>
      </c>
      <c r="B6397">
        <v>2013</v>
      </c>
      <c r="C6397" t="s">
        <v>204</v>
      </c>
      <c r="D6397" t="s">
        <v>209</v>
      </c>
      <c r="E6397" t="s">
        <v>81</v>
      </c>
      <c r="F6397" t="s">
        <v>323</v>
      </c>
      <c r="G6397">
        <v>26</v>
      </c>
      <c r="H6397" t="s">
        <v>160</v>
      </c>
      <c r="I6397">
        <v>2013</v>
      </c>
      <c r="J6397" t="s">
        <v>92</v>
      </c>
      <c r="K6397" t="s">
        <v>2595</v>
      </c>
      <c r="L6397">
        <v>119.2575588299899</v>
      </c>
      <c r="M6397" s="9" t="str">
        <f>Data[[#This Row],[schedule]]&amp;" | "&amp;Data[[#This Row],[section]]</f>
        <v>SCHEDULE 7: REPORT ON SEGMENTED INFORMATION | 7.a</v>
      </c>
      <c r="N6397" s="9" t="str">
        <f t="shared" si="99"/>
        <v>SCHEDULE 7: REPORT ON SEGMENTED INFORMATION | 7.a | Airport Business | Allowance for long term credit spread</v>
      </c>
    </row>
    <row r="6398" spans="1:14" hidden="1">
      <c r="A6398" t="s">
        <v>3</v>
      </c>
      <c r="B6398">
        <v>2013</v>
      </c>
      <c r="C6398" t="s">
        <v>204</v>
      </c>
      <c r="D6398" t="s">
        <v>209</v>
      </c>
      <c r="E6398" t="s">
        <v>81</v>
      </c>
      <c r="F6398" t="s">
        <v>330</v>
      </c>
      <c r="G6398">
        <v>28</v>
      </c>
      <c r="H6398" t="s">
        <v>162</v>
      </c>
      <c r="I6398">
        <v>2013</v>
      </c>
      <c r="J6398" t="s">
        <v>92</v>
      </c>
      <c r="K6398" t="s">
        <v>2596</v>
      </c>
      <c r="L6398">
        <v>15232.688417803471</v>
      </c>
      <c r="M6398" s="9" t="str">
        <f>Data[[#This Row],[schedule]]&amp;" | "&amp;Data[[#This Row],[section]]</f>
        <v>SCHEDULE 7: REPORT ON SEGMENTED INFORMATION | 7.a</v>
      </c>
      <c r="N6398" s="9" t="str">
        <f t="shared" si="99"/>
        <v>SCHEDULE 7: REPORT ON SEGMENTED INFORMATION | 7.a | Specified Passenger Terminal Activities | Regulatory tax allowance</v>
      </c>
    </row>
    <row r="6399" spans="1:14" hidden="1">
      <c r="A6399" t="s">
        <v>3</v>
      </c>
      <c r="B6399">
        <v>2013</v>
      </c>
      <c r="C6399" t="s">
        <v>204</v>
      </c>
      <c r="D6399" t="s">
        <v>209</v>
      </c>
      <c r="E6399" t="s">
        <v>81</v>
      </c>
      <c r="F6399" t="s">
        <v>321</v>
      </c>
      <c r="G6399">
        <v>28</v>
      </c>
      <c r="H6399" t="s">
        <v>162</v>
      </c>
      <c r="I6399">
        <v>2013</v>
      </c>
      <c r="J6399" t="s">
        <v>92</v>
      </c>
      <c r="K6399" t="s">
        <v>2597</v>
      </c>
      <c r="L6399">
        <v>13104.54949070695</v>
      </c>
      <c r="M6399" s="9" t="str">
        <f>Data[[#This Row],[schedule]]&amp;" | "&amp;Data[[#This Row],[section]]</f>
        <v>SCHEDULE 7: REPORT ON SEGMENTED INFORMATION | 7.a</v>
      </c>
      <c r="N6399" s="9" t="str">
        <f t="shared" si="99"/>
        <v>SCHEDULE 7: REPORT ON SEGMENTED INFORMATION | 7.a | Airfield Activities | Regulatory tax allowance</v>
      </c>
    </row>
    <row r="6400" spans="1:14" hidden="1">
      <c r="A6400" t="s">
        <v>3</v>
      </c>
      <c r="B6400">
        <v>2013</v>
      </c>
      <c r="C6400" t="s">
        <v>204</v>
      </c>
      <c r="D6400" t="s">
        <v>209</v>
      </c>
      <c r="E6400" t="s">
        <v>81</v>
      </c>
      <c r="F6400" t="s">
        <v>322</v>
      </c>
      <c r="G6400">
        <v>28</v>
      </c>
      <c r="H6400" t="s">
        <v>162</v>
      </c>
      <c r="I6400">
        <v>2013</v>
      </c>
      <c r="J6400" t="s">
        <v>92</v>
      </c>
      <c r="K6400" t="s">
        <v>2598</v>
      </c>
      <c r="L6400">
        <v>2036.2709320925651</v>
      </c>
      <c r="M6400" s="9" t="str">
        <f>Data[[#This Row],[schedule]]&amp;" | "&amp;Data[[#This Row],[section]]</f>
        <v>SCHEDULE 7: REPORT ON SEGMENTED INFORMATION | 7.a</v>
      </c>
      <c r="N6400" s="9" t="str">
        <f t="shared" si="99"/>
        <v>SCHEDULE 7: REPORT ON SEGMENTED INFORMATION | 7.a | Aircraft and Freight Activities | Regulatory tax allowance</v>
      </c>
    </row>
    <row r="6401" spans="1:14" hidden="1">
      <c r="A6401" t="s">
        <v>3</v>
      </c>
      <c r="B6401">
        <v>2013</v>
      </c>
      <c r="C6401" t="s">
        <v>204</v>
      </c>
      <c r="D6401" t="s">
        <v>209</v>
      </c>
      <c r="E6401" t="s">
        <v>81</v>
      </c>
      <c r="F6401" t="s">
        <v>323</v>
      </c>
      <c r="G6401">
        <v>28</v>
      </c>
      <c r="H6401" t="s">
        <v>162</v>
      </c>
      <c r="I6401">
        <v>2013</v>
      </c>
      <c r="J6401" t="s">
        <v>92</v>
      </c>
      <c r="K6401" t="s">
        <v>2599</v>
      </c>
      <c r="L6401">
        <v>30373.508840602979</v>
      </c>
      <c r="M6401" s="9" t="str">
        <f>Data[[#This Row],[schedule]]&amp;" | "&amp;Data[[#This Row],[section]]</f>
        <v>SCHEDULE 7: REPORT ON SEGMENTED INFORMATION | 7.a</v>
      </c>
      <c r="N6401" s="9" t="str">
        <f t="shared" si="99"/>
        <v>SCHEDULE 7: REPORT ON SEGMENTED INFORMATION | 7.a | Airport Business | Regulatory tax allowance</v>
      </c>
    </row>
    <row r="6402" spans="1:14" hidden="1">
      <c r="A6402" t="s">
        <v>3</v>
      </c>
      <c r="B6402">
        <v>2013</v>
      </c>
      <c r="C6402" t="s">
        <v>204</v>
      </c>
      <c r="D6402" t="s">
        <v>209</v>
      </c>
      <c r="E6402" t="s">
        <v>81</v>
      </c>
      <c r="F6402" t="s">
        <v>330</v>
      </c>
      <c r="G6402">
        <v>30</v>
      </c>
      <c r="H6402" t="s">
        <v>268</v>
      </c>
      <c r="I6402">
        <v>2013</v>
      </c>
      <c r="J6402" t="s">
        <v>92</v>
      </c>
      <c r="K6402" t="s">
        <v>2600</v>
      </c>
      <c r="L6402">
        <v>34839.974172801893</v>
      </c>
      <c r="M6402" s="9" t="str">
        <f>Data[[#This Row],[schedule]]&amp;" | "&amp;Data[[#This Row],[section]]</f>
        <v>SCHEDULE 7: REPORT ON SEGMENTED INFORMATION | 7.a</v>
      </c>
      <c r="N6402" s="9" t="str">
        <f t="shared" ref="N6402:N6465" si="100">SUBSTITUTE(SUBSTITUTE(SUBSTITUTE(C6402&amp;" | "&amp;D6402&amp;" | "&amp;E6402&amp;" | "&amp;F6402&amp;" | "&amp;H6402," |  |  | "," | ")," |  |  | "," | ")," |  | "," | ")</f>
        <v xml:space="preserve">SCHEDULE 7: REPORT ON SEGMENTED INFORMATION | 7.a | Specified Passenger Terminal Activities | Regulatory profit/ loss </v>
      </c>
    </row>
    <row r="6403" spans="1:14" hidden="1">
      <c r="A6403" t="s">
        <v>3</v>
      </c>
      <c r="B6403">
        <v>2013</v>
      </c>
      <c r="C6403" t="s">
        <v>204</v>
      </c>
      <c r="D6403" t="s">
        <v>209</v>
      </c>
      <c r="E6403" t="s">
        <v>81</v>
      </c>
      <c r="F6403" t="s">
        <v>321</v>
      </c>
      <c r="G6403">
        <v>30</v>
      </c>
      <c r="H6403" t="s">
        <v>268</v>
      </c>
      <c r="I6403">
        <v>2013</v>
      </c>
      <c r="J6403" t="s">
        <v>92</v>
      </c>
      <c r="K6403" t="s">
        <v>2601</v>
      </c>
      <c r="L6403">
        <v>35829.194968290023</v>
      </c>
      <c r="M6403" s="9" t="str">
        <f>Data[[#This Row],[schedule]]&amp;" | "&amp;Data[[#This Row],[section]]</f>
        <v>SCHEDULE 7: REPORT ON SEGMENTED INFORMATION | 7.a</v>
      </c>
      <c r="N6403" s="9" t="str">
        <f t="shared" si="100"/>
        <v xml:space="preserve">SCHEDULE 7: REPORT ON SEGMENTED INFORMATION | 7.a | Airfield Activities | Regulatory profit/ loss </v>
      </c>
    </row>
    <row r="6404" spans="1:14" hidden="1">
      <c r="A6404" t="s">
        <v>3</v>
      </c>
      <c r="B6404">
        <v>2013</v>
      </c>
      <c r="C6404" t="s">
        <v>204</v>
      </c>
      <c r="D6404" t="s">
        <v>209</v>
      </c>
      <c r="E6404" t="s">
        <v>81</v>
      </c>
      <c r="F6404" t="s">
        <v>322</v>
      </c>
      <c r="G6404">
        <v>30</v>
      </c>
      <c r="H6404" t="s">
        <v>268</v>
      </c>
      <c r="I6404">
        <v>2013</v>
      </c>
      <c r="J6404" t="s">
        <v>92</v>
      </c>
      <c r="K6404" t="s">
        <v>2602</v>
      </c>
      <c r="L6404">
        <v>5413.9342036353764</v>
      </c>
      <c r="M6404" s="9" t="str">
        <f>Data[[#This Row],[schedule]]&amp;" | "&amp;Data[[#This Row],[section]]</f>
        <v>SCHEDULE 7: REPORT ON SEGMENTED INFORMATION | 7.a</v>
      </c>
      <c r="N6404" s="9" t="str">
        <f t="shared" si="100"/>
        <v xml:space="preserve">SCHEDULE 7: REPORT ON SEGMENTED INFORMATION | 7.a | Aircraft and Freight Activities | Regulatory profit/ loss </v>
      </c>
    </row>
    <row r="6405" spans="1:14" hidden="1">
      <c r="A6405" t="s">
        <v>3</v>
      </c>
      <c r="B6405">
        <v>2013</v>
      </c>
      <c r="C6405" t="s">
        <v>204</v>
      </c>
      <c r="D6405" t="s">
        <v>209</v>
      </c>
      <c r="E6405" t="s">
        <v>81</v>
      </c>
      <c r="F6405" t="s">
        <v>323</v>
      </c>
      <c r="G6405">
        <v>30</v>
      </c>
      <c r="H6405" t="s">
        <v>268</v>
      </c>
      <c r="I6405">
        <v>2013</v>
      </c>
      <c r="J6405" t="s">
        <v>92</v>
      </c>
      <c r="K6405" t="s">
        <v>2603</v>
      </c>
      <c r="L6405">
        <v>76083.103344727278</v>
      </c>
      <c r="M6405" s="9" t="str">
        <f>Data[[#This Row],[schedule]]&amp;" | "&amp;Data[[#This Row],[section]]</f>
        <v>SCHEDULE 7: REPORT ON SEGMENTED INFORMATION | 7.a</v>
      </c>
      <c r="N6405" s="9" t="str">
        <f t="shared" si="100"/>
        <v xml:space="preserve">SCHEDULE 7: REPORT ON SEGMENTED INFORMATION | 7.a | Airport Business | Regulatory profit/ loss </v>
      </c>
    </row>
    <row r="6406" spans="1:14" hidden="1">
      <c r="A6406" t="s">
        <v>3</v>
      </c>
      <c r="B6406">
        <v>2013</v>
      </c>
      <c r="C6406" t="s">
        <v>204</v>
      </c>
      <c r="D6406" t="s">
        <v>209</v>
      </c>
      <c r="E6406" t="s">
        <v>81</v>
      </c>
      <c r="F6406" t="s">
        <v>330</v>
      </c>
      <c r="G6406">
        <v>32</v>
      </c>
      <c r="H6406" t="s">
        <v>127</v>
      </c>
      <c r="I6406">
        <v>2013</v>
      </c>
      <c r="J6406" t="s">
        <v>92</v>
      </c>
      <c r="K6406" t="s">
        <v>2604</v>
      </c>
      <c r="L6406">
        <v>437107.31385825179</v>
      </c>
      <c r="M6406" s="9" t="str">
        <f>Data[[#This Row],[schedule]]&amp;" | "&amp;Data[[#This Row],[section]]</f>
        <v>SCHEDULE 7: REPORT ON SEGMENTED INFORMATION | 7.a</v>
      </c>
      <c r="N6406" s="9" t="str">
        <f t="shared" si="100"/>
        <v>SCHEDULE 7: REPORT ON SEGMENTED INFORMATION | 7.a | Specified Passenger Terminal Activities | Regulatory investment value</v>
      </c>
    </row>
    <row r="6407" spans="1:14" hidden="1">
      <c r="A6407" t="s">
        <v>3</v>
      </c>
      <c r="B6407">
        <v>2013</v>
      </c>
      <c r="C6407" t="s">
        <v>204</v>
      </c>
      <c r="D6407" t="s">
        <v>209</v>
      </c>
      <c r="E6407" t="s">
        <v>81</v>
      </c>
      <c r="F6407" t="s">
        <v>321</v>
      </c>
      <c r="G6407">
        <v>32</v>
      </c>
      <c r="H6407" t="s">
        <v>127</v>
      </c>
      <c r="I6407">
        <v>2013</v>
      </c>
      <c r="J6407" t="s">
        <v>92</v>
      </c>
      <c r="K6407" t="s">
        <v>2605</v>
      </c>
      <c r="L6407">
        <v>636574.71621393308</v>
      </c>
      <c r="M6407" s="9" t="str">
        <f>Data[[#This Row],[schedule]]&amp;" | "&amp;Data[[#This Row],[section]]</f>
        <v>SCHEDULE 7: REPORT ON SEGMENTED INFORMATION | 7.a</v>
      </c>
      <c r="N6407" s="9" t="str">
        <f t="shared" si="100"/>
        <v>SCHEDULE 7: REPORT ON SEGMENTED INFORMATION | 7.a | Airfield Activities | Regulatory investment value</v>
      </c>
    </row>
    <row r="6408" spans="1:14" hidden="1">
      <c r="A6408" t="s">
        <v>3</v>
      </c>
      <c r="B6408">
        <v>2013</v>
      </c>
      <c r="C6408" t="s">
        <v>204</v>
      </c>
      <c r="D6408" t="s">
        <v>209</v>
      </c>
      <c r="E6408" t="s">
        <v>81</v>
      </c>
      <c r="F6408" t="s">
        <v>322</v>
      </c>
      <c r="G6408">
        <v>32</v>
      </c>
      <c r="H6408" t="s">
        <v>127</v>
      </c>
      <c r="I6408">
        <v>2013</v>
      </c>
      <c r="J6408" t="s">
        <v>92</v>
      </c>
      <c r="K6408" t="s">
        <v>2606</v>
      </c>
      <c r="L6408">
        <v>60509.09881354848</v>
      </c>
      <c r="M6408" s="9" t="str">
        <f>Data[[#This Row],[schedule]]&amp;" | "&amp;Data[[#This Row],[section]]</f>
        <v>SCHEDULE 7: REPORT ON SEGMENTED INFORMATION | 7.a</v>
      </c>
      <c r="N6408" s="9" t="str">
        <f t="shared" si="100"/>
        <v>SCHEDULE 7: REPORT ON SEGMENTED INFORMATION | 7.a | Aircraft and Freight Activities | Regulatory investment value</v>
      </c>
    </row>
    <row r="6409" spans="1:14" hidden="1">
      <c r="A6409" t="s">
        <v>3</v>
      </c>
      <c r="B6409">
        <v>2013</v>
      </c>
      <c r="C6409" t="s">
        <v>204</v>
      </c>
      <c r="D6409" t="s">
        <v>209</v>
      </c>
      <c r="E6409" t="s">
        <v>81</v>
      </c>
      <c r="F6409" t="s">
        <v>323</v>
      </c>
      <c r="G6409">
        <v>32</v>
      </c>
      <c r="H6409" t="s">
        <v>127</v>
      </c>
      <c r="I6409">
        <v>2013</v>
      </c>
      <c r="J6409" t="s">
        <v>92</v>
      </c>
      <c r="K6409" t="s">
        <v>2607</v>
      </c>
      <c r="L6409">
        <v>1134191.128885733</v>
      </c>
      <c r="M6409" s="9" t="str">
        <f>Data[[#This Row],[schedule]]&amp;" | "&amp;Data[[#This Row],[section]]</f>
        <v>SCHEDULE 7: REPORT ON SEGMENTED INFORMATION | 7.a</v>
      </c>
      <c r="N6409" s="9" t="str">
        <f t="shared" si="100"/>
        <v>SCHEDULE 7: REPORT ON SEGMENTED INFORMATION | 7.a | Airport Business | Regulatory investment value</v>
      </c>
    </row>
    <row r="6410" spans="1:14" hidden="1">
      <c r="A6410" t="s">
        <v>3</v>
      </c>
      <c r="B6410">
        <v>2013</v>
      </c>
      <c r="C6410" t="s">
        <v>205</v>
      </c>
      <c r="D6410" t="s">
        <v>210</v>
      </c>
      <c r="E6410" t="s">
        <v>101</v>
      </c>
      <c r="F6410" t="s">
        <v>331</v>
      </c>
      <c r="G6410">
        <v>10</v>
      </c>
      <c r="H6410" t="s">
        <v>69</v>
      </c>
      <c r="I6410">
        <v>2013</v>
      </c>
      <c r="J6410" t="s">
        <v>92</v>
      </c>
      <c r="K6410" t="s">
        <v>2608</v>
      </c>
      <c r="L6410">
        <v>29113.748609570019</v>
      </c>
      <c r="M6410" s="9" t="str">
        <f>Data[[#This Row],[schedule]]&amp;" | "&amp;Data[[#This Row],[section]]</f>
        <v>SCHEDULE 6: REPORT ON ACTUAL TO FORECAST EXPENDITURE | 6a: Actual to Forecast Expenditure</v>
      </c>
      <c r="N6410" s="9" t="str">
        <f t="shared" si="100"/>
        <v>SCHEDULE 6: REPORT ON ACTUAL TO FORECAST EXPENDITURE | 6a: Actual to Forecast Expenditure | By category | Actual for Current Disclosure Year (a) | Capacity growth</v>
      </c>
    </row>
    <row r="6411" spans="1:14" hidden="1">
      <c r="A6411" t="s">
        <v>3</v>
      </c>
      <c r="B6411">
        <v>2013</v>
      </c>
      <c r="C6411" t="s">
        <v>205</v>
      </c>
      <c r="D6411" t="s">
        <v>210</v>
      </c>
      <c r="E6411" t="s">
        <v>101</v>
      </c>
      <c r="F6411" t="s">
        <v>332</v>
      </c>
      <c r="G6411">
        <v>10</v>
      </c>
      <c r="H6411" t="s">
        <v>69</v>
      </c>
      <c r="I6411">
        <v>2013</v>
      </c>
      <c r="J6411" t="s">
        <v>92</v>
      </c>
      <c r="K6411" t="s">
        <v>2609</v>
      </c>
      <c r="L6411">
        <v>48365</v>
      </c>
      <c r="M6411" s="9" t="str">
        <f>Data[[#This Row],[schedule]]&amp;" | "&amp;Data[[#This Row],[section]]</f>
        <v>SCHEDULE 6: REPORT ON ACTUAL TO FORECAST EXPENDITURE | 6a: Actual to Forecast Expenditure</v>
      </c>
      <c r="N6411" s="9" t="str">
        <f t="shared" si="100"/>
        <v>SCHEDULE 6: REPORT ON ACTUAL TO FORECAST EXPENDITURE | 6a: Actual to Forecast Expenditure | By category | Forecast for Current Disclosure Year (b) | Capacity growth</v>
      </c>
    </row>
    <row r="6412" spans="1:14" hidden="1">
      <c r="A6412" t="s">
        <v>3</v>
      </c>
      <c r="B6412">
        <v>2013</v>
      </c>
      <c r="C6412" t="s">
        <v>205</v>
      </c>
      <c r="D6412" t="s">
        <v>210</v>
      </c>
      <c r="E6412" t="s">
        <v>101</v>
      </c>
      <c r="F6412" t="s">
        <v>333</v>
      </c>
      <c r="G6412">
        <v>10</v>
      </c>
      <c r="H6412" t="s">
        <v>69</v>
      </c>
      <c r="I6412">
        <v>2013</v>
      </c>
      <c r="J6412" t="s">
        <v>93</v>
      </c>
      <c r="K6412" t="s">
        <v>2610</v>
      </c>
      <c r="L6412">
        <v>-0.39804096744401918</v>
      </c>
      <c r="M6412" s="9" t="str">
        <f>Data[[#This Row],[schedule]]&amp;" | "&amp;Data[[#This Row],[section]]</f>
        <v>SCHEDULE 6: REPORT ON ACTUAL TO FORECAST EXPENDITURE | 6a: Actual to Forecast Expenditure</v>
      </c>
      <c r="N6412" s="9" t="str">
        <f t="shared" si="100"/>
        <v>SCHEDULE 6: REPORT ON ACTUAL TO FORECAST EXPENDITURE | 6a: Actual to Forecast Expenditure | By category | % Variance (a)/(b)-1 | Capacity growth</v>
      </c>
    </row>
    <row r="6413" spans="1:14" hidden="1">
      <c r="A6413" t="s">
        <v>3</v>
      </c>
      <c r="B6413">
        <v>2013</v>
      </c>
      <c r="C6413" t="s">
        <v>205</v>
      </c>
      <c r="D6413" t="s">
        <v>210</v>
      </c>
      <c r="E6413" t="s">
        <v>101</v>
      </c>
      <c r="F6413" t="s">
        <v>334</v>
      </c>
      <c r="G6413">
        <v>10</v>
      </c>
      <c r="H6413" t="s">
        <v>69</v>
      </c>
      <c r="I6413">
        <v>2013</v>
      </c>
      <c r="J6413" t="s">
        <v>92</v>
      </c>
      <c r="K6413" t="s">
        <v>2608</v>
      </c>
      <c r="L6413">
        <v>29113.748609570019</v>
      </c>
      <c r="M6413" s="9" t="str">
        <f>Data[[#This Row],[schedule]]&amp;" | "&amp;Data[[#This Row],[section]]</f>
        <v>SCHEDULE 6: REPORT ON ACTUAL TO FORECAST EXPENDITURE | 6a: Actual to Forecast Expenditure</v>
      </c>
      <c r="N6413" s="9" t="str">
        <f t="shared" si="100"/>
        <v>SCHEDULE 6: REPORT ON ACTUAL TO FORECAST EXPENDITURE | 6a: Actual to Forecast Expenditure | By category | Actual for Period to Date (a) | Capacity growth</v>
      </c>
    </row>
    <row r="6414" spans="1:14" hidden="1">
      <c r="A6414" t="s">
        <v>3</v>
      </c>
      <c r="B6414">
        <v>2013</v>
      </c>
      <c r="C6414" t="s">
        <v>205</v>
      </c>
      <c r="D6414" t="s">
        <v>210</v>
      </c>
      <c r="E6414" t="s">
        <v>101</v>
      </c>
      <c r="F6414" t="s">
        <v>335</v>
      </c>
      <c r="G6414">
        <v>10</v>
      </c>
      <c r="H6414" t="s">
        <v>69</v>
      </c>
      <c r="I6414">
        <v>2013</v>
      </c>
      <c r="J6414" t="s">
        <v>92</v>
      </c>
      <c r="K6414" t="s">
        <v>2609</v>
      </c>
      <c r="L6414">
        <v>48365</v>
      </c>
      <c r="M6414" s="9" t="str">
        <f>Data[[#This Row],[schedule]]&amp;" | "&amp;Data[[#This Row],[section]]</f>
        <v>SCHEDULE 6: REPORT ON ACTUAL TO FORECAST EXPENDITURE | 6a: Actual to Forecast Expenditure</v>
      </c>
      <c r="N6414" s="9" t="str">
        <f t="shared" si="100"/>
        <v>SCHEDULE 6: REPORT ON ACTUAL TO FORECAST EXPENDITURE | 6a: Actual to Forecast Expenditure | By category | Forecast for Period to Date (b) | Capacity growth</v>
      </c>
    </row>
    <row r="6415" spans="1:14" hidden="1">
      <c r="A6415" t="s">
        <v>3</v>
      </c>
      <c r="B6415">
        <v>2013</v>
      </c>
      <c r="C6415" t="s">
        <v>205</v>
      </c>
      <c r="D6415" t="s">
        <v>210</v>
      </c>
      <c r="E6415" t="s">
        <v>101</v>
      </c>
      <c r="F6415" t="s">
        <v>333</v>
      </c>
      <c r="G6415">
        <v>10</v>
      </c>
      <c r="H6415" t="s">
        <v>69</v>
      </c>
      <c r="I6415">
        <v>2013</v>
      </c>
      <c r="J6415" t="s">
        <v>93</v>
      </c>
      <c r="K6415" t="s">
        <v>2610</v>
      </c>
      <c r="L6415">
        <v>-0.39804096744401918</v>
      </c>
      <c r="M6415" s="9" t="str">
        <f>Data[[#This Row],[schedule]]&amp;" | "&amp;Data[[#This Row],[section]]</f>
        <v>SCHEDULE 6: REPORT ON ACTUAL TO FORECAST EXPENDITURE | 6a: Actual to Forecast Expenditure</v>
      </c>
      <c r="N6415" s="9" t="str">
        <f t="shared" si="100"/>
        <v>SCHEDULE 6: REPORT ON ACTUAL TO FORECAST EXPENDITURE | 6a: Actual to Forecast Expenditure | By category | % Variance (a)/(b)-1 | Capacity growth</v>
      </c>
    </row>
    <row r="6416" spans="1:14" hidden="1">
      <c r="A6416" t="s">
        <v>3</v>
      </c>
      <c r="B6416">
        <v>2013</v>
      </c>
      <c r="C6416" t="s">
        <v>205</v>
      </c>
      <c r="D6416" t="s">
        <v>210</v>
      </c>
      <c r="E6416" t="s">
        <v>101</v>
      </c>
      <c r="F6416" t="s">
        <v>331</v>
      </c>
      <c r="G6416">
        <v>11</v>
      </c>
      <c r="H6416" t="s">
        <v>70</v>
      </c>
      <c r="I6416">
        <v>2013</v>
      </c>
      <c r="J6416" t="s">
        <v>92</v>
      </c>
      <c r="K6416" t="s">
        <v>2611</v>
      </c>
      <c r="L6416">
        <v>21589.192529308319</v>
      </c>
      <c r="M6416" s="9" t="str">
        <f>Data[[#This Row],[schedule]]&amp;" | "&amp;Data[[#This Row],[section]]</f>
        <v>SCHEDULE 6: REPORT ON ACTUAL TO FORECAST EXPENDITURE | 6a: Actual to Forecast Expenditure</v>
      </c>
      <c r="N6416" s="9" t="str">
        <f t="shared" si="100"/>
        <v>SCHEDULE 6: REPORT ON ACTUAL TO FORECAST EXPENDITURE | 6a: Actual to Forecast Expenditure | By category | Actual for Current Disclosure Year (a) | Asset replacement and renewal</v>
      </c>
    </row>
    <row r="6417" spans="1:14" hidden="1">
      <c r="A6417" t="s">
        <v>3</v>
      </c>
      <c r="B6417">
        <v>2013</v>
      </c>
      <c r="C6417" t="s">
        <v>205</v>
      </c>
      <c r="D6417" t="s">
        <v>210</v>
      </c>
      <c r="E6417" t="s">
        <v>101</v>
      </c>
      <c r="F6417" t="s">
        <v>332</v>
      </c>
      <c r="G6417">
        <v>11</v>
      </c>
      <c r="H6417" t="s">
        <v>70</v>
      </c>
      <c r="I6417">
        <v>2013</v>
      </c>
      <c r="J6417" t="s">
        <v>92</v>
      </c>
      <c r="K6417" t="s">
        <v>2612</v>
      </c>
      <c r="L6417">
        <v>17220</v>
      </c>
      <c r="M6417" s="9" t="str">
        <f>Data[[#This Row],[schedule]]&amp;" | "&amp;Data[[#This Row],[section]]</f>
        <v>SCHEDULE 6: REPORT ON ACTUAL TO FORECAST EXPENDITURE | 6a: Actual to Forecast Expenditure</v>
      </c>
      <c r="N6417" s="9" t="str">
        <f t="shared" si="100"/>
        <v>SCHEDULE 6: REPORT ON ACTUAL TO FORECAST EXPENDITURE | 6a: Actual to Forecast Expenditure | By category | Forecast for Current Disclosure Year (b) | Asset replacement and renewal</v>
      </c>
    </row>
    <row r="6418" spans="1:14" hidden="1">
      <c r="A6418" t="s">
        <v>3</v>
      </c>
      <c r="B6418">
        <v>2013</v>
      </c>
      <c r="C6418" t="s">
        <v>205</v>
      </c>
      <c r="D6418" t="s">
        <v>210</v>
      </c>
      <c r="E6418" t="s">
        <v>101</v>
      </c>
      <c r="F6418" t="s">
        <v>333</v>
      </c>
      <c r="G6418">
        <v>11</v>
      </c>
      <c r="H6418" t="s">
        <v>70</v>
      </c>
      <c r="I6418">
        <v>2013</v>
      </c>
      <c r="J6418" t="s">
        <v>93</v>
      </c>
      <c r="K6418" t="s">
        <v>2613</v>
      </c>
      <c r="L6418">
        <v>0.25372778915843891</v>
      </c>
      <c r="M6418" s="9" t="str">
        <f>Data[[#This Row],[schedule]]&amp;" | "&amp;Data[[#This Row],[section]]</f>
        <v>SCHEDULE 6: REPORT ON ACTUAL TO FORECAST EXPENDITURE | 6a: Actual to Forecast Expenditure</v>
      </c>
      <c r="N6418" s="9" t="str">
        <f t="shared" si="100"/>
        <v>SCHEDULE 6: REPORT ON ACTUAL TO FORECAST EXPENDITURE | 6a: Actual to Forecast Expenditure | By category | % Variance (a)/(b)-1 | Asset replacement and renewal</v>
      </c>
    </row>
    <row r="6419" spans="1:14" hidden="1">
      <c r="A6419" t="s">
        <v>3</v>
      </c>
      <c r="B6419">
        <v>2013</v>
      </c>
      <c r="C6419" t="s">
        <v>205</v>
      </c>
      <c r="D6419" t="s">
        <v>210</v>
      </c>
      <c r="E6419" t="s">
        <v>101</v>
      </c>
      <c r="F6419" t="s">
        <v>334</v>
      </c>
      <c r="G6419">
        <v>11</v>
      </c>
      <c r="H6419" t="s">
        <v>70</v>
      </c>
      <c r="I6419">
        <v>2013</v>
      </c>
      <c r="J6419" t="s">
        <v>92</v>
      </c>
      <c r="K6419" t="s">
        <v>2611</v>
      </c>
      <c r="L6419">
        <v>21589.192529308319</v>
      </c>
      <c r="M6419" s="9" t="str">
        <f>Data[[#This Row],[schedule]]&amp;" | "&amp;Data[[#This Row],[section]]</f>
        <v>SCHEDULE 6: REPORT ON ACTUAL TO FORECAST EXPENDITURE | 6a: Actual to Forecast Expenditure</v>
      </c>
      <c r="N6419" s="9" t="str">
        <f t="shared" si="100"/>
        <v>SCHEDULE 6: REPORT ON ACTUAL TO FORECAST EXPENDITURE | 6a: Actual to Forecast Expenditure | By category | Actual for Period to Date (a) | Asset replacement and renewal</v>
      </c>
    </row>
    <row r="6420" spans="1:14" hidden="1">
      <c r="A6420" t="s">
        <v>3</v>
      </c>
      <c r="B6420">
        <v>2013</v>
      </c>
      <c r="C6420" t="s">
        <v>205</v>
      </c>
      <c r="D6420" t="s">
        <v>210</v>
      </c>
      <c r="E6420" t="s">
        <v>101</v>
      </c>
      <c r="F6420" t="s">
        <v>335</v>
      </c>
      <c r="G6420">
        <v>11</v>
      </c>
      <c r="H6420" t="s">
        <v>70</v>
      </c>
      <c r="I6420">
        <v>2013</v>
      </c>
      <c r="J6420" t="s">
        <v>92</v>
      </c>
      <c r="K6420" t="s">
        <v>2612</v>
      </c>
      <c r="L6420">
        <v>17220</v>
      </c>
      <c r="M6420" s="9" t="str">
        <f>Data[[#This Row],[schedule]]&amp;" | "&amp;Data[[#This Row],[section]]</f>
        <v>SCHEDULE 6: REPORT ON ACTUAL TO FORECAST EXPENDITURE | 6a: Actual to Forecast Expenditure</v>
      </c>
      <c r="N6420" s="9" t="str">
        <f t="shared" si="100"/>
        <v>SCHEDULE 6: REPORT ON ACTUAL TO FORECAST EXPENDITURE | 6a: Actual to Forecast Expenditure | By category | Forecast for Period to Date (b) | Asset replacement and renewal</v>
      </c>
    </row>
    <row r="6421" spans="1:14" hidden="1">
      <c r="A6421" t="s">
        <v>3</v>
      </c>
      <c r="B6421">
        <v>2013</v>
      </c>
      <c r="C6421" t="s">
        <v>205</v>
      </c>
      <c r="D6421" t="s">
        <v>210</v>
      </c>
      <c r="E6421" t="s">
        <v>101</v>
      </c>
      <c r="F6421" t="s">
        <v>333</v>
      </c>
      <c r="G6421">
        <v>11</v>
      </c>
      <c r="H6421" t="s">
        <v>70</v>
      </c>
      <c r="I6421">
        <v>2013</v>
      </c>
      <c r="J6421" t="s">
        <v>93</v>
      </c>
      <c r="K6421" t="s">
        <v>2613</v>
      </c>
      <c r="L6421">
        <v>0.25372778915843891</v>
      </c>
      <c r="M6421" s="9" t="str">
        <f>Data[[#This Row],[schedule]]&amp;" | "&amp;Data[[#This Row],[section]]</f>
        <v>SCHEDULE 6: REPORT ON ACTUAL TO FORECAST EXPENDITURE | 6a: Actual to Forecast Expenditure</v>
      </c>
      <c r="N6421" s="9" t="str">
        <f t="shared" si="100"/>
        <v>SCHEDULE 6: REPORT ON ACTUAL TO FORECAST EXPENDITURE | 6a: Actual to Forecast Expenditure | By category | % Variance (a)/(b)-1 | Asset replacement and renewal</v>
      </c>
    </row>
    <row r="6422" spans="1:14" hidden="1">
      <c r="A6422" t="s">
        <v>3</v>
      </c>
      <c r="B6422">
        <v>2013</v>
      </c>
      <c r="C6422" t="s">
        <v>205</v>
      </c>
      <c r="D6422" t="s">
        <v>210</v>
      </c>
      <c r="E6422" t="s">
        <v>101</v>
      </c>
      <c r="F6422" t="s">
        <v>331</v>
      </c>
      <c r="G6422">
        <v>12</v>
      </c>
      <c r="H6422" t="s">
        <v>71</v>
      </c>
      <c r="I6422">
        <v>2013</v>
      </c>
      <c r="J6422" t="s">
        <v>92</v>
      </c>
      <c r="K6422" t="s">
        <v>2614</v>
      </c>
      <c r="L6422">
        <v>50702.941138878326</v>
      </c>
      <c r="M6422" s="9" t="str">
        <f>Data[[#This Row],[schedule]]&amp;" | "&amp;Data[[#This Row],[section]]</f>
        <v>SCHEDULE 6: REPORT ON ACTUAL TO FORECAST EXPENDITURE | 6a: Actual to Forecast Expenditure</v>
      </c>
      <c r="N6422" s="9" t="str">
        <f t="shared" si="100"/>
        <v>SCHEDULE 6: REPORT ON ACTUAL TO FORECAST EXPENDITURE | 6a: Actual to Forecast Expenditure | By category | Actual for Current Disclosure Year (a) | Total capital expenditure</v>
      </c>
    </row>
    <row r="6423" spans="1:14" hidden="1">
      <c r="A6423" t="s">
        <v>3</v>
      </c>
      <c r="B6423">
        <v>2013</v>
      </c>
      <c r="C6423" t="s">
        <v>205</v>
      </c>
      <c r="D6423" t="s">
        <v>210</v>
      </c>
      <c r="E6423" t="s">
        <v>101</v>
      </c>
      <c r="F6423" t="s">
        <v>332</v>
      </c>
      <c r="G6423">
        <v>12</v>
      </c>
      <c r="H6423" t="s">
        <v>71</v>
      </c>
      <c r="I6423">
        <v>2013</v>
      </c>
      <c r="J6423" t="s">
        <v>92</v>
      </c>
      <c r="K6423" t="s">
        <v>2615</v>
      </c>
      <c r="L6423">
        <v>65585</v>
      </c>
      <c r="M6423" s="9" t="str">
        <f>Data[[#This Row],[schedule]]&amp;" | "&amp;Data[[#This Row],[section]]</f>
        <v>SCHEDULE 6: REPORT ON ACTUAL TO FORECAST EXPENDITURE | 6a: Actual to Forecast Expenditure</v>
      </c>
      <c r="N6423" s="9" t="str">
        <f t="shared" si="100"/>
        <v>SCHEDULE 6: REPORT ON ACTUAL TO FORECAST EXPENDITURE | 6a: Actual to Forecast Expenditure | By category | Forecast for Current Disclosure Year (b) | Total capital expenditure</v>
      </c>
    </row>
    <row r="6424" spans="1:14" hidden="1">
      <c r="A6424" t="s">
        <v>3</v>
      </c>
      <c r="B6424">
        <v>2013</v>
      </c>
      <c r="C6424" t="s">
        <v>205</v>
      </c>
      <c r="D6424" t="s">
        <v>210</v>
      </c>
      <c r="E6424" t="s">
        <v>101</v>
      </c>
      <c r="F6424" t="s">
        <v>333</v>
      </c>
      <c r="G6424">
        <v>12</v>
      </c>
      <c r="H6424" t="s">
        <v>71</v>
      </c>
      <c r="I6424">
        <v>2013</v>
      </c>
      <c r="J6424" t="s">
        <v>93</v>
      </c>
      <c r="K6424" t="s">
        <v>2616</v>
      </c>
      <c r="L6424">
        <v>-0.22691253885982571</v>
      </c>
      <c r="M6424" s="9" t="str">
        <f>Data[[#This Row],[schedule]]&amp;" | "&amp;Data[[#This Row],[section]]</f>
        <v>SCHEDULE 6: REPORT ON ACTUAL TO FORECAST EXPENDITURE | 6a: Actual to Forecast Expenditure</v>
      </c>
      <c r="N6424" s="9" t="str">
        <f t="shared" si="100"/>
        <v>SCHEDULE 6: REPORT ON ACTUAL TO FORECAST EXPENDITURE | 6a: Actual to Forecast Expenditure | By category | % Variance (a)/(b)-1 | Total capital expenditure</v>
      </c>
    </row>
    <row r="6425" spans="1:14" hidden="1">
      <c r="A6425" t="s">
        <v>3</v>
      </c>
      <c r="B6425">
        <v>2013</v>
      </c>
      <c r="C6425" t="s">
        <v>205</v>
      </c>
      <c r="D6425" t="s">
        <v>210</v>
      </c>
      <c r="E6425" t="s">
        <v>101</v>
      </c>
      <c r="F6425" t="s">
        <v>334</v>
      </c>
      <c r="G6425">
        <v>12</v>
      </c>
      <c r="H6425" t="s">
        <v>71</v>
      </c>
      <c r="I6425">
        <v>2013</v>
      </c>
      <c r="J6425" t="s">
        <v>92</v>
      </c>
      <c r="K6425" t="s">
        <v>2614</v>
      </c>
      <c r="L6425">
        <v>50702.941138878326</v>
      </c>
      <c r="M6425" s="9" t="str">
        <f>Data[[#This Row],[schedule]]&amp;" | "&amp;Data[[#This Row],[section]]</f>
        <v>SCHEDULE 6: REPORT ON ACTUAL TO FORECAST EXPENDITURE | 6a: Actual to Forecast Expenditure</v>
      </c>
      <c r="N6425" s="9" t="str">
        <f t="shared" si="100"/>
        <v>SCHEDULE 6: REPORT ON ACTUAL TO FORECAST EXPENDITURE | 6a: Actual to Forecast Expenditure | By category | Actual for Period to Date (a) | Total capital expenditure</v>
      </c>
    </row>
    <row r="6426" spans="1:14" hidden="1">
      <c r="A6426" t="s">
        <v>3</v>
      </c>
      <c r="B6426">
        <v>2013</v>
      </c>
      <c r="C6426" t="s">
        <v>205</v>
      </c>
      <c r="D6426" t="s">
        <v>210</v>
      </c>
      <c r="E6426" t="s">
        <v>101</v>
      </c>
      <c r="F6426" t="s">
        <v>335</v>
      </c>
      <c r="G6426">
        <v>12</v>
      </c>
      <c r="H6426" t="s">
        <v>71</v>
      </c>
      <c r="I6426">
        <v>2013</v>
      </c>
      <c r="J6426" t="s">
        <v>92</v>
      </c>
      <c r="K6426" t="s">
        <v>2615</v>
      </c>
      <c r="L6426">
        <v>65585</v>
      </c>
      <c r="M6426" s="9" t="str">
        <f>Data[[#This Row],[schedule]]&amp;" | "&amp;Data[[#This Row],[section]]</f>
        <v>SCHEDULE 6: REPORT ON ACTUAL TO FORECAST EXPENDITURE | 6a: Actual to Forecast Expenditure</v>
      </c>
      <c r="N6426" s="9" t="str">
        <f t="shared" si="100"/>
        <v>SCHEDULE 6: REPORT ON ACTUAL TO FORECAST EXPENDITURE | 6a: Actual to Forecast Expenditure | By category | Forecast for Period to Date (b) | Total capital expenditure</v>
      </c>
    </row>
    <row r="6427" spans="1:14" hidden="1">
      <c r="A6427" t="s">
        <v>3</v>
      </c>
      <c r="B6427">
        <v>2013</v>
      </c>
      <c r="C6427" t="s">
        <v>205</v>
      </c>
      <c r="D6427" t="s">
        <v>210</v>
      </c>
      <c r="E6427" t="s">
        <v>101</v>
      </c>
      <c r="F6427" t="s">
        <v>333</v>
      </c>
      <c r="G6427">
        <v>12</v>
      </c>
      <c r="H6427" t="s">
        <v>71</v>
      </c>
      <c r="I6427">
        <v>2013</v>
      </c>
      <c r="J6427" t="s">
        <v>93</v>
      </c>
      <c r="K6427" t="s">
        <v>2616</v>
      </c>
      <c r="L6427">
        <v>-0.22691253885982571</v>
      </c>
      <c r="M6427" s="9" t="str">
        <f>Data[[#This Row],[schedule]]&amp;" | "&amp;Data[[#This Row],[section]]</f>
        <v>SCHEDULE 6: REPORT ON ACTUAL TO FORECAST EXPENDITURE | 6a: Actual to Forecast Expenditure</v>
      </c>
      <c r="N6427" s="9" t="str">
        <f t="shared" si="100"/>
        <v>SCHEDULE 6: REPORT ON ACTUAL TO FORECAST EXPENDITURE | 6a: Actual to Forecast Expenditure | By category | % Variance (a)/(b)-1 | Total capital expenditure</v>
      </c>
    </row>
    <row r="6428" spans="1:14" hidden="1">
      <c r="A6428" t="s">
        <v>3</v>
      </c>
      <c r="B6428">
        <v>2013</v>
      </c>
      <c r="C6428" t="s">
        <v>205</v>
      </c>
      <c r="D6428" t="s">
        <v>210</v>
      </c>
      <c r="E6428" t="s">
        <v>101</v>
      </c>
      <c r="F6428" t="s">
        <v>331</v>
      </c>
      <c r="G6428">
        <v>14</v>
      </c>
      <c r="H6428" t="s">
        <v>76</v>
      </c>
      <c r="I6428">
        <v>2013</v>
      </c>
      <c r="J6428" t="s">
        <v>92</v>
      </c>
      <c r="K6428" t="s">
        <v>2617</v>
      </c>
      <c r="L6428">
        <v>32564.708191146281</v>
      </c>
      <c r="M6428" s="9" t="str">
        <f>Data[[#This Row],[schedule]]&amp;" | "&amp;Data[[#This Row],[section]]</f>
        <v>SCHEDULE 6: REPORT ON ACTUAL TO FORECAST EXPENDITURE | 6a: Actual to Forecast Expenditure</v>
      </c>
      <c r="N6428" s="9" t="str">
        <f t="shared" si="100"/>
        <v>SCHEDULE 6: REPORT ON ACTUAL TO FORECAST EXPENDITURE | 6a: Actual to Forecast Expenditure | By category | Actual for Current Disclosure Year (a) | Corporate overheads</v>
      </c>
    </row>
    <row r="6429" spans="1:14" hidden="1">
      <c r="A6429" t="s">
        <v>3</v>
      </c>
      <c r="B6429">
        <v>2013</v>
      </c>
      <c r="C6429" t="s">
        <v>205</v>
      </c>
      <c r="D6429" t="s">
        <v>210</v>
      </c>
      <c r="E6429" t="s">
        <v>101</v>
      </c>
      <c r="F6429" t="s">
        <v>332</v>
      </c>
      <c r="G6429">
        <v>14</v>
      </c>
      <c r="H6429" t="s">
        <v>76</v>
      </c>
      <c r="I6429">
        <v>2013</v>
      </c>
      <c r="J6429" t="s">
        <v>92</v>
      </c>
      <c r="K6429" t="s">
        <v>2618</v>
      </c>
      <c r="L6429">
        <v>24466</v>
      </c>
      <c r="M6429" s="9" t="str">
        <f>Data[[#This Row],[schedule]]&amp;" | "&amp;Data[[#This Row],[section]]</f>
        <v>SCHEDULE 6: REPORT ON ACTUAL TO FORECAST EXPENDITURE | 6a: Actual to Forecast Expenditure</v>
      </c>
      <c r="N6429" s="9" t="str">
        <f t="shared" si="100"/>
        <v>SCHEDULE 6: REPORT ON ACTUAL TO FORECAST EXPENDITURE | 6a: Actual to Forecast Expenditure | By category | Forecast for Current Disclosure Year (b) | Corporate overheads</v>
      </c>
    </row>
    <row r="6430" spans="1:14" hidden="1">
      <c r="A6430" t="s">
        <v>3</v>
      </c>
      <c r="B6430">
        <v>2013</v>
      </c>
      <c r="C6430" t="s">
        <v>205</v>
      </c>
      <c r="D6430" t="s">
        <v>210</v>
      </c>
      <c r="E6430" t="s">
        <v>101</v>
      </c>
      <c r="F6430" t="s">
        <v>333</v>
      </c>
      <c r="G6430">
        <v>14</v>
      </c>
      <c r="H6430" t="s">
        <v>76</v>
      </c>
      <c r="I6430">
        <v>2013</v>
      </c>
      <c r="J6430" t="s">
        <v>93</v>
      </c>
      <c r="K6430" t="s">
        <v>2619</v>
      </c>
      <c r="L6430">
        <v>0.33101889116105121</v>
      </c>
      <c r="M6430" s="9" t="str">
        <f>Data[[#This Row],[schedule]]&amp;" | "&amp;Data[[#This Row],[section]]</f>
        <v>SCHEDULE 6: REPORT ON ACTUAL TO FORECAST EXPENDITURE | 6a: Actual to Forecast Expenditure</v>
      </c>
      <c r="N6430" s="9" t="str">
        <f t="shared" si="100"/>
        <v>SCHEDULE 6: REPORT ON ACTUAL TO FORECAST EXPENDITURE | 6a: Actual to Forecast Expenditure | By category | % Variance (a)/(b)-1 | Corporate overheads</v>
      </c>
    </row>
    <row r="6431" spans="1:14" hidden="1">
      <c r="A6431" t="s">
        <v>3</v>
      </c>
      <c r="B6431">
        <v>2013</v>
      </c>
      <c r="C6431" t="s">
        <v>205</v>
      </c>
      <c r="D6431" t="s">
        <v>210</v>
      </c>
      <c r="E6431" t="s">
        <v>101</v>
      </c>
      <c r="F6431" t="s">
        <v>334</v>
      </c>
      <c r="G6431">
        <v>14</v>
      </c>
      <c r="H6431" t="s">
        <v>76</v>
      </c>
      <c r="I6431">
        <v>2013</v>
      </c>
      <c r="J6431" t="s">
        <v>92</v>
      </c>
      <c r="K6431" t="s">
        <v>2617</v>
      </c>
      <c r="L6431">
        <v>32564.708191146281</v>
      </c>
      <c r="M6431" s="9" t="str">
        <f>Data[[#This Row],[schedule]]&amp;" | "&amp;Data[[#This Row],[section]]</f>
        <v>SCHEDULE 6: REPORT ON ACTUAL TO FORECAST EXPENDITURE | 6a: Actual to Forecast Expenditure</v>
      </c>
      <c r="N6431" s="9" t="str">
        <f t="shared" si="100"/>
        <v>SCHEDULE 6: REPORT ON ACTUAL TO FORECAST EXPENDITURE | 6a: Actual to Forecast Expenditure | By category | Actual for Period to Date (a) | Corporate overheads</v>
      </c>
    </row>
    <row r="6432" spans="1:14" hidden="1">
      <c r="A6432" t="s">
        <v>3</v>
      </c>
      <c r="B6432">
        <v>2013</v>
      </c>
      <c r="C6432" t="s">
        <v>205</v>
      </c>
      <c r="D6432" t="s">
        <v>210</v>
      </c>
      <c r="E6432" t="s">
        <v>101</v>
      </c>
      <c r="F6432" t="s">
        <v>335</v>
      </c>
      <c r="G6432">
        <v>14</v>
      </c>
      <c r="H6432" t="s">
        <v>76</v>
      </c>
      <c r="I6432">
        <v>2013</v>
      </c>
      <c r="J6432" t="s">
        <v>92</v>
      </c>
      <c r="K6432" t="s">
        <v>2618</v>
      </c>
      <c r="L6432">
        <v>24466</v>
      </c>
      <c r="M6432" s="9" t="str">
        <f>Data[[#This Row],[schedule]]&amp;" | "&amp;Data[[#This Row],[section]]</f>
        <v>SCHEDULE 6: REPORT ON ACTUAL TO FORECAST EXPENDITURE | 6a: Actual to Forecast Expenditure</v>
      </c>
      <c r="N6432" s="9" t="str">
        <f t="shared" si="100"/>
        <v>SCHEDULE 6: REPORT ON ACTUAL TO FORECAST EXPENDITURE | 6a: Actual to Forecast Expenditure | By category | Forecast for Period to Date (b) | Corporate overheads</v>
      </c>
    </row>
    <row r="6433" spans="1:14" hidden="1">
      <c r="A6433" t="s">
        <v>3</v>
      </c>
      <c r="B6433">
        <v>2013</v>
      </c>
      <c r="C6433" t="s">
        <v>205</v>
      </c>
      <c r="D6433" t="s">
        <v>210</v>
      </c>
      <c r="E6433" t="s">
        <v>101</v>
      </c>
      <c r="F6433" t="s">
        <v>333</v>
      </c>
      <c r="G6433">
        <v>14</v>
      </c>
      <c r="H6433" t="s">
        <v>76</v>
      </c>
      <c r="I6433">
        <v>2013</v>
      </c>
      <c r="J6433" t="s">
        <v>93</v>
      </c>
      <c r="K6433" t="s">
        <v>2619</v>
      </c>
      <c r="L6433">
        <v>0.33101889116105121</v>
      </c>
      <c r="M6433" s="9" t="str">
        <f>Data[[#This Row],[schedule]]&amp;" | "&amp;Data[[#This Row],[section]]</f>
        <v>SCHEDULE 6: REPORT ON ACTUAL TO FORECAST EXPENDITURE | 6a: Actual to Forecast Expenditure</v>
      </c>
      <c r="N6433" s="9" t="str">
        <f t="shared" si="100"/>
        <v>SCHEDULE 6: REPORT ON ACTUAL TO FORECAST EXPENDITURE | 6a: Actual to Forecast Expenditure | By category | % Variance (a)/(b)-1 | Corporate overheads</v>
      </c>
    </row>
    <row r="6434" spans="1:14" hidden="1">
      <c r="A6434" t="s">
        <v>3</v>
      </c>
      <c r="B6434">
        <v>2013</v>
      </c>
      <c r="C6434" t="s">
        <v>205</v>
      </c>
      <c r="D6434" t="s">
        <v>210</v>
      </c>
      <c r="E6434" t="s">
        <v>101</v>
      </c>
      <c r="F6434" t="s">
        <v>331</v>
      </c>
      <c r="G6434">
        <v>15</v>
      </c>
      <c r="H6434" t="s">
        <v>77</v>
      </c>
      <c r="I6434">
        <v>2013</v>
      </c>
      <c r="J6434" t="s">
        <v>92</v>
      </c>
      <c r="K6434" t="s">
        <v>2620</v>
      </c>
      <c r="L6434">
        <v>20549.88159174797</v>
      </c>
      <c r="M6434" s="9" t="str">
        <f>Data[[#This Row],[schedule]]&amp;" | "&amp;Data[[#This Row],[section]]</f>
        <v>SCHEDULE 6: REPORT ON ACTUAL TO FORECAST EXPENDITURE | 6a: Actual to Forecast Expenditure</v>
      </c>
      <c r="N6434" s="9" t="str">
        <f t="shared" si="100"/>
        <v>SCHEDULE 6: REPORT ON ACTUAL TO FORECAST EXPENDITURE | 6a: Actual to Forecast Expenditure | By category | Actual for Current Disclosure Year (a) | Asset management and airport operations</v>
      </c>
    </row>
    <row r="6435" spans="1:14" hidden="1">
      <c r="A6435" t="s">
        <v>3</v>
      </c>
      <c r="B6435">
        <v>2013</v>
      </c>
      <c r="C6435" t="s">
        <v>205</v>
      </c>
      <c r="D6435" t="s">
        <v>210</v>
      </c>
      <c r="E6435" t="s">
        <v>101</v>
      </c>
      <c r="F6435" t="s">
        <v>332</v>
      </c>
      <c r="G6435">
        <v>15</v>
      </c>
      <c r="H6435" t="s">
        <v>77</v>
      </c>
      <c r="I6435">
        <v>2013</v>
      </c>
      <c r="J6435" t="s">
        <v>92</v>
      </c>
      <c r="K6435" t="s">
        <v>2621</v>
      </c>
      <c r="L6435">
        <v>22000</v>
      </c>
      <c r="M6435" s="9" t="str">
        <f>Data[[#This Row],[schedule]]&amp;" | "&amp;Data[[#This Row],[section]]</f>
        <v>SCHEDULE 6: REPORT ON ACTUAL TO FORECAST EXPENDITURE | 6a: Actual to Forecast Expenditure</v>
      </c>
      <c r="N6435" s="9" t="str">
        <f t="shared" si="100"/>
        <v>SCHEDULE 6: REPORT ON ACTUAL TO FORECAST EXPENDITURE | 6a: Actual to Forecast Expenditure | By category | Forecast for Current Disclosure Year (b) | Asset management and airport operations</v>
      </c>
    </row>
    <row r="6436" spans="1:14" hidden="1">
      <c r="A6436" t="s">
        <v>3</v>
      </c>
      <c r="B6436">
        <v>2013</v>
      </c>
      <c r="C6436" t="s">
        <v>205</v>
      </c>
      <c r="D6436" t="s">
        <v>210</v>
      </c>
      <c r="E6436" t="s">
        <v>101</v>
      </c>
      <c r="F6436" t="s">
        <v>333</v>
      </c>
      <c r="G6436">
        <v>15</v>
      </c>
      <c r="H6436" t="s">
        <v>77</v>
      </c>
      <c r="I6436">
        <v>2013</v>
      </c>
      <c r="J6436" t="s">
        <v>93</v>
      </c>
      <c r="K6436" t="s">
        <v>2622</v>
      </c>
      <c r="L6436">
        <v>-6.5914473102365201E-2</v>
      </c>
      <c r="M6436" s="9" t="str">
        <f>Data[[#This Row],[schedule]]&amp;" | "&amp;Data[[#This Row],[section]]</f>
        <v>SCHEDULE 6: REPORT ON ACTUAL TO FORECAST EXPENDITURE | 6a: Actual to Forecast Expenditure</v>
      </c>
      <c r="N6436" s="9" t="str">
        <f t="shared" si="100"/>
        <v>SCHEDULE 6: REPORT ON ACTUAL TO FORECAST EXPENDITURE | 6a: Actual to Forecast Expenditure | By category | % Variance (a)/(b)-1 | Asset management and airport operations</v>
      </c>
    </row>
    <row r="6437" spans="1:14" hidden="1">
      <c r="A6437" t="s">
        <v>3</v>
      </c>
      <c r="B6437">
        <v>2013</v>
      </c>
      <c r="C6437" t="s">
        <v>205</v>
      </c>
      <c r="D6437" t="s">
        <v>210</v>
      </c>
      <c r="E6437" t="s">
        <v>101</v>
      </c>
      <c r="F6437" t="s">
        <v>334</v>
      </c>
      <c r="G6437">
        <v>15</v>
      </c>
      <c r="H6437" t="s">
        <v>77</v>
      </c>
      <c r="I6437">
        <v>2013</v>
      </c>
      <c r="J6437" t="s">
        <v>92</v>
      </c>
      <c r="K6437" t="s">
        <v>2620</v>
      </c>
      <c r="L6437">
        <v>20549.88159174797</v>
      </c>
      <c r="M6437" s="9" t="str">
        <f>Data[[#This Row],[schedule]]&amp;" | "&amp;Data[[#This Row],[section]]</f>
        <v>SCHEDULE 6: REPORT ON ACTUAL TO FORECAST EXPENDITURE | 6a: Actual to Forecast Expenditure</v>
      </c>
      <c r="N6437" s="9" t="str">
        <f t="shared" si="100"/>
        <v>SCHEDULE 6: REPORT ON ACTUAL TO FORECAST EXPENDITURE | 6a: Actual to Forecast Expenditure | By category | Actual for Period to Date (a) | Asset management and airport operations</v>
      </c>
    </row>
    <row r="6438" spans="1:14" hidden="1">
      <c r="A6438" t="s">
        <v>3</v>
      </c>
      <c r="B6438">
        <v>2013</v>
      </c>
      <c r="C6438" t="s">
        <v>205</v>
      </c>
      <c r="D6438" t="s">
        <v>210</v>
      </c>
      <c r="E6438" t="s">
        <v>101</v>
      </c>
      <c r="F6438" t="s">
        <v>335</v>
      </c>
      <c r="G6438">
        <v>15</v>
      </c>
      <c r="H6438" t="s">
        <v>77</v>
      </c>
      <c r="I6438">
        <v>2013</v>
      </c>
      <c r="J6438" t="s">
        <v>92</v>
      </c>
      <c r="K6438" t="s">
        <v>2621</v>
      </c>
      <c r="L6438">
        <v>22000</v>
      </c>
      <c r="M6438" s="9" t="str">
        <f>Data[[#This Row],[schedule]]&amp;" | "&amp;Data[[#This Row],[section]]</f>
        <v>SCHEDULE 6: REPORT ON ACTUAL TO FORECAST EXPENDITURE | 6a: Actual to Forecast Expenditure</v>
      </c>
      <c r="N6438" s="9" t="str">
        <f t="shared" si="100"/>
        <v>SCHEDULE 6: REPORT ON ACTUAL TO FORECAST EXPENDITURE | 6a: Actual to Forecast Expenditure | By category | Forecast for Period to Date (b) | Asset management and airport operations</v>
      </c>
    </row>
    <row r="6439" spans="1:14" hidden="1">
      <c r="A6439" t="s">
        <v>3</v>
      </c>
      <c r="B6439">
        <v>2013</v>
      </c>
      <c r="C6439" t="s">
        <v>205</v>
      </c>
      <c r="D6439" t="s">
        <v>210</v>
      </c>
      <c r="E6439" t="s">
        <v>101</v>
      </c>
      <c r="F6439" t="s">
        <v>333</v>
      </c>
      <c r="G6439">
        <v>15</v>
      </c>
      <c r="H6439" t="s">
        <v>77</v>
      </c>
      <c r="I6439">
        <v>2013</v>
      </c>
      <c r="J6439" t="s">
        <v>93</v>
      </c>
      <c r="K6439" t="s">
        <v>2622</v>
      </c>
      <c r="L6439">
        <v>-6.5914473102365201E-2</v>
      </c>
      <c r="M6439" s="9" t="str">
        <f>Data[[#This Row],[schedule]]&amp;" | "&amp;Data[[#This Row],[section]]</f>
        <v>SCHEDULE 6: REPORT ON ACTUAL TO FORECAST EXPENDITURE | 6a: Actual to Forecast Expenditure</v>
      </c>
      <c r="N6439" s="9" t="str">
        <f t="shared" si="100"/>
        <v>SCHEDULE 6: REPORT ON ACTUAL TO FORECAST EXPENDITURE | 6a: Actual to Forecast Expenditure | By category | % Variance (a)/(b)-1 | Asset management and airport operations</v>
      </c>
    </row>
    <row r="6440" spans="1:14" hidden="1">
      <c r="A6440" t="s">
        <v>3</v>
      </c>
      <c r="B6440">
        <v>2013</v>
      </c>
      <c r="C6440" t="s">
        <v>205</v>
      </c>
      <c r="D6440" t="s">
        <v>210</v>
      </c>
      <c r="E6440" t="s">
        <v>101</v>
      </c>
      <c r="F6440" t="s">
        <v>331</v>
      </c>
      <c r="G6440">
        <v>16</v>
      </c>
      <c r="H6440" t="s">
        <v>78</v>
      </c>
      <c r="I6440">
        <v>2013</v>
      </c>
      <c r="J6440" t="s">
        <v>92</v>
      </c>
      <c r="K6440" t="s">
        <v>2623</v>
      </c>
      <c r="L6440">
        <v>32249.928215852091</v>
      </c>
      <c r="M6440" s="9" t="str">
        <f>Data[[#This Row],[schedule]]&amp;" | "&amp;Data[[#This Row],[section]]</f>
        <v>SCHEDULE 6: REPORT ON ACTUAL TO FORECAST EXPENDITURE | 6a: Actual to Forecast Expenditure</v>
      </c>
      <c r="N6440" s="9" t="str">
        <f t="shared" si="100"/>
        <v>SCHEDULE 6: REPORT ON ACTUAL TO FORECAST EXPENDITURE | 6a: Actual to Forecast Expenditure | By category | Actual for Current Disclosure Year (a) | Asset maintenance</v>
      </c>
    </row>
    <row r="6441" spans="1:14" hidden="1">
      <c r="A6441" t="s">
        <v>3</v>
      </c>
      <c r="B6441">
        <v>2013</v>
      </c>
      <c r="C6441" t="s">
        <v>205</v>
      </c>
      <c r="D6441" t="s">
        <v>210</v>
      </c>
      <c r="E6441" t="s">
        <v>101</v>
      </c>
      <c r="F6441" t="s">
        <v>332</v>
      </c>
      <c r="G6441">
        <v>16</v>
      </c>
      <c r="H6441" t="s">
        <v>78</v>
      </c>
      <c r="I6441">
        <v>2013</v>
      </c>
      <c r="J6441" t="s">
        <v>92</v>
      </c>
      <c r="K6441" t="s">
        <v>2624</v>
      </c>
      <c r="L6441">
        <v>30903</v>
      </c>
      <c r="M6441" s="9" t="str">
        <f>Data[[#This Row],[schedule]]&amp;" | "&amp;Data[[#This Row],[section]]</f>
        <v>SCHEDULE 6: REPORT ON ACTUAL TO FORECAST EXPENDITURE | 6a: Actual to Forecast Expenditure</v>
      </c>
      <c r="N6441" s="9" t="str">
        <f t="shared" si="100"/>
        <v>SCHEDULE 6: REPORT ON ACTUAL TO FORECAST EXPENDITURE | 6a: Actual to Forecast Expenditure | By category | Forecast for Current Disclosure Year (b) | Asset maintenance</v>
      </c>
    </row>
    <row r="6442" spans="1:14" hidden="1">
      <c r="A6442" t="s">
        <v>3</v>
      </c>
      <c r="B6442">
        <v>2013</v>
      </c>
      <c r="C6442" t="s">
        <v>205</v>
      </c>
      <c r="D6442" t="s">
        <v>210</v>
      </c>
      <c r="E6442" t="s">
        <v>101</v>
      </c>
      <c r="F6442" t="s">
        <v>333</v>
      </c>
      <c r="G6442">
        <v>16</v>
      </c>
      <c r="H6442" t="s">
        <v>78</v>
      </c>
      <c r="I6442">
        <v>2013</v>
      </c>
      <c r="J6442" t="s">
        <v>93</v>
      </c>
      <c r="K6442" t="s">
        <v>2625</v>
      </c>
      <c r="L6442">
        <v>4.3585678278875502E-2</v>
      </c>
      <c r="M6442" s="9" t="str">
        <f>Data[[#This Row],[schedule]]&amp;" | "&amp;Data[[#This Row],[section]]</f>
        <v>SCHEDULE 6: REPORT ON ACTUAL TO FORECAST EXPENDITURE | 6a: Actual to Forecast Expenditure</v>
      </c>
      <c r="N6442" s="9" t="str">
        <f t="shared" si="100"/>
        <v>SCHEDULE 6: REPORT ON ACTUAL TO FORECAST EXPENDITURE | 6a: Actual to Forecast Expenditure | By category | % Variance (a)/(b)-1 | Asset maintenance</v>
      </c>
    </row>
    <row r="6443" spans="1:14" hidden="1">
      <c r="A6443" t="s">
        <v>3</v>
      </c>
      <c r="B6443">
        <v>2013</v>
      </c>
      <c r="C6443" t="s">
        <v>205</v>
      </c>
      <c r="D6443" t="s">
        <v>210</v>
      </c>
      <c r="E6443" t="s">
        <v>101</v>
      </c>
      <c r="F6443" t="s">
        <v>334</v>
      </c>
      <c r="G6443">
        <v>16</v>
      </c>
      <c r="H6443" t="s">
        <v>78</v>
      </c>
      <c r="I6443">
        <v>2013</v>
      </c>
      <c r="J6443" t="s">
        <v>92</v>
      </c>
      <c r="K6443" t="s">
        <v>2623</v>
      </c>
      <c r="L6443">
        <v>32249.928215852091</v>
      </c>
      <c r="M6443" s="9" t="str">
        <f>Data[[#This Row],[schedule]]&amp;" | "&amp;Data[[#This Row],[section]]</f>
        <v>SCHEDULE 6: REPORT ON ACTUAL TO FORECAST EXPENDITURE | 6a: Actual to Forecast Expenditure</v>
      </c>
      <c r="N6443" s="9" t="str">
        <f t="shared" si="100"/>
        <v>SCHEDULE 6: REPORT ON ACTUAL TO FORECAST EXPENDITURE | 6a: Actual to Forecast Expenditure | By category | Actual for Period to Date (a) | Asset maintenance</v>
      </c>
    </row>
    <row r="6444" spans="1:14" hidden="1">
      <c r="A6444" t="s">
        <v>3</v>
      </c>
      <c r="B6444">
        <v>2013</v>
      </c>
      <c r="C6444" t="s">
        <v>205</v>
      </c>
      <c r="D6444" t="s">
        <v>210</v>
      </c>
      <c r="E6444" t="s">
        <v>101</v>
      </c>
      <c r="F6444" t="s">
        <v>335</v>
      </c>
      <c r="G6444">
        <v>16</v>
      </c>
      <c r="H6444" t="s">
        <v>78</v>
      </c>
      <c r="I6444">
        <v>2013</v>
      </c>
      <c r="J6444" t="s">
        <v>92</v>
      </c>
      <c r="K6444" t="s">
        <v>2624</v>
      </c>
      <c r="L6444">
        <v>30903</v>
      </c>
      <c r="M6444" s="9" t="str">
        <f>Data[[#This Row],[schedule]]&amp;" | "&amp;Data[[#This Row],[section]]</f>
        <v>SCHEDULE 6: REPORT ON ACTUAL TO FORECAST EXPENDITURE | 6a: Actual to Forecast Expenditure</v>
      </c>
      <c r="N6444" s="9" t="str">
        <f t="shared" si="100"/>
        <v>SCHEDULE 6: REPORT ON ACTUAL TO FORECAST EXPENDITURE | 6a: Actual to Forecast Expenditure | By category | Forecast for Period to Date (b) | Asset maintenance</v>
      </c>
    </row>
    <row r="6445" spans="1:14" hidden="1">
      <c r="A6445" t="s">
        <v>3</v>
      </c>
      <c r="B6445">
        <v>2013</v>
      </c>
      <c r="C6445" t="s">
        <v>205</v>
      </c>
      <c r="D6445" t="s">
        <v>210</v>
      </c>
      <c r="E6445" t="s">
        <v>101</v>
      </c>
      <c r="F6445" t="s">
        <v>333</v>
      </c>
      <c r="G6445">
        <v>16</v>
      </c>
      <c r="H6445" t="s">
        <v>78</v>
      </c>
      <c r="I6445">
        <v>2013</v>
      </c>
      <c r="J6445" t="s">
        <v>93</v>
      </c>
      <c r="K6445" t="s">
        <v>2625</v>
      </c>
      <c r="L6445">
        <v>4.3585678278875502E-2</v>
      </c>
      <c r="M6445" s="9" t="str">
        <f>Data[[#This Row],[schedule]]&amp;" | "&amp;Data[[#This Row],[section]]</f>
        <v>SCHEDULE 6: REPORT ON ACTUAL TO FORECAST EXPENDITURE | 6a: Actual to Forecast Expenditure</v>
      </c>
      <c r="N6445" s="9" t="str">
        <f t="shared" si="100"/>
        <v>SCHEDULE 6: REPORT ON ACTUAL TO FORECAST EXPENDITURE | 6a: Actual to Forecast Expenditure | By category | % Variance (a)/(b)-1 | Asset maintenance</v>
      </c>
    </row>
    <row r="6446" spans="1:14" hidden="1">
      <c r="A6446" t="s">
        <v>3</v>
      </c>
      <c r="B6446">
        <v>2013</v>
      </c>
      <c r="C6446" t="s">
        <v>205</v>
      </c>
      <c r="D6446" t="s">
        <v>210</v>
      </c>
      <c r="E6446" t="s">
        <v>101</v>
      </c>
      <c r="F6446" t="s">
        <v>331</v>
      </c>
      <c r="G6446">
        <v>17</v>
      </c>
      <c r="H6446" t="s">
        <v>79</v>
      </c>
      <c r="I6446">
        <v>2013</v>
      </c>
      <c r="J6446" t="s">
        <v>92</v>
      </c>
      <c r="K6446" t="s">
        <v>2485</v>
      </c>
      <c r="L6446">
        <v>85364.517998746334</v>
      </c>
      <c r="M6446" s="9" t="str">
        <f>Data[[#This Row],[schedule]]&amp;" | "&amp;Data[[#This Row],[section]]</f>
        <v>SCHEDULE 6: REPORT ON ACTUAL TO FORECAST EXPENDITURE | 6a: Actual to Forecast Expenditure</v>
      </c>
      <c r="N6446" s="9" t="str">
        <f t="shared" si="100"/>
        <v>SCHEDULE 6: REPORT ON ACTUAL TO FORECAST EXPENDITURE | 6a: Actual to Forecast Expenditure | By category | Actual for Current Disclosure Year (a) | Total operational expenditure</v>
      </c>
    </row>
    <row r="6447" spans="1:14" hidden="1">
      <c r="A6447" t="s">
        <v>3</v>
      </c>
      <c r="B6447">
        <v>2013</v>
      </c>
      <c r="C6447" t="s">
        <v>205</v>
      </c>
      <c r="D6447" t="s">
        <v>210</v>
      </c>
      <c r="E6447" t="s">
        <v>101</v>
      </c>
      <c r="F6447" t="s">
        <v>332</v>
      </c>
      <c r="G6447">
        <v>17</v>
      </c>
      <c r="H6447" t="s">
        <v>79</v>
      </c>
      <c r="I6447">
        <v>2013</v>
      </c>
      <c r="J6447" t="s">
        <v>92</v>
      </c>
      <c r="K6447" t="s">
        <v>2626</v>
      </c>
      <c r="L6447">
        <v>77369</v>
      </c>
      <c r="M6447" s="9" t="str">
        <f>Data[[#This Row],[schedule]]&amp;" | "&amp;Data[[#This Row],[section]]</f>
        <v>SCHEDULE 6: REPORT ON ACTUAL TO FORECAST EXPENDITURE | 6a: Actual to Forecast Expenditure</v>
      </c>
      <c r="N6447" s="9" t="str">
        <f t="shared" si="100"/>
        <v>SCHEDULE 6: REPORT ON ACTUAL TO FORECAST EXPENDITURE | 6a: Actual to Forecast Expenditure | By category | Forecast for Current Disclosure Year (b) | Total operational expenditure</v>
      </c>
    </row>
    <row r="6448" spans="1:14" hidden="1">
      <c r="A6448" t="s">
        <v>3</v>
      </c>
      <c r="B6448">
        <v>2013</v>
      </c>
      <c r="C6448" t="s">
        <v>205</v>
      </c>
      <c r="D6448" t="s">
        <v>210</v>
      </c>
      <c r="E6448" t="s">
        <v>101</v>
      </c>
      <c r="F6448" t="s">
        <v>333</v>
      </c>
      <c r="G6448">
        <v>17</v>
      </c>
      <c r="H6448" t="s">
        <v>79</v>
      </c>
      <c r="I6448">
        <v>2013</v>
      </c>
      <c r="J6448" t="s">
        <v>93</v>
      </c>
      <c r="K6448" t="s">
        <v>2627</v>
      </c>
      <c r="L6448">
        <v>0.10334265660337261</v>
      </c>
      <c r="M6448" s="9" t="str">
        <f>Data[[#This Row],[schedule]]&amp;" | "&amp;Data[[#This Row],[section]]</f>
        <v>SCHEDULE 6: REPORT ON ACTUAL TO FORECAST EXPENDITURE | 6a: Actual to Forecast Expenditure</v>
      </c>
      <c r="N6448" s="9" t="str">
        <f t="shared" si="100"/>
        <v>SCHEDULE 6: REPORT ON ACTUAL TO FORECAST EXPENDITURE | 6a: Actual to Forecast Expenditure | By category | % Variance (a)/(b)-1 | Total operational expenditure</v>
      </c>
    </row>
    <row r="6449" spans="1:14" hidden="1">
      <c r="A6449" t="s">
        <v>3</v>
      </c>
      <c r="B6449">
        <v>2013</v>
      </c>
      <c r="C6449" t="s">
        <v>205</v>
      </c>
      <c r="D6449" t="s">
        <v>210</v>
      </c>
      <c r="E6449" t="s">
        <v>101</v>
      </c>
      <c r="F6449" t="s">
        <v>334</v>
      </c>
      <c r="G6449">
        <v>17</v>
      </c>
      <c r="H6449" t="s">
        <v>79</v>
      </c>
      <c r="I6449">
        <v>2013</v>
      </c>
      <c r="J6449" t="s">
        <v>92</v>
      </c>
      <c r="K6449" t="s">
        <v>2485</v>
      </c>
      <c r="L6449">
        <v>85364.517998746334</v>
      </c>
      <c r="M6449" s="9" t="str">
        <f>Data[[#This Row],[schedule]]&amp;" | "&amp;Data[[#This Row],[section]]</f>
        <v>SCHEDULE 6: REPORT ON ACTUAL TO FORECAST EXPENDITURE | 6a: Actual to Forecast Expenditure</v>
      </c>
      <c r="N6449" s="9" t="str">
        <f t="shared" si="100"/>
        <v>SCHEDULE 6: REPORT ON ACTUAL TO FORECAST EXPENDITURE | 6a: Actual to Forecast Expenditure | By category | Actual for Period to Date (a) | Total operational expenditure</v>
      </c>
    </row>
    <row r="6450" spans="1:14" hidden="1">
      <c r="A6450" t="s">
        <v>3</v>
      </c>
      <c r="B6450">
        <v>2013</v>
      </c>
      <c r="C6450" t="s">
        <v>205</v>
      </c>
      <c r="D6450" t="s">
        <v>210</v>
      </c>
      <c r="E6450" t="s">
        <v>101</v>
      </c>
      <c r="F6450" t="s">
        <v>335</v>
      </c>
      <c r="G6450">
        <v>17</v>
      </c>
      <c r="H6450" t="s">
        <v>79</v>
      </c>
      <c r="I6450">
        <v>2013</v>
      </c>
      <c r="J6450" t="s">
        <v>92</v>
      </c>
      <c r="K6450" t="s">
        <v>2626</v>
      </c>
      <c r="L6450">
        <v>77369</v>
      </c>
      <c r="M6450" s="9" t="str">
        <f>Data[[#This Row],[schedule]]&amp;" | "&amp;Data[[#This Row],[section]]</f>
        <v>SCHEDULE 6: REPORT ON ACTUAL TO FORECAST EXPENDITURE | 6a: Actual to Forecast Expenditure</v>
      </c>
      <c r="N6450" s="9" t="str">
        <f t="shared" si="100"/>
        <v>SCHEDULE 6: REPORT ON ACTUAL TO FORECAST EXPENDITURE | 6a: Actual to Forecast Expenditure | By category | Forecast for Period to Date (b) | Total operational expenditure</v>
      </c>
    </row>
    <row r="6451" spans="1:14" hidden="1">
      <c r="A6451" t="s">
        <v>3</v>
      </c>
      <c r="B6451">
        <v>2013</v>
      </c>
      <c r="C6451" t="s">
        <v>205</v>
      </c>
      <c r="D6451" t="s">
        <v>210</v>
      </c>
      <c r="E6451" t="s">
        <v>101</v>
      </c>
      <c r="F6451" t="s">
        <v>333</v>
      </c>
      <c r="G6451">
        <v>17</v>
      </c>
      <c r="H6451" t="s">
        <v>79</v>
      </c>
      <c r="I6451">
        <v>2013</v>
      </c>
      <c r="J6451" t="s">
        <v>93</v>
      </c>
      <c r="K6451" t="s">
        <v>2627</v>
      </c>
      <c r="L6451">
        <v>0.10334265660337261</v>
      </c>
      <c r="M6451" s="9" t="str">
        <f>Data[[#This Row],[schedule]]&amp;" | "&amp;Data[[#This Row],[section]]</f>
        <v>SCHEDULE 6: REPORT ON ACTUAL TO FORECAST EXPENDITURE | 6a: Actual to Forecast Expenditure</v>
      </c>
      <c r="N6451" s="9" t="str">
        <f t="shared" si="100"/>
        <v>SCHEDULE 6: REPORT ON ACTUAL TO FORECAST EXPENDITURE | 6a: Actual to Forecast Expenditure | By category | % Variance (a)/(b)-1 | Total operational expenditure</v>
      </c>
    </row>
    <row r="6452" spans="1:14" hidden="1">
      <c r="A6452" t="s">
        <v>3</v>
      </c>
      <c r="B6452">
        <v>2013</v>
      </c>
      <c r="C6452" t="s">
        <v>205</v>
      </c>
      <c r="D6452" t="s">
        <v>211</v>
      </c>
      <c r="E6452" t="s">
        <v>101</v>
      </c>
      <c r="F6452" t="s">
        <v>95</v>
      </c>
      <c r="G6452">
        <v>78</v>
      </c>
      <c r="H6452" t="s">
        <v>69</v>
      </c>
      <c r="I6452">
        <v>2009</v>
      </c>
      <c r="J6452" t="s">
        <v>92</v>
      </c>
      <c r="K6452" t="s">
        <v>2609</v>
      </c>
      <c r="L6452">
        <v>48365</v>
      </c>
      <c r="M6452" s="9" t="str">
        <f>Data[[#This Row],[schedule]]&amp;" | "&amp;Data[[#This Row],[section]]</f>
        <v>SCHEDULE 6: REPORT ON ACTUAL TO FORECAST EXPENDITURE | 6b: Forecast Expenditure</v>
      </c>
      <c r="N6452" s="9" t="str">
        <f t="shared" si="100"/>
        <v>SCHEDULE 6: REPORT ON ACTUAL TO FORECAST EXPENDITURE | 6b: Forecast Expenditure | By category | Pricing Period Starting Year | Capacity growth</v>
      </c>
    </row>
    <row r="6453" spans="1:14" hidden="1">
      <c r="A6453" t="s">
        <v>3</v>
      </c>
      <c r="B6453">
        <v>2013</v>
      </c>
      <c r="C6453" t="s">
        <v>205</v>
      </c>
      <c r="D6453" t="s">
        <v>211</v>
      </c>
      <c r="E6453" t="s">
        <v>101</v>
      </c>
      <c r="F6453" t="s">
        <v>96</v>
      </c>
      <c r="G6453">
        <v>78</v>
      </c>
      <c r="H6453" t="s">
        <v>69</v>
      </c>
      <c r="I6453">
        <v>2010</v>
      </c>
      <c r="J6453" t="s">
        <v>92</v>
      </c>
      <c r="K6453" t="s">
        <v>2628</v>
      </c>
      <c r="L6453">
        <v>64863</v>
      </c>
      <c r="M6453" s="9" t="str">
        <f>Data[[#This Row],[schedule]]&amp;" | "&amp;Data[[#This Row],[section]]</f>
        <v>SCHEDULE 6: REPORT ON ACTUAL TO FORECAST EXPENDITURE | 6b: Forecast Expenditure</v>
      </c>
      <c r="N6453" s="9" t="str">
        <f t="shared" si="100"/>
        <v>SCHEDULE 6: REPORT ON ACTUAL TO FORECAST EXPENDITURE | 6b: Forecast Expenditure | By category | Pricing Period Starting Year + 1 | Capacity growth</v>
      </c>
    </row>
    <row r="6454" spans="1:14" hidden="1">
      <c r="A6454" t="s">
        <v>3</v>
      </c>
      <c r="B6454">
        <v>2013</v>
      </c>
      <c r="C6454" t="s">
        <v>205</v>
      </c>
      <c r="D6454" t="s">
        <v>211</v>
      </c>
      <c r="E6454" t="s">
        <v>101</v>
      </c>
      <c r="F6454" t="s">
        <v>97</v>
      </c>
      <c r="G6454">
        <v>78</v>
      </c>
      <c r="H6454" t="s">
        <v>69</v>
      </c>
      <c r="I6454">
        <v>2011</v>
      </c>
      <c r="J6454" t="s">
        <v>92</v>
      </c>
      <c r="K6454" t="s">
        <v>2629</v>
      </c>
      <c r="L6454">
        <v>40174.6</v>
      </c>
      <c r="M6454" s="9" t="str">
        <f>Data[[#This Row],[schedule]]&amp;" | "&amp;Data[[#This Row],[section]]</f>
        <v>SCHEDULE 6: REPORT ON ACTUAL TO FORECAST EXPENDITURE | 6b: Forecast Expenditure</v>
      </c>
      <c r="N6454" s="9" t="str">
        <f t="shared" si="100"/>
        <v>SCHEDULE 6: REPORT ON ACTUAL TO FORECAST EXPENDITURE | 6b: Forecast Expenditure | By category | Pricing Period Starting Year + 2 | Capacity growth</v>
      </c>
    </row>
    <row r="6455" spans="1:14" hidden="1">
      <c r="A6455" t="s">
        <v>3</v>
      </c>
      <c r="B6455">
        <v>2013</v>
      </c>
      <c r="C6455" t="s">
        <v>205</v>
      </c>
      <c r="D6455" t="s">
        <v>211</v>
      </c>
      <c r="E6455" t="s">
        <v>101</v>
      </c>
      <c r="F6455" t="s">
        <v>98</v>
      </c>
      <c r="G6455">
        <v>78</v>
      </c>
      <c r="H6455" t="s">
        <v>69</v>
      </c>
      <c r="I6455">
        <v>2012</v>
      </c>
      <c r="J6455" t="s">
        <v>92</v>
      </c>
      <c r="K6455" t="s">
        <v>2630</v>
      </c>
      <c r="L6455">
        <v>15667</v>
      </c>
      <c r="M6455" s="9" t="str">
        <f>Data[[#This Row],[schedule]]&amp;" | "&amp;Data[[#This Row],[section]]</f>
        <v>SCHEDULE 6: REPORT ON ACTUAL TO FORECAST EXPENDITURE | 6b: Forecast Expenditure</v>
      </c>
      <c r="N6455" s="9" t="str">
        <f t="shared" si="100"/>
        <v>SCHEDULE 6: REPORT ON ACTUAL TO FORECAST EXPENDITURE | 6b: Forecast Expenditure | By category | Pricing Period Starting Year + 3 | Capacity growth</v>
      </c>
    </row>
    <row r="6456" spans="1:14" hidden="1">
      <c r="A6456" t="s">
        <v>3</v>
      </c>
      <c r="B6456">
        <v>2013</v>
      </c>
      <c r="C6456" t="s">
        <v>205</v>
      </c>
      <c r="D6456" t="s">
        <v>211</v>
      </c>
      <c r="E6456" t="s">
        <v>101</v>
      </c>
      <c r="F6456" t="s">
        <v>99</v>
      </c>
      <c r="G6456">
        <v>78</v>
      </c>
      <c r="H6456" t="s">
        <v>69</v>
      </c>
      <c r="I6456">
        <v>2013</v>
      </c>
      <c r="J6456" t="s">
        <v>92</v>
      </c>
      <c r="K6456" t="s">
        <v>2631</v>
      </c>
      <c r="L6456">
        <v>27515</v>
      </c>
      <c r="M6456" s="9" t="str">
        <f>Data[[#This Row],[schedule]]&amp;" | "&amp;Data[[#This Row],[section]]</f>
        <v>SCHEDULE 6: REPORT ON ACTUAL TO FORECAST EXPENDITURE | 6b: Forecast Expenditure</v>
      </c>
      <c r="N6456" s="9" t="str">
        <f t="shared" si="100"/>
        <v>SCHEDULE 6: REPORT ON ACTUAL TO FORECAST EXPENDITURE | 6b: Forecast Expenditure | By category | Pricing Period Starting Year + 4 | Capacity growth</v>
      </c>
    </row>
    <row r="6457" spans="1:14" hidden="1">
      <c r="A6457" t="s">
        <v>3</v>
      </c>
      <c r="B6457">
        <v>2013</v>
      </c>
      <c r="C6457" t="s">
        <v>205</v>
      </c>
      <c r="D6457" t="s">
        <v>211</v>
      </c>
      <c r="E6457" t="s">
        <v>101</v>
      </c>
      <c r="F6457" t="s">
        <v>95</v>
      </c>
      <c r="G6457">
        <v>79</v>
      </c>
      <c r="H6457" t="s">
        <v>70</v>
      </c>
      <c r="I6457">
        <v>2009</v>
      </c>
      <c r="J6457" t="s">
        <v>92</v>
      </c>
      <c r="K6457" t="s">
        <v>2612</v>
      </c>
      <c r="L6457">
        <v>17220</v>
      </c>
      <c r="M6457" s="9" t="str">
        <f>Data[[#This Row],[schedule]]&amp;" | "&amp;Data[[#This Row],[section]]</f>
        <v>SCHEDULE 6: REPORT ON ACTUAL TO FORECAST EXPENDITURE | 6b: Forecast Expenditure</v>
      </c>
      <c r="N6457" s="9" t="str">
        <f t="shared" si="100"/>
        <v>SCHEDULE 6: REPORT ON ACTUAL TO FORECAST EXPENDITURE | 6b: Forecast Expenditure | By category | Pricing Period Starting Year | Asset replacement and renewal</v>
      </c>
    </row>
    <row r="6458" spans="1:14" hidden="1">
      <c r="A6458" t="s">
        <v>3</v>
      </c>
      <c r="B6458">
        <v>2013</v>
      </c>
      <c r="C6458" t="s">
        <v>205</v>
      </c>
      <c r="D6458" t="s">
        <v>211</v>
      </c>
      <c r="E6458" t="s">
        <v>101</v>
      </c>
      <c r="F6458" t="s">
        <v>96</v>
      </c>
      <c r="G6458">
        <v>79</v>
      </c>
      <c r="H6458" t="s">
        <v>70</v>
      </c>
      <c r="I6458">
        <v>2010</v>
      </c>
      <c r="J6458" t="s">
        <v>92</v>
      </c>
      <c r="K6458" t="s">
        <v>2632</v>
      </c>
      <c r="L6458">
        <v>17910</v>
      </c>
      <c r="M6458" s="9" t="str">
        <f>Data[[#This Row],[schedule]]&amp;" | "&amp;Data[[#This Row],[section]]</f>
        <v>SCHEDULE 6: REPORT ON ACTUAL TO FORECAST EXPENDITURE | 6b: Forecast Expenditure</v>
      </c>
      <c r="N6458" s="9" t="str">
        <f t="shared" si="100"/>
        <v>SCHEDULE 6: REPORT ON ACTUAL TO FORECAST EXPENDITURE | 6b: Forecast Expenditure | By category | Pricing Period Starting Year + 1 | Asset replacement and renewal</v>
      </c>
    </row>
    <row r="6459" spans="1:14" hidden="1">
      <c r="A6459" t="s">
        <v>3</v>
      </c>
      <c r="B6459">
        <v>2013</v>
      </c>
      <c r="C6459" t="s">
        <v>205</v>
      </c>
      <c r="D6459" t="s">
        <v>211</v>
      </c>
      <c r="E6459" t="s">
        <v>101</v>
      </c>
      <c r="F6459" t="s">
        <v>97</v>
      </c>
      <c r="G6459">
        <v>79</v>
      </c>
      <c r="H6459" t="s">
        <v>70</v>
      </c>
      <c r="I6459">
        <v>2011</v>
      </c>
      <c r="J6459" t="s">
        <v>92</v>
      </c>
      <c r="K6459" t="s">
        <v>2633</v>
      </c>
      <c r="L6459">
        <v>16204.6</v>
      </c>
      <c r="M6459" s="9" t="str">
        <f>Data[[#This Row],[schedule]]&amp;" | "&amp;Data[[#This Row],[section]]</f>
        <v>SCHEDULE 6: REPORT ON ACTUAL TO FORECAST EXPENDITURE | 6b: Forecast Expenditure</v>
      </c>
      <c r="N6459" s="9" t="str">
        <f t="shared" si="100"/>
        <v>SCHEDULE 6: REPORT ON ACTUAL TO FORECAST EXPENDITURE | 6b: Forecast Expenditure | By category | Pricing Period Starting Year + 2 | Asset replacement and renewal</v>
      </c>
    </row>
    <row r="6460" spans="1:14" hidden="1">
      <c r="A6460" t="s">
        <v>3</v>
      </c>
      <c r="B6460">
        <v>2013</v>
      </c>
      <c r="C6460" t="s">
        <v>205</v>
      </c>
      <c r="D6460" t="s">
        <v>211</v>
      </c>
      <c r="E6460" t="s">
        <v>101</v>
      </c>
      <c r="F6460" t="s">
        <v>98</v>
      </c>
      <c r="G6460">
        <v>79</v>
      </c>
      <c r="H6460" t="s">
        <v>70</v>
      </c>
      <c r="I6460">
        <v>2012</v>
      </c>
      <c r="J6460" t="s">
        <v>92</v>
      </c>
      <c r="K6460" t="s">
        <v>2634</v>
      </c>
      <c r="L6460">
        <v>21226</v>
      </c>
      <c r="M6460" s="9" t="str">
        <f>Data[[#This Row],[schedule]]&amp;" | "&amp;Data[[#This Row],[section]]</f>
        <v>SCHEDULE 6: REPORT ON ACTUAL TO FORECAST EXPENDITURE | 6b: Forecast Expenditure</v>
      </c>
      <c r="N6460" s="9" t="str">
        <f t="shared" si="100"/>
        <v>SCHEDULE 6: REPORT ON ACTUAL TO FORECAST EXPENDITURE | 6b: Forecast Expenditure | By category | Pricing Period Starting Year + 3 | Asset replacement and renewal</v>
      </c>
    </row>
    <row r="6461" spans="1:14" hidden="1">
      <c r="A6461" t="s">
        <v>3</v>
      </c>
      <c r="B6461">
        <v>2013</v>
      </c>
      <c r="C6461" t="s">
        <v>205</v>
      </c>
      <c r="D6461" t="s">
        <v>211</v>
      </c>
      <c r="E6461" t="s">
        <v>101</v>
      </c>
      <c r="F6461" t="s">
        <v>99</v>
      </c>
      <c r="G6461">
        <v>79</v>
      </c>
      <c r="H6461" t="s">
        <v>70</v>
      </c>
      <c r="I6461">
        <v>2013</v>
      </c>
      <c r="J6461" t="s">
        <v>92</v>
      </c>
      <c r="K6461" t="s">
        <v>2635</v>
      </c>
      <c r="L6461">
        <v>20605</v>
      </c>
      <c r="M6461" s="9" t="str">
        <f>Data[[#This Row],[schedule]]&amp;" | "&amp;Data[[#This Row],[section]]</f>
        <v>SCHEDULE 6: REPORT ON ACTUAL TO FORECAST EXPENDITURE | 6b: Forecast Expenditure</v>
      </c>
      <c r="N6461" s="9" t="str">
        <f t="shared" si="100"/>
        <v>SCHEDULE 6: REPORT ON ACTUAL TO FORECAST EXPENDITURE | 6b: Forecast Expenditure | By category | Pricing Period Starting Year + 4 | Asset replacement and renewal</v>
      </c>
    </row>
    <row r="6462" spans="1:14" hidden="1">
      <c r="A6462" t="s">
        <v>3</v>
      </c>
      <c r="B6462">
        <v>2013</v>
      </c>
      <c r="C6462" t="s">
        <v>205</v>
      </c>
      <c r="D6462" t="s">
        <v>211</v>
      </c>
      <c r="E6462" t="s">
        <v>101</v>
      </c>
      <c r="F6462" t="s">
        <v>95</v>
      </c>
      <c r="G6462">
        <v>80</v>
      </c>
      <c r="H6462" t="s">
        <v>269</v>
      </c>
      <c r="I6462">
        <v>2009</v>
      </c>
      <c r="J6462" t="s">
        <v>92</v>
      </c>
      <c r="K6462" t="s">
        <v>2615</v>
      </c>
      <c r="L6462">
        <v>65585</v>
      </c>
      <c r="M6462" s="9" t="str">
        <f>Data[[#This Row],[schedule]]&amp;" | "&amp;Data[[#This Row],[section]]</f>
        <v>SCHEDULE 6: REPORT ON ACTUAL TO FORECAST EXPENDITURE | 6b: Forecast Expenditure</v>
      </c>
      <c r="N6462" s="9" t="str">
        <f t="shared" si="100"/>
        <v>SCHEDULE 6: REPORT ON ACTUAL TO FORECAST EXPENDITURE | 6b: Forecast Expenditure | By category | Pricing Period Starting Year | Total forecast capital expenditure</v>
      </c>
    </row>
    <row r="6463" spans="1:14" hidden="1">
      <c r="A6463" t="s">
        <v>3</v>
      </c>
      <c r="B6463">
        <v>2013</v>
      </c>
      <c r="C6463" t="s">
        <v>205</v>
      </c>
      <c r="D6463" t="s">
        <v>211</v>
      </c>
      <c r="E6463" t="s">
        <v>101</v>
      </c>
      <c r="F6463" t="s">
        <v>96</v>
      </c>
      <c r="G6463">
        <v>80</v>
      </c>
      <c r="H6463" t="s">
        <v>269</v>
      </c>
      <c r="I6463">
        <v>2010</v>
      </c>
      <c r="J6463" t="s">
        <v>92</v>
      </c>
      <c r="K6463" t="s">
        <v>2636</v>
      </c>
      <c r="L6463">
        <v>82773</v>
      </c>
      <c r="M6463" s="9" t="str">
        <f>Data[[#This Row],[schedule]]&amp;" | "&amp;Data[[#This Row],[section]]</f>
        <v>SCHEDULE 6: REPORT ON ACTUAL TO FORECAST EXPENDITURE | 6b: Forecast Expenditure</v>
      </c>
      <c r="N6463" s="9" t="str">
        <f t="shared" si="100"/>
        <v>SCHEDULE 6: REPORT ON ACTUAL TO FORECAST EXPENDITURE | 6b: Forecast Expenditure | By category | Pricing Period Starting Year + 1 | Total forecast capital expenditure</v>
      </c>
    </row>
    <row r="6464" spans="1:14" hidden="1">
      <c r="A6464" t="s">
        <v>3</v>
      </c>
      <c r="B6464">
        <v>2013</v>
      </c>
      <c r="C6464" t="s">
        <v>205</v>
      </c>
      <c r="D6464" t="s">
        <v>211</v>
      </c>
      <c r="E6464" t="s">
        <v>101</v>
      </c>
      <c r="F6464" t="s">
        <v>97</v>
      </c>
      <c r="G6464">
        <v>80</v>
      </c>
      <c r="H6464" t="s">
        <v>269</v>
      </c>
      <c r="I6464">
        <v>2011</v>
      </c>
      <c r="J6464" t="s">
        <v>92</v>
      </c>
      <c r="K6464" t="s">
        <v>2637</v>
      </c>
      <c r="L6464">
        <v>56379.199999999997</v>
      </c>
      <c r="M6464" s="9" t="str">
        <f>Data[[#This Row],[schedule]]&amp;" | "&amp;Data[[#This Row],[section]]</f>
        <v>SCHEDULE 6: REPORT ON ACTUAL TO FORECAST EXPENDITURE | 6b: Forecast Expenditure</v>
      </c>
      <c r="N6464" s="9" t="str">
        <f t="shared" si="100"/>
        <v>SCHEDULE 6: REPORT ON ACTUAL TO FORECAST EXPENDITURE | 6b: Forecast Expenditure | By category | Pricing Period Starting Year + 2 | Total forecast capital expenditure</v>
      </c>
    </row>
    <row r="6465" spans="1:14" hidden="1">
      <c r="A6465" t="s">
        <v>3</v>
      </c>
      <c r="B6465">
        <v>2013</v>
      </c>
      <c r="C6465" t="s">
        <v>205</v>
      </c>
      <c r="D6465" t="s">
        <v>211</v>
      </c>
      <c r="E6465" t="s">
        <v>101</v>
      </c>
      <c r="F6465" t="s">
        <v>98</v>
      </c>
      <c r="G6465">
        <v>80</v>
      </c>
      <c r="H6465" t="s">
        <v>269</v>
      </c>
      <c r="I6465">
        <v>2012</v>
      </c>
      <c r="J6465" t="s">
        <v>92</v>
      </c>
      <c r="K6465" t="s">
        <v>2638</v>
      </c>
      <c r="L6465">
        <v>36893</v>
      </c>
      <c r="M6465" s="9" t="str">
        <f>Data[[#This Row],[schedule]]&amp;" | "&amp;Data[[#This Row],[section]]</f>
        <v>SCHEDULE 6: REPORT ON ACTUAL TO FORECAST EXPENDITURE | 6b: Forecast Expenditure</v>
      </c>
      <c r="N6465" s="9" t="str">
        <f t="shared" si="100"/>
        <v>SCHEDULE 6: REPORT ON ACTUAL TO FORECAST EXPENDITURE | 6b: Forecast Expenditure | By category | Pricing Period Starting Year + 3 | Total forecast capital expenditure</v>
      </c>
    </row>
    <row r="6466" spans="1:14" hidden="1">
      <c r="A6466" t="s">
        <v>3</v>
      </c>
      <c r="B6466">
        <v>2013</v>
      </c>
      <c r="C6466" t="s">
        <v>205</v>
      </c>
      <c r="D6466" t="s">
        <v>211</v>
      </c>
      <c r="E6466" t="s">
        <v>101</v>
      </c>
      <c r="F6466" t="s">
        <v>99</v>
      </c>
      <c r="G6466">
        <v>80</v>
      </c>
      <c r="H6466" t="s">
        <v>269</v>
      </c>
      <c r="I6466">
        <v>2013</v>
      </c>
      <c r="J6466" t="s">
        <v>92</v>
      </c>
      <c r="K6466" t="s">
        <v>2639</v>
      </c>
      <c r="L6466">
        <v>48120</v>
      </c>
      <c r="M6466" s="9" t="str">
        <f>Data[[#This Row],[schedule]]&amp;" | "&amp;Data[[#This Row],[section]]</f>
        <v>SCHEDULE 6: REPORT ON ACTUAL TO FORECAST EXPENDITURE | 6b: Forecast Expenditure</v>
      </c>
      <c r="N6466" s="9" t="str">
        <f t="shared" ref="N6466:N6529" si="101">SUBSTITUTE(SUBSTITUTE(SUBSTITUTE(C6466&amp;" | "&amp;D6466&amp;" | "&amp;E6466&amp;" | "&amp;F6466&amp;" | "&amp;H6466," |  |  | "," | ")," |  |  | "," | ")," |  | "," | ")</f>
        <v>SCHEDULE 6: REPORT ON ACTUAL TO FORECAST EXPENDITURE | 6b: Forecast Expenditure | By category | Pricing Period Starting Year + 4 | Total forecast capital expenditure</v>
      </c>
    </row>
    <row r="6467" spans="1:14" hidden="1">
      <c r="A6467" t="s">
        <v>3</v>
      </c>
      <c r="B6467">
        <v>2013</v>
      </c>
      <c r="C6467" t="s">
        <v>205</v>
      </c>
      <c r="D6467" t="s">
        <v>211</v>
      </c>
      <c r="E6467" t="s">
        <v>101</v>
      </c>
      <c r="F6467" t="s">
        <v>95</v>
      </c>
      <c r="G6467">
        <v>82</v>
      </c>
      <c r="H6467" t="s">
        <v>76</v>
      </c>
      <c r="I6467">
        <v>2009</v>
      </c>
      <c r="J6467" t="s">
        <v>92</v>
      </c>
      <c r="K6467" t="s">
        <v>2618</v>
      </c>
      <c r="L6467">
        <v>24466</v>
      </c>
      <c r="M6467" s="9" t="str">
        <f>Data[[#This Row],[schedule]]&amp;" | "&amp;Data[[#This Row],[section]]</f>
        <v>SCHEDULE 6: REPORT ON ACTUAL TO FORECAST EXPENDITURE | 6b: Forecast Expenditure</v>
      </c>
      <c r="N6467" s="9" t="str">
        <f t="shared" si="101"/>
        <v>SCHEDULE 6: REPORT ON ACTUAL TO FORECAST EXPENDITURE | 6b: Forecast Expenditure | By category | Pricing Period Starting Year | Corporate overheads</v>
      </c>
    </row>
    <row r="6468" spans="1:14" hidden="1">
      <c r="A6468" t="s">
        <v>3</v>
      </c>
      <c r="B6468">
        <v>2013</v>
      </c>
      <c r="C6468" t="s">
        <v>205</v>
      </c>
      <c r="D6468" t="s">
        <v>211</v>
      </c>
      <c r="E6468" t="s">
        <v>101</v>
      </c>
      <c r="F6468" t="s">
        <v>96</v>
      </c>
      <c r="G6468">
        <v>82</v>
      </c>
      <c r="H6468" t="s">
        <v>76</v>
      </c>
      <c r="I6468">
        <v>2010</v>
      </c>
      <c r="J6468" t="s">
        <v>92</v>
      </c>
      <c r="K6468" t="s">
        <v>2640</v>
      </c>
      <c r="L6468">
        <v>23577</v>
      </c>
      <c r="M6468" s="9" t="str">
        <f>Data[[#This Row],[schedule]]&amp;" | "&amp;Data[[#This Row],[section]]</f>
        <v>SCHEDULE 6: REPORT ON ACTUAL TO FORECAST EXPENDITURE | 6b: Forecast Expenditure</v>
      </c>
      <c r="N6468" s="9" t="str">
        <f t="shared" si="101"/>
        <v>SCHEDULE 6: REPORT ON ACTUAL TO FORECAST EXPENDITURE | 6b: Forecast Expenditure | By category | Pricing Period Starting Year + 1 | Corporate overheads</v>
      </c>
    </row>
    <row r="6469" spans="1:14" hidden="1">
      <c r="A6469" t="s">
        <v>3</v>
      </c>
      <c r="B6469">
        <v>2013</v>
      </c>
      <c r="C6469" t="s">
        <v>205</v>
      </c>
      <c r="D6469" t="s">
        <v>211</v>
      </c>
      <c r="E6469" t="s">
        <v>101</v>
      </c>
      <c r="F6469" t="s">
        <v>97</v>
      </c>
      <c r="G6469">
        <v>82</v>
      </c>
      <c r="H6469" t="s">
        <v>76</v>
      </c>
      <c r="I6469">
        <v>2011</v>
      </c>
      <c r="J6469" t="s">
        <v>92</v>
      </c>
      <c r="K6469" t="s">
        <v>2641</v>
      </c>
      <c r="L6469">
        <v>21199</v>
      </c>
      <c r="M6469" s="9" t="str">
        <f>Data[[#This Row],[schedule]]&amp;" | "&amp;Data[[#This Row],[section]]</f>
        <v>SCHEDULE 6: REPORT ON ACTUAL TO FORECAST EXPENDITURE | 6b: Forecast Expenditure</v>
      </c>
      <c r="N6469" s="9" t="str">
        <f t="shared" si="101"/>
        <v>SCHEDULE 6: REPORT ON ACTUAL TO FORECAST EXPENDITURE | 6b: Forecast Expenditure | By category | Pricing Period Starting Year + 2 | Corporate overheads</v>
      </c>
    </row>
    <row r="6470" spans="1:14" hidden="1">
      <c r="A6470" t="s">
        <v>3</v>
      </c>
      <c r="B6470">
        <v>2013</v>
      </c>
      <c r="C6470" t="s">
        <v>205</v>
      </c>
      <c r="D6470" t="s">
        <v>211</v>
      </c>
      <c r="E6470" t="s">
        <v>101</v>
      </c>
      <c r="F6470" t="s">
        <v>98</v>
      </c>
      <c r="G6470">
        <v>82</v>
      </c>
      <c r="H6470" t="s">
        <v>76</v>
      </c>
      <c r="I6470">
        <v>2012</v>
      </c>
      <c r="J6470" t="s">
        <v>92</v>
      </c>
      <c r="K6470" t="s">
        <v>2642</v>
      </c>
      <c r="L6470">
        <v>21239</v>
      </c>
      <c r="M6470" s="9" t="str">
        <f>Data[[#This Row],[schedule]]&amp;" | "&amp;Data[[#This Row],[section]]</f>
        <v>SCHEDULE 6: REPORT ON ACTUAL TO FORECAST EXPENDITURE | 6b: Forecast Expenditure</v>
      </c>
      <c r="N6470" s="9" t="str">
        <f t="shared" si="101"/>
        <v>SCHEDULE 6: REPORT ON ACTUAL TO FORECAST EXPENDITURE | 6b: Forecast Expenditure | By category | Pricing Period Starting Year + 3 | Corporate overheads</v>
      </c>
    </row>
    <row r="6471" spans="1:14" hidden="1">
      <c r="A6471" t="s">
        <v>3</v>
      </c>
      <c r="B6471">
        <v>2013</v>
      </c>
      <c r="C6471" t="s">
        <v>205</v>
      </c>
      <c r="D6471" t="s">
        <v>211</v>
      </c>
      <c r="E6471" t="s">
        <v>101</v>
      </c>
      <c r="F6471" t="s">
        <v>99</v>
      </c>
      <c r="G6471">
        <v>82</v>
      </c>
      <c r="H6471" t="s">
        <v>76</v>
      </c>
      <c r="I6471">
        <v>2013</v>
      </c>
      <c r="J6471" t="s">
        <v>92</v>
      </c>
      <c r="K6471" t="s">
        <v>2643</v>
      </c>
      <c r="L6471">
        <v>21860</v>
      </c>
      <c r="M6471" s="9" t="str">
        <f>Data[[#This Row],[schedule]]&amp;" | "&amp;Data[[#This Row],[section]]</f>
        <v>SCHEDULE 6: REPORT ON ACTUAL TO FORECAST EXPENDITURE | 6b: Forecast Expenditure</v>
      </c>
      <c r="N6471" s="9" t="str">
        <f t="shared" si="101"/>
        <v>SCHEDULE 6: REPORT ON ACTUAL TO FORECAST EXPENDITURE | 6b: Forecast Expenditure | By category | Pricing Period Starting Year + 4 | Corporate overheads</v>
      </c>
    </row>
    <row r="6472" spans="1:14" hidden="1">
      <c r="A6472" t="s">
        <v>3</v>
      </c>
      <c r="B6472">
        <v>2013</v>
      </c>
      <c r="C6472" t="s">
        <v>205</v>
      </c>
      <c r="D6472" t="s">
        <v>211</v>
      </c>
      <c r="E6472" t="s">
        <v>101</v>
      </c>
      <c r="F6472" t="s">
        <v>95</v>
      </c>
      <c r="G6472">
        <v>83</v>
      </c>
      <c r="H6472" t="s">
        <v>77</v>
      </c>
      <c r="I6472">
        <v>2009</v>
      </c>
      <c r="J6472" t="s">
        <v>92</v>
      </c>
      <c r="K6472" t="s">
        <v>2621</v>
      </c>
      <c r="L6472">
        <v>22000</v>
      </c>
      <c r="M6472" s="9" t="str">
        <f>Data[[#This Row],[schedule]]&amp;" | "&amp;Data[[#This Row],[section]]</f>
        <v>SCHEDULE 6: REPORT ON ACTUAL TO FORECAST EXPENDITURE | 6b: Forecast Expenditure</v>
      </c>
      <c r="N6472" s="9" t="str">
        <f t="shared" si="101"/>
        <v>SCHEDULE 6: REPORT ON ACTUAL TO FORECAST EXPENDITURE | 6b: Forecast Expenditure | By category | Pricing Period Starting Year | Asset management and airport operations</v>
      </c>
    </row>
    <row r="6473" spans="1:14" hidden="1">
      <c r="A6473" t="s">
        <v>3</v>
      </c>
      <c r="B6473">
        <v>2013</v>
      </c>
      <c r="C6473" t="s">
        <v>205</v>
      </c>
      <c r="D6473" t="s">
        <v>211</v>
      </c>
      <c r="E6473" t="s">
        <v>101</v>
      </c>
      <c r="F6473" t="s">
        <v>96</v>
      </c>
      <c r="G6473">
        <v>83</v>
      </c>
      <c r="H6473" t="s">
        <v>77</v>
      </c>
      <c r="I6473">
        <v>2010</v>
      </c>
      <c r="J6473" t="s">
        <v>92</v>
      </c>
      <c r="K6473" t="s">
        <v>2644</v>
      </c>
      <c r="L6473">
        <v>23064</v>
      </c>
      <c r="M6473" s="9" t="str">
        <f>Data[[#This Row],[schedule]]&amp;" | "&amp;Data[[#This Row],[section]]</f>
        <v>SCHEDULE 6: REPORT ON ACTUAL TO FORECAST EXPENDITURE | 6b: Forecast Expenditure</v>
      </c>
      <c r="N6473" s="9" t="str">
        <f t="shared" si="101"/>
        <v>SCHEDULE 6: REPORT ON ACTUAL TO FORECAST EXPENDITURE | 6b: Forecast Expenditure | By category | Pricing Period Starting Year + 1 | Asset management and airport operations</v>
      </c>
    </row>
    <row r="6474" spans="1:14" hidden="1">
      <c r="A6474" t="s">
        <v>3</v>
      </c>
      <c r="B6474">
        <v>2013</v>
      </c>
      <c r="C6474" t="s">
        <v>205</v>
      </c>
      <c r="D6474" t="s">
        <v>211</v>
      </c>
      <c r="E6474" t="s">
        <v>101</v>
      </c>
      <c r="F6474" t="s">
        <v>97</v>
      </c>
      <c r="G6474">
        <v>83</v>
      </c>
      <c r="H6474" t="s">
        <v>77</v>
      </c>
      <c r="I6474">
        <v>2011</v>
      </c>
      <c r="J6474" t="s">
        <v>92</v>
      </c>
      <c r="K6474" t="s">
        <v>2645</v>
      </c>
      <c r="L6474">
        <v>23948</v>
      </c>
      <c r="M6474" s="9" t="str">
        <f>Data[[#This Row],[schedule]]&amp;" | "&amp;Data[[#This Row],[section]]</f>
        <v>SCHEDULE 6: REPORT ON ACTUAL TO FORECAST EXPENDITURE | 6b: Forecast Expenditure</v>
      </c>
      <c r="N6474" s="9" t="str">
        <f t="shared" si="101"/>
        <v>SCHEDULE 6: REPORT ON ACTUAL TO FORECAST EXPENDITURE | 6b: Forecast Expenditure | By category | Pricing Period Starting Year + 2 | Asset management and airport operations</v>
      </c>
    </row>
    <row r="6475" spans="1:14" hidden="1">
      <c r="A6475" t="s">
        <v>3</v>
      </c>
      <c r="B6475">
        <v>2013</v>
      </c>
      <c r="C6475" t="s">
        <v>205</v>
      </c>
      <c r="D6475" t="s">
        <v>211</v>
      </c>
      <c r="E6475" t="s">
        <v>101</v>
      </c>
      <c r="F6475" t="s">
        <v>98</v>
      </c>
      <c r="G6475">
        <v>83</v>
      </c>
      <c r="H6475" t="s">
        <v>77</v>
      </c>
      <c r="I6475">
        <v>2012</v>
      </c>
      <c r="J6475" t="s">
        <v>92</v>
      </c>
      <c r="K6475" t="s">
        <v>2646</v>
      </c>
      <c r="L6475">
        <v>25261</v>
      </c>
      <c r="M6475" s="9" t="str">
        <f>Data[[#This Row],[schedule]]&amp;" | "&amp;Data[[#This Row],[section]]</f>
        <v>SCHEDULE 6: REPORT ON ACTUAL TO FORECAST EXPENDITURE | 6b: Forecast Expenditure</v>
      </c>
      <c r="N6475" s="9" t="str">
        <f t="shared" si="101"/>
        <v>SCHEDULE 6: REPORT ON ACTUAL TO FORECAST EXPENDITURE | 6b: Forecast Expenditure | By category | Pricing Period Starting Year + 3 | Asset management and airport operations</v>
      </c>
    </row>
    <row r="6476" spans="1:14" hidden="1">
      <c r="A6476" t="s">
        <v>3</v>
      </c>
      <c r="B6476">
        <v>2013</v>
      </c>
      <c r="C6476" t="s">
        <v>205</v>
      </c>
      <c r="D6476" t="s">
        <v>211</v>
      </c>
      <c r="E6476" t="s">
        <v>101</v>
      </c>
      <c r="F6476" t="s">
        <v>99</v>
      </c>
      <c r="G6476">
        <v>83</v>
      </c>
      <c r="H6476" t="s">
        <v>77</v>
      </c>
      <c r="I6476">
        <v>2013</v>
      </c>
      <c r="J6476" t="s">
        <v>92</v>
      </c>
      <c r="K6476" t="s">
        <v>2647</v>
      </c>
      <c r="L6476">
        <v>26558</v>
      </c>
      <c r="M6476" s="9" t="str">
        <f>Data[[#This Row],[schedule]]&amp;" | "&amp;Data[[#This Row],[section]]</f>
        <v>SCHEDULE 6: REPORT ON ACTUAL TO FORECAST EXPENDITURE | 6b: Forecast Expenditure</v>
      </c>
      <c r="N6476" s="9" t="str">
        <f t="shared" si="101"/>
        <v>SCHEDULE 6: REPORT ON ACTUAL TO FORECAST EXPENDITURE | 6b: Forecast Expenditure | By category | Pricing Period Starting Year + 4 | Asset management and airport operations</v>
      </c>
    </row>
    <row r="6477" spans="1:14" hidden="1">
      <c r="A6477" t="s">
        <v>3</v>
      </c>
      <c r="B6477">
        <v>2013</v>
      </c>
      <c r="C6477" t="s">
        <v>205</v>
      </c>
      <c r="D6477" t="s">
        <v>211</v>
      </c>
      <c r="E6477" t="s">
        <v>101</v>
      </c>
      <c r="F6477" t="s">
        <v>95</v>
      </c>
      <c r="G6477">
        <v>84</v>
      </c>
      <c r="H6477" t="s">
        <v>78</v>
      </c>
      <c r="I6477">
        <v>2009</v>
      </c>
      <c r="J6477" t="s">
        <v>92</v>
      </c>
      <c r="K6477" t="s">
        <v>2624</v>
      </c>
      <c r="L6477">
        <v>30903</v>
      </c>
      <c r="M6477" s="9" t="str">
        <f>Data[[#This Row],[schedule]]&amp;" | "&amp;Data[[#This Row],[section]]</f>
        <v>SCHEDULE 6: REPORT ON ACTUAL TO FORECAST EXPENDITURE | 6b: Forecast Expenditure</v>
      </c>
      <c r="N6477" s="9" t="str">
        <f t="shared" si="101"/>
        <v>SCHEDULE 6: REPORT ON ACTUAL TO FORECAST EXPENDITURE | 6b: Forecast Expenditure | By category | Pricing Period Starting Year | Asset maintenance</v>
      </c>
    </row>
    <row r="6478" spans="1:14" hidden="1">
      <c r="A6478" t="s">
        <v>3</v>
      </c>
      <c r="B6478">
        <v>2013</v>
      </c>
      <c r="C6478" t="s">
        <v>205</v>
      </c>
      <c r="D6478" t="s">
        <v>211</v>
      </c>
      <c r="E6478" t="s">
        <v>101</v>
      </c>
      <c r="F6478" t="s">
        <v>96</v>
      </c>
      <c r="G6478">
        <v>84</v>
      </c>
      <c r="H6478" t="s">
        <v>78</v>
      </c>
      <c r="I6478">
        <v>2010</v>
      </c>
      <c r="J6478" t="s">
        <v>92</v>
      </c>
      <c r="K6478" t="s">
        <v>2648</v>
      </c>
      <c r="L6478">
        <v>32535</v>
      </c>
      <c r="M6478" s="9" t="str">
        <f>Data[[#This Row],[schedule]]&amp;" | "&amp;Data[[#This Row],[section]]</f>
        <v>SCHEDULE 6: REPORT ON ACTUAL TO FORECAST EXPENDITURE | 6b: Forecast Expenditure</v>
      </c>
      <c r="N6478" s="9" t="str">
        <f t="shared" si="101"/>
        <v>SCHEDULE 6: REPORT ON ACTUAL TO FORECAST EXPENDITURE | 6b: Forecast Expenditure | By category | Pricing Period Starting Year + 1 | Asset maintenance</v>
      </c>
    </row>
    <row r="6479" spans="1:14" hidden="1">
      <c r="A6479" t="s">
        <v>3</v>
      </c>
      <c r="B6479">
        <v>2013</v>
      </c>
      <c r="C6479" t="s">
        <v>205</v>
      </c>
      <c r="D6479" t="s">
        <v>211</v>
      </c>
      <c r="E6479" t="s">
        <v>101</v>
      </c>
      <c r="F6479" t="s">
        <v>97</v>
      </c>
      <c r="G6479">
        <v>84</v>
      </c>
      <c r="H6479" t="s">
        <v>78</v>
      </c>
      <c r="I6479">
        <v>2011</v>
      </c>
      <c r="J6479" t="s">
        <v>92</v>
      </c>
      <c r="K6479" t="s">
        <v>2649</v>
      </c>
      <c r="L6479">
        <v>34408</v>
      </c>
      <c r="M6479" s="9" t="str">
        <f>Data[[#This Row],[schedule]]&amp;" | "&amp;Data[[#This Row],[section]]</f>
        <v>SCHEDULE 6: REPORT ON ACTUAL TO FORECAST EXPENDITURE | 6b: Forecast Expenditure</v>
      </c>
      <c r="N6479" s="9" t="str">
        <f t="shared" si="101"/>
        <v>SCHEDULE 6: REPORT ON ACTUAL TO FORECAST EXPENDITURE | 6b: Forecast Expenditure | By category | Pricing Period Starting Year + 2 | Asset maintenance</v>
      </c>
    </row>
    <row r="6480" spans="1:14" hidden="1">
      <c r="A6480" t="s">
        <v>3</v>
      </c>
      <c r="B6480">
        <v>2013</v>
      </c>
      <c r="C6480" t="s">
        <v>205</v>
      </c>
      <c r="D6480" t="s">
        <v>211</v>
      </c>
      <c r="E6480" t="s">
        <v>101</v>
      </c>
      <c r="F6480" t="s">
        <v>98</v>
      </c>
      <c r="G6480">
        <v>84</v>
      </c>
      <c r="H6480" t="s">
        <v>78</v>
      </c>
      <c r="I6480">
        <v>2012</v>
      </c>
      <c r="J6480" t="s">
        <v>92</v>
      </c>
      <c r="K6480" t="s">
        <v>2650</v>
      </c>
      <c r="L6480">
        <v>36411</v>
      </c>
      <c r="M6480" s="9" t="str">
        <f>Data[[#This Row],[schedule]]&amp;" | "&amp;Data[[#This Row],[section]]</f>
        <v>SCHEDULE 6: REPORT ON ACTUAL TO FORECAST EXPENDITURE | 6b: Forecast Expenditure</v>
      </c>
      <c r="N6480" s="9" t="str">
        <f t="shared" si="101"/>
        <v>SCHEDULE 6: REPORT ON ACTUAL TO FORECAST EXPENDITURE | 6b: Forecast Expenditure | By category | Pricing Period Starting Year + 3 | Asset maintenance</v>
      </c>
    </row>
    <row r="6481" spans="1:14" hidden="1">
      <c r="A6481" t="s">
        <v>3</v>
      </c>
      <c r="B6481">
        <v>2013</v>
      </c>
      <c r="C6481" t="s">
        <v>205</v>
      </c>
      <c r="D6481" t="s">
        <v>211</v>
      </c>
      <c r="E6481" t="s">
        <v>101</v>
      </c>
      <c r="F6481" t="s">
        <v>99</v>
      </c>
      <c r="G6481">
        <v>84</v>
      </c>
      <c r="H6481" t="s">
        <v>78</v>
      </c>
      <c r="I6481">
        <v>2013</v>
      </c>
      <c r="J6481" t="s">
        <v>92</v>
      </c>
      <c r="K6481" t="s">
        <v>2651</v>
      </c>
      <c r="L6481">
        <v>38324</v>
      </c>
      <c r="M6481" s="9" t="str">
        <f>Data[[#This Row],[schedule]]&amp;" | "&amp;Data[[#This Row],[section]]</f>
        <v>SCHEDULE 6: REPORT ON ACTUAL TO FORECAST EXPENDITURE | 6b: Forecast Expenditure</v>
      </c>
      <c r="N6481" s="9" t="str">
        <f t="shared" si="101"/>
        <v>SCHEDULE 6: REPORT ON ACTUAL TO FORECAST EXPENDITURE | 6b: Forecast Expenditure | By category | Pricing Period Starting Year + 4 | Asset maintenance</v>
      </c>
    </row>
    <row r="6482" spans="1:14" hidden="1">
      <c r="A6482" t="s">
        <v>3</v>
      </c>
      <c r="B6482">
        <v>2013</v>
      </c>
      <c r="C6482" t="s">
        <v>205</v>
      </c>
      <c r="D6482" t="s">
        <v>211</v>
      </c>
      <c r="E6482" t="s">
        <v>101</v>
      </c>
      <c r="F6482" t="s">
        <v>95</v>
      </c>
      <c r="G6482">
        <v>85</v>
      </c>
      <c r="H6482" t="s">
        <v>270</v>
      </c>
      <c r="I6482">
        <v>2009</v>
      </c>
      <c r="J6482" t="s">
        <v>92</v>
      </c>
      <c r="K6482" t="s">
        <v>2626</v>
      </c>
      <c r="L6482">
        <v>77369</v>
      </c>
      <c r="M6482" s="9" t="str">
        <f>Data[[#This Row],[schedule]]&amp;" | "&amp;Data[[#This Row],[section]]</f>
        <v>SCHEDULE 6: REPORT ON ACTUAL TO FORECAST EXPENDITURE | 6b: Forecast Expenditure</v>
      </c>
      <c r="N6482" s="9" t="str">
        <f t="shared" si="101"/>
        <v>SCHEDULE 6: REPORT ON ACTUAL TO FORECAST EXPENDITURE | 6b: Forecast Expenditure | By category | Pricing Period Starting Year | Total forecast operational expenditure</v>
      </c>
    </row>
    <row r="6483" spans="1:14" hidden="1">
      <c r="A6483" t="s">
        <v>3</v>
      </c>
      <c r="B6483">
        <v>2013</v>
      </c>
      <c r="C6483" t="s">
        <v>205</v>
      </c>
      <c r="D6483" t="s">
        <v>211</v>
      </c>
      <c r="E6483" t="s">
        <v>101</v>
      </c>
      <c r="F6483" t="s">
        <v>96</v>
      </c>
      <c r="G6483">
        <v>85</v>
      </c>
      <c r="H6483" t="s">
        <v>270</v>
      </c>
      <c r="I6483">
        <v>2010</v>
      </c>
      <c r="J6483" t="s">
        <v>92</v>
      </c>
      <c r="K6483" t="s">
        <v>2652</v>
      </c>
      <c r="L6483">
        <v>79176</v>
      </c>
      <c r="M6483" s="9" t="str">
        <f>Data[[#This Row],[schedule]]&amp;" | "&amp;Data[[#This Row],[section]]</f>
        <v>SCHEDULE 6: REPORT ON ACTUAL TO FORECAST EXPENDITURE | 6b: Forecast Expenditure</v>
      </c>
      <c r="N6483" s="9" t="str">
        <f t="shared" si="101"/>
        <v>SCHEDULE 6: REPORT ON ACTUAL TO FORECAST EXPENDITURE | 6b: Forecast Expenditure | By category | Pricing Period Starting Year + 1 | Total forecast operational expenditure</v>
      </c>
    </row>
    <row r="6484" spans="1:14" hidden="1">
      <c r="A6484" t="s">
        <v>3</v>
      </c>
      <c r="B6484">
        <v>2013</v>
      </c>
      <c r="C6484" t="s">
        <v>205</v>
      </c>
      <c r="D6484" t="s">
        <v>211</v>
      </c>
      <c r="E6484" t="s">
        <v>101</v>
      </c>
      <c r="F6484" t="s">
        <v>97</v>
      </c>
      <c r="G6484">
        <v>85</v>
      </c>
      <c r="H6484" t="s">
        <v>270</v>
      </c>
      <c r="I6484">
        <v>2011</v>
      </c>
      <c r="J6484" t="s">
        <v>92</v>
      </c>
      <c r="K6484" t="s">
        <v>2653</v>
      </c>
      <c r="L6484">
        <v>79555</v>
      </c>
      <c r="M6484" s="9" t="str">
        <f>Data[[#This Row],[schedule]]&amp;" | "&amp;Data[[#This Row],[section]]</f>
        <v>SCHEDULE 6: REPORT ON ACTUAL TO FORECAST EXPENDITURE | 6b: Forecast Expenditure</v>
      </c>
      <c r="N6484" s="9" t="str">
        <f t="shared" si="101"/>
        <v>SCHEDULE 6: REPORT ON ACTUAL TO FORECAST EXPENDITURE | 6b: Forecast Expenditure | By category | Pricing Period Starting Year + 2 | Total forecast operational expenditure</v>
      </c>
    </row>
    <row r="6485" spans="1:14" hidden="1">
      <c r="A6485" t="s">
        <v>3</v>
      </c>
      <c r="B6485">
        <v>2013</v>
      </c>
      <c r="C6485" t="s">
        <v>205</v>
      </c>
      <c r="D6485" t="s">
        <v>211</v>
      </c>
      <c r="E6485" t="s">
        <v>101</v>
      </c>
      <c r="F6485" t="s">
        <v>98</v>
      </c>
      <c r="G6485">
        <v>85</v>
      </c>
      <c r="H6485" t="s">
        <v>270</v>
      </c>
      <c r="I6485">
        <v>2012</v>
      </c>
      <c r="J6485" t="s">
        <v>92</v>
      </c>
      <c r="K6485" t="s">
        <v>2654</v>
      </c>
      <c r="L6485">
        <v>82911</v>
      </c>
      <c r="M6485" s="9" t="str">
        <f>Data[[#This Row],[schedule]]&amp;" | "&amp;Data[[#This Row],[section]]</f>
        <v>SCHEDULE 6: REPORT ON ACTUAL TO FORECAST EXPENDITURE | 6b: Forecast Expenditure</v>
      </c>
      <c r="N6485" s="9" t="str">
        <f t="shared" si="101"/>
        <v>SCHEDULE 6: REPORT ON ACTUAL TO FORECAST EXPENDITURE | 6b: Forecast Expenditure | By category | Pricing Period Starting Year + 3 | Total forecast operational expenditure</v>
      </c>
    </row>
    <row r="6486" spans="1:14" hidden="1">
      <c r="A6486" t="s">
        <v>3</v>
      </c>
      <c r="B6486">
        <v>2013</v>
      </c>
      <c r="C6486" t="s">
        <v>205</v>
      </c>
      <c r="D6486" t="s">
        <v>211</v>
      </c>
      <c r="E6486" t="s">
        <v>101</v>
      </c>
      <c r="F6486" t="s">
        <v>99</v>
      </c>
      <c r="G6486">
        <v>85</v>
      </c>
      <c r="H6486" t="s">
        <v>270</v>
      </c>
      <c r="I6486">
        <v>2013</v>
      </c>
      <c r="J6486" t="s">
        <v>92</v>
      </c>
      <c r="K6486" t="s">
        <v>2655</v>
      </c>
      <c r="L6486">
        <v>86742</v>
      </c>
      <c r="M6486" s="9" t="str">
        <f>Data[[#This Row],[schedule]]&amp;" | "&amp;Data[[#This Row],[section]]</f>
        <v>SCHEDULE 6: REPORT ON ACTUAL TO FORECAST EXPENDITURE | 6b: Forecast Expenditure</v>
      </c>
      <c r="N6486" s="9" t="str">
        <f t="shared" si="101"/>
        <v>SCHEDULE 6: REPORT ON ACTUAL TO FORECAST EXPENDITURE | 6b: Forecast Expenditure | By category | Pricing Period Starting Year + 4 | Total forecast operational expenditure</v>
      </c>
    </row>
    <row r="6487" spans="1:14" hidden="1">
      <c r="A6487" t="s">
        <v>3</v>
      </c>
      <c r="B6487">
        <v>2013</v>
      </c>
      <c r="C6487" t="s">
        <v>399</v>
      </c>
      <c r="D6487" t="s">
        <v>400</v>
      </c>
      <c r="E6487" t="s">
        <v>81</v>
      </c>
      <c r="F6487" t="s">
        <v>81</v>
      </c>
      <c r="G6487">
        <v>8</v>
      </c>
      <c r="H6487" t="s">
        <v>149</v>
      </c>
      <c r="I6487">
        <v>2013</v>
      </c>
      <c r="J6487" t="s">
        <v>92</v>
      </c>
      <c r="K6487" t="s">
        <v>458</v>
      </c>
      <c r="L6487">
        <v>0</v>
      </c>
      <c r="M6487" s="9" t="str">
        <f>Data[[#This Row],[schedule]]&amp;" | "&amp;Data[[#This Row],[section]]</f>
        <v>SCHEDULE 5: REPORT ON RELATED PARTY TRANSACTIONS | 5(i): Related Party Transactions</v>
      </c>
      <c r="N6487" s="9" t="str">
        <f t="shared" si="101"/>
        <v>SCHEDULE 5: REPORT ON RELATED PARTY TRANSACTIONS | 5(i): Related Party Transactions | Net operating revenue</v>
      </c>
    </row>
    <row r="6488" spans="1:14" hidden="1">
      <c r="A6488" t="s">
        <v>3</v>
      </c>
      <c r="B6488">
        <v>2013</v>
      </c>
      <c r="C6488" t="s">
        <v>399</v>
      </c>
      <c r="D6488" t="s">
        <v>400</v>
      </c>
      <c r="E6488" t="s">
        <v>81</v>
      </c>
      <c r="F6488" t="s">
        <v>81</v>
      </c>
      <c r="G6488">
        <v>9</v>
      </c>
      <c r="H6488" t="s">
        <v>401</v>
      </c>
      <c r="I6488">
        <v>2013</v>
      </c>
      <c r="J6488" t="s">
        <v>92</v>
      </c>
      <c r="K6488" t="s">
        <v>2656</v>
      </c>
      <c r="L6488">
        <v>4569.9446986943112</v>
      </c>
      <c r="M6488" s="9" t="str">
        <f>Data[[#This Row],[schedule]]&amp;" | "&amp;Data[[#This Row],[section]]</f>
        <v>SCHEDULE 5: REPORT ON RELATED PARTY TRANSACTIONS | 5(i): Related Party Transactions</v>
      </c>
      <c r="N6488" s="9" t="str">
        <f t="shared" si="101"/>
        <v>SCHEDULE 5: REPORT ON RELATED PARTY TRANSACTIONS | 5(i): Related Party Transactions | Operational expenditure</v>
      </c>
    </row>
    <row r="6489" spans="1:14" hidden="1">
      <c r="A6489" t="s">
        <v>3</v>
      </c>
      <c r="B6489">
        <v>2013</v>
      </c>
      <c r="C6489" t="s">
        <v>399</v>
      </c>
      <c r="D6489" t="s">
        <v>400</v>
      </c>
      <c r="E6489" t="s">
        <v>81</v>
      </c>
      <c r="F6489" t="s">
        <v>81</v>
      </c>
      <c r="G6489">
        <v>10</v>
      </c>
      <c r="H6489" t="s">
        <v>402</v>
      </c>
      <c r="I6489">
        <v>2013</v>
      </c>
      <c r="J6489" t="s">
        <v>92</v>
      </c>
      <c r="K6489" t="s">
        <v>2657</v>
      </c>
      <c r="L6489">
        <v>131.94888727168271</v>
      </c>
      <c r="M6489" s="9" t="str">
        <f>Data[[#This Row],[schedule]]&amp;" | "&amp;Data[[#This Row],[section]]</f>
        <v>SCHEDULE 5: REPORT ON RELATED PARTY TRANSACTIONS | 5(i): Related Party Transactions</v>
      </c>
      <c r="N6489" s="9" t="str">
        <f t="shared" si="101"/>
        <v>SCHEDULE 5: REPORT ON RELATED PARTY TRANSACTIONS | 5(i): Related Party Transactions | Related party capital expenditure</v>
      </c>
    </row>
    <row r="6490" spans="1:14" hidden="1">
      <c r="A6490" t="s">
        <v>3</v>
      </c>
      <c r="B6490">
        <v>2013</v>
      </c>
      <c r="C6490" t="s">
        <v>399</v>
      </c>
      <c r="D6490" t="s">
        <v>400</v>
      </c>
      <c r="E6490" t="s">
        <v>81</v>
      </c>
      <c r="F6490" t="s">
        <v>81</v>
      </c>
      <c r="G6490">
        <v>11</v>
      </c>
      <c r="H6490" t="s">
        <v>403</v>
      </c>
      <c r="I6490">
        <v>2013</v>
      </c>
      <c r="J6490" t="s">
        <v>92</v>
      </c>
      <c r="K6490" t="s">
        <v>458</v>
      </c>
      <c r="L6490">
        <v>0</v>
      </c>
      <c r="M6490" s="9" t="str">
        <f>Data[[#This Row],[schedule]]&amp;" | "&amp;Data[[#This Row],[section]]</f>
        <v>SCHEDULE 5: REPORT ON RELATED PARTY TRANSACTIONS | 5(i): Related Party Transactions</v>
      </c>
      <c r="N6490" s="9" t="str">
        <f t="shared" si="101"/>
        <v>SCHEDULE 5: REPORT ON RELATED PARTY TRANSACTIONS | 5(i): Related Party Transactions | Market value of asset disposals</v>
      </c>
    </row>
    <row r="6491" spans="1:14" hidden="1">
      <c r="A6491" t="s">
        <v>3</v>
      </c>
      <c r="B6491">
        <v>2013</v>
      </c>
      <c r="C6491" t="s">
        <v>399</v>
      </c>
      <c r="D6491" t="s">
        <v>400</v>
      </c>
      <c r="E6491" t="s">
        <v>81</v>
      </c>
      <c r="F6491" t="s">
        <v>81</v>
      </c>
      <c r="G6491">
        <v>12</v>
      </c>
      <c r="H6491" t="s">
        <v>404</v>
      </c>
      <c r="I6491">
        <v>2013</v>
      </c>
      <c r="J6491" t="s">
        <v>92</v>
      </c>
      <c r="K6491" t="s">
        <v>2658</v>
      </c>
      <c r="L6491">
        <v>7200.9444540690174</v>
      </c>
      <c r="M6491" s="9" t="str">
        <f>Data[[#This Row],[schedule]]&amp;" | "&amp;Data[[#This Row],[section]]</f>
        <v>SCHEDULE 5: REPORT ON RELATED PARTY TRANSACTIONS | 5(i): Related Party Transactions</v>
      </c>
      <c r="N6491" s="9" t="str">
        <f t="shared" si="101"/>
        <v>SCHEDULE 5: REPORT ON RELATED PARTY TRANSACTIONS | 5(i): Related Party Transactions | Other related party transactions</v>
      </c>
    </row>
    <row r="6492" spans="1:14" hidden="1">
      <c r="A6492" t="s">
        <v>3</v>
      </c>
      <c r="B6492">
        <v>2013</v>
      </c>
      <c r="C6492" t="s">
        <v>206</v>
      </c>
      <c r="D6492" t="s">
        <v>212</v>
      </c>
      <c r="E6492" t="s">
        <v>81</v>
      </c>
      <c r="F6492" t="s">
        <v>309</v>
      </c>
      <c r="G6492">
        <v>8</v>
      </c>
      <c r="H6492" t="s">
        <v>271</v>
      </c>
      <c r="I6492">
        <v>2013</v>
      </c>
      <c r="J6492" t="s">
        <v>92</v>
      </c>
      <c r="K6492" t="s">
        <v>2659</v>
      </c>
      <c r="L6492">
        <v>1335741.69579</v>
      </c>
      <c r="M6492" s="9" t="str">
        <f>Data[[#This Row],[schedule]]&amp;" | "&amp;Data[[#This Row],[section]]</f>
        <v>SCHEDULE 4: REPORT ON REGULATORY ASSET BASE ROLL FORWARD | 4.a</v>
      </c>
      <c r="N6492" s="9" t="str">
        <f t="shared" si="101"/>
        <v>SCHEDULE 4: REPORT ON REGULATORY ASSET BASE ROLL FORWARD | 4.a | Unallocated RAB | RAB value—previous disclosure year</v>
      </c>
    </row>
    <row r="6493" spans="1:14" hidden="1">
      <c r="A6493" t="s">
        <v>3</v>
      </c>
      <c r="B6493">
        <v>2013</v>
      </c>
      <c r="C6493" t="s">
        <v>206</v>
      </c>
      <c r="D6493" t="s">
        <v>212</v>
      </c>
      <c r="E6493" t="s">
        <v>81</v>
      </c>
      <c r="F6493" t="s">
        <v>310</v>
      </c>
      <c r="G6493">
        <v>8</v>
      </c>
      <c r="H6493" t="s">
        <v>271</v>
      </c>
      <c r="I6493">
        <v>2013</v>
      </c>
      <c r="J6493" t="s">
        <v>92</v>
      </c>
      <c r="K6493" t="s">
        <v>797</v>
      </c>
      <c r="L6493">
        <v>1119427.525784249</v>
      </c>
      <c r="M6493" s="9" t="str">
        <f>Data[[#This Row],[schedule]]&amp;" | "&amp;Data[[#This Row],[section]]</f>
        <v>SCHEDULE 4: REPORT ON REGULATORY ASSET BASE ROLL FORWARD | 4.a</v>
      </c>
      <c r="N6493" s="9" t="str">
        <f t="shared" si="101"/>
        <v>SCHEDULE 4: REPORT ON REGULATORY ASSET BASE ROLL FORWARD | 4.a | RAB | RAB value—previous disclosure year</v>
      </c>
    </row>
    <row r="6494" spans="1:14" hidden="1">
      <c r="A6494" t="s">
        <v>3</v>
      </c>
      <c r="B6494">
        <v>2013</v>
      </c>
      <c r="C6494" t="s">
        <v>206</v>
      </c>
      <c r="D6494" t="s">
        <v>212</v>
      </c>
      <c r="E6494" t="s">
        <v>81</v>
      </c>
      <c r="F6494" t="s">
        <v>309</v>
      </c>
      <c r="G6494">
        <v>10</v>
      </c>
      <c r="H6494" t="s">
        <v>155</v>
      </c>
      <c r="I6494">
        <v>2013</v>
      </c>
      <c r="J6494" t="s">
        <v>92</v>
      </c>
      <c r="K6494" t="s">
        <v>2660</v>
      </c>
      <c r="L6494">
        <v>57347.761345000057</v>
      </c>
      <c r="M6494" s="9" t="str">
        <f>Data[[#This Row],[schedule]]&amp;" | "&amp;Data[[#This Row],[section]]</f>
        <v>SCHEDULE 4: REPORT ON REGULATORY ASSET BASE ROLL FORWARD | 4.a</v>
      </c>
      <c r="N6494" s="9" t="str">
        <f t="shared" si="101"/>
        <v>SCHEDULE 4: REPORT ON REGULATORY ASSET BASE ROLL FORWARD | 4.a | Unallocated RAB | Regulatory depreciation</v>
      </c>
    </row>
    <row r="6495" spans="1:14" hidden="1">
      <c r="A6495" t="s">
        <v>3</v>
      </c>
      <c r="B6495">
        <v>2013</v>
      </c>
      <c r="C6495" t="s">
        <v>206</v>
      </c>
      <c r="D6495" t="s">
        <v>212</v>
      </c>
      <c r="E6495" t="s">
        <v>81</v>
      </c>
      <c r="F6495" t="s">
        <v>310</v>
      </c>
      <c r="G6495">
        <v>10</v>
      </c>
      <c r="H6495" t="s">
        <v>155</v>
      </c>
      <c r="I6495">
        <v>2013</v>
      </c>
      <c r="J6495" t="s">
        <v>92</v>
      </c>
      <c r="K6495" t="s">
        <v>2544</v>
      </c>
      <c r="L6495">
        <v>46141.565300135517</v>
      </c>
      <c r="M6495" s="9" t="str">
        <f>Data[[#This Row],[schedule]]&amp;" | "&amp;Data[[#This Row],[section]]</f>
        <v>SCHEDULE 4: REPORT ON REGULATORY ASSET BASE ROLL FORWARD | 4.a</v>
      </c>
      <c r="N6495" s="9" t="str">
        <f t="shared" si="101"/>
        <v>SCHEDULE 4: REPORT ON REGULATORY ASSET BASE ROLL FORWARD | 4.a | RAB | Regulatory depreciation</v>
      </c>
    </row>
    <row r="6496" spans="1:14" hidden="1">
      <c r="A6496" t="s">
        <v>3</v>
      </c>
      <c r="B6496">
        <v>2013</v>
      </c>
      <c r="C6496" t="s">
        <v>206</v>
      </c>
      <c r="D6496" t="s">
        <v>212</v>
      </c>
      <c r="E6496" t="s">
        <v>81</v>
      </c>
      <c r="F6496" t="s">
        <v>309</v>
      </c>
      <c r="G6496">
        <v>12</v>
      </c>
      <c r="H6496" t="s">
        <v>272</v>
      </c>
      <c r="I6496">
        <v>2013</v>
      </c>
      <c r="J6496" t="s">
        <v>92</v>
      </c>
      <c r="K6496" t="s">
        <v>2661</v>
      </c>
      <c r="L6496">
        <v>9131.3852220548306</v>
      </c>
      <c r="M6496" s="9" t="str">
        <f>Data[[#This Row],[schedule]]&amp;" | "&amp;Data[[#This Row],[section]]</f>
        <v>SCHEDULE 4: REPORT ON REGULATORY ASSET BASE ROLL FORWARD | 4.a</v>
      </c>
      <c r="N6496" s="9" t="str">
        <f t="shared" si="101"/>
        <v>SCHEDULE 4: REPORT ON REGULATORY ASSET BASE ROLL FORWARD | 4.a | Unallocated RAB | Indexed revaluations</v>
      </c>
    </row>
    <row r="6497" spans="1:14" hidden="1">
      <c r="A6497" t="s">
        <v>3</v>
      </c>
      <c r="B6497">
        <v>2013</v>
      </c>
      <c r="C6497" t="s">
        <v>206</v>
      </c>
      <c r="D6497" t="s">
        <v>212</v>
      </c>
      <c r="E6497" t="s">
        <v>81</v>
      </c>
      <c r="F6497" t="s">
        <v>310</v>
      </c>
      <c r="G6497">
        <v>12</v>
      </c>
      <c r="H6497" t="s">
        <v>272</v>
      </c>
      <c r="I6497">
        <v>2013</v>
      </c>
      <c r="J6497" t="s">
        <v>92</v>
      </c>
      <c r="K6497" t="s">
        <v>2549</v>
      </c>
      <c r="L6497">
        <v>7652.7159556150837</v>
      </c>
      <c r="M6497" s="9" t="str">
        <f>Data[[#This Row],[schedule]]&amp;" | "&amp;Data[[#This Row],[section]]</f>
        <v>SCHEDULE 4: REPORT ON REGULATORY ASSET BASE ROLL FORWARD | 4.a</v>
      </c>
      <c r="N6497" s="9" t="str">
        <f t="shared" si="101"/>
        <v>SCHEDULE 4: REPORT ON REGULATORY ASSET BASE ROLL FORWARD | 4.a | RAB | Indexed revaluations</v>
      </c>
    </row>
    <row r="6498" spans="1:14" hidden="1">
      <c r="A6498" t="s">
        <v>3</v>
      </c>
      <c r="B6498">
        <v>2013</v>
      </c>
      <c r="C6498" t="s">
        <v>206</v>
      </c>
      <c r="D6498" t="s">
        <v>212</v>
      </c>
      <c r="E6498" t="s">
        <v>81</v>
      </c>
      <c r="F6498" t="s">
        <v>309</v>
      </c>
      <c r="G6498">
        <v>13</v>
      </c>
      <c r="H6498" t="s">
        <v>273</v>
      </c>
      <c r="I6498">
        <v>2013</v>
      </c>
      <c r="J6498" t="s">
        <v>92</v>
      </c>
      <c r="K6498" t="s">
        <v>458</v>
      </c>
      <c r="L6498">
        <v>0</v>
      </c>
      <c r="M6498" s="9" t="str">
        <f>Data[[#This Row],[schedule]]&amp;" | "&amp;Data[[#This Row],[section]]</f>
        <v>SCHEDULE 4: REPORT ON REGULATORY ASSET BASE ROLL FORWARD | 4.a</v>
      </c>
      <c r="N6498" s="9" t="str">
        <f t="shared" si="101"/>
        <v>SCHEDULE 4: REPORT ON REGULATORY ASSET BASE ROLL FORWARD | 4.a | Unallocated RAB | Non-indexed revaluations</v>
      </c>
    </row>
    <row r="6499" spans="1:14" hidden="1">
      <c r="A6499" t="s">
        <v>3</v>
      </c>
      <c r="B6499">
        <v>2013</v>
      </c>
      <c r="C6499" t="s">
        <v>206</v>
      </c>
      <c r="D6499" t="s">
        <v>212</v>
      </c>
      <c r="E6499" t="s">
        <v>81</v>
      </c>
      <c r="F6499" t="s">
        <v>310</v>
      </c>
      <c r="G6499">
        <v>13</v>
      </c>
      <c r="H6499" t="s">
        <v>273</v>
      </c>
      <c r="I6499">
        <v>2013</v>
      </c>
      <c r="J6499" t="s">
        <v>92</v>
      </c>
      <c r="K6499" t="s">
        <v>458</v>
      </c>
      <c r="L6499">
        <v>0</v>
      </c>
      <c r="M6499" s="9" t="str">
        <f>Data[[#This Row],[schedule]]&amp;" | "&amp;Data[[#This Row],[section]]</f>
        <v>SCHEDULE 4: REPORT ON REGULATORY ASSET BASE ROLL FORWARD | 4.a</v>
      </c>
      <c r="N6499" s="9" t="str">
        <f t="shared" si="101"/>
        <v>SCHEDULE 4: REPORT ON REGULATORY ASSET BASE ROLL FORWARD | 4.a | RAB | Non-indexed revaluations</v>
      </c>
    </row>
    <row r="6500" spans="1:14" hidden="1">
      <c r="A6500" t="s">
        <v>3</v>
      </c>
      <c r="B6500">
        <v>2013</v>
      </c>
      <c r="C6500" t="s">
        <v>206</v>
      </c>
      <c r="D6500" t="s">
        <v>212</v>
      </c>
      <c r="E6500" t="s">
        <v>81</v>
      </c>
      <c r="F6500" t="s">
        <v>309</v>
      </c>
      <c r="G6500">
        <v>14</v>
      </c>
      <c r="H6500" t="s">
        <v>158</v>
      </c>
      <c r="I6500">
        <v>2013</v>
      </c>
      <c r="J6500" t="s">
        <v>92</v>
      </c>
      <c r="K6500" t="s">
        <v>2661</v>
      </c>
      <c r="L6500">
        <v>9131.3852220548306</v>
      </c>
      <c r="M6500" s="9" t="str">
        <f>Data[[#This Row],[schedule]]&amp;" | "&amp;Data[[#This Row],[section]]</f>
        <v>SCHEDULE 4: REPORT ON REGULATORY ASSET BASE ROLL FORWARD | 4.a</v>
      </c>
      <c r="N6500" s="9" t="str">
        <f t="shared" si="101"/>
        <v>SCHEDULE 4: REPORT ON REGULATORY ASSET BASE ROLL FORWARD | 4.a | Unallocated RAB | Total revaluations</v>
      </c>
    </row>
    <row r="6501" spans="1:14" hidden="1">
      <c r="A6501" t="s">
        <v>3</v>
      </c>
      <c r="B6501">
        <v>2013</v>
      </c>
      <c r="C6501" t="s">
        <v>206</v>
      </c>
      <c r="D6501" t="s">
        <v>212</v>
      </c>
      <c r="E6501" t="s">
        <v>81</v>
      </c>
      <c r="F6501" t="s">
        <v>310</v>
      </c>
      <c r="G6501">
        <v>14</v>
      </c>
      <c r="H6501" t="s">
        <v>158</v>
      </c>
      <c r="I6501">
        <v>2013</v>
      </c>
      <c r="J6501" t="s">
        <v>92</v>
      </c>
      <c r="K6501" t="s">
        <v>2549</v>
      </c>
      <c r="L6501">
        <v>7652.7159556150837</v>
      </c>
      <c r="M6501" s="9" t="str">
        <f>Data[[#This Row],[schedule]]&amp;" | "&amp;Data[[#This Row],[section]]</f>
        <v>SCHEDULE 4: REPORT ON REGULATORY ASSET BASE ROLL FORWARD | 4.a</v>
      </c>
      <c r="N6501" s="9" t="str">
        <f t="shared" si="101"/>
        <v>SCHEDULE 4: REPORT ON REGULATORY ASSET BASE ROLL FORWARD | 4.a | RAB | Total revaluations</v>
      </c>
    </row>
    <row r="6502" spans="1:14" hidden="1">
      <c r="A6502" t="s">
        <v>3</v>
      </c>
      <c r="B6502">
        <v>2013</v>
      </c>
      <c r="C6502" t="s">
        <v>206</v>
      </c>
      <c r="D6502" t="s">
        <v>212</v>
      </c>
      <c r="E6502" t="s">
        <v>81</v>
      </c>
      <c r="F6502" t="s">
        <v>309</v>
      </c>
      <c r="G6502">
        <v>16</v>
      </c>
      <c r="H6502" t="s">
        <v>274</v>
      </c>
      <c r="I6502">
        <v>2013</v>
      </c>
      <c r="J6502" t="s">
        <v>92</v>
      </c>
      <c r="K6502" t="s">
        <v>2662</v>
      </c>
      <c r="L6502">
        <v>58235.204020000027</v>
      </c>
      <c r="M6502" s="9" t="str">
        <f>Data[[#This Row],[schedule]]&amp;" | "&amp;Data[[#This Row],[section]]</f>
        <v>SCHEDULE 4: REPORT ON REGULATORY ASSET BASE ROLL FORWARD | 4.a</v>
      </c>
      <c r="N6502" s="9" t="str">
        <f t="shared" si="101"/>
        <v>SCHEDULE 4: REPORT ON REGULATORY ASSET BASE ROLL FORWARD | 4.a | Unallocated RAB | Assets commissioned (other than below)</v>
      </c>
    </row>
    <row r="6503" spans="1:14" hidden="1">
      <c r="A6503" t="s">
        <v>3</v>
      </c>
      <c r="B6503">
        <v>2013</v>
      </c>
      <c r="C6503" t="s">
        <v>206</v>
      </c>
      <c r="D6503" t="s">
        <v>212</v>
      </c>
      <c r="E6503" t="s">
        <v>81</v>
      </c>
      <c r="F6503" t="s">
        <v>310</v>
      </c>
      <c r="G6503">
        <v>16</v>
      </c>
      <c r="H6503" t="s">
        <v>274</v>
      </c>
      <c r="I6503">
        <v>2013</v>
      </c>
      <c r="J6503" t="s">
        <v>92</v>
      </c>
      <c r="K6503" t="s">
        <v>2663</v>
      </c>
      <c r="L6503">
        <v>44185.541601503697</v>
      </c>
      <c r="M6503" s="9" t="str">
        <f>Data[[#This Row],[schedule]]&amp;" | "&amp;Data[[#This Row],[section]]</f>
        <v>SCHEDULE 4: REPORT ON REGULATORY ASSET BASE ROLL FORWARD | 4.a</v>
      </c>
      <c r="N6503" s="9" t="str">
        <f t="shared" si="101"/>
        <v>SCHEDULE 4: REPORT ON REGULATORY ASSET BASE ROLL FORWARD | 4.a | RAB | Assets commissioned (other than below)</v>
      </c>
    </row>
    <row r="6504" spans="1:14" hidden="1">
      <c r="A6504" t="s">
        <v>3</v>
      </c>
      <c r="B6504">
        <v>2013</v>
      </c>
      <c r="C6504" t="s">
        <v>206</v>
      </c>
      <c r="D6504" t="s">
        <v>212</v>
      </c>
      <c r="E6504" t="s">
        <v>81</v>
      </c>
      <c r="F6504" t="s">
        <v>309</v>
      </c>
      <c r="G6504">
        <v>17</v>
      </c>
      <c r="H6504" t="s">
        <v>275</v>
      </c>
      <c r="I6504">
        <v>2013</v>
      </c>
      <c r="J6504" t="s">
        <v>92</v>
      </c>
      <c r="K6504" t="s">
        <v>458</v>
      </c>
      <c r="L6504">
        <v>0</v>
      </c>
      <c r="M6504" s="9" t="str">
        <f>Data[[#This Row],[schedule]]&amp;" | "&amp;Data[[#This Row],[section]]</f>
        <v>SCHEDULE 4: REPORT ON REGULATORY ASSET BASE ROLL FORWARD | 4.a</v>
      </c>
      <c r="N6504" s="9" t="str">
        <f t="shared" si="101"/>
        <v>SCHEDULE 4: REPORT ON REGULATORY ASSET BASE ROLL FORWARD | 4.a | Unallocated RAB | Assets acquired from a regulated supplier</v>
      </c>
    </row>
    <row r="6505" spans="1:14" hidden="1">
      <c r="A6505" t="s">
        <v>3</v>
      </c>
      <c r="B6505">
        <v>2013</v>
      </c>
      <c r="C6505" t="s">
        <v>206</v>
      </c>
      <c r="D6505" t="s">
        <v>212</v>
      </c>
      <c r="E6505" t="s">
        <v>81</v>
      </c>
      <c r="F6505" t="s">
        <v>310</v>
      </c>
      <c r="G6505">
        <v>17</v>
      </c>
      <c r="H6505" t="s">
        <v>275</v>
      </c>
      <c r="I6505">
        <v>2013</v>
      </c>
      <c r="J6505" t="s">
        <v>92</v>
      </c>
      <c r="K6505" t="s">
        <v>458</v>
      </c>
      <c r="L6505">
        <v>0</v>
      </c>
      <c r="M6505" s="9" t="str">
        <f>Data[[#This Row],[schedule]]&amp;" | "&amp;Data[[#This Row],[section]]</f>
        <v>SCHEDULE 4: REPORT ON REGULATORY ASSET BASE ROLL FORWARD | 4.a</v>
      </c>
      <c r="N6505" s="9" t="str">
        <f t="shared" si="101"/>
        <v>SCHEDULE 4: REPORT ON REGULATORY ASSET BASE ROLL FORWARD | 4.a | RAB | Assets acquired from a regulated supplier</v>
      </c>
    </row>
    <row r="6506" spans="1:14" hidden="1">
      <c r="A6506" t="s">
        <v>3</v>
      </c>
      <c r="B6506">
        <v>2013</v>
      </c>
      <c r="C6506" t="s">
        <v>206</v>
      </c>
      <c r="D6506" t="s">
        <v>212</v>
      </c>
      <c r="E6506" t="s">
        <v>81</v>
      </c>
      <c r="F6506" t="s">
        <v>309</v>
      </c>
      <c r="G6506">
        <v>18</v>
      </c>
      <c r="H6506" t="s">
        <v>276</v>
      </c>
      <c r="I6506">
        <v>2013</v>
      </c>
      <c r="J6506" t="s">
        <v>92</v>
      </c>
      <c r="K6506" t="s">
        <v>458</v>
      </c>
      <c r="L6506">
        <v>0</v>
      </c>
      <c r="M6506" s="9" t="str">
        <f>Data[[#This Row],[schedule]]&amp;" | "&amp;Data[[#This Row],[section]]</f>
        <v>SCHEDULE 4: REPORT ON REGULATORY ASSET BASE ROLL FORWARD | 4.a</v>
      </c>
      <c r="N6506" s="9" t="str">
        <f t="shared" si="101"/>
        <v>SCHEDULE 4: REPORT ON REGULATORY ASSET BASE ROLL FORWARD | 4.a | Unallocated RAB | Assets acquired from a related party</v>
      </c>
    </row>
    <row r="6507" spans="1:14" hidden="1">
      <c r="A6507" t="s">
        <v>3</v>
      </c>
      <c r="B6507">
        <v>2013</v>
      </c>
      <c r="C6507" t="s">
        <v>206</v>
      </c>
      <c r="D6507" t="s">
        <v>212</v>
      </c>
      <c r="E6507" t="s">
        <v>81</v>
      </c>
      <c r="F6507" t="s">
        <v>310</v>
      </c>
      <c r="G6507">
        <v>18</v>
      </c>
      <c r="H6507" t="s">
        <v>276</v>
      </c>
      <c r="I6507">
        <v>2013</v>
      </c>
      <c r="J6507" t="s">
        <v>92</v>
      </c>
      <c r="K6507" t="s">
        <v>458</v>
      </c>
      <c r="L6507">
        <v>0</v>
      </c>
      <c r="M6507" s="9" t="str">
        <f>Data[[#This Row],[schedule]]&amp;" | "&amp;Data[[#This Row],[section]]</f>
        <v>SCHEDULE 4: REPORT ON REGULATORY ASSET BASE ROLL FORWARD | 4.a</v>
      </c>
      <c r="N6507" s="9" t="str">
        <f t="shared" si="101"/>
        <v>SCHEDULE 4: REPORT ON REGULATORY ASSET BASE ROLL FORWARD | 4.a | RAB | Assets acquired from a related party</v>
      </c>
    </row>
    <row r="6508" spans="1:14" hidden="1">
      <c r="A6508" t="s">
        <v>3</v>
      </c>
      <c r="B6508">
        <v>2013</v>
      </c>
      <c r="C6508" t="s">
        <v>206</v>
      </c>
      <c r="D6508" t="s">
        <v>212</v>
      </c>
      <c r="E6508" t="s">
        <v>81</v>
      </c>
      <c r="F6508" t="s">
        <v>309</v>
      </c>
      <c r="G6508">
        <v>19</v>
      </c>
      <c r="H6508" t="s">
        <v>277</v>
      </c>
      <c r="I6508">
        <v>2013</v>
      </c>
      <c r="J6508" t="s">
        <v>92</v>
      </c>
      <c r="K6508" t="s">
        <v>2662</v>
      </c>
      <c r="L6508">
        <v>58235.204020000027</v>
      </c>
      <c r="M6508" s="9" t="str">
        <f>Data[[#This Row],[schedule]]&amp;" | "&amp;Data[[#This Row],[section]]</f>
        <v>SCHEDULE 4: REPORT ON REGULATORY ASSET BASE ROLL FORWARD | 4.a</v>
      </c>
      <c r="N6508" s="9" t="str">
        <f t="shared" si="101"/>
        <v xml:space="preserve">SCHEDULE 4: REPORT ON REGULATORY ASSET BASE ROLL FORWARD | 4.a | Unallocated RAB | Assets commissioned  </v>
      </c>
    </row>
    <row r="6509" spans="1:14" hidden="1">
      <c r="A6509" t="s">
        <v>3</v>
      </c>
      <c r="B6509">
        <v>2013</v>
      </c>
      <c r="C6509" t="s">
        <v>206</v>
      </c>
      <c r="D6509" t="s">
        <v>212</v>
      </c>
      <c r="E6509" t="s">
        <v>81</v>
      </c>
      <c r="F6509" t="s">
        <v>310</v>
      </c>
      <c r="G6509">
        <v>19</v>
      </c>
      <c r="H6509" t="s">
        <v>277</v>
      </c>
      <c r="I6509">
        <v>2013</v>
      </c>
      <c r="J6509" t="s">
        <v>92</v>
      </c>
      <c r="K6509" t="s">
        <v>2663</v>
      </c>
      <c r="L6509">
        <v>44185.541601503697</v>
      </c>
      <c r="M6509" s="9" t="str">
        <f>Data[[#This Row],[schedule]]&amp;" | "&amp;Data[[#This Row],[section]]</f>
        <v>SCHEDULE 4: REPORT ON REGULATORY ASSET BASE ROLL FORWARD | 4.a</v>
      </c>
      <c r="N6509" s="9" t="str">
        <f t="shared" si="101"/>
        <v xml:space="preserve">SCHEDULE 4: REPORT ON REGULATORY ASSET BASE ROLL FORWARD | 4.a | RAB | Assets commissioned  </v>
      </c>
    </row>
    <row r="6510" spans="1:14" hidden="1">
      <c r="A6510" t="s">
        <v>3</v>
      </c>
      <c r="B6510">
        <v>2013</v>
      </c>
      <c r="C6510" t="s">
        <v>206</v>
      </c>
      <c r="D6510" t="s">
        <v>212</v>
      </c>
      <c r="E6510" t="s">
        <v>81</v>
      </c>
      <c r="F6510" t="s">
        <v>309</v>
      </c>
      <c r="G6510">
        <v>21</v>
      </c>
      <c r="H6510" t="s">
        <v>278</v>
      </c>
      <c r="I6510">
        <v>2013</v>
      </c>
      <c r="J6510" t="s">
        <v>92</v>
      </c>
      <c r="K6510" t="s">
        <v>2664</v>
      </c>
      <c r="L6510">
        <v>-49.492319999999992</v>
      </c>
      <c r="M6510" s="9" t="str">
        <f>Data[[#This Row],[schedule]]&amp;" | "&amp;Data[[#This Row],[section]]</f>
        <v>SCHEDULE 4: REPORT ON REGULATORY ASSET BASE ROLL FORWARD | 4.a</v>
      </c>
      <c r="N6510" s="9" t="str">
        <f t="shared" si="101"/>
        <v>SCHEDULE 4: REPORT ON REGULATORY ASSET BASE ROLL FORWARD | 4.a | Unallocated RAB | Asset disposals (other)</v>
      </c>
    </row>
    <row r="6511" spans="1:14" hidden="1">
      <c r="A6511" t="s">
        <v>3</v>
      </c>
      <c r="B6511">
        <v>2013</v>
      </c>
      <c r="C6511" t="s">
        <v>206</v>
      </c>
      <c r="D6511" t="s">
        <v>212</v>
      </c>
      <c r="E6511" t="s">
        <v>81</v>
      </c>
      <c r="F6511" t="s">
        <v>310</v>
      </c>
      <c r="G6511">
        <v>21</v>
      </c>
      <c r="H6511" t="s">
        <v>278</v>
      </c>
      <c r="I6511">
        <v>2013</v>
      </c>
      <c r="J6511" t="s">
        <v>92</v>
      </c>
      <c r="K6511" t="s">
        <v>810</v>
      </c>
      <c r="L6511">
        <v>-53.088431853622041</v>
      </c>
      <c r="M6511" s="9" t="str">
        <f>Data[[#This Row],[schedule]]&amp;" | "&amp;Data[[#This Row],[section]]</f>
        <v>SCHEDULE 4: REPORT ON REGULATORY ASSET BASE ROLL FORWARD | 4.a</v>
      </c>
      <c r="N6511" s="9" t="str">
        <f t="shared" si="101"/>
        <v>SCHEDULE 4: REPORT ON REGULATORY ASSET BASE ROLL FORWARD | 4.a | RAB | Asset disposals (other)</v>
      </c>
    </row>
    <row r="6512" spans="1:14" hidden="1">
      <c r="A6512" t="s">
        <v>3</v>
      </c>
      <c r="B6512">
        <v>2013</v>
      </c>
      <c r="C6512" t="s">
        <v>206</v>
      </c>
      <c r="D6512" t="s">
        <v>212</v>
      </c>
      <c r="E6512" t="s">
        <v>81</v>
      </c>
      <c r="F6512" t="s">
        <v>309</v>
      </c>
      <c r="G6512">
        <v>22</v>
      </c>
      <c r="H6512" t="s">
        <v>279</v>
      </c>
      <c r="I6512">
        <v>2013</v>
      </c>
      <c r="J6512" t="s">
        <v>92</v>
      </c>
      <c r="K6512" t="s">
        <v>458</v>
      </c>
      <c r="L6512">
        <v>0</v>
      </c>
      <c r="M6512" s="9" t="str">
        <f>Data[[#This Row],[schedule]]&amp;" | "&amp;Data[[#This Row],[section]]</f>
        <v>SCHEDULE 4: REPORT ON REGULATORY ASSET BASE ROLL FORWARD | 4.a</v>
      </c>
      <c r="N6512" s="9" t="str">
        <f t="shared" si="101"/>
        <v>SCHEDULE 4: REPORT ON REGULATORY ASSET BASE ROLL FORWARD | 4.a | Unallocated RAB | Asset disposals to a regulated supplier</v>
      </c>
    </row>
    <row r="6513" spans="1:14" hidden="1">
      <c r="A6513" t="s">
        <v>3</v>
      </c>
      <c r="B6513">
        <v>2013</v>
      </c>
      <c r="C6513" t="s">
        <v>206</v>
      </c>
      <c r="D6513" t="s">
        <v>212</v>
      </c>
      <c r="E6513" t="s">
        <v>81</v>
      </c>
      <c r="F6513" t="s">
        <v>310</v>
      </c>
      <c r="G6513">
        <v>22</v>
      </c>
      <c r="H6513" t="s">
        <v>279</v>
      </c>
      <c r="I6513">
        <v>2013</v>
      </c>
      <c r="J6513" t="s">
        <v>92</v>
      </c>
      <c r="K6513" t="s">
        <v>458</v>
      </c>
      <c r="L6513">
        <v>0</v>
      </c>
      <c r="M6513" s="9" t="str">
        <f>Data[[#This Row],[schedule]]&amp;" | "&amp;Data[[#This Row],[section]]</f>
        <v>SCHEDULE 4: REPORT ON REGULATORY ASSET BASE ROLL FORWARD | 4.a</v>
      </c>
      <c r="N6513" s="9" t="str">
        <f t="shared" si="101"/>
        <v>SCHEDULE 4: REPORT ON REGULATORY ASSET BASE ROLL FORWARD | 4.a | RAB | Asset disposals to a regulated supplier</v>
      </c>
    </row>
    <row r="6514" spans="1:14" hidden="1">
      <c r="A6514" t="s">
        <v>3</v>
      </c>
      <c r="B6514">
        <v>2013</v>
      </c>
      <c r="C6514" t="s">
        <v>206</v>
      </c>
      <c r="D6514" t="s">
        <v>212</v>
      </c>
      <c r="E6514" t="s">
        <v>81</v>
      </c>
      <c r="F6514" t="s">
        <v>309</v>
      </c>
      <c r="G6514">
        <v>23</v>
      </c>
      <c r="H6514" t="s">
        <v>280</v>
      </c>
      <c r="I6514">
        <v>2013</v>
      </c>
      <c r="J6514" t="s">
        <v>92</v>
      </c>
      <c r="K6514" t="s">
        <v>458</v>
      </c>
      <c r="L6514">
        <v>0</v>
      </c>
      <c r="M6514" s="9" t="str">
        <f>Data[[#This Row],[schedule]]&amp;" | "&amp;Data[[#This Row],[section]]</f>
        <v>SCHEDULE 4: REPORT ON REGULATORY ASSET BASE ROLL FORWARD | 4.a</v>
      </c>
      <c r="N6514" s="9" t="str">
        <f t="shared" si="101"/>
        <v>SCHEDULE 4: REPORT ON REGULATORY ASSET BASE ROLL FORWARD | 4.a | Unallocated RAB | Asset disposals to a related party</v>
      </c>
    </row>
    <row r="6515" spans="1:14" hidden="1">
      <c r="A6515" t="s">
        <v>3</v>
      </c>
      <c r="B6515">
        <v>2013</v>
      </c>
      <c r="C6515" t="s">
        <v>206</v>
      </c>
      <c r="D6515" t="s">
        <v>212</v>
      </c>
      <c r="E6515" t="s">
        <v>81</v>
      </c>
      <c r="F6515" t="s">
        <v>310</v>
      </c>
      <c r="G6515">
        <v>23</v>
      </c>
      <c r="H6515" t="s">
        <v>280</v>
      </c>
      <c r="I6515">
        <v>2013</v>
      </c>
      <c r="J6515" t="s">
        <v>92</v>
      </c>
      <c r="K6515" t="s">
        <v>458</v>
      </c>
      <c r="L6515">
        <v>0</v>
      </c>
      <c r="M6515" s="9" t="str">
        <f>Data[[#This Row],[schedule]]&amp;" | "&amp;Data[[#This Row],[section]]</f>
        <v>SCHEDULE 4: REPORT ON REGULATORY ASSET BASE ROLL FORWARD | 4.a</v>
      </c>
      <c r="N6515" s="9" t="str">
        <f t="shared" si="101"/>
        <v>SCHEDULE 4: REPORT ON REGULATORY ASSET BASE ROLL FORWARD | 4.a | RAB | Asset disposals to a related party</v>
      </c>
    </row>
    <row r="6516" spans="1:14" hidden="1">
      <c r="A6516" t="s">
        <v>3</v>
      </c>
      <c r="B6516">
        <v>2013</v>
      </c>
      <c r="C6516" t="s">
        <v>206</v>
      </c>
      <c r="D6516" t="s">
        <v>212</v>
      </c>
      <c r="E6516" t="s">
        <v>81</v>
      </c>
      <c r="F6516" t="s">
        <v>309</v>
      </c>
      <c r="G6516">
        <v>24</v>
      </c>
      <c r="H6516" t="s">
        <v>63</v>
      </c>
      <c r="I6516">
        <v>2013</v>
      </c>
      <c r="J6516" t="s">
        <v>92</v>
      </c>
      <c r="K6516" t="s">
        <v>2664</v>
      </c>
      <c r="L6516">
        <v>-49.492319999999992</v>
      </c>
      <c r="M6516" s="9" t="str">
        <f>Data[[#This Row],[schedule]]&amp;" | "&amp;Data[[#This Row],[section]]</f>
        <v>SCHEDULE 4: REPORT ON REGULATORY ASSET BASE ROLL FORWARD | 4.a</v>
      </c>
      <c r="N6516" s="9" t="str">
        <f t="shared" si="101"/>
        <v>SCHEDULE 4: REPORT ON REGULATORY ASSET BASE ROLL FORWARD | 4.a | Unallocated RAB | Asset disposals</v>
      </c>
    </row>
    <row r="6517" spans="1:14" hidden="1">
      <c r="A6517" t="s">
        <v>3</v>
      </c>
      <c r="B6517">
        <v>2013</v>
      </c>
      <c r="C6517" t="s">
        <v>206</v>
      </c>
      <c r="D6517" t="s">
        <v>212</v>
      </c>
      <c r="E6517" t="s">
        <v>81</v>
      </c>
      <c r="F6517" t="s">
        <v>310</v>
      </c>
      <c r="G6517">
        <v>24</v>
      </c>
      <c r="H6517" t="s">
        <v>63</v>
      </c>
      <c r="I6517">
        <v>2013</v>
      </c>
      <c r="J6517" t="s">
        <v>92</v>
      </c>
      <c r="K6517" t="s">
        <v>810</v>
      </c>
      <c r="L6517">
        <v>-53.088431853622041</v>
      </c>
      <c r="M6517" s="9" t="str">
        <f>Data[[#This Row],[schedule]]&amp;" | "&amp;Data[[#This Row],[section]]</f>
        <v>SCHEDULE 4: REPORT ON REGULATORY ASSET BASE ROLL FORWARD | 4.a</v>
      </c>
      <c r="N6517" s="9" t="str">
        <f t="shared" si="101"/>
        <v>SCHEDULE 4: REPORT ON REGULATORY ASSET BASE ROLL FORWARD | 4.a | RAB | Asset disposals</v>
      </c>
    </row>
    <row r="6518" spans="1:14" hidden="1">
      <c r="A6518" t="s">
        <v>3</v>
      </c>
      <c r="B6518">
        <v>2013</v>
      </c>
      <c r="C6518" t="s">
        <v>206</v>
      </c>
      <c r="D6518" t="s">
        <v>212</v>
      </c>
      <c r="E6518" t="s">
        <v>81</v>
      </c>
      <c r="F6518" t="s">
        <v>309</v>
      </c>
      <c r="G6518">
        <v>26</v>
      </c>
      <c r="H6518" t="s">
        <v>281</v>
      </c>
      <c r="I6518">
        <v>2013</v>
      </c>
      <c r="J6518" t="s">
        <v>92</v>
      </c>
      <c r="K6518" t="s">
        <v>2665</v>
      </c>
      <c r="L6518">
        <v>-118.130842054832</v>
      </c>
      <c r="M6518" s="9" t="str">
        <f>Data[[#This Row],[schedule]]&amp;" | "&amp;Data[[#This Row],[section]]</f>
        <v>SCHEDULE 4: REPORT ON REGULATORY ASSET BASE ROLL FORWARD | 4.a</v>
      </c>
      <c r="N6518" s="9" t="str">
        <f t="shared" si="101"/>
        <v>SCHEDULE 4: REPORT ON REGULATORY ASSET BASE ROLL FORWARD | 4.a | Unallocated RAB | Lost and found assets adjustment</v>
      </c>
    </row>
    <row r="6519" spans="1:14" hidden="1">
      <c r="A6519" t="s">
        <v>3</v>
      </c>
      <c r="B6519">
        <v>2013</v>
      </c>
      <c r="C6519" t="s">
        <v>206</v>
      </c>
      <c r="D6519" t="s">
        <v>212</v>
      </c>
      <c r="E6519" t="s">
        <v>81</v>
      </c>
      <c r="F6519" t="s">
        <v>310</v>
      </c>
      <c r="G6519">
        <v>26</v>
      </c>
      <c r="H6519" t="s">
        <v>281</v>
      </c>
      <c r="I6519">
        <v>2013</v>
      </c>
      <c r="J6519" t="s">
        <v>92</v>
      </c>
      <c r="K6519" t="s">
        <v>458</v>
      </c>
      <c r="L6519">
        <v>0</v>
      </c>
      <c r="M6519" s="9" t="str">
        <f>Data[[#This Row],[schedule]]&amp;" | "&amp;Data[[#This Row],[section]]</f>
        <v>SCHEDULE 4: REPORT ON REGULATORY ASSET BASE ROLL FORWARD | 4.a</v>
      </c>
      <c r="N6519" s="9" t="str">
        <f t="shared" si="101"/>
        <v>SCHEDULE 4: REPORT ON REGULATORY ASSET BASE ROLL FORWARD | 4.a | RAB | Lost and found assets adjustment</v>
      </c>
    </row>
    <row r="6520" spans="1:14" hidden="1">
      <c r="A6520" t="s">
        <v>3</v>
      </c>
      <c r="B6520">
        <v>2013</v>
      </c>
      <c r="C6520" t="s">
        <v>206</v>
      </c>
      <c r="D6520" t="s">
        <v>212</v>
      </c>
      <c r="E6520" t="s">
        <v>81</v>
      </c>
      <c r="F6520" t="s">
        <v>310</v>
      </c>
      <c r="G6520">
        <v>28</v>
      </c>
      <c r="H6520" t="s">
        <v>282</v>
      </c>
      <c r="I6520">
        <v>2013</v>
      </c>
      <c r="J6520" t="s">
        <v>92</v>
      </c>
      <c r="K6520" t="s">
        <v>2666</v>
      </c>
      <c r="L6520">
        <v>-658.7576592147816</v>
      </c>
      <c r="M6520" s="9" t="str">
        <f>Data[[#This Row],[schedule]]&amp;" | "&amp;Data[[#This Row],[section]]</f>
        <v>SCHEDULE 4: REPORT ON REGULATORY ASSET BASE ROLL FORWARD | 4.a</v>
      </c>
      <c r="N6520" s="9" t="str">
        <f t="shared" si="101"/>
        <v>SCHEDULE 4: REPORT ON REGULATORY ASSET BASE ROLL FORWARD | 4.a | RAB | Adjustment resulting from cost allocation</v>
      </c>
    </row>
    <row r="6521" spans="1:14" hidden="1">
      <c r="A6521" t="s">
        <v>3</v>
      </c>
      <c r="B6521">
        <v>2013</v>
      </c>
      <c r="C6521" t="s">
        <v>206</v>
      </c>
      <c r="D6521" t="s">
        <v>212</v>
      </c>
      <c r="E6521" t="s">
        <v>81</v>
      </c>
      <c r="F6521" t="s">
        <v>309</v>
      </c>
      <c r="G6521">
        <v>30</v>
      </c>
      <c r="H6521" t="s">
        <v>283</v>
      </c>
      <c r="I6521">
        <v>2013</v>
      </c>
      <c r="J6521" t="s">
        <v>92</v>
      </c>
      <c r="K6521" t="s">
        <v>2667</v>
      </c>
      <c r="L6521">
        <v>1345691.8851650001</v>
      </c>
      <c r="M6521" s="9" t="str">
        <f>Data[[#This Row],[schedule]]&amp;" | "&amp;Data[[#This Row],[section]]</f>
        <v>SCHEDULE 4: REPORT ON REGULATORY ASSET BASE ROLL FORWARD | 4.a</v>
      </c>
      <c r="N6521" s="9" t="str">
        <f t="shared" si="101"/>
        <v>SCHEDULE 4: REPORT ON REGULATORY ASSET BASE ROLL FORWARD | 4.a | Unallocated RAB | RAB value †</v>
      </c>
    </row>
    <row r="6522" spans="1:14" hidden="1">
      <c r="A6522" t="s">
        <v>3</v>
      </c>
      <c r="B6522">
        <v>2013</v>
      </c>
      <c r="C6522" t="s">
        <v>206</v>
      </c>
      <c r="D6522" t="s">
        <v>212</v>
      </c>
      <c r="E6522" t="s">
        <v>81</v>
      </c>
      <c r="F6522" t="s">
        <v>310</v>
      </c>
      <c r="G6522">
        <v>30</v>
      </c>
      <c r="H6522" t="s">
        <v>283</v>
      </c>
      <c r="I6522">
        <v>2013</v>
      </c>
      <c r="J6522" t="s">
        <v>92</v>
      </c>
      <c r="K6522" t="s">
        <v>2533</v>
      </c>
      <c r="L6522">
        <v>1124518.5488138711</v>
      </c>
      <c r="M6522" s="9" t="str">
        <f>Data[[#This Row],[schedule]]&amp;" | "&amp;Data[[#This Row],[section]]</f>
        <v>SCHEDULE 4: REPORT ON REGULATORY ASSET BASE ROLL FORWARD | 4.a</v>
      </c>
      <c r="N6522" s="9" t="str">
        <f t="shared" si="101"/>
        <v>SCHEDULE 4: REPORT ON REGULATORY ASSET BASE ROLL FORWARD | 4.a | RAB | RAB value †</v>
      </c>
    </row>
    <row r="6523" spans="1:14" hidden="1">
      <c r="A6523" t="s">
        <v>3</v>
      </c>
      <c r="B6523">
        <v>2013</v>
      </c>
      <c r="C6523" t="s">
        <v>206</v>
      </c>
      <c r="D6523" t="s">
        <v>213</v>
      </c>
      <c r="E6523" t="s">
        <v>81</v>
      </c>
      <c r="F6523" t="s">
        <v>309</v>
      </c>
      <c r="G6523">
        <v>56</v>
      </c>
      <c r="H6523" t="s">
        <v>284</v>
      </c>
      <c r="I6523">
        <v>2013</v>
      </c>
      <c r="J6523" t="s">
        <v>92</v>
      </c>
      <c r="K6523" t="s">
        <v>2660</v>
      </c>
      <c r="L6523">
        <v>57347.761345000057</v>
      </c>
      <c r="M6523" s="9" t="str">
        <f>Data[[#This Row],[schedule]]&amp;" | "&amp;Data[[#This Row],[section]]</f>
        <v>SCHEDULE 4: REPORT ON REGULATORY ASSET BASE ROLL FORWARD | 4b(i): Regulatory Depreciation</v>
      </c>
      <c r="N6523" s="9" t="str">
        <f t="shared" si="101"/>
        <v>SCHEDULE 4: REPORT ON REGULATORY ASSET BASE ROLL FORWARD | 4b(i): Regulatory Depreciation | Unallocated RAB | Standard depreciation</v>
      </c>
    </row>
    <row r="6524" spans="1:14" hidden="1">
      <c r="A6524" t="s">
        <v>3</v>
      </c>
      <c r="B6524">
        <v>2013</v>
      </c>
      <c r="C6524" t="s">
        <v>206</v>
      </c>
      <c r="D6524" t="s">
        <v>213</v>
      </c>
      <c r="E6524" t="s">
        <v>81</v>
      </c>
      <c r="F6524" t="s">
        <v>310</v>
      </c>
      <c r="G6524">
        <v>56</v>
      </c>
      <c r="H6524" t="s">
        <v>284</v>
      </c>
      <c r="I6524">
        <v>2013</v>
      </c>
      <c r="J6524" t="s">
        <v>92</v>
      </c>
      <c r="K6524" t="s">
        <v>2544</v>
      </c>
      <c r="L6524">
        <v>46141.565300135517</v>
      </c>
      <c r="M6524" s="9" t="str">
        <f>Data[[#This Row],[schedule]]&amp;" | "&amp;Data[[#This Row],[section]]</f>
        <v>SCHEDULE 4: REPORT ON REGULATORY ASSET BASE ROLL FORWARD | 4b(i): Regulatory Depreciation</v>
      </c>
      <c r="N6524" s="9" t="str">
        <f t="shared" si="101"/>
        <v>SCHEDULE 4: REPORT ON REGULATORY ASSET BASE ROLL FORWARD | 4b(i): Regulatory Depreciation | RAB | Standard depreciation</v>
      </c>
    </row>
    <row r="6525" spans="1:14" hidden="1">
      <c r="A6525" t="s">
        <v>3</v>
      </c>
      <c r="B6525">
        <v>2013</v>
      </c>
      <c r="C6525" t="s">
        <v>206</v>
      </c>
      <c r="D6525" t="s">
        <v>213</v>
      </c>
      <c r="E6525" t="s">
        <v>81</v>
      </c>
      <c r="F6525" t="s">
        <v>309</v>
      </c>
      <c r="G6525">
        <v>57</v>
      </c>
      <c r="H6525" t="s">
        <v>285</v>
      </c>
      <c r="I6525">
        <v>2013</v>
      </c>
      <c r="J6525" t="s">
        <v>92</v>
      </c>
      <c r="K6525" t="s">
        <v>458</v>
      </c>
      <c r="L6525">
        <v>0</v>
      </c>
      <c r="M6525" s="9" t="str">
        <f>Data[[#This Row],[schedule]]&amp;" | "&amp;Data[[#This Row],[section]]</f>
        <v>SCHEDULE 4: REPORT ON REGULATORY ASSET BASE ROLL FORWARD | 4b(i): Regulatory Depreciation</v>
      </c>
      <c r="N6525" s="9" t="str">
        <f t="shared" si="101"/>
        <v>SCHEDULE 4: REPORT ON REGULATORY ASSET BASE ROLL FORWARD | 4b(i): Regulatory Depreciation | Unallocated RAB | Non-standard depreciation</v>
      </c>
    </row>
    <row r="6526" spans="1:14" hidden="1">
      <c r="A6526" t="s">
        <v>3</v>
      </c>
      <c r="B6526">
        <v>2013</v>
      </c>
      <c r="C6526" t="s">
        <v>206</v>
      </c>
      <c r="D6526" t="s">
        <v>213</v>
      </c>
      <c r="E6526" t="s">
        <v>81</v>
      </c>
      <c r="F6526" t="s">
        <v>310</v>
      </c>
      <c r="G6526">
        <v>57</v>
      </c>
      <c r="H6526" t="s">
        <v>285</v>
      </c>
      <c r="I6526">
        <v>2013</v>
      </c>
      <c r="J6526" t="s">
        <v>92</v>
      </c>
      <c r="K6526" t="s">
        <v>458</v>
      </c>
      <c r="L6526">
        <v>0</v>
      </c>
      <c r="M6526" s="9" t="str">
        <f>Data[[#This Row],[schedule]]&amp;" | "&amp;Data[[#This Row],[section]]</f>
        <v>SCHEDULE 4: REPORT ON REGULATORY ASSET BASE ROLL FORWARD | 4b(i): Regulatory Depreciation</v>
      </c>
      <c r="N6526" s="9" t="str">
        <f t="shared" si="101"/>
        <v>SCHEDULE 4: REPORT ON REGULATORY ASSET BASE ROLL FORWARD | 4b(i): Regulatory Depreciation | RAB | Non-standard depreciation</v>
      </c>
    </row>
    <row r="6527" spans="1:14" hidden="1">
      <c r="A6527" t="s">
        <v>3</v>
      </c>
      <c r="B6527">
        <v>2013</v>
      </c>
      <c r="C6527" t="s">
        <v>206</v>
      </c>
      <c r="D6527" t="s">
        <v>213</v>
      </c>
      <c r="E6527" t="s">
        <v>81</v>
      </c>
      <c r="F6527" t="s">
        <v>309</v>
      </c>
      <c r="G6527">
        <v>58</v>
      </c>
      <c r="H6527" t="s">
        <v>155</v>
      </c>
      <c r="I6527">
        <v>2013</v>
      </c>
      <c r="J6527" t="s">
        <v>92</v>
      </c>
      <c r="K6527" t="s">
        <v>2660</v>
      </c>
      <c r="L6527">
        <v>57347.761345000057</v>
      </c>
      <c r="M6527" s="9" t="str">
        <f>Data[[#This Row],[schedule]]&amp;" | "&amp;Data[[#This Row],[section]]</f>
        <v>SCHEDULE 4: REPORT ON REGULATORY ASSET BASE ROLL FORWARD | 4b(i): Regulatory Depreciation</v>
      </c>
      <c r="N6527" s="9" t="str">
        <f t="shared" si="101"/>
        <v>SCHEDULE 4: REPORT ON REGULATORY ASSET BASE ROLL FORWARD | 4b(i): Regulatory Depreciation | Unallocated RAB | Regulatory depreciation</v>
      </c>
    </row>
    <row r="6528" spans="1:14" hidden="1">
      <c r="A6528" t="s">
        <v>3</v>
      </c>
      <c r="B6528">
        <v>2013</v>
      </c>
      <c r="C6528" t="s">
        <v>206</v>
      </c>
      <c r="D6528" t="s">
        <v>213</v>
      </c>
      <c r="E6528" t="s">
        <v>81</v>
      </c>
      <c r="F6528" t="s">
        <v>310</v>
      </c>
      <c r="G6528">
        <v>58</v>
      </c>
      <c r="H6528" t="s">
        <v>155</v>
      </c>
      <c r="I6528">
        <v>2013</v>
      </c>
      <c r="J6528" t="s">
        <v>92</v>
      </c>
      <c r="K6528" t="s">
        <v>2544</v>
      </c>
      <c r="L6528">
        <v>46141.565300135517</v>
      </c>
      <c r="M6528" s="9" t="str">
        <f>Data[[#This Row],[schedule]]&amp;" | "&amp;Data[[#This Row],[section]]</f>
        <v>SCHEDULE 4: REPORT ON REGULATORY ASSET BASE ROLL FORWARD | 4b(i): Regulatory Depreciation</v>
      </c>
      <c r="N6528" s="9" t="str">
        <f t="shared" si="101"/>
        <v>SCHEDULE 4: REPORT ON REGULATORY ASSET BASE ROLL FORWARD | 4b(i): Regulatory Depreciation | RAB | Regulatory depreciation</v>
      </c>
    </row>
    <row r="6529" spans="1:14" hidden="1">
      <c r="A6529" t="s">
        <v>3</v>
      </c>
      <c r="B6529">
        <v>2013</v>
      </c>
      <c r="C6529" t="s">
        <v>206</v>
      </c>
      <c r="D6529" t="s">
        <v>214</v>
      </c>
      <c r="E6529" t="s">
        <v>81</v>
      </c>
      <c r="F6529" t="s">
        <v>81</v>
      </c>
      <c r="G6529">
        <v>79</v>
      </c>
      <c r="H6529" t="s">
        <v>286</v>
      </c>
      <c r="I6529">
        <v>2013</v>
      </c>
      <c r="J6529" t="s">
        <v>92</v>
      </c>
      <c r="K6529" t="s">
        <v>1732</v>
      </c>
      <c r="L6529">
        <v>1168</v>
      </c>
      <c r="M652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29" s="9" t="str">
        <f t="shared" si="101"/>
        <v>SCHEDULE 4: REPORT ON REGULATORY ASSET BASE ROLL FORWARD | 4b(iv): Calculation of Revaluation Rate and Indexed Revaluation of Fixed Assets | CPI at CPI reference date—previous year (index value)</v>
      </c>
    </row>
    <row r="6530" spans="1:14" hidden="1">
      <c r="A6530" t="s">
        <v>3</v>
      </c>
      <c r="B6530">
        <v>2013</v>
      </c>
      <c r="C6530" t="s">
        <v>206</v>
      </c>
      <c r="D6530" t="s">
        <v>214</v>
      </c>
      <c r="E6530" t="s">
        <v>81</v>
      </c>
      <c r="F6530" t="s">
        <v>81</v>
      </c>
      <c r="G6530">
        <v>80</v>
      </c>
      <c r="H6530" t="s">
        <v>287</v>
      </c>
      <c r="I6530">
        <v>2013</v>
      </c>
      <c r="J6530" t="s">
        <v>92</v>
      </c>
      <c r="K6530" t="s">
        <v>1733</v>
      </c>
      <c r="L6530">
        <v>1176</v>
      </c>
      <c r="M653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0" s="9" t="str">
        <f t="shared" ref="N6530:N6593" si="102">SUBSTITUTE(SUBSTITUTE(SUBSTITUTE(C6530&amp;" | "&amp;D6530&amp;" | "&amp;E6530&amp;" | "&amp;F6530&amp;" | "&amp;H6530," |  |  | "," | ")," |  |  | "," | ")," |  | "," | ")</f>
        <v>SCHEDULE 4: REPORT ON REGULATORY ASSET BASE ROLL FORWARD | 4b(iv): Calculation of Revaluation Rate and Indexed Revaluation of Fixed Assets | CPI at CPI reference date—current year (index value)</v>
      </c>
    </row>
    <row r="6531" spans="1:14" hidden="1">
      <c r="A6531" t="s">
        <v>3</v>
      </c>
      <c r="B6531">
        <v>2013</v>
      </c>
      <c r="C6531" t="s">
        <v>206</v>
      </c>
      <c r="D6531" t="s">
        <v>214</v>
      </c>
      <c r="E6531" t="s">
        <v>81</v>
      </c>
      <c r="F6531" t="s">
        <v>81</v>
      </c>
      <c r="G6531">
        <v>81</v>
      </c>
      <c r="H6531" t="s">
        <v>288</v>
      </c>
      <c r="I6531">
        <v>2013</v>
      </c>
      <c r="J6531" t="s">
        <v>93</v>
      </c>
      <c r="K6531" t="s">
        <v>1734</v>
      </c>
      <c r="L6531">
        <v>6.8493150684931997E-3</v>
      </c>
      <c r="M653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1" s="9" t="str">
        <f t="shared" si="102"/>
        <v>SCHEDULE 4: REPORT ON REGULATORY ASSET BASE ROLL FORWARD | 4b(iv): Calculation of Revaluation Rate and Indexed Revaluation of Fixed Assets | Revaluation rate (%)</v>
      </c>
    </row>
    <row r="6532" spans="1:14" hidden="1">
      <c r="A6532" t="s">
        <v>3</v>
      </c>
      <c r="B6532">
        <v>2013</v>
      </c>
      <c r="C6532" t="s">
        <v>206</v>
      </c>
      <c r="D6532" t="s">
        <v>214</v>
      </c>
      <c r="E6532" t="s">
        <v>81</v>
      </c>
      <c r="F6532" t="s">
        <v>309</v>
      </c>
      <c r="G6532">
        <v>83</v>
      </c>
      <c r="H6532" t="s">
        <v>271</v>
      </c>
      <c r="I6532">
        <v>2013</v>
      </c>
      <c r="J6532" t="s">
        <v>92</v>
      </c>
      <c r="K6532" t="s">
        <v>2659</v>
      </c>
      <c r="L6532">
        <v>1335741.69579</v>
      </c>
      <c r="M653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2" s="9" t="str">
        <f t="shared" si="102"/>
        <v>SCHEDULE 4: REPORT ON REGULATORY ASSET BASE ROLL FORWARD | 4b(iv): Calculation of Revaluation Rate and Indexed Revaluation of Fixed Assets | Unallocated RAB | RAB value—previous disclosure year</v>
      </c>
    </row>
    <row r="6533" spans="1:14" hidden="1">
      <c r="A6533" t="s">
        <v>3</v>
      </c>
      <c r="B6533">
        <v>2013</v>
      </c>
      <c r="C6533" t="s">
        <v>206</v>
      </c>
      <c r="D6533" t="s">
        <v>214</v>
      </c>
      <c r="E6533" t="s">
        <v>81</v>
      </c>
      <c r="F6533" t="s">
        <v>310</v>
      </c>
      <c r="G6533">
        <v>83</v>
      </c>
      <c r="H6533" t="s">
        <v>271</v>
      </c>
      <c r="I6533">
        <v>2013</v>
      </c>
      <c r="J6533" t="s">
        <v>92</v>
      </c>
      <c r="K6533" t="s">
        <v>797</v>
      </c>
      <c r="L6533">
        <v>1119427.525784249</v>
      </c>
      <c r="M653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3" s="9" t="str">
        <f t="shared" si="102"/>
        <v>SCHEDULE 4: REPORT ON REGULATORY ASSET BASE ROLL FORWARD | 4b(iv): Calculation of Revaluation Rate and Indexed Revaluation of Fixed Assets | RAB | RAB value—previous disclosure year</v>
      </c>
    </row>
    <row r="6534" spans="1:14" hidden="1">
      <c r="A6534" t="s">
        <v>3</v>
      </c>
      <c r="B6534">
        <v>2013</v>
      </c>
      <c r="C6534" t="s">
        <v>206</v>
      </c>
      <c r="D6534" t="s">
        <v>214</v>
      </c>
      <c r="E6534" t="s">
        <v>81</v>
      </c>
      <c r="F6534" t="s">
        <v>309</v>
      </c>
      <c r="G6534">
        <v>84</v>
      </c>
      <c r="H6534" t="s">
        <v>289</v>
      </c>
      <c r="I6534">
        <v>2013</v>
      </c>
      <c r="J6534" t="s">
        <v>92</v>
      </c>
      <c r="K6534" t="s">
        <v>458</v>
      </c>
      <c r="L6534">
        <v>0</v>
      </c>
      <c r="M653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4" s="9" t="str">
        <f t="shared" si="102"/>
        <v>SCHEDULE 4: REPORT ON REGULATORY ASSET BASE ROLL FORWARD | 4b(iv): Calculation of Revaluation Rate and Indexed Revaluation of Fixed Assets | Unallocated RAB | Revalued land</v>
      </c>
    </row>
    <row r="6535" spans="1:14" hidden="1">
      <c r="A6535" t="s">
        <v>3</v>
      </c>
      <c r="B6535">
        <v>2013</v>
      </c>
      <c r="C6535" t="s">
        <v>206</v>
      </c>
      <c r="D6535" t="s">
        <v>214</v>
      </c>
      <c r="E6535" t="s">
        <v>81</v>
      </c>
      <c r="F6535" t="s">
        <v>310</v>
      </c>
      <c r="G6535">
        <v>84</v>
      </c>
      <c r="H6535" t="s">
        <v>289</v>
      </c>
      <c r="I6535">
        <v>2013</v>
      </c>
      <c r="J6535" t="s">
        <v>92</v>
      </c>
      <c r="K6535" t="s">
        <v>458</v>
      </c>
      <c r="L6535">
        <v>0</v>
      </c>
      <c r="M653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5" s="9" t="str">
        <f t="shared" si="102"/>
        <v>SCHEDULE 4: REPORT ON REGULATORY ASSET BASE ROLL FORWARD | 4b(iv): Calculation of Revaluation Rate and Indexed Revaluation of Fixed Assets | RAB | Revalued land</v>
      </c>
    </row>
    <row r="6536" spans="1:14" hidden="1">
      <c r="A6536" t="s">
        <v>3</v>
      </c>
      <c r="B6536">
        <v>2013</v>
      </c>
      <c r="C6536" t="s">
        <v>206</v>
      </c>
      <c r="D6536" t="s">
        <v>214</v>
      </c>
      <c r="E6536" t="s">
        <v>81</v>
      </c>
      <c r="F6536" t="s">
        <v>309</v>
      </c>
      <c r="G6536">
        <v>85</v>
      </c>
      <c r="H6536" t="s">
        <v>290</v>
      </c>
      <c r="I6536">
        <v>2013</v>
      </c>
      <c r="J6536" t="s">
        <v>92</v>
      </c>
      <c r="K6536" t="s">
        <v>2668</v>
      </c>
      <c r="L6536">
        <v>2608.9456899999941</v>
      </c>
      <c r="M653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6" s="9" t="str">
        <f t="shared" si="102"/>
        <v>SCHEDULE 4: REPORT ON REGULATORY ASSET BASE ROLL FORWARD | 4b(iv): Calculation of Revaluation Rate and Indexed Revaluation of Fixed Assets | Unallocated RAB | Assets with nil physical asset life</v>
      </c>
    </row>
    <row r="6537" spans="1:14" hidden="1">
      <c r="A6537" t="s">
        <v>3</v>
      </c>
      <c r="B6537">
        <v>2013</v>
      </c>
      <c r="C6537" t="s">
        <v>206</v>
      </c>
      <c r="D6537" t="s">
        <v>214</v>
      </c>
      <c r="E6537" t="s">
        <v>81</v>
      </c>
      <c r="F6537" t="s">
        <v>310</v>
      </c>
      <c r="G6537">
        <v>85</v>
      </c>
      <c r="H6537" t="s">
        <v>290</v>
      </c>
      <c r="I6537">
        <v>2013</v>
      </c>
      <c r="J6537" t="s">
        <v>92</v>
      </c>
      <c r="K6537" t="s">
        <v>2669</v>
      </c>
      <c r="L6537">
        <v>2184.0846963046079</v>
      </c>
      <c r="M653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7" s="9" t="str">
        <f t="shared" si="102"/>
        <v>SCHEDULE 4: REPORT ON REGULATORY ASSET BASE ROLL FORWARD | 4b(iv): Calculation of Revaluation Rate and Indexed Revaluation of Fixed Assets | RAB | Assets with nil physical asset life</v>
      </c>
    </row>
    <row r="6538" spans="1:14" hidden="1">
      <c r="A6538" t="s">
        <v>3</v>
      </c>
      <c r="B6538">
        <v>2013</v>
      </c>
      <c r="C6538" t="s">
        <v>206</v>
      </c>
      <c r="D6538" t="s">
        <v>214</v>
      </c>
      <c r="E6538" t="s">
        <v>81</v>
      </c>
      <c r="F6538" t="s">
        <v>309</v>
      </c>
      <c r="G6538">
        <v>86</v>
      </c>
      <c r="H6538" t="s">
        <v>63</v>
      </c>
      <c r="I6538">
        <v>2013</v>
      </c>
      <c r="J6538" t="s">
        <v>92</v>
      </c>
      <c r="K6538" t="s">
        <v>2664</v>
      </c>
      <c r="L6538">
        <v>-49.492319999999992</v>
      </c>
      <c r="M653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8" s="9" t="str">
        <f t="shared" si="102"/>
        <v>SCHEDULE 4: REPORT ON REGULATORY ASSET BASE ROLL FORWARD | 4b(iv): Calculation of Revaluation Rate and Indexed Revaluation of Fixed Assets | Unallocated RAB | Asset disposals</v>
      </c>
    </row>
    <row r="6539" spans="1:14" hidden="1">
      <c r="A6539" t="s">
        <v>3</v>
      </c>
      <c r="B6539">
        <v>2013</v>
      </c>
      <c r="C6539" t="s">
        <v>206</v>
      </c>
      <c r="D6539" t="s">
        <v>214</v>
      </c>
      <c r="E6539" t="s">
        <v>81</v>
      </c>
      <c r="F6539" t="s">
        <v>310</v>
      </c>
      <c r="G6539">
        <v>86</v>
      </c>
      <c r="H6539" t="s">
        <v>63</v>
      </c>
      <c r="I6539">
        <v>2013</v>
      </c>
      <c r="J6539" t="s">
        <v>92</v>
      </c>
      <c r="K6539" t="s">
        <v>810</v>
      </c>
      <c r="L6539">
        <v>-53.088431853622041</v>
      </c>
      <c r="M653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39" s="9" t="str">
        <f t="shared" si="102"/>
        <v>SCHEDULE 4: REPORT ON REGULATORY ASSET BASE ROLL FORWARD | 4b(iv): Calculation of Revaluation Rate and Indexed Revaluation of Fixed Assets | RAB | Asset disposals</v>
      </c>
    </row>
    <row r="6540" spans="1:14" hidden="1">
      <c r="A6540" t="s">
        <v>3</v>
      </c>
      <c r="B6540">
        <v>2013</v>
      </c>
      <c r="C6540" t="s">
        <v>206</v>
      </c>
      <c r="D6540" t="s">
        <v>214</v>
      </c>
      <c r="E6540" t="s">
        <v>81</v>
      </c>
      <c r="F6540" t="s">
        <v>309</v>
      </c>
      <c r="G6540">
        <v>87</v>
      </c>
      <c r="H6540" t="s">
        <v>291</v>
      </c>
      <c r="I6540">
        <v>2013</v>
      </c>
      <c r="J6540" t="s">
        <v>92</v>
      </c>
      <c r="K6540" t="s">
        <v>458</v>
      </c>
      <c r="L6540">
        <v>0</v>
      </c>
      <c r="M654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40" s="9" t="str">
        <f t="shared" si="102"/>
        <v>SCHEDULE 4: REPORT ON REGULATORY ASSET BASE ROLL FORWARD | 4b(iv): Calculation of Revaluation Rate and Indexed Revaluation of Fixed Assets | Unallocated RAB | Lost asset adjustment</v>
      </c>
    </row>
    <row r="6541" spans="1:14" hidden="1">
      <c r="A6541" t="s">
        <v>3</v>
      </c>
      <c r="B6541">
        <v>2013</v>
      </c>
      <c r="C6541" t="s">
        <v>206</v>
      </c>
      <c r="D6541" t="s">
        <v>214</v>
      </c>
      <c r="E6541" t="s">
        <v>81</v>
      </c>
      <c r="F6541" t="s">
        <v>310</v>
      </c>
      <c r="G6541">
        <v>87</v>
      </c>
      <c r="H6541" t="s">
        <v>291</v>
      </c>
      <c r="I6541">
        <v>2013</v>
      </c>
      <c r="J6541" t="s">
        <v>92</v>
      </c>
      <c r="K6541" t="s">
        <v>458</v>
      </c>
      <c r="L6541">
        <v>0</v>
      </c>
      <c r="M654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41" s="9" t="str">
        <f t="shared" si="102"/>
        <v>SCHEDULE 4: REPORT ON REGULATORY ASSET BASE ROLL FORWARD | 4b(iv): Calculation of Revaluation Rate and Indexed Revaluation of Fixed Assets | RAB | Lost asset adjustment</v>
      </c>
    </row>
    <row r="6542" spans="1:14" hidden="1">
      <c r="A6542" t="s">
        <v>3</v>
      </c>
      <c r="B6542">
        <v>2013</v>
      </c>
      <c r="C6542" t="s">
        <v>206</v>
      </c>
      <c r="D6542" t="s">
        <v>214</v>
      </c>
      <c r="E6542" t="s">
        <v>81</v>
      </c>
      <c r="F6542" t="s">
        <v>309</v>
      </c>
      <c r="G6542">
        <v>88</v>
      </c>
      <c r="H6542" t="s">
        <v>292</v>
      </c>
      <c r="I6542">
        <v>2013</v>
      </c>
      <c r="J6542" t="s">
        <v>92</v>
      </c>
      <c r="K6542" t="s">
        <v>2661</v>
      </c>
      <c r="L6542">
        <v>9131.3852220548306</v>
      </c>
      <c r="M654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42" s="9" t="str">
        <f t="shared" si="102"/>
        <v xml:space="preserve">SCHEDULE 4: REPORT ON REGULATORY ASSET BASE ROLL FORWARD | 4b(iv): Calculation of Revaluation Rate and Indexed Revaluation of Fixed Assets | Unallocated RAB | Indexed revaluation </v>
      </c>
    </row>
    <row r="6543" spans="1:14" hidden="1">
      <c r="A6543" t="s">
        <v>3</v>
      </c>
      <c r="B6543">
        <v>2013</v>
      </c>
      <c r="C6543" t="s">
        <v>206</v>
      </c>
      <c r="D6543" t="s">
        <v>214</v>
      </c>
      <c r="E6543" t="s">
        <v>81</v>
      </c>
      <c r="F6543" t="s">
        <v>310</v>
      </c>
      <c r="G6543">
        <v>88</v>
      </c>
      <c r="H6543" t="s">
        <v>292</v>
      </c>
      <c r="I6543">
        <v>2013</v>
      </c>
      <c r="J6543" t="s">
        <v>92</v>
      </c>
      <c r="K6543" t="s">
        <v>2549</v>
      </c>
      <c r="L6543">
        <v>7652.7159556150837</v>
      </c>
      <c r="M654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6543" s="9" t="str">
        <f t="shared" si="102"/>
        <v xml:space="preserve">SCHEDULE 4: REPORT ON REGULATORY ASSET BASE ROLL FORWARD | 4b(iv): Calculation of Revaluation Rate and Indexed Revaluation of Fixed Assets | RAB | Indexed revaluation </v>
      </c>
    </row>
    <row r="6544" spans="1:14" hidden="1">
      <c r="A6544" t="s">
        <v>3</v>
      </c>
      <c r="B6544">
        <v>2013</v>
      </c>
      <c r="C6544" t="s">
        <v>206</v>
      </c>
      <c r="D6544" t="s">
        <v>215</v>
      </c>
      <c r="E6544" t="s">
        <v>81</v>
      </c>
      <c r="F6544" t="s">
        <v>336</v>
      </c>
      <c r="G6544">
        <v>91</v>
      </c>
      <c r="H6544" t="s">
        <v>293</v>
      </c>
      <c r="I6544">
        <v>2013</v>
      </c>
      <c r="J6544" t="s">
        <v>92</v>
      </c>
      <c r="K6544" t="s">
        <v>2670</v>
      </c>
      <c r="L6544">
        <v>66481.469900000011</v>
      </c>
      <c r="M6544" s="9" t="str">
        <f>Data[[#This Row],[schedule]]&amp;" | "&amp;Data[[#This Row],[section]]</f>
        <v>SCHEDULE 4: REPORT ON REGULATORY ASSET BASE ROLL FORWARD | 4b(v): Works Under Construction</v>
      </c>
      <c r="N6544" s="9" t="str">
        <f t="shared" si="102"/>
        <v>SCHEDULE 4: REPORT ON REGULATORY ASSET BASE ROLL FORWARD | 4b(v): Works Under Construction | Unallocated works under construction | Works under construction—previous disclosure year</v>
      </c>
    </row>
    <row r="6545" spans="1:14" hidden="1">
      <c r="A6545" t="s">
        <v>3</v>
      </c>
      <c r="B6545">
        <v>2013</v>
      </c>
      <c r="C6545" t="s">
        <v>206</v>
      </c>
      <c r="D6545" t="s">
        <v>215</v>
      </c>
      <c r="E6545" t="s">
        <v>81</v>
      </c>
      <c r="F6545" t="s">
        <v>337</v>
      </c>
      <c r="G6545">
        <v>91</v>
      </c>
      <c r="H6545" t="s">
        <v>293</v>
      </c>
      <c r="I6545">
        <v>2013</v>
      </c>
      <c r="J6545" t="s">
        <v>92</v>
      </c>
      <c r="K6545" t="s">
        <v>2671</v>
      </c>
      <c r="L6545">
        <v>50961.285442233297</v>
      </c>
      <c r="M6545" s="9" t="str">
        <f>Data[[#This Row],[schedule]]&amp;" | "&amp;Data[[#This Row],[section]]</f>
        <v>SCHEDULE 4: REPORT ON REGULATORY ASSET BASE ROLL FORWARD | 4b(v): Works Under Construction</v>
      </c>
      <c r="N6545" s="9" t="str">
        <f t="shared" si="102"/>
        <v>SCHEDULE 4: REPORT ON REGULATORY ASSET BASE ROLL FORWARD | 4b(v): Works Under Construction | Allocated works under construction | Works under construction—previous disclosure year</v>
      </c>
    </row>
    <row r="6546" spans="1:14" hidden="1">
      <c r="A6546" t="s">
        <v>3</v>
      </c>
      <c r="B6546">
        <v>2013</v>
      </c>
      <c r="C6546" t="s">
        <v>206</v>
      </c>
      <c r="D6546" t="s">
        <v>215</v>
      </c>
      <c r="E6546" t="s">
        <v>81</v>
      </c>
      <c r="F6546" t="s">
        <v>336</v>
      </c>
      <c r="G6546">
        <v>92</v>
      </c>
      <c r="H6546" t="s">
        <v>67</v>
      </c>
      <c r="I6546">
        <v>2013</v>
      </c>
      <c r="J6546" t="s">
        <v>92</v>
      </c>
      <c r="K6546" t="s">
        <v>2672</v>
      </c>
      <c r="L6546">
        <v>54503.25818454945</v>
      </c>
      <c r="M6546" s="9" t="str">
        <f>Data[[#This Row],[schedule]]&amp;" | "&amp;Data[[#This Row],[section]]</f>
        <v>SCHEDULE 4: REPORT ON REGULATORY ASSET BASE ROLL FORWARD | 4b(v): Works Under Construction</v>
      </c>
      <c r="N6546" s="9" t="str">
        <f t="shared" si="102"/>
        <v>SCHEDULE 4: REPORT ON REGULATORY ASSET BASE ROLL FORWARD | 4b(v): Works Under Construction | Unallocated works under construction | Capital expenditure</v>
      </c>
    </row>
    <row r="6547" spans="1:14" hidden="1">
      <c r="A6547" t="s">
        <v>3</v>
      </c>
      <c r="B6547">
        <v>2013</v>
      </c>
      <c r="C6547" t="s">
        <v>206</v>
      </c>
      <c r="D6547" t="s">
        <v>215</v>
      </c>
      <c r="E6547" t="s">
        <v>81</v>
      </c>
      <c r="F6547" t="s">
        <v>337</v>
      </c>
      <c r="G6547">
        <v>92</v>
      </c>
      <c r="H6547" t="s">
        <v>67</v>
      </c>
      <c r="I6547">
        <v>2013</v>
      </c>
      <c r="J6547" t="s">
        <v>92</v>
      </c>
      <c r="K6547" t="s">
        <v>2614</v>
      </c>
      <c r="L6547">
        <v>50702.941138878326</v>
      </c>
      <c r="M6547" s="9" t="str">
        <f>Data[[#This Row],[schedule]]&amp;" | "&amp;Data[[#This Row],[section]]</f>
        <v>SCHEDULE 4: REPORT ON REGULATORY ASSET BASE ROLL FORWARD | 4b(v): Works Under Construction</v>
      </c>
      <c r="N6547" s="9" t="str">
        <f t="shared" si="102"/>
        <v>SCHEDULE 4: REPORT ON REGULATORY ASSET BASE ROLL FORWARD | 4b(v): Works Under Construction | Allocated works under construction | Capital expenditure</v>
      </c>
    </row>
    <row r="6548" spans="1:14" hidden="1">
      <c r="A6548" t="s">
        <v>3</v>
      </c>
      <c r="B6548">
        <v>2013</v>
      </c>
      <c r="C6548" t="s">
        <v>206</v>
      </c>
      <c r="D6548" t="s">
        <v>215</v>
      </c>
      <c r="E6548" t="s">
        <v>81</v>
      </c>
      <c r="F6548" t="s">
        <v>336</v>
      </c>
      <c r="G6548">
        <v>93</v>
      </c>
      <c r="H6548" t="s">
        <v>294</v>
      </c>
      <c r="I6548">
        <v>2013</v>
      </c>
      <c r="J6548" t="s">
        <v>92</v>
      </c>
      <c r="K6548" t="s">
        <v>2662</v>
      </c>
      <c r="L6548">
        <v>58235.204020000027</v>
      </c>
      <c r="M6548" s="9" t="str">
        <f>Data[[#This Row],[schedule]]&amp;" | "&amp;Data[[#This Row],[section]]</f>
        <v>SCHEDULE 4: REPORT ON REGULATORY ASSET BASE ROLL FORWARD | 4b(v): Works Under Construction</v>
      </c>
      <c r="N6548" s="9" t="str">
        <f t="shared" si="102"/>
        <v>SCHEDULE 4: REPORT ON REGULATORY ASSET BASE ROLL FORWARD | 4b(v): Works Under Construction | Unallocated works under construction | Asset commissioned</v>
      </c>
    </row>
    <row r="6549" spans="1:14" hidden="1">
      <c r="A6549" t="s">
        <v>3</v>
      </c>
      <c r="B6549">
        <v>2013</v>
      </c>
      <c r="C6549" t="s">
        <v>206</v>
      </c>
      <c r="D6549" t="s">
        <v>215</v>
      </c>
      <c r="E6549" t="s">
        <v>81</v>
      </c>
      <c r="F6549" t="s">
        <v>337</v>
      </c>
      <c r="G6549">
        <v>93</v>
      </c>
      <c r="H6549" t="s">
        <v>294</v>
      </c>
      <c r="I6549">
        <v>2013</v>
      </c>
      <c r="J6549" t="s">
        <v>92</v>
      </c>
      <c r="K6549" t="s">
        <v>2663</v>
      </c>
      <c r="L6549">
        <v>44185.541601503697</v>
      </c>
      <c r="M6549" s="9" t="str">
        <f>Data[[#This Row],[schedule]]&amp;" | "&amp;Data[[#This Row],[section]]</f>
        <v>SCHEDULE 4: REPORT ON REGULATORY ASSET BASE ROLL FORWARD | 4b(v): Works Under Construction</v>
      </c>
      <c r="N6549" s="9" t="str">
        <f t="shared" si="102"/>
        <v>SCHEDULE 4: REPORT ON REGULATORY ASSET BASE ROLL FORWARD | 4b(v): Works Under Construction | Allocated works under construction | Asset commissioned</v>
      </c>
    </row>
    <row r="6550" spans="1:14" hidden="1">
      <c r="A6550" t="s">
        <v>3</v>
      </c>
      <c r="B6550">
        <v>2013</v>
      </c>
      <c r="C6550" t="s">
        <v>206</v>
      </c>
      <c r="D6550" t="s">
        <v>215</v>
      </c>
      <c r="E6550" t="s">
        <v>81</v>
      </c>
      <c r="F6550" t="s">
        <v>336</v>
      </c>
      <c r="G6550">
        <v>94</v>
      </c>
      <c r="H6550" t="s">
        <v>295</v>
      </c>
      <c r="I6550">
        <v>2013</v>
      </c>
      <c r="J6550" t="s">
        <v>92</v>
      </c>
      <c r="K6550" t="s">
        <v>458</v>
      </c>
      <c r="L6550">
        <v>0</v>
      </c>
      <c r="M6550" s="9" t="str">
        <f>Data[[#This Row],[schedule]]&amp;" | "&amp;Data[[#This Row],[section]]</f>
        <v>SCHEDULE 4: REPORT ON REGULATORY ASSET BASE ROLL FORWARD | 4b(v): Works Under Construction</v>
      </c>
      <c r="N6550" s="9" t="str">
        <f t="shared" si="102"/>
        <v>SCHEDULE 4: REPORT ON REGULATORY ASSET BASE ROLL FORWARD | 4b(v): Works Under Construction | Unallocated works under construction | Offsetting revenue</v>
      </c>
    </row>
    <row r="6551" spans="1:14" hidden="1">
      <c r="A6551" t="s">
        <v>3</v>
      </c>
      <c r="B6551">
        <v>2013</v>
      </c>
      <c r="C6551" t="s">
        <v>206</v>
      </c>
      <c r="D6551" t="s">
        <v>215</v>
      </c>
      <c r="E6551" t="s">
        <v>81</v>
      </c>
      <c r="F6551" t="s">
        <v>337</v>
      </c>
      <c r="G6551">
        <v>94</v>
      </c>
      <c r="H6551" t="s">
        <v>295</v>
      </c>
      <c r="I6551">
        <v>2013</v>
      </c>
      <c r="J6551" t="s">
        <v>92</v>
      </c>
      <c r="K6551" t="s">
        <v>458</v>
      </c>
      <c r="L6551">
        <v>0</v>
      </c>
      <c r="M6551" s="9" t="str">
        <f>Data[[#This Row],[schedule]]&amp;" | "&amp;Data[[#This Row],[section]]</f>
        <v>SCHEDULE 4: REPORT ON REGULATORY ASSET BASE ROLL FORWARD | 4b(v): Works Under Construction</v>
      </c>
      <c r="N6551" s="9" t="str">
        <f t="shared" si="102"/>
        <v>SCHEDULE 4: REPORT ON REGULATORY ASSET BASE ROLL FORWARD | 4b(v): Works Under Construction | Allocated works under construction | Offsetting revenue</v>
      </c>
    </row>
    <row r="6552" spans="1:14" hidden="1">
      <c r="A6552" t="s">
        <v>3</v>
      </c>
      <c r="B6552">
        <v>2013</v>
      </c>
      <c r="C6552" t="s">
        <v>206</v>
      </c>
      <c r="D6552" t="s">
        <v>215</v>
      </c>
      <c r="E6552" t="s">
        <v>81</v>
      </c>
      <c r="F6552" t="s">
        <v>337</v>
      </c>
      <c r="G6552">
        <v>95</v>
      </c>
      <c r="H6552" t="s">
        <v>282</v>
      </c>
      <c r="I6552">
        <v>2013</v>
      </c>
      <c r="J6552" t="s">
        <v>92</v>
      </c>
      <c r="K6552" t="s">
        <v>2673</v>
      </c>
      <c r="L6552">
        <v>41.516582170988841</v>
      </c>
      <c r="M6552" s="9" t="str">
        <f>Data[[#This Row],[schedule]]&amp;" | "&amp;Data[[#This Row],[section]]</f>
        <v>SCHEDULE 4: REPORT ON REGULATORY ASSET BASE ROLL FORWARD | 4b(v): Works Under Construction</v>
      </c>
      <c r="N6552" s="9" t="str">
        <f t="shared" si="102"/>
        <v>SCHEDULE 4: REPORT ON REGULATORY ASSET BASE ROLL FORWARD | 4b(v): Works Under Construction | Allocated works under construction | Adjustment resulting from cost allocation</v>
      </c>
    </row>
    <row r="6553" spans="1:14" hidden="1">
      <c r="A6553" t="s">
        <v>3</v>
      </c>
      <c r="B6553">
        <v>2013</v>
      </c>
      <c r="C6553" t="s">
        <v>206</v>
      </c>
      <c r="D6553" t="s">
        <v>215</v>
      </c>
      <c r="E6553" t="s">
        <v>81</v>
      </c>
      <c r="F6553" t="s">
        <v>336</v>
      </c>
      <c r="G6553">
        <v>96</v>
      </c>
      <c r="H6553" t="s">
        <v>68</v>
      </c>
      <c r="I6553">
        <v>2013</v>
      </c>
      <c r="J6553" t="s">
        <v>92</v>
      </c>
      <c r="K6553" t="s">
        <v>2674</v>
      </c>
      <c r="L6553">
        <v>62749.524064549427</v>
      </c>
      <c r="M6553" s="9" t="str">
        <f>Data[[#This Row],[schedule]]&amp;" | "&amp;Data[[#This Row],[section]]</f>
        <v>SCHEDULE 4: REPORT ON REGULATORY ASSET BASE ROLL FORWARD | 4b(v): Works Under Construction</v>
      </c>
      <c r="N6553" s="9" t="str">
        <f t="shared" si="102"/>
        <v>SCHEDULE 4: REPORT ON REGULATORY ASSET BASE ROLL FORWARD | 4b(v): Works Under Construction | Unallocated works under construction | Works under construction</v>
      </c>
    </row>
    <row r="6554" spans="1:14" hidden="1">
      <c r="A6554" t="s">
        <v>3</v>
      </c>
      <c r="B6554">
        <v>2013</v>
      </c>
      <c r="C6554" t="s">
        <v>206</v>
      </c>
      <c r="D6554" t="s">
        <v>215</v>
      </c>
      <c r="E6554" t="s">
        <v>81</v>
      </c>
      <c r="F6554" t="s">
        <v>337</v>
      </c>
      <c r="G6554">
        <v>96</v>
      </c>
      <c r="H6554" t="s">
        <v>68</v>
      </c>
      <c r="I6554">
        <v>2013</v>
      </c>
      <c r="J6554" t="s">
        <v>92</v>
      </c>
      <c r="K6554" t="s">
        <v>2675</v>
      </c>
      <c r="L6554">
        <v>57520.201561778922</v>
      </c>
      <c r="M6554" s="9" t="str">
        <f>Data[[#This Row],[schedule]]&amp;" | "&amp;Data[[#This Row],[section]]</f>
        <v>SCHEDULE 4: REPORT ON REGULATORY ASSET BASE ROLL FORWARD | 4b(v): Works Under Construction</v>
      </c>
      <c r="N6554" s="9" t="str">
        <f t="shared" si="102"/>
        <v>SCHEDULE 4: REPORT ON REGULATORY ASSET BASE ROLL FORWARD | 4b(v): Works Under Construction | Allocated works under construction | Works under construction</v>
      </c>
    </row>
    <row r="6555" spans="1:14" hidden="1">
      <c r="A6555" t="s">
        <v>3</v>
      </c>
      <c r="B6555">
        <v>2013</v>
      </c>
      <c r="C6555" t="s">
        <v>206</v>
      </c>
      <c r="D6555" t="s">
        <v>216</v>
      </c>
      <c r="E6555" t="s">
        <v>81</v>
      </c>
      <c r="F6555" t="s">
        <v>81</v>
      </c>
      <c r="G6555">
        <v>105</v>
      </c>
      <c r="H6555" t="s">
        <v>69</v>
      </c>
      <c r="I6555">
        <v>2013</v>
      </c>
      <c r="J6555" t="s">
        <v>92</v>
      </c>
      <c r="K6555" t="s">
        <v>2608</v>
      </c>
      <c r="L6555">
        <v>29113.748609570019</v>
      </c>
      <c r="M6555" s="9" t="str">
        <f>Data[[#This Row],[schedule]]&amp;" | "&amp;Data[[#This Row],[section]]</f>
        <v>SCHEDULE 4: REPORT ON REGULATORY ASSET BASE ROLL FORWARD | 4b(vi): Capital Expenditure by Primary Purpose</v>
      </c>
      <c r="N6555" s="9" t="str">
        <f t="shared" si="102"/>
        <v>SCHEDULE 4: REPORT ON REGULATORY ASSET BASE ROLL FORWARD | 4b(vi): Capital Expenditure by Primary Purpose | Capacity growth</v>
      </c>
    </row>
    <row r="6556" spans="1:14" hidden="1">
      <c r="A6556" t="s">
        <v>3</v>
      </c>
      <c r="B6556">
        <v>2013</v>
      </c>
      <c r="C6556" t="s">
        <v>206</v>
      </c>
      <c r="D6556" t="s">
        <v>216</v>
      </c>
      <c r="E6556" t="s">
        <v>81</v>
      </c>
      <c r="F6556" t="s">
        <v>81</v>
      </c>
      <c r="G6556">
        <v>106</v>
      </c>
      <c r="H6556" t="s">
        <v>70</v>
      </c>
      <c r="I6556">
        <v>2013</v>
      </c>
      <c r="J6556" t="s">
        <v>92</v>
      </c>
      <c r="K6556" t="s">
        <v>2611</v>
      </c>
      <c r="L6556">
        <v>21589.192529308319</v>
      </c>
      <c r="M6556" s="9" t="str">
        <f>Data[[#This Row],[schedule]]&amp;" | "&amp;Data[[#This Row],[section]]</f>
        <v>SCHEDULE 4: REPORT ON REGULATORY ASSET BASE ROLL FORWARD | 4b(vi): Capital Expenditure by Primary Purpose</v>
      </c>
      <c r="N6556" s="9" t="str">
        <f t="shared" si="102"/>
        <v>SCHEDULE 4: REPORT ON REGULATORY ASSET BASE ROLL FORWARD | 4b(vi): Capital Expenditure by Primary Purpose | Asset replacement and renewal</v>
      </c>
    </row>
    <row r="6557" spans="1:14" hidden="1">
      <c r="A6557" t="s">
        <v>3</v>
      </c>
      <c r="B6557">
        <v>2013</v>
      </c>
      <c r="C6557" t="s">
        <v>206</v>
      </c>
      <c r="D6557" t="s">
        <v>216</v>
      </c>
      <c r="E6557" t="s">
        <v>81</v>
      </c>
      <c r="F6557" t="s">
        <v>81</v>
      </c>
      <c r="G6557">
        <v>107</v>
      </c>
      <c r="H6557" t="s">
        <v>71</v>
      </c>
      <c r="I6557">
        <v>2013</v>
      </c>
      <c r="J6557" t="s">
        <v>92</v>
      </c>
      <c r="K6557" t="s">
        <v>2614</v>
      </c>
      <c r="L6557">
        <v>50702.941138878326</v>
      </c>
      <c r="M6557" s="9" t="str">
        <f>Data[[#This Row],[schedule]]&amp;" | "&amp;Data[[#This Row],[section]]</f>
        <v>SCHEDULE 4: REPORT ON REGULATORY ASSET BASE ROLL FORWARD | 4b(vi): Capital Expenditure by Primary Purpose</v>
      </c>
      <c r="N6557" s="9" t="str">
        <f t="shared" si="102"/>
        <v>SCHEDULE 4: REPORT ON REGULATORY ASSET BASE ROLL FORWARD | 4b(vi): Capital Expenditure by Primary Purpose | Total capital expenditure</v>
      </c>
    </row>
    <row r="6558" spans="1:14" hidden="1">
      <c r="A6558" t="s">
        <v>3</v>
      </c>
      <c r="B6558">
        <v>2013</v>
      </c>
      <c r="C6558" t="s">
        <v>206</v>
      </c>
      <c r="D6558" t="s">
        <v>217</v>
      </c>
      <c r="E6558" t="s">
        <v>81</v>
      </c>
      <c r="F6558" t="s">
        <v>312</v>
      </c>
      <c r="G6558">
        <v>110</v>
      </c>
      <c r="H6558" t="s">
        <v>271</v>
      </c>
      <c r="I6558">
        <v>2013</v>
      </c>
      <c r="J6558" t="s">
        <v>92</v>
      </c>
      <c r="K6558" t="s">
        <v>2676</v>
      </c>
      <c r="L6558">
        <v>357284.19470797601</v>
      </c>
      <c r="M6558" s="9" t="str">
        <f>Data[[#This Row],[schedule]]&amp;" | "&amp;Data[[#This Row],[section]]</f>
        <v>SCHEDULE 4: REPORT ON REGULATORY ASSET BASE ROLL FORWARD | 4b(vii): Asset Classes</v>
      </c>
      <c r="N6558" s="9" t="str">
        <f t="shared" si="102"/>
        <v>SCHEDULE 4: REPORT ON REGULATORY ASSET BASE ROLL FORWARD | 4b(vii): Asset Classes | Land | RAB value—previous disclosure year</v>
      </c>
    </row>
    <row r="6559" spans="1:14" hidden="1">
      <c r="A6559" t="s">
        <v>3</v>
      </c>
      <c r="B6559">
        <v>2013</v>
      </c>
      <c r="C6559" t="s">
        <v>206</v>
      </c>
      <c r="D6559" t="s">
        <v>217</v>
      </c>
      <c r="E6559" t="s">
        <v>81</v>
      </c>
      <c r="F6559" t="s">
        <v>313</v>
      </c>
      <c r="G6559">
        <v>110</v>
      </c>
      <c r="H6559" t="s">
        <v>271</v>
      </c>
      <c r="I6559">
        <v>2013</v>
      </c>
      <c r="J6559" t="s">
        <v>92</v>
      </c>
      <c r="K6559" t="s">
        <v>2677</v>
      </c>
      <c r="L6559">
        <v>222125.68171000091</v>
      </c>
      <c r="M6559" s="9" t="str">
        <f>Data[[#This Row],[schedule]]&amp;" | "&amp;Data[[#This Row],[section]]</f>
        <v>SCHEDULE 4: REPORT ON REGULATORY ASSET BASE ROLL FORWARD | 4b(vii): Asset Classes</v>
      </c>
      <c r="N6559" s="9" t="str">
        <f t="shared" si="102"/>
        <v>SCHEDULE 4: REPORT ON REGULATORY ASSET BASE ROLL FORWARD | 4b(vii): Asset Classes | Sealed Surfaces | RAB value—previous disclosure year</v>
      </c>
    </row>
    <row r="6560" spans="1:14" hidden="1">
      <c r="A6560" t="s">
        <v>3</v>
      </c>
      <c r="B6560">
        <v>2013</v>
      </c>
      <c r="C6560" t="s">
        <v>206</v>
      </c>
      <c r="D6560" t="s">
        <v>217</v>
      </c>
      <c r="E6560" t="s">
        <v>81</v>
      </c>
      <c r="F6560" t="s">
        <v>314</v>
      </c>
      <c r="G6560">
        <v>110</v>
      </c>
      <c r="H6560" t="s">
        <v>271</v>
      </c>
      <c r="I6560">
        <v>2013</v>
      </c>
      <c r="J6560" t="s">
        <v>92</v>
      </c>
      <c r="K6560" t="s">
        <v>2678</v>
      </c>
      <c r="L6560">
        <v>526367.63297947682</v>
      </c>
      <c r="M6560" s="9" t="str">
        <f>Data[[#This Row],[schedule]]&amp;" | "&amp;Data[[#This Row],[section]]</f>
        <v>SCHEDULE 4: REPORT ON REGULATORY ASSET BASE ROLL FORWARD | 4b(vii): Asset Classes</v>
      </c>
      <c r="N6560" s="9" t="str">
        <f t="shared" si="102"/>
        <v>SCHEDULE 4: REPORT ON REGULATORY ASSET BASE ROLL FORWARD | 4b(vii): Asset Classes | Infrastructure &amp; Buildings | RAB value—previous disclosure year</v>
      </c>
    </row>
    <row r="6561" spans="1:14" hidden="1">
      <c r="A6561" t="s">
        <v>3</v>
      </c>
      <c r="B6561">
        <v>2013</v>
      </c>
      <c r="C6561" t="s">
        <v>206</v>
      </c>
      <c r="D6561" t="s">
        <v>217</v>
      </c>
      <c r="E6561" t="s">
        <v>81</v>
      </c>
      <c r="F6561" t="s">
        <v>315</v>
      </c>
      <c r="G6561">
        <v>110</v>
      </c>
      <c r="H6561" t="s">
        <v>271</v>
      </c>
      <c r="I6561">
        <v>2013</v>
      </c>
      <c r="J6561" t="s">
        <v>92</v>
      </c>
      <c r="K6561" t="s">
        <v>2679</v>
      </c>
      <c r="L6561">
        <v>13650.01638679628</v>
      </c>
      <c r="M6561" s="9" t="str">
        <f>Data[[#This Row],[schedule]]&amp;" | "&amp;Data[[#This Row],[section]]</f>
        <v>SCHEDULE 4: REPORT ON REGULATORY ASSET BASE ROLL FORWARD | 4b(vii): Asset Classes</v>
      </c>
      <c r="N6561" s="9" t="str">
        <f t="shared" si="102"/>
        <v>SCHEDULE 4: REPORT ON REGULATORY ASSET BASE ROLL FORWARD | 4b(vii): Asset Classes | Vehicles, Plant &amp; Equipment | RAB value—previous disclosure year</v>
      </c>
    </row>
    <row r="6562" spans="1:14" hidden="1">
      <c r="A6562" t="s">
        <v>3</v>
      </c>
      <c r="B6562">
        <v>2013</v>
      </c>
      <c r="C6562" t="s">
        <v>206</v>
      </c>
      <c r="D6562" t="s">
        <v>217</v>
      </c>
      <c r="E6562" t="s">
        <v>81</v>
      </c>
      <c r="F6562" t="s">
        <v>60</v>
      </c>
      <c r="G6562">
        <v>110</v>
      </c>
      <c r="H6562" t="s">
        <v>271</v>
      </c>
      <c r="I6562">
        <v>2013</v>
      </c>
      <c r="J6562" t="s">
        <v>92</v>
      </c>
      <c r="K6562" t="s">
        <v>2680</v>
      </c>
      <c r="L6562">
        <v>1119427.5257842501</v>
      </c>
      <c r="M6562" s="9" t="str">
        <f>Data[[#This Row],[schedule]]&amp;" | "&amp;Data[[#This Row],[section]]</f>
        <v>SCHEDULE 4: REPORT ON REGULATORY ASSET BASE ROLL FORWARD | 4b(vii): Asset Classes</v>
      </c>
      <c r="N6562" s="9" t="str">
        <f t="shared" si="102"/>
        <v>SCHEDULE 4: REPORT ON REGULATORY ASSET BASE ROLL FORWARD | 4b(vii): Asset Classes | Total | RAB value—previous disclosure year</v>
      </c>
    </row>
    <row r="6563" spans="1:14" hidden="1">
      <c r="A6563" t="s">
        <v>3</v>
      </c>
      <c r="B6563">
        <v>2013</v>
      </c>
      <c r="C6563" t="s">
        <v>206</v>
      </c>
      <c r="D6563" t="s">
        <v>217</v>
      </c>
      <c r="E6563" t="s">
        <v>81</v>
      </c>
      <c r="F6563" t="s">
        <v>312</v>
      </c>
      <c r="G6563">
        <v>111</v>
      </c>
      <c r="H6563" t="s">
        <v>155</v>
      </c>
      <c r="I6563">
        <v>2013</v>
      </c>
      <c r="J6563" t="s">
        <v>92</v>
      </c>
      <c r="K6563" t="s">
        <v>458</v>
      </c>
      <c r="L6563">
        <v>0</v>
      </c>
      <c r="M6563" s="9" t="str">
        <f>Data[[#This Row],[schedule]]&amp;" | "&amp;Data[[#This Row],[section]]</f>
        <v>SCHEDULE 4: REPORT ON REGULATORY ASSET BASE ROLL FORWARD | 4b(vii): Asset Classes</v>
      </c>
      <c r="N6563" s="9" t="str">
        <f t="shared" si="102"/>
        <v>SCHEDULE 4: REPORT ON REGULATORY ASSET BASE ROLL FORWARD | 4b(vii): Asset Classes | Land | Regulatory depreciation</v>
      </c>
    </row>
    <row r="6564" spans="1:14" hidden="1">
      <c r="A6564" t="s">
        <v>3</v>
      </c>
      <c r="B6564">
        <v>2013</v>
      </c>
      <c r="C6564" t="s">
        <v>206</v>
      </c>
      <c r="D6564" t="s">
        <v>217</v>
      </c>
      <c r="E6564" t="s">
        <v>81</v>
      </c>
      <c r="F6564" t="s">
        <v>313</v>
      </c>
      <c r="G6564">
        <v>111</v>
      </c>
      <c r="H6564" t="s">
        <v>155</v>
      </c>
      <c r="I6564">
        <v>2013</v>
      </c>
      <c r="J6564" t="s">
        <v>92</v>
      </c>
      <c r="K6564" t="s">
        <v>2681</v>
      </c>
      <c r="L6564">
        <v>10131.725440000029</v>
      </c>
      <c r="M6564" s="9" t="str">
        <f>Data[[#This Row],[schedule]]&amp;" | "&amp;Data[[#This Row],[section]]</f>
        <v>SCHEDULE 4: REPORT ON REGULATORY ASSET BASE ROLL FORWARD | 4b(vii): Asset Classes</v>
      </c>
      <c r="N6564" s="9" t="str">
        <f t="shared" si="102"/>
        <v>SCHEDULE 4: REPORT ON REGULATORY ASSET BASE ROLL FORWARD | 4b(vii): Asset Classes | Sealed Surfaces | Regulatory depreciation</v>
      </c>
    </row>
    <row r="6565" spans="1:14" hidden="1">
      <c r="A6565" t="s">
        <v>3</v>
      </c>
      <c r="B6565">
        <v>2013</v>
      </c>
      <c r="C6565" t="s">
        <v>206</v>
      </c>
      <c r="D6565" t="s">
        <v>217</v>
      </c>
      <c r="E6565" t="s">
        <v>81</v>
      </c>
      <c r="F6565" t="s">
        <v>314</v>
      </c>
      <c r="G6565">
        <v>111</v>
      </c>
      <c r="H6565" t="s">
        <v>155</v>
      </c>
      <c r="I6565">
        <v>2013</v>
      </c>
      <c r="J6565" t="s">
        <v>92</v>
      </c>
      <c r="K6565" t="s">
        <v>2682</v>
      </c>
      <c r="L6565">
        <v>29905.79565531449</v>
      </c>
      <c r="M6565" s="9" t="str">
        <f>Data[[#This Row],[schedule]]&amp;" | "&amp;Data[[#This Row],[section]]</f>
        <v>SCHEDULE 4: REPORT ON REGULATORY ASSET BASE ROLL FORWARD | 4b(vii): Asset Classes</v>
      </c>
      <c r="N6565" s="9" t="str">
        <f t="shared" si="102"/>
        <v>SCHEDULE 4: REPORT ON REGULATORY ASSET BASE ROLL FORWARD | 4b(vii): Asset Classes | Infrastructure &amp; Buildings | Regulatory depreciation</v>
      </c>
    </row>
    <row r="6566" spans="1:14" hidden="1">
      <c r="A6566" t="s">
        <v>3</v>
      </c>
      <c r="B6566">
        <v>2013</v>
      </c>
      <c r="C6566" t="s">
        <v>206</v>
      </c>
      <c r="D6566" t="s">
        <v>217</v>
      </c>
      <c r="E6566" t="s">
        <v>81</v>
      </c>
      <c r="F6566" t="s">
        <v>315</v>
      </c>
      <c r="G6566">
        <v>111</v>
      </c>
      <c r="H6566" t="s">
        <v>155</v>
      </c>
      <c r="I6566">
        <v>2013</v>
      </c>
      <c r="J6566" t="s">
        <v>92</v>
      </c>
      <c r="K6566" t="s">
        <v>2683</v>
      </c>
      <c r="L6566">
        <v>6104.0442048210243</v>
      </c>
      <c r="M6566" s="9" t="str">
        <f>Data[[#This Row],[schedule]]&amp;" | "&amp;Data[[#This Row],[section]]</f>
        <v>SCHEDULE 4: REPORT ON REGULATORY ASSET BASE ROLL FORWARD | 4b(vii): Asset Classes</v>
      </c>
      <c r="N6566" s="9" t="str">
        <f t="shared" si="102"/>
        <v>SCHEDULE 4: REPORT ON REGULATORY ASSET BASE ROLL FORWARD | 4b(vii): Asset Classes | Vehicles, Plant &amp; Equipment | Regulatory depreciation</v>
      </c>
    </row>
    <row r="6567" spans="1:14" hidden="1">
      <c r="A6567" t="s">
        <v>3</v>
      </c>
      <c r="B6567">
        <v>2013</v>
      </c>
      <c r="C6567" t="s">
        <v>206</v>
      </c>
      <c r="D6567" t="s">
        <v>217</v>
      </c>
      <c r="E6567" t="s">
        <v>81</v>
      </c>
      <c r="F6567" t="s">
        <v>60</v>
      </c>
      <c r="G6567">
        <v>111</v>
      </c>
      <c r="H6567" t="s">
        <v>155</v>
      </c>
      <c r="I6567">
        <v>2013</v>
      </c>
      <c r="J6567" t="s">
        <v>92</v>
      </c>
      <c r="K6567" t="s">
        <v>2684</v>
      </c>
      <c r="L6567">
        <v>46141.565300135539</v>
      </c>
      <c r="M6567" s="9" t="str">
        <f>Data[[#This Row],[schedule]]&amp;" | "&amp;Data[[#This Row],[section]]</f>
        <v>SCHEDULE 4: REPORT ON REGULATORY ASSET BASE ROLL FORWARD | 4b(vii): Asset Classes</v>
      </c>
      <c r="N6567" s="9" t="str">
        <f t="shared" si="102"/>
        <v>SCHEDULE 4: REPORT ON REGULATORY ASSET BASE ROLL FORWARD | 4b(vii): Asset Classes | Total | Regulatory depreciation</v>
      </c>
    </row>
    <row r="6568" spans="1:14" hidden="1">
      <c r="A6568" t="s">
        <v>3</v>
      </c>
      <c r="B6568">
        <v>2013</v>
      </c>
      <c r="C6568" t="s">
        <v>206</v>
      </c>
      <c r="D6568" t="s">
        <v>217</v>
      </c>
      <c r="E6568" t="s">
        <v>81</v>
      </c>
      <c r="F6568" t="s">
        <v>312</v>
      </c>
      <c r="G6568">
        <v>112</v>
      </c>
      <c r="H6568" t="s">
        <v>272</v>
      </c>
      <c r="I6568">
        <v>2013</v>
      </c>
      <c r="J6568" t="s">
        <v>92</v>
      </c>
      <c r="K6568" t="s">
        <v>2685</v>
      </c>
      <c r="L6568">
        <v>2447.1520185477898</v>
      </c>
      <c r="M6568" s="9" t="str">
        <f>Data[[#This Row],[schedule]]&amp;" | "&amp;Data[[#This Row],[section]]</f>
        <v>SCHEDULE 4: REPORT ON REGULATORY ASSET BASE ROLL FORWARD | 4b(vii): Asset Classes</v>
      </c>
      <c r="N6568" s="9" t="str">
        <f t="shared" si="102"/>
        <v>SCHEDULE 4: REPORT ON REGULATORY ASSET BASE ROLL FORWARD | 4b(vii): Asset Classes | Land | Indexed revaluations</v>
      </c>
    </row>
    <row r="6569" spans="1:14" hidden="1">
      <c r="A6569" t="s">
        <v>3</v>
      </c>
      <c r="B6569">
        <v>2013</v>
      </c>
      <c r="C6569" t="s">
        <v>206</v>
      </c>
      <c r="D6569" t="s">
        <v>217</v>
      </c>
      <c r="E6569" t="s">
        <v>81</v>
      </c>
      <c r="F6569" t="s">
        <v>313</v>
      </c>
      <c r="G6569">
        <v>112</v>
      </c>
      <c r="H6569" t="s">
        <v>272</v>
      </c>
      <c r="I6569">
        <v>2013</v>
      </c>
      <c r="J6569" t="s">
        <v>92</v>
      </c>
      <c r="K6569" t="s">
        <v>2686</v>
      </c>
      <c r="L6569">
        <v>1515.8324230137109</v>
      </c>
      <c r="M6569" s="9" t="str">
        <f>Data[[#This Row],[schedule]]&amp;" | "&amp;Data[[#This Row],[section]]</f>
        <v>SCHEDULE 4: REPORT ON REGULATORY ASSET BASE ROLL FORWARD | 4b(vii): Asset Classes</v>
      </c>
      <c r="N6569" s="9" t="str">
        <f t="shared" si="102"/>
        <v>SCHEDULE 4: REPORT ON REGULATORY ASSET BASE ROLL FORWARD | 4b(vii): Asset Classes | Sealed Surfaces | Indexed revaluations</v>
      </c>
    </row>
    <row r="6570" spans="1:14" hidden="1">
      <c r="A6570" t="s">
        <v>3</v>
      </c>
      <c r="B6570">
        <v>2013</v>
      </c>
      <c r="C6570" t="s">
        <v>206</v>
      </c>
      <c r="D6570" t="s">
        <v>217</v>
      </c>
      <c r="E6570" t="s">
        <v>81</v>
      </c>
      <c r="F6570" t="s">
        <v>314</v>
      </c>
      <c r="G6570">
        <v>112</v>
      </c>
      <c r="H6570" t="s">
        <v>272</v>
      </c>
      <c r="I6570">
        <v>2013</v>
      </c>
      <c r="J6570" t="s">
        <v>92</v>
      </c>
      <c r="K6570" t="s">
        <v>2687</v>
      </c>
      <c r="L6570">
        <v>3604.3465430198689</v>
      </c>
      <c r="M6570" s="9" t="str">
        <f>Data[[#This Row],[schedule]]&amp;" | "&amp;Data[[#This Row],[section]]</f>
        <v>SCHEDULE 4: REPORT ON REGULATORY ASSET BASE ROLL FORWARD | 4b(vii): Asset Classes</v>
      </c>
      <c r="N6570" s="9" t="str">
        <f t="shared" si="102"/>
        <v>SCHEDULE 4: REPORT ON REGULATORY ASSET BASE ROLL FORWARD | 4b(vii): Asset Classes | Infrastructure &amp; Buildings | Indexed revaluations</v>
      </c>
    </row>
    <row r="6571" spans="1:14" hidden="1">
      <c r="A6571" t="s">
        <v>3</v>
      </c>
      <c r="B6571">
        <v>2013</v>
      </c>
      <c r="C6571" t="s">
        <v>206</v>
      </c>
      <c r="D6571" t="s">
        <v>217</v>
      </c>
      <c r="E6571" t="s">
        <v>81</v>
      </c>
      <c r="F6571" t="s">
        <v>315</v>
      </c>
      <c r="G6571">
        <v>112</v>
      </c>
      <c r="H6571" t="s">
        <v>272</v>
      </c>
      <c r="I6571">
        <v>2013</v>
      </c>
      <c r="J6571" t="s">
        <v>92</v>
      </c>
      <c r="K6571" t="s">
        <v>2688</v>
      </c>
      <c r="L6571">
        <v>85.384971033721627</v>
      </c>
      <c r="M6571" s="9" t="str">
        <f>Data[[#This Row],[schedule]]&amp;" | "&amp;Data[[#This Row],[section]]</f>
        <v>SCHEDULE 4: REPORT ON REGULATORY ASSET BASE ROLL FORWARD | 4b(vii): Asset Classes</v>
      </c>
      <c r="N6571" s="9" t="str">
        <f t="shared" si="102"/>
        <v>SCHEDULE 4: REPORT ON REGULATORY ASSET BASE ROLL FORWARD | 4b(vii): Asset Classes | Vehicles, Plant &amp; Equipment | Indexed revaluations</v>
      </c>
    </row>
    <row r="6572" spans="1:14" hidden="1">
      <c r="A6572" t="s">
        <v>3</v>
      </c>
      <c r="B6572">
        <v>2013</v>
      </c>
      <c r="C6572" t="s">
        <v>206</v>
      </c>
      <c r="D6572" t="s">
        <v>217</v>
      </c>
      <c r="E6572" t="s">
        <v>81</v>
      </c>
      <c r="F6572" t="s">
        <v>60</v>
      </c>
      <c r="G6572">
        <v>112</v>
      </c>
      <c r="H6572" t="s">
        <v>272</v>
      </c>
      <c r="I6572">
        <v>2013</v>
      </c>
      <c r="J6572" t="s">
        <v>92</v>
      </c>
      <c r="K6572" t="s">
        <v>2689</v>
      </c>
      <c r="L6572">
        <v>7652.7159556150928</v>
      </c>
      <c r="M6572" s="9" t="str">
        <f>Data[[#This Row],[schedule]]&amp;" | "&amp;Data[[#This Row],[section]]</f>
        <v>SCHEDULE 4: REPORT ON REGULATORY ASSET BASE ROLL FORWARD | 4b(vii): Asset Classes</v>
      </c>
      <c r="N6572" s="9" t="str">
        <f t="shared" si="102"/>
        <v>SCHEDULE 4: REPORT ON REGULATORY ASSET BASE ROLL FORWARD | 4b(vii): Asset Classes | Total | Indexed revaluations</v>
      </c>
    </row>
    <row r="6573" spans="1:14" hidden="1">
      <c r="A6573" t="s">
        <v>3</v>
      </c>
      <c r="B6573">
        <v>2013</v>
      </c>
      <c r="C6573" t="s">
        <v>206</v>
      </c>
      <c r="D6573" t="s">
        <v>217</v>
      </c>
      <c r="E6573" t="s">
        <v>81</v>
      </c>
      <c r="F6573" t="s">
        <v>312</v>
      </c>
      <c r="G6573">
        <v>113</v>
      </c>
      <c r="H6573" t="s">
        <v>273</v>
      </c>
      <c r="I6573">
        <v>2013</v>
      </c>
      <c r="J6573" t="s">
        <v>92</v>
      </c>
      <c r="K6573" t="s">
        <v>458</v>
      </c>
      <c r="L6573">
        <v>0</v>
      </c>
      <c r="M6573" s="9" t="str">
        <f>Data[[#This Row],[schedule]]&amp;" | "&amp;Data[[#This Row],[section]]</f>
        <v>SCHEDULE 4: REPORT ON REGULATORY ASSET BASE ROLL FORWARD | 4b(vii): Asset Classes</v>
      </c>
      <c r="N6573" s="9" t="str">
        <f t="shared" si="102"/>
        <v>SCHEDULE 4: REPORT ON REGULATORY ASSET BASE ROLL FORWARD | 4b(vii): Asset Classes | Land | Non-indexed revaluations</v>
      </c>
    </row>
    <row r="6574" spans="1:14" hidden="1">
      <c r="A6574" t="s">
        <v>3</v>
      </c>
      <c r="B6574">
        <v>2013</v>
      </c>
      <c r="C6574" t="s">
        <v>206</v>
      </c>
      <c r="D6574" t="s">
        <v>217</v>
      </c>
      <c r="E6574" t="s">
        <v>81</v>
      </c>
      <c r="F6574" t="s">
        <v>60</v>
      </c>
      <c r="G6574">
        <v>113</v>
      </c>
      <c r="H6574" t="s">
        <v>273</v>
      </c>
      <c r="I6574">
        <v>2013</v>
      </c>
      <c r="J6574" t="s">
        <v>92</v>
      </c>
      <c r="K6574" t="s">
        <v>458</v>
      </c>
      <c r="L6574">
        <v>0</v>
      </c>
      <c r="M6574" s="9" t="str">
        <f>Data[[#This Row],[schedule]]&amp;" | "&amp;Data[[#This Row],[section]]</f>
        <v>SCHEDULE 4: REPORT ON REGULATORY ASSET BASE ROLL FORWARD | 4b(vii): Asset Classes</v>
      </c>
      <c r="N6574" s="9" t="str">
        <f t="shared" si="102"/>
        <v>SCHEDULE 4: REPORT ON REGULATORY ASSET BASE ROLL FORWARD | 4b(vii): Asset Classes | Total | Non-indexed revaluations</v>
      </c>
    </row>
    <row r="6575" spans="1:14" hidden="1">
      <c r="A6575" t="s">
        <v>3</v>
      </c>
      <c r="B6575">
        <v>2013</v>
      </c>
      <c r="C6575" t="s">
        <v>206</v>
      </c>
      <c r="D6575" t="s">
        <v>217</v>
      </c>
      <c r="E6575" t="s">
        <v>81</v>
      </c>
      <c r="F6575" t="s">
        <v>312</v>
      </c>
      <c r="G6575">
        <v>114</v>
      </c>
      <c r="H6575" t="s">
        <v>62</v>
      </c>
      <c r="I6575">
        <v>2013</v>
      </c>
      <c r="J6575" t="s">
        <v>92</v>
      </c>
      <c r="K6575" t="s">
        <v>458</v>
      </c>
      <c r="L6575">
        <v>0</v>
      </c>
      <c r="M6575" s="9" t="str">
        <f>Data[[#This Row],[schedule]]&amp;" | "&amp;Data[[#This Row],[section]]</f>
        <v>SCHEDULE 4: REPORT ON REGULATORY ASSET BASE ROLL FORWARD | 4b(vii): Asset Classes</v>
      </c>
      <c r="N6575" s="9" t="str">
        <f t="shared" si="102"/>
        <v>SCHEDULE 4: REPORT ON REGULATORY ASSET BASE ROLL FORWARD | 4b(vii): Asset Classes | Land | Assets commissioned</v>
      </c>
    </row>
    <row r="6576" spans="1:14" hidden="1">
      <c r="A6576" t="s">
        <v>3</v>
      </c>
      <c r="B6576">
        <v>2013</v>
      </c>
      <c r="C6576" t="s">
        <v>206</v>
      </c>
      <c r="D6576" t="s">
        <v>217</v>
      </c>
      <c r="E6576" t="s">
        <v>81</v>
      </c>
      <c r="F6576" t="s">
        <v>313</v>
      </c>
      <c r="G6576">
        <v>114</v>
      </c>
      <c r="H6576" t="s">
        <v>62</v>
      </c>
      <c r="I6576">
        <v>2013</v>
      </c>
      <c r="J6576" t="s">
        <v>92</v>
      </c>
      <c r="K6576" t="s">
        <v>2690</v>
      </c>
      <c r="L6576">
        <v>18899.262070000001</v>
      </c>
      <c r="M6576" s="9" t="str">
        <f>Data[[#This Row],[schedule]]&amp;" | "&amp;Data[[#This Row],[section]]</f>
        <v>SCHEDULE 4: REPORT ON REGULATORY ASSET BASE ROLL FORWARD | 4b(vii): Asset Classes</v>
      </c>
      <c r="N6576" s="9" t="str">
        <f t="shared" si="102"/>
        <v>SCHEDULE 4: REPORT ON REGULATORY ASSET BASE ROLL FORWARD | 4b(vii): Asset Classes | Sealed Surfaces | Assets commissioned</v>
      </c>
    </row>
    <row r="6577" spans="1:14" hidden="1">
      <c r="A6577" t="s">
        <v>3</v>
      </c>
      <c r="B6577">
        <v>2013</v>
      </c>
      <c r="C6577" t="s">
        <v>206</v>
      </c>
      <c r="D6577" t="s">
        <v>217</v>
      </c>
      <c r="E6577" t="s">
        <v>81</v>
      </c>
      <c r="F6577" t="s">
        <v>314</v>
      </c>
      <c r="G6577">
        <v>114</v>
      </c>
      <c r="H6577" t="s">
        <v>62</v>
      </c>
      <c r="I6577">
        <v>2013</v>
      </c>
      <c r="J6577" t="s">
        <v>92</v>
      </c>
      <c r="K6577" t="s">
        <v>2691</v>
      </c>
      <c r="L6577">
        <v>22619.401028438759</v>
      </c>
      <c r="M6577" s="9" t="str">
        <f>Data[[#This Row],[schedule]]&amp;" | "&amp;Data[[#This Row],[section]]</f>
        <v>SCHEDULE 4: REPORT ON REGULATORY ASSET BASE ROLL FORWARD | 4b(vii): Asset Classes</v>
      </c>
      <c r="N6577" s="9" t="str">
        <f t="shared" si="102"/>
        <v>SCHEDULE 4: REPORT ON REGULATORY ASSET BASE ROLL FORWARD | 4b(vii): Asset Classes | Infrastructure &amp; Buildings | Assets commissioned</v>
      </c>
    </row>
    <row r="6578" spans="1:14" hidden="1">
      <c r="A6578" t="s">
        <v>3</v>
      </c>
      <c r="B6578">
        <v>2013</v>
      </c>
      <c r="C6578" t="s">
        <v>206</v>
      </c>
      <c r="D6578" t="s">
        <v>217</v>
      </c>
      <c r="E6578" t="s">
        <v>81</v>
      </c>
      <c r="F6578" t="s">
        <v>315</v>
      </c>
      <c r="G6578">
        <v>114</v>
      </c>
      <c r="H6578" t="s">
        <v>62</v>
      </c>
      <c r="I6578">
        <v>2013</v>
      </c>
      <c r="J6578" t="s">
        <v>92</v>
      </c>
      <c r="K6578" t="s">
        <v>2692</v>
      </c>
      <c r="L6578">
        <v>2666.8785030649319</v>
      </c>
      <c r="M6578" s="9" t="str">
        <f>Data[[#This Row],[schedule]]&amp;" | "&amp;Data[[#This Row],[section]]</f>
        <v>SCHEDULE 4: REPORT ON REGULATORY ASSET BASE ROLL FORWARD | 4b(vii): Asset Classes</v>
      </c>
      <c r="N6578" s="9" t="str">
        <f t="shared" si="102"/>
        <v>SCHEDULE 4: REPORT ON REGULATORY ASSET BASE ROLL FORWARD | 4b(vii): Asset Classes | Vehicles, Plant &amp; Equipment | Assets commissioned</v>
      </c>
    </row>
    <row r="6579" spans="1:14" hidden="1">
      <c r="A6579" t="s">
        <v>3</v>
      </c>
      <c r="B6579">
        <v>2013</v>
      </c>
      <c r="C6579" t="s">
        <v>206</v>
      </c>
      <c r="D6579" t="s">
        <v>217</v>
      </c>
      <c r="E6579" t="s">
        <v>81</v>
      </c>
      <c r="F6579" t="s">
        <v>60</v>
      </c>
      <c r="G6579">
        <v>114</v>
      </c>
      <c r="H6579" t="s">
        <v>62</v>
      </c>
      <c r="I6579">
        <v>2013</v>
      </c>
      <c r="J6579" t="s">
        <v>92</v>
      </c>
      <c r="K6579" t="s">
        <v>2693</v>
      </c>
      <c r="L6579">
        <v>44185.54160150369</v>
      </c>
      <c r="M6579" s="9" t="str">
        <f>Data[[#This Row],[schedule]]&amp;" | "&amp;Data[[#This Row],[section]]</f>
        <v>SCHEDULE 4: REPORT ON REGULATORY ASSET BASE ROLL FORWARD | 4b(vii): Asset Classes</v>
      </c>
      <c r="N6579" s="9" t="str">
        <f t="shared" si="102"/>
        <v>SCHEDULE 4: REPORT ON REGULATORY ASSET BASE ROLL FORWARD | 4b(vii): Asset Classes | Total | Assets commissioned</v>
      </c>
    </row>
    <row r="6580" spans="1:14" hidden="1">
      <c r="A6580" t="s">
        <v>3</v>
      </c>
      <c r="B6580">
        <v>2013</v>
      </c>
      <c r="C6580" t="s">
        <v>206</v>
      </c>
      <c r="D6580" t="s">
        <v>217</v>
      </c>
      <c r="E6580" t="s">
        <v>81</v>
      </c>
      <c r="F6580" t="s">
        <v>312</v>
      </c>
      <c r="G6580">
        <v>115</v>
      </c>
      <c r="H6580" t="s">
        <v>63</v>
      </c>
      <c r="I6580">
        <v>2013</v>
      </c>
      <c r="J6580" t="s">
        <v>92</v>
      </c>
      <c r="K6580" t="s">
        <v>458</v>
      </c>
      <c r="L6580">
        <v>0</v>
      </c>
      <c r="M6580" s="9" t="str">
        <f>Data[[#This Row],[schedule]]&amp;" | "&amp;Data[[#This Row],[section]]</f>
        <v>SCHEDULE 4: REPORT ON REGULATORY ASSET BASE ROLL FORWARD | 4b(vii): Asset Classes</v>
      </c>
      <c r="N6580" s="9" t="str">
        <f t="shared" si="102"/>
        <v>SCHEDULE 4: REPORT ON REGULATORY ASSET BASE ROLL FORWARD | 4b(vii): Asset Classes | Land | Asset disposals</v>
      </c>
    </row>
    <row r="6581" spans="1:14" hidden="1">
      <c r="A6581" t="s">
        <v>3</v>
      </c>
      <c r="B6581">
        <v>2013</v>
      </c>
      <c r="C6581" t="s">
        <v>206</v>
      </c>
      <c r="D6581" t="s">
        <v>217</v>
      </c>
      <c r="E6581" t="s">
        <v>81</v>
      </c>
      <c r="F6581" t="s">
        <v>313</v>
      </c>
      <c r="G6581">
        <v>115</v>
      </c>
      <c r="H6581" t="s">
        <v>63</v>
      </c>
      <c r="I6581">
        <v>2013</v>
      </c>
      <c r="J6581" t="s">
        <v>92</v>
      </c>
      <c r="K6581" t="s">
        <v>2694</v>
      </c>
      <c r="L6581">
        <v>20.22459000000001</v>
      </c>
      <c r="M6581" s="9" t="str">
        <f>Data[[#This Row],[schedule]]&amp;" | "&amp;Data[[#This Row],[section]]</f>
        <v>SCHEDULE 4: REPORT ON REGULATORY ASSET BASE ROLL FORWARD | 4b(vii): Asset Classes</v>
      </c>
      <c r="N6581" s="9" t="str">
        <f t="shared" si="102"/>
        <v>SCHEDULE 4: REPORT ON REGULATORY ASSET BASE ROLL FORWARD | 4b(vii): Asset Classes | Sealed Surfaces | Asset disposals</v>
      </c>
    </row>
    <row r="6582" spans="1:14" hidden="1">
      <c r="A6582" t="s">
        <v>3</v>
      </c>
      <c r="B6582">
        <v>2013</v>
      </c>
      <c r="C6582" t="s">
        <v>206</v>
      </c>
      <c r="D6582" t="s">
        <v>217</v>
      </c>
      <c r="E6582" t="s">
        <v>81</v>
      </c>
      <c r="F6582" t="s">
        <v>314</v>
      </c>
      <c r="G6582">
        <v>115</v>
      </c>
      <c r="H6582" t="s">
        <v>63</v>
      </c>
      <c r="I6582">
        <v>2013</v>
      </c>
      <c r="J6582" t="s">
        <v>92</v>
      </c>
      <c r="K6582" t="s">
        <v>2695</v>
      </c>
      <c r="L6582">
        <v>10.288625950609751</v>
      </c>
      <c r="M6582" s="9" t="str">
        <f>Data[[#This Row],[schedule]]&amp;" | "&amp;Data[[#This Row],[section]]</f>
        <v>SCHEDULE 4: REPORT ON REGULATORY ASSET BASE ROLL FORWARD | 4b(vii): Asset Classes</v>
      </c>
      <c r="N6582" s="9" t="str">
        <f t="shared" si="102"/>
        <v>SCHEDULE 4: REPORT ON REGULATORY ASSET BASE ROLL FORWARD | 4b(vii): Asset Classes | Infrastructure &amp; Buildings | Asset disposals</v>
      </c>
    </row>
    <row r="6583" spans="1:14" hidden="1">
      <c r="A6583" t="s">
        <v>3</v>
      </c>
      <c r="B6583">
        <v>2013</v>
      </c>
      <c r="C6583" t="s">
        <v>206</v>
      </c>
      <c r="D6583" t="s">
        <v>217</v>
      </c>
      <c r="E6583" t="s">
        <v>81</v>
      </c>
      <c r="F6583" t="s">
        <v>315</v>
      </c>
      <c r="G6583">
        <v>115</v>
      </c>
      <c r="H6583" t="s">
        <v>63</v>
      </c>
      <c r="I6583">
        <v>2013</v>
      </c>
      <c r="J6583" t="s">
        <v>92</v>
      </c>
      <c r="K6583" t="s">
        <v>2696</v>
      </c>
      <c r="L6583">
        <v>-83.601647804231803</v>
      </c>
      <c r="M6583" s="9" t="str">
        <f>Data[[#This Row],[schedule]]&amp;" | "&amp;Data[[#This Row],[section]]</f>
        <v>SCHEDULE 4: REPORT ON REGULATORY ASSET BASE ROLL FORWARD | 4b(vii): Asset Classes</v>
      </c>
      <c r="N6583" s="9" t="str">
        <f t="shared" si="102"/>
        <v>SCHEDULE 4: REPORT ON REGULATORY ASSET BASE ROLL FORWARD | 4b(vii): Asset Classes | Vehicles, Plant &amp; Equipment | Asset disposals</v>
      </c>
    </row>
    <row r="6584" spans="1:14" hidden="1">
      <c r="A6584" t="s">
        <v>3</v>
      </c>
      <c r="B6584">
        <v>2013</v>
      </c>
      <c r="C6584" t="s">
        <v>206</v>
      </c>
      <c r="D6584" t="s">
        <v>217</v>
      </c>
      <c r="E6584" t="s">
        <v>81</v>
      </c>
      <c r="F6584" t="s">
        <v>60</v>
      </c>
      <c r="G6584">
        <v>115</v>
      </c>
      <c r="H6584" t="s">
        <v>63</v>
      </c>
      <c r="I6584">
        <v>2013</v>
      </c>
      <c r="J6584" t="s">
        <v>92</v>
      </c>
      <c r="K6584" t="s">
        <v>810</v>
      </c>
      <c r="L6584">
        <v>-53.088431853622041</v>
      </c>
      <c r="M6584" s="9" t="str">
        <f>Data[[#This Row],[schedule]]&amp;" | "&amp;Data[[#This Row],[section]]</f>
        <v>SCHEDULE 4: REPORT ON REGULATORY ASSET BASE ROLL FORWARD | 4b(vii): Asset Classes</v>
      </c>
      <c r="N6584" s="9" t="str">
        <f t="shared" si="102"/>
        <v>SCHEDULE 4: REPORT ON REGULATORY ASSET BASE ROLL FORWARD | 4b(vii): Asset Classes | Total | Asset disposals</v>
      </c>
    </row>
    <row r="6585" spans="1:14" hidden="1">
      <c r="A6585" t="s">
        <v>3</v>
      </c>
      <c r="B6585">
        <v>2013</v>
      </c>
      <c r="C6585" t="s">
        <v>206</v>
      </c>
      <c r="D6585" t="s">
        <v>217</v>
      </c>
      <c r="E6585" t="s">
        <v>81</v>
      </c>
      <c r="F6585" t="s">
        <v>312</v>
      </c>
      <c r="G6585">
        <v>116</v>
      </c>
      <c r="H6585" t="s">
        <v>281</v>
      </c>
      <c r="I6585">
        <v>2013</v>
      </c>
      <c r="J6585" t="s">
        <v>92</v>
      </c>
      <c r="K6585" t="s">
        <v>458</v>
      </c>
      <c r="L6585">
        <v>0</v>
      </c>
      <c r="M6585" s="9" t="str">
        <f>Data[[#This Row],[schedule]]&amp;" | "&amp;Data[[#This Row],[section]]</f>
        <v>SCHEDULE 4: REPORT ON REGULATORY ASSET BASE ROLL FORWARD | 4b(vii): Asset Classes</v>
      </c>
      <c r="N6585" s="9" t="str">
        <f t="shared" si="102"/>
        <v>SCHEDULE 4: REPORT ON REGULATORY ASSET BASE ROLL FORWARD | 4b(vii): Asset Classes | Land | Lost and found assets adjustment</v>
      </c>
    </row>
    <row r="6586" spans="1:14" hidden="1">
      <c r="A6586" t="s">
        <v>3</v>
      </c>
      <c r="B6586">
        <v>2013</v>
      </c>
      <c r="C6586" t="s">
        <v>206</v>
      </c>
      <c r="D6586" t="s">
        <v>217</v>
      </c>
      <c r="E6586" t="s">
        <v>81</v>
      </c>
      <c r="F6586" t="s">
        <v>313</v>
      </c>
      <c r="G6586">
        <v>116</v>
      </c>
      <c r="H6586" t="s">
        <v>281</v>
      </c>
      <c r="I6586">
        <v>2013</v>
      </c>
      <c r="J6586" t="s">
        <v>92</v>
      </c>
      <c r="K6586" t="s">
        <v>458</v>
      </c>
      <c r="L6586">
        <v>0</v>
      </c>
      <c r="M6586" s="9" t="str">
        <f>Data[[#This Row],[schedule]]&amp;" | "&amp;Data[[#This Row],[section]]</f>
        <v>SCHEDULE 4: REPORT ON REGULATORY ASSET BASE ROLL FORWARD | 4b(vii): Asset Classes</v>
      </c>
      <c r="N6586" s="9" t="str">
        <f t="shared" si="102"/>
        <v>SCHEDULE 4: REPORT ON REGULATORY ASSET BASE ROLL FORWARD | 4b(vii): Asset Classes | Sealed Surfaces | Lost and found assets adjustment</v>
      </c>
    </row>
    <row r="6587" spans="1:14" hidden="1">
      <c r="A6587" t="s">
        <v>3</v>
      </c>
      <c r="B6587">
        <v>2013</v>
      </c>
      <c r="C6587" t="s">
        <v>206</v>
      </c>
      <c r="D6587" t="s">
        <v>217</v>
      </c>
      <c r="E6587" t="s">
        <v>81</v>
      </c>
      <c r="F6587" t="s">
        <v>314</v>
      </c>
      <c r="G6587">
        <v>116</v>
      </c>
      <c r="H6587" t="s">
        <v>281</v>
      </c>
      <c r="I6587">
        <v>2013</v>
      </c>
      <c r="J6587" t="s">
        <v>92</v>
      </c>
      <c r="K6587" t="s">
        <v>458</v>
      </c>
      <c r="L6587">
        <v>0</v>
      </c>
      <c r="M6587" s="9" t="str">
        <f>Data[[#This Row],[schedule]]&amp;" | "&amp;Data[[#This Row],[section]]</f>
        <v>SCHEDULE 4: REPORT ON REGULATORY ASSET BASE ROLL FORWARD | 4b(vii): Asset Classes</v>
      </c>
      <c r="N6587" s="9" t="str">
        <f t="shared" si="102"/>
        <v>SCHEDULE 4: REPORT ON REGULATORY ASSET BASE ROLL FORWARD | 4b(vii): Asset Classes | Infrastructure &amp; Buildings | Lost and found assets adjustment</v>
      </c>
    </row>
    <row r="6588" spans="1:14" hidden="1">
      <c r="A6588" t="s">
        <v>3</v>
      </c>
      <c r="B6588">
        <v>2013</v>
      </c>
      <c r="C6588" t="s">
        <v>206</v>
      </c>
      <c r="D6588" t="s">
        <v>217</v>
      </c>
      <c r="E6588" t="s">
        <v>81</v>
      </c>
      <c r="F6588" t="s">
        <v>315</v>
      </c>
      <c r="G6588">
        <v>116</v>
      </c>
      <c r="H6588" t="s">
        <v>281</v>
      </c>
      <c r="I6588">
        <v>2013</v>
      </c>
      <c r="J6588" t="s">
        <v>92</v>
      </c>
      <c r="K6588" t="s">
        <v>458</v>
      </c>
      <c r="L6588">
        <v>0</v>
      </c>
      <c r="M6588" s="9" t="str">
        <f>Data[[#This Row],[schedule]]&amp;" | "&amp;Data[[#This Row],[section]]</f>
        <v>SCHEDULE 4: REPORT ON REGULATORY ASSET BASE ROLL FORWARD | 4b(vii): Asset Classes</v>
      </c>
      <c r="N6588" s="9" t="str">
        <f t="shared" si="102"/>
        <v>SCHEDULE 4: REPORT ON REGULATORY ASSET BASE ROLL FORWARD | 4b(vii): Asset Classes | Vehicles, Plant &amp; Equipment | Lost and found assets adjustment</v>
      </c>
    </row>
    <row r="6589" spans="1:14" hidden="1">
      <c r="A6589" t="s">
        <v>3</v>
      </c>
      <c r="B6589">
        <v>2013</v>
      </c>
      <c r="C6589" t="s">
        <v>206</v>
      </c>
      <c r="D6589" t="s">
        <v>217</v>
      </c>
      <c r="E6589" t="s">
        <v>81</v>
      </c>
      <c r="F6589" t="s">
        <v>60</v>
      </c>
      <c r="G6589">
        <v>116</v>
      </c>
      <c r="H6589" t="s">
        <v>281</v>
      </c>
      <c r="I6589">
        <v>2013</v>
      </c>
      <c r="J6589" t="s">
        <v>92</v>
      </c>
      <c r="K6589" t="s">
        <v>458</v>
      </c>
      <c r="L6589">
        <v>0</v>
      </c>
      <c r="M6589" s="9" t="str">
        <f>Data[[#This Row],[schedule]]&amp;" | "&amp;Data[[#This Row],[section]]</f>
        <v>SCHEDULE 4: REPORT ON REGULATORY ASSET BASE ROLL FORWARD | 4b(vii): Asset Classes</v>
      </c>
      <c r="N6589" s="9" t="str">
        <f t="shared" si="102"/>
        <v>SCHEDULE 4: REPORT ON REGULATORY ASSET BASE ROLL FORWARD | 4b(vii): Asset Classes | Total | Lost and found assets adjustment</v>
      </c>
    </row>
    <row r="6590" spans="1:14" hidden="1">
      <c r="A6590" t="s">
        <v>3</v>
      </c>
      <c r="B6590">
        <v>2013</v>
      </c>
      <c r="C6590" t="s">
        <v>206</v>
      </c>
      <c r="D6590" t="s">
        <v>217</v>
      </c>
      <c r="E6590" t="s">
        <v>81</v>
      </c>
      <c r="F6590" t="s">
        <v>312</v>
      </c>
      <c r="G6590">
        <v>117</v>
      </c>
      <c r="H6590" t="s">
        <v>282</v>
      </c>
      <c r="I6590">
        <v>2013</v>
      </c>
      <c r="J6590" t="s">
        <v>92</v>
      </c>
      <c r="K6590" t="s">
        <v>2697</v>
      </c>
      <c r="L6590">
        <v>-1172.7348176169139</v>
      </c>
      <c r="M6590" s="9" t="str">
        <f>Data[[#This Row],[schedule]]&amp;" | "&amp;Data[[#This Row],[section]]</f>
        <v>SCHEDULE 4: REPORT ON REGULATORY ASSET BASE ROLL FORWARD | 4b(vii): Asset Classes</v>
      </c>
      <c r="N6590" s="9" t="str">
        <f t="shared" si="102"/>
        <v>SCHEDULE 4: REPORT ON REGULATORY ASSET BASE ROLL FORWARD | 4b(vii): Asset Classes | Land | Adjustment resulting from cost allocation</v>
      </c>
    </row>
    <row r="6591" spans="1:14" hidden="1">
      <c r="A6591" t="s">
        <v>3</v>
      </c>
      <c r="B6591">
        <v>2013</v>
      </c>
      <c r="C6591" t="s">
        <v>206</v>
      </c>
      <c r="D6591" t="s">
        <v>217</v>
      </c>
      <c r="E6591" t="s">
        <v>81</v>
      </c>
      <c r="F6591" t="s">
        <v>313</v>
      </c>
      <c r="G6591">
        <v>117</v>
      </c>
      <c r="H6591" t="s">
        <v>282</v>
      </c>
      <c r="I6591">
        <v>2013</v>
      </c>
      <c r="J6591" t="s">
        <v>92</v>
      </c>
      <c r="K6591" t="s">
        <v>2698</v>
      </c>
      <c r="L6591">
        <v>0.1340469862891496</v>
      </c>
      <c r="M6591" s="9" t="str">
        <f>Data[[#This Row],[schedule]]&amp;" | "&amp;Data[[#This Row],[section]]</f>
        <v>SCHEDULE 4: REPORT ON REGULATORY ASSET BASE ROLL FORWARD | 4b(vii): Asset Classes</v>
      </c>
      <c r="N6591" s="9" t="str">
        <f t="shared" si="102"/>
        <v>SCHEDULE 4: REPORT ON REGULATORY ASSET BASE ROLL FORWARD | 4b(vii): Asset Classes | Sealed Surfaces | Adjustment resulting from cost allocation</v>
      </c>
    </row>
    <row r="6592" spans="1:14" hidden="1">
      <c r="A6592" t="s">
        <v>3</v>
      </c>
      <c r="B6592">
        <v>2013</v>
      </c>
      <c r="C6592" t="s">
        <v>206</v>
      </c>
      <c r="D6592" t="s">
        <v>217</v>
      </c>
      <c r="E6592" t="s">
        <v>81</v>
      </c>
      <c r="F6592" t="s">
        <v>314</v>
      </c>
      <c r="G6592">
        <v>117</v>
      </c>
      <c r="H6592" t="s">
        <v>282</v>
      </c>
      <c r="I6592">
        <v>2013</v>
      </c>
      <c r="J6592" t="s">
        <v>92</v>
      </c>
      <c r="K6592" t="s">
        <v>2699</v>
      </c>
      <c r="L6592">
        <v>435.6250483106931</v>
      </c>
      <c r="M6592" s="9" t="str">
        <f>Data[[#This Row],[schedule]]&amp;" | "&amp;Data[[#This Row],[section]]</f>
        <v>SCHEDULE 4: REPORT ON REGULATORY ASSET BASE ROLL FORWARD | 4b(vii): Asset Classes</v>
      </c>
      <c r="N6592" s="9" t="str">
        <f t="shared" si="102"/>
        <v>SCHEDULE 4: REPORT ON REGULATORY ASSET BASE ROLL FORWARD | 4b(vii): Asset Classes | Infrastructure &amp; Buildings | Adjustment resulting from cost allocation</v>
      </c>
    </row>
    <row r="6593" spans="1:14" hidden="1">
      <c r="A6593" t="s">
        <v>3</v>
      </c>
      <c r="B6593">
        <v>2013</v>
      </c>
      <c r="C6593" t="s">
        <v>206</v>
      </c>
      <c r="D6593" t="s">
        <v>217</v>
      </c>
      <c r="E6593" t="s">
        <v>81</v>
      </c>
      <c r="F6593" t="s">
        <v>315</v>
      </c>
      <c r="G6593">
        <v>117</v>
      </c>
      <c r="H6593" t="s">
        <v>282</v>
      </c>
      <c r="I6593">
        <v>2013</v>
      </c>
      <c r="J6593" t="s">
        <v>92</v>
      </c>
      <c r="K6593" t="s">
        <v>2700</v>
      </c>
      <c r="L6593">
        <v>78.218063101207989</v>
      </c>
      <c r="M6593" s="9" t="str">
        <f>Data[[#This Row],[schedule]]&amp;" | "&amp;Data[[#This Row],[section]]</f>
        <v>SCHEDULE 4: REPORT ON REGULATORY ASSET BASE ROLL FORWARD | 4b(vii): Asset Classes</v>
      </c>
      <c r="N6593" s="9" t="str">
        <f t="shared" si="102"/>
        <v>SCHEDULE 4: REPORT ON REGULATORY ASSET BASE ROLL FORWARD | 4b(vii): Asset Classes | Vehicles, Plant &amp; Equipment | Adjustment resulting from cost allocation</v>
      </c>
    </row>
    <row r="6594" spans="1:14" hidden="1">
      <c r="A6594" t="s">
        <v>3</v>
      </c>
      <c r="B6594">
        <v>2013</v>
      </c>
      <c r="C6594" t="s">
        <v>206</v>
      </c>
      <c r="D6594" t="s">
        <v>217</v>
      </c>
      <c r="E6594" t="s">
        <v>81</v>
      </c>
      <c r="F6594" t="s">
        <v>60</v>
      </c>
      <c r="G6594">
        <v>117</v>
      </c>
      <c r="H6594" t="s">
        <v>282</v>
      </c>
      <c r="I6594">
        <v>2013</v>
      </c>
      <c r="J6594" t="s">
        <v>92</v>
      </c>
      <c r="K6594" t="s">
        <v>2701</v>
      </c>
      <c r="L6594">
        <v>-658.75765921872323</v>
      </c>
      <c r="M6594" s="9" t="str">
        <f>Data[[#This Row],[schedule]]&amp;" | "&amp;Data[[#This Row],[section]]</f>
        <v>SCHEDULE 4: REPORT ON REGULATORY ASSET BASE ROLL FORWARD | 4b(vii): Asset Classes</v>
      </c>
      <c r="N6594" s="9" t="str">
        <f t="shared" ref="N6594:N6657" si="103">SUBSTITUTE(SUBSTITUTE(SUBSTITUTE(C6594&amp;" | "&amp;D6594&amp;" | "&amp;E6594&amp;" | "&amp;F6594&amp;" | "&amp;H6594," |  |  | "," | ")," |  |  | "," | ")," |  | "," | ")</f>
        <v>SCHEDULE 4: REPORT ON REGULATORY ASSET BASE ROLL FORWARD | 4b(vii): Asset Classes | Total | Adjustment resulting from cost allocation</v>
      </c>
    </row>
    <row r="6595" spans="1:14" hidden="1">
      <c r="A6595" t="s">
        <v>3</v>
      </c>
      <c r="B6595">
        <v>2013</v>
      </c>
      <c r="C6595" t="s">
        <v>206</v>
      </c>
      <c r="D6595" t="s">
        <v>217</v>
      </c>
      <c r="E6595" t="s">
        <v>81</v>
      </c>
      <c r="F6595" t="s">
        <v>312</v>
      </c>
      <c r="G6595">
        <v>118</v>
      </c>
      <c r="H6595" t="s">
        <v>296</v>
      </c>
      <c r="I6595">
        <v>2013</v>
      </c>
      <c r="J6595" t="s">
        <v>92</v>
      </c>
      <c r="K6595" t="s">
        <v>2702</v>
      </c>
      <c r="L6595">
        <v>358558.61190890678</v>
      </c>
      <c r="M6595" s="9" t="str">
        <f>Data[[#This Row],[schedule]]&amp;" | "&amp;Data[[#This Row],[section]]</f>
        <v>SCHEDULE 4: REPORT ON REGULATORY ASSET BASE ROLL FORWARD | 4b(vii): Asset Classes</v>
      </c>
      <c r="N6595" s="9" t="str">
        <f t="shared" si="103"/>
        <v>SCHEDULE 4: REPORT ON REGULATORY ASSET BASE ROLL FORWARD | 4b(vii): Asset Classes | Land | RAB value</v>
      </c>
    </row>
    <row r="6596" spans="1:14" hidden="1">
      <c r="A6596" t="s">
        <v>3</v>
      </c>
      <c r="B6596">
        <v>2013</v>
      </c>
      <c r="C6596" t="s">
        <v>206</v>
      </c>
      <c r="D6596" t="s">
        <v>217</v>
      </c>
      <c r="E6596" t="s">
        <v>81</v>
      </c>
      <c r="F6596" t="s">
        <v>313</v>
      </c>
      <c r="G6596">
        <v>118</v>
      </c>
      <c r="H6596" t="s">
        <v>296</v>
      </c>
      <c r="I6596">
        <v>2013</v>
      </c>
      <c r="J6596" t="s">
        <v>92</v>
      </c>
      <c r="K6596" t="s">
        <v>2703</v>
      </c>
      <c r="L6596">
        <v>232388.96022000091</v>
      </c>
      <c r="M6596" s="9" t="str">
        <f>Data[[#This Row],[schedule]]&amp;" | "&amp;Data[[#This Row],[section]]</f>
        <v>SCHEDULE 4: REPORT ON REGULATORY ASSET BASE ROLL FORWARD | 4b(vii): Asset Classes</v>
      </c>
      <c r="N6596" s="9" t="str">
        <f t="shared" si="103"/>
        <v>SCHEDULE 4: REPORT ON REGULATORY ASSET BASE ROLL FORWARD | 4b(vii): Asset Classes | Sealed Surfaces | RAB value</v>
      </c>
    </row>
    <row r="6597" spans="1:14" hidden="1">
      <c r="A6597" t="s">
        <v>3</v>
      </c>
      <c r="B6597">
        <v>2013</v>
      </c>
      <c r="C6597" t="s">
        <v>206</v>
      </c>
      <c r="D6597" t="s">
        <v>217</v>
      </c>
      <c r="E6597" t="s">
        <v>81</v>
      </c>
      <c r="F6597" t="s">
        <v>314</v>
      </c>
      <c r="G6597">
        <v>118</v>
      </c>
      <c r="H6597" t="s">
        <v>296</v>
      </c>
      <c r="I6597">
        <v>2013</v>
      </c>
      <c r="J6597" t="s">
        <v>92</v>
      </c>
      <c r="K6597" t="s">
        <v>2704</v>
      </c>
      <c r="L6597">
        <v>523110.92131798097</v>
      </c>
      <c r="M6597" s="9" t="str">
        <f>Data[[#This Row],[schedule]]&amp;" | "&amp;Data[[#This Row],[section]]</f>
        <v>SCHEDULE 4: REPORT ON REGULATORY ASSET BASE ROLL FORWARD | 4b(vii): Asset Classes</v>
      </c>
      <c r="N6597" s="9" t="str">
        <f t="shared" si="103"/>
        <v>SCHEDULE 4: REPORT ON REGULATORY ASSET BASE ROLL FORWARD | 4b(vii): Asset Classes | Infrastructure &amp; Buildings | RAB value</v>
      </c>
    </row>
    <row r="6598" spans="1:14" hidden="1">
      <c r="A6598" t="s">
        <v>3</v>
      </c>
      <c r="B6598">
        <v>2013</v>
      </c>
      <c r="C6598" t="s">
        <v>206</v>
      </c>
      <c r="D6598" t="s">
        <v>217</v>
      </c>
      <c r="E6598" t="s">
        <v>81</v>
      </c>
      <c r="F6598" t="s">
        <v>315</v>
      </c>
      <c r="G6598">
        <v>118</v>
      </c>
      <c r="H6598" t="s">
        <v>296</v>
      </c>
      <c r="I6598">
        <v>2013</v>
      </c>
      <c r="J6598" t="s">
        <v>92</v>
      </c>
      <c r="K6598" t="s">
        <v>2705</v>
      </c>
      <c r="L6598">
        <v>10460.05536697935</v>
      </c>
      <c r="M6598" s="9" t="str">
        <f>Data[[#This Row],[schedule]]&amp;" | "&amp;Data[[#This Row],[section]]</f>
        <v>SCHEDULE 4: REPORT ON REGULATORY ASSET BASE ROLL FORWARD | 4b(vii): Asset Classes</v>
      </c>
      <c r="N6598" s="9" t="str">
        <f t="shared" si="103"/>
        <v>SCHEDULE 4: REPORT ON REGULATORY ASSET BASE ROLL FORWARD | 4b(vii): Asset Classes | Vehicles, Plant &amp; Equipment | RAB value</v>
      </c>
    </row>
    <row r="6599" spans="1:14" hidden="1">
      <c r="A6599" t="s">
        <v>3</v>
      </c>
      <c r="B6599">
        <v>2013</v>
      </c>
      <c r="C6599" t="s">
        <v>206</v>
      </c>
      <c r="D6599" t="s">
        <v>217</v>
      </c>
      <c r="E6599" t="s">
        <v>81</v>
      </c>
      <c r="F6599" t="s">
        <v>60</v>
      </c>
      <c r="G6599">
        <v>118</v>
      </c>
      <c r="H6599" t="s">
        <v>296</v>
      </c>
      <c r="I6599">
        <v>2013</v>
      </c>
      <c r="J6599" t="s">
        <v>92</v>
      </c>
      <c r="K6599" t="s">
        <v>2706</v>
      </c>
      <c r="L6599">
        <v>1124518.5488138681</v>
      </c>
      <c r="M6599" s="9" t="str">
        <f>Data[[#This Row],[schedule]]&amp;" | "&amp;Data[[#This Row],[section]]</f>
        <v>SCHEDULE 4: REPORT ON REGULATORY ASSET BASE ROLL FORWARD | 4b(vii): Asset Classes</v>
      </c>
      <c r="N6599" s="9" t="str">
        <f t="shared" si="103"/>
        <v>SCHEDULE 4: REPORT ON REGULATORY ASSET BASE ROLL FORWARD | 4b(vii): Asset Classes | Total | RAB value</v>
      </c>
    </row>
    <row r="6600" spans="1:14" hidden="1">
      <c r="A6600" t="s">
        <v>3</v>
      </c>
      <c r="B6600">
        <v>2013</v>
      </c>
      <c r="C6600" t="s">
        <v>206</v>
      </c>
      <c r="D6600" t="s">
        <v>218</v>
      </c>
      <c r="E6600" t="s">
        <v>81</v>
      </c>
      <c r="F6600" t="s">
        <v>316</v>
      </c>
      <c r="G6600">
        <v>121</v>
      </c>
      <c r="H6600" t="s">
        <v>297</v>
      </c>
      <c r="I6600">
        <v>2013</v>
      </c>
      <c r="J6600" t="s">
        <v>92</v>
      </c>
      <c r="K6600" t="s">
        <v>2707</v>
      </c>
      <c r="L6600">
        <v>171756.42943687129</v>
      </c>
      <c r="M6600" s="9" t="str">
        <f>Data[[#This Row],[schedule]]&amp;" | "&amp;Data[[#This Row],[section]]</f>
        <v>SCHEDULE 4: REPORT ON REGULATORY ASSET BASE ROLL FORWARD | 4b(viii): Assets Held for Future Use</v>
      </c>
      <c r="N6600" s="9" t="str">
        <f t="shared" si="103"/>
        <v>SCHEDULE 4: REPORT ON REGULATORY ASSET BASE ROLL FORWARD | 4b(viii): Assets Held for Future Use | Base Value | Assets held for future use—previous disclosure year</v>
      </c>
    </row>
    <row r="6601" spans="1:14" hidden="1">
      <c r="A6601" t="s">
        <v>3</v>
      </c>
      <c r="B6601">
        <v>2013</v>
      </c>
      <c r="C6601" t="s">
        <v>206</v>
      </c>
      <c r="D6601" t="s">
        <v>218</v>
      </c>
      <c r="E6601" t="s">
        <v>81</v>
      </c>
      <c r="F6601" t="s">
        <v>317</v>
      </c>
      <c r="G6601">
        <v>121</v>
      </c>
      <c r="H6601" t="s">
        <v>297</v>
      </c>
      <c r="I6601">
        <v>2013</v>
      </c>
      <c r="J6601" t="s">
        <v>92</v>
      </c>
      <c r="K6601" t="s">
        <v>2708</v>
      </c>
      <c r="L6601">
        <v>48964.190566137011</v>
      </c>
      <c r="M6601" s="9" t="str">
        <f>Data[[#This Row],[schedule]]&amp;" | "&amp;Data[[#This Row],[section]]</f>
        <v>SCHEDULE 4: REPORT ON REGULATORY ASSET BASE ROLL FORWARD | 4b(viii): Assets Held for Future Use</v>
      </c>
      <c r="N6601" s="9" t="str">
        <f t="shared" si="103"/>
        <v>SCHEDULE 4: REPORT ON REGULATORY ASSET BASE ROLL FORWARD | 4b(viii): Assets Held for Future Use | Holding Costs | Assets held for future use—previous disclosure year</v>
      </c>
    </row>
    <row r="6602" spans="1:14" hidden="1">
      <c r="A6602" t="s">
        <v>3</v>
      </c>
      <c r="B6602">
        <v>2013</v>
      </c>
      <c r="C6602" t="s">
        <v>206</v>
      </c>
      <c r="D6602" t="s">
        <v>218</v>
      </c>
      <c r="E6602" t="s">
        <v>81</v>
      </c>
      <c r="F6602" t="s">
        <v>318</v>
      </c>
      <c r="G6602">
        <v>121</v>
      </c>
      <c r="H6602" t="s">
        <v>297</v>
      </c>
      <c r="I6602">
        <v>2013</v>
      </c>
      <c r="J6602" t="s">
        <v>92</v>
      </c>
      <c r="K6602" t="s">
        <v>2709</v>
      </c>
      <c r="L6602">
        <v>-3233.10124</v>
      </c>
      <c r="M6602" s="9" t="str">
        <f>Data[[#This Row],[schedule]]&amp;" | "&amp;Data[[#This Row],[section]]</f>
        <v>SCHEDULE 4: REPORT ON REGULATORY ASSET BASE ROLL FORWARD | 4b(viii): Assets Held for Future Use</v>
      </c>
      <c r="N6602" s="9" t="str">
        <f t="shared" si="103"/>
        <v>SCHEDULE 4: REPORT ON REGULATORY ASSET BASE ROLL FORWARD | 4b(viii): Assets Held for Future Use | Net Revenues | Assets held for future use—previous disclosure year</v>
      </c>
    </row>
    <row r="6603" spans="1:14" hidden="1">
      <c r="A6603" t="s">
        <v>3</v>
      </c>
      <c r="B6603">
        <v>2013</v>
      </c>
      <c r="C6603" t="s">
        <v>206</v>
      </c>
      <c r="D6603" t="s">
        <v>218</v>
      </c>
      <c r="E6603" t="s">
        <v>81</v>
      </c>
      <c r="F6603" t="s">
        <v>319</v>
      </c>
      <c r="G6603">
        <v>121</v>
      </c>
      <c r="H6603" t="s">
        <v>297</v>
      </c>
      <c r="I6603">
        <v>2013</v>
      </c>
      <c r="J6603" t="s">
        <v>92</v>
      </c>
      <c r="K6603" t="s">
        <v>2710</v>
      </c>
      <c r="L6603">
        <v>-25873.26595496224</v>
      </c>
      <c r="M6603" s="9" t="str">
        <f>Data[[#This Row],[schedule]]&amp;" | "&amp;Data[[#This Row],[section]]</f>
        <v>SCHEDULE 4: REPORT ON REGULATORY ASSET BASE ROLL FORWARD | 4b(viii): Assets Held for Future Use</v>
      </c>
      <c r="N6603" s="9" t="str">
        <f t="shared" si="103"/>
        <v>SCHEDULE 4: REPORT ON REGULATORY ASSET BASE ROLL FORWARD | 4b(viii): Assets Held for Future Use | Tracking Revaluations | Assets held for future use—previous disclosure year</v>
      </c>
    </row>
    <row r="6604" spans="1:14" hidden="1">
      <c r="A6604" t="s">
        <v>3</v>
      </c>
      <c r="B6604">
        <v>2013</v>
      </c>
      <c r="C6604" t="s">
        <v>206</v>
      </c>
      <c r="D6604" t="s">
        <v>218</v>
      </c>
      <c r="E6604" t="s">
        <v>81</v>
      </c>
      <c r="F6604" t="s">
        <v>60</v>
      </c>
      <c r="G6604">
        <v>121</v>
      </c>
      <c r="H6604" t="s">
        <v>297</v>
      </c>
      <c r="I6604">
        <v>2013</v>
      </c>
      <c r="J6604" t="s">
        <v>92</v>
      </c>
      <c r="K6604" t="s">
        <v>2711</v>
      </c>
      <c r="L6604">
        <v>198080.45528804601</v>
      </c>
      <c r="M6604" s="9" t="str">
        <f>Data[[#This Row],[schedule]]&amp;" | "&amp;Data[[#This Row],[section]]</f>
        <v>SCHEDULE 4: REPORT ON REGULATORY ASSET BASE ROLL FORWARD | 4b(viii): Assets Held for Future Use</v>
      </c>
      <c r="N6604" s="9" t="str">
        <f t="shared" si="103"/>
        <v>SCHEDULE 4: REPORT ON REGULATORY ASSET BASE ROLL FORWARD | 4b(viii): Assets Held for Future Use | Total | Assets held for future use—previous disclosure year</v>
      </c>
    </row>
    <row r="6605" spans="1:14" hidden="1">
      <c r="A6605" t="s">
        <v>3</v>
      </c>
      <c r="B6605">
        <v>2013</v>
      </c>
      <c r="C6605" t="s">
        <v>206</v>
      </c>
      <c r="D6605" t="s">
        <v>218</v>
      </c>
      <c r="E6605" t="s">
        <v>81</v>
      </c>
      <c r="F6605" t="s">
        <v>316</v>
      </c>
      <c r="G6605">
        <v>122</v>
      </c>
      <c r="H6605" t="s">
        <v>298</v>
      </c>
      <c r="I6605">
        <v>2013</v>
      </c>
      <c r="J6605" t="s">
        <v>92</v>
      </c>
      <c r="K6605" t="s">
        <v>458</v>
      </c>
      <c r="L6605">
        <v>0</v>
      </c>
      <c r="M6605" s="9" t="str">
        <f>Data[[#This Row],[schedule]]&amp;" | "&amp;Data[[#This Row],[section]]</f>
        <v>SCHEDULE 4: REPORT ON REGULATORY ASSET BASE ROLL FORWARD | 4b(viii): Assets Held for Future Use</v>
      </c>
      <c r="N6605" s="9" t="str">
        <f t="shared" si="103"/>
        <v>SCHEDULE 4: REPORT ON REGULATORY ASSET BASE ROLL FORWARD | 4b(viii): Assets Held for Future Use | Base Value | Assets held for future use—additions¹</v>
      </c>
    </row>
    <row r="6606" spans="1:14" hidden="1">
      <c r="A6606" t="s">
        <v>3</v>
      </c>
      <c r="B6606">
        <v>2013</v>
      </c>
      <c r="C6606" t="s">
        <v>206</v>
      </c>
      <c r="D6606" t="s">
        <v>218</v>
      </c>
      <c r="E6606" t="s">
        <v>81</v>
      </c>
      <c r="F6606" t="s">
        <v>317</v>
      </c>
      <c r="G6606">
        <v>122</v>
      </c>
      <c r="H6606" t="s">
        <v>298</v>
      </c>
      <c r="I6606">
        <v>2013</v>
      </c>
      <c r="J6606" t="s">
        <v>92</v>
      </c>
      <c r="K6606" t="s">
        <v>2712</v>
      </c>
      <c r="L6606">
        <v>16787.318585661898</v>
      </c>
      <c r="M6606" s="9" t="str">
        <f>Data[[#This Row],[schedule]]&amp;" | "&amp;Data[[#This Row],[section]]</f>
        <v>SCHEDULE 4: REPORT ON REGULATORY ASSET BASE ROLL FORWARD | 4b(viii): Assets Held for Future Use</v>
      </c>
      <c r="N6606" s="9" t="str">
        <f t="shared" si="103"/>
        <v>SCHEDULE 4: REPORT ON REGULATORY ASSET BASE ROLL FORWARD | 4b(viii): Assets Held for Future Use | Holding Costs | Assets held for future use—additions¹</v>
      </c>
    </row>
    <row r="6607" spans="1:14" hidden="1">
      <c r="A6607" t="s">
        <v>3</v>
      </c>
      <c r="B6607">
        <v>2013</v>
      </c>
      <c r="C6607" t="s">
        <v>206</v>
      </c>
      <c r="D6607" t="s">
        <v>218</v>
      </c>
      <c r="E6607" t="s">
        <v>81</v>
      </c>
      <c r="F6607" t="s">
        <v>318</v>
      </c>
      <c r="G6607">
        <v>122</v>
      </c>
      <c r="H6607" t="s">
        <v>298</v>
      </c>
      <c r="I6607">
        <v>2013</v>
      </c>
      <c r="J6607" t="s">
        <v>92</v>
      </c>
      <c r="K6607" t="s">
        <v>2713</v>
      </c>
      <c r="L6607">
        <v>-1200.6352985367021</v>
      </c>
      <c r="M6607" s="9" t="str">
        <f>Data[[#This Row],[schedule]]&amp;" | "&amp;Data[[#This Row],[section]]</f>
        <v>SCHEDULE 4: REPORT ON REGULATORY ASSET BASE ROLL FORWARD | 4b(viii): Assets Held for Future Use</v>
      </c>
      <c r="N6607" s="9" t="str">
        <f t="shared" si="103"/>
        <v>SCHEDULE 4: REPORT ON REGULATORY ASSET BASE ROLL FORWARD | 4b(viii): Assets Held for Future Use | Net Revenues | Assets held for future use—additions¹</v>
      </c>
    </row>
    <row r="6608" spans="1:14" hidden="1">
      <c r="A6608" t="s">
        <v>3</v>
      </c>
      <c r="B6608">
        <v>2013</v>
      </c>
      <c r="C6608" t="s">
        <v>206</v>
      </c>
      <c r="D6608" t="s">
        <v>218</v>
      </c>
      <c r="E6608" t="s">
        <v>81</v>
      </c>
      <c r="F6608" t="s">
        <v>319</v>
      </c>
      <c r="G6608">
        <v>122</v>
      </c>
      <c r="H6608" t="s">
        <v>298</v>
      </c>
      <c r="I6608">
        <v>2013</v>
      </c>
      <c r="J6608" t="s">
        <v>92</v>
      </c>
      <c r="K6608" t="s">
        <v>2714</v>
      </c>
      <c r="L6608">
        <v>1199.379468866352</v>
      </c>
      <c r="M6608" s="9" t="str">
        <f>Data[[#This Row],[schedule]]&amp;" | "&amp;Data[[#This Row],[section]]</f>
        <v>SCHEDULE 4: REPORT ON REGULATORY ASSET BASE ROLL FORWARD | 4b(viii): Assets Held for Future Use</v>
      </c>
      <c r="N6608" s="9" t="str">
        <f t="shared" si="103"/>
        <v>SCHEDULE 4: REPORT ON REGULATORY ASSET BASE ROLL FORWARD | 4b(viii): Assets Held for Future Use | Tracking Revaluations | Assets held for future use—additions¹</v>
      </c>
    </row>
    <row r="6609" spans="1:14" hidden="1">
      <c r="A6609" t="s">
        <v>3</v>
      </c>
      <c r="B6609">
        <v>2013</v>
      </c>
      <c r="C6609" t="s">
        <v>206</v>
      </c>
      <c r="D6609" t="s">
        <v>218</v>
      </c>
      <c r="E6609" t="s">
        <v>81</v>
      </c>
      <c r="F6609" t="s">
        <v>60</v>
      </c>
      <c r="G6609">
        <v>122</v>
      </c>
      <c r="H6609" t="s">
        <v>298</v>
      </c>
      <c r="I6609">
        <v>2013</v>
      </c>
      <c r="J6609" t="s">
        <v>92</v>
      </c>
      <c r="K6609" t="s">
        <v>2715</v>
      </c>
      <c r="L6609">
        <v>19187.333353064951</v>
      </c>
      <c r="M6609" s="9" t="str">
        <f>Data[[#This Row],[schedule]]&amp;" | "&amp;Data[[#This Row],[section]]</f>
        <v>SCHEDULE 4: REPORT ON REGULATORY ASSET BASE ROLL FORWARD | 4b(viii): Assets Held for Future Use</v>
      </c>
      <c r="N6609" s="9" t="str">
        <f t="shared" si="103"/>
        <v>SCHEDULE 4: REPORT ON REGULATORY ASSET BASE ROLL FORWARD | 4b(viii): Assets Held for Future Use | Total | Assets held for future use—additions¹</v>
      </c>
    </row>
    <row r="6610" spans="1:14" hidden="1">
      <c r="A6610" t="s">
        <v>3</v>
      </c>
      <c r="B6610">
        <v>2013</v>
      </c>
      <c r="C6610" t="s">
        <v>206</v>
      </c>
      <c r="D6610" t="s">
        <v>218</v>
      </c>
      <c r="E6610" t="s">
        <v>81</v>
      </c>
      <c r="F6610" t="s">
        <v>316</v>
      </c>
      <c r="G6610">
        <v>123</v>
      </c>
      <c r="H6610" t="s">
        <v>299</v>
      </c>
      <c r="I6610">
        <v>2013</v>
      </c>
      <c r="J6610" t="s">
        <v>92</v>
      </c>
      <c r="K6610" t="s">
        <v>458</v>
      </c>
      <c r="L6610">
        <v>0</v>
      </c>
      <c r="M6610" s="9" t="str">
        <f>Data[[#This Row],[schedule]]&amp;" | "&amp;Data[[#This Row],[section]]</f>
        <v>SCHEDULE 4: REPORT ON REGULATORY ASSET BASE ROLL FORWARD | 4b(viii): Assets Held for Future Use</v>
      </c>
      <c r="N6610" s="9" t="str">
        <f t="shared" si="103"/>
        <v>SCHEDULE 4: REPORT ON REGULATORY ASSET BASE ROLL FORWARD | 4b(viii): Assets Held for Future Use | Base Value | Transfer to works under construction</v>
      </c>
    </row>
    <row r="6611" spans="1:14" hidden="1">
      <c r="A6611" t="s">
        <v>3</v>
      </c>
      <c r="B6611">
        <v>2013</v>
      </c>
      <c r="C6611" t="s">
        <v>206</v>
      </c>
      <c r="D6611" t="s">
        <v>218</v>
      </c>
      <c r="E6611" t="s">
        <v>81</v>
      </c>
      <c r="F6611" t="s">
        <v>317</v>
      </c>
      <c r="G6611">
        <v>123</v>
      </c>
      <c r="H6611" t="s">
        <v>299</v>
      </c>
      <c r="I6611">
        <v>2013</v>
      </c>
      <c r="J6611" t="s">
        <v>92</v>
      </c>
      <c r="K6611" t="s">
        <v>458</v>
      </c>
      <c r="L6611">
        <v>0</v>
      </c>
      <c r="M6611" s="9" t="str">
        <f>Data[[#This Row],[schedule]]&amp;" | "&amp;Data[[#This Row],[section]]</f>
        <v>SCHEDULE 4: REPORT ON REGULATORY ASSET BASE ROLL FORWARD | 4b(viii): Assets Held for Future Use</v>
      </c>
      <c r="N6611" s="9" t="str">
        <f t="shared" si="103"/>
        <v>SCHEDULE 4: REPORT ON REGULATORY ASSET BASE ROLL FORWARD | 4b(viii): Assets Held for Future Use | Holding Costs | Transfer to works under construction</v>
      </c>
    </row>
    <row r="6612" spans="1:14" hidden="1">
      <c r="A6612" t="s">
        <v>3</v>
      </c>
      <c r="B6612">
        <v>2013</v>
      </c>
      <c r="C6612" t="s">
        <v>206</v>
      </c>
      <c r="D6612" t="s">
        <v>218</v>
      </c>
      <c r="E6612" t="s">
        <v>81</v>
      </c>
      <c r="F6612" t="s">
        <v>318</v>
      </c>
      <c r="G6612">
        <v>123</v>
      </c>
      <c r="H6612" t="s">
        <v>299</v>
      </c>
      <c r="I6612">
        <v>2013</v>
      </c>
      <c r="J6612" t="s">
        <v>92</v>
      </c>
      <c r="K6612" t="s">
        <v>458</v>
      </c>
      <c r="L6612">
        <v>0</v>
      </c>
      <c r="M6612" s="9" t="str">
        <f>Data[[#This Row],[schedule]]&amp;" | "&amp;Data[[#This Row],[section]]</f>
        <v>SCHEDULE 4: REPORT ON REGULATORY ASSET BASE ROLL FORWARD | 4b(viii): Assets Held for Future Use</v>
      </c>
      <c r="N6612" s="9" t="str">
        <f t="shared" si="103"/>
        <v>SCHEDULE 4: REPORT ON REGULATORY ASSET BASE ROLL FORWARD | 4b(viii): Assets Held for Future Use | Net Revenues | Transfer to works under construction</v>
      </c>
    </row>
    <row r="6613" spans="1:14" hidden="1">
      <c r="A6613" t="s">
        <v>3</v>
      </c>
      <c r="B6613">
        <v>2013</v>
      </c>
      <c r="C6613" t="s">
        <v>206</v>
      </c>
      <c r="D6613" t="s">
        <v>218</v>
      </c>
      <c r="E6613" t="s">
        <v>81</v>
      </c>
      <c r="F6613" t="s">
        <v>319</v>
      </c>
      <c r="G6613">
        <v>123</v>
      </c>
      <c r="H6613" t="s">
        <v>299</v>
      </c>
      <c r="I6613">
        <v>2013</v>
      </c>
      <c r="J6613" t="s">
        <v>92</v>
      </c>
      <c r="K6613" t="s">
        <v>458</v>
      </c>
      <c r="L6613">
        <v>0</v>
      </c>
      <c r="M6613" s="9" t="str">
        <f>Data[[#This Row],[schedule]]&amp;" | "&amp;Data[[#This Row],[section]]</f>
        <v>SCHEDULE 4: REPORT ON REGULATORY ASSET BASE ROLL FORWARD | 4b(viii): Assets Held for Future Use</v>
      </c>
      <c r="N6613" s="9" t="str">
        <f t="shared" si="103"/>
        <v>SCHEDULE 4: REPORT ON REGULATORY ASSET BASE ROLL FORWARD | 4b(viii): Assets Held for Future Use | Tracking Revaluations | Transfer to works under construction</v>
      </c>
    </row>
    <row r="6614" spans="1:14" hidden="1">
      <c r="A6614" t="s">
        <v>3</v>
      </c>
      <c r="B6614">
        <v>2013</v>
      </c>
      <c r="C6614" t="s">
        <v>206</v>
      </c>
      <c r="D6614" t="s">
        <v>218</v>
      </c>
      <c r="E6614" t="s">
        <v>81</v>
      </c>
      <c r="F6614" t="s">
        <v>60</v>
      </c>
      <c r="G6614">
        <v>123</v>
      </c>
      <c r="H6614" t="s">
        <v>299</v>
      </c>
      <c r="I6614">
        <v>2013</v>
      </c>
      <c r="J6614" t="s">
        <v>92</v>
      </c>
      <c r="K6614" t="s">
        <v>458</v>
      </c>
      <c r="L6614">
        <v>0</v>
      </c>
      <c r="M6614" s="9" t="str">
        <f>Data[[#This Row],[schedule]]&amp;" | "&amp;Data[[#This Row],[section]]</f>
        <v>SCHEDULE 4: REPORT ON REGULATORY ASSET BASE ROLL FORWARD | 4b(viii): Assets Held for Future Use</v>
      </c>
      <c r="N6614" s="9" t="str">
        <f t="shared" si="103"/>
        <v>SCHEDULE 4: REPORT ON REGULATORY ASSET BASE ROLL FORWARD | 4b(viii): Assets Held for Future Use | Total | Transfer to works under construction</v>
      </c>
    </row>
    <row r="6615" spans="1:14" hidden="1">
      <c r="A6615" t="s">
        <v>3</v>
      </c>
      <c r="B6615">
        <v>2013</v>
      </c>
      <c r="C6615" t="s">
        <v>206</v>
      </c>
      <c r="D6615" t="s">
        <v>218</v>
      </c>
      <c r="E6615" t="s">
        <v>81</v>
      </c>
      <c r="F6615" t="s">
        <v>316</v>
      </c>
      <c r="G6615">
        <v>124</v>
      </c>
      <c r="H6615" t="s">
        <v>300</v>
      </c>
      <c r="I6615">
        <v>2013</v>
      </c>
      <c r="J6615" t="s">
        <v>92</v>
      </c>
      <c r="K6615" t="s">
        <v>458</v>
      </c>
      <c r="L6615">
        <v>0</v>
      </c>
      <c r="M6615" s="9" t="str">
        <f>Data[[#This Row],[schedule]]&amp;" | "&amp;Data[[#This Row],[section]]</f>
        <v>SCHEDULE 4: REPORT ON REGULATORY ASSET BASE ROLL FORWARD | 4b(viii): Assets Held for Future Use</v>
      </c>
      <c r="N6615" s="9" t="str">
        <f t="shared" si="103"/>
        <v>SCHEDULE 4: REPORT ON REGULATORY ASSET BASE ROLL FORWARD | 4b(viii): Assets Held for Future Use | Base Value | Assets held for future use—disposals</v>
      </c>
    </row>
    <row r="6616" spans="1:14" hidden="1">
      <c r="A6616" t="s">
        <v>3</v>
      </c>
      <c r="B6616">
        <v>2013</v>
      </c>
      <c r="C6616" t="s">
        <v>206</v>
      </c>
      <c r="D6616" t="s">
        <v>218</v>
      </c>
      <c r="E6616" t="s">
        <v>81</v>
      </c>
      <c r="F6616" t="s">
        <v>317</v>
      </c>
      <c r="G6616">
        <v>124</v>
      </c>
      <c r="H6616" t="s">
        <v>300</v>
      </c>
      <c r="I6616">
        <v>2013</v>
      </c>
      <c r="J6616" t="s">
        <v>92</v>
      </c>
      <c r="K6616" t="s">
        <v>458</v>
      </c>
      <c r="L6616">
        <v>0</v>
      </c>
      <c r="M6616" s="9" t="str">
        <f>Data[[#This Row],[schedule]]&amp;" | "&amp;Data[[#This Row],[section]]</f>
        <v>SCHEDULE 4: REPORT ON REGULATORY ASSET BASE ROLL FORWARD | 4b(viii): Assets Held for Future Use</v>
      </c>
      <c r="N6616" s="9" t="str">
        <f t="shared" si="103"/>
        <v>SCHEDULE 4: REPORT ON REGULATORY ASSET BASE ROLL FORWARD | 4b(viii): Assets Held for Future Use | Holding Costs | Assets held for future use—disposals</v>
      </c>
    </row>
    <row r="6617" spans="1:14" hidden="1">
      <c r="A6617" t="s">
        <v>3</v>
      </c>
      <c r="B6617">
        <v>2013</v>
      </c>
      <c r="C6617" t="s">
        <v>206</v>
      </c>
      <c r="D6617" t="s">
        <v>218</v>
      </c>
      <c r="E6617" t="s">
        <v>81</v>
      </c>
      <c r="F6617" t="s">
        <v>318</v>
      </c>
      <c r="G6617">
        <v>124</v>
      </c>
      <c r="H6617" t="s">
        <v>300</v>
      </c>
      <c r="I6617">
        <v>2013</v>
      </c>
      <c r="J6617" t="s">
        <v>92</v>
      </c>
      <c r="K6617" t="s">
        <v>458</v>
      </c>
      <c r="L6617">
        <v>0</v>
      </c>
      <c r="M6617" s="9" t="str">
        <f>Data[[#This Row],[schedule]]&amp;" | "&amp;Data[[#This Row],[section]]</f>
        <v>SCHEDULE 4: REPORT ON REGULATORY ASSET BASE ROLL FORWARD | 4b(viii): Assets Held for Future Use</v>
      </c>
      <c r="N6617" s="9" t="str">
        <f t="shared" si="103"/>
        <v>SCHEDULE 4: REPORT ON REGULATORY ASSET BASE ROLL FORWARD | 4b(viii): Assets Held for Future Use | Net Revenues | Assets held for future use—disposals</v>
      </c>
    </row>
    <row r="6618" spans="1:14" hidden="1">
      <c r="A6618" t="s">
        <v>3</v>
      </c>
      <c r="B6618">
        <v>2013</v>
      </c>
      <c r="C6618" t="s">
        <v>206</v>
      </c>
      <c r="D6618" t="s">
        <v>218</v>
      </c>
      <c r="E6618" t="s">
        <v>81</v>
      </c>
      <c r="F6618" t="s">
        <v>319</v>
      </c>
      <c r="G6618">
        <v>124</v>
      </c>
      <c r="H6618" t="s">
        <v>300</v>
      </c>
      <c r="I6618">
        <v>2013</v>
      </c>
      <c r="J6618" t="s">
        <v>92</v>
      </c>
      <c r="K6618" t="s">
        <v>458</v>
      </c>
      <c r="L6618">
        <v>0</v>
      </c>
      <c r="M6618" s="9" t="str">
        <f>Data[[#This Row],[schedule]]&amp;" | "&amp;Data[[#This Row],[section]]</f>
        <v>SCHEDULE 4: REPORT ON REGULATORY ASSET BASE ROLL FORWARD | 4b(viii): Assets Held for Future Use</v>
      </c>
      <c r="N6618" s="9" t="str">
        <f t="shared" si="103"/>
        <v>SCHEDULE 4: REPORT ON REGULATORY ASSET BASE ROLL FORWARD | 4b(viii): Assets Held for Future Use | Tracking Revaluations | Assets held for future use—disposals</v>
      </c>
    </row>
    <row r="6619" spans="1:14" hidden="1">
      <c r="A6619" t="s">
        <v>3</v>
      </c>
      <c r="B6619">
        <v>2013</v>
      </c>
      <c r="C6619" t="s">
        <v>206</v>
      </c>
      <c r="D6619" t="s">
        <v>218</v>
      </c>
      <c r="E6619" t="s">
        <v>81</v>
      </c>
      <c r="F6619" t="s">
        <v>60</v>
      </c>
      <c r="G6619">
        <v>124</v>
      </c>
      <c r="H6619" t="s">
        <v>300</v>
      </c>
      <c r="I6619">
        <v>2013</v>
      </c>
      <c r="J6619" t="s">
        <v>92</v>
      </c>
      <c r="K6619" t="s">
        <v>458</v>
      </c>
      <c r="L6619">
        <v>0</v>
      </c>
      <c r="M6619" s="9" t="str">
        <f>Data[[#This Row],[schedule]]&amp;" | "&amp;Data[[#This Row],[section]]</f>
        <v>SCHEDULE 4: REPORT ON REGULATORY ASSET BASE ROLL FORWARD | 4b(viii): Assets Held for Future Use</v>
      </c>
      <c r="N6619" s="9" t="str">
        <f t="shared" si="103"/>
        <v>SCHEDULE 4: REPORT ON REGULATORY ASSET BASE ROLL FORWARD | 4b(viii): Assets Held for Future Use | Total | Assets held for future use—disposals</v>
      </c>
    </row>
    <row r="6620" spans="1:14" hidden="1">
      <c r="A6620" t="s">
        <v>3</v>
      </c>
      <c r="B6620">
        <v>2013</v>
      </c>
      <c r="C6620" t="s">
        <v>206</v>
      </c>
      <c r="D6620" t="s">
        <v>218</v>
      </c>
      <c r="E6620" t="s">
        <v>81</v>
      </c>
      <c r="F6620" t="s">
        <v>316</v>
      </c>
      <c r="G6620">
        <v>125</v>
      </c>
      <c r="H6620" t="s">
        <v>301</v>
      </c>
      <c r="I6620">
        <v>2013</v>
      </c>
      <c r="J6620" t="s">
        <v>92</v>
      </c>
      <c r="K6620" t="s">
        <v>2707</v>
      </c>
      <c r="L6620">
        <v>171756.42943687129</v>
      </c>
      <c r="M6620" s="9" t="str">
        <f>Data[[#This Row],[schedule]]&amp;" | "&amp;Data[[#This Row],[section]]</f>
        <v>SCHEDULE 4: REPORT ON REGULATORY ASSET BASE ROLL FORWARD | 4b(viii): Assets Held for Future Use</v>
      </c>
      <c r="N6620" s="9" t="str">
        <f t="shared" si="103"/>
        <v>SCHEDULE 4: REPORT ON REGULATORY ASSET BASE ROLL FORWARD | 4b(viii): Assets Held for Future Use | Base Value | Assets held for future use²</v>
      </c>
    </row>
    <row r="6621" spans="1:14" hidden="1">
      <c r="A6621" t="s">
        <v>3</v>
      </c>
      <c r="B6621">
        <v>2013</v>
      </c>
      <c r="C6621" t="s">
        <v>206</v>
      </c>
      <c r="D6621" t="s">
        <v>218</v>
      </c>
      <c r="E6621" t="s">
        <v>81</v>
      </c>
      <c r="F6621" t="s">
        <v>317</v>
      </c>
      <c r="G6621">
        <v>125</v>
      </c>
      <c r="H6621" t="s">
        <v>301</v>
      </c>
      <c r="I6621">
        <v>2013</v>
      </c>
      <c r="J6621" t="s">
        <v>92</v>
      </c>
      <c r="K6621" t="s">
        <v>2716</v>
      </c>
      <c r="L6621">
        <v>65751.509151798906</v>
      </c>
      <c r="M6621" s="9" t="str">
        <f>Data[[#This Row],[schedule]]&amp;" | "&amp;Data[[#This Row],[section]]</f>
        <v>SCHEDULE 4: REPORT ON REGULATORY ASSET BASE ROLL FORWARD | 4b(viii): Assets Held for Future Use</v>
      </c>
      <c r="N6621" s="9" t="str">
        <f t="shared" si="103"/>
        <v>SCHEDULE 4: REPORT ON REGULATORY ASSET BASE ROLL FORWARD | 4b(viii): Assets Held for Future Use | Holding Costs | Assets held for future use²</v>
      </c>
    </row>
    <row r="6622" spans="1:14" hidden="1">
      <c r="A6622" t="s">
        <v>3</v>
      </c>
      <c r="B6622">
        <v>2013</v>
      </c>
      <c r="C6622" t="s">
        <v>206</v>
      </c>
      <c r="D6622" t="s">
        <v>218</v>
      </c>
      <c r="E6622" t="s">
        <v>81</v>
      </c>
      <c r="F6622" t="s">
        <v>318</v>
      </c>
      <c r="G6622">
        <v>125</v>
      </c>
      <c r="H6622" t="s">
        <v>301</v>
      </c>
      <c r="I6622">
        <v>2013</v>
      </c>
      <c r="J6622" t="s">
        <v>92</v>
      </c>
      <c r="K6622" t="s">
        <v>2717</v>
      </c>
      <c r="L6622">
        <v>-4433.736538536702</v>
      </c>
      <c r="M6622" s="9" t="str">
        <f>Data[[#This Row],[schedule]]&amp;" | "&amp;Data[[#This Row],[section]]</f>
        <v>SCHEDULE 4: REPORT ON REGULATORY ASSET BASE ROLL FORWARD | 4b(viii): Assets Held for Future Use</v>
      </c>
      <c r="N6622" s="9" t="str">
        <f t="shared" si="103"/>
        <v>SCHEDULE 4: REPORT ON REGULATORY ASSET BASE ROLL FORWARD | 4b(viii): Assets Held for Future Use | Net Revenues | Assets held for future use²</v>
      </c>
    </row>
    <row r="6623" spans="1:14" hidden="1">
      <c r="A6623" t="s">
        <v>3</v>
      </c>
      <c r="B6623">
        <v>2013</v>
      </c>
      <c r="C6623" t="s">
        <v>206</v>
      </c>
      <c r="D6623" t="s">
        <v>218</v>
      </c>
      <c r="E6623" t="s">
        <v>81</v>
      </c>
      <c r="F6623" t="s">
        <v>319</v>
      </c>
      <c r="G6623">
        <v>125</v>
      </c>
      <c r="H6623" t="s">
        <v>301</v>
      </c>
      <c r="I6623">
        <v>2013</v>
      </c>
      <c r="J6623" t="s">
        <v>92</v>
      </c>
      <c r="K6623" t="s">
        <v>2718</v>
      </c>
      <c r="L6623">
        <v>-24673.886486095889</v>
      </c>
      <c r="M6623" s="9" t="str">
        <f>Data[[#This Row],[schedule]]&amp;" | "&amp;Data[[#This Row],[section]]</f>
        <v>SCHEDULE 4: REPORT ON REGULATORY ASSET BASE ROLL FORWARD | 4b(viii): Assets Held for Future Use</v>
      </c>
      <c r="N6623" s="9" t="str">
        <f t="shared" si="103"/>
        <v>SCHEDULE 4: REPORT ON REGULATORY ASSET BASE ROLL FORWARD | 4b(viii): Assets Held for Future Use | Tracking Revaluations | Assets held for future use²</v>
      </c>
    </row>
    <row r="6624" spans="1:14" hidden="1">
      <c r="A6624" t="s">
        <v>3</v>
      </c>
      <c r="B6624">
        <v>2013</v>
      </c>
      <c r="C6624" t="s">
        <v>206</v>
      </c>
      <c r="D6624" t="s">
        <v>218</v>
      </c>
      <c r="E6624" t="s">
        <v>81</v>
      </c>
      <c r="F6624" t="s">
        <v>60</v>
      </c>
      <c r="G6624">
        <v>125</v>
      </c>
      <c r="H6624" t="s">
        <v>301</v>
      </c>
      <c r="I6624">
        <v>2013</v>
      </c>
      <c r="J6624" t="s">
        <v>92</v>
      </c>
      <c r="K6624" t="s">
        <v>2719</v>
      </c>
      <c r="L6624">
        <v>217267.78864111099</v>
      </c>
      <c r="M6624" s="9" t="str">
        <f>Data[[#This Row],[schedule]]&amp;" | "&amp;Data[[#This Row],[section]]</f>
        <v>SCHEDULE 4: REPORT ON REGULATORY ASSET BASE ROLL FORWARD | 4b(viii): Assets Held for Future Use</v>
      </c>
      <c r="N6624" s="9" t="str">
        <f t="shared" si="103"/>
        <v>SCHEDULE 4: REPORT ON REGULATORY ASSET BASE ROLL FORWARD | 4b(viii): Assets Held for Future Use | Total | Assets held for future use²</v>
      </c>
    </row>
    <row r="6625" spans="1:14" hidden="1">
      <c r="A6625" t="s">
        <v>3</v>
      </c>
      <c r="B6625">
        <v>2013</v>
      </c>
      <c r="C6625" t="s">
        <v>206</v>
      </c>
      <c r="D6625" t="s">
        <v>218</v>
      </c>
      <c r="E6625" t="s">
        <v>81</v>
      </c>
      <c r="F6625" t="s">
        <v>81</v>
      </c>
      <c r="G6625">
        <v>127</v>
      </c>
      <c r="H6625" t="s">
        <v>302</v>
      </c>
      <c r="I6625">
        <v>2013</v>
      </c>
      <c r="J6625" t="s">
        <v>93</v>
      </c>
      <c r="K6625" t="s">
        <v>2720</v>
      </c>
      <c r="L6625">
        <v>8.4750000000000006E-2</v>
      </c>
      <c r="M6625" s="9" t="str">
        <f>Data[[#This Row],[schedule]]&amp;" | "&amp;Data[[#This Row],[section]]</f>
        <v>SCHEDULE 4: REPORT ON REGULATORY ASSET BASE ROLL FORWARD | 4b(viii): Assets Held for Future Use</v>
      </c>
      <c r="N6625" s="9" t="str">
        <f t="shared" si="103"/>
        <v>SCHEDULE 4: REPORT ON REGULATORY ASSET BASE ROLL FORWARD | 4b(viii): Assets Held for Future Use | Highest rate of finance applied (%)</v>
      </c>
    </row>
    <row r="6626" spans="1:14" hidden="1">
      <c r="A6626" t="s">
        <v>3</v>
      </c>
      <c r="B6626">
        <v>2013</v>
      </c>
      <c r="C6626" t="s">
        <v>176</v>
      </c>
      <c r="D6626" t="s">
        <v>177</v>
      </c>
      <c r="E6626" t="s">
        <v>81</v>
      </c>
      <c r="F6626" t="s">
        <v>81</v>
      </c>
      <c r="G6626">
        <v>7</v>
      </c>
      <c r="H6626" t="s">
        <v>180</v>
      </c>
      <c r="I6626">
        <v>2013</v>
      </c>
      <c r="J6626" t="s">
        <v>92</v>
      </c>
      <c r="K6626" t="s">
        <v>2721</v>
      </c>
      <c r="L6626">
        <v>106456.6121853301</v>
      </c>
      <c r="M6626" s="9" t="str">
        <f>Data[[#This Row],[schedule]]&amp;" | "&amp;Data[[#This Row],[section]]</f>
        <v>SCHEDULE 3: REPORT ON THE REGULATORY TAX ALLOWANCE | 3a: Regulatory Tax Allowance</v>
      </c>
      <c r="N6626" s="9" t="str">
        <f t="shared" si="103"/>
        <v>SCHEDULE 3: REPORT ON THE REGULATORY TAX ALLOWANCE | 3a: Regulatory Tax Allowance | Regulatory profit / (loss) before tax</v>
      </c>
    </row>
    <row r="6627" spans="1:14" hidden="1">
      <c r="A6627" t="s">
        <v>3</v>
      </c>
      <c r="B6627">
        <v>2013</v>
      </c>
      <c r="C6627" t="s">
        <v>176</v>
      </c>
      <c r="D6627" t="s">
        <v>177</v>
      </c>
      <c r="E6627" t="s">
        <v>81</v>
      </c>
      <c r="F6627" t="s">
        <v>81</v>
      </c>
      <c r="G6627">
        <v>9</v>
      </c>
      <c r="H6627" t="s">
        <v>155</v>
      </c>
      <c r="I6627">
        <v>2013</v>
      </c>
      <c r="J6627" t="s">
        <v>92</v>
      </c>
      <c r="K6627" t="s">
        <v>2544</v>
      </c>
      <c r="L6627">
        <v>46141.565300135517</v>
      </c>
      <c r="M6627" s="9" t="str">
        <f>Data[[#This Row],[schedule]]&amp;" | "&amp;Data[[#This Row],[section]]</f>
        <v>SCHEDULE 3: REPORT ON THE REGULATORY TAX ALLOWANCE | 3a: Regulatory Tax Allowance</v>
      </c>
      <c r="N6627" s="9" t="str">
        <f t="shared" si="103"/>
        <v>SCHEDULE 3: REPORT ON THE REGULATORY TAX ALLOWANCE | 3a: Regulatory Tax Allowance | Regulatory depreciation</v>
      </c>
    </row>
    <row r="6628" spans="1:14" hidden="1">
      <c r="A6628" t="s">
        <v>3</v>
      </c>
      <c r="B6628">
        <v>2013</v>
      </c>
      <c r="C6628" t="s">
        <v>176</v>
      </c>
      <c r="D6628" t="s">
        <v>177</v>
      </c>
      <c r="E6628" t="s">
        <v>81</v>
      </c>
      <c r="F6628" t="s">
        <v>81</v>
      </c>
      <c r="G6628">
        <v>10</v>
      </c>
      <c r="H6628" t="s">
        <v>181</v>
      </c>
      <c r="I6628">
        <v>2013</v>
      </c>
      <c r="J6628" t="s">
        <v>92</v>
      </c>
      <c r="K6628" t="s">
        <v>2722</v>
      </c>
      <c r="L6628">
        <v>65.013155098745358</v>
      </c>
      <c r="M6628" s="9" t="str">
        <f>Data[[#This Row],[schedule]]&amp;" | "&amp;Data[[#This Row],[section]]</f>
        <v>SCHEDULE 3: REPORT ON THE REGULATORY TAX ALLOWANCE | 3a: Regulatory Tax Allowance</v>
      </c>
      <c r="N6628" s="9" t="str">
        <f t="shared" si="103"/>
        <v>SCHEDULE 3: REPORT ON THE REGULATORY TAX ALLOWANCE | 3a: Regulatory Tax Allowance | Other permanent differences—not deductible</v>
      </c>
    </row>
    <row r="6629" spans="1:14" hidden="1">
      <c r="A6629" t="s">
        <v>3</v>
      </c>
      <c r="B6629">
        <v>2013</v>
      </c>
      <c r="C6629" t="s">
        <v>176</v>
      </c>
      <c r="D6629" t="s">
        <v>177</v>
      </c>
      <c r="E6629" t="s">
        <v>81</v>
      </c>
      <c r="F6629" t="s">
        <v>81</v>
      </c>
      <c r="G6629">
        <v>11</v>
      </c>
      <c r="H6629" t="s">
        <v>182</v>
      </c>
      <c r="I6629">
        <v>2013</v>
      </c>
      <c r="J6629" t="s">
        <v>92</v>
      </c>
      <c r="K6629" t="s">
        <v>2723</v>
      </c>
      <c r="L6629">
        <v>8006.4603978151827</v>
      </c>
      <c r="M6629" s="9" t="str">
        <f>Data[[#This Row],[schedule]]&amp;" | "&amp;Data[[#This Row],[section]]</f>
        <v>SCHEDULE 3: REPORT ON THE REGULATORY TAX ALLOWANCE | 3a: Regulatory Tax Allowance</v>
      </c>
      <c r="N6629" s="9" t="str">
        <f t="shared" si="103"/>
        <v>SCHEDULE 3: REPORT ON THE REGULATORY TAX ALLOWANCE | 3a: Regulatory Tax Allowance | Other temporary adjustments—current period</v>
      </c>
    </row>
    <row r="6630" spans="1:14" hidden="1">
      <c r="A6630" t="s">
        <v>3</v>
      </c>
      <c r="B6630">
        <v>2013</v>
      </c>
      <c r="C6630" t="s">
        <v>176</v>
      </c>
      <c r="D6630" t="s">
        <v>177</v>
      </c>
      <c r="E6630" t="s">
        <v>81</v>
      </c>
      <c r="F6630" t="s">
        <v>81</v>
      </c>
      <c r="G6630">
        <v>12</v>
      </c>
      <c r="H6630" t="s">
        <v>751</v>
      </c>
      <c r="I6630">
        <v>2013</v>
      </c>
      <c r="J6630" t="s">
        <v>92</v>
      </c>
      <c r="K6630" t="s">
        <v>2724</v>
      </c>
      <c r="L6630">
        <v>54213.038853049453</v>
      </c>
      <c r="M6630" s="9" t="str">
        <f>Data[[#This Row],[schedule]]&amp;" | "&amp;Data[[#This Row],[section]]</f>
        <v>SCHEDULE 3: REPORT ON THE REGULATORY TAX ALLOWANCE | 3a: Regulatory Tax Allowance</v>
      </c>
      <c r="N6630" s="9" t="str">
        <f t="shared" si="103"/>
        <v>SCHEDULE 3: REPORT ON THE REGULATORY TAX ALLOWANCE | 3a: Regulatory Tax Allowance | (tax additions)</v>
      </c>
    </row>
    <row r="6631" spans="1:14" hidden="1">
      <c r="A6631" t="s">
        <v>3</v>
      </c>
      <c r="B6631">
        <v>2013</v>
      </c>
      <c r="C6631" t="s">
        <v>176</v>
      </c>
      <c r="D6631" t="s">
        <v>177</v>
      </c>
      <c r="E6631" t="s">
        <v>81</v>
      </c>
      <c r="F6631" t="s">
        <v>81</v>
      </c>
      <c r="G6631">
        <v>14</v>
      </c>
      <c r="H6631" t="s">
        <v>158</v>
      </c>
      <c r="I6631">
        <v>2013</v>
      </c>
      <c r="J6631" t="s">
        <v>92</v>
      </c>
      <c r="K6631" t="s">
        <v>2549</v>
      </c>
      <c r="L6631">
        <v>7652.7159556150837</v>
      </c>
      <c r="M6631" s="9" t="str">
        <f>Data[[#This Row],[schedule]]&amp;" | "&amp;Data[[#This Row],[section]]</f>
        <v>SCHEDULE 3: REPORT ON THE REGULATORY TAX ALLOWANCE | 3a: Regulatory Tax Allowance</v>
      </c>
      <c r="N6631" s="9" t="str">
        <f t="shared" si="103"/>
        <v>SCHEDULE 3: REPORT ON THE REGULATORY TAX ALLOWANCE | 3a: Regulatory Tax Allowance | Total revaluations</v>
      </c>
    </row>
    <row r="6632" spans="1:14" hidden="1">
      <c r="A6632" t="s">
        <v>3</v>
      </c>
      <c r="B6632">
        <v>2013</v>
      </c>
      <c r="C6632" t="s">
        <v>176</v>
      </c>
      <c r="D6632" t="s">
        <v>177</v>
      </c>
      <c r="E6632" t="s">
        <v>81</v>
      </c>
      <c r="F6632" t="s">
        <v>81</v>
      </c>
      <c r="G6632">
        <v>15</v>
      </c>
      <c r="H6632" t="s">
        <v>183</v>
      </c>
      <c r="I6632">
        <v>2013</v>
      </c>
      <c r="J6632" t="s">
        <v>92</v>
      </c>
      <c r="K6632" t="s">
        <v>2725</v>
      </c>
      <c r="L6632">
        <v>28368.36616968664</v>
      </c>
      <c r="M6632" s="9" t="str">
        <f>Data[[#This Row],[schedule]]&amp;" | "&amp;Data[[#This Row],[section]]</f>
        <v>SCHEDULE 3: REPORT ON THE REGULATORY TAX ALLOWANCE | 3a: Regulatory Tax Allowance</v>
      </c>
      <c r="N6632" s="9" t="str">
        <f t="shared" si="103"/>
        <v>SCHEDULE 3: REPORT ON THE REGULATORY TAX ALLOWANCE | 3a: Regulatory Tax Allowance | Tax depreciation</v>
      </c>
    </row>
    <row r="6633" spans="1:14" hidden="1">
      <c r="A6633" t="s">
        <v>3</v>
      </c>
      <c r="B6633">
        <v>2013</v>
      </c>
      <c r="C6633" t="s">
        <v>176</v>
      </c>
      <c r="D6633" t="s">
        <v>177</v>
      </c>
      <c r="E6633" t="s">
        <v>81</v>
      </c>
      <c r="F6633" t="s">
        <v>81</v>
      </c>
      <c r="G6633">
        <v>16</v>
      </c>
      <c r="H6633" t="s">
        <v>120</v>
      </c>
      <c r="I6633">
        <v>2013</v>
      </c>
      <c r="J6633" t="s">
        <v>92</v>
      </c>
      <c r="K6633" t="s">
        <v>800</v>
      </c>
      <c r="L6633">
        <v>10105.072275254421</v>
      </c>
      <c r="M6633" s="9" t="str">
        <f>Data[[#This Row],[schedule]]&amp;" | "&amp;Data[[#This Row],[section]]</f>
        <v>SCHEDULE 3: REPORT ON THE REGULATORY TAX ALLOWANCE | 3a: Regulatory Tax Allowance</v>
      </c>
      <c r="N6633" s="9" t="str">
        <f t="shared" si="103"/>
        <v>SCHEDULE 3: REPORT ON THE REGULATORY TAX ALLOWANCE | 3a: Regulatory Tax Allowance | Notional deductible interest</v>
      </c>
    </row>
    <row r="6634" spans="1:14" hidden="1">
      <c r="A6634" t="s">
        <v>3</v>
      </c>
      <c r="B6634">
        <v>2013</v>
      </c>
      <c r="C6634" t="s">
        <v>176</v>
      </c>
      <c r="D6634" t="s">
        <v>177</v>
      </c>
      <c r="E6634" t="s">
        <v>81</v>
      </c>
      <c r="F6634" t="s">
        <v>81</v>
      </c>
      <c r="G6634">
        <v>17</v>
      </c>
      <c r="H6634" t="s">
        <v>184</v>
      </c>
      <c r="I6634">
        <v>2013</v>
      </c>
      <c r="J6634" t="s">
        <v>92</v>
      </c>
      <c r="K6634" t="s">
        <v>458</v>
      </c>
      <c r="L6634">
        <v>0</v>
      </c>
      <c r="M6634" s="9" t="str">
        <f>Data[[#This Row],[schedule]]&amp;" | "&amp;Data[[#This Row],[section]]</f>
        <v>SCHEDULE 3: REPORT ON THE REGULATORY TAX ALLOWANCE | 3a: Regulatory Tax Allowance</v>
      </c>
      <c r="N6634" s="9" t="str">
        <f t="shared" si="103"/>
        <v>SCHEDULE 3: REPORT ON THE REGULATORY TAX ALLOWANCE | 3a: Regulatory Tax Allowance | Other permanent differences—non taxable</v>
      </c>
    </row>
    <row r="6635" spans="1:14" hidden="1">
      <c r="A6635" t="s">
        <v>3</v>
      </c>
      <c r="B6635">
        <v>2013</v>
      </c>
      <c r="C6635" t="s">
        <v>176</v>
      </c>
      <c r="D6635" t="s">
        <v>177</v>
      </c>
      <c r="E6635" t="s">
        <v>81</v>
      </c>
      <c r="F6635" t="s">
        <v>81</v>
      </c>
      <c r="G6635">
        <v>18</v>
      </c>
      <c r="H6635" t="s">
        <v>185</v>
      </c>
      <c r="I6635">
        <v>2013</v>
      </c>
      <c r="J6635" t="s">
        <v>92</v>
      </c>
      <c r="K6635" t="s">
        <v>2726</v>
      </c>
      <c r="L6635">
        <v>6066.7025700000004</v>
      </c>
      <c r="M6635" s="9" t="str">
        <f>Data[[#This Row],[schedule]]&amp;" | "&amp;Data[[#This Row],[section]]</f>
        <v>SCHEDULE 3: REPORT ON THE REGULATORY TAX ALLOWANCE | 3a: Regulatory Tax Allowance</v>
      </c>
      <c r="N6635" s="9" t="str">
        <f t="shared" si="103"/>
        <v>SCHEDULE 3: REPORT ON THE REGULATORY TAX ALLOWANCE | 3a: Regulatory Tax Allowance | Other temporary adjustments—prior period</v>
      </c>
    </row>
    <row r="6636" spans="1:14" hidden="1">
      <c r="A6636" t="s">
        <v>3</v>
      </c>
      <c r="B6636">
        <v>2013</v>
      </c>
      <c r="C6636" t="s">
        <v>176</v>
      </c>
      <c r="D6636" t="s">
        <v>177</v>
      </c>
      <c r="E6636" t="s">
        <v>81</v>
      </c>
      <c r="F6636" t="s">
        <v>81</v>
      </c>
      <c r="G6636">
        <v>19</v>
      </c>
      <c r="H6636" t="s">
        <v>756</v>
      </c>
      <c r="I6636">
        <v>2013</v>
      </c>
      <c r="J6636" t="s">
        <v>92</v>
      </c>
      <c r="K6636" t="s">
        <v>2727</v>
      </c>
      <c r="L6636">
        <v>52192.856970556139</v>
      </c>
      <c r="M6636" s="9" t="str">
        <f>Data[[#This Row],[schedule]]&amp;" | "&amp;Data[[#This Row],[section]]</f>
        <v>SCHEDULE 3: REPORT ON THE REGULATORY TAX ALLOWANCE | 3a: Regulatory Tax Allowance</v>
      </c>
      <c r="N6636" s="9" t="str">
        <f t="shared" si="103"/>
        <v>SCHEDULE 3: REPORT ON THE REGULATORY TAX ALLOWANCE | 3a: Regulatory Tax Allowance | (tax deductions)</v>
      </c>
    </row>
    <row r="6637" spans="1:14" hidden="1">
      <c r="A6637" t="s">
        <v>3</v>
      </c>
      <c r="B6637">
        <v>2013</v>
      </c>
      <c r="C6637" t="s">
        <v>176</v>
      </c>
      <c r="D6637" t="s">
        <v>177</v>
      </c>
      <c r="E6637" t="s">
        <v>81</v>
      </c>
      <c r="F6637" t="s">
        <v>81</v>
      </c>
      <c r="G6637">
        <v>21</v>
      </c>
      <c r="H6637" t="s">
        <v>186</v>
      </c>
      <c r="I6637">
        <v>2013</v>
      </c>
      <c r="J6637" t="s">
        <v>92</v>
      </c>
      <c r="K6637" t="s">
        <v>2728</v>
      </c>
      <c r="L6637">
        <v>108476.7940678234</v>
      </c>
      <c r="M6637" s="9" t="str">
        <f>Data[[#This Row],[schedule]]&amp;" | "&amp;Data[[#This Row],[section]]</f>
        <v>SCHEDULE 3: REPORT ON THE REGULATORY TAX ALLOWANCE | 3a: Regulatory Tax Allowance</v>
      </c>
      <c r="N6637" s="9" t="str">
        <f t="shared" si="103"/>
        <v xml:space="preserve">SCHEDULE 3: REPORT ON THE REGULATORY TAX ALLOWANCE | 3a: Regulatory Tax Allowance | Regulatory taxable income (loss) </v>
      </c>
    </row>
    <row r="6638" spans="1:14" hidden="1">
      <c r="A6638" t="s">
        <v>3</v>
      </c>
      <c r="B6638">
        <v>2013</v>
      </c>
      <c r="C6638" t="s">
        <v>176</v>
      </c>
      <c r="D6638" t="s">
        <v>177</v>
      </c>
      <c r="E6638" t="s">
        <v>81</v>
      </c>
      <c r="F6638" t="s">
        <v>81</v>
      </c>
      <c r="G6638">
        <v>23</v>
      </c>
      <c r="H6638" t="s">
        <v>187</v>
      </c>
      <c r="I6638">
        <v>2013</v>
      </c>
      <c r="J6638" t="s">
        <v>92</v>
      </c>
      <c r="K6638" t="s">
        <v>81</v>
      </c>
      <c r="M6638" s="9" t="str">
        <f>Data[[#This Row],[schedule]]&amp;" | "&amp;Data[[#This Row],[section]]</f>
        <v>SCHEDULE 3: REPORT ON THE REGULATORY TAX ALLOWANCE | 3a: Regulatory Tax Allowance</v>
      </c>
      <c r="N6638" s="9" t="str">
        <f t="shared" si="103"/>
        <v>SCHEDULE 3: REPORT ON THE REGULATORY TAX ALLOWANCE | 3a: Regulatory Tax Allowance | Tax losses used</v>
      </c>
    </row>
    <row r="6639" spans="1:14" hidden="1">
      <c r="A6639" t="s">
        <v>3</v>
      </c>
      <c r="B6639">
        <v>2013</v>
      </c>
      <c r="C6639" t="s">
        <v>176</v>
      </c>
      <c r="D6639" t="s">
        <v>177</v>
      </c>
      <c r="E6639" t="s">
        <v>81</v>
      </c>
      <c r="F6639" t="s">
        <v>81</v>
      </c>
      <c r="G6639">
        <v>24</v>
      </c>
      <c r="H6639" t="s">
        <v>188</v>
      </c>
      <c r="I6639">
        <v>2013</v>
      </c>
      <c r="J6639" t="s">
        <v>92</v>
      </c>
      <c r="K6639" t="s">
        <v>2728</v>
      </c>
      <c r="L6639">
        <v>108476.7940678234</v>
      </c>
      <c r="M6639" s="9" t="str">
        <f>Data[[#This Row],[schedule]]&amp;" | "&amp;Data[[#This Row],[section]]</f>
        <v>SCHEDULE 3: REPORT ON THE REGULATORY TAX ALLOWANCE | 3a: Regulatory Tax Allowance</v>
      </c>
      <c r="N6639" s="9" t="str">
        <f t="shared" si="103"/>
        <v>SCHEDULE 3: REPORT ON THE REGULATORY TAX ALLOWANCE | 3a: Regulatory Tax Allowance | Net taxable income</v>
      </c>
    </row>
    <row r="6640" spans="1:14" hidden="1">
      <c r="A6640" t="s">
        <v>3</v>
      </c>
      <c r="B6640">
        <v>2013</v>
      </c>
      <c r="C6640" t="s">
        <v>176</v>
      </c>
      <c r="D6640" t="s">
        <v>177</v>
      </c>
      <c r="E6640" t="s">
        <v>81</v>
      </c>
      <c r="F6640" t="s">
        <v>81</v>
      </c>
      <c r="G6640">
        <v>26</v>
      </c>
      <c r="H6640" t="s">
        <v>189</v>
      </c>
      <c r="I6640">
        <v>2013</v>
      </c>
      <c r="J6640" t="s">
        <v>93</v>
      </c>
      <c r="K6640" t="s">
        <v>759</v>
      </c>
      <c r="L6640">
        <v>0.28000000000000003</v>
      </c>
      <c r="M6640" s="9" t="str">
        <f>Data[[#This Row],[schedule]]&amp;" | "&amp;Data[[#This Row],[section]]</f>
        <v>SCHEDULE 3: REPORT ON THE REGULATORY TAX ALLOWANCE | 3a: Regulatory Tax Allowance</v>
      </c>
      <c r="N6640" s="9" t="str">
        <f t="shared" si="103"/>
        <v>SCHEDULE 3: REPORT ON THE REGULATORY TAX ALLOWANCE | 3a: Regulatory Tax Allowance | Statutory tax rate (%)</v>
      </c>
    </row>
    <row r="6641" spans="1:14" hidden="1">
      <c r="A6641" t="s">
        <v>3</v>
      </c>
      <c r="B6641">
        <v>2013</v>
      </c>
      <c r="C6641" t="s">
        <v>176</v>
      </c>
      <c r="D6641" t="s">
        <v>177</v>
      </c>
      <c r="E6641" t="s">
        <v>81</v>
      </c>
      <c r="F6641" t="s">
        <v>81</v>
      </c>
      <c r="G6641">
        <v>27</v>
      </c>
      <c r="H6641" t="s">
        <v>162</v>
      </c>
      <c r="I6641">
        <v>2013</v>
      </c>
      <c r="J6641" t="s">
        <v>92</v>
      </c>
      <c r="K6641" t="s">
        <v>2552</v>
      </c>
      <c r="L6641">
        <v>30373.502338990569</v>
      </c>
      <c r="M6641" s="9" t="str">
        <f>Data[[#This Row],[schedule]]&amp;" | "&amp;Data[[#This Row],[section]]</f>
        <v>SCHEDULE 3: REPORT ON THE REGULATORY TAX ALLOWANCE | 3a: Regulatory Tax Allowance</v>
      </c>
      <c r="N6641" s="9" t="str">
        <f t="shared" si="103"/>
        <v>SCHEDULE 3: REPORT ON THE REGULATORY TAX ALLOWANCE | 3a: Regulatory Tax Allowance | Regulatory tax allowance</v>
      </c>
    </row>
    <row r="6642" spans="1:14" hidden="1">
      <c r="A6642" t="s">
        <v>3</v>
      </c>
      <c r="B6642">
        <v>2013</v>
      </c>
      <c r="C6642" t="s">
        <v>176</v>
      </c>
      <c r="D6642" t="s">
        <v>178</v>
      </c>
      <c r="E6642" t="s">
        <v>81</v>
      </c>
      <c r="F6642" t="s">
        <v>81</v>
      </c>
      <c r="G6642">
        <v>45</v>
      </c>
      <c r="H6642" t="s">
        <v>190</v>
      </c>
      <c r="I6642">
        <v>2013</v>
      </c>
      <c r="J6642" t="s">
        <v>92</v>
      </c>
      <c r="K6642" t="s">
        <v>2729</v>
      </c>
      <c r="L6642">
        <v>550438.50151506206</v>
      </c>
      <c r="M6642" s="9" t="str">
        <f>Data[[#This Row],[schedule]]&amp;" | "&amp;Data[[#This Row],[section]]</f>
        <v>SCHEDULE 3: REPORT ON THE REGULATORY TAX ALLOWANCE | 3b(ii): Tax Depreciation Roll-Forward</v>
      </c>
      <c r="N6642" s="9" t="str">
        <f t="shared" si="103"/>
        <v>SCHEDULE 3: REPORT ON THE REGULATORY TAX ALLOWANCE | 3b(ii): Tax Depreciation Roll-Forward | Opening RAB (Tax Value)</v>
      </c>
    </row>
    <row r="6643" spans="1:14" hidden="1">
      <c r="A6643" t="s">
        <v>3</v>
      </c>
      <c r="B6643">
        <v>2013</v>
      </c>
      <c r="C6643" t="s">
        <v>176</v>
      </c>
      <c r="D6643" t="s">
        <v>178</v>
      </c>
      <c r="E6643" t="s">
        <v>81</v>
      </c>
      <c r="F6643" t="s">
        <v>81</v>
      </c>
      <c r="G6643">
        <v>46</v>
      </c>
      <c r="H6643" t="s">
        <v>191</v>
      </c>
      <c r="I6643">
        <v>2013</v>
      </c>
      <c r="J6643" t="s">
        <v>92</v>
      </c>
      <c r="K6643" t="s">
        <v>2730</v>
      </c>
      <c r="L6643">
        <v>11987.072159348631</v>
      </c>
      <c r="M6643" s="9" t="str">
        <f>Data[[#This Row],[schedule]]&amp;" | "&amp;Data[[#This Row],[section]]</f>
        <v>SCHEDULE 3: REPORT ON THE REGULATORY TAX ALLOWANCE | 3b(ii): Tax Depreciation Roll-Forward</v>
      </c>
      <c r="N6643" s="9" t="str">
        <f t="shared" si="103"/>
        <v>SCHEDULE 3: REPORT ON THE REGULATORY TAX ALLOWANCE | 3b(ii): Tax Depreciation Roll-Forward | Regulatory tax asset value of additions</v>
      </c>
    </row>
    <row r="6644" spans="1:14" hidden="1">
      <c r="A6644" t="s">
        <v>3</v>
      </c>
      <c r="B6644">
        <v>2013</v>
      </c>
      <c r="C6644" t="s">
        <v>176</v>
      </c>
      <c r="D6644" t="s">
        <v>178</v>
      </c>
      <c r="E6644" t="s">
        <v>81</v>
      </c>
      <c r="F6644" t="s">
        <v>81</v>
      </c>
      <c r="G6644">
        <v>47</v>
      </c>
      <c r="H6644" t="s">
        <v>192</v>
      </c>
      <c r="I6644">
        <v>2013</v>
      </c>
      <c r="J6644" t="s">
        <v>92</v>
      </c>
      <c r="K6644" t="s">
        <v>2731</v>
      </c>
      <c r="L6644">
        <v>245.68282999999639</v>
      </c>
      <c r="M6644" s="9" t="str">
        <f>Data[[#This Row],[schedule]]&amp;" | "&amp;Data[[#This Row],[section]]</f>
        <v>SCHEDULE 3: REPORT ON THE REGULATORY TAX ALLOWANCE | 3b(ii): Tax Depreciation Roll-Forward</v>
      </c>
      <c r="N6644" s="9" t="str">
        <f t="shared" si="103"/>
        <v>SCHEDULE 3: REPORT ON THE REGULATORY TAX ALLOWANCE | 3b(ii): Tax Depreciation Roll-Forward | Regulatory tax asset value of disposals</v>
      </c>
    </row>
    <row r="6645" spans="1:14" hidden="1">
      <c r="A6645" t="s">
        <v>3</v>
      </c>
      <c r="B6645">
        <v>2013</v>
      </c>
      <c r="C6645" t="s">
        <v>176</v>
      </c>
      <c r="D6645" t="s">
        <v>178</v>
      </c>
      <c r="E6645" t="s">
        <v>81</v>
      </c>
      <c r="F6645" t="s">
        <v>81</v>
      </c>
      <c r="G6645">
        <v>48</v>
      </c>
      <c r="H6645" t="s">
        <v>193</v>
      </c>
      <c r="I6645">
        <v>2013</v>
      </c>
      <c r="J6645" t="s">
        <v>92</v>
      </c>
      <c r="K6645" t="s">
        <v>2732</v>
      </c>
      <c r="L6645">
        <v>25967.35818707219</v>
      </c>
      <c r="M6645" s="9" t="str">
        <f>Data[[#This Row],[schedule]]&amp;" | "&amp;Data[[#This Row],[section]]</f>
        <v>SCHEDULE 3: REPORT ON THE REGULATORY TAX ALLOWANCE | 3b(ii): Tax Depreciation Roll-Forward</v>
      </c>
      <c r="N6645" s="9" t="str">
        <f t="shared" si="103"/>
        <v>SCHEDULE 3: REPORT ON THE REGULATORY TAX ALLOWANCE | 3b(ii): Tax Depreciation Roll-Forward | Regulatory tax asset value of assets transferred from/(to) unregulated asset base</v>
      </c>
    </row>
    <row r="6646" spans="1:14" hidden="1">
      <c r="A6646" t="s">
        <v>3</v>
      </c>
      <c r="B6646">
        <v>2013</v>
      </c>
      <c r="C6646" t="s">
        <v>176</v>
      </c>
      <c r="D6646" t="s">
        <v>178</v>
      </c>
      <c r="E6646" t="s">
        <v>81</v>
      </c>
      <c r="F6646" t="s">
        <v>81</v>
      </c>
      <c r="G6646">
        <v>49</v>
      </c>
      <c r="H6646" t="s">
        <v>183</v>
      </c>
      <c r="I6646">
        <v>2013</v>
      </c>
      <c r="J6646" t="s">
        <v>92</v>
      </c>
      <c r="K6646" t="s">
        <v>2725</v>
      </c>
      <c r="L6646">
        <v>28368.36616968664</v>
      </c>
      <c r="M6646" s="9" t="str">
        <f>Data[[#This Row],[schedule]]&amp;" | "&amp;Data[[#This Row],[section]]</f>
        <v>SCHEDULE 3: REPORT ON THE REGULATORY TAX ALLOWANCE | 3b(ii): Tax Depreciation Roll-Forward</v>
      </c>
      <c r="N6646" s="9" t="str">
        <f t="shared" si="103"/>
        <v>SCHEDULE 3: REPORT ON THE REGULATORY TAX ALLOWANCE | 3b(ii): Tax Depreciation Roll-Forward | Tax depreciation</v>
      </c>
    </row>
    <row r="6647" spans="1:14" hidden="1">
      <c r="A6647" t="s">
        <v>3</v>
      </c>
      <c r="B6647">
        <v>2013</v>
      </c>
      <c r="C6647" t="s">
        <v>176</v>
      </c>
      <c r="D6647" t="s">
        <v>178</v>
      </c>
      <c r="E6647" t="s">
        <v>81</v>
      </c>
      <c r="F6647" t="s">
        <v>81</v>
      </c>
      <c r="G6647">
        <v>50</v>
      </c>
      <c r="H6647" t="s">
        <v>194</v>
      </c>
      <c r="I6647">
        <v>2013</v>
      </c>
      <c r="J6647" t="s">
        <v>92</v>
      </c>
      <c r="K6647" t="s">
        <v>2733</v>
      </c>
      <c r="L6647">
        <v>-6460.211435233211</v>
      </c>
      <c r="M6647" s="9" t="str">
        <f>Data[[#This Row],[schedule]]&amp;" | "&amp;Data[[#This Row],[section]]</f>
        <v>SCHEDULE 3: REPORT ON THE REGULATORY TAX ALLOWANCE | 3b(ii): Tax Depreciation Roll-Forward</v>
      </c>
      <c r="N6647" s="9" t="str">
        <f t="shared" si="103"/>
        <v>SCHEDULE 3: REPORT ON THE REGULATORY TAX ALLOWANCE | 3b(ii): Tax Depreciation Roll-Forward | Other adjustments to the RAB tax value</v>
      </c>
    </row>
    <row r="6648" spans="1:14" hidden="1">
      <c r="A6648" t="s">
        <v>3</v>
      </c>
      <c r="B6648">
        <v>2013</v>
      </c>
      <c r="C6648" t="s">
        <v>176</v>
      </c>
      <c r="D6648" t="s">
        <v>178</v>
      </c>
      <c r="E6648" t="s">
        <v>81</v>
      </c>
      <c r="F6648" t="s">
        <v>81</v>
      </c>
      <c r="G6648">
        <v>51</v>
      </c>
      <c r="H6648" t="s">
        <v>195</v>
      </c>
      <c r="I6648">
        <v>2013</v>
      </c>
      <c r="J6648" t="s">
        <v>92</v>
      </c>
      <c r="K6648" t="s">
        <v>81</v>
      </c>
      <c r="M6648" s="9" t="str">
        <f>Data[[#This Row],[schedule]]&amp;" | "&amp;Data[[#This Row],[section]]</f>
        <v>SCHEDULE 3: REPORT ON THE REGULATORY TAX ALLOWANCE | 3b(ii): Tax Depreciation Roll-Forward</v>
      </c>
      <c r="N6648" s="9" t="str">
        <f t="shared" si="103"/>
        <v xml:space="preserve">SCHEDULE 3: REPORT ON THE REGULATORY TAX ALLOWANCE | 3b(ii): Tax Depreciation Roll-Forward | Closing RAB (tax value) </v>
      </c>
    </row>
    <row r="6649" spans="1:14" hidden="1">
      <c r="A6649" t="s">
        <v>3</v>
      </c>
      <c r="B6649">
        <v>2013</v>
      </c>
      <c r="C6649" t="s">
        <v>176</v>
      </c>
      <c r="D6649" t="s">
        <v>179</v>
      </c>
      <c r="E6649" t="s">
        <v>81</v>
      </c>
      <c r="F6649" t="s">
        <v>81</v>
      </c>
      <c r="G6649">
        <v>54</v>
      </c>
      <c r="H6649" t="s">
        <v>196</v>
      </c>
      <c r="I6649">
        <v>2013</v>
      </c>
      <c r="J6649" t="s">
        <v>92</v>
      </c>
      <c r="K6649" t="s">
        <v>81</v>
      </c>
      <c r="M6649" s="9" t="str">
        <f>Data[[#This Row],[schedule]]&amp;" | "&amp;Data[[#This Row],[section]]</f>
        <v>SCHEDULE 3: REPORT ON THE REGULATORY TAX ALLOWANCE | 3b(iii): Reconciliation of Tax Losses (Airport Business)</v>
      </c>
      <c r="N6649" s="9" t="str">
        <f t="shared" si="103"/>
        <v>SCHEDULE 3: REPORT ON THE REGULATORY TAX ALLOWANCE | 3b(iii): Reconciliation of Tax Losses (Airport Business) | Tax losses (regulated business)—prior period</v>
      </c>
    </row>
    <row r="6650" spans="1:14" hidden="1">
      <c r="A6650" t="s">
        <v>3</v>
      </c>
      <c r="B6650">
        <v>2013</v>
      </c>
      <c r="C6650" t="s">
        <v>176</v>
      </c>
      <c r="D6650" t="s">
        <v>179</v>
      </c>
      <c r="E6650" t="s">
        <v>81</v>
      </c>
      <c r="F6650" t="s">
        <v>81</v>
      </c>
      <c r="G6650">
        <v>55</v>
      </c>
      <c r="H6650" t="s">
        <v>197</v>
      </c>
      <c r="I6650">
        <v>2013</v>
      </c>
      <c r="J6650" t="s">
        <v>92</v>
      </c>
      <c r="K6650" t="s">
        <v>458</v>
      </c>
      <c r="L6650">
        <v>0</v>
      </c>
      <c r="M6650" s="9" t="str">
        <f>Data[[#This Row],[schedule]]&amp;" | "&amp;Data[[#This Row],[section]]</f>
        <v>SCHEDULE 3: REPORT ON THE REGULATORY TAX ALLOWANCE | 3b(iii): Reconciliation of Tax Losses (Airport Business)</v>
      </c>
      <c r="N6650" s="9" t="str">
        <f t="shared" si="103"/>
        <v xml:space="preserve">SCHEDULE 3: REPORT ON THE REGULATORY TAX ALLOWANCE | 3b(iii): Reconciliation of Tax Losses (Airport Business) | Current year tax losses </v>
      </c>
    </row>
    <row r="6651" spans="1:14" hidden="1">
      <c r="A6651" t="s">
        <v>3</v>
      </c>
      <c r="B6651">
        <v>2013</v>
      </c>
      <c r="C6651" t="s">
        <v>176</v>
      </c>
      <c r="D6651" t="s">
        <v>179</v>
      </c>
      <c r="E6651" t="s">
        <v>81</v>
      </c>
      <c r="F6651" t="s">
        <v>81</v>
      </c>
      <c r="G6651">
        <v>56</v>
      </c>
      <c r="H6651" t="s">
        <v>198</v>
      </c>
      <c r="I6651">
        <v>2013</v>
      </c>
      <c r="J6651" t="s">
        <v>92</v>
      </c>
      <c r="K6651" t="s">
        <v>458</v>
      </c>
      <c r="L6651">
        <v>0</v>
      </c>
      <c r="M6651" s="9" t="str">
        <f>Data[[#This Row],[schedule]]&amp;" | "&amp;Data[[#This Row],[section]]</f>
        <v>SCHEDULE 3: REPORT ON THE REGULATORY TAX ALLOWANCE | 3b(iii): Reconciliation of Tax Losses (Airport Business)</v>
      </c>
      <c r="N6651" s="9" t="str">
        <f t="shared" si="103"/>
        <v xml:space="preserve">SCHEDULE 3: REPORT ON THE REGULATORY TAX ALLOWANCE | 3b(iii): Reconciliation of Tax Losses (Airport Business) | Tax losses used </v>
      </c>
    </row>
    <row r="6652" spans="1:14" hidden="1">
      <c r="A6652" t="s">
        <v>3</v>
      </c>
      <c r="B6652">
        <v>2013</v>
      </c>
      <c r="C6652" t="s">
        <v>176</v>
      </c>
      <c r="D6652" t="s">
        <v>179</v>
      </c>
      <c r="E6652" t="s">
        <v>81</v>
      </c>
      <c r="F6652" t="s">
        <v>81</v>
      </c>
      <c r="G6652">
        <v>58</v>
      </c>
      <c r="H6652" t="s">
        <v>199</v>
      </c>
      <c r="I6652">
        <v>2013</v>
      </c>
      <c r="J6652" t="s">
        <v>92</v>
      </c>
      <c r="K6652" t="s">
        <v>81</v>
      </c>
      <c r="M6652" s="9" t="str">
        <f>Data[[#This Row],[schedule]]&amp;" | "&amp;Data[[#This Row],[section]]</f>
        <v>SCHEDULE 3: REPORT ON THE REGULATORY TAX ALLOWANCE | 3b(iii): Reconciliation of Tax Losses (Airport Business)</v>
      </c>
      <c r="N6652" s="9" t="str">
        <f t="shared" si="103"/>
        <v>SCHEDULE 3: REPORT ON THE REGULATORY TAX ALLOWANCE | 3b(iii): Reconciliation of Tax Losses (Airport Business) | Tax losses (regulated business)</v>
      </c>
    </row>
    <row r="6653" spans="1:14" hidden="1">
      <c r="A6653" t="s">
        <v>3</v>
      </c>
      <c r="B6653">
        <v>2013</v>
      </c>
      <c r="C6653" t="s">
        <v>136</v>
      </c>
      <c r="D6653" t="s">
        <v>137</v>
      </c>
      <c r="E6653" t="s">
        <v>81</v>
      </c>
      <c r="F6653" t="s">
        <v>141</v>
      </c>
      <c r="G6653">
        <v>8</v>
      </c>
      <c r="H6653" t="s">
        <v>173</v>
      </c>
      <c r="I6653">
        <v>2013</v>
      </c>
      <c r="J6653" t="s">
        <v>92</v>
      </c>
      <c r="K6653" t="s">
        <v>2566</v>
      </c>
      <c r="L6653">
        <v>81572.873510000005</v>
      </c>
      <c r="M6653" s="9" t="str">
        <f>Data[[#This Row],[schedule]]&amp;" | "&amp;Data[[#This Row],[section]]</f>
        <v>SCHEDULE 2: REPORT ON THE REGULATORY PROFIT | 2a: Regulatory Profit</v>
      </c>
      <c r="N6653" s="9" t="str">
        <f t="shared" si="103"/>
        <v>SCHEDULE 2: REPORT ON THE REGULATORY PROFIT | 2a: Regulatory Profit | Income | Airfield</v>
      </c>
    </row>
    <row r="6654" spans="1:14" hidden="1">
      <c r="A6654" t="s">
        <v>3</v>
      </c>
      <c r="B6654">
        <v>2013</v>
      </c>
      <c r="C6654" t="s">
        <v>136</v>
      </c>
      <c r="D6654" t="s">
        <v>137</v>
      </c>
      <c r="E6654" t="s">
        <v>81</v>
      </c>
      <c r="F6654" t="s">
        <v>141</v>
      </c>
      <c r="G6654">
        <v>9</v>
      </c>
      <c r="H6654" t="s">
        <v>174</v>
      </c>
      <c r="I6654">
        <v>2013</v>
      </c>
      <c r="J6654" t="s">
        <v>92</v>
      </c>
      <c r="K6654" t="s">
        <v>2567</v>
      </c>
      <c r="L6654">
        <v>120242.19955</v>
      </c>
      <c r="M6654" s="9" t="str">
        <f>Data[[#This Row],[schedule]]&amp;" | "&amp;Data[[#This Row],[section]]</f>
        <v>SCHEDULE 2: REPORT ON THE REGULATORY PROFIT | 2a: Regulatory Profit</v>
      </c>
      <c r="N6654" s="9" t="str">
        <f t="shared" si="103"/>
        <v>SCHEDULE 2: REPORT ON THE REGULATORY PROFIT | 2a: Regulatory Profit | Income | Passenger Services Charge</v>
      </c>
    </row>
    <row r="6655" spans="1:14" hidden="1">
      <c r="A6655" t="s">
        <v>3</v>
      </c>
      <c r="B6655">
        <v>2013</v>
      </c>
      <c r="C6655" t="s">
        <v>136</v>
      </c>
      <c r="D6655" t="s">
        <v>137</v>
      </c>
      <c r="E6655" t="s">
        <v>81</v>
      </c>
      <c r="F6655" t="s">
        <v>141</v>
      </c>
      <c r="G6655">
        <v>12</v>
      </c>
      <c r="H6655" t="s">
        <v>147</v>
      </c>
      <c r="I6655">
        <v>2013</v>
      </c>
      <c r="J6655" t="s">
        <v>92</v>
      </c>
      <c r="K6655" t="s">
        <v>2571</v>
      </c>
      <c r="L6655">
        <v>26361.984039855761</v>
      </c>
      <c r="M6655" s="9" t="str">
        <f>Data[[#This Row],[schedule]]&amp;" | "&amp;Data[[#This Row],[section]]</f>
        <v>SCHEDULE 2: REPORT ON THE REGULATORY PROFIT | 2a: Regulatory Profit</v>
      </c>
      <c r="N6655" s="9" t="str">
        <f t="shared" si="103"/>
        <v>SCHEDULE 2: REPORT ON THE REGULATORY PROFIT | 2a: Regulatory Profit | Income | Lease, rental and concession income</v>
      </c>
    </row>
    <row r="6656" spans="1:14" hidden="1">
      <c r="A6656" t="s">
        <v>3</v>
      </c>
      <c r="B6656">
        <v>2013</v>
      </c>
      <c r="C6656" t="s">
        <v>136</v>
      </c>
      <c r="D6656" t="s">
        <v>137</v>
      </c>
      <c r="E6656" t="s">
        <v>81</v>
      </c>
      <c r="F6656" t="s">
        <v>141</v>
      </c>
      <c r="G6656">
        <v>13</v>
      </c>
      <c r="H6656" t="s">
        <v>148</v>
      </c>
      <c r="I6656">
        <v>2013</v>
      </c>
      <c r="J6656" t="s">
        <v>92</v>
      </c>
      <c r="K6656" t="s">
        <v>2575</v>
      </c>
      <c r="L6656">
        <v>2252.2042275711028</v>
      </c>
      <c r="M6656" s="9" t="str">
        <f>Data[[#This Row],[schedule]]&amp;" | "&amp;Data[[#This Row],[section]]</f>
        <v>SCHEDULE 2: REPORT ON THE REGULATORY PROFIT | 2a: Regulatory Profit</v>
      </c>
      <c r="N6656" s="9" t="str">
        <f t="shared" si="103"/>
        <v>SCHEDULE 2: REPORT ON THE REGULATORY PROFIT | 2a: Regulatory Profit | Income | Other operating revenue</v>
      </c>
    </row>
    <row r="6657" spans="1:14" hidden="1">
      <c r="A6657" t="s">
        <v>3</v>
      </c>
      <c r="B6657">
        <v>2013</v>
      </c>
      <c r="C6657" t="s">
        <v>136</v>
      </c>
      <c r="D6657" t="s">
        <v>137</v>
      </c>
      <c r="E6657" t="s">
        <v>81</v>
      </c>
      <c r="F6657" t="s">
        <v>141</v>
      </c>
      <c r="G6657">
        <v>14</v>
      </c>
      <c r="H6657" t="s">
        <v>149</v>
      </c>
      <c r="I6657">
        <v>2013</v>
      </c>
      <c r="J6657" t="s">
        <v>92</v>
      </c>
      <c r="K6657" t="s">
        <v>2734</v>
      </c>
      <c r="L6657">
        <v>230429.26132742691</v>
      </c>
      <c r="M6657" s="9" t="str">
        <f>Data[[#This Row],[schedule]]&amp;" | "&amp;Data[[#This Row],[section]]</f>
        <v>SCHEDULE 2: REPORT ON THE REGULATORY PROFIT | 2a: Regulatory Profit</v>
      </c>
      <c r="N6657" s="9" t="str">
        <f t="shared" si="103"/>
        <v>SCHEDULE 2: REPORT ON THE REGULATORY PROFIT | 2a: Regulatory Profit | Income | Net operating revenue</v>
      </c>
    </row>
    <row r="6658" spans="1:14" hidden="1">
      <c r="A6658" t="s">
        <v>3</v>
      </c>
      <c r="B6658">
        <v>2013</v>
      </c>
      <c r="C6658" t="s">
        <v>136</v>
      </c>
      <c r="D6658" t="s">
        <v>137</v>
      </c>
      <c r="E6658" t="s">
        <v>81</v>
      </c>
      <c r="F6658" t="s">
        <v>141</v>
      </c>
      <c r="G6658">
        <v>16</v>
      </c>
      <c r="H6658" t="s">
        <v>150</v>
      </c>
      <c r="I6658">
        <v>2013</v>
      </c>
      <c r="J6658" t="s">
        <v>92</v>
      </c>
      <c r="K6658" t="s">
        <v>2580</v>
      </c>
      <c r="L6658">
        <v>-2.4240000000000001E-2</v>
      </c>
      <c r="M6658" s="9" t="str">
        <f>Data[[#This Row],[schedule]]&amp;" | "&amp;Data[[#This Row],[section]]</f>
        <v>SCHEDULE 2: REPORT ON THE REGULATORY PROFIT | 2a: Regulatory Profit</v>
      </c>
      <c r="N6658" s="9" t="str">
        <f t="shared" ref="N6658:N6721" si="104">SUBSTITUTE(SUBSTITUTE(SUBSTITUTE(C6658&amp;" | "&amp;D6658&amp;" | "&amp;E6658&amp;" | "&amp;F6658&amp;" | "&amp;H6658," |  |  | "," | ")," |  |  | "," | ")," |  | "," | ")</f>
        <v>SCHEDULE 2: REPORT ON THE REGULATORY PROFIT | 2a: Regulatory Profit | Income | Gains / (losses) on sale of assets</v>
      </c>
    </row>
    <row r="6659" spans="1:14" hidden="1">
      <c r="A6659" t="s">
        <v>3</v>
      </c>
      <c r="B6659">
        <v>2013</v>
      </c>
      <c r="C6659" t="s">
        <v>136</v>
      </c>
      <c r="D6659" t="s">
        <v>137</v>
      </c>
      <c r="E6659" t="s">
        <v>81</v>
      </c>
      <c r="F6659" t="s">
        <v>141</v>
      </c>
      <c r="G6659">
        <v>17</v>
      </c>
      <c r="H6659" t="s">
        <v>151</v>
      </c>
      <c r="I6659">
        <v>2013</v>
      </c>
      <c r="J6659" t="s">
        <v>92</v>
      </c>
      <c r="K6659" t="s">
        <v>81</v>
      </c>
      <c r="M6659" s="9" t="str">
        <f>Data[[#This Row],[schedule]]&amp;" | "&amp;Data[[#This Row],[section]]</f>
        <v>SCHEDULE 2: REPORT ON THE REGULATORY PROFIT | 2a: Regulatory Profit</v>
      </c>
      <c r="N6659" s="9" t="str">
        <f t="shared" si="104"/>
        <v>SCHEDULE 2: REPORT ON THE REGULATORY PROFIT | 2a: Regulatory Profit | Income | Other income</v>
      </c>
    </row>
    <row r="6660" spans="1:14" hidden="1">
      <c r="A6660" t="s">
        <v>3</v>
      </c>
      <c r="B6660">
        <v>2013</v>
      </c>
      <c r="C6660" t="s">
        <v>136</v>
      </c>
      <c r="D6660" t="s">
        <v>137</v>
      </c>
      <c r="E6660" t="s">
        <v>81</v>
      </c>
      <c r="F6660" t="s">
        <v>141</v>
      </c>
      <c r="G6660">
        <v>18</v>
      </c>
      <c r="H6660" t="s">
        <v>152</v>
      </c>
      <c r="I6660">
        <v>2013</v>
      </c>
      <c r="J6660" t="s">
        <v>92</v>
      </c>
      <c r="K6660" t="s">
        <v>2535</v>
      </c>
      <c r="L6660">
        <v>230429.23708742691</v>
      </c>
      <c r="M6660" s="9" t="str">
        <f>Data[[#This Row],[schedule]]&amp;" | "&amp;Data[[#This Row],[section]]</f>
        <v>SCHEDULE 2: REPORT ON THE REGULATORY PROFIT | 2a: Regulatory Profit</v>
      </c>
      <c r="N6660" s="9" t="str">
        <f t="shared" si="104"/>
        <v>SCHEDULE 2: REPORT ON THE REGULATORY PROFIT | 2a: Regulatory Profit | Income | Total regulatory income</v>
      </c>
    </row>
    <row r="6661" spans="1:14" hidden="1">
      <c r="A6661" t="s">
        <v>3</v>
      </c>
      <c r="B6661">
        <v>2013</v>
      </c>
      <c r="C6661" t="s">
        <v>136</v>
      </c>
      <c r="D6661" t="s">
        <v>137</v>
      </c>
      <c r="E6661" t="s">
        <v>81</v>
      </c>
      <c r="F6661" t="s">
        <v>142</v>
      </c>
      <c r="G6661">
        <v>20</v>
      </c>
      <c r="H6661" t="s">
        <v>153</v>
      </c>
      <c r="I6661">
        <v>2013</v>
      </c>
      <c r="J6661" t="s">
        <v>92</v>
      </c>
      <c r="K6661" t="s">
        <v>81</v>
      </c>
      <c r="M6661" s="9" t="str">
        <f>Data[[#This Row],[schedule]]&amp;" | "&amp;Data[[#This Row],[section]]</f>
        <v>SCHEDULE 2: REPORT ON THE REGULATORY PROFIT | 2a: Regulatory Profit</v>
      </c>
      <c r="N6661" s="9" t="str">
        <f t="shared" si="104"/>
        <v>SCHEDULE 2: REPORT ON THE REGULATORY PROFIT | 2a: Regulatory Profit | Expenses | Operational expenditure:</v>
      </c>
    </row>
    <row r="6662" spans="1:14" hidden="1">
      <c r="A6662" t="s">
        <v>3</v>
      </c>
      <c r="B6662">
        <v>2013</v>
      </c>
      <c r="C6662" t="s">
        <v>136</v>
      </c>
      <c r="D6662" t="s">
        <v>137</v>
      </c>
      <c r="E6662" t="s">
        <v>81</v>
      </c>
      <c r="F6662" t="s">
        <v>142</v>
      </c>
      <c r="G6662">
        <v>21</v>
      </c>
      <c r="H6662" t="s">
        <v>76</v>
      </c>
      <c r="I6662">
        <v>2013</v>
      </c>
      <c r="J6662" t="s">
        <v>92</v>
      </c>
      <c r="K6662" t="s">
        <v>2617</v>
      </c>
      <c r="L6662">
        <v>32564.708191146281</v>
      </c>
      <c r="M6662" s="9" t="str">
        <f>Data[[#This Row],[schedule]]&amp;" | "&amp;Data[[#This Row],[section]]</f>
        <v>SCHEDULE 2: REPORT ON THE REGULATORY PROFIT | 2a: Regulatory Profit</v>
      </c>
      <c r="N6662" s="9" t="str">
        <f t="shared" si="104"/>
        <v>SCHEDULE 2: REPORT ON THE REGULATORY PROFIT | 2a: Regulatory Profit | Expenses | Corporate overheads</v>
      </c>
    </row>
    <row r="6663" spans="1:14" hidden="1">
      <c r="A6663" t="s">
        <v>3</v>
      </c>
      <c r="B6663">
        <v>2013</v>
      </c>
      <c r="C6663" t="s">
        <v>136</v>
      </c>
      <c r="D6663" t="s">
        <v>137</v>
      </c>
      <c r="E6663" t="s">
        <v>81</v>
      </c>
      <c r="F6663" t="s">
        <v>142</v>
      </c>
      <c r="G6663">
        <v>22</v>
      </c>
      <c r="H6663" t="s">
        <v>77</v>
      </c>
      <c r="I6663">
        <v>2013</v>
      </c>
      <c r="J6663" t="s">
        <v>92</v>
      </c>
      <c r="K6663" t="s">
        <v>2620</v>
      </c>
      <c r="L6663">
        <v>20549.88159174797</v>
      </c>
      <c r="M6663" s="9" t="str">
        <f>Data[[#This Row],[schedule]]&amp;" | "&amp;Data[[#This Row],[section]]</f>
        <v>SCHEDULE 2: REPORT ON THE REGULATORY PROFIT | 2a: Regulatory Profit</v>
      </c>
      <c r="N6663" s="9" t="str">
        <f t="shared" si="104"/>
        <v>SCHEDULE 2: REPORT ON THE REGULATORY PROFIT | 2a: Regulatory Profit | Expenses | Asset management and airport operations</v>
      </c>
    </row>
    <row r="6664" spans="1:14" hidden="1">
      <c r="A6664" t="s">
        <v>3</v>
      </c>
      <c r="B6664">
        <v>2013</v>
      </c>
      <c r="C6664" t="s">
        <v>136</v>
      </c>
      <c r="D6664" t="s">
        <v>137</v>
      </c>
      <c r="E6664" t="s">
        <v>81</v>
      </c>
      <c r="F6664" t="s">
        <v>142</v>
      </c>
      <c r="G6664">
        <v>23</v>
      </c>
      <c r="H6664" t="s">
        <v>78</v>
      </c>
      <c r="I6664">
        <v>2013</v>
      </c>
      <c r="J6664" t="s">
        <v>92</v>
      </c>
      <c r="K6664" t="s">
        <v>2623</v>
      </c>
      <c r="L6664">
        <v>32249.928215852091</v>
      </c>
      <c r="M6664" s="9" t="str">
        <f>Data[[#This Row],[schedule]]&amp;" | "&amp;Data[[#This Row],[section]]</f>
        <v>SCHEDULE 2: REPORT ON THE REGULATORY PROFIT | 2a: Regulatory Profit</v>
      </c>
      <c r="N6664" s="9" t="str">
        <f t="shared" si="104"/>
        <v>SCHEDULE 2: REPORT ON THE REGULATORY PROFIT | 2a: Regulatory Profit | Expenses | Asset maintenance</v>
      </c>
    </row>
    <row r="6665" spans="1:14" hidden="1">
      <c r="A6665" t="s">
        <v>3</v>
      </c>
      <c r="B6665">
        <v>2013</v>
      </c>
      <c r="C6665" t="s">
        <v>136</v>
      </c>
      <c r="D6665" t="s">
        <v>137</v>
      </c>
      <c r="E6665" t="s">
        <v>81</v>
      </c>
      <c r="F6665" t="s">
        <v>142</v>
      </c>
      <c r="G6665">
        <v>24</v>
      </c>
      <c r="H6665" t="s">
        <v>79</v>
      </c>
      <c r="I6665">
        <v>2013</v>
      </c>
      <c r="J6665" t="s">
        <v>92</v>
      </c>
      <c r="K6665" t="s">
        <v>2485</v>
      </c>
      <c r="L6665">
        <v>85364.517998746334</v>
      </c>
      <c r="M6665" s="9" t="str">
        <f>Data[[#This Row],[schedule]]&amp;" | "&amp;Data[[#This Row],[section]]</f>
        <v>SCHEDULE 2: REPORT ON THE REGULATORY PROFIT | 2a: Regulatory Profit</v>
      </c>
      <c r="N6665" s="9" t="str">
        <f t="shared" si="104"/>
        <v>SCHEDULE 2: REPORT ON THE REGULATORY PROFIT | 2a: Regulatory Profit | Expenses | Total operational expenditure</v>
      </c>
    </row>
    <row r="6666" spans="1:14" hidden="1">
      <c r="A6666" t="s">
        <v>3</v>
      </c>
      <c r="B6666">
        <v>2013</v>
      </c>
      <c r="C6666" t="s">
        <v>136</v>
      </c>
      <c r="D6666" t="s">
        <v>137</v>
      </c>
      <c r="E6666" t="s">
        <v>81</v>
      </c>
      <c r="F6666" t="s">
        <v>81</v>
      </c>
      <c r="G6666">
        <v>26</v>
      </c>
      <c r="H6666" t="s">
        <v>154</v>
      </c>
      <c r="I6666">
        <v>2013</v>
      </c>
      <c r="J6666" t="s">
        <v>92</v>
      </c>
      <c r="K6666" t="s">
        <v>2540</v>
      </c>
      <c r="L6666">
        <v>145064.71908868061</v>
      </c>
      <c r="M6666" s="9" t="str">
        <f>Data[[#This Row],[schedule]]&amp;" | "&amp;Data[[#This Row],[section]]</f>
        <v>SCHEDULE 2: REPORT ON THE REGULATORY PROFIT | 2a: Regulatory Profit</v>
      </c>
      <c r="N6666" s="9" t="str">
        <f t="shared" si="104"/>
        <v>SCHEDULE 2: REPORT ON THE REGULATORY PROFIT | 2a: Regulatory Profit | Operating surplus / (deficit)</v>
      </c>
    </row>
    <row r="6667" spans="1:14" hidden="1">
      <c r="A6667" t="s">
        <v>3</v>
      </c>
      <c r="B6667">
        <v>2013</v>
      </c>
      <c r="C6667" t="s">
        <v>136</v>
      </c>
      <c r="D6667" t="s">
        <v>137</v>
      </c>
      <c r="E6667" t="s">
        <v>81</v>
      </c>
      <c r="F6667" t="s">
        <v>81</v>
      </c>
      <c r="G6667">
        <v>28</v>
      </c>
      <c r="H6667" t="s">
        <v>155</v>
      </c>
      <c r="I6667">
        <v>2013</v>
      </c>
      <c r="J6667" t="s">
        <v>92</v>
      </c>
      <c r="K6667" t="s">
        <v>2544</v>
      </c>
      <c r="L6667">
        <v>46141.565300135517</v>
      </c>
      <c r="M6667" s="9" t="str">
        <f>Data[[#This Row],[schedule]]&amp;" | "&amp;Data[[#This Row],[section]]</f>
        <v>SCHEDULE 2: REPORT ON THE REGULATORY PROFIT | 2a: Regulatory Profit</v>
      </c>
      <c r="N6667" s="9" t="str">
        <f t="shared" si="104"/>
        <v>SCHEDULE 2: REPORT ON THE REGULATORY PROFIT | 2a: Regulatory Profit | Regulatory depreciation</v>
      </c>
    </row>
    <row r="6668" spans="1:14" hidden="1">
      <c r="A6668" t="s">
        <v>3</v>
      </c>
      <c r="B6668">
        <v>2013</v>
      </c>
      <c r="C6668" t="s">
        <v>136</v>
      </c>
      <c r="D6668" t="s">
        <v>137</v>
      </c>
      <c r="E6668" t="s">
        <v>81</v>
      </c>
      <c r="F6668" t="s">
        <v>81</v>
      </c>
      <c r="G6668">
        <v>30</v>
      </c>
      <c r="H6668" t="s">
        <v>156</v>
      </c>
      <c r="I6668">
        <v>2013</v>
      </c>
      <c r="J6668" t="s">
        <v>92</v>
      </c>
      <c r="K6668" t="s">
        <v>2549</v>
      </c>
      <c r="L6668">
        <v>7652.7159556150837</v>
      </c>
      <c r="M6668" s="9" t="str">
        <f>Data[[#This Row],[schedule]]&amp;" | "&amp;Data[[#This Row],[section]]</f>
        <v>SCHEDULE 2: REPORT ON THE REGULATORY PROFIT | 2a: Regulatory Profit</v>
      </c>
      <c r="N6668" s="9" t="str">
        <f t="shared" si="104"/>
        <v>SCHEDULE 2: REPORT ON THE REGULATORY PROFIT | 2a: Regulatory Profit | Indexed revaluation</v>
      </c>
    </row>
    <row r="6669" spans="1:14" hidden="1">
      <c r="A6669" t="s">
        <v>3</v>
      </c>
      <c r="B6669">
        <v>2013</v>
      </c>
      <c r="C6669" t="s">
        <v>136</v>
      </c>
      <c r="D6669" t="s">
        <v>137</v>
      </c>
      <c r="E6669" t="s">
        <v>81</v>
      </c>
      <c r="F6669" t="s">
        <v>81</v>
      </c>
      <c r="G6669">
        <v>31</v>
      </c>
      <c r="H6669" t="s">
        <v>157</v>
      </c>
      <c r="I6669">
        <v>2013</v>
      </c>
      <c r="J6669" t="s">
        <v>92</v>
      </c>
      <c r="K6669" t="s">
        <v>458</v>
      </c>
      <c r="L6669">
        <v>0</v>
      </c>
      <c r="M6669" s="9" t="str">
        <f>Data[[#This Row],[schedule]]&amp;" | "&amp;Data[[#This Row],[section]]</f>
        <v>SCHEDULE 2: REPORT ON THE REGULATORY PROFIT | 2a: Regulatory Profit</v>
      </c>
      <c r="N6669" s="9" t="str">
        <f t="shared" si="104"/>
        <v>SCHEDULE 2: REPORT ON THE REGULATORY PROFIT | 2a: Regulatory Profit | Non-indexed revaluation</v>
      </c>
    </row>
    <row r="6670" spans="1:14" hidden="1">
      <c r="A6670" t="s">
        <v>3</v>
      </c>
      <c r="B6670">
        <v>2013</v>
      </c>
      <c r="C6670" t="s">
        <v>136</v>
      </c>
      <c r="D6670" t="s">
        <v>137</v>
      </c>
      <c r="E6670" t="s">
        <v>81</v>
      </c>
      <c r="F6670" t="s">
        <v>81</v>
      </c>
      <c r="G6670">
        <v>32</v>
      </c>
      <c r="H6670" t="s">
        <v>158</v>
      </c>
      <c r="I6670">
        <v>2013</v>
      </c>
      <c r="J6670" t="s">
        <v>92</v>
      </c>
      <c r="K6670" t="s">
        <v>2549</v>
      </c>
      <c r="L6670">
        <v>7652.7159556150837</v>
      </c>
      <c r="M6670" s="9" t="str">
        <f>Data[[#This Row],[schedule]]&amp;" | "&amp;Data[[#This Row],[section]]</f>
        <v>SCHEDULE 2: REPORT ON THE REGULATORY PROFIT | 2a: Regulatory Profit</v>
      </c>
      <c r="N6670" s="9" t="str">
        <f t="shared" si="104"/>
        <v>SCHEDULE 2: REPORT ON THE REGULATORY PROFIT | 2a: Regulatory Profit | Total revaluations</v>
      </c>
    </row>
    <row r="6671" spans="1:14" hidden="1">
      <c r="A6671" t="s">
        <v>3</v>
      </c>
      <c r="B6671">
        <v>2013</v>
      </c>
      <c r="C6671" t="s">
        <v>136</v>
      </c>
      <c r="D6671" t="s">
        <v>137</v>
      </c>
      <c r="E6671" t="s">
        <v>81</v>
      </c>
      <c r="F6671" t="s">
        <v>81</v>
      </c>
      <c r="G6671">
        <v>34</v>
      </c>
      <c r="H6671" t="s">
        <v>159</v>
      </c>
      <c r="I6671">
        <v>2013</v>
      </c>
      <c r="J6671" t="s">
        <v>92</v>
      </c>
      <c r="K6671" t="s">
        <v>2735</v>
      </c>
      <c r="L6671">
        <v>106575.8697441601</v>
      </c>
      <c r="M6671" s="9" t="str">
        <f>Data[[#This Row],[schedule]]&amp;" | "&amp;Data[[#This Row],[section]]</f>
        <v>SCHEDULE 2: REPORT ON THE REGULATORY PROFIT | 2a: Regulatory Profit</v>
      </c>
      <c r="N6671" s="9" t="str">
        <f t="shared" si="104"/>
        <v>SCHEDULE 2: REPORT ON THE REGULATORY PROFIT | 2a: Regulatory Profit | Regulatory Profit / (Loss) before tax &amp; allowance for long term credit spread</v>
      </c>
    </row>
    <row r="6672" spans="1:14" hidden="1">
      <c r="A6672" t="s">
        <v>3</v>
      </c>
      <c r="B6672">
        <v>2013</v>
      </c>
      <c r="C6672" t="s">
        <v>136</v>
      </c>
      <c r="D6672" t="s">
        <v>137</v>
      </c>
      <c r="E6672" t="s">
        <v>81</v>
      </c>
      <c r="F6672" t="s">
        <v>81</v>
      </c>
      <c r="G6672">
        <v>36</v>
      </c>
      <c r="H6672" t="s">
        <v>160</v>
      </c>
      <c r="I6672">
        <v>2013</v>
      </c>
      <c r="J6672" t="s">
        <v>92</v>
      </c>
      <c r="K6672" t="s">
        <v>2595</v>
      </c>
      <c r="L6672">
        <v>119.2575588299899</v>
      </c>
      <c r="M6672" s="9" t="str">
        <f>Data[[#This Row],[schedule]]&amp;" | "&amp;Data[[#This Row],[section]]</f>
        <v>SCHEDULE 2: REPORT ON THE REGULATORY PROFIT | 2a: Regulatory Profit</v>
      </c>
      <c r="N6672" s="9" t="str">
        <f t="shared" si="104"/>
        <v>SCHEDULE 2: REPORT ON THE REGULATORY PROFIT | 2a: Regulatory Profit | Allowance for long term credit spread</v>
      </c>
    </row>
    <row r="6673" spans="1:14" hidden="1">
      <c r="A6673" t="s">
        <v>3</v>
      </c>
      <c r="B6673">
        <v>2013</v>
      </c>
      <c r="C6673" t="s">
        <v>136</v>
      </c>
      <c r="D6673" t="s">
        <v>137</v>
      </c>
      <c r="E6673" t="s">
        <v>81</v>
      </c>
      <c r="F6673" t="s">
        <v>81</v>
      </c>
      <c r="G6673">
        <v>38</v>
      </c>
      <c r="H6673" t="s">
        <v>161</v>
      </c>
      <c r="I6673">
        <v>2013</v>
      </c>
      <c r="J6673" t="s">
        <v>92</v>
      </c>
      <c r="K6673" t="s">
        <v>2721</v>
      </c>
      <c r="L6673">
        <v>106456.6121853301</v>
      </c>
      <c r="M6673" s="9" t="str">
        <f>Data[[#This Row],[schedule]]&amp;" | "&amp;Data[[#This Row],[section]]</f>
        <v>SCHEDULE 2: REPORT ON THE REGULATORY PROFIT | 2a: Regulatory Profit</v>
      </c>
      <c r="N6673" s="9" t="str">
        <f t="shared" si="104"/>
        <v>SCHEDULE 2: REPORT ON THE REGULATORY PROFIT | 2a: Regulatory Profit | Regulatory Profit / (Loss) before tax</v>
      </c>
    </row>
    <row r="6674" spans="1:14" hidden="1">
      <c r="A6674" t="s">
        <v>3</v>
      </c>
      <c r="B6674">
        <v>2013</v>
      </c>
      <c r="C6674" t="s">
        <v>136</v>
      </c>
      <c r="D6674" t="s">
        <v>137</v>
      </c>
      <c r="E6674" t="s">
        <v>81</v>
      </c>
      <c r="F6674" t="s">
        <v>81</v>
      </c>
      <c r="G6674">
        <v>40</v>
      </c>
      <c r="H6674" t="s">
        <v>162</v>
      </c>
      <c r="I6674">
        <v>2013</v>
      </c>
      <c r="J6674" t="s">
        <v>92</v>
      </c>
      <c r="K6674" t="s">
        <v>2552</v>
      </c>
      <c r="L6674">
        <v>30373.502338990569</v>
      </c>
      <c r="M6674" s="9" t="str">
        <f>Data[[#This Row],[schedule]]&amp;" | "&amp;Data[[#This Row],[section]]</f>
        <v>SCHEDULE 2: REPORT ON THE REGULATORY PROFIT | 2a: Regulatory Profit</v>
      </c>
      <c r="N6674" s="9" t="str">
        <f t="shared" si="104"/>
        <v>SCHEDULE 2: REPORT ON THE REGULATORY PROFIT | 2a: Regulatory Profit | Regulatory tax allowance</v>
      </c>
    </row>
    <row r="6675" spans="1:14" hidden="1">
      <c r="A6675" t="s">
        <v>3</v>
      </c>
      <c r="B6675">
        <v>2013</v>
      </c>
      <c r="C6675" t="s">
        <v>136</v>
      </c>
      <c r="D6675" t="s">
        <v>137</v>
      </c>
      <c r="E6675" t="s">
        <v>81</v>
      </c>
      <c r="F6675" t="s">
        <v>81</v>
      </c>
      <c r="G6675">
        <v>42</v>
      </c>
      <c r="H6675" t="s">
        <v>163</v>
      </c>
      <c r="I6675">
        <v>2013</v>
      </c>
      <c r="J6675" t="s">
        <v>92</v>
      </c>
      <c r="K6675" t="s">
        <v>775</v>
      </c>
      <c r="L6675">
        <v>76083.109846339546</v>
      </c>
      <c r="M6675" s="9" t="str">
        <f>Data[[#This Row],[schedule]]&amp;" | "&amp;Data[[#This Row],[section]]</f>
        <v>SCHEDULE 2: REPORT ON THE REGULATORY PROFIT | 2a: Regulatory Profit</v>
      </c>
      <c r="N6675" s="9" t="str">
        <f t="shared" si="104"/>
        <v xml:space="preserve">SCHEDULE 2: REPORT ON THE REGULATORY PROFIT | 2a: Regulatory Profit | Regulatory Profit / (Loss) </v>
      </c>
    </row>
    <row r="6676" spans="1:14" hidden="1">
      <c r="A6676" t="s">
        <v>3</v>
      </c>
      <c r="B6676">
        <v>2013</v>
      </c>
      <c r="C6676" t="s">
        <v>136</v>
      </c>
      <c r="D6676" t="s">
        <v>138</v>
      </c>
      <c r="E6676" t="s">
        <v>81</v>
      </c>
      <c r="F6676" t="s">
        <v>81</v>
      </c>
      <c r="G6676">
        <v>88</v>
      </c>
      <c r="H6676" t="s">
        <v>164</v>
      </c>
      <c r="I6676">
        <v>2013</v>
      </c>
      <c r="J6676" t="s">
        <v>92</v>
      </c>
      <c r="K6676" t="s">
        <v>2736</v>
      </c>
      <c r="L6676">
        <v>107.849</v>
      </c>
      <c r="M6676" s="9" t="str">
        <f>Data[[#This Row],[schedule]]&amp;" | "&amp;Data[[#This Row],[section]]</f>
        <v>SCHEDULE 2: REPORT ON THE REGULATORY PROFIT | 2b(ii): Financial Incentives</v>
      </c>
      <c r="N6676" s="9" t="str">
        <f t="shared" si="104"/>
        <v>SCHEDULE 2: REPORT ON THE REGULATORY PROFIT | 2b(ii): Financial Incentives | Pricing incentives</v>
      </c>
    </row>
    <row r="6677" spans="1:14" hidden="1">
      <c r="A6677" t="s">
        <v>3</v>
      </c>
      <c r="B6677">
        <v>2013</v>
      </c>
      <c r="C6677" t="s">
        <v>136</v>
      </c>
      <c r="D6677" t="s">
        <v>138</v>
      </c>
      <c r="E6677" t="s">
        <v>81</v>
      </c>
      <c r="F6677" t="s">
        <v>81</v>
      </c>
      <c r="G6677">
        <v>89</v>
      </c>
      <c r="H6677" t="s">
        <v>165</v>
      </c>
      <c r="I6677">
        <v>2013</v>
      </c>
      <c r="J6677" t="s">
        <v>92</v>
      </c>
      <c r="K6677" t="s">
        <v>2737</v>
      </c>
      <c r="L6677">
        <v>9184.47050686279</v>
      </c>
      <c r="M6677" s="9" t="str">
        <f>Data[[#This Row],[schedule]]&amp;" | "&amp;Data[[#This Row],[section]]</f>
        <v>SCHEDULE 2: REPORT ON THE REGULATORY PROFIT | 2b(ii): Financial Incentives</v>
      </c>
      <c r="N6677" s="9" t="str">
        <f t="shared" si="104"/>
        <v>SCHEDULE 2: REPORT ON THE REGULATORY PROFIT | 2b(ii): Financial Incentives | Other incentives</v>
      </c>
    </row>
    <row r="6678" spans="1:14" hidden="1">
      <c r="A6678" t="s">
        <v>3</v>
      </c>
      <c r="B6678">
        <v>2013</v>
      </c>
      <c r="C6678" t="s">
        <v>136</v>
      </c>
      <c r="D6678" t="s">
        <v>138</v>
      </c>
      <c r="E6678" t="s">
        <v>81</v>
      </c>
      <c r="F6678" t="s">
        <v>81</v>
      </c>
      <c r="G6678">
        <v>90</v>
      </c>
      <c r="H6678" t="s">
        <v>166</v>
      </c>
      <c r="I6678">
        <v>2013</v>
      </c>
      <c r="J6678" t="s">
        <v>92</v>
      </c>
      <c r="K6678" t="s">
        <v>2738</v>
      </c>
      <c r="L6678">
        <v>9292.3195068627901</v>
      </c>
      <c r="M6678" s="9" t="str">
        <f>Data[[#This Row],[schedule]]&amp;" | "&amp;Data[[#This Row],[section]]</f>
        <v>SCHEDULE 2: REPORT ON THE REGULATORY PROFIT | 2b(ii): Financial Incentives</v>
      </c>
      <c r="N6678" s="9" t="str">
        <f t="shared" si="104"/>
        <v>SCHEDULE 2: REPORT ON THE REGULATORY PROFIT | 2b(ii): Financial Incentives | Total financial incentives</v>
      </c>
    </row>
    <row r="6679" spans="1:14" hidden="1">
      <c r="A6679" t="s">
        <v>3</v>
      </c>
      <c r="B6679">
        <v>2013</v>
      </c>
      <c r="C6679" t="s">
        <v>136</v>
      </c>
      <c r="D6679" t="s">
        <v>139</v>
      </c>
      <c r="E6679" t="s">
        <v>81</v>
      </c>
      <c r="F6679" t="s">
        <v>81</v>
      </c>
      <c r="G6679">
        <v>93</v>
      </c>
      <c r="H6679" t="s">
        <v>167</v>
      </c>
      <c r="I6679">
        <v>2013</v>
      </c>
      <c r="J6679" t="s">
        <v>92</v>
      </c>
      <c r="K6679" t="s">
        <v>2739</v>
      </c>
      <c r="L6679">
        <v>3708.1298540261491</v>
      </c>
      <c r="M6679" s="9" t="str">
        <f>Data[[#This Row],[schedule]]&amp;" | "&amp;Data[[#This Row],[section]]</f>
        <v>SCHEDULE 2: REPORT ON THE REGULATORY PROFIT | 2b(iii): Rates and Levy Costs</v>
      </c>
      <c r="N6679" s="9" t="str">
        <f t="shared" si="104"/>
        <v>SCHEDULE 2: REPORT ON THE REGULATORY PROFIT | 2b(iii): Rates and Levy Costs | Rates and levy costs</v>
      </c>
    </row>
    <row r="6680" spans="1:14" hidden="1">
      <c r="A6680" t="s">
        <v>3</v>
      </c>
      <c r="B6680">
        <v>2013</v>
      </c>
      <c r="C6680" t="s">
        <v>136</v>
      </c>
      <c r="D6680" t="s">
        <v>140</v>
      </c>
      <c r="E6680" t="s">
        <v>81</v>
      </c>
      <c r="F6680" t="s">
        <v>81</v>
      </c>
      <c r="G6680">
        <v>96</v>
      </c>
      <c r="H6680" t="s">
        <v>168</v>
      </c>
      <c r="I6680">
        <v>2013</v>
      </c>
      <c r="J6680" t="s">
        <v>92</v>
      </c>
      <c r="K6680" t="s">
        <v>458</v>
      </c>
      <c r="L6680">
        <v>0</v>
      </c>
      <c r="M6680" s="9" t="str">
        <f>Data[[#This Row],[schedule]]&amp;" | "&amp;Data[[#This Row],[section]]</f>
        <v>SCHEDULE 2: REPORT ON THE REGULATORY PROFIT | 2b(iv): Merger and Acquisition Expenses</v>
      </c>
      <c r="N6680" s="9" t="str">
        <f t="shared" si="104"/>
        <v>SCHEDULE 2: REPORT ON THE REGULATORY PROFIT | 2b(iv): Merger and Acquisition Expenses | Merger and acquisition expenses</v>
      </c>
    </row>
    <row r="6681" spans="1:14" hidden="1">
      <c r="A6681" t="s">
        <v>3</v>
      </c>
      <c r="B6681">
        <v>2013</v>
      </c>
      <c r="C6681" t="s">
        <v>104</v>
      </c>
      <c r="D6681" t="s">
        <v>105</v>
      </c>
      <c r="E6681" t="s">
        <v>101</v>
      </c>
      <c r="F6681" t="s">
        <v>81</v>
      </c>
      <c r="G6681">
        <v>9</v>
      </c>
      <c r="H6681" t="s">
        <v>109</v>
      </c>
      <c r="I6681">
        <v>2011</v>
      </c>
      <c r="J6681" t="s">
        <v>92</v>
      </c>
      <c r="K6681" t="s">
        <v>773</v>
      </c>
      <c r="L6681">
        <v>141975.44201955409</v>
      </c>
      <c r="M6681" s="9" t="str">
        <f>Data[[#This Row],[schedule]]&amp;" | "&amp;Data[[#This Row],[section]]</f>
        <v>SCHEDULE 1: REPORT ON RETURN ON INVESTMENT | 1a: Return on Investment</v>
      </c>
      <c r="N6681" s="9" t="str">
        <f t="shared" si="104"/>
        <v>SCHEDULE 1: REPORT ON RETURN ON INVESTMENT | 1a: Return on Investment | By category | Regulatory profit / (loss)</v>
      </c>
    </row>
    <row r="6682" spans="1:14" hidden="1">
      <c r="A6682" t="s">
        <v>3</v>
      </c>
      <c r="B6682">
        <v>2013</v>
      </c>
      <c r="C6682" t="s">
        <v>104</v>
      </c>
      <c r="D6682" t="s">
        <v>105</v>
      </c>
      <c r="E6682" t="s">
        <v>101</v>
      </c>
      <c r="F6682" t="s">
        <v>81</v>
      </c>
      <c r="G6682">
        <v>9</v>
      </c>
      <c r="H6682" t="s">
        <v>109</v>
      </c>
      <c r="I6682">
        <v>2012</v>
      </c>
      <c r="J6682" t="s">
        <v>92</v>
      </c>
      <c r="K6682" t="s">
        <v>774</v>
      </c>
      <c r="L6682">
        <v>78508.379752017063</v>
      </c>
      <c r="M6682" s="9" t="str">
        <f>Data[[#This Row],[schedule]]&amp;" | "&amp;Data[[#This Row],[section]]</f>
        <v>SCHEDULE 1: REPORT ON RETURN ON INVESTMENT | 1a: Return on Investment</v>
      </c>
      <c r="N6682" s="9" t="str">
        <f t="shared" si="104"/>
        <v>SCHEDULE 1: REPORT ON RETURN ON INVESTMENT | 1a: Return on Investment | By category | Regulatory profit / (loss)</v>
      </c>
    </row>
    <row r="6683" spans="1:14" hidden="1">
      <c r="A6683" t="s">
        <v>3</v>
      </c>
      <c r="B6683">
        <v>2013</v>
      </c>
      <c r="C6683" t="s">
        <v>104</v>
      </c>
      <c r="D6683" t="s">
        <v>105</v>
      </c>
      <c r="E6683" t="s">
        <v>101</v>
      </c>
      <c r="F6683" t="s">
        <v>81</v>
      </c>
      <c r="G6683">
        <v>9</v>
      </c>
      <c r="H6683" t="s">
        <v>109</v>
      </c>
      <c r="I6683">
        <v>2013</v>
      </c>
      <c r="J6683" t="s">
        <v>92</v>
      </c>
      <c r="K6683" t="s">
        <v>775</v>
      </c>
      <c r="L6683">
        <v>76083.109846339546</v>
      </c>
      <c r="M6683" s="9" t="str">
        <f>Data[[#This Row],[schedule]]&amp;" | "&amp;Data[[#This Row],[section]]</f>
        <v>SCHEDULE 1: REPORT ON RETURN ON INVESTMENT | 1a: Return on Investment</v>
      </c>
      <c r="N6683" s="9" t="str">
        <f t="shared" si="104"/>
        <v>SCHEDULE 1: REPORT ON RETURN ON INVESTMENT | 1a: Return on Investment | By category | Regulatory profit / (loss)</v>
      </c>
    </row>
    <row r="6684" spans="1:14" hidden="1">
      <c r="A6684" t="s">
        <v>3</v>
      </c>
      <c r="B6684">
        <v>2013</v>
      </c>
      <c r="C6684" t="s">
        <v>104</v>
      </c>
      <c r="D6684" t="s">
        <v>105</v>
      </c>
      <c r="E6684" t="s">
        <v>101</v>
      </c>
      <c r="F6684" t="s">
        <v>81</v>
      </c>
      <c r="G6684">
        <v>10</v>
      </c>
      <c r="H6684" t="s">
        <v>110</v>
      </c>
      <c r="I6684">
        <v>2011</v>
      </c>
      <c r="J6684" t="s">
        <v>92</v>
      </c>
      <c r="K6684" t="s">
        <v>776</v>
      </c>
      <c r="L6684">
        <v>3913.599600058918</v>
      </c>
      <c r="M6684" s="9" t="str">
        <f>Data[[#This Row],[schedule]]&amp;" | "&amp;Data[[#This Row],[section]]</f>
        <v>SCHEDULE 1: REPORT ON RETURN ON INVESTMENT | 1a: Return on Investment</v>
      </c>
      <c r="N6684" s="9" t="str">
        <f t="shared" si="104"/>
        <v>SCHEDULE 1: REPORT ON RETURN ON INVESTMENT | 1a: Return on Investment | By category | Notional interest tax shield</v>
      </c>
    </row>
    <row r="6685" spans="1:14" hidden="1">
      <c r="A6685" t="s">
        <v>3</v>
      </c>
      <c r="B6685">
        <v>2013</v>
      </c>
      <c r="C6685" t="s">
        <v>104</v>
      </c>
      <c r="D6685" t="s">
        <v>105</v>
      </c>
      <c r="E6685" t="s">
        <v>101</v>
      </c>
      <c r="F6685" t="s">
        <v>81</v>
      </c>
      <c r="G6685">
        <v>10</v>
      </c>
      <c r="H6685" t="s">
        <v>110</v>
      </c>
      <c r="I6685">
        <v>2012</v>
      </c>
      <c r="J6685" t="s">
        <v>92</v>
      </c>
      <c r="K6685" t="s">
        <v>777</v>
      </c>
      <c r="L6685">
        <v>3430.9404174111401</v>
      </c>
      <c r="M6685" s="9" t="str">
        <f>Data[[#This Row],[schedule]]&amp;" | "&amp;Data[[#This Row],[section]]</f>
        <v>SCHEDULE 1: REPORT ON RETURN ON INVESTMENT | 1a: Return on Investment</v>
      </c>
      <c r="N6685" s="9" t="str">
        <f t="shared" si="104"/>
        <v>SCHEDULE 1: REPORT ON RETURN ON INVESTMENT | 1a: Return on Investment | By category | Notional interest tax shield</v>
      </c>
    </row>
    <row r="6686" spans="1:14" hidden="1">
      <c r="A6686" t="s">
        <v>3</v>
      </c>
      <c r="B6686">
        <v>2013</v>
      </c>
      <c r="C6686" t="s">
        <v>104</v>
      </c>
      <c r="D6686" t="s">
        <v>105</v>
      </c>
      <c r="E6686" t="s">
        <v>101</v>
      </c>
      <c r="F6686" t="s">
        <v>81</v>
      </c>
      <c r="G6686">
        <v>10</v>
      </c>
      <c r="H6686" t="s">
        <v>110</v>
      </c>
      <c r="I6686">
        <v>2013</v>
      </c>
      <c r="J6686" t="s">
        <v>92</v>
      </c>
      <c r="K6686" t="s">
        <v>778</v>
      </c>
      <c r="L6686">
        <v>2829.420237071236</v>
      </c>
      <c r="M6686" s="9" t="str">
        <f>Data[[#This Row],[schedule]]&amp;" | "&amp;Data[[#This Row],[section]]</f>
        <v>SCHEDULE 1: REPORT ON RETURN ON INVESTMENT | 1a: Return on Investment</v>
      </c>
      <c r="N6686" s="9" t="str">
        <f t="shared" si="104"/>
        <v>SCHEDULE 1: REPORT ON RETURN ON INVESTMENT | 1a: Return on Investment | By category | Notional interest tax shield</v>
      </c>
    </row>
    <row r="6687" spans="1:14" hidden="1">
      <c r="A6687" t="s">
        <v>3</v>
      </c>
      <c r="B6687">
        <v>2013</v>
      </c>
      <c r="C6687" t="s">
        <v>104</v>
      </c>
      <c r="D6687" t="s">
        <v>105</v>
      </c>
      <c r="E6687" t="s">
        <v>101</v>
      </c>
      <c r="F6687" t="s">
        <v>81</v>
      </c>
      <c r="G6687">
        <v>11</v>
      </c>
      <c r="H6687" t="s">
        <v>111</v>
      </c>
      <c r="I6687">
        <v>2011</v>
      </c>
      <c r="J6687" t="s">
        <v>92</v>
      </c>
      <c r="K6687" t="s">
        <v>779</v>
      </c>
      <c r="L6687">
        <v>138061.84241949519</v>
      </c>
      <c r="M6687" s="9" t="str">
        <f>Data[[#This Row],[schedule]]&amp;" | "&amp;Data[[#This Row],[section]]</f>
        <v>SCHEDULE 1: REPORT ON RETURN ON INVESTMENT | 1a: Return on Investment</v>
      </c>
      <c r="N6687" s="9" t="str">
        <f t="shared" si="104"/>
        <v>SCHEDULE 1: REPORT ON RETURN ON INVESTMENT | 1a: Return on Investment | By category | Adjusted regulatory profit</v>
      </c>
    </row>
    <row r="6688" spans="1:14" hidden="1">
      <c r="A6688" t="s">
        <v>3</v>
      </c>
      <c r="B6688">
        <v>2013</v>
      </c>
      <c r="C6688" t="s">
        <v>104</v>
      </c>
      <c r="D6688" t="s">
        <v>105</v>
      </c>
      <c r="E6688" t="s">
        <v>101</v>
      </c>
      <c r="F6688" t="s">
        <v>81</v>
      </c>
      <c r="G6688">
        <v>11</v>
      </c>
      <c r="H6688" t="s">
        <v>111</v>
      </c>
      <c r="I6688">
        <v>2012</v>
      </c>
      <c r="J6688" t="s">
        <v>92</v>
      </c>
      <c r="K6688" t="s">
        <v>780</v>
      </c>
      <c r="L6688">
        <v>75077.439334605922</v>
      </c>
      <c r="M6688" s="9" t="str">
        <f>Data[[#This Row],[schedule]]&amp;" | "&amp;Data[[#This Row],[section]]</f>
        <v>SCHEDULE 1: REPORT ON RETURN ON INVESTMENT | 1a: Return on Investment</v>
      </c>
      <c r="N6688" s="9" t="str">
        <f t="shared" si="104"/>
        <v>SCHEDULE 1: REPORT ON RETURN ON INVESTMENT | 1a: Return on Investment | By category | Adjusted regulatory profit</v>
      </c>
    </row>
    <row r="6689" spans="1:14" hidden="1">
      <c r="A6689" t="s">
        <v>3</v>
      </c>
      <c r="B6689">
        <v>2013</v>
      </c>
      <c r="C6689" t="s">
        <v>104</v>
      </c>
      <c r="D6689" t="s">
        <v>105</v>
      </c>
      <c r="E6689" t="s">
        <v>101</v>
      </c>
      <c r="F6689" t="s">
        <v>81</v>
      </c>
      <c r="G6689">
        <v>11</v>
      </c>
      <c r="H6689" t="s">
        <v>111</v>
      </c>
      <c r="I6689">
        <v>2013</v>
      </c>
      <c r="J6689" t="s">
        <v>92</v>
      </c>
      <c r="K6689" t="s">
        <v>781</v>
      </c>
      <c r="L6689">
        <v>73253.689609268316</v>
      </c>
      <c r="M6689" s="9" t="str">
        <f>Data[[#This Row],[schedule]]&amp;" | "&amp;Data[[#This Row],[section]]</f>
        <v>SCHEDULE 1: REPORT ON RETURN ON INVESTMENT | 1a: Return on Investment</v>
      </c>
      <c r="N6689" s="9" t="str">
        <f t="shared" si="104"/>
        <v>SCHEDULE 1: REPORT ON RETURN ON INVESTMENT | 1a: Return on Investment | By category | Adjusted regulatory profit</v>
      </c>
    </row>
    <row r="6690" spans="1:14" hidden="1">
      <c r="A6690" t="s">
        <v>3</v>
      </c>
      <c r="B6690">
        <v>2013</v>
      </c>
      <c r="C6690" t="s">
        <v>104</v>
      </c>
      <c r="D6690" t="s">
        <v>105</v>
      </c>
      <c r="E6690" t="s">
        <v>101</v>
      </c>
      <c r="F6690" t="s">
        <v>81</v>
      </c>
      <c r="G6690">
        <v>12</v>
      </c>
      <c r="H6690" t="s">
        <v>112</v>
      </c>
      <c r="I6690">
        <v>2011</v>
      </c>
      <c r="J6690" t="s">
        <v>92</v>
      </c>
      <c r="K6690" t="s">
        <v>782</v>
      </c>
      <c r="L6690">
        <v>1091750.6254693819</v>
      </c>
      <c r="M6690" s="9" t="str">
        <f>Data[[#This Row],[schedule]]&amp;" | "&amp;Data[[#This Row],[section]]</f>
        <v>SCHEDULE 1: REPORT ON RETURN ON INVESTMENT | 1a: Return on Investment</v>
      </c>
      <c r="N6690" s="9" t="str">
        <f t="shared" si="104"/>
        <v xml:space="preserve">SCHEDULE 1: REPORT ON RETURN ON INVESTMENT | 1a: Return on Investment | By category | Regulatory investment value </v>
      </c>
    </row>
    <row r="6691" spans="1:14" hidden="1">
      <c r="A6691" t="s">
        <v>3</v>
      </c>
      <c r="B6691">
        <v>2013</v>
      </c>
      <c r="C6691" t="s">
        <v>104</v>
      </c>
      <c r="D6691" t="s">
        <v>105</v>
      </c>
      <c r="E6691" t="s">
        <v>101</v>
      </c>
      <c r="F6691" t="s">
        <v>81</v>
      </c>
      <c r="G6691">
        <v>12</v>
      </c>
      <c r="H6691" t="s">
        <v>112</v>
      </c>
      <c r="I6691">
        <v>2012</v>
      </c>
      <c r="J6691" t="s">
        <v>92</v>
      </c>
      <c r="K6691" t="s">
        <v>783</v>
      </c>
      <c r="L6691">
        <v>1142120.786329506</v>
      </c>
      <c r="M6691" s="9" t="str">
        <f>Data[[#This Row],[schedule]]&amp;" | "&amp;Data[[#This Row],[section]]</f>
        <v>SCHEDULE 1: REPORT ON RETURN ON INVESTMENT | 1a: Return on Investment</v>
      </c>
      <c r="N6691" s="9" t="str">
        <f t="shared" si="104"/>
        <v xml:space="preserve">SCHEDULE 1: REPORT ON RETURN ON INVESTMENT | 1a: Return on Investment | By category | Regulatory investment value </v>
      </c>
    </row>
    <row r="6692" spans="1:14" hidden="1">
      <c r="A6692" t="s">
        <v>3</v>
      </c>
      <c r="B6692">
        <v>2013</v>
      </c>
      <c r="C6692" t="s">
        <v>104</v>
      </c>
      <c r="D6692" t="s">
        <v>105</v>
      </c>
      <c r="E6692" t="s">
        <v>101</v>
      </c>
      <c r="F6692" t="s">
        <v>81</v>
      </c>
      <c r="G6692">
        <v>12</v>
      </c>
      <c r="H6692" t="s">
        <v>112</v>
      </c>
      <c r="I6692">
        <v>2013</v>
      </c>
      <c r="J6692" t="s">
        <v>92</v>
      </c>
      <c r="K6692" t="s">
        <v>784</v>
      </c>
      <c r="L6692">
        <v>1134191.128885722</v>
      </c>
      <c r="M6692" s="9" t="str">
        <f>Data[[#This Row],[schedule]]&amp;" | "&amp;Data[[#This Row],[section]]</f>
        <v>SCHEDULE 1: REPORT ON RETURN ON INVESTMENT | 1a: Return on Investment</v>
      </c>
      <c r="N6692" s="9" t="str">
        <f t="shared" si="104"/>
        <v xml:space="preserve">SCHEDULE 1: REPORT ON RETURN ON INVESTMENT | 1a: Return on Investment | By category | Regulatory investment value </v>
      </c>
    </row>
    <row r="6693" spans="1:14" hidden="1">
      <c r="A6693" t="s">
        <v>3</v>
      </c>
      <c r="B6693">
        <v>2013</v>
      </c>
      <c r="C6693" t="s">
        <v>104</v>
      </c>
      <c r="D6693" t="s">
        <v>105</v>
      </c>
      <c r="E6693" t="s">
        <v>101</v>
      </c>
      <c r="F6693" t="s">
        <v>81</v>
      </c>
      <c r="G6693">
        <v>14</v>
      </c>
      <c r="H6693" t="s">
        <v>113</v>
      </c>
      <c r="I6693">
        <v>2011</v>
      </c>
      <c r="J6693" t="s">
        <v>93</v>
      </c>
      <c r="K6693" t="s">
        <v>785</v>
      </c>
      <c r="L6693">
        <v>0.12645913746111889</v>
      </c>
      <c r="M6693" s="9" t="str">
        <f>Data[[#This Row],[schedule]]&amp;" | "&amp;Data[[#This Row],[section]]</f>
        <v>SCHEDULE 1: REPORT ON RETURN ON INVESTMENT | 1a: Return on Investment</v>
      </c>
      <c r="N6693" s="9" t="str">
        <f t="shared" si="104"/>
        <v>SCHEDULE 1: REPORT ON RETURN ON INVESTMENT | 1a: Return on Investment | By category | ROI—comparable to a post tax WACC (%)</v>
      </c>
    </row>
    <row r="6694" spans="1:14" hidden="1">
      <c r="A6694" t="s">
        <v>3</v>
      </c>
      <c r="B6694">
        <v>2013</v>
      </c>
      <c r="C6694" t="s">
        <v>104</v>
      </c>
      <c r="D6694" t="s">
        <v>105</v>
      </c>
      <c r="E6694" t="s">
        <v>101</v>
      </c>
      <c r="F6694" t="s">
        <v>81</v>
      </c>
      <c r="G6694">
        <v>14</v>
      </c>
      <c r="H6694" t="s">
        <v>113</v>
      </c>
      <c r="I6694">
        <v>2012</v>
      </c>
      <c r="J6694" t="s">
        <v>93</v>
      </c>
      <c r="K6694" t="s">
        <v>786</v>
      </c>
      <c r="L6694">
        <v>6.5735113337606094E-2</v>
      </c>
      <c r="M6694" s="9" t="str">
        <f>Data[[#This Row],[schedule]]&amp;" | "&amp;Data[[#This Row],[section]]</f>
        <v>SCHEDULE 1: REPORT ON RETURN ON INVESTMENT | 1a: Return on Investment</v>
      </c>
      <c r="N6694" s="9" t="str">
        <f t="shared" si="104"/>
        <v>SCHEDULE 1: REPORT ON RETURN ON INVESTMENT | 1a: Return on Investment | By category | ROI—comparable to a post tax WACC (%)</v>
      </c>
    </row>
    <row r="6695" spans="1:14" hidden="1">
      <c r="A6695" t="s">
        <v>3</v>
      </c>
      <c r="B6695">
        <v>2013</v>
      </c>
      <c r="C6695" t="s">
        <v>104</v>
      </c>
      <c r="D6695" t="s">
        <v>105</v>
      </c>
      <c r="E6695" t="s">
        <v>101</v>
      </c>
      <c r="F6695" t="s">
        <v>81</v>
      </c>
      <c r="G6695">
        <v>14</v>
      </c>
      <c r="H6695" t="s">
        <v>113</v>
      </c>
      <c r="I6695">
        <v>2013</v>
      </c>
      <c r="J6695" t="s">
        <v>93</v>
      </c>
      <c r="K6695" t="s">
        <v>787</v>
      </c>
      <c r="L6695">
        <v>6.4586724180461394E-2</v>
      </c>
      <c r="M6695" s="9" t="str">
        <f>Data[[#This Row],[schedule]]&amp;" | "&amp;Data[[#This Row],[section]]</f>
        <v>SCHEDULE 1: REPORT ON RETURN ON INVESTMENT | 1a: Return on Investment</v>
      </c>
      <c r="N6695" s="9" t="str">
        <f t="shared" si="104"/>
        <v>SCHEDULE 1: REPORT ON RETURN ON INVESTMENT | 1a: Return on Investment | By category | ROI—comparable to a post tax WACC (%)</v>
      </c>
    </row>
    <row r="6696" spans="1:14" hidden="1">
      <c r="A6696" t="s">
        <v>3</v>
      </c>
      <c r="B6696">
        <v>2013</v>
      </c>
      <c r="C6696" t="s">
        <v>104</v>
      </c>
      <c r="D6696" t="s">
        <v>105</v>
      </c>
      <c r="E6696" t="s">
        <v>101</v>
      </c>
      <c r="F6696" t="s">
        <v>81</v>
      </c>
      <c r="G6696">
        <v>15</v>
      </c>
      <c r="H6696" t="s">
        <v>114</v>
      </c>
      <c r="I6696">
        <v>2011</v>
      </c>
      <c r="J6696" t="s">
        <v>93</v>
      </c>
      <c r="K6696" t="s">
        <v>788</v>
      </c>
      <c r="L6696">
        <v>8.0600000000000005E-2</v>
      </c>
      <c r="M6696" s="9" t="str">
        <f>Data[[#This Row],[schedule]]&amp;" | "&amp;Data[[#This Row],[section]]</f>
        <v>SCHEDULE 1: REPORT ON RETURN ON INVESTMENT | 1a: Return on Investment</v>
      </c>
      <c r="N6696" s="9" t="str">
        <f t="shared" si="104"/>
        <v>SCHEDULE 1: REPORT ON RETURN ON INVESTMENT | 1a: Return on Investment | By category | Post tax WACC (%)</v>
      </c>
    </row>
    <row r="6697" spans="1:14" hidden="1">
      <c r="A6697" t="s">
        <v>3</v>
      </c>
      <c r="B6697">
        <v>2013</v>
      </c>
      <c r="C6697" t="s">
        <v>104</v>
      </c>
      <c r="D6697" t="s">
        <v>105</v>
      </c>
      <c r="E6697" t="s">
        <v>101</v>
      </c>
      <c r="F6697" t="s">
        <v>81</v>
      </c>
      <c r="G6697">
        <v>15</v>
      </c>
      <c r="H6697" t="s">
        <v>114</v>
      </c>
      <c r="I6697">
        <v>2012</v>
      </c>
      <c r="J6697" t="s">
        <v>93</v>
      </c>
      <c r="K6697" t="s">
        <v>789</v>
      </c>
      <c r="L6697">
        <v>7.5600000000000001E-2</v>
      </c>
      <c r="M6697" s="9" t="str">
        <f>Data[[#This Row],[schedule]]&amp;" | "&amp;Data[[#This Row],[section]]</f>
        <v>SCHEDULE 1: REPORT ON RETURN ON INVESTMENT | 1a: Return on Investment</v>
      </c>
      <c r="N6697" s="9" t="str">
        <f t="shared" si="104"/>
        <v>SCHEDULE 1: REPORT ON RETURN ON INVESTMENT | 1a: Return on Investment | By category | Post tax WACC (%)</v>
      </c>
    </row>
    <row r="6698" spans="1:14" hidden="1">
      <c r="A6698" t="s">
        <v>3</v>
      </c>
      <c r="B6698">
        <v>2013</v>
      </c>
      <c r="C6698" t="s">
        <v>104</v>
      </c>
      <c r="D6698" t="s">
        <v>105</v>
      </c>
      <c r="E6698" t="s">
        <v>101</v>
      </c>
      <c r="F6698" t="s">
        <v>81</v>
      </c>
      <c r="G6698">
        <v>15</v>
      </c>
      <c r="H6698" t="s">
        <v>114</v>
      </c>
      <c r="I6698">
        <v>2013</v>
      </c>
      <c r="J6698" t="s">
        <v>93</v>
      </c>
      <c r="K6698" t="s">
        <v>790</v>
      </c>
      <c r="L6698">
        <v>6.4899999999999999E-2</v>
      </c>
      <c r="M6698" s="9" t="str">
        <f>Data[[#This Row],[schedule]]&amp;" | "&amp;Data[[#This Row],[section]]</f>
        <v>SCHEDULE 1: REPORT ON RETURN ON INVESTMENT | 1a: Return on Investment</v>
      </c>
      <c r="N6698" s="9" t="str">
        <f t="shared" si="104"/>
        <v>SCHEDULE 1: REPORT ON RETURN ON INVESTMENT | 1a: Return on Investment | By category | Post tax WACC (%)</v>
      </c>
    </row>
    <row r="6699" spans="1:14" hidden="1">
      <c r="A6699" t="s">
        <v>3</v>
      </c>
      <c r="B6699">
        <v>2013</v>
      </c>
      <c r="C6699" t="s">
        <v>104</v>
      </c>
      <c r="D6699" t="s">
        <v>105</v>
      </c>
      <c r="E6699" t="s">
        <v>101</v>
      </c>
      <c r="F6699" t="s">
        <v>81</v>
      </c>
      <c r="G6699">
        <v>17</v>
      </c>
      <c r="H6699" t="s">
        <v>115</v>
      </c>
      <c r="I6699">
        <v>2011</v>
      </c>
      <c r="J6699" t="s">
        <v>93</v>
      </c>
      <c r="K6699" t="s">
        <v>791</v>
      </c>
      <c r="L6699">
        <v>0.13004383849884571</v>
      </c>
      <c r="M6699" s="9" t="str">
        <f>Data[[#This Row],[schedule]]&amp;" | "&amp;Data[[#This Row],[section]]</f>
        <v>SCHEDULE 1: REPORT ON RETURN ON INVESTMENT | 1a: Return on Investment</v>
      </c>
      <c r="N6699" s="9" t="str">
        <f t="shared" si="104"/>
        <v>SCHEDULE 1: REPORT ON RETURN ON INVESTMENT | 1a: Return on Investment | By category | ROI—comparable to a vanilla WACC (%)</v>
      </c>
    </row>
    <row r="6700" spans="1:14" hidden="1">
      <c r="A6700" t="s">
        <v>3</v>
      </c>
      <c r="B6700">
        <v>2013</v>
      </c>
      <c r="C6700" t="s">
        <v>104</v>
      </c>
      <c r="D6700" t="s">
        <v>105</v>
      </c>
      <c r="E6700" t="s">
        <v>101</v>
      </c>
      <c r="F6700" t="s">
        <v>81</v>
      </c>
      <c r="G6700">
        <v>17</v>
      </c>
      <c r="H6700" t="s">
        <v>115</v>
      </c>
      <c r="I6700">
        <v>2012</v>
      </c>
      <c r="J6700" t="s">
        <v>93</v>
      </c>
      <c r="K6700" t="s">
        <v>792</v>
      </c>
      <c r="L6700">
        <v>6.8739121721375501E-2</v>
      </c>
      <c r="M6700" s="9" t="str">
        <f>Data[[#This Row],[schedule]]&amp;" | "&amp;Data[[#This Row],[section]]</f>
        <v>SCHEDULE 1: REPORT ON RETURN ON INVESTMENT | 1a: Return on Investment</v>
      </c>
      <c r="N6700" s="9" t="str">
        <f t="shared" si="104"/>
        <v>SCHEDULE 1: REPORT ON RETURN ON INVESTMENT | 1a: Return on Investment | By category | ROI—comparable to a vanilla WACC (%)</v>
      </c>
    </row>
    <row r="6701" spans="1:14" hidden="1">
      <c r="A6701" t="s">
        <v>3</v>
      </c>
      <c r="B6701">
        <v>2013</v>
      </c>
      <c r="C6701" t="s">
        <v>104</v>
      </c>
      <c r="D6701" t="s">
        <v>105</v>
      </c>
      <c r="E6701" t="s">
        <v>101</v>
      </c>
      <c r="F6701" t="s">
        <v>81</v>
      </c>
      <c r="G6701">
        <v>17</v>
      </c>
      <c r="H6701" t="s">
        <v>115</v>
      </c>
      <c r="I6701">
        <v>2013</v>
      </c>
      <c r="J6701" t="s">
        <v>93</v>
      </c>
      <c r="K6701" t="s">
        <v>793</v>
      </c>
      <c r="L6701">
        <v>6.7081383294795197E-2</v>
      </c>
      <c r="M6701" s="9" t="str">
        <f>Data[[#This Row],[schedule]]&amp;" | "&amp;Data[[#This Row],[section]]</f>
        <v>SCHEDULE 1: REPORT ON RETURN ON INVESTMENT | 1a: Return on Investment</v>
      </c>
      <c r="N6701" s="9" t="str">
        <f t="shared" si="104"/>
        <v>SCHEDULE 1: REPORT ON RETURN ON INVESTMENT | 1a: Return on Investment | By category | ROI—comparable to a vanilla WACC (%)</v>
      </c>
    </row>
    <row r="6702" spans="1:14" hidden="1">
      <c r="A6702" t="s">
        <v>3</v>
      </c>
      <c r="B6702">
        <v>2013</v>
      </c>
      <c r="C6702" t="s">
        <v>104</v>
      </c>
      <c r="D6702" t="s">
        <v>105</v>
      </c>
      <c r="E6702" t="s">
        <v>101</v>
      </c>
      <c r="F6702" t="s">
        <v>81</v>
      </c>
      <c r="G6702">
        <v>18</v>
      </c>
      <c r="H6702" t="s">
        <v>116</v>
      </c>
      <c r="I6702">
        <v>2011</v>
      </c>
      <c r="J6702" t="s">
        <v>93</v>
      </c>
      <c r="K6702" t="s">
        <v>794</v>
      </c>
      <c r="L6702">
        <v>8.4000000000000005E-2</v>
      </c>
      <c r="M6702" s="9" t="str">
        <f>Data[[#This Row],[schedule]]&amp;" | "&amp;Data[[#This Row],[section]]</f>
        <v>SCHEDULE 1: REPORT ON RETURN ON INVESTMENT | 1a: Return on Investment</v>
      </c>
      <c r="N6702" s="9" t="str">
        <f t="shared" si="104"/>
        <v>SCHEDULE 1: REPORT ON RETURN ON INVESTMENT | 1a: Return on Investment | By category | Vanilla WACC (%)</v>
      </c>
    </row>
    <row r="6703" spans="1:14" hidden="1">
      <c r="A6703" t="s">
        <v>3</v>
      </c>
      <c r="B6703">
        <v>2013</v>
      </c>
      <c r="C6703" t="s">
        <v>104</v>
      </c>
      <c r="D6703" t="s">
        <v>105</v>
      </c>
      <c r="E6703" t="s">
        <v>101</v>
      </c>
      <c r="F6703" t="s">
        <v>81</v>
      </c>
      <c r="G6703">
        <v>18</v>
      </c>
      <c r="H6703" t="s">
        <v>116</v>
      </c>
      <c r="I6703">
        <v>2012</v>
      </c>
      <c r="J6703" t="s">
        <v>93</v>
      </c>
      <c r="K6703" t="s">
        <v>795</v>
      </c>
      <c r="L6703">
        <v>7.8600000000000003E-2</v>
      </c>
      <c r="M6703" s="9" t="str">
        <f>Data[[#This Row],[schedule]]&amp;" | "&amp;Data[[#This Row],[section]]</f>
        <v>SCHEDULE 1: REPORT ON RETURN ON INVESTMENT | 1a: Return on Investment</v>
      </c>
      <c r="N6703" s="9" t="str">
        <f t="shared" si="104"/>
        <v>SCHEDULE 1: REPORT ON RETURN ON INVESTMENT | 1a: Return on Investment | By category | Vanilla WACC (%)</v>
      </c>
    </row>
    <row r="6704" spans="1:14" hidden="1">
      <c r="A6704" t="s">
        <v>3</v>
      </c>
      <c r="B6704">
        <v>2013</v>
      </c>
      <c r="C6704" t="s">
        <v>104</v>
      </c>
      <c r="D6704" t="s">
        <v>105</v>
      </c>
      <c r="E6704" t="s">
        <v>101</v>
      </c>
      <c r="F6704" t="s">
        <v>81</v>
      </c>
      <c r="G6704">
        <v>18</v>
      </c>
      <c r="H6704" t="s">
        <v>116</v>
      </c>
      <c r="I6704">
        <v>2013</v>
      </c>
      <c r="J6704" t="s">
        <v>93</v>
      </c>
      <c r="K6704" t="s">
        <v>796</v>
      </c>
      <c r="L6704">
        <v>6.7500000000000004E-2</v>
      </c>
      <c r="M6704" s="9" t="str">
        <f>Data[[#This Row],[schedule]]&amp;" | "&amp;Data[[#This Row],[section]]</f>
        <v>SCHEDULE 1: REPORT ON RETURN ON INVESTMENT | 1a: Return on Investment</v>
      </c>
      <c r="N6704" s="9" t="str">
        <f t="shared" si="104"/>
        <v>SCHEDULE 1: REPORT ON RETURN ON INVESTMENT | 1a: Return on Investment | By category | Vanilla WACC (%)</v>
      </c>
    </row>
    <row r="6705" spans="1:14" hidden="1">
      <c r="A6705" t="s">
        <v>3</v>
      </c>
      <c r="B6705">
        <v>2013</v>
      </c>
      <c r="C6705" t="s">
        <v>104</v>
      </c>
      <c r="D6705" t="s">
        <v>106</v>
      </c>
      <c r="E6705" t="s">
        <v>101</v>
      </c>
      <c r="F6705" t="s">
        <v>81</v>
      </c>
      <c r="G6705">
        <v>57</v>
      </c>
      <c r="H6705" t="s">
        <v>117</v>
      </c>
      <c r="I6705">
        <v>2013</v>
      </c>
      <c r="J6705" t="s">
        <v>92</v>
      </c>
      <c r="K6705" t="s">
        <v>81</v>
      </c>
      <c r="M6705" s="9" t="str">
        <f>Data[[#This Row],[schedule]]&amp;" | "&amp;Data[[#This Row],[section]]</f>
        <v>SCHEDULE 1: REPORT ON RETURN ON INVESTMENT | 1b(i): Deductible Interest and Interest Tax Shield</v>
      </c>
      <c r="N6705" s="9" t="str">
        <f t="shared" si="104"/>
        <v>SCHEDULE 1: REPORT ON RETURN ON INVESTMENT | 1b(i): Deductible Interest and Interest Tax Shield | By category | RAB value - previous year</v>
      </c>
    </row>
    <row r="6706" spans="1:14" hidden="1">
      <c r="A6706" t="s">
        <v>3</v>
      </c>
      <c r="B6706">
        <v>2013</v>
      </c>
      <c r="C6706" t="s">
        <v>104</v>
      </c>
      <c r="D6706" t="s">
        <v>106</v>
      </c>
      <c r="E6706" t="s">
        <v>101</v>
      </c>
      <c r="F6706" t="s">
        <v>81</v>
      </c>
      <c r="G6706">
        <v>57</v>
      </c>
      <c r="H6706" t="s">
        <v>117</v>
      </c>
      <c r="I6706">
        <v>2013</v>
      </c>
      <c r="J6706" t="s">
        <v>92</v>
      </c>
      <c r="K6706" t="s">
        <v>81</v>
      </c>
      <c r="M6706" s="9" t="str">
        <f>Data[[#This Row],[schedule]]&amp;" | "&amp;Data[[#This Row],[section]]</f>
        <v>SCHEDULE 1: REPORT ON RETURN ON INVESTMENT | 1b(i): Deductible Interest and Interest Tax Shield</v>
      </c>
      <c r="N6706" s="9" t="str">
        <f t="shared" si="104"/>
        <v>SCHEDULE 1: REPORT ON RETURN ON INVESTMENT | 1b(i): Deductible Interest and Interest Tax Shield | By category | RAB value - previous year</v>
      </c>
    </row>
    <row r="6707" spans="1:14" hidden="1">
      <c r="A6707" t="s">
        <v>3</v>
      </c>
      <c r="B6707">
        <v>2013</v>
      </c>
      <c r="C6707" t="s">
        <v>104</v>
      </c>
      <c r="D6707" t="s">
        <v>106</v>
      </c>
      <c r="E6707" t="s">
        <v>101</v>
      </c>
      <c r="F6707" t="s">
        <v>81</v>
      </c>
      <c r="G6707">
        <v>57</v>
      </c>
      <c r="H6707" t="s">
        <v>117</v>
      </c>
      <c r="I6707">
        <v>2013</v>
      </c>
      <c r="J6707" t="s">
        <v>92</v>
      </c>
      <c r="K6707" t="s">
        <v>797</v>
      </c>
      <c r="L6707">
        <v>1119427.525784249</v>
      </c>
      <c r="M6707" s="9" t="str">
        <f>Data[[#This Row],[schedule]]&amp;" | "&amp;Data[[#This Row],[section]]</f>
        <v>SCHEDULE 1: REPORT ON RETURN ON INVESTMENT | 1b(i): Deductible Interest and Interest Tax Shield</v>
      </c>
      <c r="N6707" s="9" t="str">
        <f t="shared" si="104"/>
        <v>SCHEDULE 1: REPORT ON RETURN ON INVESTMENT | 1b(i): Deductible Interest and Interest Tax Shield | By category | RAB value - previous year</v>
      </c>
    </row>
    <row r="6708" spans="1:14" hidden="1">
      <c r="A6708" t="s">
        <v>3</v>
      </c>
      <c r="B6708">
        <v>2013</v>
      </c>
      <c r="C6708" t="s">
        <v>104</v>
      </c>
      <c r="D6708" t="s">
        <v>106</v>
      </c>
      <c r="E6708" t="s">
        <v>101</v>
      </c>
      <c r="F6708" t="s">
        <v>81</v>
      </c>
      <c r="G6708">
        <v>58</v>
      </c>
      <c r="H6708" t="s">
        <v>118</v>
      </c>
      <c r="I6708">
        <v>2013</v>
      </c>
      <c r="J6708" t="s">
        <v>93</v>
      </c>
      <c r="K6708" t="s">
        <v>81</v>
      </c>
      <c r="M6708" s="9" t="str">
        <f>Data[[#This Row],[schedule]]&amp;" | "&amp;Data[[#This Row],[section]]</f>
        <v>SCHEDULE 1: REPORT ON RETURN ON INVESTMENT | 1b(i): Deductible Interest and Interest Tax Shield</v>
      </c>
      <c r="N6708" s="9" t="str">
        <f t="shared" si="104"/>
        <v>SCHEDULE 1: REPORT ON RETURN ON INVESTMENT | 1b(i): Deductible Interest and Interest Tax Shield | By category | Debt leverage assumption (%)</v>
      </c>
    </row>
    <row r="6709" spans="1:14" hidden="1">
      <c r="A6709" t="s">
        <v>3</v>
      </c>
      <c r="B6709">
        <v>2013</v>
      </c>
      <c r="C6709" t="s">
        <v>104</v>
      </c>
      <c r="D6709" t="s">
        <v>106</v>
      </c>
      <c r="E6709" t="s">
        <v>101</v>
      </c>
      <c r="F6709" t="s">
        <v>81</v>
      </c>
      <c r="G6709">
        <v>58</v>
      </c>
      <c r="H6709" t="s">
        <v>118</v>
      </c>
      <c r="I6709">
        <v>2013</v>
      </c>
      <c r="J6709" t="s">
        <v>93</v>
      </c>
      <c r="K6709" t="s">
        <v>81</v>
      </c>
      <c r="M6709" s="9" t="str">
        <f>Data[[#This Row],[schedule]]&amp;" | "&amp;Data[[#This Row],[section]]</f>
        <v>SCHEDULE 1: REPORT ON RETURN ON INVESTMENT | 1b(i): Deductible Interest and Interest Tax Shield</v>
      </c>
      <c r="N6709" s="9" t="str">
        <f t="shared" si="104"/>
        <v>SCHEDULE 1: REPORT ON RETURN ON INVESTMENT | 1b(i): Deductible Interest and Interest Tax Shield | By category | Debt leverage assumption (%)</v>
      </c>
    </row>
    <row r="6710" spans="1:14" hidden="1">
      <c r="A6710" t="s">
        <v>3</v>
      </c>
      <c r="B6710">
        <v>2013</v>
      </c>
      <c r="C6710" t="s">
        <v>104</v>
      </c>
      <c r="D6710" t="s">
        <v>106</v>
      </c>
      <c r="E6710" t="s">
        <v>101</v>
      </c>
      <c r="F6710" t="s">
        <v>81</v>
      </c>
      <c r="G6710">
        <v>58</v>
      </c>
      <c r="H6710" t="s">
        <v>118</v>
      </c>
      <c r="I6710">
        <v>2013</v>
      </c>
      <c r="J6710" t="s">
        <v>93</v>
      </c>
      <c r="K6710" t="s">
        <v>798</v>
      </c>
      <c r="L6710">
        <v>0.17</v>
      </c>
      <c r="M6710" s="9" t="str">
        <f>Data[[#This Row],[schedule]]&amp;" | "&amp;Data[[#This Row],[section]]</f>
        <v>SCHEDULE 1: REPORT ON RETURN ON INVESTMENT | 1b(i): Deductible Interest and Interest Tax Shield</v>
      </c>
      <c r="N6710" s="9" t="str">
        <f t="shared" si="104"/>
        <v>SCHEDULE 1: REPORT ON RETURN ON INVESTMENT | 1b(i): Deductible Interest and Interest Tax Shield | By category | Debt leverage assumption (%)</v>
      </c>
    </row>
    <row r="6711" spans="1:14" hidden="1">
      <c r="A6711" t="s">
        <v>3</v>
      </c>
      <c r="B6711">
        <v>2013</v>
      </c>
      <c r="C6711" t="s">
        <v>104</v>
      </c>
      <c r="D6711" t="s">
        <v>106</v>
      </c>
      <c r="E6711" t="s">
        <v>101</v>
      </c>
      <c r="F6711" t="s">
        <v>81</v>
      </c>
      <c r="G6711">
        <v>59</v>
      </c>
      <c r="H6711" t="s">
        <v>119</v>
      </c>
      <c r="I6711">
        <v>2013</v>
      </c>
      <c r="J6711" t="s">
        <v>93</v>
      </c>
      <c r="K6711" t="s">
        <v>81</v>
      </c>
      <c r="M6711" s="9" t="str">
        <f>Data[[#This Row],[schedule]]&amp;" | "&amp;Data[[#This Row],[section]]</f>
        <v>SCHEDULE 1: REPORT ON RETURN ON INVESTMENT | 1b(i): Deductible Interest and Interest Tax Shield</v>
      </c>
      <c r="N6711" s="9" t="str">
        <f t="shared" si="104"/>
        <v>SCHEDULE 1: REPORT ON RETURN ON INVESTMENT | 1b(i): Deductible Interest and Interest Tax Shield | By category | Cost of debt assumption (%)</v>
      </c>
    </row>
    <row r="6712" spans="1:14" hidden="1">
      <c r="A6712" t="s">
        <v>3</v>
      </c>
      <c r="B6712">
        <v>2013</v>
      </c>
      <c r="C6712" t="s">
        <v>104</v>
      </c>
      <c r="D6712" t="s">
        <v>106</v>
      </c>
      <c r="E6712" t="s">
        <v>101</v>
      </c>
      <c r="F6712" t="s">
        <v>81</v>
      </c>
      <c r="G6712">
        <v>59</v>
      </c>
      <c r="H6712" t="s">
        <v>119</v>
      </c>
      <c r="I6712">
        <v>2013</v>
      </c>
      <c r="J6712" t="s">
        <v>93</v>
      </c>
      <c r="K6712" t="s">
        <v>81</v>
      </c>
      <c r="M6712" s="9" t="str">
        <f>Data[[#This Row],[schedule]]&amp;" | "&amp;Data[[#This Row],[section]]</f>
        <v>SCHEDULE 1: REPORT ON RETURN ON INVESTMENT | 1b(i): Deductible Interest and Interest Tax Shield</v>
      </c>
      <c r="N6712" s="9" t="str">
        <f t="shared" si="104"/>
        <v>SCHEDULE 1: REPORT ON RETURN ON INVESTMENT | 1b(i): Deductible Interest and Interest Tax Shield | By category | Cost of debt assumption (%)</v>
      </c>
    </row>
    <row r="6713" spans="1:14" hidden="1">
      <c r="A6713" t="s">
        <v>3</v>
      </c>
      <c r="B6713">
        <v>2013</v>
      </c>
      <c r="C6713" t="s">
        <v>104</v>
      </c>
      <c r="D6713" t="s">
        <v>106</v>
      </c>
      <c r="E6713" t="s">
        <v>101</v>
      </c>
      <c r="F6713" t="s">
        <v>81</v>
      </c>
      <c r="G6713">
        <v>59</v>
      </c>
      <c r="H6713" t="s">
        <v>119</v>
      </c>
      <c r="I6713">
        <v>2013</v>
      </c>
      <c r="J6713" t="s">
        <v>93</v>
      </c>
      <c r="K6713" t="s">
        <v>799</v>
      </c>
      <c r="L6713">
        <v>5.3100000000000001E-2</v>
      </c>
      <c r="M6713" s="9" t="str">
        <f>Data[[#This Row],[schedule]]&amp;" | "&amp;Data[[#This Row],[section]]</f>
        <v>SCHEDULE 1: REPORT ON RETURN ON INVESTMENT | 1b(i): Deductible Interest and Interest Tax Shield</v>
      </c>
      <c r="N6713" s="9" t="str">
        <f t="shared" si="104"/>
        <v>SCHEDULE 1: REPORT ON RETURN ON INVESTMENT | 1b(i): Deductible Interest and Interest Tax Shield | By category | Cost of debt assumption (%)</v>
      </c>
    </row>
    <row r="6714" spans="1:14" hidden="1">
      <c r="A6714" t="s">
        <v>3</v>
      </c>
      <c r="B6714">
        <v>2013</v>
      </c>
      <c r="C6714" t="s">
        <v>104</v>
      </c>
      <c r="D6714" t="s">
        <v>106</v>
      </c>
      <c r="E6714" t="s">
        <v>101</v>
      </c>
      <c r="F6714" t="s">
        <v>81</v>
      </c>
      <c r="G6714">
        <v>60</v>
      </c>
      <c r="H6714" t="s">
        <v>120</v>
      </c>
      <c r="I6714">
        <v>2013</v>
      </c>
      <c r="J6714" t="s">
        <v>92</v>
      </c>
      <c r="K6714" t="s">
        <v>81</v>
      </c>
      <c r="M6714" s="9" t="str">
        <f>Data[[#This Row],[schedule]]&amp;" | "&amp;Data[[#This Row],[section]]</f>
        <v>SCHEDULE 1: REPORT ON RETURN ON INVESTMENT | 1b(i): Deductible Interest and Interest Tax Shield</v>
      </c>
      <c r="N6714" s="9" t="str">
        <f t="shared" si="104"/>
        <v>SCHEDULE 1: REPORT ON RETURN ON INVESTMENT | 1b(i): Deductible Interest and Interest Tax Shield | By category | Notional deductible interest</v>
      </c>
    </row>
    <row r="6715" spans="1:14" hidden="1">
      <c r="A6715" t="s">
        <v>3</v>
      </c>
      <c r="B6715">
        <v>2013</v>
      </c>
      <c r="C6715" t="s">
        <v>104</v>
      </c>
      <c r="D6715" t="s">
        <v>106</v>
      </c>
      <c r="E6715" t="s">
        <v>101</v>
      </c>
      <c r="F6715" t="s">
        <v>81</v>
      </c>
      <c r="G6715">
        <v>60</v>
      </c>
      <c r="H6715" t="s">
        <v>120</v>
      </c>
      <c r="I6715">
        <v>2013</v>
      </c>
      <c r="J6715" t="s">
        <v>92</v>
      </c>
      <c r="K6715" t="s">
        <v>81</v>
      </c>
      <c r="M6715" s="9" t="str">
        <f>Data[[#This Row],[schedule]]&amp;" | "&amp;Data[[#This Row],[section]]</f>
        <v>SCHEDULE 1: REPORT ON RETURN ON INVESTMENT | 1b(i): Deductible Interest and Interest Tax Shield</v>
      </c>
      <c r="N6715" s="9" t="str">
        <f t="shared" si="104"/>
        <v>SCHEDULE 1: REPORT ON RETURN ON INVESTMENT | 1b(i): Deductible Interest and Interest Tax Shield | By category | Notional deductible interest</v>
      </c>
    </row>
    <row r="6716" spans="1:14" hidden="1">
      <c r="A6716" t="s">
        <v>3</v>
      </c>
      <c r="B6716">
        <v>2013</v>
      </c>
      <c r="C6716" t="s">
        <v>104</v>
      </c>
      <c r="D6716" t="s">
        <v>106</v>
      </c>
      <c r="E6716" t="s">
        <v>101</v>
      </c>
      <c r="F6716" t="s">
        <v>81</v>
      </c>
      <c r="G6716">
        <v>60</v>
      </c>
      <c r="H6716" t="s">
        <v>120</v>
      </c>
      <c r="I6716">
        <v>2013</v>
      </c>
      <c r="J6716" t="s">
        <v>92</v>
      </c>
      <c r="K6716" t="s">
        <v>800</v>
      </c>
      <c r="L6716">
        <v>10105.072275254421</v>
      </c>
      <c r="M6716" s="9" t="str">
        <f>Data[[#This Row],[schedule]]&amp;" | "&amp;Data[[#This Row],[section]]</f>
        <v>SCHEDULE 1: REPORT ON RETURN ON INVESTMENT | 1b(i): Deductible Interest and Interest Tax Shield</v>
      </c>
      <c r="N6716" s="9" t="str">
        <f t="shared" si="104"/>
        <v>SCHEDULE 1: REPORT ON RETURN ON INVESTMENT | 1b(i): Deductible Interest and Interest Tax Shield | By category | Notional deductible interest</v>
      </c>
    </row>
    <row r="6717" spans="1:14" hidden="1">
      <c r="A6717" t="s">
        <v>3</v>
      </c>
      <c r="B6717">
        <v>2013</v>
      </c>
      <c r="C6717" t="s">
        <v>104</v>
      </c>
      <c r="D6717" t="s">
        <v>106</v>
      </c>
      <c r="E6717" t="s">
        <v>101</v>
      </c>
      <c r="F6717" t="s">
        <v>81</v>
      </c>
      <c r="G6717">
        <v>61</v>
      </c>
      <c r="H6717" t="s">
        <v>121</v>
      </c>
      <c r="I6717">
        <v>2013</v>
      </c>
      <c r="J6717" t="s">
        <v>93</v>
      </c>
      <c r="K6717" t="s">
        <v>81</v>
      </c>
      <c r="M6717" s="9" t="str">
        <f>Data[[#This Row],[schedule]]&amp;" | "&amp;Data[[#This Row],[section]]</f>
        <v>SCHEDULE 1: REPORT ON RETURN ON INVESTMENT | 1b(i): Deductible Interest and Interest Tax Shield</v>
      </c>
      <c r="N6717" s="9" t="str">
        <f t="shared" si="104"/>
        <v>SCHEDULE 1: REPORT ON RETURN ON INVESTMENT | 1b(i): Deductible Interest and Interest Tax Shield | By category | Tax rate (%)</v>
      </c>
    </row>
    <row r="6718" spans="1:14" hidden="1">
      <c r="A6718" t="s">
        <v>3</v>
      </c>
      <c r="B6718">
        <v>2013</v>
      </c>
      <c r="C6718" t="s">
        <v>104</v>
      </c>
      <c r="D6718" t="s">
        <v>106</v>
      </c>
      <c r="E6718" t="s">
        <v>101</v>
      </c>
      <c r="F6718" t="s">
        <v>81</v>
      </c>
      <c r="G6718">
        <v>61</v>
      </c>
      <c r="H6718" t="s">
        <v>121</v>
      </c>
      <c r="I6718">
        <v>2013</v>
      </c>
      <c r="J6718" t="s">
        <v>93</v>
      </c>
      <c r="K6718" t="s">
        <v>81</v>
      </c>
      <c r="M6718" s="9" t="str">
        <f>Data[[#This Row],[schedule]]&amp;" | "&amp;Data[[#This Row],[section]]</f>
        <v>SCHEDULE 1: REPORT ON RETURN ON INVESTMENT | 1b(i): Deductible Interest and Interest Tax Shield</v>
      </c>
      <c r="N6718" s="9" t="str">
        <f t="shared" si="104"/>
        <v>SCHEDULE 1: REPORT ON RETURN ON INVESTMENT | 1b(i): Deductible Interest and Interest Tax Shield | By category | Tax rate (%)</v>
      </c>
    </row>
    <row r="6719" spans="1:14" hidden="1">
      <c r="A6719" t="s">
        <v>3</v>
      </c>
      <c r="B6719">
        <v>2013</v>
      </c>
      <c r="C6719" t="s">
        <v>104</v>
      </c>
      <c r="D6719" t="s">
        <v>106</v>
      </c>
      <c r="E6719" t="s">
        <v>101</v>
      </c>
      <c r="F6719" t="s">
        <v>81</v>
      </c>
      <c r="G6719">
        <v>61</v>
      </c>
      <c r="H6719" t="s">
        <v>121</v>
      </c>
      <c r="I6719">
        <v>2013</v>
      </c>
      <c r="J6719" t="s">
        <v>93</v>
      </c>
      <c r="K6719" t="s">
        <v>759</v>
      </c>
      <c r="L6719">
        <v>0.28000000000000003</v>
      </c>
      <c r="M6719" s="9" t="str">
        <f>Data[[#This Row],[schedule]]&amp;" | "&amp;Data[[#This Row],[section]]</f>
        <v>SCHEDULE 1: REPORT ON RETURN ON INVESTMENT | 1b(i): Deductible Interest and Interest Tax Shield</v>
      </c>
      <c r="N6719" s="9" t="str">
        <f t="shared" si="104"/>
        <v>SCHEDULE 1: REPORT ON RETURN ON INVESTMENT | 1b(i): Deductible Interest and Interest Tax Shield | By category | Tax rate (%)</v>
      </c>
    </row>
    <row r="6720" spans="1:14" hidden="1">
      <c r="A6720" t="s">
        <v>3</v>
      </c>
      <c r="B6720">
        <v>2013</v>
      </c>
      <c r="C6720" t="s">
        <v>104</v>
      </c>
      <c r="D6720" t="s">
        <v>106</v>
      </c>
      <c r="E6720" t="s">
        <v>101</v>
      </c>
      <c r="F6720" t="s">
        <v>81</v>
      </c>
      <c r="G6720">
        <v>62</v>
      </c>
      <c r="H6720" t="s">
        <v>110</v>
      </c>
      <c r="I6720">
        <v>2013</v>
      </c>
      <c r="J6720" t="s">
        <v>92</v>
      </c>
      <c r="K6720" t="s">
        <v>81</v>
      </c>
      <c r="M6720" s="9" t="str">
        <f>Data[[#This Row],[schedule]]&amp;" | "&amp;Data[[#This Row],[section]]</f>
        <v>SCHEDULE 1: REPORT ON RETURN ON INVESTMENT | 1b(i): Deductible Interest and Interest Tax Shield</v>
      </c>
      <c r="N6720" s="9" t="str">
        <f t="shared" si="104"/>
        <v>SCHEDULE 1: REPORT ON RETURN ON INVESTMENT | 1b(i): Deductible Interest and Interest Tax Shield | By category | Notional interest tax shield</v>
      </c>
    </row>
    <row r="6721" spans="1:14" hidden="1">
      <c r="A6721" t="s">
        <v>3</v>
      </c>
      <c r="B6721">
        <v>2013</v>
      </c>
      <c r="C6721" t="s">
        <v>104</v>
      </c>
      <c r="D6721" t="s">
        <v>106</v>
      </c>
      <c r="E6721" t="s">
        <v>101</v>
      </c>
      <c r="F6721" t="s">
        <v>81</v>
      </c>
      <c r="G6721">
        <v>62</v>
      </c>
      <c r="H6721" t="s">
        <v>110</v>
      </c>
      <c r="I6721">
        <v>2013</v>
      </c>
      <c r="J6721" t="s">
        <v>92</v>
      </c>
      <c r="K6721" t="s">
        <v>81</v>
      </c>
      <c r="M6721" s="9" t="str">
        <f>Data[[#This Row],[schedule]]&amp;" | "&amp;Data[[#This Row],[section]]</f>
        <v>SCHEDULE 1: REPORT ON RETURN ON INVESTMENT | 1b(i): Deductible Interest and Interest Tax Shield</v>
      </c>
      <c r="N6721" s="9" t="str">
        <f t="shared" si="104"/>
        <v>SCHEDULE 1: REPORT ON RETURN ON INVESTMENT | 1b(i): Deductible Interest and Interest Tax Shield | By category | Notional interest tax shield</v>
      </c>
    </row>
    <row r="6722" spans="1:14" hidden="1">
      <c r="A6722" t="s">
        <v>3</v>
      </c>
      <c r="B6722">
        <v>2013</v>
      </c>
      <c r="C6722" t="s">
        <v>104</v>
      </c>
      <c r="D6722" t="s">
        <v>106</v>
      </c>
      <c r="E6722" t="s">
        <v>101</v>
      </c>
      <c r="F6722" t="s">
        <v>81</v>
      </c>
      <c r="G6722">
        <v>62</v>
      </c>
      <c r="H6722" t="s">
        <v>110</v>
      </c>
      <c r="I6722">
        <v>2013</v>
      </c>
      <c r="J6722" t="s">
        <v>92</v>
      </c>
      <c r="K6722" t="s">
        <v>778</v>
      </c>
      <c r="L6722">
        <v>2829.420237071236</v>
      </c>
      <c r="M6722" s="9" t="str">
        <f>Data[[#This Row],[schedule]]&amp;" | "&amp;Data[[#This Row],[section]]</f>
        <v>SCHEDULE 1: REPORT ON RETURN ON INVESTMENT | 1b(i): Deductible Interest and Interest Tax Shield</v>
      </c>
      <c r="N6722" s="9" t="str">
        <f t="shared" ref="N6722:N6785" si="105">SUBSTITUTE(SUBSTITUTE(SUBSTITUTE(C6722&amp;" | "&amp;D6722&amp;" | "&amp;E6722&amp;" | "&amp;F6722&amp;" | "&amp;H6722," |  |  | "," | ")," |  |  | "," | ")," |  | "," | ")</f>
        <v>SCHEDULE 1: REPORT ON RETURN ON INVESTMENT | 1b(i): Deductible Interest and Interest Tax Shield | By category | Notional interest tax shield</v>
      </c>
    </row>
    <row r="6723" spans="1:14" hidden="1">
      <c r="A6723" t="s">
        <v>3</v>
      </c>
      <c r="B6723">
        <v>2013</v>
      </c>
      <c r="C6723" t="s">
        <v>104</v>
      </c>
      <c r="D6723" t="s">
        <v>107</v>
      </c>
      <c r="E6723" t="s">
        <v>101</v>
      </c>
      <c r="F6723" t="s">
        <v>81</v>
      </c>
      <c r="G6723">
        <v>64</v>
      </c>
      <c r="H6723" t="s">
        <v>351</v>
      </c>
      <c r="I6723">
        <v>2013</v>
      </c>
      <c r="J6723" t="s">
        <v>92</v>
      </c>
      <c r="K6723" t="s">
        <v>797</v>
      </c>
      <c r="L6723">
        <v>1119427.525784249</v>
      </c>
      <c r="M6723" s="9" t="str">
        <f>Data[[#This Row],[schedule]]&amp;" | "&amp;Data[[#This Row],[section]]</f>
        <v>SCHEDULE 1: REPORT ON RETURN ON INVESTMENT | 1b(ii): Regulatory Investment Value</v>
      </c>
      <c r="N6723" s="9" t="str">
        <f t="shared" si="105"/>
        <v>SCHEDULE 1: REPORT ON RETURN ON INVESTMENT | 1b(ii): Regulatory Investment Value | By category | Regulatory asset base value - previous year</v>
      </c>
    </row>
    <row r="6724" spans="1:14" hidden="1">
      <c r="A6724" t="s">
        <v>3</v>
      </c>
      <c r="B6724">
        <v>2013</v>
      </c>
      <c r="C6724" t="s">
        <v>104</v>
      </c>
      <c r="D6724" t="s">
        <v>107</v>
      </c>
      <c r="E6724" t="s">
        <v>108</v>
      </c>
      <c r="F6724" t="s">
        <v>133</v>
      </c>
      <c r="G6724">
        <v>66</v>
      </c>
      <c r="H6724" t="s">
        <v>405</v>
      </c>
      <c r="I6724">
        <v>2013</v>
      </c>
      <c r="J6724" t="s">
        <v>92</v>
      </c>
      <c r="K6724" t="s">
        <v>801</v>
      </c>
      <c r="L6724">
        <v>3232.9637499999999</v>
      </c>
      <c r="M6724" s="9" t="str">
        <f>Data[[#This Row],[schedule]]&amp;" | "&amp;Data[[#This Row],[section]]</f>
        <v>SCHEDULE 1: REPORT ON RETURN ON INVESTMENT | 1b(ii): Regulatory Investment Value</v>
      </c>
      <c r="N6724" s="9" t="str">
        <f t="shared" si="105"/>
        <v>SCHEDULE 1: REPORT ON RETURN ON INVESTMENT | 1b(ii): Regulatory Investment Value | By Commissioned Project | Assets Commissioned—RAB Value | Concrete runway and apron replacement</v>
      </c>
    </row>
    <row r="6725" spans="1:14" hidden="1">
      <c r="A6725" t="s">
        <v>3</v>
      </c>
      <c r="B6725">
        <v>2013</v>
      </c>
      <c r="C6725" t="s">
        <v>104</v>
      </c>
      <c r="D6725" t="s">
        <v>107</v>
      </c>
      <c r="E6725" t="s">
        <v>108</v>
      </c>
      <c r="F6725" t="s">
        <v>134</v>
      </c>
      <c r="G6725">
        <v>66</v>
      </c>
      <c r="H6725" t="s">
        <v>405</v>
      </c>
      <c r="I6725">
        <v>2013</v>
      </c>
      <c r="J6725" t="s">
        <v>93</v>
      </c>
      <c r="K6725" t="s">
        <v>802</v>
      </c>
      <c r="L6725">
        <v>0.24931506849315069</v>
      </c>
      <c r="M6725" s="9" t="str">
        <f>Data[[#This Row],[schedule]]&amp;" | "&amp;Data[[#This Row],[section]]</f>
        <v>SCHEDULE 1: REPORT ON RETURN ON INVESTMENT | 1b(ii): Regulatory Investment Value</v>
      </c>
      <c r="N6725" s="9" t="str">
        <f t="shared" si="105"/>
        <v>SCHEDULE 1: REPORT ON RETURN ON INVESTMENT | 1b(ii): Regulatory Investment Value | By Commissioned Project | Proportion of Year Available | Concrete runway and apron replacement</v>
      </c>
    </row>
    <row r="6726" spans="1:14" hidden="1">
      <c r="A6726" t="s">
        <v>3</v>
      </c>
      <c r="B6726">
        <v>2013</v>
      </c>
      <c r="C6726" t="s">
        <v>104</v>
      </c>
      <c r="D6726" t="s">
        <v>107</v>
      </c>
      <c r="E6726" t="s">
        <v>108</v>
      </c>
      <c r="F6726" t="s">
        <v>135</v>
      </c>
      <c r="G6726">
        <v>66</v>
      </c>
      <c r="H6726" t="s">
        <v>405</v>
      </c>
      <c r="I6726">
        <v>2013</v>
      </c>
      <c r="J6726" t="s">
        <v>92</v>
      </c>
      <c r="K6726" t="s">
        <v>803</v>
      </c>
      <c r="L6726">
        <v>806.02657876712328</v>
      </c>
      <c r="M6726" s="9" t="str">
        <f>Data[[#This Row],[schedule]]&amp;" | "&amp;Data[[#This Row],[section]]</f>
        <v>SCHEDULE 1: REPORT ON RETURN ON INVESTMENT | 1b(ii): Regulatory Investment Value</v>
      </c>
      <c r="N6726" s="9" t="str">
        <f t="shared" si="105"/>
        <v>SCHEDULE 1: REPORT ON RETURN ON INVESTMENT | 1b(ii): Regulatory Investment Value | By Commissioned Project | Proportionate Regulatory Value | Concrete runway and apron replacement</v>
      </c>
    </row>
    <row r="6727" spans="1:14" hidden="1">
      <c r="A6727" t="s">
        <v>3</v>
      </c>
      <c r="B6727">
        <v>2013</v>
      </c>
      <c r="C6727" t="s">
        <v>104</v>
      </c>
      <c r="D6727" t="s">
        <v>107</v>
      </c>
      <c r="E6727" t="s">
        <v>108</v>
      </c>
      <c r="F6727" t="s">
        <v>133</v>
      </c>
      <c r="G6727">
        <v>67</v>
      </c>
      <c r="H6727" t="s">
        <v>406</v>
      </c>
      <c r="I6727">
        <v>2013</v>
      </c>
      <c r="J6727" t="s">
        <v>92</v>
      </c>
      <c r="K6727" t="s">
        <v>804</v>
      </c>
      <c r="L6727">
        <v>15665.696169999999</v>
      </c>
      <c r="M6727" s="9" t="str">
        <f>Data[[#This Row],[schedule]]&amp;" | "&amp;Data[[#This Row],[section]]</f>
        <v>SCHEDULE 1: REPORT ON RETURN ON INVESTMENT | 1b(ii): Regulatory Investment Value</v>
      </c>
      <c r="N6727" s="9" t="str">
        <f t="shared" si="105"/>
        <v>SCHEDULE 1: REPORT ON RETURN ON INVESTMENT | 1b(ii): Regulatory Investment Value | By Commissioned Project | Assets Commissioned—RAB Value | Taxiway Lima</v>
      </c>
    </row>
    <row r="6728" spans="1:14" hidden="1">
      <c r="A6728" t="s">
        <v>3</v>
      </c>
      <c r="B6728">
        <v>2013</v>
      </c>
      <c r="C6728" t="s">
        <v>104</v>
      </c>
      <c r="D6728" t="s">
        <v>107</v>
      </c>
      <c r="E6728" t="s">
        <v>108</v>
      </c>
      <c r="F6728" t="s">
        <v>134</v>
      </c>
      <c r="G6728">
        <v>67</v>
      </c>
      <c r="H6728" t="s">
        <v>406</v>
      </c>
      <c r="I6728">
        <v>2013</v>
      </c>
      <c r="J6728" t="s">
        <v>93</v>
      </c>
      <c r="K6728" t="s">
        <v>805</v>
      </c>
      <c r="L6728">
        <v>8.2191780821917804E-2</v>
      </c>
      <c r="M6728" s="9" t="str">
        <f>Data[[#This Row],[schedule]]&amp;" | "&amp;Data[[#This Row],[section]]</f>
        <v>SCHEDULE 1: REPORT ON RETURN ON INVESTMENT | 1b(ii): Regulatory Investment Value</v>
      </c>
      <c r="N6728" s="9" t="str">
        <f t="shared" si="105"/>
        <v>SCHEDULE 1: REPORT ON RETURN ON INVESTMENT | 1b(ii): Regulatory Investment Value | By Commissioned Project | Proportion of Year Available | Taxiway Lima</v>
      </c>
    </row>
    <row r="6729" spans="1:14" hidden="1">
      <c r="A6729" t="s">
        <v>3</v>
      </c>
      <c r="B6729">
        <v>2013</v>
      </c>
      <c r="C6729" t="s">
        <v>104</v>
      </c>
      <c r="D6729" t="s">
        <v>107</v>
      </c>
      <c r="E6729" t="s">
        <v>108</v>
      </c>
      <c r="F6729" t="s">
        <v>135</v>
      </c>
      <c r="G6729">
        <v>67</v>
      </c>
      <c r="H6729" t="s">
        <v>406</v>
      </c>
      <c r="I6729">
        <v>2013</v>
      </c>
      <c r="J6729" t="s">
        <v>92</v>
      </c>
      <c r="K6729" t="s">
        <v>806</v>
      </c>
      <c r="L6729">
        <v>1287.591466027397</v>
      </c>
      <c r="M6729" s="9" t="str">
        <f>Data[[#This Row],[schedule]]&amp;" | "&amp;Data[[#This Row],[section]]</f>
        <v>SCHEDULE 1: REPORT ON RETURN ON INVESTMENT | 1b(ii): Regulatory Investment Value</v>
      </c>
      <c r="N6729" s="9" t="str">
        <f t="shared" si="105"/>
        <v>SCHEDULE 1: REPORT ON RETURN ON INVESTMENT | 1b(ii): Regulatory Investment Value | By Commissioned Project | Proportionate Regulatory Value | Taxiway Lima</v>
      </c>
    </row>
    <row r="6730" spans="1:14" hidden="1">
      <c r="A6730" t="s">
        <v>3</v>
      </c>
      <c r="B6730">
        <v>2013</v>
      </c>
      <c r="C6730" t="s">
        <v>104</v>
      </c>
      <c r="D6730" t="s">
        <v>107</v>
      </c>
      <c r="E6730" t="s">
        <v>101</v>
      </c>
      <c r="F6730" t="s">
        <v>133</v>
      </c>
      <c r="G6730">
        <v>75</v>
      </c>
      <c r="H6730" t="s">
        <v>123</v>
      </c>
      <c r="I6730">
        <v>2013</v>
      </c>
      <c r="J6730" t="s">
        <v>92</v>
      </c>
      <c r="K6730" t="s">
        <v>807</v>
      </c>
      <c r="L6730">
        <v>25286.881681503692</v>
      </c>
      <c r="M6730" s="9" t="str">
        <f>Data[[#This Row],[schedule]]&amp;" | "&amp;Data[[#This Row],[section]]</f>
        <v>SCHEDULE 1: REPORT ON RETURN ON INVESTMENT | 1b(ii): Regulatory Investment Value</v>
      </c>
      <c r="N6730" s="9" t="str">
        <f t="shared" si="105"/>
        <v>SCHEDULE 1: REPORT ON RETURN ON INVESTMENT | 1b(ii): Regulatory Investment Value | By category | Assets Commissioned—RAB Value | Other assets commissioned</v>
      </c>
    </row>
    <row r="6731" spans="1:14" hidden="1">
      <c r="A6731" t="s">
        <v>3</v>
      </c>
      <c r="B6731">
        <v>2013</v>
      </c>
      <c r="C6731" t="s">
        <v>104</v>
      </c>
      <c r="D6731" t="s">
        <v>107</v>
      </c>
      <c r="E6731" t="s">
        <v>101</v>
      </c>
      <c r="F6731" t="s">
        <v>134</v>
      </c>
      <c r="G6731">
        <v>75</v>
      </c>
      <c r="H6731" t="s">
        <v>123</v>
      </c>
      <c r="I6731">
        <v>2013</v>
      </c>
      <c r="J6731" t="s">
        <v>93</v>
      </c>
      <c r="K6731" t="s">
        <v>808</v>
      </c>
      <c r="L6731">
        <v>0.5</v>
      </c>
      <c r="M6731" s="9" t="str">
        <f>Data[[#This Row],[schedule]]&amp;" | "&amp;Data[[#This Row],[section]]</f>
        <v>SCHEDULE 1: REPORT ON RETURN ON INVESTMENT | 1b(ii): Regulatory Investment Value</v>
      </c>
      <c r="N6731" s="9" t="str">
        <f t="shared" si="105"/>
        <v>SCHEDULE 1: REPORT ON RETURN ON INVESTMENT | 1b(ii): Regulatory Investment Value | By category | Proportion of Year Available | Other assets commissioned</v>
      </c>
    </row>
    <row r="6732" spans="1:14" hidden="1">
      <c r="A6732" t="s">
        <v>3</v>
      </c>
      <c r="B6732">
        <v>2013</v>
      </c>
      <c r="C6732" t="s">
        <v>104</v>
      </c>
      <c r="D6732" t="s">
        <v>107</v>
      </c>
      <c r="E6732" t="s">
        <v>101</v>
      </c>
      <c r="F6732" t="s">
        <v>135</v>
      </c>
      <c r="G6732">
        <v>75</v>
      </c>
      <c r="H6732" t="s">
        <v>123</v>
      </c>
      <c r="I6732">
        <v>2013</v>
      </c>
      <c r="J6732" t="s">
        <v>92</v>
      </c>
      <c r="K6732" t="s">
        <v>809</v>
      </c>
      <c r="L6732">
        <v>12643.440840751849</v>
      </c>
      <c r="M6732" s="9" t="str">
        <f>Data[[#This Row],[schedule]]&amp;" | "&amp;Data[[#This Row],[section]]</f>
        <v>SCHEDULE 1: REPORT ON RETURN ON INVESTMENT | 1b(ii): Regulatory Investment Value</v>
      </c>
      <c r="N6732" s="9" t="str">
        <f t="shared" si="105"/>
        <v>SCHEDULE 1: REPORT ON RETURN ON INVESTMENT | 1b(ii): Regulatory Investment Value | By category | Proportionate Regulatory Value | Other assets commissioned</v>
      </c>
    </row>
    <row r="6733" spans="1:14" hidden="1">
      <c r="A6733" t="s">
        <v>3</v>
      </c>
      <c r="B6733">
        <v>2013</v>
      </c>
      <c r="C6733" t="s">
        <v>104</v>
      </c>
      <c r="D6733" t="s">
        <v>107</v>
      </c>
      <c r="E6733" t="s">
        <v>101</v>
      </c>
      <c r="F6733" t="s">
        <v>133</v>
      </c>
      <c r="G6733">
        <v>76</v>
      </c>
      <c r="H6733" t="s">
        <v>124</v>
      </c>
      <c r="I6733">
        <v>2013</v>
      </c>
      <c r="J6733" t="s">
        <v>92</v>
      </c>
      <c r="K6733" t="s">
        <v>458</v>
      </c>
      <c r="L6733">
        <v>0</v>
      </c>
      <c r="M6733" s="9" t="str">
        <f>Data[[#This Row],[schedule]]&amp;" | "&amp;Data[[#This Row],[section]]</f>
        <v>SCHEDULE 1: REPORT ON RETURN ON INVESTMENT | 1b(ii): Regulatory Investment Value</v>
      </c>
      <c r="N6733" s="9" t="str">
        <f t="shared" si="105"/>
        <v>SCHEDULE 1: REPORT ON RETURN ON INVESTMENT | 1b(ii): Regulatory Investment Value | By category | Assets Commissioned—RAB Value | Adjustment for merger, acquisition or sale activity</v>
      </c>
    </row>
    <row r="6734" spans="1:14" hidden="1">
      <c r="A6734" t="s">
        <v>3</v>
      </c>
      <c r="B6734">
        <v>2013</v>
      </c>
      <c r="C6734" t="s">
        <v>104</v>
      </c>
      <c r="D6734" t="s">
        <v>107</v>
      </c>
      <c r="E6734" t="s">
        <v>101</v>
      </c>
      <c r="F6734" t="s">
        <v>134</v>
      </c>
      <c r="G6734">
        <v>76</v>
      </c>
      <c r="H6734" t="s">
        <v>124</v>
      </c>
      <c r="I6734">
        <v>2013</v>
      </c>
      <c r="J6734" t="s">
        <v>93</v>
      </c>
      <c r="K6734" t="s">
        <v>458</v>
      </c>
      <c r="L6734">
        <v>0</v>
      </c>
      <c r="M6734" s="9" t="str">
        <f>Data[[#This Row],[schedule]]&amp;" | "&amp;Data[[#This Row],[section]]</f>
        <v>SCHEDULE 1: REPORT ON RETURN ON INVESTMENT | 1b(ii): Regulatory Investment Value</v>
      </c>
      <c r="N6734" s="9" t="str">
        <f t="shared" si="105"/>
        <v>SCHEDULE 1: REPORT ON RETURN ON INVESTMENT | 1b(ii): Regulatory Investment Value | By category | Proportion of Year Available | Adjustment for merger, acquisition or sale activity</v>
      </c>
    </row>
    <row r="6735" spans="1:14" hidden="1">
      <c r="A6735" t="s">
        <v>3</v>
      </c>
      <c r="B6735">
        <v>2013</v>
      </c>
      <c r="C6735" t="s">
        <v>104</v>
      </c>
      <c r="D6735" t="s">
        <v>107</v>
      </c>
      <c r="E6735" t="s">
        <v>101</v>
      </c>
      <c r="F6735" t="s">
        <v>135</v>
      </c>
      <c r="G6735">
        <v>76</v>
      </c>
      <c r="H6735" t="s">
        <v>124</v>
      </c>
      <c r="I6735">
        <v>2013</v>
      </c>
      <c r="J6735" t="s">
        <v>92</v>
      </c>
      <c r="K6735" t="s">
        <v>458</v>
      </c>
      <c r="L6735">
        <v>0</v>
      </c>
      <c r="M6735" s="9" t="str">
        <f>Data[[#This Row],[schedule]]&amp;" | "&amp;Data[[#This Row],[section]]</f>
        <v>SCHEDULE 1: REPORT ON RETURN ON INVESTMENT | 1b(ii): Regulatory Investment Value</v>
      </c>
      <c r="N6735" s="9" t="str">
        <f t="shared" si="105"/>
        <v>SCHEDULE 1: REPORT ON RETURN ON INVESTMENT | 1b(ii): Regulatory Investment Value | By category | Proportionate Regulatory Value | Adjustment for merger, acquisition or sale activity</v>
      </c>
    </row>
    <row r="6736" spans="1:14" hidden="1">
      <c r="A6736" t="s">
        <v>3</v>
      </c>
      <c r="B6736">
        <v>2013</v>
      </c>
      <c r="C6736" t="s">
        <v>104</v>
      </c>
      <c r="D6736" t="s">
        <v>107</v>
      </c>
      <c r="E6736" t="s">
        <v>101</v>
      </c>
      <c r="F6736" t="s">
        <v>133</v>
      </c>
      <c r="G6736">
        <v>77</v>
      </c>
      <c r="H6736" t="s">
        <v>63</v>
      </c>
      <c r="I6736">
        <v>2013</v>
      </c>
      <c r="J6736" t="s">
        <v>92</v>
      </c>
      <c r="K6736" t="s">
        <v>810</v>
      </c>
      <c r="L6736">
        <v>-53.088431853622041</v>
      </c>
      <c r="M6736" s="9" t="str">
        <f>Data[[#This Row],[schedule]]&amp;" | "&amp;Data[[#This Row],[section]]</f>
        <v>SCHEDULE 1: REPORT ON RETURN ON INVESTMENT | 1b(ii): Regulatory Investment Value</v>
      </c>
      <c r="N6736" s="9" t="str">
        <f t="shared" si="105"/>
        <v>SCHEDULE 1: REPORT ON RETURN ON INVESTMENT | 1b(ii): Regulatory Investment Value | By category | Assets Commissioned—RAB Value | Asset disposals</v>
      </c>
    </row>
    <row r="6737" spans="1:14" hidden="1">
      <c r="A6737" t="s">
        <v>3</v>
      </c>
      <c r="B6737">
        <v>2013</v>
      </c>
      <c r="C6737" t="s">
        <v>104</v>
      </c>
      <c r="D6737" t="s">
        <v>107</v>
      </c>
      <c r="E6737" t="s">
        <v>101</v>
      </c>
      <c r="F6737" t="s">
        <v>134</v>
      </c>
      <c r="G6737">
        <v>77</v>
      </c>
      <c r="H6737" t="s">
        <v>63</v>
      </c>
      <c r="I6737">
        <v>2013</v>
      </c>
      <c r="J6737" t="s">
        <v>93</v>
      </c>
      <c r="K6737" t="s">
        <v>808</v>
      </c>
      <c r="L6737">
        <v>0.5</v>
      </c>
      <c r="M6737" s="9" t="str">
        <f>Data[[#This Row],[schedule]]&amp;" | "&amp;Data[[#This Row],[section]]</f>
        <v>SCHEDULE 1: REPORT ON RETURN ON INVESTMENT | 1b(ii): Regulatory Investment Value</v>
      </c>
      <c r="N6737" s="9" t="str">
        <f t="shared" si="105"/>
        <v>SCHEDULE 1: REPORT ON RETURN ON INVESTMENT | 1b(ii): Regulatory Investment Value | By category | Proportion of Year Available | Asset disposals</v>
      </c>
    </row>
    <row r="6738" spans="1:14" hidden="1">
      <c r="A6738" t="s">
        <v>3</v>
      </c>
      <c r="B6738">
        <v>2013</v>
      </c>
      <c r="C6738" t="s">
        <v>104</v>
      </c>
      <c r="D6738" t="s">
        <v>107</v>
      </c>
      <c r="E6738" t="s">
        <v>101</v>
      </c>
      <c r="F6738" t="s">
        <v>135</v>
      </c>
      <c r="G6738">
        <v>77</v>
      </c>
      <c r="H6738" t="s">
        <v>63</v>
      </c>
      <c r="I6738">
        <v>2013</v>
      </c>
      <c r="J6738" t="s">
        <v>92</v>
      </c>
      <c r="K6738" t="s">
        <v>811</v>
      </c>
      <c r="L6738">
        <v>-26.54421592681102</v>
      </c>
      <c r="M6738" s="9" t="str">
        <f>Data[[#This Row],[schedule]]&amp;" | "&amp;Data[[#This Row],[section]]</f>
        <v>SCHEDULE 1: REPORT ON RETURN ON INVESTMENT | 1b(ii): Regulatory Investment Value</v>
      </c>
      <c r="N6738" s="9" t="str">
        <f t="shared" si="105"/>
        <v>SCHEDULE 1: REPORT ON RETURN ON INVESTMENT | 1b(ii): Regulatory Investment Value | By category | Proportionate Regulatory Value | Asset disposals</v>
      </c>
    </row>
    <row r="6739" spans="1:14" hidden="1">
      <c r="A6739" t="s">
        <v>3</v>
      </c>
      <c r="B6739">
        <v>2013</v>
      </c>
      <c r="C6739" t="s">
        <v>104</v>
      </c>
      <c r="D6739" t="s">
        <v>107</v>
      </c>
      <c r="E6739" t="s">
        <v>101</v>
      </c>
      <c r="F6739" t="s">
        <v>133</v>
      </c>
      <c r="G6739">
        <v>78</v>
      </c>
      <c r="H6739" t="s">
        <v>125</v>
      </c>
      <c r="I6739">
        <v>2013</v>
      </c>
      <c r="J6739" t="s">
        <v>92</v>
      </c>
      <c r="K6739" t="s">
        <v>812</v>
      </c>
      <c r="L6739">
        <v>44238.630033357309</v>
      </c>
      <c r="M6739" s="9" t="str">
        <f>Data[[#This Row],[schedule]]&amp;" | "&amp;Data[[#This Row],[section]]</f>
        <v>SCHEDULE 1: REPORT ON RETURN ON INVESTMENT | 1b(ii): Regulatory Investment Value</v>
      </c>
      <c r="N6739" s="9" t="str">
        <f t="shared" si="105"/>
        <v>SCHEDULE 1: REPORT ON RETURN ON INVESTMENT | 1b(ii): Regulatory Investment Value | By category | Assets Commissioned—RAB Value | RAB investment</v>
      </c>
    </row>
    <row r="6740" spans="1:14" hidden="1">
      <c r="A6740" t="s">
        <v>3</v>
      </c>
      <c r="B6740">
        <v>2013</v>
      </c>
      <c r="C6740" t="s">
        <v>104</v>
      </c>
      <c r="D6740" t="s">
        <v>107</v>
      </c>
      <c r="E6740" t="s">
        <v>101</v>
      </c>
      <c r="F6740" t="s">
        <v>135</v>
      </c>
      <c r="G6740">
        <v>79</v>
      </c>
      <c r="H6740" t="s">
        <v>126</v>
      </c>
      <c r="I6740">
        <v>2013</v>
      </c>
      <c r="J6740" t="s">
        <v>92</v>
      </c>
      <c r="K6740" t="s">
        <v>813</v>
      </c>
      <c r="L6740">
        <v>14763.60310147318</v>
      </c>
      <c r="M6740" s="9" t="str">
        <f>Data[[#This Row],[schedule]]&amp;" | "&amp;Data[[#This Row],[section]]</f>
        <v>SCHEDULE 1: REPORT ON RETURN ON INVESTMENT | 1b(ii): Regulatory Investment Value</v>
      </c>
      <c r="N6740" s="9" t="str">
        <f t="shared" si="105"/>
        <v>SCHEDULE 1: REPORT ON RETURN ON INVESTMENT | 1b(ii): Regulatory Investment Value | By category | Proportionate Regulatory Value | RAB proportionate investment</v>
      </c>
    </row>
    <row r="6741" spans="1:14" hidden="1">
      <c r="A6741" t="s">
        <v>3</v>
      </c>
      <c r="B6741">
        <v>2013</v>
      </c>
      <c r="C6741" t="s">
        <v>104</v>
      </c>
      <c r="D6741" t="s">
        <v>107</v>
      </c>
      <c r="E6741" t="s">
        <v>101</v>
      </c>
      <c r="F6741" t="s">
        <v>135</v>
      </c>
      <c r="G6741">
        <v>81</v>
      </c>
      <c r="H6741" t="s">
        <v>127</v>
      </c>
      <c r="I6741">
        <v>2013</v>
      </c>
      <c r="J6741" t="s">
        <v>92</v>
      </c>
      <c r="K6741" t="s">
        <v>784</v>
      </c>
      <c r="L6741">
        <v>1134191.128885722</v>
      </c>
      <c r="M6741" s="9" t="str">
        <f>Data[[#This Row],[schedule]]&amp;" | "&amp;Data[[#This Row],[section]]</f>
        <v>SCHEDULE 1: REPORT ON RETURN ON INVESTMENT | 1b(ii): Regulatory Investment Value</v>
      </c>
      <c r="N6741" s="9" t="str">
        <f t="shared" si="105"/>
        <v>SCHEDULE 1: REPORT ON RETURN ON INVESTMENT | 1b(ii): Regulatory Investment Value | By category | Proportionate Regulatory Value | Regulatory investment value</v>
      </c>
    </row>
    <row r="6742" spans="1:14" hidden="1">
      <c r="A6742" t="s">
        <v>3</v>
      </c>
      <c r="B6742">
        <v>2012</v>
      </c>
      <c r="C6742" t="s">
        <v>200</v>
      </c>
      <c r="D6742" t="s">
        <v>81</v>
      </c>
      <c r="E6742" t="s">
        <v>81</v>
      </c>
      <c r="F6742" t="s">
        <v>81</v>
      </c>
      <c r="G6742">
        <v>8</v>
      </c>
      <c r="H6742" t="s">
        <v>220</v>
      </c>
      <c r="I6742">
        <v>2012</v>
      </c>
      <c r="J6742" t="s">
        <v>92</v>
      </c>
      <c r="K6742" t="s">
        <v>2740</v>
      </c>
      <c r="L6742">
        <v>3747.2653906013111</v>
      </c>
      <c r="M6742" s="9" t="str">
        <f>Data[[#This Row],[schedule]]&amp;" | "&amp;Data[[#This Row],[section]]</f>
        <v xml:space="preserve">SCHEDULE 17: REPORT ON PRICING STATISTICS | </v>
      </c>
      <c r="N6742" s="9" t="str">
        <f t="shared" si="105"/>
        <v>SCHEDULE 17: REPORT ON PRICING STATISTICS | Net operating charges from airfield activities relating to domestic flights of 3 tonnes or more but less than 30 tonnes MCTOW</v>
      </c>
    </row>
    <row r="6743" spans="1:14" hidden="1">
      <c r="A6743" t="s">
        <v>3</v>
      </c>
      <c r="B6743">
        <v>2012</v>
      </c>
      <c r="C6743" t="s">
        <v>200</v>
      </c>
      <c r="D6743" t="s">
        <v>81</v>
      </c>
      <c r="E6743" t="s">
        <v>81</v>
      </c>
      <c r="F6743" t="s">
        <v>81</v>
      </c>
      <c r="G6743">
        <v>9</v>
      </c>
      <c r="H6743" t="s">
        <v>221</v>
      </c>
      <c r="I6743">
        <v>2012</v>
      </c>
      <c r="J6743" t="s">
        <v>92</v>
      </c>
      <c r="K6743" t="s">
        <v>2741</v>
      </c>
      <c r="L6743">
        <v>18033.814403348959</v>
      </c>
      <c r="M6743" s="9" t="str">
        <f>Data[[#This Row],[schedule]]&amp;" | "&amp;Data[[#This Row],[section]]</f>
        <v xml:space="preserve">SCHEDULE 17: REPORT ON PRICING STATISTICS | </v>
      </c>
      <c r="N6743" s="9" t="str">
        <f t="shared" si="105"/>
        <v>SCHEDULE 17: REPORT ON PRICING STATISTICS | Net operating charges from airfield activities relating to domestic flights of 30 tonnes MCTOW or more</v>
      </c>
    </row>
    <row r="6744" spans="1:14" hidden="1">
      <c r="A6744" t="s">
        <v>3</v>
      </c>
      <c r="B6744">
        <v>2012</v>
      </c>
      <c r="C6744" t="s">
        <v>200</v>
      </c>
      <c r="D6744" t="s">
        <v>81</v>
      </c>
      <c r="E6744" t="s">
        <v>81</v>
      </c>
      <c r="F6744" t="s">
        <v>81</v>
      </c>
      <c r="G6744">
        <v>10</v>
      </c>
      <c r="H6744" t="s">
        <v>222</v>
      </c>
      <c r="I6744">
        <v>2012</v>
      </c>
      <c r="J6744" t="s">
        <v>92</v>
      </c>
      <c r="K6744" t="s">
        <v>2742</v>
      </c>
      <c r="L6744">
        <v>56892.134951105421</v>
      </c>
      <c r="M6744" s="9" t="str">
        <f>Data[[#This Row],[schedule]]&amp;" | "&amp;Data[[#This Row],[section]]</f>
        <v xml:space="preserve">SCHEDULE 17: REPORT ON PRICING STATISTICS | </v>
      </c>
      <c r="N6744" s="9" t="str">
        <f t="shared" si="105"/>
        <v>SCHEDULE 17: REPORT ON PRICING STATISTICS | Net operating charges from airfield activities relating to international flights</v>
      </c>
    </row>
    <row r="6745" spans="1:14" hidden="1">
      <c r="A6745" t="s">
        <v>3</v>
      </c>
      <c r="B6745">
        <v>2012</v>
      </c>
      <c r="C6745" t="s">
        <v>200</v>
      </c>
      <c r="D6745" t="s">
        <v>81</v>
      </c>
      <c r="E6745" t="s">
        <v>81</v>
      </c>
      <c r="F6745" t="s">
        <v>81</v>
      </c>
      <c r="G6745">
        <v>11</v>
      </c>
      <c r="H6745" t="s">
        <v>223</v>
      </c>
      <c r="I6745">
        <v>2012</v>
      </c>
      <c r="J6745" t="s">
        <v>92</v>
      </c>
      <c r="K6745" t="s">
        <v>2743</v>
      </c>
      <c r="L6745">
        <v>4632.3282168807273</v>
      </c>
      <c r="M6745" s="9" t="str">
        <f>Data[[#This Row],[schedule]]&amp;" | "&amp;Data[[#This Row],[section]]</f>
        <v xml:space="preserve">SCHEDULE 17: REPORT ON PRICING STATISTICS | </v>
      </c>
      <c r="N6745" s="9" t="str">
        <f t="shared" si="105"/>
        <v>SCHEDULE 17: REPORT ON PRICING STATISTICS | Net operating charges from specified passenger terminal activities relating to domestic passengers</v>
      </c>
    </row>
    <row r="6746" spans="1:14" hidden="1">
      <c r="A6746" t="s">
        <v>3</v>
      </c>
      <c r="B6746">
        <v>2012</v>
      </c>
      <c r="C6746" t="s">
        <v>200</v>
      </c>
      <c r="D6746" t="s">
        <v>81</v>
      </c>
      <c r="E6746" t="s">
        <v>81</v>
      </c>
      <c r="F6746" t="s">
        <v>81</v>
      </c>
      <c r="G6746">
        <v>12</v>
      </c>
      <c r="H6746" t="s">
        <v>224</v>
      </c>
      <c r="I6746">
        <v>2012</v>
      </c>
      <c r="J6746" t="s">
        <v>92</v>
      </c>
      <c r="K6746" t="s">
        <v>2744</v>
      </c>
      <c r="L6746">
        <v>121169.67780695661</v>
      </c>
      <c r="M6746" s="9" t="str">
        <f>Data[[#This Row],[schedule]]&amp;" | "&amp;Data[[#This Row],[section]]</f>
        <v xml:space="preserve">SCHEDULE 17: REPORT ON PRICING STATISTICS | </v>
      </c>
      <c r="N6746" s="9" t="str">
        <f t="shared" si="105"/>
        <v>SCHEDULE 17: REPORT ON PRICING STATISTICS | Net operating charges from specified passenger terminal activities relating to international passengers</v>
      </c>
    </row>
    <row r="6747" spans="1:14" hidden="1">
      <c r="A6747" t="s">
        <v>3</v>
      </c>
      <c r="B6747">
        <v>2012</v>
      </c>
      <c r="C6747" t="s">
        <v>200</v>
      </c>
      <c r="D6747" t="s">
        <v>81</v>
      </c>
      <c r="E6747" t="s">
        <v>81</v>
      </c>
      <c r="F6747" t="s">
        <v>81</v>
      </c>
      <c r="G6747">
        <v>15</v>
      </c>
      <c r="H6747" t="s">
        <v>225</v>
      </c>
      <c r="I6747">
        <v>2012</v>
      </c>
      <c r="J6747" t="s">
        <v>303</v>
      </c>
      <c r="K6747" t="s">
        <v>458</v>
      </c>
      <c r="L6747">
        <v>0</v>
      </c>
      <c r="M6747" s="9" t="str">
        <f>Data[[#This Row],[schedule]]&amp;" | "&amp;Data[[#This Row],[section]]</f>
        <v xml:space="preserve">SCHEDULE 17: REPORT ON PRICING STATISTICS | </v>
      </c>
      <c r="N6747" s="9" t="str">
        <f t="shared" si="105"/>
        <v>SCHEDULE 17: REPORT ON PRICING STATISTICS | Number of domestic passengers on flights of 3 tonnes or more but less than 30 tonnes MCTOW</v>
      </c>
    </row>
    <row r="6748" spans="1:14" hidden="1">
      <c r="A6748" t="s">
        <v>3</v>
      </c>
      <c r="B6748">
        <v>2012</v>
      </c>
      <c r="C6748" t="s">
        <v>200</v>
      </c>
      <c r="D6748" t="s">
        <v>81</v>
      </c>
      <c r="E6748" t="s">
        <v>81</v>
      </c>
      <c r="F6748" t="s">
        <v>81</v>
      </c>
      <c r="G6748">
        <v>16</v>
      </c>
      <c r="H6748" t="s">
        <v>226</v>
      </c>
      <c r="I6748">
        <v>2012</v>
      </c>
      <c r="J6748" t="s">
        <v>303</v>
      </c>
      <c r="K6748" t="s">
        <v>458</v>
      </c>
      <c r="L6748">
        <v>0</v>
      </c>
      <c r="M6748" s="9" t="str">
        <f>Data[[#This Row],[schedule]]&amp;" | "&amp;Data[[#This Row],[section]]</f>
        <v xml:space="preserve">SCHEDULE 17: REPORT ON PRICING STATISTICS | </v>
      </c>
      <c r="N6748" s="9" t="str">
        <f t="shared" si="105"/>
        <v>SCHEDULE 17: REPORT ON PRICING STATISTICS | Number of domestic passengers on flights of 30 tonnes MCTOW or more</v>
      </c>
    </row>
    <row r="6749" spans="1:14" hidden="1">
      <c r="A6749" t="s">
        <v>3</v>
      </c>
      <c r="B6749">
        <v>2012</v>
      </c>
      <c r="C6749" t="s">
        <v>200</v>
      </c>
      <c r="D6749" t="s">
        <v>81</v>
      </c>
      <c r="E6749" t="s">
        <v>81</v>
      </c>
      <c r="F6749" t="s">
        <v>81</v>
      </c>
      <c r="G6749">
        <v>17</v>
      </c>
      <c r="H6749" t="s">
        <v>227</v>
      </c>
      <c r="I6749">
        <v>2012</v>
      </c>
      <c r="J6749" t="s">
        <v>303</v>
      </c>
      <c r="K6749" t="s">
        <v>2745</v>
      </c>
      <c r="L6749">
        <v>7769207</v>
      </c>
      <c r="M6749" s="9" t="str">
        <f>Data[[#This Row],[schedule]]&amp;" | "&amp;Data[[#This Row],[section]]</f>
        <v xml:space="preserve">SCHEDULE 17: REPORT ON PRICING STATISTICS | </v>
      </c>
      <c r="N6749" s="9" t="str">
        <f t="shared" si="105"/>
        <v xml:space="preserve">SCHEDULE 17: REPORT ON PRICING STATISTICS | Number of international passengers </v>
      </c>
    </row>
    <row r="6750" spans="1:14" hidden="1">
      <c r="A6750" t="s">
        <v>3</v>
      </c>
      <c r="B6750">
        <v>2012</v>
      </c>
      <c r="C6750" t="s">
        <v>200</v>
      </c>
      <c r="D6750" t="s">
        <v>81</v>
      </c>
      <c r="E6750" t="s">
        <v>81</v>
      </c>
      <c r="F6750" t="s">
        <v>81</v>
      </c>
      <c r="G6750">
        <v>20</v>
      </c>
      <c r="H6750" t="s">
        <v>228</v>
      </c>
      <c r="I6750">
        <v>2012</v>
      </c>
      <c r="J6750" t="s">
        <v>304</v>
      </c>
      <c r="K6750" t="s">
        <v>2746</v>
      </c>
      <c r="L6750">
        <v>439987.25099999987</v>
      </c>
      <c r="M6750" s="9" t="str">
        <f>Data[[#This Row],[schedule]]&amp;" | "&amp;Data[[#This Row],[section]]</f>
        <v xml:space="preserve">SCHEDULE 17: REPORT ON PRICING STATISTICS | </v>
      </c>
      <c r="N6750" s="9" t="str">
        <f t="shared" si="105"/>
        <v>SCHEDULE 17: REPORT ON PRICING STATISTICS | Total MCTOW of domestic flights of 3 tonnes or more but less than 30 tonnes MCTOW</v>
      </c>
    </row>
    <row r="6751" spans="1:14" hidden="1">
      <c r="A6751" t="s">
        <v>3</v>
      </c>
      <c r="B6751">
        <v>2012</v>
      </c>
      <c r="C6751" t="s">
        <v>200</v>
      </c>
      <c r="D6751" t="s">
        <v>81</v>
      </c>
      <c r="E6751" t="s">
        <v>81</v>
      </c>
      <c r="F6751" t="s">
        <v>81</v>
      </c>
      <c r="G6751">
        <v>21</v>
      </c>
      <c r="H6751" t="s">
        <v>229</v>
      </c>
      <c r="I6751">
        <v>2012</v>
      </c>
      <c r="J6751" t="s">
        <v>304</v>
      </c>
      <c r="K6751" t="s">
        <v>2747</v>
      </c>
      <c r="L6751">
        <v>1269962.243</v>
      </c>
      <c r="M6751" s="9" t="str">
        <f>Data[[#This Row],[schedule]]&amp;" | "&amp;Data[[#This Row],[section]]</f>
        <v xml:space="preserve">SCHEDULE 17: REPORT ON PRICING STATISTICS | </v>
      </c>
      <c r="N6751" s="9" t="str">
        <f t="shared" si="105"/>
        <v>SCHEDULE 17: REPORT ON PRICING STATISTICS | Total MCTOW of domestic flights of 30 tonnes MCTOW or more</v>
      </c>
    </row>
    <row r="6752" spans="1:14" hidden="1">
      <c r="A6752" t="s">
        <v>3</v>
      </c>
      <c r="B6752">
        <v>2012</v>
      </c>
      <c r="C6752" t="s">
        <v>200</v>
      </c>
      <c r="D6752" t="s">
        <v>81</v>
      </c>
      <c r="E6752" t="s">
        <v>81</v>
      </c>
      <c r="F6752" t="s">
        <v>81</v>
      </c>
      <c r="G6752">
        <v>22</v>
      </c>
      <c r="H6752" t="s">
        <v>230</v>
      </c>
      <c r="I6752">
        <v>2012</v>
      </c>
      <c r="J6752" t="s">
        <v>304</v>
      </c>
      <c r="K6752" t="s">
        <v>2748</v>
      </c>
      <c r="L6752">
        <v>4085574.4120000009</v>
      </c>
      <c r="M6752" s="9" t="str">
        <f>Data[[#This Row],[schedule]]&amp;" | "&amp;Data[[#This Row],[section]]</f>
        <v xml:space="preserve">SCHEDULE 17: REPORT ON PRICING STATISTICS | </v>
      </c>
      <c r="N6752" s="9" t="str">
        <f t="shared" si="105"/>
        <v xml:space="preserve">SCHEDULE 17: REPORT ON PRICING STATISTICS | Total MCTOW of international flights </v>
      </c>
    </row>
    <row r="6753" spans="1:14" hidden="1">
      <c r="A6753" t="s">
        <v>3</v>
      </c>
      <c r="B6753">
        <v>2012</v>
      </c>
      <c r="C6753" t="s">
        <v>200</v>
      </c>
      <c r="D6753" t="s">
        <v>81</v>
      </c>
      <c r="E6753" t="s">
        <v>81</v>
      </c>
      <c r="F6753" t="s">
        <v>81</v>
      </c>
      <c r="G6753">
        <v>25</v>
      </c>
      <c r="H6753" t="s">
        <v>231</v>
      </c>
      <c r="I6753">
        <v>2012</v>
      </c>
      <c r="J6753" t="s">
        <v>305</v>
      </c>
      <c r="K6753" t="s">
        <v>1010</v>
      </c>
      <c r="M6753" s="9" t="str">
        <f>Data[[#This Row],[schedule]]&amp;" | "&amp;Data[[#This Row],[section]]</f>
        <v xml:space="preserve">SCHEDULE 17: REPORT ON PRICING STATISTICS | </v>
      </c>
      <c r="N6753" s="9" t="str">
        <f t="shared" si="105"/>
        <v>SCHEDULE 17: REPORT ON PRICING STATISTICS | Average charge from airfield activities relating to domestic flights of 3 tonnes or more but less than 30 tonnes MCTOW</v>
      </c>
    </row>
    <row r="6754" spans="1:14" hidden="1">
      <c r="A6754" t="s">
        <v>3</v>
      </c>
      <c r="B6754">
        <v>2012</v>
      </c>
      <c r="C6754" t="s">
        <v>200</v>
      </c>
      <c r="D6754" t="s">
        <v>81</v>
      </c>
      <c r="E6754" t="s">
        <v>81</v>
      </c>
      <c r="F6754" t="s">
        <v>81</v>
      </c>
      <c r="G6754">
        <v>25</v>
      </c>
      <c r="H6754" t="s">
        <v>231</v>
      </c>
      <c r="I6754">
        <v>2012</v>
      </c>
      <c r="J6754" t="s">
        <v>306</v>
      </c>
      <c r="K6754" t="s">
        <v>2749</v>
      </c>
      <c r="L6754">
        <v>8.5167590244593487</v>
      </c>
      <c r="M6754" s="9" t="str">
        <f>Data[[#This Row],[schedule]]&amp;" | "&amp;Data[[#This Row],[section]]</f>
        <v xml:space="preserve">SCHEDULE 17: REPORT ON PRICING STATISTICS | </v>
      </c>
      <c r="N6754" s="9" t="str">
        <f t="shared" si="105"/>
        <v>SCHEDULE 17: REPORT ON PRICING STATISTICS | Average charge from airfield activities relating to domestic flights of 3 tonnes or more but less than 30 tonnes MCTOW</v>
      </c>
    </row>
    <row r="6755" spans="1:14" hidden="1">
      <c r="A6755" t="s">
        <v>3</v>
      </c>
      <c r="B6755">
        <v>2012</v>
      </c>
      <c r="C6755" t="s">
        <v>200</v>
      </c>
      <c r="D6755" t="s">
        <v>81</v>
      </c>
      <c r="E6755" t="s">
        <v>81</v>
      </c>
      <c r="F6755" t="s">
        <v>81</v>
      </c>
      <c r="G6755">
        <v>26</v>
      </c>
      <c r="H6755" t="s">
        <v>232</v>
      </c>
      <c r="I6755">
        <v>2012</v>
      </c>
      <c r="J6755" t="s">
        <v>305</v>
      </c>
      <c r="K6755" t="s">
        <v>1010</v>
      </c>
      <c r="M6755" s="9" t="str">
        <f>Data[[#This Row],[schedule]]&amp;" | "&amp;Data[[#This Row],[section]]</f>
        <v xml:space="preserve">SCHEDULE 17: REPORT ON PRICING STATISTICS | </v>
      </c>
      <c r="N6755" s="9" t="str">
        <f t="shared" si="105"/>
        <v>SCHEDULE 17: REPORT ON PRICING STATISTICS | Average charge from airfield activities relating to domestic flights of 30 tonnes MCTOW or more</v>
      </c>
    </row>
    <row r="6756" spans="1:14" hidden="1">
      <c r="A6756" t="s">
        <v>3</v>
      </c>
      <c r="B6756">
        <v>2012</v>
      </c>
      <c r="C6756" t="s">
        <v>200</v>
      </c>
      <c r="D6756" t="s">
        <v>81</v>
      </c>
      <c r="E6756" t="s">
        <v>81</v>
      </c>
      <c r="F6756" t="s">
        <v>81</v>
      </c>
      <c r="G6756">
        <v>26</v>
      </c>
      <c r="H6756" t="s">
        <v>232</v>
      </c>
      <c r="I6756">
        <v>2012</v>
      </c>
      <c r="J6756" t="s">
        <v>306</v>
      </c>
      <c r="K6756" t="s">
        <v>2750</v>
      </c>
      <c r="L6756">
        <v>14.200276033993051</v>
      </c>
      <c r="M6756" s="9" t="str">
        <f>Data[[#This Row],[schedule]]&amp;" | "&amp;Data[[#This Row],[section]]</f>
        <v xml:space="preserve">SCHEDULE 17: REPORT ON PRICING STATISTICS | </v>
      </c>
      <c r="N6756" s="9" t="str">
        <f t="shared" si="105"/>
        <v>SCHEDULE 17: REPORT ON PRICING STATISTICS | Average charge from airfield activities relating to domestic flights of 30 tonnes MCTOW or more</v>
      </c>
    </row>
    <row r="6757" spans="1:14" hidden="1">
      <c r="A6757" t="s">
        <v>3</v>
      </c>
      <c r="B6757">
        <v>2012</v>
      </c>
      <c r="C6757" t="s">
        <v>200</v>
      </c>
      <c r="D6757" t="s">
        <v>81</v>
      </c>
      <c r="E6757" t="s">
        <v>81</v>
      </c>
      <c r="F6757" t="s">
        <v>81</v>
      </c>
      <c r="G6757">
        <v>27</v>
      </c>
      <c r="H6757" t="s">
        <v>233</v>
      </c>
      <c r="I6757">
        <v>2012</v>
      </c>
      <c r="J6757" t="s">
        <v>305</v>
      </c>
      <c r="K6757" t="s">
        <v>2751</v>
      </c>
      <c r="L6757">
        <v>7.3227724465451134</v>
      </c>
      <c r="M6757" s="9" t="str">
        <f>Data[[#This Row],[schedule]]&amp;" | "&amp;Data[[#This Row],[section]]</f>
        <v xml:space="preserve">SCHEDULE 17: REPORT ON PRICING STATISTICS | </v>
      </c>
      <c r="N6757" s="9" t="str">
        <f t="shared" si="105"/>
        <v>SCHEDULE 17: REPORT ON PRICING STATISTICS | Average charge from airfield activities relating to international flights</v>
      </c>
    </row>
    <row r="6758" spans="1:14" hidden="1">
      <c r="A6758" t="s">
        <v>3</v>
      </c>
      <c r="B6758">
        <v>2012</v>
      </c>
      <c r="C6758" t="s">
        <v>200</v>
      </c>
      <c r="D6758" t="s">
        <v>81</v>
      </c>
      <c r="E6758" t="s">
        <v>81</v>
      </c>
      <c r="F6758" t="s">
        <v>81</v>
      </c>
      <c r="G6758">
        <v>27</v>
      </c>
      <c r="H6758" t="s">
        <v>233</v>
      </c>
      <c r="I6758">
        <v>2012</v>
      </c>
      <c r="J6758" t="s">
        <v>306</v>
      </c>
      <c r="K6758" t="s">
        <v>2752</v>
      </c>
      <c r="L6758">
        <v>13.925125138830889</v>
      </c>
      <c r="M6758" s="9" t="str">
        <f>Data[[#This Row],[schedule]]&amp;" | "&amp;Data[[#This Row],[section]]</f>
        <v xml:space="preserve">SCHEDULE 17: REPORT ON PRICING STATISTICS | </v>
      </c>
      <c r="N6758" s="9" t="str">
        <f t="shared" si="105"/>
        <v>SCHEDULE 17: REPORT ON PRICING STATISTICS | Average charge from airfield activities relating to international flights</v>
      </c>
    </row>
    <row r="6759" spans="1:14" hidden="1">
      <c r="A6759" t="s">
        <v>3</v>
      </c>
      <c r="B6759">
        <v>2012</v>
      </c>
      <c r="C6759" t="s">
        <v>200</v>
      </c>
      <c r="D6759" t="s">
        <v>81</v>
      </c>
      <c r="E6759" t="s">
        <v>81</v>
      </c>
      <c r="F6759" t="s">
        <v>81</v>
      </c>
      <c r="G6759">
        <v>29</v>
      </c>
      <c r="H6759" t="s">
        <v>234</v>
      </c>
      <c r="I6759">
        <v>2012</v>
      </c>
      <c r="J6759" t="s">
        <v>307</v>
      </c>
      <c r="K6759" t="s">
        <v>1010</v>
      </c>
      <c r="M6759" s="9" t="str">
        <f>Data[[#This Row],[schedule]]&amp;" | "&amp;Data[[#This Row],[section]]</f>
        <v xml:space="preserve">SCHEDULE 17: REPORT ON PRICING STATISTICS | </v>
      </c>
      <c r="N6759" s="9" t="str">
        <f t="shared" si="105"/>
        <v>SCHEDULE 17: REPORT ON PRICING STATISTICS | Average charge from specified passenger terminal activities</v>
      </c>
    </row>
    <row r="6760" spans="1:14" hidden="1">
      <c r="A6760" t="s">
        <v>3</v>
      </c>
      <c r="B6760">
        <v>2012</v>
      </c>
      <c r="C6760" t="s">
        <v>200</v>
      </c>
      <c r="D6760" t="s">
        <v>81</v>
      </c>
      <c r="E6760" t="s">
        <v>81</v>
      </c>
      <c r="F6760" t="s">
        <v>81</v>
      </c>
      <c r="G6760">
        <v>29</v>
      </c>
      <c r="H6760" t="s">
        <v>234</v>
      </c>
      <c r="I6760">
        <v>2012</v>
      </c>
      <c r="J6760" t="s">
        <v>308</v>
      </c>
      <c r="K6760" t="s">
        <v>2753</v>
      </c>
      <c r="L6760">
        <v>15.596144858407881</v>
      </c>
      <c r="M6760" s="9" t="str">
        <f>Data[[#This Row],[schedule]]&amp;" | "&amp;Data[[#This Row],[section]]</f>
        <v xml:space="preserve">SCHEDULE 17: REPORT ON PRICING STATISTICS | </v>
      </c>
      <c r="N6760" s="9" t="str">
        <f t="shared" si="105"/>
        <v>SCHEDULE 17: REPORT ON PRICING STATISTICS | Average charge from specified passenger terminal activities</v>
      </c>
    </row>
    <row r="6761" spans="1:14" hidden="1">
      <c r="A6761" t="s">
        <v>3</v>
      </c>
      <c r="B6761">
        <v>2012</v>
      </c>
      <c r="C6761" t="s">
        <v>200</v>
      </c>
      <c r="D6761" t="s">
        <v>81</v>
      </c>
      <c r="E6761" t="s">
        <v>81</v>
      </c>
      <c r="F6761" t="s">
        <v>81</v>
      </c>
      <c r="G6761">
        <v>31</v>
      </c>
      <c r="H6761" t="s">
        <v>235</v>
      </c>
      <c r="I6761">
        <v>2012</v>
      </c>
      <c r="J6761" t="s">
        <v>307</v>
      </c>
      <c r="K6761" t="s">
        <v>1010</v>
      </c>
      <c r="M6761" s="9" t="str">
        <f>Data[[#This Row],[schedule]]&amp;" | "&amp;Data[[#This Row],[section]]</f>
        <v xml:space="preserve">SCHEDULE 17: REPORT ON PRICING STATISTICS | </v>
      </c>
      <c r="N6761" s="9" t="str">
        <f t="shared" si="105"/>
        <v>SCHEDULE 17: REPORT ON PRICING STATISTICS | Average charge from airfield activities and specified passenger terminal activities</v>
      </c>
    </row>
    <row r="6762" spans="1:14" hidden="1">
      <c r="A6762" t="s">
        <v>3</v>
      </c>
      <c r="B6762">
        <v>2012</v>
      </c>
      <c r="C6762" t="s">
        <v>200</v>
      </c>
      <c r="D6762" t="s">
        <v>81</v>
      </c>
      <c r="E6762" t="s">
        <v>81</v>
      </c>
      <c r="F6762" t="s">
        <v>81</v>
      </c>
      <c r="G6762">
        <v>31</v>
      </c>
      <c r="H6762" t="s">
        <v>235</v>
      </c>
      <c r="I6762">
        <v>2012</v>
      </c>
      <c r="J6762" t="s">
        <v>308</v>
      </c>
      <c r="K6762" t="s">
        <v>2754</v>
      </c>
      <c r="L6762">
        <v>22.918917304952998</v>
      </c>
      <c r="M6762" s="9" t="str">
        <f>Data[[#This Row],[schedule]]&amp;" | "&amp;Data[[#This Row],[section]]</f>
        <v xml:space="preserve">SCHEDULE 17: REPORT ON PRICING STATISTICS | </v>
      </c>
      <c r="N6762" s="9" t="str">
        <f t="shared" si="105"/>
        <v>SCHEDULE 17: REPORT ON PRICING STATISTICS | Average charge from airfield activities and specified passenger terminal activities</v>
      </c>
    </row>
    <row r="6763" spans="1:14">
      <c r="A6763" t="s">
        <v>3</v>
      </c>
      <c r="B6763">
        <v>2012</v>
      </c>
      <c r="C6763" t="s">
        <v>4984</v>
      </c>
      <c r="D6763" t="s">
        <v>4985</v>
      </c>
      <c r="E6763" t="s">
        <v>81</v>
      </c>
      <c r="F6763" t="s">
        <v>4986</v>
      </c>
      <c r="G6763">
        <v>10</v>
      </c>
      <c r="H6763" t="s">
        <v>6575</v>
      </c>
      <c r="I6763">
        <v>2012</v>
      </c>
      <c r="J6763" t="s">
        <v>4988</v>
      </c>
      <c r="K6763" t="s">
        <v>6576</v>
      </c>
      <c r="L6763">
        <v>4732</v>
      </c>
      <c r="M6763" s="9" t="str">
        <f>Data[[#This Row],[schedule]]&amp;" | "&amp;Data[[#This Row],[section]]</f>
        <v>SCHEDULE 16: REPORT ON ASSOCIATED STATISTICS | 16a: Aircraft statistics: (i) International air passenger services</v>
      </c>
      <c r="N6763" s="9" t="str">
        <f t="shared" si="105"/>
        <v>SCHEDULE 16: REPORT ON ASSOCIATED STATISTICS | 16a: Aircraft statistics: (i) International air passenger services | Total number of landings | Aircraft type: Boeing - B777</v>
      </c>
    </row>
    <row r="6764" spans="1:14">
      <c r="A6764" t="s">
        <v>3</v>
      </c>
      <c r="B6764">
        <v>2012</v>
      </c>
      <c r="C6764" t="s">
        <v>4984</v>
      </c>
      <c r="D6764" t="s">
        <v>4985</v>
      </c>
      <c r="E6764" t="s">
        <v>81</v>
      </c>
      <c r="F6764" t="s">
        <v>4990</v>
      </c>
      <c r="G6764">
        <v>10</v>
      </c>
      <c r="H6764" t="s">
        <v>6575</v>
      </c>
      <c r="I6764">
        <v>2012</v>
      </c>
      <c r="J6764" t="s">
        <v>304</v>
      </c>
      <c r="K6764" t="s">
        <v>6577</v>
      </c>
      <c r="L6764">
        <v>1506999.517</v>
      </c>
      <c r="M6764" s="9" t="str">
        <f>Data[[#This Row],[schedule]]&amp;" | "&amp;Data[[#This Row],[section]]</f>
        <v>SCHEDULE 16: REPORT ON ASSOCIATED STATISTICS | 16a: Aircraft statistics: (i) International air passenger services</v>
      </c>
      <c r="N6764" s="9" t="str">
        <f t="shared" si="105"/>
        <v>SCHEDULE 16: REPORT ON ASSOCIATED STATISTICS | 16a: Aircraft statistics: (i) International air passenger services | Total MCTOW | Aircraft type: Boeing - B777</v>
      </c>
    </row>
    <row r="6765" spans="1:14">
      <c r="A6765" t="s">
        <v>3</v>
      </c>
      <c r="B6765">
        <v>2012</v>
      </c>
      <c r="C6765" t="s">
        <v>4984</v>
      </c>
      <c r="D6765" t="s">
        <v>4985</v>
      </c>
      <c r="E6765" t="s">
        <v>81</v>
      </c>
      <c r="F6765" t="s">
        <v>4986</v>
      </c>
      <c r="G6765">
        <v>11</v>
      </c>
      <c r="H6765" t="s">
        <v>6578</v>
      </c>
      <c r="I6765">
        <v>2012</v>
      </c>
      <c r="J6765" t="s">
        <v>4988</v>
      </c>
      <c r="K6765" t="s">
        <v>6579</v>
      </c>
      <c r="L6765">
        <v>6034</v>
      </c>
      <c r="M6765" s="9" t="str">
        <f>Data[[#This Row],[schedule]]&amp;" | "&amp;Data[[#This Row],[section]]</f>
        <v>SCHEDULE 16: REPORT ON ASSOCIATED STATISTICS | 16a: Aircraft statistics: (i) International air passenger services</v>
      </c>
      <c r="N6765" s="9" t="str">
        <f t="shared" si="105"/>
        <v>SCHEDULE 16: REPORT ON ASSOCIATED STATISTICS | 16a: Aircraft statistics: (i) International air passenger services | Total number of landings | Aircraft type: Boeing - B737</v>
      </c>
    </row>
    <row r="6766" spans="1:14">
      <c r="A6766" t="s">
        <v>3</v>
      </c>
      <c r="B6766">
        <v>2012</v>
      </c>
      <c r="C6766" t="s">
        <v>4984</v>
      </c>
      <c r="D6766" t="s">
        <v>4985</v>
      </c>
      <c r="E6766" t="s">
        <v>81</v>
      </c>
      <c r="F6766" t="s">
        <v>4990</v>
      </c>
      <c r="G6766">
        <v>11</v>
      </c>
      <c r="H6766" t="s">
        <v>6578</v>
      </c>
      <c r="I6766">
        <v>2012</v>
      </c>
      <c r="J6766" t="s">
        <v>304</v>
      </c>
      <c r="K6766" t="s">
        <v>6580</v>
      </c>
      <c r="L6766">
        <v>473662.33600000001</v>
      </c>
      <c r="M6766" s="9" t="str">
        <f>Data[[#This Row],[schedule]]&amp;" | "&amp;Data[[#This Row],[section]]</f>
        <v>SCHEDULE 16: REPORT ON ASSOCIATED STATISTICS | 16a: Aircraft statistics: (i) International air passenger services</v>
      </c>
      <c r="N6766" s="9" t="str">
        <f t="shared" si="105"/>
        <v>SCHEDULE 16: REPORT ON ASSOCIATED STATISTICS | 16a: Aircraft statistics: (i) International air passenger services | Total MCTOW | Aircraft type: Boeing - B737</v>
      </c>
    </row>
    <row r="6767" spans="1:14">
      <c r="A6767" t="s">
        <v>3</v>
      </c>
      <c r="B6767">
        <v>2012</v>
      </c>
      <c r="C6767" t="s">
        <v>4984</v>
      </c>
      <c r="D6767" t="s">
        <v>4985</v>
      </c>
      <c r="E6767" t="s">
        <v>81</v>
      </c>
      <c r="F6767" t="s">
        <v>4986</v>
      </c>
      <c r="G6767">
        <v>12</v>
      </c>
      <c r="H6767" t="s">
        <v>6581</v>
      </c>
      <c r="I6767">
        <v>2012</v>
      </c>
      <c r="J6767" t="s">
        <v>4988</v>
      </c>
      <c r="K6767" t="s">
        <v>6582</v>
      </c>
      <c r="L6767">
        <v>2258</v>
      </c>
      <c r="M6767" s="9" t="str">
        <f>Data[[#This Row],[schedule]]&amp;" | "&amp;Data[[#This Row],[section]]</f>
        <v>SCHEDULE 16: REPORT ON ASSOCIATED STATISTICS | 16a: Aircraft statistics: (i) International air passenger services</v>
      </c>
      <c r="N6767" s="9" t="str">
        <f t="shared" si="105"/>
        <v>SCHEDULE 16: REPORT ON ASSOCIATED STATISTICS | 16a: Aircraft statistics: (i) International air passenger services | Total number of landings | Aircraft type: Boeing - B767</v>
      </c>
    </row>
    <row r="6768" spans="1:14">
      <c r="A6768" t="s">
        <v>3</v>
      </c>
      <c r="B6768">
        <v>2012</v>
      </c>
      <c r="C6768" t="s">
        <v>4984</v>
      </c>
      <c r="D6768" t="s">
        <v>4985</v>
      </c>
      <c r="E6768" t="s">
        <v>81</v>
      </c>
      <c r="F6768" t="s">
        <v>4990</v>
      </c>
      <c r="G6768">
        <v>12</v>
      </c>
      <c r="H6768" t="s">
        <v>6581</v>
      </c>
      <c r="I6768">
        <v>2012</v>
      </c>
      <c r="J6768" t="s">
        <v>304</v>
      </c>
      <c r="K6768" t="s">
        <v>6583</v>
      </c>
      <c r="L6768">
        <v>421158.57</v>
      </c>
      <c r="M6768" s="9" t="str">
        <f>Data[[#This Row],[schedule]]&amp;" | "&amp;Data[[#This Row],[section]]</f>
        <v>SCHEDULE 16: REPORT ON ASSOCIATED STATISTICS | 16a: Aircraft statistics: (i) International air passenger services</v>
      </c>
      <c r="N6768" s="9" t="str">
        <f t="shared" si="105"/>
        <v>SCHEDULE 16: REPORT ON ASSOCIATED STATISTICS | 16a: Aircraft statistics: (i) International air passenger services | Total MCTOW | Aircraft type: Boeing - B767</v>
      </c>
    </row>
    <row r="6769" spans="1:14">
      <c r="A6769" t="s">
        <v>3</v>
      </c>
      <c r="B6769">
        <v>2012</v>
      </c>
      <c r="C6769" t="s">
        <v>4984</v>
      </c>
      <c r="D6769" t="s">
        <v>4985</v>
      </c>
      <c r="E6769" t="s">
        <v>81</v>
      </c>
      <c r="F6769" t="s">
        <v>4986</v>
      </c>
      <c r="G6769">
        <v>13</v>
      </c>
      <c r="H6769" t="s">
        <v>6584</v>
      </c>
      <c r="I6769">
        <v>2012</v>
      </c>
      <c r="J6769" t="s">
        <v>4988</v>
      </c>
      <c r="K6769" t="s">
        <v>6585</v>
      </c>
      <c r="L6769">
        <v>1496</v>
      </c>
      <c r="M6769" s="9" t="str">
        <f>Data[[#This Row],[schedule]]&amp;" | "&amp;Data[[#This Row],[section]]</f>
        <v>SCHEDULE 16: REPORT ON ASSOCIATED STATISTICS | 16a: Aircraft statistics: (i) International air passenger services</v>
      </c>
      <c r="N6769" s="9" t="str">
        <f t="shared" si="105"/>
        <v>SCHEDULE 16: REPORT ON ASSOCIATED STATISTICS | 16a: Aircraft statistics: (i) International air passenger services | Total number of landings | Aircraft type: Airbus - A340</v>
      </c>
    </row>
    <row r="6770" spans="1:14">
      <c r="A6770" t="s">
        <v>3</v>
      </c>
      <c r="B6770">
        <v>2012</v>
      </c>
      <c r="C6770" t="s">
        <v>4984</v>
      </c>
      <c r="D6770" t="s">
        <v>4985</v>
      </c>
      <c r="E6770" t="s">
        <v>81</v>
      </c>
      <c r="F6770" t="s">
        <v>4990</v>
      </c>
      <c r="G6770">
        <v>13</v>
      </c>
      <c r="H6770" t="s">
        <v>6584</v>
      </c>
      <c r="I6770">
        <v>2012</v>
      </c>
      <c r="J6770" t="s">
        <v>304</v>
      </c>
      <c r="K6770" t="s">
        <v>6586</v>
      </c>
      <c r="L6770">
        <v>407260</v>
      </c>
      <c r="M6770" s="9" t="str">
        <f>Data[[#This Row],[schedule]]&amp;" | "&amp;Data[[#This Row],[section]]</f>
        <v>SCHEDULE 16: REPORT ON ASSOCIATED STATISTICS | 16a: Aircraft statistics: (i) International air passenger services</v>
      </c>
      <c r="N6770" s="9" t="str">
        <f t="shared" si="105"/>
        <v>SCHEDULE 16: REPORT ON ASSOCIATED STATISTICS | 16a: Aircraft statistics: (i) International air passenger services | Total MCTOW | Aircraft type: Airbus - A340</v>
      </c>
    </row>
    <row r="6771" spans="1:14">
      <c r="A6771" t="s">
        <v>3</v>
      </c>
      <c r="B6771">
        <v>2012</v>
      </c>
      <c r="C6771" t="s">
        <v>4984</v>
      </c>
      <c r="D6771" t="s">
        <v>4985</v>
      </c>
      <c r="E6771" t="s">
        <v>81</v>
      </c>
      <c r="F6771" t="s">
        <v>4986</v>
      </c>
      <c r="G6771">
        <v>14</v>
      </c>
      <c r="H6771" t="s">
        <v>6587</v>
      </c>
      <c r="I6771">
        <v>2012</v>
      </c>
      <c r="J6771" t="s">
        <v>4988</v>
      </c>
      <c r="K6771" t="s">
        <v>6588</v>
      </c>
      <c r="L6771">
        <v>979</v>
      </c>
      <c r="M6771" s="9" t="str">
        <f>Data[[#This Row],[schedule]]&amp;" | "&amp;Data[[#This Row],[section]]</f>
        <v>SCHEDULE 16: REPORT ON ASSOCIATED STATISTICS | 16a: Aircraft statistics: (i) International air passenger services</v>
      </c>
      <c r="N6771" s="9" t="str">
        <f t="shared" si="105"/>
        <v>SCHEDULE 16: REPORT ON ASSOCIATED STATISTICS | 16a: Aircraft statistics: (i) International air passenger services | Total number of landings | Aircraft type: Boeing - B747</v>
      </c>
    </row>
    <row r="6772" spans="1:14">
      <c r="A6772" t="s">
        <v>3</v>
      </c>
      <c r="B6772">
        <v>2012</v>
      </c>
      <c r="C6772" t="s">
        <v>4984</v>
      </c>
      <c r="D6772" t="s">
        <v>4985</v>
      </c>
      <c r="E6772" t="s">
        <v>81</v>
      </c>
      <c r="F6772" t="s">
        <v>4990</v>
      </c>
      <c r="G6772">
        <v>14</v>
      </c>
      <c r="H6772" t="s">
        <v>6587</v>
      </c>
      <c r="I6772">
        <v>2012</v>
      </c>
      <c r="J6772" t="s">
        <v>304</v>
      </c>
      <c r="K6772" t="s">
        <v>6589</v>
      </c>
      <c r="L6772">
        <v>386453.73499999999</v>
      </c>
      <c r="M6772" s="9" t="str">
        <f>Data[[#This Row],[schedule]]&amp;" | "&amp;Data[[#This Row],[section]]</f>
        <v>SCHEDULE 16: REPORT ON ASSOCIATED STATISTICS | 16a: Aircraft statistics: (i) International air passenger services</v>
      </c>
      <c r="N6772" s="9" t="str">
        <f t="shared" si="105"/>
        <v>SCHEDULE 16: REPORT ON ASSOCIATED STATISTICS | 16a: Aircraft statistics: (i) International air passenger services | Total MCTOW | Aircraft type: Boeing - B747</v>
      </c>
    </row>
    <row r="6773" spans="1:14">
      <c r="A6773" t="s">
        <v>3</v>
      </c>
      <c r="B6773">
        <v>2012</v>
      </c>
      <c r="C6773" t="s">
        <v>4984</v>
      </c>
      <c r="D6773" t="s">
        <v>4985</v>
      </c>
      <c r="E6773" t="s">
        <v>81</v>
      </c>
      <c r="F6773" t="s">
        <v>4986</v>
      </c>
      <c r="G6773">
        <v>15</v>
      </c>
      <c r="H6773" t="s">
        <v>6247</v>
      </c>
      <c r="I6773">
        <v>2012</v>
      </c>
      <c r="J6773" t="s">
        <v>4988</v>
      </c>
      <c r="K6773" t="s">
        <v>6590</v>
      </c>
      <c r="L6773">
        <v>4787</v>
      </c>
      <c r="M6773" s="9" t="str">
        <f>Data[[#This Row],[schedule]]&amp;" | "&amp;Data[[#This Row],[section]]</f>
        <v>SCHEDULE 16: REPORT ON ASSOCIATED STATISTICS | 16a: Aircraft statistics: (i) International air passenger services</v>
      </c>
      <c r="N6773" s="9" t="str">
        <f t="shared" si="105"/>
        <v>SCHEDULE 16: REPORT ON ASSOCIATED STATISTICS | 16a: Aircraft statistics: (i) International air passenger services | Total number of landings | Aircraft type: Airbus - A320</v>
      </c>
    </row>
    <row r="6774" spans="1:14">
      <c r="A6774" t="s">
        <v>3</v>
      </c>
      <c r="B6774">
        <v>2012</v>
      </c>
      <c r="C6774" t="s">
        <v>4984</v>
      </c>
      <c r="D6774" t="s">
        <v>4985</v>
      </c>
      <c r="E6774" t="s">
        <v>81</v>
      </c>
      <c r="F6774" t="s">
        <v>4990</v>
      </c>
      <c r="G6774">
        <v>15</v>
      </c>
      <c r="H6774" t="s">
        <v>6247</v>
      </c>
      <c r="I6774">
        <v>2012</v>
      </c>
      <c r="J6774" t="s">
        <v>304</v>
      </c>
      <c r="K6774" t="s">
        <v>6591</v>
      </c>
      <c r="L6774">
        <v>367848</v>
      </c>
      <c r="M6774" s="9" t="str">
        <f>Data[[#This Row],[schedule]]&amp;" | "&amp;Data[[#This Row],[section]]</f>
        <v>SCHEDULE 16: REPORT ON ASSOCIATED STATISTICS | 16a: Aircraft statistics: (i) International air passenger services</v>
      </c>
      <c r="N6774" s="9" t="str">
        <f t="shared" si="105"/>
        <v>SCHEDULE 16: REPORT ON ASSOCIATED STATISTICS | 16a: Aircraft statistics: (i) International air passenger services | Total MCTOW | Aircraft type: Airbus - A320</v>
      </c>
    </row>
    <row r="6775" spans="1:14">
      <c r="A6775" t="s">
        <v>3</v>
      </c>
      <c r="B6775">
        <v>2012</v>
      </c>
      <c r="C6775" t="s">
        <v>4984</v>
      </c>
      <c r="D6775" t="s">
        <v>4985</v>
      </c>
      <c r="E6775" t="s">
        <v>81</v>
      </c>
      <c r="F6775" t="s">
        <v>4986</v>
      </c>
      <c r="G6775">
        <v>16</v>
      </c>
      <c r="H6775" t="s">
        <v>6592</v>
      </c>
      <c r="I6775">
        <v>2012</v>
      </c>
      <c r="J6775" t="s">
        <v>4988</v>
      </c>
      <c r="K6775" t="s">
        <v>6593</v>
      </c>
      <c r="L6775">
        <v>1261</v>
      </c>
      <c r="M6775" s="9" t="str">
        <f>Data[[#This Row],[schedule]]&amp;" | "&amp;Data[[#This Row],[section]]</f>
        <v>SCHEDULE 16: REPORT ON ASSOCIATED STATISTICS | 16a: Aircraft statistics: (i) International air passenger services</v>
      </c>
      <c r="N6775" s="9" t="str">
        <f t="shared" si="105"/>
        <v>SCHEDULE 16: REPORT ON ASSOCIATED STATISTICS | 16a: Aircraft statistics: (i) International air passenger services | Total number of landings | Aircraft type: Airbus - A330</v>
      </c>
    </row>
    <row r="6776" spans="1:14">
      <c r="A6776" t="s">
        <v>3</v>
      </c>
      <c r="B6776">
        <v>2012</v>
      </c>
      <c r="C6776" t="s">
        <v>4984</v>
      </c>
      <c r="D6776" t="s">
        <v>4985</v>
      </c>
      <c r="E6776" t="s">
        <v>81</v>
      </c>
      <c r="F6776" t="s">
        <v>4990</v>
      </c>
      <c r="G6776">
        <v>16</v>
      </c>
      <c r="H6776" t="s">
        <v>6592</v>
      </c>
      <c r="I6776">
        <v>2012</v>
      </c>
      <c r="J6776" t="s">
        <v>304</v>
      </c>
      <c r="K6776" t="s">
        <v>6594</v>
      </c>
      <c r="L6776">
        <v>286408</v>
      </c>
      <c r="M6776" s="9" t="str">
        <f>Data[[#This Row],[schedule]]&amp;" | "&amp;Data[[#This Row],[section]]</f>
        <v>SCHEDULE 16: REPORT ON ASSOCIATED STATISTICS | 16a: Aircraft statistics: (i) International air passenger services</v>
      </c>
      <c r="N6776" s="9" t="str">
        <f t="shared" si="105"/>
        <v>SCHEDULE 16: REPORT ON ASSOCIATED STATISTICS | 16a: Aircraft statistics: (i) International air passenger services | Total MCTOW | Aircraft type: Airbus - A330</v>
      </c>
    </row>
    <row r="6777" spans="1:14">
      <c r="A6777" t="s">
        <v>3</v>
      </c>
      <c r="B6777">
        <v>2012</v>
      </c>
      <c r="C6777" t="s">
        <v>4984</v>
      </c>
      <c r="D6777" t="s">
        <v>4985</v>
      </c>
      <c r="E6777" t="s">
        <v>81</v>
      </c>
      <c r="F6777" t="s">
        <v>4986</v>
      </c>
      <c r="G6777">
        <v>17</v>
      </c>
      <c r="H6777" t="s">
        <v>6595</v>
      </c>
      <c r="I6777">
        <v>2012</v>
      </c>
      <c r="J6777" t="s">
        <v>4988</v>
      </c>
      <c r="K6777" t="s">
        <v>6596</v>
      </c>
      <c r="L6777">
        <v>366</v>
      </c>
      <c r="M6777" s="9" t="str">
        <f>Data[[#This Row],[schedule]]&amp;" | "&amp;Data[[#This Row],[section]]</f>
        <v>SCHEDULE 16: REPORT ON ASSOCIATED STATISTICS | 16a: Aircraft statistics: (i) International air passenger services</v>
      </c>
      <c r="N6777" s="9" t="str">
        <f t="shared" si="105"/>
        <v>SCHEDULE 16: REPORT ON ASSOCIATED STATISTICS | 16a: Aircraft statistics: (i) International air passenger services | Total number of landings | Aircraft type: Airbus - A380</v>
      </c>
    </row>
    <row r="6778" spans="1:14">
      <c r="A6778" t="s">
        <v>3</v>
      </c>
      <c r="B6778">
        <v>2012</v>
      </c>
      <c r="C6778" t="s">
        <v>4984</v>
      </c>
      <c r="D6778" t="s">
        <v>4985</v>
      </c>
      <c r="E6778" t="s">
        <v>81</v>
      </c>
      <c r="F6778" t="s">
        <v>4990</v>
      </c>
      <c r="G6778">
        <v>17</v>
      </c>
      <c r="H6778" t="s">
        <v>6595</v>
      </c>
      <c r="I6778">
        <v>2012</v>
      </c>
      <c r="J6778" t="s">
        <v>304</v>
      </c>
      <c r="K6778" t="s">
        <v>6597</v>
      </c>
      <c r="L6778">
        <v>208254</v>
      </c>
      <c r="M6778" s="9" t="str">
        <f>Data[[#This Row],[schedule]]&amp;" | "&amp;Data[[#This Row],[section]]</f>
        <v>SCHEDULE 16: REPORT ON ASSOCIATED STATISTICS | 16a: Aircraft statistics: (i) International air passenger services</v>
      </c>
      <c r="N6778" s="9" t="str">
        <f t="shared" si="105"/>
        <v>SCHEDULE 16: REPORT ON ASSOCIATED STATISTICS | 16a: Aircraft statistics: (i) International air passenger services | Total MCTOW | Aircraft type: Airbus - A380</v>
      </c>
    </row>
    <row r="6779" spans="1:14">
      <c r="A6779" t="s">
        <v>3</v>
      </c>
      <c r="B6779">
        <v>2012</v>
      </c>
      <c r="C6779" t="s">
        <v>4984</v>
      </c>
      <c r="D6779" t="s">
        <v>4985</v>
      </c>
      <c r="E6779" t="s">
        <v>81</v>
      </c>
      <c r="F6779" t="s">
        <v>4986</v>
      </c>
      <c r="G6779">
        <v>18</v>
      </c>
      <c r="H6779" t="s">
        <v>6598</v>
      </c>
      <c r="I6779">
        <v>2012</v>
      </c>
      <c r="J6779" t="s">
        <v>4988</v>
      </c>
      <c r="K6779" t="s">
        <v>4016</v>
      </c>
      <c r="L6779">
        <v>241</v>
      </c>
      <c r="M6779" s="9" t="str">
        <f>Data[[#This Row],[schedule]]&amp;" | "&amp;Data[[#This Row],[section]]</f>
        <v>SCHEDULE 16: REPORT ON ASSOCIATED STATISTICS | 16a: Aircraft statistics: (i) International air passenger services</v>
      </c>
      <c r="N6779" s="9" t="str">
        <f t="shared" si="105"/>
        <v>SCHEDULE 16: REPORT ON ASSOCIATED STATISTICS | 16a: Aircraft statistics: (i) International air passenger services | Total number of landings | Aircraft type: Boeing - B757</v>
      </c>
    </row>
    <row r="6780" spans="1:14">
      <c r="A6780" t="s">
        <v>3</v>
      </c>
      <c r="B6780">
        <v>2012</v>
      </c>
      <c r="C6780" t="s">
        <v>4984</v>
      </c>
      <c r="D6780" t="s">
        <v>4985</v>
      </c>
      <c r="E6780" t="s">
        <v>81</v>
      </c>
      <c r="F6780" t="s">
        <v>4990</v>
      </c>
      <c r="G6780">
        <v>18</v>
      </c>
      <c r="H6780" t="s">
        <v>6598</v>
      </c>
      <c r="I6780">
        <v>2012</v>
      </c>
      <c r="J6780" t="s">
        <v>304</v>
      </c>
      <c r="K6780" t="s">
        <v>6599</v>
      </c>
      <c r="L6780">
        <v>26262.957999999999</v>
      </c>
      <c r="M6780" s="9" t="str">
        <f>Data[[#This Row],[schedule]]&amp;" | "&amp;Data[[#This Row],[section]]</f>
        <v>SCHEDULE 16: REPORT ON ASSOCIATED STATISTICS | 16a: Aircraft statistics: (i) International air passenger services</v>
      </c>
      <c r="N6780" s="9" t="str">
        <f t="shared" si="105"/>
        <v>SCHEDULE 16: REPORT ON ASSOCIATED STATISTICS | 16a: Aircraft statistics: (i) International air passenger services | Total MCTOW | Aircraft type: Boeing - B757</v>
      </c>
    </row>
    <row r="6781" spans="1:14">
      <c r="A6781" t="s">
        <v>3</v>
      </c>
      <c r="B6781">
        <v>2012</v>
      </c>
      <c r="C6781" t="s">
        <v>4984</v>
      </c>
      <c r="D6781" t="s">
        <v>4985</v>
      </c>
      <c r="E6781" t="s">
        <v>81</v>
      </c>
      <c r="F6781" t="s">
        <v>4986</v>
      </c>
      <c r="G6781">
        <v>19</v>
      </c>
      <c r="H6781" t="s">
        <v>6600</v>
      </c>
      <c r="I6781">
        <v>2012</v>
      </c>
      <c r="J6781" t="s">
        <v>4988</v>
      </c>
      <c r="K6781" t="s">
        <v>1624</v>
      </c>
      <c r="L6781">
        <v>1</v>
      </c>
      <c r="M6781" s="9" t="str">
        <f>Data[[#This Row],[schedule]]&amp;" | "&amp;Data[[#This Row],[section]]</f>
        <v>SCHEDULE 16: REPORT ON ASSOCIATED STATISTICS | 16a: Aircraft statistics: (i) International air passenger services</v>
      </c>
      <c r="N6781" s="9" t="str">
        <f t="shared" si="105"/>
        <v>SCHEDULE 16: REPORT ON ASSOCIATED STATISTICS | 16a: Aircraft statistics: (i) International air passenger services | Total number of landings | Aircraft type: Iiyushin - 96</v>
      </c>
    </row>
    <row r="6782" spans="1:14">
      <c r="A6782" t="s">
        <v>3</v>
      </c>
      <c r="B6782">
        <v>2012</v>
      </c>
      <c r="C6782" t="s">
        <v>4984</v>
      </c>
      <c r="D6782" t="s">
        <v>4985</v>
      </c>
      <c r="E6782" t="s">
        <v>81</v>
      </c>
      <c r="F6782" t="s">
        <v>4990</v>
      </c>
      <c r="G6782">
        <v>19</v>
      </c>
      <c r="H6782" t="s">
        <v>6600</v>
      </c>
      <c r="I6782">
        <v>2012</v>
      </c>
      <c r="J6782" t="s">
        <v>304</v>
      </c>
      <c r="K6782" t="s">
        <v>6265</v>
      </c>
      <c r="L6782">
        <v>240</v>
      </c>
      <c r="M6782" s="9" t="str">
        <f>Data[[#This Row],[schedule]]&amp;" | "&amp;Data[[#This Row],[section]]</f>
        <v>SCHEDULE 16: REPORT ON ASSOCIATED STATISTICS | 16a: Aircraft statistics: (i) International air passenger services</v>
      </c>
      <c r="N6782" s="9" t="str">
        <f t="shared" si="105"/>
        <v>SCHEDULE 16: REPORT ON ASSOCIATED STATISTICS | 16a: Aircraft statistics: (i) International air passenger services | Total MCTOW | Aircraft type: Iiyushin - 96</v>
      </c>
    </row>
    <row r="6783" spans="1:14">
      <c r="A6783" t="s">
        <v>3</v>
      </c>
      <c r="B6783">
        <v>2012</v>
      </c>
      <c r="C6783" t="s">
        <v>4984</v>
      </c>
      <c r="D6783" t="s">
        <v>4985</v>
      </c>
      <c r="E6783" t="s">
        <v>81</v>
      </c>
      <c r="F6783" t="s">
        <v>4986</v>
      </c>
      <c r="G6783">
        <v>20</v>
      </c>
      <c r="H6783" t="s">
        <v>6601</v>
      </c>
      <c r="I6783">
        <v>2012</v>
      </c>
      <c r="J6783" t="s">
        <v>4988</v>
      </c>
      <c r="K6783" t="s">
        <v>5002</v>
      </c>
      <c r="L6783">
        <v>7</v>
      </c>
      <c r="M6783" s="9" t="str">
        <f>Data[[#This Row],[schedule]]&amp;" | "&amp;Data[[#This Row],[section]]</f>
        <v>SCHEDULE 16: REPORT ON ASSOCIATED STATISTICS | 16a: Aircraft statistics: (i) International air passenger services</v>
      </c>
      <c r="N6783" s="9" t="str">
        <f t="shared" si="105"/>
        <v>SCHEDULE 16: REPORT ON ASSOCIATED STATISTICS | 16a: Aircraft statistics: (i) International air passenger services | Total number of landings | Aircraft type: Gulfstream - 5</v>
      </c>
    </row>
    <row r="6784" spans="1:14">
      <c r="A6784" t="s">
        <v>3</v>
      </c>
      <c r="B6784">
        <v>2012</v>
      </c>
      <c r="C6784" t="s">
        <v>4984</v>
      </c>
      <c r="D6784" t="s">
        <v>4985</v>
      </c>
      <c r="E6784" t="s">
        <v>81</v>
      </c>
      <c r="F6784" t="s">
        <v>4990</v>
      </c>
      <c r="G6784">
        <v>20</v>
      </c>
      <c r="H6784" t="s">
        <v>6601</v>
      </c>
      <c r="I6784">
        <v>2012</v>
      </c>
      <c r="J6784" t="s">
        <v>304</v>
      </c>
      <c r="K6784" t="s">
        <v>6602</v>
      </c>
      <c r="L6784">
        <v>232.42099999999999</v>
      </c>
      <c r="M6784" s="9" t="str">
        <f>Data[[#This Row],[schedule]]&amp;" | "&amp;Data[[#This Row],[section]]</f>
        <v>SCHEDULE 16: REPORT ON ASSOCIATED STATISTICS | 16a: Aircraft statistics: (i) International air passenger services</v>
      </c>
      <c r="N6784" s="9" t="str">
        <f t="shared" si="105"/>
        <v>SCHEDULE 16: REPORT ON ASSOCIATED STATISTICS | 16a: Aircraft statistics: (i) International air passenger services | Total MCTOW | Aircraft type: Gulfstream - 5</v>
      </c>
    </row>
    <row r="6785" spans="1:14">
      <c r="A6785" t="s">
        <v>3</v>
      </c>
      <c r="B6785">
        <v>2012</v>
      </c>
      <c r="C6785" t="s">
        <v>4984</v>
      </c>
      <c r="D6785" t="s">
        <v>4985</v>
      </c>
      <c r="E6785" t="s">
        <v>81</v>
      </c>
      <c r="F6785" t="s">
        <v>4986</v>
      </c>
      <c r="G6785">
        <v>21</v>
      </c>
      <c r="H6785" t="s">
        <v>6603</v>
      </c>
      <c r="I6785">
        <v>2012</v>
      </c>
      <c r="J6785" t="s">
        <v>4988</v>
      </c>
      <c r="K6785" t="s">
        <v>5607</v>
      </c>
      <c r="L6785">
        <v>5</v>
      </c>
      <c r="M6785" s="9" t="str">
        <f>Data[[#This Row],[schedule]]&amp;" | "&amp;Data[[#This Row],[section]]</f>
        <v>SCHEDULE 16: REPORT ON ASSOCIATED STATISTICS | 16a: Aircraft statistics: (i) International air passenger services</v>
      </c>
      <c r="N6785" s="9" t="str">
        <f t="shared" si="105"/>
        <v>SCHEDULE 16: REPORT ON ASSOCIATED STATISTICS | 16a: Aircraft statistics: (i) International air passenger services | Total number of landings | Aircraft type: Fokker - 100</v>
      </c>
    </row>
    <row r="6786" spans="1:14">
      <c r="A6786" t="s">
        <v>3</v>
      </c>
      <c r="B6786">
        <v>2012</v>
      </c>
      <c r="C6786" t="s">
        <v>4984</v>
      </c>
      <c r="D6786" t="s">
        <v>4985</v>
      </c>
      <c r="E6786" t="s">
        <v>81</v>
      </c>
      <c r="F6786" t="s">
        <v>4990</v>
      </c>
      <c r="G6786">
        <v>21</v>
      </c>
      <c r="H6786" t="s">
        <v>6603</v>
      </c>
      <c r="I6786">
        <v>2012</v>
      </c>
      <c r="J6786" t="s">
        <v>304</v>
      </c>
      <c r="K6786" t="s">
        <v>6604</v>
      </c>
      <c r="L6786">
        <v>215.45</v>
      </c>
      <c r="M6786" s="9" t="str">
        <f>Data[[#This Row],[schedule]]&amp;" | "&amp;Data[[#This Row],[section]]</f>
        <v>SCHEDULE 16: REPORT ON ASSOCIATED STATISTICS | 16a: Aircraft statistics: (i) International air passenger services</v>
      </c>
      <c r="N6786" s="9" t="str">
        <f t="shared" ref="N6786:N6849" si="106">SUBSTITUTE(SUBSTITUTE(SUBSTITUTE(C6786&amp;" | "&amp;D6786&amp;" | "&amp;E6786&amp;" | "&amp;F6786&amp;" | "&amp;H6786," |  |  | "," | ")," |  |  | "," | ")," |  | "," | ")</f>
        <v>SCHEDULE 16: REPORT ON ASSOCIATED STATISTICS | 16a: Aircraft statistics: (i) International air passenger services | Total MCTOW | Aircraft type: Fokker - 100</v>
      </c>
    </row>
    <row r="6787" spans="1:14">
      <c r="A6787" t="s">
        <v>3</v>
      </c>
      <c r="B6787">
        <v>2012</v>
      </c>
      <c r="C6787" t="s">
        <v>4984</v>
      </c>
      <c r="D6787" t="s">
        <v>4985</v>
      </c>
      <c r="E6787" t="s">
        <v>81</v>
      </c>
      <c r="F6787" t="s">
        <v>4986</v>
      </c>
      <c r="G6787">
        <v>22</v>
      </c>
      <c r="H6787" t="s">
        <v>6605</v>
      </c>
      <c r="I6787">
        <v>2012</v>
      </c>
      <c r="J6787" t="s">
        <v>4988</v>
      </c>
      <c r="K6787" t="s">
        <v>4453</v>
      </c>
      <c r="L6787">
        <v>3</v>
      </c>
      <c r="M6787" s="9" t="str">
        <f>Data[[#This Row],[schedule]]&amp;" | "&amp;Data[[#This Row],[section]]</f>
        <v>SCHEDULE 16: REPORT ON ASSOCIATED STATISTICS | 16a: Aircraft statistics: (i) International air passenger services</v>
      </c>
      <c r="N6787" s="9" t="str">
        <f t="shared" si="106"/>
        <v>SCHEDULE 16: REPORT ON ASSOCIATED STATISTICS | 16a: Aircraft statistics: (i) International air passenger services | Total number of landings | Aircraft type: Bombadier - Global Express</v>
      </c>
    </row>
    <row r="6788" spans="1:14">
      <c r="A6788" t="s">
        <v>3</v>
      </c>
      <c r="B6788">
        <v>2012</v>
      </c>
      <c r="C6788" t="s">
        <v>4984</v>
      </c>
      <c r="D6788" t="s">
        <v>4985</v>
      </c>
      <c r="E6788" t="s">
        <v>81</v>
      </c>
      <c r="F6788" t="s">
        <v>4990</v>
      </c>
      <c r="G6788">
        <v>22</v>
      </c>
      <c r="H6788" t="s">
        <v>6605</v>
      </c>
      <c r="I6788">
        <v>2012</v>
      </c>
      <c r="J6788" t="s">
        <v>304</v>
      </c>
      <c r="K6788" t="s">
        <v>6606</v>
      </c>
      <c r="L6788">
        <v>130.63499999999999</v>
      </c>
      <c r="M6788" s="9" t="str">
        <f>Data[[#This Row],[schedule]]&amp;" | "&amp;Data[[#This Row],[section]]</f>
        <v>SCHEDULE 16: REPORT ON ASSOCIATED STATISTICS | 16a: Aircraft statistics: (i) International air passenger services</v>
      </c>
      <c r="N6788" s="9" t="str">
        <f t="shared" si="106"/>
        <v>SCHEDULE 16: REPORT ON ASSOCIATED STATISTICS | 16a: Aircraft statistics: (i) International air passenger services | Total MCTOW | Aircraft type: Bombadier - Global Express</v>
      </c>
    </row>
    <row r="6789" spans="1:14">
      <c r="A6789" t="s">
        <v>3</v>
      </c>
      <c r="B6789">
        <v>2012</v>
      </c>
      <c r="C6789" t="s">
        <v>4984</v>
      </c>
      <c r="D6789" t="s">
        <v>4985</v>
      </c>
      <c r="E6789" t="s">
        <v>81</v>
      </c>
      <c r="F6789" t="s">
        <v>4986</v>
      </c>
      <c r="G6789">
        <v>23</v>
      </c>
      <c r="H6789" t="s">
        <v>6607</v>
      </c>
      <c r="I6789">
        <v>2012</v>
      </c>
      <c r="J6789" t="s">
        <v>4988</v>
      </c>
      <c r="K6789" t="s">
        <v>4453</v>
      </c>
      <c r="L6789">
        <v>3</v>
      </c>
      <c r="M6789" s="9" t="str">
        <f>Data[[#This Row],[schedule]]&amp;" | "&amp;Data[[#This Row],[section]]</f>
        <v>SCHEDULE 16: REPORT ON ASSOCIATED STATISTICS | 16a: Aircraft statistics: (i) International air passenger services</v>
      </c>
      <c r="N6789" s="9" t="str">
        <f t="shared" si="106"/>
        <v>SCHEDULE 16: REPORT ON ASSOCIATED STATISTICS | 16a: Aircraft statistics: (i) International air passenger services | Total number of landings | Aircraft type: Gulfstream - 4</v>
      </c>
    </row>
    <row r="6790" spans="1:14">
      <c r="A6790" t="s">
        <v>3</v>
      </c>
      <c r="B6790">
        <v>2012</v>
      </c>
      <c r="C6790" t="s">
        <v>4984</v>
      </c>
      <c r="D6790" t="s">
        <v>4985</v>
      </c>
      <c r="E6790" t="s">
        <v>81</v>
      </c>
      <c r="F6790" t="s">
        <v>4990</v>
      </c>
      <c r="G6790">
        <v>23</v>
      </c>
      <c r="H6790" t="s">
        <v>6607</v>
      </c>
      <c r="I6790">
        <v>2012</v>
      </c>
      <c r="J6790" t="s">
        <v>304</v>
      </c>
      <c r="K6790" t="s">
        <v>6278</v>
      </c>
      <c r="L6790">
        <v>99.608999999999995</v>
      </c>
      <c r="M6790" s="9" t="str">
        <f>Data[[#This Row],[schedule]]&amp;" | "&amp;Data[[#This Row],[section]]</f>
        <v>SCHEDULE 16: REPORT ON ASSOCIATED STATISTICS | 16a: Aircraft statistics: (i) International air passenger services</v>
      </c>
      <c r="N6790" s="9" t="str">
        <f t="shared" si="106"/>
        <v>SCHEDULE 16: REPORT ON ASSOCIATED STATISTICS | 16a: Aircraft statistics: (i) International air passenger services | Total MCTOW | Aircraft type: Gulfstream - 4</v>
      </c>
    </row>
    <row r="6791" spans="1:14">
      <c r="A6791" t="s">
        <v>3</v>
      </c>
      <c r="B6791">
        <v>2012</v>
      </c>
      <c r="C6791" t="s">
        <v>4984</v>
      </c>
      <c r="D6791" t="s">
        <v>4985</v>
      </c>
      <c r="E6791" t="s">
        <v>81</v>
      </c>
      <c r="F6791" t="s">
        <v>4986</v>
      </c>
      <c r="G6791">
        <v>24</v>
      </c>
      <c r="H6791" t="s">
        <v>6608</v>
      </c>
      <c r="I6791">
        <v>2012</v>
      </c>
      <c r="J6791" t="s">
        <v>4988</v>
      </c>
      <c r="K6791" t="s">
        <v>4453</v>
      </c>
      <c r="L6791">
        <v>3</v>
      </c>
      <c r="M6791" s="9" t="str">
        <f>Data[[#This Row],[schedule]]&amp;" | "&amp;Data[[#This Row],[section]]</f>
        <v>SCHEDULE 16: REPORT ON ASSOCIATED STATISTICS | 16a: Aircraft statistics: (i) International air passenger services</v>
      </c>
      <c r="N6791" s="9" t="str">
        <f t="shared" si="106"/>
        <v>SCHEDULE 16: REPORT ON ASSOCIATED STATISTICS | 16a: Aircraft statistics: (i) International air passenger services | Total number of landings | Aircraft type: Convair - CV 580</v>
      </c>
    </row>
    <row r="6792" spans="1:14">
      <c r="A6792" t="s">
        <v>3</v>
      </c>
      <c r="B6792">
        <v>2012</v>
      </c>
      <c r="C6792" t="s">
        <v>4984</v>
      </c>
      <c r="D6792" t="s">
        <v>4985</v>
      </c>
      <c r="E6792" t="s">
        <v>81</v>
      </c>
      <c r="F6792" t="s">
        <v>4990</v>
      </c>
      <c r="G6792">
        <v>24</v>
      </c>
      <c r="H6792" t="s">
        <v>6608</v>
      </c>
      <c r="I6792">
        <v>2012</v>
      </c>
      <c r="J6792" t="s">
        <v>304</v>
      </c>
      <c r="K6792" t="s">
        <v>6609</v>
      </c>
      <c r="L6792">
        <v>85.043999999999997</v>
      </c>
      <c r="M6792" s="9" t="str">
        <f>Data[[#This Row],[schedule]]&amp;" | "&amp;Data[[#This Row],[section]]</f>
        <v>SCHEDULE 16: REPORT ON ASSOCIATED STATISTICS | 16a: Aircraft statistics: (i) International air passenger services</v>
      </c>
      <c r="N6792" s="9" t="str">
        <f t="shared" si="106"/>
        <v>SCHEDULE 16: REPORT ON ASSOCIATED STATISTICS | 16a: Aircraft statistics: (i) International air passenger services | Total MCTOW | Aircraft type: Convair - CV 580</v>
      </c>
    </row>
    <row r="6793" spans="1:14">
      <c r="A6793" t="s">
        <v>3</v>
      </c>
      <c r="B6793">
        <v>2012</v>
      </c>
      <c r="C6793" t="s">
        <v>4984</v>
      </c>
      <c r="D6793" t="s">
        <v>4985</v>
      </c>
      <c r="E6793" t="s">
        <v>81</v>
      </c>
      <c r="F6793" t="s">
        <v>4986</v>
      </c>
      <c r="G6793">
        <v>25</v>
      </c>
      <c r="H6793" t="s">
        <v>6301</v>
      </c>
      <c r="I6793">
        <v>2012</v>
      </c>
      <c r="J6793" t="s">
        <v>4988</v>
      </c>
      <c r="K6793" t="s">
        <v>2301</v>
      </c>
      <c r="L6793">
        <v>4</v>
      </c>
      <c r="M6793" s="9" t="str">
        <f>Data[[#This Row],[schedule]]&amp;" | "&amp;Data[[#This Row],[section]]</f>
        <v>SCHEDULE 16: REPORT ON ASSOCIATED STATISTICS | 16a: Aircraft statistics: (i) International air passenger services</v>
      </c>
      <c r="N6793" s="9" t="str">
        <f t="shared" si="106"/>
        <v>SCHEDULE 16: REPORT ON ASSOCIATED STATISTICS | 16a: Aircraft statistics: (i) International air passenger services | Total number of landings | Aircraft type: Cessna - 680 Citation Sovereign</v>
      </c>
    </row>
    <row r="6794" spans="1:14">
      <c r="A6794" t="s">
        <v>3</v>
      </c>
      <c r="B6794">
        <v>2012</v>
      </c>
      <c r="C6794" t="s">
        <v>4984</v>
      </c>
      <c r="D6794" t="s">
        <v>4985</v>
      </c>
      <c r="E6794" t="s">
        <v>81</v>
      </c>
      <c r="F6794" t="s">
        <v>4990</v>
      </c>
      <c r="G6794">
        <v>25</v>
      </c>
      <c r="H6794" t="s">
        <v>6301</v>
      </c>
      <c r="I6794">
        <v>2012</v>
      </c>
      <c r="J6794" t="s">
        <v>304</v>
      </c>
      <c r="K6794" t="s">
        <v>6610</v>
      </c>
      <c r="L6794">
        <v>54.701999999999998</v>
      </c>
      <c r="M6794" s="9" t="str">
        <f>Data[[#This Row],[schedule]]&amp;" | "&amp;Data[[#This Row],[section]]</f>
        <v>SCHEDULE 16: REPORT ON ASSOCIATED STATISTICS | 16a: Aircraft statistics: (i) International air passenger services</v>
      </c>
      <c r="N6794" s="9" t="str">
        <f t="shared" si="106"/>
        <v>SCHEDULE 16: REPORT ON ASSOCIATED STATISTICS | 16a: Aircraft statistics: (i) International air passenger services | Total MCTOW | Aircraft type: Cessna - 680 Citation Sovereign</v>
      </c>
    </row>
    <row r="6795" spans="1:14">
      <c r="A6795" t="s">
        <v>3</v>
      </c>
      <c r="B6795">
        <v>2012</v>
      </c>
      <c r="C6795" t="s">
        <v>4984</v>
      </c>
      <c r="D6795" t="s">
        <v>4985</v>
      </c>
      <c r="E6795" t="s">
        <v>81</v>
      </c>
      <c r="F6795" t="s">
        <v>4986</v>
      </c>
      <c r="G6795">
        <v>26</v>
      </c>
      <c r="H6795" t="s">
        <v>6297</v>
      </c>
      <c r="I6795">
        <v>2012</v>
      </c>
      <c r="J6795" t="s">
        <v>4988</v>
      </c>
      <c r="K6795" t="s">
        <v>2301</v>
      </c>
      <c r="L6795">
        <v>4</v>
      </c>
      <c r="M6795" s="9" t="str">
        <f>Data[[#This Row],[schedule]]&amp;" | "&amp;Data[[#This Row],[section]]</f>
        <v>SCHEDULE 16: REPORT ON ASSOCIATED STATISTICS | 16a: Aircraft statistics: (i) International air passenger services</v>
      </c>
      <c r="N6795" s="9" t="str">
        <f t="shared" si="106"/>
        <v>SCHEDULE 16: REPORT ON ASSOCIATED STATISTICS | 16a: Aircraft statistics: (i) International air passenger services | Total number of landings | Aircraft type: IAI - 1124 Westwind</v>
      </c>
    </row>
    <row r="6796" spans="1:14">
      <c r="A6796" t="s">
        <v>3</v>
      </c>
      <c r="B6796">
        <v>2012</v>
      </c>
      <c r="C6796" t="s">
        <v>4984</v>
      </c>
      <c r="D6796" t="s">
        <v>4985</v>
      </c>
      <c r="E6796" t="s">
        <v>81</v>
      </c>
      <c r="F6796" t="s">
        <v>4990</v>
      </c>
      <c r="G6796">
        <v>26</v>
      </c>
      <c r="H6796" t="s">
        <v>6297</v>
      </c>
      <c r="I6796">
        <v>2012</v>
      </c>
      <c r="J6796" t="s">
        <v>304</v>
      </c>
      <c r="K6796" t="s">
        <v>6611</v>
      </c>
      <c r="L6796">
        <v>42.72</v>
      </c>
      <c r="M6796" s="9" t="str">
        <f>Data[[#This Row],[schedule]]&amp;" | "&amp;Data[[#This Row],[section]]</f>
        <v>SCHEDULE 16: REPORT ON ASSOCIATED STATISTICS | 16a: Aircraft statistics: (i) International air passenger services</v>
      </c>
      <c r="N6796" s="9" t="str">
        <f t="shared" si="106"/>
        <v>SCHEDULE 16: REPORT ON ASSOCIATED STATISTICS | 16a: Aircraft statistics: (i) International air passenger services | Total MCTOW | Aircraft type: IAI - 1124 Westwind</v>
      </c>
    </row>
    <row r="6797" spans="1:14">
      <c r="A6797" t="s">
        <v>3</v>
      </c>
      <c r="B6797">
        <v>2012</v>
      </c>
      <c r="C6797" t="s">
        <v>4984</v>
      </c>
      <c r="D6797" t="s">
        <v>4985</v>
      </c>
      <c r="E6797" t="s">
        <v>81</v>
      </c>
      <c r="F6797" t="s">
        <v>4986</v>
      </c>
      <c r="G6797">
        <v>27</v>
      </c>
      <c r="H6797" t="s">
        <v>6612</v>
      </c>
      <c r="I6797">
        <v>2012</v>
      </c>
      <c r="J6797" t="s">
        <v>4988</v>
      </c>
      <c r="K6797" t="s">
        <v>2301</v>
      </c>
      <c r="L6797">
        <v>4</v>
      </c>
      <c r="M6797" s="9" t="str">
        <f>Data[[#This Row],[schedule]]&amp;" | "&amp;Data[[#This Row],[section]]</f>
        <v>SCHEDULE 16: REPORT ON ASSOCIATED STATISTICS | 16a: Aircraft statistics: (i) International air passenger services</v>
      </c>
      <c r="N6797" s="9" t="str">
        <f t="shared" si="106"/>
        <v>SCHEDULE 16: REPORT ON ASSOCIATED STATISTICS | 16a: Aircraft statistics: (i) International air passenger services | Total number of landings | Aircraft type: Shin Meiwa - U-36</v>
      </c>
    </row>
    <row r="6798" spans="1:14">
      <c r="A6798" t="s">
        <v>3</v>
      </c>
      <c r="B6798">
        <v>2012</v>
      </c>
      <c r="C6798" t="s">
        <v>4984</v>
      </c>
      <c r="D6798" t="s">
        <v>4985</v>
      </c>
      <c r="E6798" t="s">
        <v>81</v>
      </c>
      <c r="F6798" t="s">
        <v>4990</v>
      </c>
      <c r="G6798">
        <v>27</v>
      </c>
      <c r="H6798" t="s">
        <v>6612</v>
      </c>
      <c r="I6798">
        <v>2012</v>
      </c>
      <c r="J6798" t="s">
        <v>304</v>
      </c>
      <c r="K6798" t="s">
        <v>6613</v>
      </c>
      <c r="L6798">
        <v>33.564</v>
      </c>
      <c r="M6798" s="9" t="str">
        <f>Data[[#This Row],[schedule]]&amp;" | "&amp;Data[[#This Row],[section]]</f>
        <v>SCHEDULE 16: REPORT ON ASSOCIATED STATISTICS | 16a: Aircraft statistics: (i) International air passenger services</v>
      </c>
      <c r="N6798" s="9" t="str">
        <f t="shared" si="106"/>
        <v>SCHEDULE 16: REPORT ON ASSOCIATED STATISTICS | 16a: Aircraft statistics: (i) International air passenger services | Total MCTOW | Aircraft type: Shin Meiwa - U-36</v>
      </c>
    </row>
    <row r="6799" spans="1:14">
      <c r="A6799" t="s">
        <v>3</v>
      </c>
      <c r="B6799">
        <v>2012</v>
      </c>
      <c r="C6799" t="s">
        <v>4984</v>
      </c>
      <c r="D6799" t="s">
        <v>4985</v>
      </c>
      <c r="E6799" t="s">
        <v>81</v>
      </c>
      <c r="F6799" t="s">
        <v>4986</v>
      </c>
      <c r="G6799">
        <v>28</v>
      </c>
      <c r="H6799" t="s">
        <v>6614</v>
      </c>
      <c r="I6799">
        <v>2012</v>
      </c>
      <c r="J6799" t="s">
        <v>4988</v>
      </c>
      <c r="K6799" t="s">
        <v>4453</v>
      </c>
      <c r="L6799">
        <v>3</v>
      </c>
      <c r="M6799" s="9" t="str">
        <f>Data[[#This Row],[schedule]]&amp;" | "&amp;Data[[#This Row],[section]]</f>
        <v>SCHEDULE 16: REPORT ON ASSOCIATED STATISTICS | 16a: Aircraft statistics: (i) International air passenger services</v>
      </c>
      <c r="N6799" s="9" t="str">
        <f t="shared" si="106"/>
        <v>SCHEDULE 16: REPORT ON ASSOCIATED STATISTICS | 16a: Aircraft statistics: (i) International air passenger services | Total number of landings | Aircraft type: Cessna - 650 Citation 3</v>
      </c>
    </row>
    <row r="6800" spans="1:14">
      <c r="A6800" t="s">
        <v>3</v>
      </c>
      <c r="B6800">
        <v>2012</v>
      </c>
      <c r="C6800" t="s">
        <v>4984</v>
      </c>
      <c r="D6800" t="s">
        <v>4985</v>
      </c>
      <c r="E6800" t="s">
        <v>81</v>
      </c>
      <c r="F6800" t="s">
        <v>4990</v>
      </c>
      <c r="G6800">
        <v>28</v>
      </c>
      <c r="H6800" t="s">
        <v>6614</v>
      </c>
      <c r="I6800">
        <v>2012</v>
      </c>
      <c r="J6800" t="s">
        <v>304</v>
      </c>
      <c r="K6800" t="s">
        <v>6615</v>
      </c>
      <c r="L6800">
        <v>31.047000000000001</v>
      </c>
      <c r="M6800" s="9" t="str">
        <f>Data[[#This Row],[schedule]]&amp;" | "&amp;Data[[#This Row],[section]]</f>
        <v>SCHEDULE 16: REPORT ON ASSOCIATED STATISTICS | 16a: Aircraft statistics: (i) International air passenger services</v>
      </c>
      <c r="N6800" s="9" t="str">
        <f t="shared" si="106"/>
        <v>SCHEDULE 16: REPORT ON ASSOCIATED STATISTICS | 16a: Aircraft statistics: (i) International air passenger services | Total MCTOW | Aircraft type: Cessna - 650 Citation 3</v>
      </c>
    </row>
    <row r="6801" spans="1:14">
      <c r="A6801" t="s">
        <v>3</v>
      </c>
      <c r="B6801">
        <v>2012</v>
      </c>
      <c r="C6801" t="s">
        <v>4984</v>
      </c>
      <c r="D6801" t="s">
        <v>4985</v>
      </c>
      <c r="E6801" t="s">
        <v>81</v>
      </c>
      <c r="F6801" t="s">
        <v>4986</v>
      </c>
      <c r="G6801">
        <v>29</v>
      </c>
      <c r="H6801" t="s">
        <v>6616</v>
      </c>
      <c r="I6801">
        <v>2012</v>
      </c>
      <c r="J6801" t="s">
        <v>4988</v>
      </c>
      <c r="K6801" t="s">
        <v>1624</v>
      </c>
      <c r="L6801">
        <v>1</v>
      </c>
      <c r="M6801" s="9" t="str">
        <f>Data[[#This Row],[schedule]]&amp;" | "&amp;Data[[#This Row],[section]]</f>
        <v>SCHEDULE 16: REPORT ON ASSOCIATED STATISTICS | 16a: Aircraft statistics: (i) International air passenger services</v>
      </c>
      <c r="N6801" s="9" t="str">
        <f t="shared" si="106"/>
        <v>SCHEDULE 16: REPORT ON ASSOCIATED STATISTICS | 16a: Aircraft statistics: (i) International air passenger services | Total number of landings | Aircraft type: Embraer - FRJ135</v>
      </c>
    </row>
    <row r="6802" spans="1:14">
      <c r="A6802" t="s">
        <v>3</v>
      </c>
      <c r="B6802">
        <v>2012</v>
      </c>
      <c r="C6802" t="s">
        <v>4984</v>
      </c>
      <c r="D6802" t="s">
        <v>4985</v>
      </c>
      <c r="E6802" t="s">
        <v>81</v>
      </c>
      <c r="F6802" t="s">
        <v>4990</v>
      </c>
      <c r="G6802">
        <v>29</v>
      </c>
      <c r="H6802" t="s">
        <v>6616</v>
      </c>
      <c r="I6802">
        <v>2012</v>
      </c>
      <c r="J6802" t="s">
        <v>304</v>
      </c>
      <c r="K6802" t="s">
        <v>6617</v>
      </c>
      <c r="L6802">
        <v>22.5</v>
      </c>
      <c r="M6802" s="9" t="str">
        <f>Data[[#This Row],[schedule]]&amp;" | "&amp;Data[[#This Row],[section]]</f>
        <v>SCHEDULE 16: REPORT ON ASSOCIATED STATISTICS | 16a: Aircraft statistics: (i) International air passenger services</v>
      </c>
      <c r="N6802" s="9" t="str">
        <f t="shared" si="106"/>
        <v>SCHEDULE 16: REPORT ON ASSOCIATED STATISTICS | 16a: Aircraft statistics: (i) International air passenger services | Total MCTOW | Aircraft type: Embraer - FRJ135</v>
      </c>
    </row>
    <row r="6803" spans="1:14">
      <c r="A6803" t="s">
        <v>3</v>
      </c>
      <c r="B6803">
        <v>2012</v>
      </c>
      <c r="C6803" t="s">
        <v>4984</v>
      </c>
      <c r="D6803" t="s">
        <v>4985</v>
      </c>
      <c r="E6803" t="s">
        <v>81</v>
      </c>
      <c r="F6803" t="s">
        <v>4986</v>
      </c>
      <c r="G6803">
        <v>30</v>
      </c>
      <c r="H6803" t="s">
        <v>6305</v>
      </c>
      <c r="I6803">
        <v>2012</v>
      </c>
      <c r="J6803" t="s">
        <v>4988</v>
      </c>
      <c r="K6803" t="s">
        <v>1624</v>
      </c>
      <c r="L6803">
        <v>1</v>
      </c>
      <c r="M6803" s="9" t="str">
        <f>Data[[#This Row],[schedule]]&amp;" | "&amp;Data[[#This Row],[section]]</f>
        <v>SCHEDULE 16: REPORT ON ASSOCIATED STATISTICS | 16a: Aircraft statistics: (i) International air passenger services</v>
      </c>
      <c r="N6803" s="9" t="str">
        <f t="shared" si="106"/>
        <v>SCHEDULE 16: REPORT ON ASSOCIATED STATISTICS | 16a: Aircraft statistics: (i) International air passenger services | Total number of landings | Aircraft type: Cessna - 750 Citation X</v>
      </c>
    </row>
    <row r="6804" spans="1:14">
      <c r="A6804" t="s">
        <v>3</v>
      </c>
      <c r="B6804">
        <v>2012</v>
      </c>
      <c r="C6804" t="s">
        <v>4984</v>
      </c>
      <c r="D6804" t="s">
        <v>4985</v>
      </c>
      <c r="E6804" t="s">
        <v>81</v>
      </c>
      <c r="F6804" t="s">
        <v>4990</v>
      </c>
      <c r="G6804">
        <v>30</v>
      </c>
      <c r="H6804" t="s">
        <v>6305</v>
      </c>
      <c r="I6804">
        <v>2012</v>
      </c>
      <c r="J6804" t="s">
        <v>304</v>
      </c>
      <c r="K6804" t="s">
        <v>6618</v>
      </c>
      <c r="L6804">
        <v>16.193000000000001</v>
      </c>
      <c r="M6804" s="9" t="str">
        <f>Data[[#This Row],[schedule]]&amp;" | "&amp;Data[[#This Row],[section]]</f>
        <v>SCHEDULE 16: REPORT ON ASSOCIATED STATISTICS | 16a: Aircraft statistics: (i) International air passenger services</v>
      </c>
      <c r="N6804" s="9" t="str">
        <f t="shared" si="106"/>
        <v>SCHEDULE 16: REPORT ON ASSOCIATED STATISTICS | 16a: Aircraft statistics: (i) International air passenger services | Total MCTOW | Aircraft type: Cessna - 750 Citation X</v>
      </c>
    </row>
    <row r="6805" spans="1:14">
      <c r="A6805" t="s">
        <v>3</v>
      </c>
      <c r="B6805">
        <v>2012</v>
      </c>
      <c r="C6805" t="s">
        <v>4984</v>
      </c>
      <c r="D6805" t="s">
        <v>4985</v>
      </c>
      <c r="E6805" t="s">
        <v>81</v>
      </c>
      <c r="F6805" t="s">
        <v>4986</v>
      </c>
      <c r="G6805">
        <v>31</v>
      </c>
      <c r="H6805" t="s">
        <v>6619</v>
      </c>
      <c r="I6805">
        <v>2012</v>
      </c>
      <c r="J6805" t="s">
        <v>4988</v>
      </c>
      <c r="K6805" t="s">
        <v>1308</v>
      </c>
      <c r="L6805">
        <v>2</v>
      </c>
      <c r="M6805" s="9" t="str">
        <f>Data[[#This Row],[schedule]]&amp;" | "&amp;Data[[#This Row],[section]]</f>
        <v>SCHEDULE 16: REPORT ON ASSOCIATED STATISTICS | 16a: Aircraft statistics: (i) International air passenger services</v>
      </c>
      <c r="N6805" s="9" t="str">
        <f t="shared" si="106"/>
        <v>SCHEDULE 16: REPORT ON ASSOCIATED STATISTICS | 16a: Aircraft statistics: (i) International air passenger services | Total number of landings | Aircraft type: Hawker-Beechcraft - 400 Beechjet</v>
      </c>
    </row>
    <row r="6806" spans="1:14">
      <c r="A6806" t="s">
        <v>3</v>
      </c>
      <c r="B6806">
        <v>2012</v>
      </c>
      <c r="C6806" t="s">
        <v>4984</v>
      </c>
      <c r="D6806" t="s">
        <v>4985</v>
      </c>
      <c r="E6806" t="s">
        <v>81</v>
      </c>
      <c r="F6806" t="s">
        <v>4990</v>
      </c>
      <c r="G6806">
        <v>31</v>
      </c>
      <c r="H6806" t="s">
        <v>6619</v>
      </c>
      <c r="I6806">
        <v>2012</v>
      </c>
      <c r="J6806" t="s">
        <v>304</v>
      </c>
      <c r="K6806" t="s">
        <v>6620</v>
      </c>
      <c r="L6806">
        <v>14.606</v>
      </c>
      <c r="M6806" s="9" t="str">
        <f>Data[[#This Row],[schedule]]&amp;" | "&amp;Data[[#This Row],[section]]</f>
        <v>SCHEDULE 16: REPORT ON ASSOCIATED STATISTICS | 16a: Aircraft statistics: (i) International air passenger services</v>
      </c>
      <c r="N6806" s="9" t="str">
        <f t="shared" si="106"/>
        <v>SCHEDULE 16: REPORT ON ASSOCIATED STATISTICS | 16a: Aircraft statistics: (i) International air passenger services | Total MCTOW | Aircraft type: Hawker-Beechcraft - 400 Beechjet</v>
      </c>
    </row>
    <row r="6807" spans="1:14">
      <c r="A6807" t="s">
        <v>3</v>
      </c>
      <c r="B6807">
        <v>2012</v>
      </c>
      <c r="C6807" t="s">
        <v>4984</v>
      </c>
      <c r="D6807" t="s">
        <v>4985</v>
      </c>
      <c r="E6807" t="s">
        <v>81</v>
      </c>
      <c r="F6807" t="s">
        <v>4986</v>
      </c>
      <c r="G6807">
        <v>32</v>
      </c>
      <c r="H6807" t="s">
        <v>6621</v>
      </c>
      <c r="I6807">
        <v>2012</v>
      </c>
      <c r="J6807" t="s">
        <v>4988</v>
      </c>
      <c r="K6807" t="s">
        <v>4453</v>
      </c>
      <c r="L6807">
        <v>3</v>
      </c>
      <c r="M6807" s="9" t="str">
        <f>Data[[#This Row],[schedule]]&amp;" | "&amp;Data[[#This Row],[section]]</f>
        <v>SCHEDULE 16: REPORT ON ASSOCIATED STATISTICS | 16a: Aircraft statistics: (i) International air passenger services</v>
      </c>
      <c r="N6807" s="9" t="str">
        <f t="shared" si="106"/>
        <v>SCHEDULE 16: REPORT ON ASSOCIATED STATISTICS | 16a: Aircraft statistics: (i) International air passenger services | Total number of landings | Aircraft type: Pilatus - PC12</v>
      </c>
    </row>
    <row r="6808" spans="1:14">
      <c r="A6808" t="s">
        <v>3</v>
      </c>
      <c r="B6808">
        <v>2012</v>
      </c>
      <c r="C6808" t="s">
        <v>4984</v>
      </c>
      <c r="D6808" t="s">
        <v>4985</v>
      </c>
      <c r="E6808" t="s">
        <v>81</v>
      </c>
      <c r="F6808" t="s">
        <v>4990</v>
      </c>
      <c r="G6808">
        <v>32</v>
      </c>
      <c r="H6808" t="s">
        <v>6621</v>
      </c>
      <c r="I6808">
        <v>2012</v>
      </c>
      <c r="J6808" t="s">
        <v>304</v>
      </c>
      <c r="K6808" t="s">
        <v>6622</v>
      </c>
      <c r="L6808">
        <v>13.5</v>
      </c>
      <c r="M6808" s="9" t="str">
        <f>Data[[#This Row],[schedule]]&amp;" | "&amp;Data[[#This Row],[section]]</f>
        <v>SCHEDULE 16: REPORT ON ASSOCIATED STATISTICS | 16a: Aircraft statistics: (i) International air passenger services</v>
      </c>
      <c r="N6808" s="9" t="str">
        <f t="shared" si="106"/>
        <v>SCHEDULE 16: REPORT ON ASSOCIATED STATISTICS | 16a: Aircraft statistics: (i) International air passenger services | Total MCTOW | Aircraft type: Pilatus - PC12</v>
      </c>
    </row>
    <row r="6809" spans="1:14">
      <c r="A6809" t="s">
        <v>3</v>
      </c>
      <c r="B6809">
        <v>2012</v>
      </c>
      <c r="C6809" t="s">
        <v>4984</v>
      </c>
      <c r="D6809" t="s">
        <v>4985</v>
      </c>
      <c r="E6809" t="s">
        <v>81</v>
      </c>
      <c r="F6809" t="s">
        <v>4986</v>
      </c>
      <c r="G6809">
        <v>33</v>
      </c>
      <c r="H6809" t="s">
        <v>6623</v>
      </c>
      <c r="I6809">
        <v>2012</v>
      </c>
      <c r="J6809" t="s">
        <v>4988</v>
      </c>
      <c r="K6809" t="s">
        <v>1308</v>
      </c>
      <c r="L6809">
        <v>2</v>
      </c>
      <c r="M6809" s="9" t="str">
        <f>Data[[#This Row],[schedule]]&amp;" | "&amp;Data[[#This Row],[section]]</f>
        <v>SCHEDULE 16: REPORT ON ASSOCIATED STATISTICS | 16a: Aircraft statistics: (i) International air passenger services</v>
      </c>
      <c r="N6809" s="9" t="str">
        <f t="shared" si="106"/>
        <v>SCHEDULE 16: REPORT ON ASSOCIATED STATISTICS | 16a: Aircraft statistics: (i) International air passenger services | Total number of landings | Aircraft type: Beech - 1300 Commuter</v>
      </c>
    </row>
    <row r="6810" spans="1:14">
      <c r="A6810" t="s">
        <v>3</v>
      </c>
      <c r="B6810">
        <v>2012</v>
      </c>
      <c r="C6810" t="s">
        <v>4984</v>
      </c>
      <c r="D6810" t="s">
        <v>4985</v>
      </c>
      <c r="E6810" t="s">
        <v>81</v>
      </c>
      <c r="F6810" t="s">
        <v>4990</v>
      </c>
      <c r="G6810">
        <v>33</v>
      </c>
      <c r="H6810" t="s">
        <v>6623</v>
      </c>
      <c r="I6810">
        <v>2012</v>
      </c>
      <c r="J6810" t="s">
        <v>304</v>
      </c>
      <c r="K6810" t="s">
        <v>6310</v>
      </c>
      <c r="L6810">
        <v>11.34</v>
      </c>
      <c r="M6810" s="9" t="str">
        <f>Data[[#This Row],[schedule]]&amp;" | "&amp;Data[[#This Row],[section]]</f>
        <v>SCHEDULE 16: REPORT ON ASSOCIATED STATISTICS | 16a: Aircraft statistics: (i) International air passenger services</v>
      </c>
      <c r="N6810" s="9" t="str">
        <f t="shared" si="106"/>
        <v>SCHEDULE 16: REPORT ON ASSOCIATED STATISTICS | 16a: Aircraft statistics: (i) International air passenger services | Total MCTOW | Aircraft type: Beech - 1300 Commuter</v>
      </c>
    </row>
    <row r="6811" spans="1:14">
      <c r="A6811" t="s">
        <v>3</v>
      </c>
      <c r="B6811">
        <v>2012</v>
      </c>
      <c r="C6811" t="s">
        <v>4984</v>
      </c>
      <c r="D6811" t="s">
        <v>4985</v>
      </c>
      <c r="E6811" t="s">
        <v>81</v>
      </c>
      <c r="F6811" t="s">
        <v>4986</v>
      </c>
      <c r="G6811">
        <v>34</v>
      </c>
      <c r="H6811" t="s">
        <v>6624</v>
      </c>
      <c r="I6811">
        <v>2012</v>
      </c>
      <c r="J6811" t="s">
        <v>4988</v>
      </c>
      <c r="K6811" t="s">
        <v>1624</v>
      </c>
      <c r="L6811">
        <v>1</v>
      </c>
      <c r="M6811" s="9" t="str">
        <f>Data[[#This Row],[schedule]]&amp;" | "&amp;Data[[#This Row],[section]]</f>
        <v>SCHEDULE 16: REPORT ON ASSOCIATED STATISTICS | 16a: Aircraft statistics: (i) International air passenger services</v>
      </c>
      <c r="N6811" s="9" t="str">
        <f t="shared" si="106"/>
        <v>SCHEDULE 16: REPORT ON ASSOCIATED STATISTICS | 16a: Aircraft statistics: (i) International air passenger services | Total number of landings | Aircraft type: AERO - L-60 Brigadyr</v>
      </c>
    </row>
    <row r="6812" spans="1:14">
      <c r="A6812" t="s">
        <v>3</v>
      </c>
      <c r="B6812">
        <v>2012</v>
      </c>
      <c r="C6812" t="s">
        <v>4984</v>
      </c>
      <c r="D6812" t="s">
        <v>4985</v>
      </c>
      <c r="E6812" t="s">
        <v>81</v>
      </c>
      <c r="F6812" t="s">
        <v>4990</v>
      </c>
      <c r="G6812">
        <v>34</v>
      </c>
      <c r="H6812" t="s">
        <v>6624</v>
      </c>
      <c r="I6812">
        <v>2012</v>
      </c>
      <c r="J6812" t="s">
        <v>304</v>
      </c>
      <c r="K6812" t="s">
        <v>6625</v>
      </c>
      <c r="L6812">
        <v>10.656000000000001</v>
      </c>
      <c r="M6812" s="9" t="str">
        <f>Data[[#This Row],[schedule]]&amp;" | "&amp;Data[[#This Row],[section]]</f>
        <v>SCHEDULE 16: REPORT ON ASSOCIATED STATISTICS | 16a: Aircraft statistics: (i) International air passenger services</v>
      </c>
      <c r="N6812" s="9" t="str">
        <f t="shared" si="106"/>
        <v>SCHEDULE 16: REPORT ON ASSOCIATED STATISTICS | 16a: Aircraft statistics: (i) International air passenger services | Total MCTOW | Aircraft type: AERO - L-60 Brigadyr</v>
      </c>
    </row>
    <row r="6813" spans="1:14">
      <c r="A6813" t="s">
        <v>3</v>
      </c>
      <c r="B6813">
        <v>2012</v>
      </c>
      <c r="C6813" t="s">
        <v>4984</v>
      </c>
      <c r="D6813" t="s">
        <v>4985</v>
      </c>
      <c r="E6813" t="s">
        <v>81</v>
      </c>
      <c r="F6813" t="s">
        <v>4986</v>
      </c>
      <c r="G6813">
        <v>35</v>
      </c>
      <c r="H6813" t="s">
        <v>6372</v>
      </c>
      <c r="I6813">
        <v>2012</v>
      </c>
      <c r="J6813" t="s">
        <v>4988</v>
      </c>
      <c r="K6813" t="s">
        <v>1308</v>
      </c>
      <c r="L6813">
        <v>2</v>
      </c>
      <c r="M6813" s="9" t="str">
        <f>Data[[#This Row],[schedule]]&amp;" | "&amp;Data[[#This Row],[section]]</f>
        <v>SCHEDULE 16: REPORT ON ASSOCIATED STATISTICS | 16a: Aircraft statistics: (i) International air passenger services</v>
      </c>
      <c r="N6813" s="9" t="str">
        <f t="shared" si="106"/>
        <v>SCHEDULE 16: REPORT ON ASSOCIATED STATISTICS | 16a: Aircraft statistics: (i) International air passenger services | Total number of landings | Aircraft type: Cessna - 510 Citation Mustang</v>
      </c>
    </row>
    <row r="6814" spans="1:14">
      <c r="A6814" t="s">
        <v>3</v>
      </c>
      <c r="B6814">
        <v>2012</v>
      </c>
      <c r="C6814" t="s">
        <v>4984</v>
      </c>
      <c r="D6814" t="s">
        <v>4985</v>
      </c>
      <c r="E6814" t="s">
        <v>81</v>
      </c>
      <c r="F6814" t="s">
        <v>4990</v>
      </c>
      <c r="G6814">
        <v>35</v>
      </c>
      <c r="H6814" t="s">
        <v>6372</v>
      </c>
      <c r="I6814">
        <v>2012</v>
      </c>
      <c r="J6814" t="s">
        <v>304</v>
      </c>
      <c r="K6814" t="s">
        <v>6626</v>
      </c>
      <c r="L6814">
        <v>7.8419999999999996</v>
      </c>
      <c r="M6814" s="9" t="str">
        <f>Data[[#This Row],[schedule]]&amp;" | "&amp;Data[[#This Row],[section]]</f>
        <v>SCHEDULE 16: REPORT ON ASSOCIATED STATISTICS | 16a: Aircraft statistics: (i) International air passenger services</v>
      </c>
      <c r="N6814" s="9" t="str">
        <f t="shared" si="106"/>
        <v>SCHEDULE 16: REPORT ON ASSOCIATED STATISTICS | 16a: Aircraft statistics: (i) International air passenger services | Total MCTOW | Aircraft type: Cessna - 510 Citation Mustang</v>
      </c>
    </row>
    <row r="6815" spans="1:14">
      <c r="A6815" t="s">
        <v>3</v>
      </c>
      <c r="B6815">
        <v>2012</v>
      </c>
      <c r="C6815" t="s">
        <v>4984</v>
      </c>
      <c r="D6815" t="s">
        <v>4985</v>
      </c>
      <c r="E6815" t="s">
        <v>81</v>
      </c>
      <c r="F6815" t="s">
        <v>4986</v>
      </c>
      <c r="G6815">
        <v>36</v>
      </c>
      <c r="H6815" t="s">
        <v>6627</v>
      </c>
      <c r="I6815">
        <v>2012</v>
      </c>
      <c r="J6815" t="s">
        <v>4988</v>
      </c>
      <c r="K6815" t="s">
        <v>1624</v>
      </c>
      <c r="L6815">
        <v>1</v>
      </c>
      <c r="M6815" s="9" t="str">
        <f>Data[[#This Row],[schedule]]&amp;" | "&amp;Data[[#This Row],[section]]</f>
        <v>SCHEDULE 16: REPORT ON ASSOCIATED STATISTICS | 16a: Aircraft statistics: (i) International air passenger services</v>
      </c>
      <c r="N6815" s="9" t="str">
        <f t="shared" si="106"/>
        <v>SCHEDULE 16: REPORT ON ASSOCIATED STATISTICS | 16a: Aircraft statistics: (i) International air passenger services | Total number of landings | Aircraft type: Piper - Cheyenne 400</v>
      </c>
    </row>
    <row r="6816" spans="1:14">
      <c r="A6816" t="s">
        <v>3</v>
      </c>
      <c r="B6816">
        <v>2012</v>
      </c>
      <c r="C6816" t="s">
        <v>4984</v>
      </c>
      <c r="D6816" t="s">
        <v>4985</v>
      </c>
      <c r="E6816" t="s">
        <v>81</v>
      </c>
      <c r="F6816" t="s">
        <v>4990</v>
      </c>
      <c r="G6816">
        <v>36</v>
      </c>
      <c r="H6816" t="s">
        <v>6627</v>
      </c>
      <c r="I6816">
        <v>2012</v>
      </c>
      <c r="J6816" t="s">
        <v>304</v>
      </c>
      <c r="K6816" t="s">
        <v>6628</v>
      </c>
      <c r="L6816">
        <v>5.4669999999999996</v>
      </c>
      <c r="M6816" s="9" t="str">
        <f>Data[[#This Row],[schedule]]&amp;" | "&amp;Data[[#This Row],[section]]</f>
        <v>SCHEDULE 16: REPORT ON ASSOCIATED STATISTICS | 16a: Aircraft statistics: (i) International air passenger services</v>
      </c>
      <c r="N6816" s="9" t="str">
        <f t="shared" si="106"/>
        <v>SCHEDULE 16: REPORT ON ASSOCIATED STATISTICS | 16a: Aircraft statistics: (i) International air passenger services | Total MCTOW | Aircraft type: Piper - Cheyenne 400</v>
      </c>
    </row>
    <row r="6817" spans="1:14">
      <c r="A6817" t="s">
        <v>3</v>
      </c>
      <c r="B6817">
        <v>2012</v>
      </c>
      <c r="C6817" t="s">
        <v>4984</v>
      </c>
      <c r="D6817" t="s">
        <v>4985</v>
      </c>
      <c r="E6817" t="s">
        <v>81</v>
      </c>
      <c r="F6817" t="s">
        <v>4986</v>
      </c>
      <c r="G6817">
        <v>53</v>
      </c>
      <c r="H6817" t="s">
        <v>60</v>
      </c>
      <c r="I6817">
        <v>2012</v>
      </c>
      <c r="J6817" t="s">
        <v>4988</v>
      </c>
      <c r="K6817" t="s">
        <v>6629</v>
      </c>
      <c r="L6817">
        <v>22204</v>
      </c>
      <c r="M6817" s="9" t="str">
        <f>Data[[#This Row],[schedule]]&amp;" | "&amp;Data[[#This Row],[section]]</f>
        <v>SCHEDULE 16: REPORT ON ASSOCIATED STATISTICS | 16a: Aircraft statistics: (i) International air passenger services</v>
      </c>
      <c r="N6817" s="9" t="str">
        <f t="shared" si="106"/>
        <v>SCHEDULE 16: REPORT ON ASSOCIATED STATISTICS | 16a: Aircraft statistics: (i) International air passenger services | Total number of landings | Total</v>
      </c>
    </row>
    <row r="6818" spans="1:14">
      <c r="A6818" t="s">
        <v>3</v>
      </c>
      <c r="B6818">
        <v>2012</v>
      </c>
      <c r="C6818" t="s">
        <v>4984</v>
      </c>
      <c r="D6818" t="s">
        <v>4985</v>
      </c>
      <c r="E6818" t="s">
        <v>81</v>
      </c>
      <c r="F6818" t="s">
        <v>4990</v>
      </c>
      <c r="G6818">
        <v>53</v>
      </c>
      <c r="H6818" t="s">
        <v>60</v>
      </c>
      <c r="I6818">
        <v>2012</v>
      </c>
      <c r="J6818" t="s">
        <v>304</v>
      </c>
      <c r="K6818" t="s">
        <v>2748</v>
      </c>
      <c r="L6818">
        <v>4085574.4120000009</v>
      </c>
      <c r="M6818" s="9" t="str">
        <f>Data[[#This Row],[schedule]]&amp;" | "&amp;Data[[#This Row],[section]]</f>
        <v>SCHEDULE 16: REPORT ON ASSOCIATED STATISTICS | 16a: Aircraft statistics: (i) International air passenger services</v>
      </c>
      <c r="N6818" s="9" t="str">
        <f t="shared" si="106"/>
        <v>SCHEDULE 16: REPORT ON ASSOCIATED STATISTICS | 16a: Aircraft statistics: (i) International air passenger services | Total MCTOW | Total</v>
      </c>
    </row>
    <row r="6819" spans="1:14">
      <c r="A6819" t="s">
        <v>3</v>
      </c>
      <c r="B6819">
        <v>2012</v>
      </c>
      <c r="C6819" t="s">
        <v>4984</v>
      </c>
      <c r="D6819" t="s">
        <v>4996</v>
      </c>
      <c r="E6819" t="s">
        <v>81</v>
      </c>
      <c r="F6819" t="s">
        <v>4986</v>
      </c>
      <c r="G6819">
        <v>64</v>
      </c>
      <c r="H6819" t="s">
        <v>6247</v>
      </c>
      <c r="I6819">
        <v>2012</v>
      </c>
      <c r="J6819" t="s">
        <v>4988</v>
      </c>
      <c r="K6819" t="s">
        <v>6630</v>
      </c>
      <c r="L6819">
        <v>8643</v>
      </c>
      <c r="M681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19" s="9" t="str">
        <f t="shared" si="106"/>
        <v>SCHEDULE 16: REPORT ON ASSOCIATED STATISTICS | 16a: Aircraft statistics: (ii) Domestic air passenger services: (1) Aircraft 30 tonnes MCTOW or more | Total number of landings | Aircraft type: Airbus - A320</v>
      </c>
    </row>
    <row r="6820" spans="1:14">
      <c r="A6820" t="s">
        <v>3</v>
      </c>
      <c r="B6820">
        <v>2012</v>
      </c>
      <c r="C6820" t="s">
        <v>4984</v>
      </c>
      <c r="D6820" t="s">
        <v>4996</v>
      </c>
      <c r="E6820" t="s">
        <v>81</v>
      </c>
      <c r="F6820" t="s">
        <v>4990</v>
      </c>
      <c r="G6820">
        <v>64</v>
      </c>
      <c r="H6820" t="s">
        <v>6247</v>
      </c>
      <c r="I6820">
        <v>2012</v>
      </c>
      <c r="J6820" t="s">
        <v>304</v>
      </c>
      <c r="K6820" t="s">
        <v>6631</v>
      </c>
      <c r="L6820">
        <v>643672.5</v>
      </c>
      <c r="M682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0" s="9" t="str">
        <f t="shared" si="106"/>
        <v>SCHEDULE 16: REPORT ON ASSOCIATED STATISTICS | 16a: Aircraft statistics: (ii) Domestic air passenger services: (1) Aircraft 30 tonnes MCTOW or more | Total MCTOW | Aircraft type: Airbus - A320</v>
      </c>
    </row>
    <row r="6821" spans="1:14">
      <c r="A6821" t="s">
        <v>3</v>
      </c>
      <c r="B6821">
        <v>2012</v>
      </c>
      <c r="C6821" t="s">
        <v>4984</v>
      </c>
      <c r="D6821" t="s">
        <v>4996</v>
      </c>
      <c r="E6821" t="s">
        <v>81</v>
      </c>
      <c r="F6821" t="s">
        <v>4986</v>
      </c>
      <c r="G6821">
        <v>65</v>
      </c>
      <c r="H6821" t="s">
        <v>6578</v>
      </c>
      <c r="I6821">
        <v>2012</v>
      </c>
      <c r="J6821" t="s">
        <v>4988</v>
      </c>
      <c r="K6821" t="s">
        <v>6632</v>
      </c>
      <c r="L6821">
        <v>10632</v>
      </c>
      <c r="M682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1" s="9" t="str">
        <f t="shared" si="106"/>
        <v>SCHEDULE 16: REPORT ON ASSOCIATED STATISTICS | 16a: Aircraft statistics: (ii) Domestic air passenger services: (1) Aircraft 30 tonnes MCTOW or more | Total number of landings | Aircraft type: Boeing - B737</v>
      </c>
    </row>
    <row r="6822" spans="1:14">
      <c r="A6822" t="s">
        <v>3</v>
      </c>
      <c r="B6822">
        <v>2012</v>
      </c>
      <c r="C6822" t="s">
        <v>4984</v>
      </c>
      <c r="D6822" t="s">
        <v>4996</v>
      </c>
      <c r="E6822" t="s">
        <v>81</v>
      </c>
      <c r="F6822" t="s">
        <v>4990</v>
      </c>
      <c r="G6822">
        <v>65</v>
      </c>
      <c r="H6822" t="s">
        <v>6578</v>
      </c>
      <c r="I6822">
        <v>2012</v>
      </c>
      <c r="J6822" t="s">
        <v>304</v>
      </c>
      <c r="K6822" t="s">
        <v>6633</v>
      </c>
      <c r="L6822">
        <v>603632.59400000004</v>
      </c>
      <c r="M682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2" s="9" t="str">
        <f t="shared" si="106"/>
        <v>SCHEDULE 16: REPORT ON ASSOCIATED STATISTICS | 16a: Aircraft statistics: (ii) Domestic air passenger services: (1) Aircraft 30 tonnes MCTOW or more | Total MCTOW | Aircraft type: Boeing - B737</v>
      </c>
    </row>
    <row r="6823" spans="1:14">
      <c r="A6823" t="s">
        <v>3</v>
      </c>
      <c r="B6823">
        <v>2012</v>
      </c>
      <c r="C6823" t="s">
        <v>4984</v>
      </c>
      <c r="D6823" t="s">
        <v>4996</v>
      </c>
      <c r="E6823" t="s">
        <v>81</v>
      </c>
      <c r="F6823" t="s">
        <v>4986</v>
      </c>
      <c r="G6823">
        <v>66</v>
      </c>
      <c r="H6823" t="s">
        <v>6575</v>
      </c>
      <c r="I6823">
        <v>2012</v>
      </c>
      <c r="J6823" t="s">
        <v>4988</v>
      </c>
      <c r="K6823" t="s">
        <v>6634</v>
      </c>
      <c r="L6823">
        <v>65</v>
      </c>
      <c r="M682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3" s="9" t="str">
        <f t="shared" si="106"/>
        <v>SCHEDULE 16: REPORT ON ASSOCIATED STATISTICS | 16a: Aircraft statistics: (ii) Domestic air passenger services: (1) Aircraft 30 tonnes MCTOW or more | Total number of landings | Aircraft type: Boeing - B777</v>
      </c>
    </row>
    <row r="6824" spans="1:14">
      <c r="A6824" t="s">
        <v>3</v>
      </c>
      <c r="B6824">
        <v>2012</v>
      </c>
      <c r="C6824" t="s">
        <v>4984</v>
      </c>
      <c r="D6824" t="s">
        <v>4996</v>
      </c>
      <c r="E6824" t="s">
        <v>81</v>
      </c>
      <c r="F6824" t="s">
        <v>4990</v>
      </c>
      <c r="G6824">
        <v>66</v>
      </c>
      <c r="H6824" t="s">
        <v>6575</v>
      </c>
      <c r="I6824">
        <v>2012</v>
      </c>
      <c r="J6824" t="s">
        <v>304</v>
      </c>
      <c r="K6824" t="s">
        <v>6635</v>
      </c>
      <c r="L6824">
        <v>19443.653999999999</v>
      </c>
      <c r="M682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4" s="9" t="str">
        <f t="shared" si="106"/>
        <v>SCHEDULE 16: REPORT ON ASSOCIATED STATISTICS | 16a: Aircraft statistics: (ii) Domestic air passenger services: (1) Aircraft 30 tonnes MCTOW or more | Total MCTOW | Aircraft type: Boeing - B777</v>
      </c>
    </row>
    <row r="6825" spans="1:14">
      <c r="A6825" t="s">
        <v>3</v>
      </c>
      <c r="B6825">
        <v>2012</v>
      </c>
      <c r="C6825" t="s">
        <v>4984</v>
      </c>
      <c r="D6825" t="s">
        <v>4996</v>
      </c>
      <c r="E6825" t="s">
        <v>81</v>
      </c>
      <c r="F6825" t="s">
        <v>4986</v>
      </c>
      <c r="G6825">
        <v>67</v>
      </c>
      <c r="H6825" t="s">
        <v>6587</v>
      </c>
      <c r="I6825">
        <v>2012</v>
      </c>
      <c r="J6825" t="s">
        <v>4988</v>
      </c>
      <c r="K6825" t="s">
        <v>4453</v>
      </c>
      <c r="L6825">
        <v>3</v>
      </c>
      <c r="M682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5" s="9" t="str">
        <f t="shared" si="106"/>
        <v>SCHEDULE 16: REPORT ON ASSOCIATED STATISTICS | 16a: Aircraft statistics: (ii) Domestic air passenger services: (1) Aircraft 30 tonnes MCTOW or more | Total number of landings | Aircraft type: Boeing - B747</v>
      </c>
    </row>
    <row r="6826" spans="1:14">
      <c r="A6826" t="s">
        <v>3</v>
      </c>
      <c r="B6826">
        <v>2012</v>
      </c>
      <c r="C6826" t="s">
        <v>4984</v>
      </c>
      <c r="D6826" t="s">
        <v>4996</v>
      </c>
      <c r="E6826" t="s">
        <v>81</v>
      </c>
      <c r="F6826" t="s">
        <v>4990</v>
      </c>
      <c r="G6826">
        <v>67</v>
      </c>
      <c r="H6826" t="s">
        <v>6587</v>
      </c>
      <c r="I6826">
        <v>2012</v>
      </c>
      <c r="J6826" t="s">
        <v>304</v>
      </c>
      <c r="K6826" t="s">
        <v>6636</v>
      </c>
      <c r="L6826">
        <v>1190.67</v>
      </c>
      <c r="M682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6" s="9" t="str">
        <f t="shared" si="106"/>
        <v>SCHEDULE 16: REPORT ON ASSOCIATED STATISTICS | 16a: Aircraft statistics: (ii) Domestic air passenger services: (1) Aircraft 30 tonnes MCTOW or more | Total MCTOW | Aircraft type: Boeing - B747</v>
      </c>
    </row>
    <row r="6827" spans="1:14">
      <c r="A6827" t="s">
        <v>3</v>
      </c>
      <c r="B6827">
        <v>2012</v>
      </c>
      <c r="C6827" t="s">
        <v>4984</v>
      </c>
      <c r="D6827" t="s">
        <v>4996</v>
      </c>
      <c r="E6827" t="s">
        <v>81</v>
      </c>
      <c r="F6827" t="s">
        <v>4986</v>
      </c>
      <c r="G6827">
        <v>68</v>
      </c>
      <c r="H6827" t="s">
        <v>6637</v>
      </c>
      <c r="I6827">
        <v>2012</v>
      </c>
      <c r="J6827" t="s">
        <v>4988</v>
      </c>
      <c r="K6827" t="s">
        <v>5348</v>
      </c>
      <c r="L6827">
        <v>18</v>
      </c>
      <c r="M682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7" s="9" t="str">
        <f t="shared" si="106"/>
        <v>SCHEDULE 16: REPORT ON ASSOCIATED STATISTICS | 16a: Aircraft statistics: (ii) Domestic air passenger services: (1) Aircraft 30 tonnes MCTOW or more | Total number of landings | Aircraft type: BAE - BAE 146-200</v>
      </c>
    </row>
    <row r="6828" spans="1:14">
      <c r="A6828" t="s">
        <v>3</v>
      </c>
      <c r="B6828">
        <v>2012</v>
      </c>
      <c r="C6828" t="s">
        <v>4984</v>
      </c>
      <c r="D6828" t="s">
        <v>4996</v>
      </c>
      <c r="E6828" t="s">
        <v>81</v>
      </c>
      <c r="F6828" t="s">
        <v>4990</v>
      </c>
      <c r="G6828">
        <v>68</v>
      </c>
      <c r="H6828" t="s">
        <v>6637</v>
      </c>
      <c r="I6828">
        <v>2012</v>
      </c>
      <c r="J6828" t="s">
        <v>304</v>
      </c>
      <c r="K6828" t="s">
        <v>6638</v>
      </c>
      <c r="L6828">
        <v>719.89200000000005</v>
      </c>
      <c r="M682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8" s="9" t="str">
        <f t="shared" si="106"/>
        <v>SCHEDULE 16: REPORT ON ASSOCIATED STATISTICS | 16a: Aircraft statistics: (ii) Domestic air passenger services: (1) Aircraft 30 tonnes MCTOW or more | Total MCTOW | Aircraft type: BAE - BAE 146-200</v>
      </c>
    </row>
    <row r="6829" spans="1:14">
      <c r="A6829" t="s">
        <v>3</v>
      </c>
      <c r="B6829">
        <v>2012</v>
      </c>
      <c r="C6829" t="s">
        <v>4984</v>
      </c>
      <c r="D6829" t="s">
        <v>4996</v>
      </c>
      <c r="E6829" t="s">
        <v>81</v>
      </c>
      <c r="F6829" t="s">
        <v>4986</v>
      </c>
      <c r="G6829">
        <v>69</v>
      </c>
      <c r="H6829" t="s">
        <v>6581</v>
      </c>
      <c r="I6829">
        <v>2012</v>
      </c>
      <c r="J6829" t="s">
        <v>4988</v>
      </c>
      <c r="K6829" t="s">
        <v>4453</v>
      </c>
      <c r="L6829">
        <v>3</v>
      </c>
      <c r="M682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29" s="9" t="str">
        <f t="shared" si="106"/>
        <v>SCHEDULE 16: REPORT ON ASSOCIATED STATISTICS | 16a: Aircraft statistics: (ii) Domestic air passenger services: (1) Aircraft 30 tonnes MCTOW or more | Total number of landings | Aircraft type: Boeing - B767</v>
      </c>
    </row>
    <row r="6830" spans="1:14">
      <c r="A6830" t="s">
        <v>3</v>
      </c>
      <c r="B6830">
        <v>2012</v>
      </c>
      <c r="C6830" t="s">
        <v>4984</v>
      </c>
      <c r="D6830" t="s">
        <v>4996</v>
      </c>
      <c r="E6830" t="s">
        <v>81</v>
      </c>
      <c r="F6830" t="s">
        <v>4990</v>
      </c>
      <c r="G6830">
        <v>69</v>
      </c>
      <c r="H6830" t="s">
        <v>6581</v>
      </c>
      <c r="I6830">
        <v>2012</v>
      </c>
      <c r="J6830" t="s">
        <v>304</v>
      </c>
      <c r="K6830" t="s">
        <v>6639</v>
      </c>
      <c r="L6830">
        <v>560.64</v>
      </c>
      <c r="M683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0" s="9" t="str">
        <f t="shared" si="106"/>
        <v>SCHEDULE 16: REPORT ON ASSOCIATED STATISTICS | 16a: Aircraft statistics: (ii) Domestic air passenger services: (1) Aircraft 30 tonnes MCTOW or more | Total MCTOW | Aircraft type: Boeing - B767</v>
      </c>
    </row>
    <row r="6831" spans="1:14">
      <c r="A6831" t="s">
        <v>3</v>
      </c>
      <c r="B6831">
        <v>2012</v>
      </c>
      <c r="C6831" t="s">
        <v>4984</v>
      </c>
      <c r="D6831" t="s">
        <v>4996</v>
      </c>
      <c r="E6831" t="s">
        <v>81</v>
      </c>
      <c r="F6831" t="s">
        <v>4986</v>
      </c>
      <c r="G6831">
        <v>70</v>
      </c>
      <c r="H6831" t="s">
        <v>6640</v>
      </c>
      <c r="I6831">
        <v>2012</v>
      </c>
      <c r="J6831" t="s">
        <v>4988</v>
      </c>
      <c r="K6831" t="s">
        <v>1624</v>
      </c>
      <c r="L6831">
        <v>1</v>
      </c>
      <c r="M6831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1" s="9" t="str">
        <f t="shared" si="106"/>
        <v>SCHEDULE 16: REPORT ON ASSOCIATED STATISTICS | 16a: Aircraft statistics: (ii) Domestic air passenger services: (1) Aircraft 30 tonnes MCTOW or more | Total number of landings | Aircraft type: Anotov - AN-124 Russian</v>
      </c>
    </row>
    <row r="6832" spans="1:14">
      <c r="A6832" t="s">
        <v>3</v>
      </c>
      <c r="B6832">
        <v>2012</v>
      </c>
      <c r="C6832" t="s">
        <v>4984</v>
      </c>
      <c r="D6832" t="s">
        <v>4996</v>
      </c>
      <c r="E6832" t="s">
        <v>81</v>
      </c>
      <c r="F6832" t="s">
        <v>4990</v>
      </c>
      <c r="G6832">
        <v>70</v>
      </c>
      <c r="H6832" t="s">
        <v>6640</v>
      </c>
      <c r="I6832">
        <v>2012</v>
      </c>
      <c r="J6832" t="s">
        <v>304</v>
      </c>
      <c r="K6832" t="s">
        <v>6641</v>
      </c>
      <c r="L6832">
        <v>392</v>
      </c>
      <c r="M6832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2" s="9" t="str">
        <f t="shared" si="106"/>
        <v>SCHEDULE 16: REPORT ON ASSOCIATED STATISTICS | 16a: Aircraft statistics: (ii) Domestic air passenger services: (1) Aircraft 30 tonnes MCTOW or more | Total MCTOW | Aircraft type: Anotov - AN-124 Russian</v>
      </c>
    </row>
    <row r="6833" spans="1:14">
      <c r="A6833" t="s">
        <v>3</v>
      </c>
      <c r="B6833">
        <v>2012</v>
      </c>
      <c r="C6833" t="s">
        <v>4984</v>
      </c>
      <c r="D6833" t="s">
        <v>4996</v>
      </c>
      <c r="E6833" t="s">
        <v>81</v>
      </c>
      <c r="F6833" t="s">
        <v>4986</v>
      </c>
      <c r="G6833">
        <v>71</v>
      </c>
      <c r="H6833" t="s">
        <v>6592</v>
      </c>
      <c r="I6833">
        <v>2012</v>
      </c>
      <c r="J6833" t="s">
        <v>4988</v>
      </c>
      <c r="K6833" t="s">
        <v>1624</v>
      </c>
      <c r="L6833">
        <v>1</v>
      </c>
      <c r="M6833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3" s="9" t="str">
        <f t="shared" si="106"/>
        <v>SCHEDULE 16: REPORT ON ASSOCIATED STATISTICS | 16a: Aircraft statistics: (ii) Domestic air passenger services: (1) Aircraft 30 tonnes MCTOW or more | Total number of landings | Aircraft type: Airbus - A330</v>
      </c>
    </row>
    <row r="6834" spans="1:14">
      <c r="A6834" t="s">
        <v>3</v>
      </c>
      <c r="B6834">
        <v>2012</v>
      </c>
      <c r="C6834" t="s">
        <v>4984</v>
      </c>
      <c r="D6834" t="s">
        <v>4996</v>
      </c>
      <c r="E6834" t="s">
        <v>81</v>
      </c>
      <c r="F6834" t="s">
        <v>4990</v>
      </c>
      <c r="G6834">
        <v>71</v>
      </c>
      <c r="H6834" t="s">
        <v>6592</v>
      </c>
      <c r="I6834">
        <v>2012</v>
      </c>
      <c r="J6834" t="s">
        <v>304</v>
      </c>
      <c r="K6834" t="s">
        <v>5818</v>
      </c>
      <c r="L6834">
        <v>230</v>
      </c>
      <c r="M6834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4" s="9" t="str">
        <f t="shared" si="106"/>
        <v>SCHEDULE 16: REPORT ON ASSOCIATED STATISTICS | 16a: Aircraft statistics: (ii) Domestic air passenger services: (1) Aircraft 30 tonnes MCTOW or more | Total MCTOW | Aircraft type: Airbus - A330</v>
      </c>
    </row>
    <row r="6835" spans="1:14">
      <c r="A6835" t="s">
        <v>3</v>
      </c>
      <c r="B6835">
        <v>2012</v>
      </c>
      <c r="C6835" t="s">
        <v>4984</v>
      </c>
      <c r="D6835" t="s">
        <v>4996</v>
      </c>
      <c r="E6835" t="s">
        <v>81</v>
      </c>
      <c r="F6835" t="s">
        <v>4986</v>
      </c>
      <c r="G6835">
        <v>72</v>
      </c>
      <c r="H6835" t="s">
        <v>6605</v>
      </c>
      <c r="I6835">
        <v>2012</v>
      </c>
      <c r="J6835" t="s">
        <v>4988</v>
      </c>
      <c r="K6835" t="s">
        <v>1308</v>
      </c>
      <c r="L6835">
        <v>2</v>
      </c>
      <c r="M6835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5" s="9" t="str">
        <f t="shared" si="106"/>
        <v>SCHEDULE 16: REPORT ON ASSOCIATED STATISTICS | 16a: Aircraft statistics: (ii) Domestic air passenger services: (1) Aircraft 30 tonnes MCTOW or more | Total number of landings | Aircraft type: Bombadier - Global Express</v>
      </c>
    </row>
    <row r="6836" spans="1:14">
      <c r="A6836" t="s">
        <v>3</v>
      </c>
      <c r="B6836">
        <v>2012</v>
      </c>
      <c r="C6836" t="s">
        <v>4984</v>
      </c>
      <c r="D6836" t="s">
        <v>4996</v>
      </c>
      <c r="E6836" t="s">
        <v>81</v>
      </c>
      <c r="F6836" t="s">
        <v>4990</v>
      </c>
      <c r="G6836">
        <v>72</v>
      </c>
      <c r="H6836" t="s">
        <v>6605</v>
      </c>
      <c r="I6836">
        <v>2012</v>
      </c>
      <c r="J6836" t="s">
        <v>304</v>
      </c>
      <c r="K6836" t="s">
        <v>6280</v>
      </c>
      <c r="L6836">
        <v>87.09</v>
      </c>
      <c r="M6836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6" s="9" t="str">
        <f t="shared" si="106"/>
        <v>SCHEDULE 16: REPORT ON ASSOCIATED STATISTICS | 16a: Aircraft statistics: (ii) Domestic air passenger services: (1) Aircraft 30 tonnes MCTOW or more | Total MCTOW | Aircraft type: Bombadier - Global Express</v>
      </c>
    </row>
    <row r="6837" spans="1:14">
      <c r="A6837" t="s">
        <v>3</v>
      </c>
      <c r="B6837">
        <v>2012</v>
      </c>
      <c r="C6837" t="s">
        <v>4984</v>
      </c>
      <c r="D6837" t="s">
        <v>4996</v>
      </c>
      <c r="E6837" t="s">
        <v>81</v>
      </c>
      <c r="F6837" t="s">
        <v>4986</v>
      </c>
      <c r="G6837">
        <v>73</v>
      </c>
      <c r="H6837" t="s">
        <v>6601</v>
      </c>
      <c r="I6837">
        <v>2012</v>
      </c>
      <c r="J6837" t="s">
        <v>4988</v>
      </c>
      <c r="K6837" t="s">
        <v>1624</v>
      </c>
      <c r="L6837">
        <v>1</v>
      </c>
      <c r="M6837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7" s="9" t="str">
        <f t="shared" si="106"/>
        <v>SCHEDULE 16: REPORT ON ASSOCIATED STATISTICS | 16a: Aircraft statistics: (ii) Domestic air passenger services: (1) Aircraft 30 tonnes MCTOW or more | Total number of landings | Aircraft type: Gulfstream - 5</v>
      </c>
    </row>
    <row r="6838" spans="1:14">
      <c r="A6838" t="s">
        <v>3</v>
      </c>
      <c r="B6838">
        <v>2012</v>
      </c>
      <c r="C6838" t="s">
        <v>4984</v>
      </c>
      <c r="D6838" t="s">
        <v>4996</v>
      </c>
      <c r="E6838" t="s">
        <v>81</v>
      </c>
      <c r="F6838" t="s">
        <v>4990</v>
      </c>
      <c r="G6838">
        <v>73</v>
      </c>
      <c r="H6838" t="s">
        <v>6601</v>
      </c>
      <c r="I6838">
        <v>2012</v>
      </c>
      <c r="J6838" t="s">
        <v>304</v>
      </c>
      <c r="K6838" t="s">
        <v>6642</v>
      </c>
      <c r="L6838">
        <v>33.203000000000003</v>
      </c>
      <c r="M6838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8" s="9" t="str">
        <f t="shared" si="106"/>
        <v>SCHEDULE 16: REPORT ON ASSOCIATED STATISTICS | 16a: Aircraft statistics: (ii) Domestic air passenger services: (1) Aircraft 30 tonnes MCTOW or more | Total MCTOW | Aircraft type: Gulfstream - 5</v>
      </c>
    </row>
    <row r="6839" spans="1:14">
      <c r="A6839" t="s">
        <v>3</v>
      </c>
      <c r="B6839">
        <v>2012</v>
      </c>
      <c r="C6839" t="s">
        <v>4984</v>
      </c>
      <c r="D6839" t="s">
        <v>4996</v>
      </c>
      <c r="E6839" t="s">
        <v>81</v>
      </c>
      <c r="F6839" t="s">
        <v>4986</v>
      </c>
      <c r="G6839">
        <v>88</v>
      </c>
      <c r="H6839" t="s">
        <v>60</v>
      </c>
      <c r="I6839">
        <v>2012</v>
      </c>
      <c r="J6839" t="s">
        <v>4988</v>
      </c>
      <c r="K6839" t="s">
        <v>6643</v>
      </c>
      <c r="L6839">
        <v>19369</v>
      </c>
      <c r="M6839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39" s="9" t="str">
        <f t="shared" si="106"/>
        <v>SCHEDULE 16: REPORT ON ASSOCIATED STATISTICS | 16a: Aircraft statistics: (ii) Domestic air passenger services: (1) Aircraft 30 tonnes MCTOW or more | Total number of landings | Total</v>
      </c>
    </row>
    <row r="6840" spans="1:14">
      <c r="A6840" t="s">
        <v>3</v>
      </c>
      <c r="B6840">
        <v>2012</v>
      </c>
      <c r="C6840" t="s">
        <v>4984</v>
      </c>
      <c r="D6840" t="s">
        <v>4996</v>
      </c>
      <c r="E6840" t="s">
        <v>81</v>
      </c>
      <c r="F6840" t="s">
        <v>4990</v>
      </c>
      <c r="G6840">
        <v>88</v>
      </c>
      <c r="H6840" t="s">
        <v>60</v>
      </c>
      <c r="I6840">
        <v>2012</v>
      </c>
      <c r="J6840" t="s">
        <v>304</v>
      </c>
      <c r="K6840" t="s">
        <v>2747</v>
      </c>
      <c r="L6840">
        <v>1269962.243</v>
      </c>
      <c r="M6840" s="9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6840" s="9" t="str">
        <f t="shared" si="106"/>
        <v>SCHEDULE 16: REPORT ON ASSOCIATED STATISTICS | 16a: Aircraft statistics: (ii) Domestic air passenger services: (1) Aircraft 30 tonnes MCTOW or more | Total MCTOW | Total</v>
      </c>
    </row>
    <row r="6841" spans="1:14">
      <c r="A6841" t="s">
        <v>3</v>
      </c>
      <c r="B6841">
        <v>2012</v>
      </c>
      <c r="C6841" t="s">
        <v>4984</v>
      </c>
      <c r="D6841" t="s">
        <v>5007</v>
      </c>
      <c r="E6841" t="s">
        <v>81</v>
      </c>
      <c r="F6841" t="s">
        <v>4986</v>
      </c>
      <c r="G6841">
        <v>91</v>
      </c>
      <c r="H6841" t="s">
        <v>6644</v>
      </c>
      <c r="I6841">
        <v>2012</v>
      </c>
      <c r="J6841" t="s">
        <v>4988</v>
      </c>
      <c r="K6841" t="s">
        <v>6645</v>
      </c>
      <c r="L6841">
        <v>12588</v>
      </c>
      <c r="M684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1" s="9" t="str">
        <f t="shared" si="106"/>
        <v>SCHEDULE 16: REPORT ON ASSOCIATED STATISTICS | 16a: Aircraft statistics: (ii) Domestic air passenger services: (2) Aircraft 3 tonnes or more but less than 30 tonnes MCTOW | Total number of landings | Aircraft type: De Havilland Canada - Dash8</v>
      </c>
    </row>
    <row r="6842" spans="1:14">
      <c r="A6842" t="s">
        <v>3</v>
      </c>
      <c r="B6842">
        <v>2012</v>
      </c>
      <c r="C6842" t="s">
        <v>4984</v>
      </c>
      <c r="D6842" t="s">
        <v>5007</v>
      </c>
      <c r="E6842" t="s">
        <v>81</v>
      </c>
      <c r="F6842" t="s">
        <v>4990</v>
      </c>
      <c r="G6842">
        <v>91</v>
      </c>
      <c r="H6842" t="s">
        <v>6644</v>
      </c>
      <c r="I6842">
        <v>2012</v>
      </c>
      <c r="J6842" t="s">
        <v>304</v>
      </c>
      <c r="K6842" t="s">
        <v>6646</v>
      </c>
      <c r="L6842">
        <v>245516.37899999999</v>
      </c>
      <c r="M684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2" s="9" t="str">
        <f t="shared" si="106"/>
        <v>SCHEDULE 16: REPORT ON ASSOCIATED STATISTICS | 16a: Aircraft statistics: (ii) Domestic air passenger services: (2) Aircraft 3 tonnes or more but less than 30 tonnes MCTOW | Total MCTOW | Aircraft type: De Havilland Canada - Dash8</v>
      </c>
    </row>
    <row r="6843" spans="1:14">
      <c r="A6843" t="s">
        <v>3</v>
      </c>
      <c r="B6843">
        <v>2012</v>
      </c>
      <c r="C6843" t="s">
        <v>4984</v>
      </c>
      <c r="D6843" t="s">
        <v>5007</v>
      </c>
      <c r="E6843" t="s">
        <v>81</v>
      </c>
      <c r="F6843" t="s">
        <v>4986</v>
      </c>
      <c r="G6843">
        <v>92</v>
      </c>
      <c r="H6843" t="s">
        <v>6647</v>
      </c>
      <c r="I6843">
        <v>2012</v>
      </c>
      <c r="J6843" t="s">
        <v>4988</v>
      </c>
      <c r="K6843" t="s">
        <v>6648</v>
      </c>
      <c r="L6843">
        <v>14500</v>
      </c>
      <c r="M684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3" s="9" t="str">
        <f t="shared" si="106"/>
        <v>SCHEDULE 16: REPORT ON ASSOCIATED STATISTICS | 16a: Aircraft statistics: (ii) Domestic air passenger services: (2) Aircraft 3 tonnes or more but less than 30 tonnes MCTOW | Total number of landings | Aircraft type: Beechcraft - BE1900</v>
      </c>
    </row>
    <row r="6844" spans="1:14">
      <c r="A6844" t="s">
        <v>3</v>
      </c>
      <c r="B6844">
        <v>2012</v>
      </c>
      <c r="C6844" t="s">
        <v>4984</v>
      </c>
      <c r="D6844" t="s">
        <v>5007</v>
      </c>
      <c r="E6844" t="s">
        <v>81</v>
      </c>
      <c r="F6844" t="s">
        <v>4990</v>
      </c>
      <c r="G6844">
        <v>92</v>
      </c>
      <c r="H6844" t="s">
        <v>6647</v>
      </c>
      <c r="I6844">
        <v>2012</v>
      </c>
      <c r="J6844" t="s">
        <v>304</v>
      </c>
      <c r="K6844" t="s">
        <v>6649</v>
      </c>
      <c r="L6844">
        <v>112592.5</v>
      </c>
      <c r="M684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4" s="9" t="str">
        <f t="shared" si="106"/>
        <v>SCHEDULE 16: REPORT ON ASSOCIATED STATISTICS | 16a: Aircraft statistics: (ii) Domestic air passenger services: (2) Aircraft 3 tonnes or more but less than 30 tonnes MCTOW | Total MCTOW | Aircraft type: Beechcraft - BE1900</v>
      </c>
    </row>
    <row r="6845" spans="1:14">
      <c r="A6845" t="s">
        <v>3</v>
      </c>
      <c r="B6845">
        <v>2012</v>
      </c>
      <c r="C6845" t="s">
        <v>4984</v>
      </c>
      <c r="D6845" t="s">
        <v>5007</v>
      </c>
      <c r="E6845" t="s">
        <v>81</v>
      </c>
      <c r="F6845" t="s">
        <v>4986</v>
      </c>
      <c r="G6845">
        <v>93</v>
      </c>
      <c r="H6845" t="s">
        <v>6650</v>
      </c>
      <c r="I6845">
        <v>2012</v>
      </c>
      <c r="J6845" t="s">
        <v>4988</v>
      </c>
      <c r="K6845" t="s">
        <v>6651</v>
      </c>
      <c r="L6845">
        <v>2093</v>
      </c>
      <c r="M684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5" s="9" t="str">
        <f t="shared" si="106"/>
        <v>SCHEDULE 16: REPORT ON ASSOCIATED STATISTICS | 16a: Aircraft statistics: (ii) Domestic air passenger services: (2) Aircraft 3 tonnes or more but less than 30 tonnes MCTOW | Total number of landings | Aircraft type: ATR - 75</v>
      </c>
    </row>
    <row r="6846" spans="1:14">
      <c r="A6846" t="s">
        <v>3</v>
      </c>
      <c r="B6846">
        <v>2012</v>
      </c>
      <c r="C6846" t="s">
        <v>4984</v>
      </c>
      <c r="D6846" t="s">
        <v>5007</v>
      </c>
      <c r="E6846" t="s">
        <v>81</v>
      </c>
      <c r="F6846" t="s">
        <v>4990</v>
      </c>
      <c r="G6846">
        <v>93</v>
      </c>
      <c r="H6846" t="s">
        <v>6650</v>
      </c>
      <c r="I6846">
        <v>2012</v>
      </c>
      <c r="J6846" t="s">
        <v>304</v>
      </c>
      <c r="K6846" t="s">
        <v>6652</v>
      </c>
      <c r="L6846">
        <v>47720.4</v>
      </c>
      <c r="M684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6" s="9" t="str">
        <f t="shared" si="106"/>
        <v>SCHEDULE 16: REPORT ON ASSOCIATED STATISTICS | 16a: Aircraft statistics: (ii) Domestic air passenger services: (2) Aircraft 3 tonnes or more but less than 30 tonnes MCTOW | Total MCTOW | Aircraft type: ATR - 75</v>
      </c>
    </row>
    <row r="6847" spans="1:14">
      <c r="A6847" t="s">
        <v>3</v>
      </c>
      <c r="B6847">
        <v>2012</v>
      </c>
      <c r="C6847" t="s">
        <v>4984</v>
      </c>
      <c r="D6847" t="s">
        <v>5007</v>
      </c>
      <c r="E6847" t="s">
        <v>81</v>
      </c>
      <c r="F6847" t="s">
        <v>4986</v>
      </c>
      <c r="G6847">
        <v>94</v>
      </c>
      <c r="H6847" t="s">
        <v>6608</v>
      </c>
      <c r="I6847">
        <v>2012</v>
      </c>
      <c r="J6847" t="s">
        <v>4988</v>
      </c>
      <c r="K6847" t="s">
        <v>6653</v>
      </c>
      <c r="L6847">
        <v>755</v>
      </c>
      <c r="M684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7" s="9" t="str">
        <f t="shared" si="106"/>
        <v>SCHEDULE 16: REPORT ON ASSOCIATED STATISTICS | 16a: Aircraft statistics: (ii) Domestic air passenger services: (2) Aircraft 3 tonnes or more but less than 30 tonnes MCTOW | Total number of landings | Aircraft type: Convair - CV 580</v>
      </c>
    </row>
    <row r="6848" spans="1:14">
      <c r="A6848" t="s">
        <v>3</v>
      </c>
      <c r="B6848">
        <v>2012</v>
      </c>
      <c r="C6848" t="s">
        <v>4984</v>
      </c>
      <c r="D6848" t="s">
        <v>5007</v>
      </c>
      <c r="E6848" t="s">
        <v>81</v>
      </c>
      <c r="F6848" t="s">
        <v>4990</v>
      </c>
      <c r="G6848">
        <v>94</v>
      </c>
      <c r="H6848" t="s">
        <v>6608</v>
      </c>
      <c r="I6848">
        <v>2012</v>
      </c>
      <c r="J6848" t="s">
        <v>304</v>
      </c>
      <c r="K6848" t="s">
        <v>6654</v>
      </c>
      <c r="L6848">
        <v>20122.262999999999</v>
      </c>
      <c r="M684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8" s="9" t="str">
        <f t="shared" si="106"/>
        <v>SCHEDULE 16: REPORT ON ASSOCIATED STATISTICS | 16a: Aircraft statistics: (ii) Domestic air passenger services: (2) Aircraft 3 tonnes or more but less than 30 tonnes MCTOW | Total MCTOW | Aircraft type: Convair - CV 580</v>
      </c>
    </row>
    <row r="6849" spans="1:14">
      <c r="A6849" t="s">
        <v>3</v>
      </c>
      <c r="B6849">
        <v>2012</v>
      </c>
      <c r="C6849" t="s">
        <v>4984</v>
      </c>
      <c r="D6849" t="s">
        <v>5007</v>
      </c>
      <c r="E6849" t="s">
        <v>81</v>
      </c>
      <c r="F6849" t="s">
        <v>4986</v>
      </c>
      <c r="G6849">
        <v>95</v>
      </c>
      <c r="H6849" t="s">
        <v>6655</v>
      </c>
      <c r="I6849">
        <v>2012</v>
      </c>
      <c r="J6849" t="s">
        <v>4988</v>
      </c>
      <c r="K6849" t="s">
        <v>6656</v>
      </c>
      <c r="L6849">
        <v>316</v>
      </c>
      <c r="M684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49" s="9" t="str">
        <f t="shared" si="106"/>
        <v>SCHEDULE 16: REPORT ON ASSOCIATED STATISTICS | 16a: Aircraft statistics: (ii) Domestic air passenger services: (2) Aircraft 3 tonnes or more but less than 30 tonnes MCTOW | Total number of landings | Aircraft type: Fokker - F27</v>
      </c>
    </row>
    <row r="6850" spans="1:14">
      <c r="A6850" t="s">
        <v>3</v>
      </c>
      <c r="B6850">
        <v>2012</v>
      </c>
      <c r="C6850" t="s">
        <v>4984</v>
      </c>
      <c r="D6850" t="s">
        <v>5007</v>
      </c>
      <c r="E6850" t="s">
        <v>81</v>
      </c>
      <c r="F6850" t="s">
        <v>4990</v>
      </c>
      <c r="G6850">
        <v>95</v>
      </c>
      <c r="H6850" t="s">
        <v>6655</v>
      </c>
      <c r="I6850">
        <v>2012</v>
      </c>
      <c r="J6850" t="s">
        <v>304</v>
      </c>
      <c r="K6850" t="s">
        <v>6657</v>
      </c>
      <c r="L6850">
        <v>6579.12</v>
      </c>
      <c r="M685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0" s="9" t="str">
        <f t="shared" ref="N6850:N6913" si="107">SUBSTITUTE(SUBSTITUTE(SUBSTITUTE(C6850&amp;" | "&amp;D6850&amp;" | "&amp;E6850&amp;" | "&amp;F6850&amp;" | "&amp;H6850," |  |  | "," | ")," |  |  | "," | ")," |  | "," | ")</f>
        <v>SCHEDULE 16: REPORT ON ASSOCIATED STATISTICS | 16a: Aircraft statistics: (ii) Domestic air passenger services: (2) Aircraft 3 tonnes or more but less than 30 tonnes MCTOW | Total MCTOW | Aircraft type: Fokker - F27</v>
      </c>
    </row>
    <row r="6851" spans="1:14">
      <c r="A6851" t="s">
        <v>3</v>
      </c>
      <c r="B6851">
        <v>2012</v>
      </c>
      <c r="C6851" t="s">
        <v>4984</v>
      </c>
      <c r="D6851" t="s">
        <v>5007</v>
      </c>
      <c r="E6851" t="s">
        <v>81</v>
      </c>
      <c r="F6851" t="s">
        <v>4986</v>
      </c>
      <c r="G6851">
        <v>96</v>
      </c>
      <c r="H6851" t="s">
        <v>6658</v>
      </c>
      <c r="I6851">
        <v>2012</v>
      </c>
      <c r="J6851" t="s">
        <v>4988</v>
      </c>
      <c r="K6851" t="s">
        <v>6659</v>
      </c>
      <c r="L6851">
        <v>684</v>
      </c>
      <c r="M685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1" s="9" t="str">
        <f t="shared" si="107"/>
        <v>SCHEDULE 16: REPORT ON ASSOCIATED STATISTICS | 16a: Aircraft statistics: (ii) Domestic air passenger services: (2) Aircraft 3 tonnes or more but less than 30 tonnes MCTOW | Total number of landings | Aircraft type: Britten Norman - Trislander</v>
      </c>
    </row>
    <row r="6852" spans="1:14">
      <c r="A6852" t="s">
        <v>3</v>
      </c>
      <c r="B6852">
        <v>2012</v>
      </c>
      <c r="C6852" t="s">
        <v>4984</v>
      </c>
      <c r="D6852" t="s">
        <v>5007</v>
      </c>
      <c r="E6852" t="s">
        <v>81</v>
      </c>
      <c r="F6852" t="s">
        <v>4990</v>
      </c>
      <c r="G6852">
        <v>96</v>
      </c>
      <c r="H6852" t="s">
        <v>6658</v>
      </c>
      <c r="I6852">
        <v>2012</v>
      </c>
      <c r="J6852" t="s">
        <v>304</v>
      </c>
      <c r="K6852" t="s">
        <v>6660</v>
      </c>
      <c r="L6852">
        <v>3102.6239999999998</v>
      </c>
      <c r="M685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2" s="9" t="str">
        <f t="shared" si="107"/>
        <v>SCHEDULE 16: REPORT ON ASSOCIATED STATISTICS | 16a: Aircraft statistics: (ii) Domestic air passenger services: (2) Aircraft 3 tonnes or more but less than 30 tonnes MCTOW | Total MCTOW | Aircraft type: Britten Norman - Trislander</v>
      </c>
    </row>
    <row r="6853" spans="1:14">
      <c r="A6853" t="s">
        <v>3</v>
      </c>
      <c r="B6853">
        <v>2012</v>
      </c>
      <c r="C6853" t="s">
        <v>4984</v>
      </c>
      <c r="D6853" t="s">
        <v>5007</v>
      </c>
      <c r="E6853" t="s">
        <v>81</v>
      </c>
      <c r="F6853" t="s">
        <v>4986</v>
      </c>
      <c r="G6853">
        <v>97</v>
      </c>
      <c r="H6853" t="s">
        <v>6661</v>
      </c>
      <c r="I6853">
        <v>2012</v>
      </c>
      <c r="J6853" t="s">
        <v>4988</v>
      </c>
      <c r="K6853" t="s">
        <v>6662</v>
      </c>
      <c r="L6853">
        <v>311</v>
      </c>
      <c r="M685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3" s="9" t="str">
        <f t="shared" si="107"/>
        <v>SCHEDULE 16: REPORT ON ASSOCIATED STATISTICS | 16a: Aircraft statistics: (ii) Domestic air passenger services: (2) Aircraft 3 tonnes or more but less than 30 tonnes MCTOW | Total number of landings | Aircraft type: Fairchild - Merlin</v>
      </c>
    </row>
    <row r="6854" spans="1:14">
      <c r="A6854" t="s">
        <v>3</v>
      </c>
      <c r="B6854">
        <v>2012</v>
      </c>
      <c r="C6854" t="s">
        <v>4984</v>
      </c>
      <c r="D6854" t="s">
        <v>5007</v>
      </c>
      <c r="E6854" t="s">
        <v>81</v>
      </c>
      <c r="F6854" t="s">
        <v>4990</v>
      </c>
      <c r="G6854">
        <v>97</v>
      </c>
      <c r="H6854" t="s">
        <v>6661</v>
      </c>
      <c r="I6854">
        <v>2012</v>
      </c>
      <c r="J6854" t="s">
        <v>304</v>
      </c>
      <c r="K6854" t="s">
        <v>6663</v>
      </c>
      <c r="L6854">
        <v>2327.5239999999999</v>
      </c>
      <c r="M685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4" s="9" t="str">
        <f t="shared" si="107"/>
        <v>SCHEDULE 16: REPORT ON ASSOCIATED STATISTICS | 16a: Aircraft statistics: (ii) Domestic air passenger services: (2) Aircraft 3 tonnes or more but less than 30 tonnes MCTOW | Total MCTOW | Aircraft type: Fairchild - Merlin</v>
      </c>
    </row>
    <row r="6855" spans="1:14">
      <c r="A6855" t="s">
        <v>3</v>
      </c>
      <c r="B6855">
        <v>2012</v>
      </c>
      <c r="C6855" t="s">
        <v>4984</v>
      </c>
      <c r="D6855" t="s">
        <v>5007</v>
      </c>
      <c r="E6855" t="s">
        <v>81</v>
      </c>
      <c r="F6855" t="s">
        <v>4986</v>
      </c>
      <c r="G6855">
        <v>98</v>
      </c>
      <c r="H6855" t="s">
        <v>6664</v>
      </c>
      <c r="I6855">
        <v>2012</v>
      </c>
      <c r="J6855" t="s">
        <v>4988</v>
      </c>
      <c r="K6855" t="s">
        <v>6665</v>
      </c>
      <c r="L6855">
        <v>101</v>
      </c>
      <c r="M685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5" s="9" t="str">
        <f t="shared" si="107"/>
        <v>SCHEDULE 16: REPORT ON ASSOCIATED STATISTICS | 16a: Aircraft statistics: (ii) Domestic air passenger services: (2) Aircraft 3 tonnes or more but less than 30 tonnes MCTOW | Total number of landings | Aircraft type: Beech - 90 King Air</v>
      </c>
    </row>
    <row r="6856" spans="1:14">
      <c r="A6856" t="s">
        <v>3</v>
      </c>
      <c r="B6856">
        <v>2012</v>
      </c>
      <c r="C6856" t="s">
        <v>4984</v>
      </c>
      <c r="D6856" t="s">
        <v>5007</v>
      </c>
      <c r="E6856" t="s">
        <v>81</v>
      </c>
      <c r="F6856" t="s">
        <v>4990</v>
      </c>
      <c r="G6856">
        <v>98</v>
      </c>
      <c r="H6856" t="s">
        <v>6664</v>
      </c>
      <c r="I6856">
        <v>2012</v>
      </c>
      <c r="J6856" t="s">
        <v>304</v>
      </c>
      <c r="K6856" t="s">
        <v>6666</v>
      </c>
      <c r="L6856">
        <v>442.077</v>
      </c>
      <c r="M685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6" s="9" t="str">
        <f t="shared" si="107"/>
        <v>SCHEDULE 16: REPORT ON ASSOCIATED STATISTICS | 16a: Aircraft statistics: (ii) Domestic air passenger services: (2) Aircraft 3 tonnes or more but less than 30 tonnes MCTOW | Total MCTOW | Aircraft type: Beech - 90 King Air</v>
      </c>
    </row>
    <row r="6857" spans="1:14">
      <c r="A6857" t="s">
        <v>3</v>
      </c>
      <c r="B6857">
        <v>2012</v>
      </c>
      <c r="C6857" t="s">
        <v>4984</v>
      </c>
      <c r="D6857" t="s">
        <v>5007</v>
      </c>
      <c r="E6857" t="s">
        <v>81</v>
      </c>
      <c r="F6857" t="s">
        <v>4986</v>
      </c>
      <c r="G6857">
        <v>99</v>
      </c>
      <c r="H6857" t="s">
        <v>6667</v>
      </c>
      <c r="I6857">
        <v>2012</v>
      </c>
      <c r="J6857" t="s">
        <v>4988</v>
      </c>
      <c r="K6857" t="s">
        <v>1724</v>
      </c>
      <c r="L6857">
        <v>110</v>
      </c>
      <c r="M685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7" s="9" t="str">
        <f t="shared" si="107"/>
        <v>SCHEDULE 16: REPORT ON ASSOCIATED STATISTICS | 16a: Aircraft statistics: (ii) Domestic air passenger services: (2) Aircraft 3 tonnes or more but less than 30 tonnes MCTOW | Total number of landings | Aircraft type: Piper - 31</v>
      </c>
    </row>
    <row r="6858" spans="1:14">
      <c r="A6858" t="s">
        <v>3</v>
      </c>
      <c r="B6858">
        <v>2012</v>
      </c>
      <c r="C6858" t="s">
        <v>4984</v>
      </c>
      <c r="D6858" t="s">
        <v>5007</v>
      </c>
      <c r="E6858" t="s">
        <v>81</v>
      </c>
      <c r="F6858" t="s">
        <v>4990</v>
      </c>
      <c r="G6858">
        <v>99</v>
      </c>
      <c r="H6858" t="s">
        <v>6667</v>
      </c>
      <c r="I6858">
        <v>2012</v>
      </c>
      <c r="J6858" t="s">
        <v>304</v>
      </c>
      <c r="K6858" t="s">
        <v>6668</v>
      </c>
      <c r="L6858">
        <v>387.13900000000001</v>
      </c>
      <c r="M685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8" s="9" t="str">
        <f t="shared" si="107"/>
        <v>SCHEDULE 16: REPORT ON ASSOCIATED STATISTICS | 16a: Aircraft statistics: (ii) Domestic air passenger services: (2) Aircraft 3 tonnes or more but less than 30 tonnes MCTOW | Total MCTOW | Aircraft type: Piper - 31</v>
      </c>
    </row>
    <row r="6859" spans="1:14">
      <c r="A6859" t="s">
        <v>3</v>
      </c>
      <c r="B6859">
        <v>2012</v>
      </c>
      <c r="C6859" t="s">
        <v>4984</v>
      </c>
      <c r="D6859" t="s">
        <v>5007</v>
      </c>
      <c r="E6859" t="s">
        <v>81</v>
      </c>
      <c r="F6859" t="s">
        <v>4986</v>
      </c>
      <c r="G6859">
        <v>100</v>
      </c>
      <c r="H6859" t="s">
        <v>6623</v>
      </c>
      <c r="I6859">
        <v>2012</v>
      </c>
      <c r="J6859" t="s">
        <v>4988</v>
      </c>
      <c r="K6859" t="s">
        <v>718</v>
      </c>
      <c r="L6859">
        <v>67</v>
      </c>
      <c r="M685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59" s="9" t="str">
        <f t="shared" si="107"/>
        <v>SCHEDULE 16: REPORT ON ASSOCIATED STATISTICS | 16a: Aircraft statistics: (ii) Domestic air passenger services: (2) Aircraft 3 tonnes or more but less than 30 tonnes MCTOW | Total number of landings | Aircraft type: Beech - 1300 Commuter</v>
      </c>
    </row>
    <row r="6860" spans="1:14">
      <c r="A6860" t="s">
        <v>3</v>
      </c>
      <c r="B6860">
        <v>2012</v>
      </c>
      <c r="C6860" t="s">
        <v>4984</v>
      </c>
      <c r="D6860" t="s">
        <v>5007</v>
      </c>
      <c r="E6860" t="s">
        <v>81</v>
      </c>
      <c r="F6860" t="s">
        <v>4990</v>
      </c>
      <c r="G6860">
        <v>100</v>
      </c>
      <c r="H6860" t="s">
        <v>6623</v>
      </c>
      <c r="I6860">
        <v>2012</v>
      </c>
      <c r="J6860" t="s">
        <v>304</v>
      </c>
      <c r="K6860" t="s">
        <v>6669</v>
      </c>
      <c r="L6860">
        <v>379.89</v>
      </c>
      <c r="M686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0" s="9" t="str">
        <f t="shared" si="107"/>
        <v>SCHEDULE 16: REPORT ON ASSOCIATED STATISTICS | 16a: Aircraft statistics: (ii) Domestic air passenger services: (2) Aircraft 3 tonnes or more but less than 30 tonnes MCTOW | Total MCTOW | Aircraft type: Beech - 1300 Commuter</v>
      </c>
    </row>
    <row r="6861" spans="1:14">
      <c r="A6861" t="s">
        <v>3</v>
      </c>
      <c r="B6861">
        <v>2012</v>
      </c>
      <c r="C6861" t="s">
        <v>4984</v>
      </c>
      <c r="D6861" t="s">
        <v>5007</v>
      </c>
      <c r="E6861" t="s">
        <v>81</v>
      </c>
      <c r="F6861" t="s">
        <v>4986</v>
      </c>
      <c r="G6861">
        <v>101</v>
      </c>
      <c r="H6861" t="s">
        <v>6670</v>
      </c>
      <c r="I6861">
        <v>2012</v>
      </c>
      <c r="J6861" t="s">
        <v>4988</v>
      </c>
      <c r="K6861" t="s">
        <v>4677</v>
      </c>
      <c r="L6861">
        <v>45</v>
      </c>
      <c r="M686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1" s="9" t="str">
        <f t="shared" si="107"/>
        <v>SCHEDULE 16: REPORT ON ASSOCIATED STATISTICS | 16a: Aircraft statistics: (ii) Domestic air passenger services: (2) Aircraft 3 tonnes or more but less than 30 tonnes MCTOW | Total number of landings | Aircraft type: Bae - 3200 Jetsream Super 31</v>
      </c>
    </row>
    <row r="6862" spans="1:14">
      <c r="A6862" t="s">
        <v>3</v>
      </c>
      <c r="B6862">
        <v>2012</v>
      </c>
      <c r="C6862" t="s">
        <v>4984</v>
      </c>
      <c r="D6862" t="s">
        <v>5007</v>
      </c>
      <c r="E6862" t="s">
        <v>81</v>
      </c>
      <c r="F6862" t="s">
        <v>4990</v>
      </c>
      <c r="G6862">
        <v>101</v>
      </c>
      <c r="H6862" t="s">
        <v>6670</v>
      </c>
      <c r="I6862">
        <v>2012</v>
      </c>
      <c r="J6862" t="s">
        <v>304</v>
      </c>
      <c r="K6862" t="s">
        <v>6671</v>
      </c>
      <c r="L6862">
        <v>330.75</v>
      </c>
      <c r="M686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2" s="9" t="str">
        <f t="shared" si="107"/>
        <v>SCHEDULE 16: REPORT ON ASSOCIATED STATISTICS | 16a: Aircraft statistics: (ii) Domestic air passenger services: (2) Aircraft 3 tonnes or more but less than 30 tonnes MCTOW | Total MCTOW | Aircraft type: Bae - 3200 Jetsream Super 31</v>
      </c>
    </row>
    <row r="6863" spans="1:14">
      <c r="A6863" t="s">
        <v>3</v>
      </c>
      <c r="B6863">
        <v>2012</v>
      </c>
      <c r="C6863" t="s">
        <v>4984</v>
      </c>
      <c r="D6863" t="s">
        <v>5007</v>
      </c>
      <c r="E6863" t="s">
        <v>81</v>
      </c>
      <c r="F6863" t="s">
        <v>4986</v>
      </c>
      <c r="G6863">
        <v>102</v>
      </c>
      <c r="H6863" t="s">
        <v>6672</v>
      </c>
      <c r="I6863">
        <v>2012</v>
      </c>
      <c r="J6863" t="s">
        <v>4988</v>
      </c>
      <c r="K6863" t="s">
        <v>4843</v>
      </c>
      <c r="L6863">
        <v>20</v>
      </c>
      <c r="M686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3" s="9" t="str">
        <f t="shared" si="107"/>
        <v>SCHEDULE 16: REPORT ON ASSOCIATED STATISTICS | 16a: Aircraft statistics: (ii) Domestic air passenger services: (2) Aircraft 3 tonnes or more but less than 30 tonnes MCTOW | Total number of landings | Aircraft type: Jetstream - 3</v>
      </c>
    </row>
    <row r="6864" spans="1:14">
      <c r="A6864" t="s">
        <v>3</v>
      </c>
      <c r="B6864">
        <v>2012</v>
      </c>
      <c r="C6864" t="s">
        <v>4984</v>
      </c>
      <c r="D6864" t="s">
        <v>5007</v>
      </c>
      <c r="E6864" t="s">
        <v>81</v>
      </c>
      <c r="F6864" t="s">
        <v>4990</v>
      </c>
      <c r="G6864">
        <v>102</v>
      </c>
      <c r="H6864" t="s">
        <v>6672</v>
      </c>
      <c r="I6864">
        <v>2012</v>
      </c>
      <c r="J6864" t="s">
        <v>304</v>
      </c>
      <c r="K6864" t="s">
        <v>6673</v>
      </c>
      <c r="L6864">
        <v>141.18</v>
      </c>
      <c r="M686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4" s="9" t="str">
        <f t="shared" si="107"/>
        <v>SCHEDULE 16: REPORT ON ASSOCIATED STATISTICS | 16a: Aircraft statistics: (ii) Domestic air passenger services: (2) Aircraft 3 tonnes or more but less than 30 tonnes MCTOW | Total MCTOW | Aircraft type: Jetstream - 3</v>
      </c>
    </row>
    <row r="6865" spans="1:14">
      <c r="A6865" t="s">
        <v>3</v>
      </c>
      <c r="B6865">
        <v>2012</v>
      </c>
      <c r="C6865" t="s">
        <v>4984</v>
      </c>
      <c r="D6865" t="s">
        <v>5007</v>
      </c>
      <c r="E6865" t="s">
        <v>81</v>
      </c>
      <c r="F6865" t="s">
        <v>4986</v>
      </c>
      <c r="G6865">
        <v>103</v>
      </c>
      <c r="H6865" t="s">
        <v>6297</v>
      </c>
      <c r="I6865">
        <v>2012</v>
      </c>
      <c r="J6865" t="s">
        <v>4988</v>
      </c>
      <c r="K6865" t="s">
        <v>5807</v>
      </c>
      <c r="L6865">
        <v>11</v>
      </c>
      <c r="M686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5" s="9" t="str">
        <f t="shared" si="107"/>
        <v>SCHEDULE 16: REPORT ON ASSOCIATED STATISTICS | 16a: Aircraft statistics: (ii) Domestic air passenger services: (2) Aircraft 3 tonnes or more but less than 30 tonnes MCTOW | Total number of landings | Aircraft type: IAI - 1124 Westwind</v>
      </c>
    </row>
    <row r="6866" spans="1:14">
      <c r="A6866" t="s">
        <v>3</v>
      </c>
      <c r="B6866">
        <v>2012</v>
      </c>
      <c r="C6866" t="s">
        <v>4984</v>
      </c>
      <c r="D6866" t="s">
        <v>5007</v>
      </c>
      <c r="E6866" t="s">
        <v>81</v>
      </c>
      <c r="F6866" t="s">
        <v>4990</v>
      </c>
      <c r="G6866">
        <v>103</v>
      </c>
      <c r="H6866" t="s">
        <v>6297</v>
      </c>
      <c r="I6866">
        <v>2012</v>
      </c>
      <c r="J6866" t="s">
        <v>304</v>
      </c>
      <c r="K6866" t="s">
        <v>6674</v>
      </c>
      <c r="L6866">
        <v>117.48</v>
      </c>
      <c r="M686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6" s="9" t="str">
        <f t="shared" si="107"/>
        <v>SCHEDULE 16: REPORT ON ASSOCIATED STATISTICS | 16a: Aircraft statistics: (ii) Domestic air passenger services: (2) Aircraft 3 tonnes or more but less than 30 tonnes MCTOW | Total MCTOW | Aircraft type: IAI - 1124 Westwind</v>
      </c>
    </row>
    <row r="6867" spans="1:14">
      <c r="A6867" t="s">
        <v>3</v>
      </c>
      <c r="B6867">
        <v>2012</v>
      </c>
      <c r="C6867" t="s">
        <v>4984</v>
      </c>
      <c r="D6867" t="s">
        <v>5007</v>
      </c>
      <c r="E6867" t="s">
        <v>81</v>
      </c>
      <c r="F6867" t="s">
        <v>4986</v>
      </c>
      <c r="G6867">
        <v>104</v>
      </c>
      <c r="H6867" t="s">
        <v>6675</v>
      </c>
      <c r="I6867">
        <v>2012</v>
      </c>
      <c r="J6867" t="s">
        <v>4988</v>
      </c>
      <c r="K6867" t="s">
        <v>2301</v>
      </c>
      <c r="L6867">
        <v>4</v>
      </c>
      <c r="M686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7" s="9" t="str">
        <f t="shared" si="107"/>
        <v>SCHEDULE 16: REPORT ON ASSOCIATED STATISTICS | 16a: Aircraft statistics: (ii) Domestic air passenger services: (2) Aircraft 3 tonnes or more but less than 30 tonnes MCTOW | Total number of landings | Aircraft type: IAI - Gulfstream G200</v>
      </c>
    </row>
    <row r="6868" spans="1:14">
      <c r="A6868" t="s">
        <v>3</v>
      </c>
      <c r="B6868">
        <v>2012</v>
      </c>
      <c r="C6868" t="s">
        <v>4984</v>
      </c>
      <c r="D6868" t="s">
        <v>5007</v>
      </c>
      <c r="E6868" t="s">
        <v>81</v>
      </c>
      <c r="F6868" t="s">
        <v>4990</v>
      </c>
      <c r="G6868">
        <v>104</v>
      </c>
      <c r="H6868" t="s">
        <v>6675</v>
      </c>
      <c r="I6868">
        <v>2012</v>
      </c>
      <c r="J6868" t="s">
        <v>304</v>
      </c>
      <c r="K6868" t="s">
        <v>6676</v>
      </c>
      <c r="L6868">
        <v>64.319999999999993</v>
      </c>
      <c r="M686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8" s="9" t="str">
        <f t="shared" si="107"/>
        <v>SCHEDULE 16: REPORT ON ASSOCIATED STATISTICS | 16a: Aircraft statistics: (ii) Domestic air passenger services: (2) Aircraft 3 tonnes or more but less than 30 tonnes MCTOW | Total MCTOW | Aircraft type: IAI - Gulfstream G200</v>
      </c>
    </row>
    <row r="6869" spans="1:14">
      <c r="A6869" t="s">
        <v>3</v>
      </c>
      <c r="B6869">
        <v>2012</v>
      </c>
      <c r="C6869" t="s">
        <v>4984</v>
      </c>
      <c r="D6869" t="s">
        <v>5007</v>
      </c>
      <c r="E6869" t="s">
        <v>81</v>
      </c>
      <c r="F6869" t="s">
        <v>4986</v>
      </c>
      <c r="G6869">
        <v>105</v>
      </c>
      <c r="H6869" t="s">
        <v>6387</v>
      </c>
      <c r="I6869">
        <v>2012</v>
      </c>
      <c r="J6869" t="s">
        <v>4988</v>
      </c>
      <c r="K6869" t="s">
        <v>5241</v>
      </c>
      <c r="L6869">
        <v>14</v>
      </c>
      <c r="M686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69" s="9" t="str">
        <f t="shared" si="107"/>
        <v>SCHEDULE 16: REPORT ON ASSOCIATED STATISTICS | 16a: Aircraft statistics: (ii) Domestic air passenger services: (2) Aircraft 3 tonnes or more but less than 30 tonnes MCTOW | Total number of landings | Aircraft type: Cessna - 421 Golden Eagle</v>
      </c>
    </row>
    <row r="6870" spans="1:14">
      <c r="A6870" t="s">
        <v>3</v>
      </c>
      <c r="B6870">
        <v>2012</v>
      </c>
      <c r="C6870" t="s">
        <v>4984</v>
      </c>
      <c r="D6870" t="s">
        <v>5007</v>
      </c>
      <c r="E6870" t="s">
        <v>81</v>
      </c>
      <c r="F6870" t="s">
        <v>4990</v>
      </c>
      <c r="G6870">
        <v>105</v>
      </c>
      <c r="H6870" t="s">
        <v>6387</v>
      </c>
      <c r="I6870">
        <v>2012</v>
      </c>
      <c r="J6870" t="s">
        <v>304</v>
      </c>
      <c r="K6870" t="s">
        <v>6677</v>
      </c>
      <c r="L6870">
        <v>47.305999999999997</v>
      </c>
      <c r="M687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0" s="9" t="str">
        <f t="shared" si="107"/>
        <v>SCHEDULE 16: REPORT ON ASSOCIATED STATISTICS | 16a: Aircraft statistics: (ii) Domestic air passenger services: (2) Aircraft 3 tonnes or more but less than 30 tonnes MCTOW | Total MCTOW | Aircraft type: Cessna - 421 Golden Eagle</v>
      </c>
    </row>
    <row r="6871" spans="1:14">
      <c r="A6871" t="s">
        <v>3</v>
      </c>
      <c r="B6871">
        <v>2012</v>
      </c>
      <c r="C6871" t="s">
        <v>4984</v>
      </c>
      <c r="D6871" t="s">
        <v>5007</v>
      </c>
      <c r="E6871" t="s">
        <v>81</v>
      </c>
      <c r="F6871" t="s">
        <v>4986</v>
      </c>
      <c r="G6871">
        <v>106</v>
      </c>
      <c r="H6871" t="s">
        <v>6678</v>
      </c>
      <c r="I6871">
        <v>2012</v>
      </c>
      <c r="J6871" t="s">
        <v>4988</v>
      </c>
      <c r="K6871" t="s">
        <v>5002</v>
      </c>
      <c r="L6871">
        <v>7</v>
      </c>
      <c r="M687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1" s="9" t="str">
        <f t="shared" si="107"/>
        <v>SCHEDULE 16: REPORT ON ASSOCIATED STATISTICS | 16a: Aircraft statistics: (ii) Domestic air passenger services: (2) Aircraft 3 tonnes or more but less than 30 tonnes MCTOW | Total number of landings | Aircraft type: Cessna - F406 Caravan 2</v>
      </c>
    </row>
    <row r="6872" spans="1:14">
      <c r="A6872" t="s">
        <v>3</v>
      </c>
      <c r="B6872">
        <v>2012</v>
      </c>
      <c r="C6872" t="s">
        <v>4984</v>
      </c>
      <c r="D6872" t="s">
        <v>5007</v>
      </c>
      <c r="E6872" t="s">
        <v>81</v>
      </c>
      <c r="F6872" t="s">
        <v>4990</v>
      </c>
      <c r="G6872">
        <v>106</v>
      </c>
      <c r="H6872" t="s">
        <v>6678</v>
      </c>
      <c r="I6872">
        <v>2012</v>
      </c>
      <c r="J6872" t="s">
        <v>304</v>
      </c>
      <c r="K6872" t="s">
        <v>6679</v>
      </c>
      <c r="L6872">
        <v>29.722000000000001</v>
      </c>
      <c r="M687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2" s="9" t="str">
        <f t="shared" si="107"/>
        <v>SCHEDULE 16: REPORT ON ASSOCIATED STATISTICS | 16a: Aircraft statistics: (ii) Domestic air passenger services: (2) Aircraft 3 tonnes or more but less than 30 tonnes MCTOW | Total MCTOW | Aircraft type: Cessna - F406 Caravan 2</v>
      </c>
    </row>
    <row r="6873" spans="1:14">
      <c r="A6873" t="s">
        <v>3</v>
      </c>
      <c r="B6873">
        <v>2012</v>
      </c>
      <c r="C6873" t="s">
        <v>4984</v>
      </c>
      <c r="D6873" t="s">
        <v>5007</v>
      </c>
      <c r="E6873" t="s">
        <v>81</v>
      </c>
      <c r="F6873" t="s">
        <v>4986</v>
      </c>
      <c r="G6873">
        <v>107</v>
      </c>
      <c r="H6873" t="s">
        <v>6680</v>
      </c>
      <c r="I6873">
        <v>2012</v>
      </c>
      <c r="J6873" t="s">
        <v>4988</v>
      </c>
      <c r="K6873" t="s">
        <v>5002</v>
      </c>
      <c r="L6873">
        <v>7</v>
      </c>
      <c r="M687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3" s="9" t="str">
        <f t="shared" si="107"/>
        <v>SCHEDULE 16: REPORT ON ASSOCIATED STATISTICS | 16a: Aircraft statistics: (ii) Domestic air passenger services: (2) Aircraft 3 tonnes or more but less than 30 tonnes MCTOW | Total number of landings | Aircraft type: Cessna - 208 Caravan 1</v>
      </c>
    </row>
    <row r="6874" spans="1:14">
      <c r="A6874" t="s">
        <v>3</v>
      </c>
      <c r="B6874">
        <v>2012</v>
      </c>
      <c r="C6874" t="s">
        <v>4984</v>
      </c>
      <c r="D6874" t="s">
        <v>5007</v>
      </c>
      <c r="E6874" t="s">
        <v>81</v>
      </c>
      <c r="F6874" t="s">
        <v>4990</v>
      </c>
      <c r="G6874">
        <v>107</v>
      </c>
      <c r="H6874" t="s">
        <v>6680</v>
      </c>
      <c r="I6874">
        <v>2012</v>
      </c>
      <c r="J6874" t="s">
        <v>304</v>
      </c>
      <c r="K6874" t="s">
        <v>6681</v>
      </c>
      <c r="L6874">
        <v>25.396000000000001</v>
      </c>
      <c r="M687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4" s="9" t="str">
        <f t="shared" si="107"/>
        <v>SCHEDULE 16: REPORT ON ASSOCIATED STATISTICS | 16a: Aircraft statistics: (ii) Domestic air passenger services: (2) Aircraft 3 tonnes or more but less than 30 tonnes MCTOW | Total MCTOW | Aircraft type: Cessna - 208 Caravan 1</v>
      </c>
    </row>
    <row r="6875" spans="1:14">
      <c r="A6875" t="s">
        <v>3</v>
      </c>
      <c r="B6875">
        <v>2012</v>
      </c>
      <c r="C6875" t="s">
        <v>4984</v>
      </c>
      <c r="D6875" t="s">
        <v>5007</v>
      </c>
      <c r="E6875" t="s">
        <v>81</v>
      </c>
      <c r="F6875" t="s">
        <v>4986</v>
      </c>
      <c r="G6875">
        <v>108</v>
      </c>
      <c r="H6875" t="s">
        <v>6682</v>
      </c>
      <c r="I6875">
        <v>2012</v>
      </c>
      <c r="J6875" t="s">
        <v>4988</v>
      </c>
      <c r="K6875" t="s">
        <v>1624</v>
      </c>
      <c r="L6875">
        <v>1</v>
      </c>
      <c r="M687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5" s="9" t="str">
        <f t="shared" si="107"/>
        <v>SCHEDULE 16: REPORT ON ASSOCIATED STATISTICS | 16a: Aircraft statistics: (ii) Domestic air passenger services: (2) Aircraft 3 tonnes or more but less than 30 tonnes MCTOW | Total number of landings | Aircraft type: Embraer - EMB135</v>
      </c>
    </row>
    <row r="6876" spans="1:14">
      <c r="A6876" t="s">
        <v>3</v>
      </c>
      <c r="B6876">
        <v>2012</v>
      </c>
      <c r="C6876" t="s">
        <v>4984</v>
      </c>
      <c r="D6876" t="s">
        <v>5007</v>
      </c>
      <c r="E6876" t="s">
        <v>81</v>
      </c>
      <c r="F6876" t="s">
        <v>4990</v>
      </c>
      <c r="G6876">
        <v>108</v>
      </c>
      <c r="H6876" t="s">
        <v>6682</v>
      </c>
      <c r="I6876">
        <v>2012</v>
      </c>
      <c r="J6876" t="s">
        <v>304</v>
      </c>
      <c r="K6876" t="s">
        <v>6683</v>
      </c>
      <c r="L6876">
        <v>19.989999999999998</v>
      </c>
      <c r="M687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6" s="9" t="str">
        <f t="shared" si="107"/>
        <v>SCHEDULE 16: REPORT ON ASSOCIATED STATISTICS | 16a: Aircraft statistics: (ii) Domestic air passenger services: (2) Aircraft 3 tonnes or more but less than 30 tonnes MCTOW | Total MCTOW | Aircraft type: Embraer - EMB135</v>
      </c>
    </row>
    <row r="6877" spans="1:14">
      <c r="A6877" t="s">
        <v>3</v>
      </c>
      <c r="B6877">
        <v>2012</v>
      </c>
      <c r="C6877" t="s">
        <v>4984</v>
      </c>
      <c r="D6877" t="s">
        <v>5007</v>
      </c>
      <c r="E6877" t="s">
        <v>81</v>
      </c>
      <c r="F6877" t="s">
        <v>4986</v>
      </c>
      <c r="G6877">
        <v>109</v>
      </c>
      <c r="H6877" t="s">
        <v>6301</v>
      </c>
      <c r="I6877">
        <v>2012</v>
      </c>
      <c r="J6877" t="s">
        <v>4988</v>
      </c>
      <c r="K6877" t="s">
        <v>1624</v>
      </c>
      <c r="L6877">
        <v>1</v>
      </c>
      <c r="M687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7" s="9" t="str">
        <f t="shared" si="107"/>
        <v>SCHEDULE 16: REPORT ON ASSOCIATED STATISTICS | 16a: Aircraft statistics: (ii) Domestic air passenger services: (2) Aircraft 3 tonnes or more but less than 30 tonnes MCTOW | Total number of landings | Aircraft type: Cessna - 680 Citation Sovereign</v>
      </c>
    </row>
    <row r="6878" spans="1:14">
      <c r="A6878" t="s">
        <v>3</v>
      </c>
      <c r="B6878">
        <v>2012</v>
      </c>
      <c r="C6878" t="s">
        <v>4984</v>
      </c>
      <c r="D6878" t="s">
        <v>5007</v>
      </c>
      <c r="E6878" t="s">
        <v>81</v>
      </c>
      <c r="F6878" t="s">
        <v>4990</v>
      </c>
      <c r="G6878">
        <v>109</v>
      </c>
      <c r="H6878" t="s">
        <v>6301</v>
      </c>
      <c r="I6878">
        <v>2012</v>
      </c>
      <c r="J6878" t="s">
        <v>304</v>
      </c>
      <c r="K6878" t="s">
        <v>6684</v>
      </c>
      <c r="L6878">
        <v>13.743</v>
      </c>
      <c r="M687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8" s="9" t="str">
        <f t="shared" si="107"/>
        <v>SCHEDULE 16: REPORT ON ASSOCIATED STATISTICS | 16a: Aircraft statistics: (ii) Domestic air passenger services: (2) Aircraft 3 tonnes or more but less than 30 tonnes MCTOW | Total MCTOW | Aircraft type: Cessna - 680 Citation Sovereign</v>
      </c>
    </row>
    <row r="6879" spans="1:14">
      <c r="A6879" t="s">
        <v>3</v>
      </c>
      <c r="B6879">
        <v>2012</v>
      </c>
      <c r="C6879" t="s">
        <v>4984</v>
      </c>
      <c r="D6879" t="s">
        <v>5007</v>
      </c>
      <c r="E6879" t="s">
        <v>81</v>
      </c>
      <c r="F6879" t="s">
        <v>4986</v>
      </c>
      <c r="G6879">
        <v>110</v>
      </c>
      <c r="H6879" t="s">
        <v>6627</v>
      </c>
      <c r="I6879">
        <v>2012</v>
      </c>
      <c r="J6879" t="s">
        <v>4988</v>
      </c>
      <c r="K6879" t="s">
        <v>1308</v>
      </c>
      <c r="L6879">
        <v>2</v>
      </c>
      <c r="M687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79" s="9" t="str">
        <f t="shared" si="107"/>
        <v>SCHEDULE 16: REPORT ON ASSOCIATED STATISTICS | 16a: Aircraft statistics: (ii) Domestic air passenger services: (2) Aircraft 3 tonnes or more but less than 30 tonnes MCTOW | Total number of landings | Aircraft type: Piper - Cheyenne 400</v>
      </c>
    </row>
    <row r="6880" spans="1:14">
      <c r="A6880" t="s">
        <v>3</v>
      </c>
      <c r="B6880">
        <v>2012</v>
      </c>
      <c r="C6880" t="s">
        <v>4984</v>
      </c>
      <c r="D6880" t="s">
        <v>5007</v>
      </c>
      <c r="E6880" t="s">
        <v>81</v>
      </c>
      <c r="F6880" t="s">
        <v>4990</v>
      </c>
      <c r="G6880">
        <v>110</v>
      </c>
      <c r="H6880" t="s">
        <v>6627</v>
      </c>
      <c r="I6880">
        <v>2012</v>
      </c>
      <c r="J6880" t="s">
        <v>304</v>
      </c>
      <c r="K6880" t="s">
        <v>6685</v>
      </c>
      <c r="L6880">
        <v>10.933999999999999</v>
      </c>
      <c r="M688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0" s="9" t="str">
        <f t="shared" si="107"/>
        <v>SCHEDULE 16: REPORT ON ASSOCIATED STATISTICS | 16a: Aircraft statistics: (ii) Domestic air passenger services: (2) Aircraft 3 tonnes or more but less than 30 tonnes MCTOW | Total MCTOW | Aircraft type: Piper - Cheyenne 400</v>
      </c>
    </row>
    <row r="6881" spans="1:14">
      <c r="A6881" t="s">
        <v>3</v>
      </c>
      <c r="B6881">
        <v>2012</v>
      </c>
      <c r="C6881" t="s">
        <v>4984</v>
      </c>
      <c r="D6881" t="s">
        <v>5007</v>
      </c>
      <c r="E6881" t="s">
        <v>81</v>
      </c>
      <c r="F6881" t="s">
        <v>4986</v>
      </c>
      <c r="G6881">
        <v>111</v>
      </c>
      <c r="H6881" t="s">
        <v>6391</v>
      </c>
      <c r="I6881">
        <v>2012</v>
      </c>
      <c r="J6881" t="s">
        <v>4988</v>
      </c>
      <c r="K6881" t="s">
        <v>1624</v>
      </c>
      <c r="L6881">
        <v>1</v>
      </c>
      <c r="M6881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1" s="9" t="str">
        <f t="shared" si="107"/>
        <v>SCHEDULE 16: REPORT ON ASSOCIATED STATISTICS | 16a: Aircraft statistics: (ii) Domestic air passenger services: (2) Aircraft 3 tonnes or more but less than 30 tonnes MCTOW | Total number of landings | Aircraft type: Sikorsky - S-76</v>
      </c>
    </row>
    <row r="6882" spans="1:14">
      <c r="A6882" t="s">
        <v>3</v>
      </c>
      <c r="B6882">
        <v>2012</v>
      </c>
      <c r="C6882" t="s">
        <v>4984</v>
      </c>
      <c r="D6882" t="s">
        <v>5007</v>
      </c>
      <c r="E6882" t="s">
        <v>81</v>
      </c>
      <c r="F6882" t="s">
        <v>4990</v>
      </c>
      <c r="G6882">
        <v>111</v>
      </c>
      <c r="H6882" t="s">
        <v>6391</v>
      </c>
      <c r="I6882">
        <v>2012</v>
      </c>
      <c r="J6882" t="s">
        <v>304</v>
      </c>
      <c r="K6882" t="s">
        <v>6392</v>
      </c>
      <c r="L6882">
        <v>4.7619999999999996</v>
      </c>
      <c r="M6882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2" s="9" t="str">
        <f t="shared" si="107"/>
        <v>SCHEDULE 16: REPORT ON ASSOCIATED STATISTICS | 16a: Aircraft statistics: (ii) Domestic air passenger services: (2) Aircraft 3 tonnes or more but less than 30 tonnes MCTOW | Total MCTOW | Aircraft type: Sikorsky - S-76</v>
      </c>
    </row>
    <row r="6883" spans="1:14">
      <c r="A6883" t="s">
        <v>3</v>
      </c>
      <c r="B6883">
        <v>2012</v>
      </c>
      <c r="C6883" t="s">
        <v>4984</v>
      </c>
      <c r="D6883" t="s">
        <v>5007</v>
      </c>
      <c r="E6883" t="s">
        <v>81</v>
      </c>
      <c r="F6883" t="s">
        <v>4986</v>
      </c>
      <c r="G6883">
        <v>112</v>
      </c>
      <c r="H6883" t="s">
        <v>6319</v>
      </c>
      <c r="I6883">
        <v>2012</v>
      </c>
      <c r="J6883" t="s">
        <v>4988</v>
      </c>
      <c r="K6883" t="s">
        <v>1624</v>
      </c>
      <c r="L6883">
        <v>1</v>
      </c>
      <c r="M6883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3" s="9" t="str">
        <f t="shared" si="107"/>
        <v>SCHEDULE 16: REPORT ON ASSOCIATED STATISTICS | 16a: Aircraft statistics: (ii) Domestic air passenger services: (2) Aircraft 3 tonnes or more but less than 30 tonnes MCTOW | Total number of landings | Aircraft type: Cessna - 441 Conquest 2</v>
      </c>
    </row>
    <row r="6884" spans="1:14">
      <c r="A6884" t="s">
        <v>3</v>
      </c>
      <c r="B6884">
        <v>2012</v>
      </c>
      <c r="C6884" t="s">
        <v>4984</v>
      </c>
      <c r="D6884" t="s">
        <v>5007</v>
      </c>
      <c r="E6884" t="s">
        <v>81</v>
      </c>
      <c r="F6884" t="s">
        <v>4990</v>
      </c>
      <c r="G6884">
        <v>112</v>
      </c>
      <c r="H6884" t="s">
        <v>6319</v>
      </c>
      <c r="I6884">
        <v>2012</v>
      </c>
      <c r="J6884" t="s">
        <v>304</v>
      </c>
      <c r="K6884" t="s">
        <v>6320</v>
      </c>
      <c r="L6884">
        <v>4.468</v>
      </c>
      <c r="M6884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4" s="9" t="str">
        <f t="shared" si="107"/>
        <v>SCHEDULE 16: REPORT ON ASSOCIATED STATISTICS | 16a: Aircraft statistics: (ii) Domestic air passenger services: (2) Aircraft 3 tonnes or more but less than 30 tonnes MCTOW | Total MCTOW | Aircraft type: Cessna - 441 Conquest 2</v>
      </c>
    </row>
    <row r="6885" spans="1:14">
      <c r="A6885" t="s">
        <v>3</v>
      </c>
      <c r="B6885">
        <v>2012</v>
      </c>
      <c r="C6885" t="s">
        <v>4984</v>
      </c>
      <c r="D6885" t="s">
        <v>5007</v>
      </c>
      <c r="E6885" t="s">
        <v>81</v>
      </c>
      <c r="F6885" t="s">
        <v>4986</v>
      </c>
      <c r="G6885">
        <v>113</v>
      </c>
      <c r="H6885" t="s">
        <v>6686</v>
      </c>
      <c r="I6885">
        <v>2012</v>
      </c>
      <c r="J6885" t="s">
        <v>4988</v>
      </c>
      <c r="K6885" t="s">
        <v>1624</v>
      </c>
      <c r="L6885">
        <v>1</v>
      </c>
      <c r="M6885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5" s="9" t="str">
        <f t="shared" si="107"/>
        <v>SCHEDULE 16: REPORT ON ASSOCIATED STATISTICS | 16a: Aircraft statistics: (ii) Domestic air passenger services: (2) Aircraft 3 tonnes or more but less than 30 tonnes MCTOW | Total number of landings | Aircraft type: Piper - PA 28 Cherokee Arrow</v>
      </c>
    </row>
    <row r="6886" spans="1:14">
      <c r="A6886" t="s">
        <v>3</v>
      </c>
      <c r="B6886">
        <v>2012</v>
      </c>
      <c r="C6886" t="s">
        <v>4984</v>
      </c>
      <c r="D6886" t="s">
        <v>5007</v>
      </c>
      <c r="E6886" t="s">
        <v>81</v>
      </c>
      <c r="F6886" t="s">
        <v>4990</v>
      </c>
      <c r="G6886">
        <v>113</v>
      </c>
      <c r="H6886" t="s">
        <v>6686</v>
      </c>
      <c r="I6886">
        <v>2012</v>
      </c>
      <c r="J6886" t="s">
        <v>304</v>
      </c>
      <c r="K6886" t="s">
        <v>5147</v>
      </c>
      <c r="L6886">
        <v>3.93</v>
      </c>
      <c r="M6886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6" s="9" t="str">
        <f t="shared" si="107"/>
        <v>SCHEDULE 16: REPORT ON ASSOCIATED STATISTICS | 16a: Aircraft statistics: (ii) Domestic air passenger services: (2) Aircraft 3 tonnes or more but less than 30 tonnes MCTOW | Total MCTOW | Aircraft type: Piper - PA 28 Cherokee Arrow</v>
      </c>
    </row>
    <row r="6887" spans="1:14">
      <c r="A6887" t="s">
        <v>3</v>
      </c>
      <c r="B6887">
        <v>2012</v>
      </c>
      <c r="C6887" t="s">
        <v>4984</v>
      </c>
      <c r="D6887" t="s">
        <v>5007</v>
      </c>
      <c r="E6887" t="s">
        <v>81</v>
      </c>
      <c r="F6887" t="s">
        <v>4986</v>
      </c>
      <c r="G6887">
        <v>114</v>
      </c>
      <c r="H6887" t="s">
        <v>6687</v>
      </c>
      <c r="I6887">
        <v>2012</v>
      </c>
      <c r="J6887" t="s">
        <v>4988</v>
      </c>
      <c r="K6887" t="s">
        <v>1624</v>
      </c>
      <c r="L6887">
        <v>1</v>
      </c>
      <c r="M6887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7" s="9" t="str">
        <f t="shared" si="107"/>
        <v>SCHEDULE 16: REPORT ON ASSOCIATED STATISTICS | 16a: Aircraft statistics: (ii) Domestic air passenger services: (2) Aircraft 3 tonnes or more but less than 30 tonnes MCTOW | Total number of landings | Aircraft type: SOCATA - TBM-700</v>
      </c>
    </row>
    <row r="6888" spans="1:14">
      <c r="A6888" t="s">
        <v>3</v>
      </c>
      <c r="B6888">
        <v>2012</v>
      </c>
      <c r="C6888" t="s">
        <v>4984</v>
      </c>
      <c r="D6888" t="s">
        <v>5007</v>
      </c>
      <c r="E6888" t="s">
        <v>81</v>
      </c>
      <c r="F6888" t="s">
        <v>4990</v>
      </c>
      <c r="G6888">
        <v>114</v>
      </c>
      <c r="H6888" t="s">
        <v>6687</v>
      </c>
      <c r="I6888">
        <v>2012</v>
      </c>
      <c r="J6888" t="s">
        <v>304</v>
      </c>
      <c r="K6888" t="s">
        <v>6688</v>
      </c>
      <c r="L6888">
        <v>3.3540000000000001</v>
      </c>
      <c r="M6888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8" s="9" t="str">
        <f t="shared" si="107"/>
        <v>SCHEDULE 16: REPORT ON ASSOCIATED STATISTICS | 16a: Aircraft statistics: (ii) Domestic air passenger services: (2) Aircraft 3 tonnes or more but less than 30 tonnes MCTOW | Total MCTOW | Aircraft type: SOCATA - TBM-700</v>
      </c>
    </row>
    <row r="6889" spans="1:14">
      <c r="A6889" t="s">
        <v>3</v>
      </c>
      <c r="B6889">
        <v>2012</v>
      </c>
      <c r="C6889" t="s">
        <v>4984</v>
      </c>
      <c r="D6889" t="s">
        <v>5007</v>
      </c>
      <c r="E6889" t="s">
        <v>81</v>
      </c>
      <c r="F6889" t="s">
        <v>4986</v>
      </c>
      <c r="G6889">
        <v>115</v>
      </c>
      <c r="H6889" t="s">
        <v>60</v>
      </c>
      <c r="I6889">
        <v>2012</v>
      </c>
      <c r="J6889" t="s">
        <v>4988</v>
      </c>
      <c r="K6889" t="s">
        <v>6689</v>
      </c>
      <c r="L6889">
        <v>31641</v>
      </c>
      <c r="M6889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89" s="9" t="str">
        <f t="shared" si="107"/>
        <v>SCHEDULE 16: REPORT ON ASSOCIATED STATISTICS | 16a: Aircraft statistics: (ii) Domestic air passenger services: (2) Aircraft 3 tonnes or more but less than 30 tonnes MCTOW | Total number of landings | Total</v>
      </c>
    </row>
    <row r="6890" spans="1:14">
      <c r="A6890" t="s">
        <v>3</v>
      </c>
      <c r="B6890">
        <v>2012</v>
      </c>
      <c r="C6890" t="s">
        <v>4984</v>
      </c>
      <c r="D6890" t="s">
        <v>5007</v>
      </c>
      <c r="E6890" t="s">
        <v>81</v>
      </c>
      <c r="F6890" t="s">
        <v>4990</v>
      </c>
      <c r="G6890">
        <v>115</v>
      </c>
      <c r="H6890" t="s">
        <v>60</v>
      </c>
      <c r="I6890">
        <v>2012</v>
      </c>
      <c r="J6890" t="s">
        <v>304</v>
      </c>
      <c r="K6890" t="s">
        <v>2746</v>
      </c>
      <c r="L6890">
        <v>439987.25099999987</v>
      </c>
      <c r="M6890" s="9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6890" s="9" t="str">
        <f t="shared" si="107"/>
        <v>SCHEDULE 16: REPORT ON ASSOCIATED STATISTICS | 16a: Aircraft statistics: (ii) Domestic air passenger services: (2) Aircraft 3 tonnes or more but less than 30 tonnes MCTOW | Total MCTOW | Total</v>
      </c>
    </row>
    <row r="6891" spans="1:14">
      <c r="A6891" t="s">
        <v>3</v>
      </c>
      <c r="B6891">
        <v>2012</v>
      </c>
      <c r="C6891" t="s">
        <v>4984</v>
      </c>
      <c r="D6891" t="s">
        <v>5038</v>
      </c>
      <c r="E6891" t="s">
        <v>81</v>
      </c>
      <c r="F6891" t="s">
        <v>4986</v>
      </c>
      <c r="G6891">
        <v>125</v>
      </c>
      <c r="H6891" t="s">
        <v>5039</v>
      </c>
      <c r="I6891">
        <v>2012</v>
      </c>
      <c r="J6891" t="s">
        <v>4988</v>
      </c>
      <c r="K6891" t="s">
        <v>6690</v>
      </c>
      <c r="L6891">
        <v>2358</v>
      </c>
      <c r="M6891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1" s="9" t="str">
        <f t="shared" si="107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6892" spans="1:14">
      <c r="A6892" t="s">
        <v>3</v>
      </c>
      <c r="B6892">
        <v>2012</v>
      </c>
      <c r="C6892" t="s">
        <v>4984</v>
      </c>
      <c r="D6892" t="s">
        <v>5038</v>
      </c>
      <c r="E6892" t="s">
        <v>81</v>
      </c>
      <c r="F6892" t="s">
        <v>4990</v>
      </c>
      <c r="G6892">
        <v>125</v>
      </c>
      <c r="H6892" t="s">
        <v>5039</v>
      </c>
      <c r="I6892">
        <v>2012</v>
      </c>
      <c r="J6892" t="s">
        <v>304</v>
      </c>
      <c r="K6892" t="s">
        <v>6691</v>
      </c>
      <c r="L6892">
        <v>6783.0280000000002</v>
      </c>
      <c r="M6892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2" s="9" t="str">
        <f t="shared" si="107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6893" spans="1:14">
      <c r="A6893" t="s">
        <v>3</v>
      </c>
      <c r="B6893">
        <v>2012</v>
      </c>
      <c r="C6893" t="s">
        <v>4984</v>
      </c>
      <c r="D6893" t="s">
        <v>5038</v>
      </c>
      <c r="E6893" t="s">
        <v>81</v>
      </c>
      <c r="F6893" t="s">
        <v>4986</v>
      </c>
      <c r="G6893">
        <v>126</v>
      </c>
      <c r="H6893" t="s">
        <v>5042</v>
      </c>
      <c r="I6893">
        <v>2012</v>
      </c>
      <c r="J6893" t="s">
        <v>4988</v>
      </c>
      <c r="K6893" t="s">
        <v>6692</v>
      </c>
      <c r="L6893">
        <v>285</v>
      </c>
      <c r="M6893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3" s="9" t="str">
        <f t="shared" si="107"/>
        <v>SCHEDULE 16: REPORT ON ASSOCIATED STATISTICS | 16a: Aircraft statistics: (iii) Total number and MCTOW of landings of aircraft not included in (i) and (ii) | Total number of landings | Freight aircraft</v>
      </c>
    </row>
    <row r="6894" spans="1:14">
      <c r="A6894" t="s">
        <v>3</v>
      </c>
      <c r="B6894">
        <v>2012</v>
      </c>
      <c r="C6894" t="s">
        <v>4984</v>
      </c>
      <c r="D6894" t="s">
        <v>5038</v>
      </c>
      <c r="E6894" t="s">
        <v>81</v>
      </c>
      <c r="F6894" t="s">
        <v>4990</v>
      </c>
      <c r="G6894">
        <v>126</v>
      </c>
      <c r="H6894" t="s">
        <v>5042</v>
      </c>
      <c r="I6894">
        <v>2012</v>
      </c>
      <c r="J6894" t="s">
        <v>304</v>
      </c>
      <c r="K6894" t="s">
        <v>6693</v>
      </c>
      <c r="L6894">
        <v>77489.074999999997</v>
      </c>
      <c r="M6894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4" s="9" t="str">
        <f t="shared" si="107"/>
        <v>SCHEDULE 16: REPORT ON ASSOCIATED STATISTICS | 16a: Aircraft statistics: (iii) Total number and MCTOW of landings of aircraft not included in (i) and (ii) | Total MCTOW | Freight aircraft</v>
      </c>
    </row>
    <row r="6895" spans="1:14">
      <c r="A6895" t="s">
        <v>3</v>
      </c>
      <c r="B6895">
        <v>2012</v>
      </c>
      <c r="C6895" t="s">
        <v>4984</v>
      </c>
      <c r="D6895" t="s">
        <v>5038</v>
      </c>
      <c r="E6895" t="s">
        <v>81</v>
      </c>
      <c r="F6895" t="s">
        <v>4986</v>
      </c>
      <c r="G6895">
        <v>127</v>
      </c>
      <c r="H6895" t="s">
        <v>5045</v>
      </c>
      <c r="I6895">
        <v>2012</v>
      </c>
      <c r="J6895" t="s">
        <v>4988</v>
      </c>
      <c r="K6895" t="s">
        <v>6694</v>
      </c>
      <c r="L6895">
        <v>83</v>
      </c>
      <c r="M6895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5" s="9" t="str">
        <f t="shared" si="107"/>
        <v>SCHEDULE 16: REPORT ON ASSOCIATED STATISTICS | 16a: Aircraft statistics: (iii) Total number and MCTOW of landings of aircraft not included in (i) and (ii) | Total number of landings | Military and diplomatic aircraft</v>
      </c>
    </row>
    <row r="6896" spans="1:14">
      <c r="A6896" t="s">
        <v>3</v>
      </c>
      <c r="B6896">
        <v>2012</v>
      </c>
      <c r="C6896" t="s">
        <v>4984</v>
      </c>
      <c r="D6896" t="s">
        <v>5038</v>
      </c>
      <c r="E6896" t="s">
        <v>81</v>
      </c>
      <c r="F6896" t="s">
        <v>4990</v>
      </c>
      <c r="G6896">
        <v>127</v>
      </c>
      <c r="H6896" t="s">
        <v>5045</v>
      </c>
      <c r="I6896">
        <v>2012</v>
      </c>
      <c r="J6896" t="s">
        <v>304</v>
      </c>
      <c r="K6896" t="s">
        <v>6695</v>
      </c>
      <c r="L6896">
        <v>4820.7629999999999</v>
      </c>
      <c r="M6896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6" s="9" t="str">
        <f t="shared" si="107"/>
        <v>SCHEDULE 16: REPORT ON ASSOCIATED STATISTICS | 16a: Aircraft statistics: (iii) Total number and MCTOW of landings of aircraft not included in (i) and (ii) | Total MCTOW | Military and diplomatic aircraft</v>
      </c>
    </row>
    <row r="6897" spans="1:14">
      <c r="A6897" t="s">
        <v>3</v>
      </c>
      <c r="B6897">
        <v>2012</v>
      </c>
      <c r="C6897" t="s">
        <v>4984</v>
      </c>
      <c r="D6897" t="s">
        <v>5038</v>
      </c>
      <c r="E6897" t="s">
        <v>81</v>
      </c>
      <c r="F6897" t="s">
        <v>4986</v>
      </c>
      <c r="G6897">
        <v>128</v>
      </c>
      <c r="H6897" t="s">
        <v>5048</v>
      </c>
      <c r="I6897">
        <v>2012</v>
      </c>
      <c r="J6897" t="s">
        <v>4988</v>
      </c>
      <c r="K6897" t="s">
        <v>6696</v>
      </c>
      <c r="L6897">
        <v>1958</v>
      </c>
      <c r="M6897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7" s="9" t="str">
        <f t="shared" si="107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6898" spans="1:14">
      <c r="A6898" t="s">
        <v>3</v>
      </c>
      <c r="B6898">
        <v>2012</v>
      </c>
      <c r="C6898" t="s">
        <v>4984</v>
      </c>
      <c r="D6898" t="s">
        <v>5038</v>
      </c>
      <c r="E6898" t="s">
        <v>81</v>
      </c>
      <c r="F6898" t="s">
        <v>4990</v>
      </c>
      <c r="G6898">
        <v>128</v>
      </c>
      <c r="H6898" t="s">
        <v>5048</v>
      </c>
      <c r="I6898">
        <v>2012</v>
      </c>
      <c r="J6898" t="s">
        <v>304</v>
      </c>
      <c r="K6898" t="s">
        <v>6697</v>
      </c>
      <c r="L6898">
        <v>16993.475999999999</v>
      </c>
      <c r="M6898" s="9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6898" s="9" t="str">
        <f t="shared" si="107"/>
        <v>SCHEDULE 16: REPORT ON ASSOCIATED STATISTICS | 16a: Aircraft statistics: (iii) Total number and MCTOW of landings of aircraft not included in (i) and (ii) | Total MCTOW | Other aircraft (including General Aviation)</v>
      </c>
    </row>
    <row r="6899" spans="1:14">
      <c r="A6899" t="s">
        <v>3</v>
      </c>
      <c r="B6899">
        <v>2012</v>
      </c>
      <c r="C6899" t="s">
        <v>4984</v>
      </c>
      <c r="D6899" t="s">
        <v>5051</v>
      </c>
      <c r="E6899" t="s">
        <v>81</v>
      </c>
      <c r="F6899" t="s">
        <v>81</v>
      </c>
      <c r="G6899">
        <v>131</v>
      </c>
      <c r="H6899" t="s">
        <v>60</v>
      </c>
      <c r="I6899">
        <v>2012</v>
      </c>
      <c r="J6899" t="s">
        <v>4988</v>
      </c>
      <c r="K6899" t="s">
        <v>81</v>
      </c>
      <c r="M6899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6899" s="9" t="str">
        <f t="shared" si="107"/>
        <v>SCHEDULE 16: REPORT ON ASSOCIATED STATISTICS | 16a: Aircraft statistics: (iv)  The total number and MCTOW of landings during the disclosure year | Total</v>
      </c>
    </row>
    <row r="6900" spans="1:14">
      <c r="A6900" t="s">
        <v>3</v>
      </c>
      <c r="B6900">
        <v>2012</v>
      </c>
      <c r="C6900" t="s">
        <v>4984</v>
      </c>
      <c r="D6900" t="s">
        <v>5051</v>
      </c>
      <c r="E6900" t="s">
        <v>81</v>
      </c>
      <c r="F6900" t="s">
        <v>81</v>
      </c>
      <c r="G6900">
        <v>131</v>
      </c>
      <c r="H6900" t="s">
        <v>60</v>
      </c>
      <c r="I6900">
        <v>2012</v>
      </c>
      <c r="J6900" t="s">
        <v>4988</v>
      </c>
      <c r="K6900" t="s">
        <v>81</v>
      </c>
      <c r="M6900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6900" s="9" t="str">
        <f t="shared" si="107"/>
        <v>SCHEDULE 16: REPORT ON ASSOCIATED STATISTICS | 16a: Aircraft statistics: (iv)  The total number and MCTOW of landings during the disclosure year | Total</v>
      </c>
    </row>
    <row r="6901" spans="1:14">
      <c r="A6901" t="s">
        <v>3</v>
      </c>
      <c r="B6901">
        <v>2012</v>
      </c>
      <c r="C6901" t="s">
        <v>4984</v>
      </c>
      <c r="D6901" t="s">
        <v>5051</v>
      </c>
      <c r="E6901" t="s">
        <v>81</v>
      </c>
      <c r="F6901" t="s">
        <v>4986</v>
      </c>
      <c r="G6901">
        <v>131</v>
      </c>
      <c r="H6901" t="s">
        <v>60</v>
      </c>
      <c r="I6901">
        <v>2012</v>
      </c>
      <c r="J6901" t="s">
        <v>4988</v>
      </c>
      <c r="K6901" t="s">
        <v>6698</v>
      </c>
      <c r="L6901">
        <v>77898</v>
      </c>
      <c r="M6901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6901" s="9" t="str">
        <f t="shared" si="107"/>
        <v>SCHEDULE 16: REPORT ON ASSOCIATED STATISTICS | 16a: Aircraft statistics: (iv)  The total number and MCTOW of landings during the disclosure year | Total number of landings | Total</v>
      </c>
    </row>
    <row r="6902" spans="1:14">
      <c r="A6902" t="s">
        <v>3</v>
      </c>
      <c r="B6902">
        <v>2012</v>
      </c>
      <c r="C6902" t="s">
        <v>4984</v>
      </c>
      <c r="D6902" t="s">
        <v>5051</v>
      </c>
      <c r="E6902" t="s">
        <v>81</v>
      </c>
      <c r="F6902" t="s">
        <v>4990</v>
      </c>
      <c r="G6902">
        <v>131</v>
      </c>
      <c r="H6902" t="s">
        <v>60</v>
      </c>
      <c r="I6902">
        <v>2012</v>
      </c>
      <c r="J6902" t="s">
        <v>304</v>
      </c>
      <c r="K6902" t="s">
        <v>6699</v>
      </c>
      <c r="L6902">
        <v>5901610.2480000006</v>
      </c>
      <c r="M6902" s="9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6902" s="9" t="str">
        <f t="shared" si="107"/>
        <v>SCHEDULE 16: REPORT ON ASSOCIATED STATISTICS | 16a: Aircraft statistics: (iv)  The total number and MCTOW of landings during the disclosure year | Total MCTOW | Total</v>
      </c>
    </row>
    <row r="6903" spans="1:14">
      <c r="A6903" t="s">
        <v>3</v>
      </c>
      <c r="B6903">
        <v>2012</v>
      </c>
      <c r="C6903" t="s">
        <v>4984</v>
      </c>
      <c r="D6903" t="s">
        <v>5054</v>
      </c>
      <c r="E6903" t="s">
        <v>81</v>
      </c>
      <c r="F6903" t="s">
        <v>5055</v>
      </c>
      <c r="G6903">
        <v>135</v>
      </c>
      <c r="H6903" t="s">
        <v>5056</v>
      </c>
      <c r="I6903">
        <v>2012</v>
      </c>
      <c r="J6903" t="s">
        <v>4988</v>
      </c>
      <c r="K6903" t="s">
        <v>6700</v>
      </c>
      <c r="L6903">
        <v>43621</v>
      </c>
      <c r="M6903" s="9" t="str">
        <f>Data[[#This Row],[schedule]]&amp;" | "&amp;Data[[#This Row],[section]]</f>
        <v>SCHEDULE 16: REPORT ON ASSOCIATED STATISTICS | 16b: Terminal access</v>
      </c>
      <c r="N6903" s="9" t="str">
        <f t="shared" si="107"/>
        <v>SCHEDULE 16: REPORT ON ASSOCIATED STATISTICS | 16b: Terminal access | Contact stand–airbridge | International air passenger service movements</v>
      </c>
    </row>
    <row r="6904" spans="1:14">
      <c r="A6904" t="s">
        <v>3</v>
      </c>
      <c r="B6904">
        <v>2012</v>
      </c>
      <c r="C6904" t="s">
        <v>4984</v>
      </c>
      <c r="D6904" t="s">
        <v>5054</v>
      </c>
      <c r="E6904" t="s">
        <v>81</v>
      </c>
      <c r="F6904" t="s">
        <v>5058</v>
      </c>
      <c r="G6904">
        <v>135</v>
      </c>
      <c r="H6904" t="s">
        <v>5056</v>
      </c>
      <c r="I6904">
        <v>2012</v>
      </c>
      <c r="J6904" t="s">
        <v>4988</v>
      </c>
      <c r="K6904" t="s">
        <v>458</v>
      </c>
      <c r="L6904">
        <v>0</v>
      </c>
      <c r="M6904" s="9" t="str">
        <f>Data[[#This Row],[schedule]]&amp;" | "&amp;Data[[#This Row],[section]]</f>
        <v>SCHEDULE 16: REPORT ON ASSOCIATED STATISTICS | 16b: Terminal access</v>
      </c>
      <c r="N6904" s="9" t="str">
        <f t="shared" si="107"/>
        <v>SCHEDULE 16: REPORT ON ASSOCIATED STATISTICS | 16b: Terminal access | Contact stand–walking | International air passenger service movements</v>
      </c>
    </row>
    <row r="6905" spans="1:14">
      <c r="A6905" t="s">
        <v>3</v>
      </c>
      <c r="B6905">
        <v>2012</v>
      </c>
      <c r="C6905" t="s">
        <v>4984</v>
      </c>
      <c r="D6905" t="s">
        <v>5054</v>
      </c>
      <c r="E6905" t="s">
        <v>81</v>
      </c>
      <c r="F6905" t="s">
        <v>5059</v>
      </c>
      <c r="G6905">
        <v>135</v>
      </c>
      <c r="H6905" t="s">
        <v>5056</v>
      </c>
      <c r="I6905">
        <v>2012</v>
      </c>
      <c r="J6905" t="s">
        <v>4988</v>
      </c>
      <c r="K6905" t="s">
        <v>6701</v>
      </c>
      <c r="L6905">
        <v>620</v>
      </c>
      <c r="M6905" s="9" t="str">
        <f>Data[[#This Row],[schedule]]&amp;" | "&amp;Data[[#This Row],[section]]</f>
        <v>SCHEDULE 16: REPORT ON ASSOCIATED STATISTICS | 16b: Terminal access</v>
      </c>
      <c r="N6905" s="9" t="str">
        <f t="shared" si="107"/>
        <v>SCHEDULE 16: REPORT ON ASSOCIATED STATISTICS | 16b: Terminal access | Remote stand—bus | International air passenger service movements</v>
      </c>
    </row>
    <row r="6906" spans="1:14">
      <c r="A6906" t="s">
        <v>3</v>
      </c>
      <c r="B6906">
        <v>2012</v>
      </c>
      <c r="C6906" t="s">
        <v>4984</v>
      </c>
      <c r="D6906" t="s">
        <v>5054</v>
      </c>
      <c r="E6906" t="s">
        <v>81</v>
      </c>
      <c r="F6906" t="s">
        <v>60</v>
      </c>
      <c r="G6906">
        <v>135</v>
      </c>
      <c r="H6906" t="s">
        <v>5056</v>
      </c>
      <c r="I6906">
        <v>2012</v>
      </c>
      <c r="J6906" t="s">
        <v>4988</v>
      </c>
      <c r="K6906" t="s">
        <v>6702</v>
      </c>
      <c r="L6906">
        <v>44241</v>
      </c>
      <c r="M6906" s="9" t="str">
        <f>Data[[#This Row],[schedule]]&amp;" | "&amp;Data[[#This Row],[section]]</f>
        <v>SCHEDULE 16: REPORT ON ASSOCIATED STATISTICS | 16b: Terminal access</v>
      </c>
      <c r="N6906" s="9" t="str">
        <f t="shared" si="107"/>
        <v>SCHEDULE 16: REPORT ON ASSOCIATED STATISTICS | 16b: Terminal access | Total | International air passenger service movements</v>
      </c>
    </row>
    <row r="6907" spans="1:14">
      <c r="A6907" t="s">
        <v>3</v>
      </c>
      <c r="B6907">
        <v>2012</v>
      </c>
      <c r="C6907" t="s">
        <v>4984</v>
      </c>
      <c r="D6907" t="s">
        <v>5054</v>
      </c>
      <c r="E6907" t="s">
        <v>81</v>
      </c>
      <c r="F6907" t="s">
        <v>5055</v>
      </c>
      <c r="G6907">
        <v>136</v>
      </c>
      <c r="H6907" t="s">
        <v>5060</v>
      </c>
      <c r="I6907">
        <v>2012</v>
      </c>
      <c r="J6907" t="s">
        <v>4988</v>
      </c>
      <c r="K6907" t="s">
        <v>6703</v>
      </c>
      <c r="L6907">
        <v>36602</v>
      </c>
      <c r="M6907" s="9" t="str">
        <f>Data[[#This Row],[schedule]]&amp;" | "&amp;Data[[#This Row],[section]]</f>
        <v>SCHEDULE 16: REPORT ON ASSOCIATED STATISTICS | 16b: Terminal access</v>
      </c>
      <c r="N6907" s="9" t="str">
        <f t="shared" si="107"/>
        <v>SCHEDULE 16: REPORT ON ASSOCIATED STATISTICS | 16b: Terminal access | Contact stand–airbridge | Domestic jet air passenger service movements</v>
      </c>
    </row>
    <row r="6908" spans="1:14">
      <c r="A6908" t="s">
        <v>3</v>
      </c>
      <c r="B6908">
        <v>2012</v>
      </c>
      <c r="C6908" t="s">
        <v>4984</v>
      </c>
      <c r="D6908" t="s">
        <v>5054</v>
      </c>
      <c r="E6908" t="s">
        <v>81</v>
      </c>
      <c r="F6908" t="s">
        <v>5058</v>
      </c>
      <c r="G6908">
        <v>136</v>
      </c>
      <c r="H6908" t="s">
        <v>5060</v>
      </c>
      <c r="I6908">
        <v>2012</v>
      </c>
      <c r="J6908" t="s">
        <v>4988</v>
      </c>
      <c r="K6908" t="s">
        <v>6704</v>
      </c>
      <c r="L6908">
        <v>2334</v>
      </c>
      <c r="M6908" s="9" t="str">
        <f>Data[[#This Row],[schedule]]&amp;" | "&amp;Data[[#This Row],[section]]</f>
        <v>SCHEDULE 16: REPORT ON ASSOCIATED STATISTICS | 16b: Terminal access</v>
      </c>
      <c r="N6908" s="9" t="str">
        <f t="shared" si="107"/>
        <v>SCHEDULE 16: REPORT ON ASSOCIATED STATISTICS | 16b: Terminal access | Contact stand–walking | Domestic jet air passenger service movements</v>
      </c>
    </row>
    <row r="6909" spans="1:14">
      <c r="A6909" t="s">
        <v>3</v>
      </c>
      <c r="B6909">
        <v>2012</v>
      </c>
      <c r="C6909" t="s">
        <v>4984</v>
      </c>
      <c r="D6909" t="s">
        <v>5054</v>
      </c>
      <c r="E6909" t="s">
        <v>81</v>
      </c>
      <c r="F6909" t="s">
        <v>5059</v>
      </c>
      <c r="G6909">
        <v>136</v>
      </c>
      <c r="H6909" t="s">
        <v>5060</v>
      </c>
      <c r="I6909">
        <v>2012</v>
      </c>
      <c r="J6909" t="s">
        <v>4988</v>
      </c>
      <c r="K6909" t="s">
        <v>6232</v>
      </c>
      <c r="L6909">
        <v>40</v>
      </c>
      <c r="M6909" s="9" t="str">
        <f>Data[[#This Row],[schedule]]&amp;" | "&amp;Data[[#This Row],[section]]</f>
        <v>SCHEDULE 16: REPORT ON ASSOCIATED STATISTICS | 16b: Terminal access</v>
      </c>
      <c r="N6909" s="9" t="str">
        <f t="shared" si="107"/>
        <v>SCHEDULE 16: REPORT ON ASSOCIATED STATISTICS | 16b: Terminal access | Remote stand—bus | Domestic jet air passenger service movements</v>
      </c>
    </row>
    <row r="6910" spans="1:14">
      <c r="A6910" t="s">
        <v>3</v>
      </c>
      <c r="B6910">
        <v>2012</v>
      </c>
      <c r="C6910" t="s">
        <v>4984</v>
      </c>
      <c r="D6910" t="s">
        <v>5054</v>
      </c>
      <c r="E6910" t="s">
        <v>81</v>
      </c>
      <c r="F6910" t="s">
        <v>60</v>
      </c>
      <c r="G6910">
        <v>136</v>
      </c>
      <c r="H6910" t="s">
        <v>5060</v>
      </c>
      <c r="I6910">
        <v>2012</v>
      </c>
      <c r="J6910" t="s">
        <v>4988</v>
      </c>
      <c r="K6910" t="s">
        <v>6705</v>
      </c>
      <c r="L6910">
        <v>38976</v>
      </c>
      <c r="M6910" s="9" t="str">
        <f>Data[[#This Row],[schedule]]&amp;" | "&amp;Data[[#This Row],[section]]</f>
        <v>SCHEDULE 16: REPORT ON ASSOCIATED STATISTICS | 16b: Terminal access</v>
      </c>
      <c r="N6910" s="9" t="str">
        <f t="shared" si="107"/>
        <v>SCHEDULE 16: REPORT ON ASSOCIATED STATISTICS | 16b: Terminal access | Total | Domestic jet air passenger service movements</v>
      </c>
    </row>
    <row r="6911" spans="1:14">
      <c r="A6911" t="s">
        <v>3</v>
      </c>
      <c r="B6911">
        <v>2012</v>
      </c>
      <c r="C6911" t="s">
        <v>4984</v>
      </c>
      <c r="D6911" t="s">
        <v>5062</v>
      </c>
      <c r="E6911" t="s">
        <v>81</v>
      </c>
      <c r="F6911" t="s">
        <v>5063</v>
      </c>
      <c r="G6911">
        <v>141</v>
      </c>
      <c r="H6911" t="s">
        <v>5064</v>
      </c>
      <c r="I6911">
        <v>2012</v>
      </c>
      <c r="J6911" t="s">
        <v>4988</v>
      </c>
      <c r="K6911" t="s">
        <v>6706</v>
      </c>
      <c r="L6911">
        <v>3143402</v>
      </c>
      <c r="M6911" s="9" t="str">
        <f>Data[[#This Row],[schedule]]&amp;" | "&amp;Data[[#This Row],[section]]</f>
        <v>SCHEDULE 16: REPORT ON ASSOCIATED STATISTICS | 16c: Passenger statistics</v>
      </c>
      <c r="N6911" s="9" t="str">
        <f t="shared" si="107"/>
        <v>SCHEDULE 16: REPORT ON ASSOCIATED STATISTICS | 16c: Passenger statistics | Domestic | Inbound passengers†</v>
      </c>
    </row>
    <row r="6912" spans="1:14">
      <c r="A6912" t="s">
        <v>3</v>
      </c>
      <c r="B6912">
        <v>2012</v>
      </c>
      <c r="C6912" t="s">
        <v>4984</v>
      </c>
      <c r="D6912" t="s">
        <v>5062</v>
      </c>
      <c r="E6912" t="s">
        <v>81</v>
      </c>
      <c r="F6912" t="s">
        <v>5066</v>
      </c>
      <c r="G6912">
        <v>141</v>
      </c>
      <c r="H6912" t="s">
        <v>5064</v>
      </c>
      <c r="I6912">
        <v>2012</v>
      </c>
      <c r="J6912" t="s">
        <v>4988</v>
      </c>
      <c r="K6912" t="s">
        <v>6707</v>
      </c>
      <c r="L6912">
        <v>3865490</v>
      </c>
      <c r="M6912" s="9" t="str">
        <f>Data[[#This Row],[schedule]]&amp;" | "&amp;Data[[#This Row],[section]]</f>
        <v>SCHEDULE 16: REPORT ON ASSOCIATED STATISTICS | 16c: Passenger statistics</v>
      </c>
      <c r="N6912" s="9" t="str">
        <f t="shared" si="107"/>
        <v>SCHEDULE 16: REPORT ON ASSOCIATED STATISTICS | 16c: Passenger statistics | International | Inbound passengers†</v>
      </c>
    </row>
    <row r="6913" spans="1:14">
      <c r="A6913" t="s">
        <v>3</v>
      </c>
      <c r="B6913">
        <v>2012</v>
      </c>
      <c r="C6913" t="s">
        <v>4984</v>
      </c>
      <c r="D6913" t="s">
        <v>5062</v>
      </c>
      <c r="E6913" t="s">
        <v>81</v>
      </c>
      <c r="F6913" t="s">
        <v>60</v>
      </c>
      <c r="G6913">
        <v>141</v>
      </c>
      <c r="H6913" t="s">
        <v>5064</v>
      </c>
      <c r="I6913">
        <v>2012</v>
      </c>
      <c r="J6913" t="s">
        <v>4988</v>
      </c>
      <c r="K6913" t="s">
        <v>6708</v>
      </c>
      <c r="L6913">
        <v>7008892</v>
      </c>
      <c r="M6913" s="9" t="str">
        <f>Data[[#This Row],[schedule]]&amp;" | "&amp;Data[[#This Row],[section]]</f>
        <v>SCHEDULE 16: REPORT ON ASSOCIATED STATISTICS | 16c: Passenger statistics</v>
      </c>
      <c r="N6913" s="9" t="str">
        <f t="shared" si="107"/>
        <v>SCHEDULE 16: REPORT ON ASSOCIATED STATISTICS | 16c: Passenger statistics | Total | Inbound passengers†</v>
      </c>
    </row>
    <row r="6914" spans="1:14">
      <c r="A6914" t="s">
        <v>3</v>
      </c>
      <c r="B6914">
        <v>2012</v>
      </c>
      <c r="C6914" t="s">
        <v>4984</v>
      </c>
      <c r="D6914" t="s">
        <v>5062</v>
      </c>
      <c r="E6914" t="s">
        <v>81</v>
      </c>
      <c r="F6914" t="s">
        <v>5063</v>
      </c>
      <c r="G6914">
        <v>142</v>
      </c>
      <c r="H6914" t="s">
        <v>5069</v>
      </c>
      <c r="I6914">
        <v>2012</v>
      </c>
      <c r="J6914" t="s">
        <v>4988</v>
      </c>
      <c r="K6914" t="s">
        <v>6709</v>
      </c>
      <c r="L6914">
        <v>3093513</v>
      </c>
      <c r="M6914" s="9" t="str">
        <f>Data[[#This Row],[schedule]]&amp;" | "&amp;Data[[#This Row],[section]]</f>
        <v>SCHEDULE 16: REPORT ON ASSOCIATED STATISTICS | 16c: Passenger statistics</v>
      </c>
      <c r="N6914" s="9" t="str">
        <f t="shared" ref="N6914:N6977" si="108">SUBSTITUTE(SUBSTITUTE(SUBSTITUTE(C6914&amp;" | "&amp;D6914&amp;" | "&amp;E6914&amp;" | "&amp;F6914&amp;" | "&amp;H6914," |  |  | "," | ")," |  |  | "," | ")," |  | "," | ")</f>
        <v>SCHEDULE 16: REPORT ON ASSOCIATED STATISTICS | 16c: Passenger statistics | Domestic | Outbound passengers†</v>
      </c>
    </row>
    <row r="6915" spans="1:14">
      <c r="A6915" t="s">
        <v>3</v>
      </c>
      <c r="B6915">
        <v>2012</v>
      </c>
      <c r="C6915" t="s">
        <v>4984</v>
      </c>
      <c r="D6915" t="s">
        <v>5062</v>
      </c>
      <c r="E6915" t="s">
        <v>81</v>
      </c>
      <c r="F6915" t="s">
        <v>5066</v>
      </c>
      <c r="G6915">
        <v>142</v>
      </c>
      <c r="H6915" t="s">
        <v>5069</v>
      </c>
      <c r="I6915">
        <v>2012</v>
      </c>
      <c r="J6915" t="s">
        <v>4988</v>
      </c>
      <c r="K6915" t="s">
        <v>6710</v>
      </c>
      <c r="L6915">
        <v>3903717</v>
      </c>
      <c r="M6915" s="9" t="str">
        <f>Data[[#This Row],[schedule]]&amp;" | "&amp;Data[[#This Row],[section]]</f>
        <v>SCHEDULE 16: REPORT ON ASSOCIATED STATISTICS | 16c: Passenger statistics</v>
      </c>
      <c r="N6915" s="9" t="str">
        <f t="shared" si="108"/>
        <v>SCHEDULE 16: REPORT ON ASSOCIATED STATISTICS | 16c: Passenger statistics | International | Outbound passengers†</v>
      </c>
    </row>
    <row r="6916" spans="1:14">
      <c r="A6916" t="s">
        <v>3</v>
      </c>
      <c r="B6916">
        <v>2012</v>
      </c>
      <c r="C6916" t="s">
        <v>4984</v>
      </c>
      <c r="D6916" t="s">
        <v>5062</v>
      </c>
      <c r="E6916" t="s">
        <v>81</v>
      </c>
      <c r="F6916" t="s">
        <v>60</v>
      </c>
      <c r="G6916">
        <v>142</v>
      </c>
      <c r="H6916" t="s">
        <v>5069</v>
      </c>
      <c r="I6916">
        <v>2012</v>
      </c>
      <c r="J6916" t="s">
        <v>4988</v>
      </c>
      <c r="K6916" t="s">
        <v>6711</v>
      </c>
      <c r="L6916">
        <v>6997230</v>
      </c>
      <c r="M6916" s="9" t="str">
        <f>Data[[#This Row],[schedule]]&amp;" | "&amp;Data[[#This Row],[section]]</f>
        <v>SCHEDULE 16: REPORT ON ASSOCIATED STATISTICS | 16c: Passenger statistics</v>
      </c>
      <c r="N6916" s="9" t="str">
        <f t="shared" si="108"/>
        <v>SCHEDULE 16: REPORT ON ASSOCIATED STATISTICS | 16c: Passenger statistics | Total | Outbound passengers†</v>
      </c>
    </row>
    <row r="6917" spans="1:14">
      <c r="A6917" t="s">
        <v>3</v>
      </c>
      <c r="B6917">
        <v>2012</v>
      </c>
      <c r="C6917" t="s">
        <v>4984</v>
      </c>
      <c r="D6917" t="s">
        <v>5062</v>
      </c>
      <c r="E6917" t="s">
        <v>81</v>
      </c>
      <c r="F6917" t="s">
        <v>5063</v>
      </c>
      <c r="G6917">
        <v>143</v>
      </c>
      <c r="H6917" t="s">
        <v>5073</v>
      </c>
      <c r="I6917">
        <v>2012</v>
      </c>
      <c r="J6917" t="s">
        <v>4988</v>
      </c>
      <c r="K6917" t="s">
        <v>6712</v>
      </c>
      <c r="L6917">
        <v>6236915</v>
      </c>
      <c r="M6917" s="9" t="str">
        <f>Data[[#This Row],[schedule]]&amp;" | "&amp;Data[[#This Row],[section]]</f>
        <v>SCHEDULE 16: REPORT ON ASSOCIATED STATISTICS | 16c: Passenger statistics</v>
      </c>
      <c r="N6917" s="9" t="str">
        <f t="shared" si="108"/>
        <v>SCHEDULE 16: REPORT ON ASSOCIATED STATISTICS | 16c: Passenger statistics | Domestic | Total (gross figure)</v>
      </c>
    </row>
    <row r="6918" spans="1:14">
      <c r="A6918" t="s">
        <v>3</v>
      </c>
      <c r="B6918">
        <v>2012</v>
      </c>
      <c r="C6918" t="s">
        <v>4984</v>
      </c>
      <c r="D6918" t="s">
        <v>5062</v>
      </c>
      <c r="E6918" t="s">
        <v>81</v>
      </c>
      <c r="F6918" t="s">
        <v>5066</v>
      </c>
      <c r="G6918">
        <v>143</v>
      </c>
      <c r="H6918" t="s">
        <v>5073</v>
      </c>
      <c r="I6918">
        <v>2012</v>
      </c>
      <c r="J6918" t="s">
        <v>4988</v>
      </c>
      <c r="K6918" t="s">
        <v>2745</v>
      </c>
      <c r="L6918">
        <v>7769207</v>
      </c>
      <c r="M6918" s="9" t="str">
        <f>Data[[#This Row],[schedule]]&amp;" | "&amp;Data[[#This Row],[section]]</f>
        <v>SCHEDULE 16: REPORT ON ASSOCIATED STATISTICS | 16c: Passenger statistics</v>
      </c>
      <c r="N6918" s="9" t="str">
        <f t="shared" si="108"/>
        <v>SCHEDULE 16: REPORT ON ASSOCIATED STATISTICS | 16c: Passenger statistics | International | Total (gross figure)</v>
      </c>
    </row>
    <row r="6919" spans="1:14">
      <c r="A6919" t="s">
        <v>3</v>
      </c>
      <c r="B6919">
        <v>2012</v>
      </c>
      <c r="C6919" t="s">
        <v>4984</v>
      </c>
      <c r="D6919" t="s">
        <v>5062</v>
      </c>
      <c r="E6919" t="s">
        <v>81</v>
      </c>
      <c r="F6919" t="s">
        <v>60</v>
      </c>
      <c r="G6919">
        <v>143</v>
      </c>
      <c r="H6919" t="s">
        <v>5073</v>
      </c>
      <c r="I6919">
        <v>2012</v>
      </c>
      <c r="J6919" t="s">
        <v>4988</v>
      </c>
      <c r="K6919" t="s">
        <v>6713</v>
      </c>
      <c r="L6919">
        <v>14006122</v>
      </c>
      <c r="M6919" s="9" t="str">
        <f>Data[[#This Row],[schedule]]&amp;" | "&amp;Data[[#This Row],[section]]</f>
        <v>SCHEDULE 16: REPORT ON ASSOCIATED STATISTICS | 16c: Passenger statistics</v>
      </c>
      <c r="N6919" s="9" t="str">
        <f t="shared" si="108"/>
        <v>SCHEDULE 16: REPORT ON ASSOCIATED STATISTICS | 16c: Passenger statistics | Total | Total (gross figure)</v>
      </c>
    </row>
    <row r="6920" spans="1:14">
      <c r="A6920" t="s">
        <v>3</v>
      </c>
      <c r="B6920">
        <v>2012</v>
      </c>
      <c r="C6920" t="s">
        <v>4984</v>
      </c>
      <c r="D6920" t="s">
        <v>5062</v>
      </c>
      <c r="E6920" t="s">
        <v>81</v>
      </c>
      <c r="F6920" t="s">
        <v>5063</v>
      </c>
      <c r="G6920">
        <v>145</v>
      </c>
      <c r="H6920" t="s">
        <v>5076</v>
      </c>
      <c r="I6920">
        <v>2012</v>
      </c>
      <c r="J6920" t="s">
        <v>4988</v>
      </c>
      <c r="K6920" t="s">
        <v>81</v>
      </c>
      <c r="M6920" s="9" t="str">
        <f>Data[[#This Row],[schedule]]&amp;" | "&amp;Data[[#This Row],[section]]</f>
        <v>SCHEDULE 16: REPORT ON ASSOCIATED STATISTICS | 16c: Passenger statistics</v>
      </c>
      <c r="N6920" s="9" t="str">
        <f t="shared" si="108"/>
        <v>SCHEDULE 16: REPORT ON ASSOCIATED STATISTICS | 16c: Passenger statistics | Domestic | less estimated number of transfer and transit passengers</v>
      </c>
    </row>
    <row r="6921" spans="1:14">
      <c r="A6921" t="s">
        <v>3</v>
      </c>
      <c r="B6921">
        <v>2012</v>
      </c>
      <c r="C6921" t="s">
        <v>4984</v>
      </c>
      <c r="D6921" t="s">
        <v>5062</v>
      </c>
      <c r="E6921" t="s">
        <v>81</v>
      </c>
      <c r="F6921" t="s">
        <v>5066</v>
      </c>
      <c r="G6921">
        <v>145</v>
      </c>
      <c r="H6921" t="s">
        <v>5076</v>
      </c>
      <c r="I6921">
        <v>2012</v>
      </c>
      <c r="J6921" t="s">
        <v>4988</v>
      </c>
      <c r="K6921" t="s">
        <v>6714</v>
      </c>
      <c r="L6921">
        <v>575232</v>
      </c>
      <c r="M6921" s="9" t="str">
        <f>Data[[#This Row],[schedule]]&amp;" | "&amp;Data[[#This Row],[section]]</f>
        <v>SCHEDULE 16: REPORT ON ASSOCIATED STATISTICS | 16c: Passenger statistics</v>
      </c>
      <c r="N6921" s="9" t="str">
        <f t="shared" si="108"/>
        <v>SCHEDULE 16: REPORT ON ASSOCIATED STATISTICS | 16c: Passenger statistics | International | less estimated number of transfer and transit passengers</v>
      </c>
    </row>
    <row r="6922" spans="1:14">
      <c r="A6922" t="s">
        <v>3</v>
      </c>
      <c r="B6922">
        <v>2012</v>
      </c>
      <c r="C6922" t="s">
        <v>4984</v>
      </c>
      <c r="D6922" t="s">
        <v>5062</v>
      </c>
      <c r="E6922" t="s">
        <v>81</v>
      </c>
      <c r="F6922" t="s">
        <v>60</v>
      </c>
      <c r="G6922">
        <v>145</v>
      </c>
      <c r="H6922" t="s">
        <v>5076</v>
      </c>
      <c r="I6922">
        <v>2012</v>
      </c>
      <c r="J6922" t="s">
        <v>4988</v>
      </c>
      <c r="K6922" t="s">
        <v>6714</v>
      </c>
      <c r="L6922">
        <v>575232</v>
      </c>
      <c r="M6922" s="9" t="str">
        <f>Data[[#This Row],[schedule]]&amp;" | "&amp;Data[[#This Row],[section]]</f>
        <v>SCHEDULE 16: REPORT ON ASSOCIATED STATISTICS | 16c: Passenger statistics</v>
      </c>
      <c r="N6922" s="9" t="str">
        <f t="shared" si="108"/>
        <v>SCHEDULE 16: REPORT ON ASSOCIATED STATISTICS | 16c: Passenger statistics | Total | less estimated number of transfer and transit passengers</v>
      </c>
    </row>
    <row r="6923" spans="1:14">
      <c r="A6923" t="s">
        <v>3</v>
      </c>
      <c r="B6923">
        <v>2012</v>
      </c>
      <c r="C6923" t="s">
        <v>4984</v>
      </c>
      <c r="D6923" t="s">
        <v>5062</v>
      </c>
      <c r="E6923" t="s">
        <v>81</v>
      </c>
      <c r="F6923" t="s">
        <v>5063</v>
      </c>
      <c r="G6923">
        <v>147</v>
      </c>
      <c r="H6923" t="s">
        <v>5077</v>
      </c>
      <c r="I6923">
        <v>2012</v>
      </c>
      <c r="J6923" t="s">
        <v>4988</v>
      </c>
      <c r="K6923" t="s">
        <v>81</v>
      </c>
      <c r="M6923" s="9" t="str">
        <f>Data[[#This Row],[schedule]]&amp;" | "&amp;Data[[#This Row],[section]]</f>
        <v>SCHEDULE 16: REPORT ON ASSOCIATED STATISTICS | 16c: Passenger statistics</v>
      </c>
      <c r="N6923" s="9" t="str">
        <f t="shared" si="108"/>
        <v>SCHEDULE 16: REPORT ON ASSOCIATED STATISTICS | 16c: Passenger statistics | Domestic | Total (net figure)</v>
      </c>
    </row>
    <row r="6924" spans="1:14">
      <c r="A6924" t="s">
        <v>3</v>
      </c>
      <c r="B6924">
        <v>2012</v>
      </c>
      <c r="C6924" t="s">
        <v>4984</v>
      </c>
      <c r="D6924" t="s">
        <v>5062</v>
      </c>
      <c r="E6924" t="s">
        <v>81</v>
      </c>
      <c r="F6924" t="s">
        <v>5066</v>
      </c>
      <c r="G6924">
        <v>147</v>
      </c>
      <c r="H6924" t="s">
        <v>5077</v>
      </c>
      <c r="I6924">
        <v>2012</v>
      </c>
      <c r="J6924" t="s">
        <v>4988</v>
      </c>
      <c r="K6924" t="s">
        <v>81</v>
      </c>
      <c r="M6924" s="9" t="str">
        <f>Data[[#This Row],[schedule]]&amp;" | "&amp;Data[[#This Row],[section]]</f>
        <v>SCHEDULE 16: REPORT ON ASSOCIATED STATISTICS | 16c: Passenger statistics</v>
      </c>
      <c r="N6924" s="9" t="str">
        <f t="shared" si="108"/>
        <v>SCHEDULE 16: REPORT ON ASSOCIATED STATISTICS | 16c: Passenger statistics | International | Total (net figure)</v>
      </c>
    </row>
    <row r="6925" spans="1:14">
      <c r="A6925" t="s">
        <v>3</v>
      </c>
      <c r="B6925">
        <v>2012</v>
      </c>
      <c r="C6925" t="s">
        <v>4984</v>
      </c>
      <c r="D6925" t="s">
        <v>5062</v>
      </c>
      <c r="E6925" t="s">
        <v>81</v>
      </c>
      <c r="F6925" t="s">
        <v>60</v>
      </c>
      <c r="G6925">
        <v>147</v>
      </c>
      <c r="H6925" t="s">
        <v>5077</v>
      </c>
      <c r="I6925">
        <v>2012</v>
      </c>
      <c r="J6925" t="s">
        <v>4988</v>
      </c>
      <c r="K6925" t="s">
        <v>6715</v>
      </c>
      <c r="L6925">
        <v>13430890</v>
      </c>
      <c r="M6925" s="9" t="str">
        <f>Data[[#This Row],[schedule]]&amp;" | "&amp;Data[[#This Row],[section]]</f>
        <v>SCHEDULE 16: REPORT ON ASSOCIATED STATISTICS | 16c: Passenger statistics</v>
      </c>
      <c r="N6925" s="9" t="str">
        <f t="shared" si="108"/>
        <v>SCHEDULE 16: REPORT ON ASSOCIATED STATISTICS | 16c: Passenger statistics | Total | Total (net figure)</v>
      </c>
    </row>
    <row r="6926" spans="1:14">
      <c r="A6926" t="s">
        <v>3</v>
      </c>
      <c r="B6926">
        <v>2012</v>
      </c>
      <c r="C6926" t="s">
        <v>4984</v>
      </c>
      <c r="D6926" t="s">
        <v>5078</v>
      </c>
      <c r="E6926" t="s">
        <v>81</v>
      </c>
      <c r="F6926" t="s">
        <v>320</v>
      </c>
      <c r="G6926">
        <v>193</v>
      </c>
      <c r="H6926" t="s">
        <v>5079</v>
      </c>
      <c r="I6926">
        <v>2012</v>
      </c>
      <c r="J6926" t="s">
        <v>5080</v>
      </c>
      <c r="K6926" t="s">
        <v>6716</v>
      </c>
      <c r="L6926">
        <v>171.26985221262169</v>
      </c>
      <c r="M6926" s="9" t="str">
        <f>Data[[#This Row],[schedule]]&amp;" | "&amp;Data[[#This Row],[section]]</f>
        <v>SCHEDULE 16: REPORT ON ASSOCIATED STATISTICS | 16e: Human Resource Statistics</v>
      </c>
      <c r="N6926" s="9" t="str">
        <f t="shared" si="108"/>
        <v>SCHEDULE 16: REPORT ON ASSOCIATED STATISTICS | 16e: Human Resource Statistics | Specified Terminal Activities | Number of full-time equivalent employees</v>
      </c>
    </row>
    <row r="6927" spans="1:14">
      <c r="A6927" t="s">
        <v>3</v>
      </c>
      <c r="B6927">
        <v>2012</v>
      </c>
      <c r="C6927" t="s">
        <v>4984</v>
      </c>
      <c r="D6927" t="s">
        <v>5078</v>
      </c>
      <c r="E6927" t="s">
        <v>81</v>
      </c>
      <c r="F6927" t="s">
        <v>321</v>
      </c>
      <c r="G6927">
        <v>193</v>
      </c>
      <c r="H6927" t="s">
        <v>5079</v>
      </c>
      <c r="I6927">
        <v>2012</v>
      </c>
      <c r="J6927" t="s">
        <v>5080</v>
      </c>
      <c r="K6927" t="s">
        <v>6717</v>
      </c>
      <c r="L6927">
        <v>83.151578737874686</v>
      </c>
      <c r="M6927" s="9" t="str">
        <f>Data[[#This Row],[schedule]]&amp;" | "&amp;Data[[#This Row],[section]]</f>
        <v>SCHEDULE 16: REPORT ON ASSOCIATED STATISTICS | 16e: Human Resource Statistics</v>
      </c>
      <c r="N6927" s="9" t="str">
        <f t="shared" si="108"/>
        <v>SCHEDULE 16: REPORT ON ASSOCIATED STATISTICS | 16e: Human Resource Statistics | Airfield Activities | Number of full-time equivalent employees</v>
      </c>
    </row>
    <row r="6928" spans="1:14">
      <c r="A6928" t="s">
        <v>3</v>
      </c>
      <c r="B6928">
        <v>2012</v>
      </c>
      <c r="C6928" t="s">
        <v>4984</v>
      </c>
      <c r="D6928" t="s">
        <v>5078</v>
      </c>
      <c r="E6928" t="s">
        <v>81</v>
      </c>
      <c r="F6928" t="s">
        <v>322</v>
      </c>
      <c r="G6928">
        <v>193</v>
      </c>
      <c r="H6928" t="s">
        <v>5079</v>
      </c>
      <c r="I6928">
        <v>2012</v>
      </c>
      <c r="J6928" t="s">
        <v>5080</v>
      </c>
      <c r="K6928" t="s">
        <v>6718</v>
      </c>
      <c r="L6928">
        <v>3.4204491776481838</v>
      </c>
      <c r="M6928" s="9" t="str">
        <f>Data[[#This Row],[schedule]]&amp;" | "&amp;Data[[#This Row],[section]]</f>
        <v>SCHEDULE 16: REPORT ON ASSOCIATED STATISTICS | 16e: Human Resource Statistics</v>
      </c>
      <c r="N6928" s="9" t="str">
        <f t="shared" si="108"/>
        <v>SCHEDULE 16: REPORT ON ASSOCIATED STATISTICS | 16e: Human Resource Statistics | Aircraft and Freight Activities | Number of full-time equivalent employees</v>
      </c>
    </row>
    <row r="6929" spans="1:14">
      <c r="A6929" t="s">
        <v>3</v>
      </c>
      <c r="B6929">
        <v>2012</v>
      </c>
      <c r="C6929" t="s">
        <v>4984</v>
      </c>
      <c r="D6929" t="s">
        <v>5078</v>
      </c>
      <c r="E6929" t="s">
        <v>81</v>
      </c>
      <c r="F6929" t="s">
        <v>60</v>
      </c>
      <c r="G6929">
        <v>193</v>
      </c>
      <c r="H6929" t="s">
        <v>5079</v>
      </c>
      <c r="I6929">
        <v>2012</v>
      </c>
      <c r="J6929" t="s">
        <v>5080</v>
      </c>
      <c r="K6929" t="s">
        <v>6719</v>
      </c>
      <c r="L6929">
        <v>257.84188012814462</v>
      </c>
      <c r="M6929" s="9" t="str">
        <f>Data[[#This Row],[schedule]]&amp;" | "&amp;Data[[#This Row],[section]]</f>
        <v>SCHEDULE 16: REPORT ON ASSOCIATED STATISTICS | 16e: Human Resource Statistics</v>
      </c>
      <c r="N6929" s="9" t="str">
        <f t="shared" si="108"/>
        <v>SCHEDULE 16: REPORT ON ASSOCIATED STATISTICS | 16e: Human Resource Statistics | Total | Number of full-time equivalent employees</v>
      </c>
    </row>
    <row r="6930" spans="1:14">
      <c r="A6930" t="s">
        <v>3</v>
      </c>
      <c r="B6930">
        <v>2012</v>
      </c>
      <c r="C6930" t="s">
        <v>4984</v>
      </c>
      <c r="D6930" t="s">
        <v>5078</v>
      </c>
      <c r="E6930" t="s">
        <v>81</v>
      </c>
      <c r="F6930" t="s">
        <v>60</v>
      </c>
      <c r="G6930">
        <v>194</v>
      </c>
      <c r="H6930" t="s">
        <v>5085</v>
      </c>
      <c r="I6930">
        <v>2012</v>
      </c>
      <c r="J6930" t="s">
        <v>5086</v>
      </c>
      <c r="K6930" t="s">
        <v>6720</v>
      </c>
      <c r="L6930">
        <v>27331.064628926812</v>
      </c>
      <c r="M6930" s="9" t="str">
        <f>Data[[#This Row],[schedule]]&amp;" | "&amp;Data[[#This Row],[section]]</f>
        <v>SCHEDULE 16: REPORT ON ASSOCIATED STATISTICS | 16e: Human Resource Statistics</v>
      </c>
      <c r="N6930" s="9" t="str">
        <f t="shared" si="108"/>
        <v>SCHEDULE 16: REPORT ON ASSOCIATED STATISTICS | 16e: Human Resource Statistics | Total | Human resource costs ($000)</v>
      </c>
    </row>
    <row r="6931" spans="1:14">
      <c r="A6931" t="s">
        <v>3</v>
      </c>
      <c r="B6931">
        <v>2012</v>
      </c>
      <c r="C6931" t="s">
        <v>5088</v>
      </c>
      <c r="D6931" t="s">
        <v>81</v>
      </c>
      <c r="E6931" t="s">
        <v>81</v>
      </c>
      <c r="F6931" t="s">
        <v>5089</v>
      </c>
      <c r="G6931">
        <v>14</v>
      </c>
      <c r="H6931" t="s">
        <v>5090</v>
      </c>
      <c r="I6931">
        <v>2012</v>
      </c>
      <c r="J6931" t="s">
        <v>5091</v>
      </c>
      <c r="K6931" t="s">
        <v>6721</v>
      </c>
      <c r="L6931">
        <v>3.9356725146198839</v>
      </c>
      <c r="M6931" s="9" t="str">
        <f>Data[[#This Row],[schedule]]&amp;" | "&amp;Data[[#This Row],[section]]</f>
        <v xml:space="preserve">SCHEDULE 14: REPORT ON PASSENGER SATISFACTION INDICATORS | </v>
      </c>
      <c r="N6931" s="9" t="str">
        <f t="shared" si="108"/>
        <v>SCHEDULE 14: REPORT ON PASSENGER SATISFACTION INDICATORS | FY Q1 | Domestic terminal: Ease of finding your way through an airport</v>
      </c>
    </row>
    <row r="6932" spans="1:14">
      <c r="A6932" t="s">
        <v>3</v>
      </c>
      <c r="B6932">
        <v>2012</v>
      </c>
      <c r="C6932" t="s">
        <v>5088</v>
      </c>
      <c r="D6932" t="s">
        <v>81</v>
      </c>
      <c r="E6932" t="s">
        <v>81</v>
      </c>
      <c r="F6932" t="s">
        <v>5093</v>
      </c>
      <c r="G6932">
        <v>14</v>
      </c>
      <c r="H6932" t="s">
        <v>5090</v>
      </c>
      <c r="I6932">
        <v>2012</v>
      </c>
      <c r="J6932" t="s">
        <v>5091</v>
      </c>
      <c r="K6932" t="s">
        <v>6722</v>
      </c>
      <c r="L6932">
        <v>4.0869565217391282</v>
      </c>
      <c r="M6932" s="9" t="str">
        <f>Data[[#This Row],[schedule]]&amp;" | "&amp;Data[[#This Row],[section]]</f>
        <v xml:space="preserve">SCHEDULE 14: REPORT ON PASSENGER SATISFACTION INDICATORS | </v>
      </c>
      <c r="N6932" s="9" t="str">
        <f t="shared" si="108"/>
        <v>SCHEDULE 14: REPORT ON PASSENGER SATISFACTION INDICATORS | FY Q2 | Domestic terminal: Ease of finding your way through an airport</v>
      </c>
    </row>
    <row r="6933" spans="1:14">
      <c r="A6933" t="s">
        <v>3</v>
      </c>
      <c r="B6933">
        <v>2012</v>
      </c>
      <c r="C6933" t="s">
        <v>5088</v>
      </c>
      <c r="D6933" t="s">
        <v>81</v>
      </c>
      <c r="E6933" t="s">
        <v>81</v>
      </c>
      <c r="F6933" t="s">
        <v>5095</v>
      </c>
      <c r="G6933">
        <v>14</v>
      </c>
      <c r="H6933" t="s">
        <v>5090</v>
      </c>
      <c r="I6933">
        <v>2012</v>
      </c>
      <c r="J6933" t="s">
        <v>5091</v>
      </c>
      <c r="K6933" t="s">
        <v>6723</v>
      </c>
      <c r="L6933">
        <v>4.1464968149999999</v>
      </c>
      <c r="M6933" s="9" t="str">
        <f>Data[[#This Row],[schedule]]&amp;" | "&amp;Data[[#This Row],[section]]</f>
        <v xml:space="preserve">SCHEDULE 14: REPORT ON PASSENGER SATISFACTION INDICATORS | </v>
      </c>
      <c r="N6933" s="9" t="str">
        <f t="shared" si="108"/>
        <v>SCHEDULE 14: REPORT ON PASSENGER SATISFACTION INDICATORS | FY Q3 | Domestic terminal: Ease of finding your way through an airport</v>
      </c>
    </row>
    <row r="6934" spans="1:14">
      <c r="A6934" t="s">
        <v>3</v>
      </c>
      <c r="B6934">
        <v>2012</v>
      </c>
      <c r="C6934" t="s">
        <v>5088</v>
      </c>
      <c r="D6934" t="s">
        <v>81</v>
      </c>
      <c r="E6934" t="s">
        <v>81</v>
      </c>
      <c r="F6934" t="s">
        <v>5097</v>
      </c>
      <c r="G6934">
        <v>14</v>
      </c>
      <c r="H6934" t="s">
        <v>5090</v>
      </c>
      <c r="I6934">
        <v>2012</v>
      </c>
      <c r="J6934" t="s">
        <v>5091</v>
      </c>
      <c r="K6934" t="s">
        <v>6724</v>
      </c>
      <c r="L6934">
        <v>4.2287581699999999</v>
      </c>
      <c r="M6934" s="9" t="str">
        <f>Data[[#This Row],[schedule]]&amp;" | "&amp;Data[[#This Row],[section]]</f>
        <v xml:space="preserve">SCHEDULE 14: REPORT ON PASSENGER SATISFACTION INDICATORS | </v>
      </c>
      <c r="N6934" s="9" t="str">
        <f t="shared" si="108"/>
        <v>SCHEDULE 14: REPORT ON PASSENGER SATISFACTION INDICATORS | FY Q4 | Domestic terminal: Ease of finding your way through an airport</v>
      </c>
    </row>
    <row r="6935" spans="1:14">
      <c r="A6935" t="s">
        <v>3</v>
      </c>
      <c r="B6935">
        <v>2012</v>
      </c>
      <c r="C6935" t="s">
        <v>5088</v>
      </c>
      <c r="D6935" t="s">
        <v>81</v>
      </c>
      <c r="E6935" t="s">
        <v>81</v>
      </c>
      <c r="F6935" t="s">
        <v>5099</v>
      </c>
      <c r="G6935">
        <v>14</v>
      </c>
      <c r="H6935" t="s">
        <v>5090</v>
      </c>
      <c r="I6935">
        <v>2012</v>
      </c>
      <c r="J6935" t="s">
        <v>5091</v>
      </c>
      <c r="K6935" t="s">
        <v>6725</v>
      </c>
      <c r="L6935">
        <v>4.0994710054715693</v>
      </c>
      <c r="M6935" s="9" t="str">
        <f>Data[[#This Row],[schedule]]&amp;" | "&amp;Data[[#This Row],[section]]</f>
        <v xml:space="preserve">SCHEDULE 14: REPORT ON PASSENGER SATISFACTION INDICATORS | </v>
      </c>
      <c r="N6935" s="9" t="str">
        <f t="shared" si="108"/>
        <v>SCHEDULE 14: REPORT ON PASSENGER SATISFACTION INDICATORS | Annual average | Domestic terminal: Ease of finding your way through an airport</v>
      </c>
    </row>
    <row r="6936" spans="1:14">
      <c r="A6936" t="s">
        <v>3</v>
      </c>
      <c r="B6936">
        <v>2012</v>
      </c>
      <c r="C6936" t="s">
        <v>5088</v>
      </c>
      <c r="D6936" t="s">
        <v>81</v>
      </c>
      <c r="E6936" t="s">
        <v>81</v>
      </c>
      <c r="F6936" t="s">
        <v>5089</v>
      </c>
      <c r="G6936">
        <v>15</v>
      </c>
      <c r="H6936" t="s">
        <v>5101</v>
      </c>
      <c r="I6936">
        <v>2012</v>
      </c>
      <c r="J6936" t="s">
        <v>5091</v>
      </c>
      <c r="K6936" t="s">
        <v>6726</v>
      </c>
      <c r="L6936">
        <v>3.9152542372881358</v>
      </c>
      <c r="M6936" s="9" t="str">
        <f>Data[[#This Row],[schedule]]&amp;" | "&amp;Data[[#This Row],[section]]</f>
        <v xml:space="preserve">SCHEDULE 14: REPORT ON PASSENGER SATISFACTION INDICATORS | </v>
      </c>
      <c r="N6936" s="9" t="str">
        <f t="shared" si="108"/>
        <v>SCHEDULE 14: REPORT ON PASSENGER SATISFACTION INDICATORS | FY Q1 | Domestic terminal: Ease of making connections with other flights</v>
      </c>
    </row>
    <row r="6937" spans="1:14">
      <c r="A6937" t="s">
        <v>3</v>
      </c>
      <c r="B6937">
        <v>2012</v>
      </c>
      <c r="C6937" t="s">
        <v>5088</v>
      </c>
      <c r="D6937" t="s">
        <v>81</v>
      </c>
      <c r="E6937" t="s">
        <v>81</v>
      </c>
      <c r="F6937" t="s">
        <v>5093</v>
      </c>
      <c r="G6937">
        <v>15</v>
      </c>
      <c r="H6937" t="s">
        <v>5101</v>
      </c>
      <c r="I6937">
        <v>2012</v>
      </c>
      <c r="J6937" t="s">
        <v>5091</v>
      </c>
      <c r="K6937" t="s">
        <v>6727</v>
      </c>
      <c r="L6937">
        <v>3.963636363636363</v>
      </c>
      <c r="M6937" s="9" t="str">
        <f>Data[[#This Row],[schedule]]&amp;" | "&amp;Data[[#This Row],[section]]</f>
        <v xml:space="preserve">SCHEDULE 14: REPORT ON PASSENGER SATISFACTION INDICATORS | </v>
      </c>
      <c r="N6937" s="9" t="str">
        <f t="shared" si="108"/>
        <v>SCHEDULE 14: REPORT ON PASSENGER SATISFACTION INDICATORS | FY Q2 | Domestic terminal: Ease of making connections with other flights</v>
      </c>
    </row>
    <row r="6938" spans="1:14">
      <c r="A6938" t="s">
        <v>3</v>
      </c>
      <c r="B6938">
        <v>2012</v>
      </c>
      <c r="C6938" t="s">
        <v>5088</v>
      </c>
      <c r="D6938" t="s">
        <v>81</v>
      </c>
      <c r="E6938" t="s">
        <v>81</v>
      </c>
      <c r="F6938" t="s">
        <v>5095</v>
      </c>
      <c r="G6938">
        <v>15</v>
      </c>
      <c r="H6938" t="s">
        <v>5101</v>
      </c>
      <c r="I6938">
        <v>2012</v>
      </c>
      <c r="J6938" t="s">
        <v>5091</v>
      </c>
      <c r="K6938" t="s">
        <v>6728</v>
      </c>
      <c r="L6938">
        <v>4.1320754720000004</v>
      </c>
      <c r="M6938" s="9" t="str">
        <f>Data[[#This Row],[schedule]]&amp;" | "&amp;Data[[#This Row],[section]]</f>
        <v xml:space="preserve">SCHEDULE 14: REPORT ON PASSENGER SATISFACTION INDICATORS | </v>
      </c>
      <c r="N6938" s="9" t="str">
        <f t="shared" si="108"/>
        <v>SCHEDULE 14: REPORT ON PASSENGER SATISFACTION INDICATORS | FY Q3 | Domestic terminal: Ease of making connections with other flights</v>
      </c>
    </row>
    <row r="6939" spans="1:14">
      <c r="A6939" t="s">
        <v>3</v>
      </c>
      <c r="B6939">
        <v>2012</v>
      </c>
      <c r="C6939" t="s">
        <v>5088</v>
      </c>
      <c r="D6939" t="s">
        <v>81</v>
      </c>
      <c r="E6939" t="s">
        <v>81</v>
      </c>
      <c r="F6939" t="s">
        <v>5097</v>
      </c>
      <c r="G6939">
        <v>15</v>
      </c>
      <c r="H6939" t="s">
        <v>5101</v>
      </c>
      <c r="I6939">
        <v>2012</v>
      </c>
      <c r="J6939" t="s">
        <v>5091</v>
      </c>
      <c r="K6939" t="s">
        <v>2301</v>
      </c>
      <c r="L6939">
        <v>4</v>
      </c>
      <c r="M6939" s="9" t="str">
        <f>Data[[#This Row],[schedule]]&amp;" | "&amp;Data[[#This Row],[section]]</f>
        <v xml:space="preserve">SCHEDULE 14: REPORT ON PASSENGER SATISFACTION INDICATORS | </v>
      </c>
      <c r="N6939" s="9" t="str">
        <f t="shared" si="108"/>
        <v>SCHEDULE 14: REPORT ON PASSENGER SATISFACTION INDICATORS | FY Q4 | Domestic terminal: Ease of making connections with other flights</v>
      </c>
    </row>
    <row r="6940" spans="1:14">
      <c r="A6940" t="s">
        <v>3</v>
      </c>
      <c r="B6940">
        <v>2012</v>
      </c>
      <c r="C6940" t="s">
        <v>5088</v>
      </c>
      <c r="D6940" t="s">
        <v>81</v>
      </c>
      <c r="E6940" t="s">
        <v>81</v>
      </c>
      <c r="F6940" t="s">
        <v>5099</v>
      </c>
      <c r="G6940">
        <v>15</v>
      </c>
      <c r="H6940" t="s">
        <v>5101</v>
      </c>
      <c r="I6940">
        <v>2012</v>
      </c>
      <c r="J6940" t="s">
        <v>5091</v>
      </c>
      <c r="K6940" t="s">
        <v>6729</v>
      </c>
      <c r="L6940">
        <v>4.0027415182321526</v>
      </c>
      <c r="M6940" s="9" t="str">
        <f>Data[[#This Row],[schedule]]&amp;" | "&amp;Data[[#This Row],[section]]</f>
        <v xml:space="preserve">SCHEDULE 14: REPORT ON PASSENGER SATISFACTION INDICATORS | </v>
      </c>
      <c r="N6940" s="9" t="str">
        <f t="shared" si="108"/>
        <v>SCHEDULE 14: REPORT ON PASSENGER SATISFACTION INDICATORS | Annual average | Domestic terminal: Ease of making connections with other flights</v>
      </c>
    </row>
    <row r="6941" spans="1:14">
      <c r="A6941" t="s">
        <v>3</v>
      </c>
      <c r="B6941">
        <v>2012</v>
      </c>
      <c r="C6941" t="s">
        <v>5088</v>
      </c>
      <c r="D6941" t="s">
        <v>81</v>
      </c>
      <c r="E6941" t="s">
        <v>81</v>
      </c>
      <c r="F6941" t="s">
        <v>5089</v>
      </c>
      <c r="G6941">
        <v>16</v>
      </c>
      <c r="H6941" t="s">
        <v>5107</v>
      </c>
      <c r="I6941">
        <v>2012</v>
      </c>
      <c r="J6941" t="s">
        <v>5091</v>
      </c>
      <c r="K6941" t="s">
        <v>6730</v>
      </c>
      <c r="L6941">
        <v>3.9197530864197532</v>
      </c>
      <c r="M6941" s="9" t="str">
        <f>Data[[#This Row],[schedule]]&amp;" | "&amp;Data[[#This Row],[section]]</f>
        <v xml:space="preserve">SCHEDULE 14: REPORT ON PASSENGER SATISFACTION INDICATORS | </v>
      </c>
      <c r="N6941" s="9" t="str">
        <f t="shared" si="108"/>
        <v>SCHEDULE 14: REPORT ON PASSENGER SATISFACTION INDICATORS | FY Q1 | Domestic terminal: Flight information display screens</v>
      </c>
    </row>
    <row r="6942" spans="1:14">
      <c r="A6942" t="s">
        <v>3</v>
      </c>
      <c r="B6942">
        <v>2012</v>
      </c>
      <c r="C6942" t="s">
        <v>5088</v>
      </c>
      <c r="D6942" t="s">
        <v>81</v>
      </c>
      <c r="E6942" t="s">
        <v>81</v>
      </c>
      <c r="F6942" t="s">
        <v>5093</v>
      </c>
      <c r="G6942">
        <v>16</v>
      </c>
      <c r="H6942" t="s">
        <v>5107</v>
      </c>
      <c r="I6942">
        <v>2012</v>
      </c>
      <c r="J6942" t="s">
        <v>5091</v>
      </c>
      <c r="K6942" t="s">
        <v>6731</v>
      </c>
      <c r="L6942">
        <v>4.1032258064516149</v>
      </c>
      <c r="M6942" s="9" t="str">
        <f>Data[[#This Row],[schedule]]&amp;" | "&amp;Data[[#This Row],[section]]</f>
        <v xml:space="preserve">SCHEDULE 14: REPORT ON PASSENGER SATISFACTION INDICATORS | </v>
      </c>
      <c r="N6942" s="9" t="str">
        <f t="shared" si="108"/>
        <v>SCHEDULE 14: REPORT ON PASSENGER SATISFACTION INDICATORS | FY Q2 | Domestic terminal: Flight information display screens</v>
      </c>
    </row>
    <row r="6943" spans="1:14">
      <c r="A6943" t="s">
        <v>3</v>
      </c>
      <c r="B6943">
        <v>2012</v>
      </c>
      <c r="C6943" t="s">
        <v>5088</v>
      </c>
      <c r="D6943" t="s">
        <v>81</v>
      </c>
      <c r="E6943" t="s">
        <v>81</v>
      </c>
      <c r="F6943" t="s">
        <v>5095</v>
      </c>
      <c r="G6943">
        <v>16</v>
      </c>
      <c r="H6943" t="s">
        <v>5107</v>
      </c>
      <c r="I6943">
        <v>2012</v>
      </c>
      <c r="J6943" t="s">
        <v>5091</v>
      </c>
      <c r="K6943" t="s">
        <v>6732</v>
      </c>
      <c r="L6943">
        <v>4.0909090910000003</v>
      </c>
      <c r="M6943" s="9" t="str">
        <f>Data[[#This Row],[schedule]]&amp;" | "&amp;Data[[#This Row],[section]]</f>
        <v xml:space="preserve">SCHEDULE 14: REPORT ON PASSENGER SATISFACTION INDICATORS | </v>
      </c>
      <c r="N6943" s="9" t="str">
        <f t="shared" si="108"/>
        <v>SCHEDULE 14: REPORT ON PASSENGER SATISFACTION INDICATORS | FY Q3 | Domestic terminal: Flight information display screens</v>
      </c>
    </row>
    <row r="6944" spans="1:14">
      <c r="A6944" t="s">
        <v>3</v>
      </c>
      <c r="B6944">
        <v>2012</v>
      </c>
      <c r="C6944" t="s">
        <v>5088</v>
      </c>
      <c r="D6944" t="s">
        <v>81</v>
      </c>
      <c r="E6944" t="s">
        <v>81</v>
      </c>
      <c r="F6944" t="s">
        <v>5097</v>
      </c>
      <c r="G6944">
        <v>16</v>
      </c>
      <c r="H6944" t="s">
        <v>5107</v>
      </c>
      <c r="I6944">
        <v>2012</v>
      </c>
      <c r="J6944" t="s">
        <v>5091</v>
      </c>
      <c r="K6944" t="s">
        <v>6733</v>
      </c>
      <c r="L6944">
        <v>4.1805555559999998</v>
      </c>
      <c r="M6944" s="9" t="str">
        <f>Data[[#This Row],[schedule]]&amp;" | "&amp;Data[[#This Row],[section]]</f>
        <v xml:space="preserve">SCHEDULE 14: REPORT ON PASSENGER SATISFACTION INDICATORS | </v>
      </c>
      <c r="N6944" s="9" t="str">
        <f t="shared" si="108"/>
        <v>SCHEDULE 14: REPORT ON PASSENGER SATISFACTION INDICATORS | FY Q4 | Domestic terminal: Flight information display screens</v>
      </c>
    </row>
    <row r="6945" spans="1:14">
      <c r="A6945" t="s">
        <v>3</v>
      </c>
      <c r="B6945">
        <v>2012</v>
      </c>
      <c r="C6945" t="s">
        <v>5088</v>
      </c>
      <c r="D6945" t="s">
        <v>81</v>
      </c>
      <c r="E6945" t="s">
        <v>81</v>
      </c>
      <c r="F6945" t="s">
        <v>5099</v>
      </c>
      <c r="G6945">
        <v>16</v>
      </c>
      <c r="H6945" t="s">
        <v>5107</v>
      </c>
      <c r="I6945">
        <v>2012</v>
      </c>
      <c r="J6945" t="s">
        <v>5091</v>
      </c>
      <c r="K6945" t="s">
        <v>6734</v>
      </c>
      <c r="L6945">
        <v>4.0736108849105026</v>
      </c>
      <c r="M6945" s="9" t="str">
        <f>Data[[#This Row],[schedule]]&amp;" | "&amp;Data[[#This Row],[section]]</f>
        <v xml:space="preserve">SCHEDULE 14: REPORT ON PASSENGER SATISFACTION INDICATORS | </v>
      </c>
      <c r="N6945" s="9" t="str">
        <f t="shared" si="108"/>
        <v>SCHEDULE 14: REPORT ON PASSENGER SATISFACTION INDICATORS | Annual average | Domestic terminal: Flight information display screens</v>
      </c>
    </row>
    <row r="6946" spans="1:14">
      <c r="A6946" t="s">
        <v>3</v>
      </c>
      <c r="B6946">
        <v>2012</v>
      </c>
      <c r="C6946" t="s">
        <v>5088</v>
      </c>
      <c r="D6946" t="s">
        <v>81</v>
      </c>
      <c r="E6946" t="s">
        <v>81</v>
      </c>
      <c r="F6946" t="s">
        <v>5089</v>
      </c>
      <c r="G6946">
        <v>17</v>
      </c>
      <c r="H6946" t="s">
        <v>5111</v>
      </c>
      <c r="I6946">
        <v>2012</v>
      </c>
      <c r="J6946" t="s">
        <v>5091</v>
      </c>
      <c r="K6946" t="s">
        <v>6735</v>
      </c>
      <c r="L6946">
        <v>3.886904761904765</v>
      </c>
      <c r="M6946" s="9" t="str">
        <f>Data[[#This Row],[schedule]]&amp;" | "&amp;Data[[#This Row],[section]]</f>
        <v xml:space="preserve">SCHEDULE 14: REPORT ON PASSENGER SATISFACTION INDICATORS | </v>
      </c>
      <c r="N6946" s="9" t="str">
        <f t="shared" si="108"/>
        <v>SCHEDULE 14: REPORT ON PASSENGER SATISFACTION INDICATORS | FY Q1 | Domestic terminal: Walking distance within and/or between terminals</v>
      </c>
    </row>
    <row r="6947" spans="1:14">
      <c r="A6947" t="s">
        <v>3</v>
      </c>
      <c r="B6947">
        <v>2012</v>
      </c>
      <c r="C6947" t="s">
        <v>5088</v>
      </c>
      <c r="D6947" t="s">
        <v>81</v>
      </c>
      <c r="E6947" t="s">
        <v>81</v>
      </c>
      <c r="F6947" t="s">
        <v>5093</v>
      </c>
      <c r="G6947">
        <v>17</v>
      </c>
      <c r="H6947" t="s">
        <v>5111</v>
      </c>
      <c r="I6947">
        <v>2012</v>
      </c>
      <c r="J6947" t="s">
        <v>5091</v>
      </c>
      <c r="K6947" t="s">
        <v>6736</v>
      </c>
      <c r="L6947">
        <v>4.0063694267515917</v>
      </c>
      <c r="M6947" s="9" t="str">
        <f>Data[[#This Row],[schedule]]&amp;" | "&amp;Data[[#This Row],[section]]</f>
        <v xml:space="preserve">SCHEDULE 14: REPORT ON PASSENGER SATISFACTION INDICATORS | </v>
      </c>
      <c r="N6947" s="9" t="str">
        <f t="shared" si="108"/>
        <v>SCHEDULE 14: REPORT ON PASSENGER SATISFACTION INDICATORS | FY Q2 | Domestic terminal: Walking distance within and/or between terminals</v>
      </c>
    </row>
    <row r="6948" spans="1:14">
      <c r="A6948" t="s">
        <v>3</v>
      </c>
      <c r="B6948">
        <v>2012</v>
      </c>
      <c r="C6948" t="s">
        <v>5088</v>
      </c>
      <c r="D6948" t="s">
        <v>81</v>
      </c>
      <c r="E6948" t="s">
        <v>81</v>
      </c>
      <c r="F6948" t="s">
        <v>5095</v>
      </c>
      <c r="G6948">
        <v>17</v>
      </c>
      <c r="H6948" t="s">
        <v>5111</v>
      </c>
      <c r="I6948">
        <v>2012</v>
      </c>
      <c r="J6948" t="s">
        <v>5091</v>
      </c>
      <c r="K6948" t="s">
        <v>6737</v>
      </c>
      <c r="L6948">
        <v>4.0759493669999998</v>
      </c>
      <c r="M6948" s="9" t="str">
        <f>Data[[#This Row],[schedule]]&amp;" | "&amp;Data[[#This Row],[section]]</f>
        <v xml:space="preserve">SCHEDULE 14: REPORT ON PASSENGER SATISFACTION INDICATORS | </v>
      </c>
      <c r="N6948" s="9" t="str">
        <f t="shared" si="108"/>
        <v>SCHEDULE 14: REPORT ON PASSENGER SATISFACTION INDICATORS | FY Q3 | Domestic terminal: Walking distance within and/or between terminals</v>
      </c>
    </row>
    <row r="6949" spans="1:14">
      <c r="A6949" t="s">
        <v>3</v>
      </c>
      <c r="B6949">
        <v>2012</v>
      </c>
      <c r="C6949" t="s">
        <v>5088</v>
      </c>
      <c r="D6949" t="s">
        <v>81</v>
      </c>
      <c r="E6949" t="s">
        <v>81</v>
      </c>
      <c r="F6949" t="s">
        <v>5097</v>
      </c>
      <c r="G6949">
        <v>17</v>
      </c>
      <c r="H6949" t="s">
        <v>5111</v>
      </c>
      <c r="I6949">
        <v>2012</v>
      </c>
      <c r="J6949" t="s">
        <v>5091</v>
      </c>
      <c r="K6949" t="s">
        <v>6738</v>
      </c>
      <c r="L6949">
        <v>4.1066666669999998</v>
      </c>
      <c r="M6949" s="9" t="str">
        <f>Data[[#This Row],[schedule]]&amp;" | "&amp;Data[[#This Row],[section]]</f>
        <v xml:space="preserve">SCHEDULE 14: REPORT ON PASSENGER SATISFACTION INDICATORS | </v>
      </c>
      <c r="N6949" s="9" t="str">
        <f t="shared" si="108"/>
        <v>SCHEDULE 14: REPORT ON PASSENGER SATISFACTION INDICATORS | FY Q4 | Domestic terminal: Walking distance within and/or between terminals</v>
      </c>
    </row>
    <row r="6950" spans="1:14">
      <c r="A6950" t="s">
        <v>3</v>
      </c>
      <c r="B6950">
        <v>2012</v>
      </c>
      <c r="C6950" t="s">
        <v>5088</v>
      </c>
      <c r="D6950" t="s">
        <v>81</v>
      </c>
      <c r="E6950" t="s">
        <v>81</v>
      </c>
      <c r="F6950" t="s">
        <v>5099</v>
      </c>
      <c r="G6950">
        <v>17</v>
      </c>
      <c r="H6950" t="s">
        <v>5111</v>
      </c>
      <c r="I6950">
        <v>2012</v>
      </c>
      <c r="J6950" t="s">
        <v>5091</v>
      </c>
      <c r="K6950" t="s">
        <v>6739</v>
      </c>
      <c r="L6950">
        <v>4.018972555679408</v>
      </c>
      <c r="M6950" s="9" t="str">
        <f>Data[[#This Row],[schedule]]&amp;" | "&amp;Data[[#This Row],[section]]</f>
        <v xml:space="preserve">SCHEDULE 14: REPORT ON PASSENGER SATISFACTION INDICATORS | </v>
      </c>
      <c r="N6950" s="9" t="str">
        <f t="shared" si="108"/>
        <v>SCHEDULE 14: REPORT ON PASSENGER SATISFACTION INDICATORS | Annual average | Domestic terminal: Walking distance within and/or between terminals</v>
      </c>
    </row>
    <row r="6951" spans="1:14">
      <c r="A6951" t="s">
        <v>3</v>
      </c>
      <c r="B6951">
        <v>2012</v>
      </c>
      <c r="C6951" t="s">
        <v>5088</v>
      </c>
      <c r="D6951" t="s">
        <v>81</v>
      </c>
      <c r="E6951" t="s">
        <v>81</v>
      </c>
      <c r="F6951" t="s">
        <v>5089</v>
      </c>
      <c r="G6951">
        <v>18</v>
      </c>
      <c r="H6951" t="s">
        <v>5116</v>
      </c>
      <c r="I6951">
        <v>2012</v>
      </c>
      <c r="J6951" t="s">
        <v>5091</v>
      </c>
      <c r="K6951" t="s">
        <v>6740</v>
      </c>
      <c r="L6951">
        <v>3.9444444444444429</v>
      </c>
      <c r="M6951" s="9" t="str">
        <f>Data[[#This Row],[schedule]]&amp;" | "&amp;Data[[#This Row],[section]]</f>
        <v xml:space="preserve">SCHEDULE 14: REPORT ON PASSENGER SATISFACTION INDICATORS | </v>
      </c>
      <c r="N6951" s="9" t="str">
        <f t="shared" si="108"/>
        <v>SCHEDULE 14: REPORT ON PASSENGER SATISFACTION INDICATORS | FY Q1 | Domestic terminal: Availability of baggage carts/trolleys</v>
      </c>
    </row>
    <row r="6952" spans="1:14">
      <c r="A6952" t="s">
        <v>3</v>
      </c>
      <c r="B6952">
        <v>2012</v>
      </c>
      <c r="C6952" t="s">
        <v>5088</v>
      </c>
      <c r="D6952" t="s">
        <v>81</v>
      </c>
      <c r="E6952" t="s">
        <v>81</v>
      </c>
      <c r="F6952" t="s">
        <v>5093</v>
      </c>
      <c r="G6952">
        <v>18</v>
      </c>
      <c r="H6952" t="s">
        <v>5116</v>
      </c>
      <c r="I6952">
        <v>2012</v>
      </c>
      <c r="J6952" t="s">
        <v>5091</v>
      </c>
      <c r="K6952" t="s">
        <v>5139</v>
      </c>
      <c r="L6952">
        <v>4.2</v>
      </c>
      <c r="M6952" s="9" t="str">
        <f>Data[[#This Row],[schedule]]&amp;" | "&amp;Data[[#This Row],[section]]</f>
        <v xml:space="preserve">SCHEDULE 14: REPORT ON PASSENGER SATISFACTION INDICATORS | </v>
      </c>
      <c r="N6952" s="9" t="str">
        <f t="shared" si="108"/>
        <v>SCHEDULE 14: REPORT ON PASSENGER SATISFACTION INDICATORS | FY Q2 | Domestic terminal: Availability of baggage carts/trolleys</v>
      </c>
    </row>
    <row r="6953" spans="1:14">
      <c r="A6953" t="s">
        <v>3</v>
      </c>
      <c r="B6953">
        <v>2012</v>
      </c>
      <c r="C6953" t="s">
        <v>5088</v>
      </c>
      <c r="D6953" t="s">
        <v>81</v>
      </c>
      <c r="E6953" t="s">
        <v>81</v>
      </c>
      <c r="F6953" t="s">
        <v>5095</v>
      </c>
      <c r="G6953">
        <v>18</v>
      </c>
      <c r="H6953" t="s">
        <v>5116</v>
      </c>
      <c r="I6953">
        <v>2012</v>
      </c>
      <c r="J6953" t="s">
        <v>5091</v>
      </c>
      <c r="K6953" t="s">
        <v>6741</v>
      </c>
      <c r="L6953">
        <v>4.3146067419999996</v>
      </c>
      <c r="M6953" s="9" t="str">
        <f>Data[[#This Row],[schedule]]&amp;" | "&amp;Data[[#This Row],[section]]</f>
        <v xml:space="preserve">SCHEDULE 14: REPORT ON PASSENGER SATISFACTION INDICATORS | </v>
      </c>
      <c r="N6953" s="9" t="str">
        <f t="shared" si="108"/>
        <v>SCHEDULE 14: REPORT ON PASSENGER SATISFACTION INDICATORS | FY Q3 | Domestic terminal: Availability of baggage carts/trolleys</v>
      </c>
    </row>
    <row r="6954" spans="1:14">
      <c r="A6954" t="s">
        <v>3</v>
      </c>
      <c r="B6954">
        <v>2012</v>
      </c>
      <c r="C6954" t="s">
        <v>5088</v>
      </c>
      <c r="D6954" t="s">
        <v>81</v>
      </c>
      <c r="E6954" t="s">
        <v>81</v>
      </c>
      <c r="F6954" t="s">
        <v>5097</v>
      </c>
      <c r="G6954">
        <v>18</v>
      </c>
      <c r="H6954" t="s">
        <v>5116</v>
      </c>
      <c r="I6954">
        <v>2012</v>
      </c>
      <c r="J6954" t="s">
        <v>5091</v>
      </c>
      <c r="K6954" t="s">
        <v>6742</v>
      </c>
      <c r="L6954">
        <v>4.3229166670000003</v>
      </c>
      <c r="M6954" s="9" t="str">
        <f>Data[[#This Row],[schedule]]&amp;" | "&amp;Data[[#This Row],[section]]</f>
        <v xml:space="preserve">SCHEDULE 14: REPORT ON PASSENGER SATISFACTION INDICATORS | </v>
      </c>
      <c r="N6954" s="9" t="str">
        <f t="shared" si="108"/>
        <v>SCHEDULE 14: REPORT ON PASSENGER SATISFACTION INDICATORS | FY Q4 | Domestic terminal: Availability of baggage carts/trolleys</v>
      </c>
    </row>
    <row r="6955" spans="1:14">
      <c r="A6955" t="s">
        <v>3</v>
      </c>
      <c r="B6955">
        <v>2012</v>
      </c>
      <c r="C6955" t="s">
        <v>5088</v>
      </c>
      <c r="D6955" t="s">
        <v>81</v>
      </c>
      <c r="E6955" t="s">
        <v>81</v>
      </c>
      <c r="F6955" t="s">
        <v>5099</v>
      </c>
      <c r="G6955">
        <v>18</v>
      </c>
      <c r="H6955" t="s">
        <v>5116</v>
      </c>
      <c r="I6955">
        <v>2012</v>
      </c>
      <c r="J6955" t="s">
        <v>5091</v>
      </c>
      <c r="K6955" t="s">
        <v>6743</v>
      </c>
      <c r="L6955">
        <v>4.1954919632475347</v>
      </c>
      <c r="M6955" s="9" t="str">
        <f>Data[[#This Row],[schedule]]&amp;" | "&amp;Data[[#This Row],[section]]</f>
        <v xml:space="preserve">SCHEDULE 14: REPORT ON PASSENGER SATISFACTION INDICATORS | </v>
      </c>
      <c r="N6955" s="9" t="str">
        <f t="shared" si="108"/>
        <v>SCHEDULE 14: REPORT ON PASSENGER SATISFACTION INDICATORS | Annual average | Domestic terminal: Availability of baggage carts/trolleys</v>
      </c>
    </row>
    <row r="6956" spans="1:14">
      <c r="A6956" t="s">
        <v>3</v>
      </c>
      <c r="B6956">
        <v>2012</v>
      </c>
      <c r="C6956" t="s">
        <v>5088</v>
      </c>
      <c r="D6956" t="s">
        <v>81</v>
      </c>
      <c r="E6956" t="s">
        <v>81</v>
      </c>
      <c r="F6956" t="s">
        <v>5089</v>
      </c>
      <c r="G6956">
        <v>19</v>
      </c>
      <c r="H6956" t="s">
        <v>5122</v>
      </c>
      <c r="I6956">
        <v>2012</v>
      </c>
      <c r="J6956" t="s">
        <v>5091</v>
      </c>
      <c r="K6956" t="s">
        <v>6744</v>
      </c>
      <c r="L6956">
        <v>4.0694444444444446</v>
      </c>
      <c r="M6956" s="9" t="str">
        <f>Data[[#This Row],[schedule]]&amp;" | "&amp;Data[[#This Row],[section]]</f>
        <v xml:space="preserve">SCHEDULE 14: REPORT ON PASSENGER SATISFACTION INDICATORS | </v>
      </c>
      <c r="N6956" s="9" t="str">
        <f t="shared" si="108"/>
        <v>SCHEDULE 14: REPORT ON PASSENGER SATISFACTION INDICATORS | FY Q1 | Domestic terminal: Courtesy, helpfulness of airport staff (excluding check-in and security)</v>
      </c>
    </row>
    <row r="6957" spans="1:14">
      <c r="A6957" t="s">
        <v>3</v>
      </c>
      <c r="B6957">
        <v>2012</v>
      </c>
      <c r="C6957" t="s">
        <v>5088</v>
      </c>
      <c r="D6957" t="s">
        <v>81</v>
      </c>
      <c r="E6957" t="s">
        <v>81</v>
      </c>
      <c r="F6957" t="s">
        <v>5093</v>
      </c>
      <c r="G6957">
        <v>19</v>
      </c>
      <c r="H6957" t="s">
        <v>5122</v>
      </c>
      <c r="I6957">
        <v>2012</v>
      </c>
      <c r="J6957" t="s">
        <v>5091</v>
      </c>
      <c r="K6957" t="s">
        <v>6745</v>
      </c>
      <c r="L6957">
        <v>4.2318840579710164</v>
      </c>
      <c r="M6957" s="9" t="str">
        <f>Data[[#This Row],[schedule]]&amp;" | "&amp;Data[[#This Row],[section]]</f>
        <v xml:space="preserve">SCHEDULE 14: REPORT ON PASSENGER SATISFACTION INDICATORS | </v>
      </c>
      <c r="N6957" s="9" t="str">
        <f t="shared" si="108"/>
        <v>SCHEDULE 14: REPORT ON PASSENGER SATISFACTION INDICATORS | FY Q2 | Domestic terminal: Courtesy, helpfulness of airport staff (excluding check-in and security)</v>
      </c>
    </row>
    <row r="6958" spans="1:14">
      <c r="A6958" t="s">
        <v>3</v>
      </c>
      <c r="B6958">
        <v>2012</v>
      </c>
      <c r="C6958" t="s">
        <v>5088</v>
      </c>
      <c r="D6958" t="s">
        <v>81</v>
      </c>
      <c r="E6958" t="s">
        <v>81</v>
      </c>
      <c r="F6958" t="s">
        <v>5095</v>
      </c>
      <c r="G6958">
        <v>19</v>
      </c>
      <c r="H6958" t="s">
        <v>5122</v>
      </c>
      <c r="I6958">
        <v>2012</v>
      </c>
      <c r="J6958" t="s">
        <v>5091</v>
      </c>
      <c r="K6958" t="s">
        <v>6746</v>
      </c>
      <c r="L6958">
        <v>4.2803030299999998</v>
      </c>
      <c r="M6958" s="9" t="str">
        <f>Data[[#This Row],[schedule]]&amp;" | "&amp;Data[[#This Row],[section]]</f>
        <v xml:space="preserve">SCHEDULE 14: REPORT ON PASSENGER SATISFACTION INDICATORS | </v>
      </c>
      <c r="N6958" s="9" t="str">
        <f t="shared" si="108"/>
        <v>SCHEDULE 14: REPORT ON PASSENGER SATISFACTION INDICATORS | FY Q3 | Domestic terminal: Courtesy, helpfulness of airport staff (excluding check-in and security)</v>
      </c>
    </row>
    <row r="6959" spans="1:14">
      <c r="A6959" t="s">
        <v>3</v>
      </c>
      <c r="B6959">
        <v>2012</v>
      </c>
      <c r="C6959" t="s">
        <v>5088</v>
      </c>
      <c r="D6959" t="s">
        <v>81</v>
      </c>
      <c r="E6959" t="s">
        <v>81</v>
      </c>
      <c r="F6959" t="s">
        <v>5097</v>
      </c>
      <c r="G6959">
        <v>19</v>
      </c>
      <c r="H6959" t="s">
        <v>5122</v>
      </c>
      <c r="I6959">
        <v>2012</v>
      </c>
      <c r="J6959" t="s">
        <v>5091</v>
      </c>
      <c r="K6959" t="s">
        <v>6747</v>
      </c>
      <c r="L6959">
        <v>4.3046875</v>
      </c>
      <c r="M6959" s="9" t="str">
        <f>Data[[#This Row],[schedule]]&amp;" | "&amp;Data[[#This Row],[section]]</f>
        <v xml:space="preserve">SCHEDULE 14: REPORT ON PASSENGER SATISFACTION INDICATORS | </v>
      </c>
      <c r="N6959" s="9" t="str">
        <f t="shared" si="108"/>
        <v>SCHEDULE 14: REPORT ON PASSENGER SATISFACTION INDICATORS | FY Q4 | Domestic terminal: Courtesy, helpfulness of airport staff (excluding check-in and security)</v>
      </c>
    </row>
    <row r="6960" spans="1:14">
      <c r="A6960" t="s">
        <v>3</v>
      </c>
      <c r="B6960">
        <v>2012</v>
      </c>
      <c r="C6960" t="s">
        <v>5088</v>
      </c>
      <c r="D6960" t="s">
        <v>81</v>
      </c>
      <c r="E6960" t="s">
        <v>81</v>
      </c>
      <c r="F6960" t="s">
        <v>5099</v>
      </c>
      <c r="G6960">
        <v>19</v>
      </c>
      <c r="H6960" t="s">
        <v>5122</v>
      </c>
      <c r="I6960">
        <v>2012</v>
      </c>
      <c r="J6960" t="s">
        <v>5091</v>
      </c>
      <c r="K6960" t="s">
        <v>6748</v>
      </c>
      <c r="L6960">
        <v>4.2215797582561221</v>
      </c>
      <c r="M6960" s="9" t="str">
        <f>Data[[#This Row],[schedule]]&amp;" | "&amp;Data[[#This Row],[section]]</f>
        <v xml:space="preserve">SCHEDULE 14: REPORT ON PASSENGER SATISFACTION INDICATORS | </v>
      </c>
      <c r="N6960" s="9" t="str">
        <f t="shared" si="108"/>
        <v>SCHEDULE 14: REPORT ON PASSENGER SATISFACTION INDICATORS | Annual average | Domestic terminal: Courtesy, helpfulness of airport staff (excluding check-in and security)</v>
      </c>
    </row>
    <row r="6961" spans="1:14">
      <c r="A6961" t="s">
        <v>3</v>
      </c>
      <c r="B6961">
        <v>2012</v>
      </c>
      <c r="C6961" t="s">
        <v>5088</v>
      </c>
      <c r="D6961" t="s">
        <v>81</v>
      </c>
      <c r="E6961" t="s">
        <v>81</v>
      </c>
      <c r="F6961" t="s">
        <v>5089</v>
      </c>
      <c r="G6961">
        <v>20</v>
      </c>
      <c r="H6961" t="s">
        <v>5125</v>
      </c>
      <c r="I6961">
        <v>2012</v>
      </c>
      <c r="J6961" t="s">
        <v>5091</v>
      </c>
      <c r="K6961" t="s">
        <v>6749</v>
      </c>
      <c r="L6961">
        <v>3.6776315789473681</v>
      </c>
      <c r="M6961" s="9" t="str">
        <f>Data[[#This Row],[schedule]]&amp;" | "&amp;Data[[#This Row],[section]]</f>
        <v xml:space="preserve">SCHEDULE 14: REPORT ON PASSENGER SATISFACTION INDICATORS | </v>
      </c>
      <c r="N6961" s="9" t="str">
        <f t="shared" si="108"/>
        <v>SCHEDULE 14: REPORT ON PASSENGER SATISFACTION INDICATORS | FY Q1 | Domestic terminal: Availability of washrooms/toilets</v>
      </c>
    </row>
    <row r="6962" spans="1:14">
      <c r="A6962" t="s">
        <v>3</v>
      </c>
      <c r="B6962">
        <v>2012</v>
      </c>
      <c r="C6962" t="s">
        <v>5088</v>
      </c>
      <c r="D6962" t="s">
        <v>81</v>
      </c>
      <c r="E6962" t="s">
        <v>81</v>
      </c>
      <c r="F6962" t="s">
        <v>5093</v>
      </c>
      <c r="G6962">
        <v>20</v>
      </c>
      <c r="H6962" t="s">
        <v>5125</v>
      </c>
      <c r="I6962">
        <v>2012</v>
      </c>
      <c r="J6962" t="s">
        <v>5091</v>
      </c>
      <c r="K6962" t="s">
        <v>6750</v>
      </c>
      <c r="L6962">
        <v>4.0896551724137984</v>
      </c>
      <c r="M6962" s="9" t="str">
        <f>Data[[#This Row],[schedule]]&amp;" | "&amp;Data[[#This Row],[section]]</f>
        <v xml:space="preserve">SCHEDULE 14: REPORT ON PASSENGER SATISFACTION INDICATORS | </v>
      </c>
      <c r="N6962" s="9" t="str">
        <f t="shared" si="108"/>
        <v>SCHEDULE 14: REPORT ON PASSENGER SATISFACTION INDICATORS | FY Q2 | Domestic terminal: Availability of washrooms/toilets</v>
      </c>
    </row>
    <row r="6963" spans="1:14">
      <c r="A6963" t="s">
        <v>3</v>
      </c>
      <c r="B6963">
        <v>2012</v>
      </c>
      <c r="C6963" t="s">
        <v>5088</v>
      </c>
      <c r="D6963" t="s">
        <v>81</v>
      </c>
      <c r="E6963" t="s">
        <v>81</v>
      </c>
      <c r="F6963" t="s">
        <v>5095</v>
      </c>
      <c r="G6963">
        <v>20</v>
      </c>
      <c r="H6963" t="s">
        <v>5125</v>
      </c>
      <c r="I6963">
        <v>2012</v>
      </c>
      <c r="J6963" t="s">
        <v>5091</v>
      </c>
      <c r="K6963" t="s">
        <v>2301</v>
      </c>
      <c r="L6963">
        <v>4</v>
      </c>
      <c r="M6963" s="9" t="str">
        <f>Data[[#This Row],[schedule]]&amp;" | "&amp;Data[[#This Row],[section]]</f>
        <v xml:space="preserve">SCHEDULE 14: REPORT ON PASSENGER SATISFACTION INDICATORS | </v>
      </c>
      <c r="N6963" s="9" t="str">
        <f t="shared" si="108"/>
        <v>SCHEDULE 14: REPORT ON PASSENGER SATISFACTION INDICATORS | FY Q3 | Domestic terminal: Availability of washrooms/toilets</v>
      </c>
    </row>
    <row r="6964" spans="1:14">
      <c r="A6964" t="s">
        <v>3</v>
      </c>
      <c r="B6964">
        <v>2012</v>
      </c>
      <c r="C6964" t="s">
        <v>5088</v>
      </c>
      <c r="D6964" t="s">
        <v>81</v>
      </c>
      <c r="E6964" t="s">
        <v>81</v>
      </c>
      <c r="F6964" t="s">
        <v>5097</v>
      </c>
      <c r="G6964">
        <v>20</v>
      </c>
      <c r="H6964" t="s">
        <v>5125</v>
      </c>
      <c r="I6964">
        <v>2012</v>
      </c>
      <c r="J6964" t="s">
        <v>5091</v>
      </c>
      <c r="K6964" t="s">
        <v>6751</v>
      </c>
      <c r="L6964">
        <v>4.0354609930000001</v>
      </c>
      <c r="M6964" s="9" t="str">
        <f>Data[[#This Row],[schedule]]&amp;" | "&amp;Data[[#This Row],[section]]</f>
        <v xml:space="preserve">SCHEDULE 14: REPORT ON PASSENGER SATISFACTION INDICATORS | </v>
      </c>
      <c r="N6964" s="9" t="str">
        <f t="shared" si="108"/>
        <v>SCHEDULE 14: REPORT ON PASSENGER SATISFACTION INDICATORS | FY Q4 | Domestic terminal: Availability of washrooms/toilets</v>
      </c>
    </row>
    <row r="6965" spans="1:14">
      <c r="A6965" t="s">
        <v>3</v>
      </c>
      <c r="B6965">
        <v>2012</v>
      </c>
      <c r="C6965" t="s">
        <v>5088</v>
      </c>
      <c r="D6965" t="s">
        <v>81</v>
      </c>
      <c r="E6965" t="s">
        <v>81</v>
      </c>
      <c r="F6965" t="s">
        <v>5099</v>
      </c>
      <c r="G6965">
        <v>20</v>
      </c>
      <c r="H6965" t="s">
        <v>5125</v>
      </c>
      <c r="I6965">
        <v>2012</v>
      </c>
      <c r="J6965" t="s">
        <v>5091</v>
      </c>
      <c r="K6965" t="s">
        <v>6752</v>
      </c>
      <c r="L6965">
        <v>3.9506869361437409</v>
      </c>
      <c r="M6965" s="9" t="str">
        <f>Data[[#This Row],[schedule]]&amp;" | "&amp;Data[[#This Row],[section]]</f>
        <v xml:space="preserve">SCHEDULE 14: REPORT ON PASSENGER SATISFACTION INDICATORS | </v>
      </c>
      <c r="N6965" s="9" t="str">
        <f t="shared" si="108"/>
        <v>SCHEDULE 14: REPORT ON PASSENGER SATISFACTION INDICATORS | Annual average | Domestic terminal: Availability of washrooms/toilets</v>
      </c>
    </row>
    <row r="6966" spans="1:14">
      <c r="A6966" t="s">
        <v>3</v>
      </c>
      <c r="B6966">
        <v>2012</v>
      </c>
      <c r="C6966" t="s">
        <v>5088</v>
      </c>
      <c r="D6966" t="s">
        <v>81</v>
      </c>
      <c r="E6966" t="s">
        <v>81</v>
      </c>
      <c r="F6966" t="s">
        <v>5089</v>
      </c>
      <c r="G6966">
        <v>21</v>
      </c>
      <c r="H6966" t="s">
        <v>5129</v>
      </c>
      <c r="I6966">
        <v>2012</v>
      </c>
      <c r="J6966" t="s">
        <v>5091</v>
      </c>
      <c r="K6966" t="s">
        <v>6753</v>
      </c>
      <c r="L6966">
        <v>3.6133333333333342</v>
      </c>
      <c r="M6966" s="9" t="str">
        <f>Data[[#This Row],[schedule]]&amp;" | "&amp;Data[[#This Row],[section]]</f>
        <v xml:space="preserve">SCHEDULE 14: REPORT ON PASSENGER SATISFACTION INDICATORS | </v>
      </c>
      <c r="N6966" s="9" t="str">
        <f t="shared" si="108"/>
        <v>SCHEDULE 14: REPORT ON PASSENGER SATISFACTION INDICATORS | FY Q1 | Domestic terminal: Cleanliness of washrooms/toilets</v>
      </c>
    </row>
    <row r="6967" spans="1:14">
      <c r="A6967" t="s">
        <v>3</v>
      </c>
      <c r="B6967">
        <v>2012</v>
      </c>
      <c r="C6967" t="s">
        <v>5088</v>
      </c>
      <c r="D6967" t="s">
        <v>81</v>
      </c>
      <c r="E6967" t="s">
        <v>81</v>
      </c>
      <c r="F6967" t="s">
        <v>5093</v>
      </c>
      <c r="G6967">
        <v>21</v>
      </c>
      <c r="H6967" t="s">
        <v>5129</v>
      </c>
      <c r="I6967">
        <v>2012</v>
      </c>
      <c r="J6967" t="s">
        <v>5091</v>
      </c>
      <c r="K6967" t="s">
        <v>6754</v>
      </c>
      <c r="L6967">
        <v>3.8705035971223012</v>
      </c>
      <c r="M6967" s="9" t="str">
        <f>Data[[#This Row],[schedule]]&amp;" | "&amp;Data[[#This Row],[section]]</f>
        <v xml:space="preserve">SCHEDULE 14: REPORT ON PASSENGER SATISFACTION INDICATORS | </v>
      </c>
      <c r="N6967" s="9" t="str">
        <f t="shared" si="108"/>
        <v>SCHEDULE 14: REPORT ON PASSENGER SATISFACTION INDICATORS | FY Q2 | Domestic terminal: Cleanliness of washrooms/toilets</v>
      </c>
    </row>
    <row r="6968" spans="1:14">
      <c r="A6968" t="s">
        <v>3</v>
      </c>
      <c r="B6968">
        <v>2012</v>
      </c>
      <c r="C6968" t="s">
        <v>5088</v>
      </c>
      <c r="D6968" t="s">
        <v>81</v>
      </c>
      <c r="E6968" t="s">
        <v>81</v>
      </c>
      <c r="F6968" t="s">
        <v>5095</v>
      </c>
      <c r="G6968">
        <v>21</v>
      </c>
      <c r="H6968" t="s">
        <v>5129</v>
      </c>
      <c r="I6968">
        <v>2012</v>
      </c>
      <c r="J6968" t="s">
        <v>5091</v>
      </c>
      <c r="K6968" t="s">
        <v>6755</v>
      </c>
      <c r="L6968">
        <v>3.9370629369999999</v>
      </c>
      <c r="M6968" s="9" t="str">
        <f>Data[[#This Row],[schedule]]&amp;" | "&amp;Data[[#This Row],[section]]</f>
        <v xml:space="preserve">SCHEDULE 14: REPORT ON PASSENGER SATISFACTION INDICATORS | </v>
      </c>
      <c r="N6968" s="9" t="str">
        <f t="shared" si="108"/>
        <v>SCHEDULE 14: REPORT ON PASSENGER SATISFACTION INDICATORS | FY Q3 | Domestic terminal: Cleanliness of washrooms/toilets</v>
      </c>
    </row>
    <row r="6969" spans="1:14">
      <c r="A6969" t="s">
        <v>3</v>
      </c>
      <c r="B6969">
        <v>2012</v>
      </c>
      <c r="C6969" t="s">
        <v>5088</v>
      </c>
      <c r="D6969" t="s">
        <v>81</v>
      </c>
      <c r="E6969" t="s">
        <v>81</v>
      </c>
      <c r="F6969" t="s">
        <v>5097</v>
      </c>
      <c r="G6969">
        <v>21</v>
      </c>
      <c r="H6969" t="s">
        <v>5129</v>
      </c>
      <c r="I6969">
        <v>2012</v>
      </c>
      <c r="J6969" t="s">
        <v>5091</v>
      </c>
      <c r="K6969" t="s">
        <v>6756</v>
      </c>
      <c r="L6969">
        <v>3.936170213</v>
      </c>
      <c r="M6969" s="9" t="str">
        <f>Data[[#This Row],[schedule]]&amp;" | "&amp;Data[[#This Row],[section]]</f>
        <v xml:space="preserve">SCHEDULE 14: REPORT ON PASSENGER SATISFACTION INDICATORS | </v>
      </c>
      <c r="N6969" s="9" t="str">
        <f t="shared" si="108"/>
        <v>SCHEDULE 14: REPORT ON PASSENGER SATISFACTION INDICATORS | FY Q4 | Domestic terminal: Cleanliness of washrooms/toilets</v>
      </c>
    </row>
    <row r="6970" spans="1:14">
      <c r="A6970" t="s">
        <v>3</v>
      </c>
      <c r="B6970">
        <v>2012</v>
      </c>
      <c r="C6970" t="s">
        <v>5088</v>
      </c>
      <c r="D6970" t="s">
        <v>81</v>
      </c>
      <c r="E6970" t="s">
        <v>81</v>
      </c>
      <c r="F6970" t="s">
        <v>5099</v>
      </c>
      <c r="G6970">
        <v>21</v>
      </c>
      <c r="H6970" t="s">
        <v>5129</v>
      </c>
      <c r="I6970">
        <v>2012</v>
      </c>
      <c r="J6970" t="s">
        <v>5091</v>
      </c>
      <c r="K6970" t="s">
        <v>6757</v>
      </c>
      <c r="L6970">
        <v>3.8392675201476321</v>
      </c>
      <c r="M6970" s="9" t="str">
        <f>Data[[#This Row],[schedule]]&amp;" | "&amp;Data[[#This Row],[section]]</f>
        <v xml:space="preserve">SCHEDULE 14: REPORT ON PASSENGER SATISFACTION INDICATORS | </v>
      </c>
      <c r="N6970" s="9" t="str">
        <f t="shared" si="108"/>
        <v>SCHEDULE 14: REPORT ON PASSENGER SATISFACTION INDICATORS | Annual average | Domestic terminal: Cleanliness of washrooms/toilets</v>
      </c>
    </row>
    <row r="6971" spans="1:14">
      <c r="A6971" t="s">
        <v>3</v>
      </c>
      <c r="B6971">
        <v>2012</v>
      </c>
      <c r="C6971" t="s">
        <v>5088</v>
      </c>
      <c r="D6971" t="s">
        <v>81</v>
      </c>
      <c r="E6971" t="s">
        <v>81</v>
      </c>
      <c r="F6971" t="s">
        <v>5089</v>
      </c>
      <c r="G6971">
        <v>22</v>
      </c>
      <c r="H6971" t="s">
        <v>5133</v>
      </c>
      <c r="I6971">
        <v>2012</v>
      </c>
      <c r="J6971" t="s">
        <v>5091</v>
      </c>
      <c r="K6971" t="s">
        <v>6758</v>
      </c>
      <c r="L6971">
        <v>3.4303030303030311</v>
      </c>
      <c r="M6971" s="9" t="str">
        <f>Data[[#This Row],[schedule]]&amp;" | "&amp;Data[[#This Row],[section]]</f>
        <v xml:space="preserve">SCHEDULE 14: REPORT ON PASSENGER SATISFACTION INDICATORS | </v>
      </c>
      <c r="N6971" s="9" t="str">
        <f t="shared" si="108"/>
        <v>SCHEDULE 14: REPORT ON PASSENGER SATISFACTION INDICATORS | FY Q1 | Domestic terminal: Comfort of waiting/gate areas</v>
      </c>
    </row>
    <row r="6972" spans="1:14">
      <c r="A6972" t="s">
        <v>3</v>
      </c>
      <c r="B6972">
        <v>2012</v>
      </c>
      <c r="C6972" t="s">
        <v>5088</v>
      </c>
      <c r="D6972" t="s">
        <v>81</v>
      </c>
      <c r="E6972" t="s">
        <v>81</v>
      </c>
      <c r="F6972" t="s">
        <v>5093</v>
      </c>
      <c r="G6972">
        <v>22</v>
      </c>
      <c r="H6972" t="s">
        <v>5133</v>
      </c>
      <c r="I6972">
        <v>2012</v>
      </c>
      <c r="J6972" t="s">
        <v>5091</v>
      </c>
      <c r="K6972" t="s">
        <v>6759</v>
      </c>
      <c r="L6972">
        <v>3.662337662337662</v>
      </c>
      <c r="M6972" s="9" t="str">
        <f>Data[[#This Row],[schedule]]&amp;" | "&amp;Data[[#This Row],[section]]</f>
        <v xml:space="preserve">SCHEDULE 14: REPORT ON PASSENGER SATISFACTION INDICATORS | </v>
      </c>
      <c r="N6972" s="9" t="str">
        <f t="shared" si="108"/>
        <v>SCHEDULE 14: REPORT ON PASSENGER SATISFACTION INDICATORS | FY Q2 | Domestic terminal: Comfort of waiting/gate areas</v>
      </c>
    </row>
    <row r="6973" spans="1:14">
      <c r="A6973" t="s">
        <v>3</v>
      </c>
      <c r="B6973">
        <v>2012</v>
      </c>
      <c r="C6973" t="s">
        <v>5088</v>
      </c>
      <c r="D6973" t="s">
        <v>81</v>
      </c>
      <c r="E6973" t="s">
        <v>81</v>
      </c>
      <c r="F6973" t="s">
        <v>5095</v>
      </c>
      <c r="G6973">
        <v>22</v>
      </c>
      <c r="H6973" t="s">
        <v>5133</v>
      </c>
      <c r="I6973">
        <v>2012</v>
      </c>
      <c r="J6973" t="s">
        <v>5091</v>
      </c>
      <c r="K6973" t="s">
        <v>6760</v>
      </c>
      <c r="L6973">
        <v>3.7324840770000001</v>
      </c>
      <c r="M6973" s="9" t="str">
        <f>Data[[#This Row],[schedule]]&amp;" | "&amp;Data[[#This Row],[section]]</f>
        <v xml:space="preserve">SCHEDULE 14: REPORT ON PASSENGER SATISFACTION INDICATORS | </v>
      </c>
      <c r="N6973" s="9" t="str">
        <f t="shared" si="108"/>
        <v>SCHEDULE 14: REPORT ON PASSENGER SATISFACTION INDICATORS | FY Q3 | Domestic terminal: Comfort of waiting/gate areas</v>
      </c>
    </row>
    <row r="6974" spans="1:14">
      <c r="A6974" t="s">
        <v>3</v>
      </c>
      <c r="B6974">
        <v>2012</v>
      </c>
      <c r="C6974" t="s">
        <v>5088</v>
      </c>
      <c r="D6974" t="s">
        <v>81</v>
      </c>
      <c r="E6974" t="s">
        <v>81</v>
      </c>
      <c r="F6974" t="s">
        <v>5097</v>
      </c>
      <c r="G6974">
        <v>22</v>
      </c>
      <c r="H6974" t="s">
        <v>5133</v>
      </c>
      <c r="I6974">
        <v>2012</v>
      </c>
      <c r="J6974" t="s">
        <v>5091</v>
      </c>
      <c r="K6974" t="s">
        <v>6761</v>
      </c>
      <c r="L6974">
        <v>3.768707483</v>
      </c>
      <c r="M6974" s="9" t="str">
        <f>Data[[#This Row],[schedule]]&amp;" | "&amp;Data[[#This Row],[section]]</f>
        <v xml:space="preserve">SCHEDULE 14: REPORT ON PASSENGER SATISFACTION INDICATORS | </v>
      </c>
      <c r="N6974" s="9" t="str">
        <f t="shared" si="108"/>
        <v>SCHEDULE 14: REPORT ON PASSENGER SATISFACTION INDICATORS | FY Q4 | Domestic terminal: Comfort of waiting/gate areas</v>
      </c>
    </row>
    <row r="6975" spans="1:14">
      <c r="A6975" t="s">
        <v>3</v>
      </c>
      <c r="B6975">
        <v>2012</v>
      </c>
      <c r="C6975" t="s">
        <v>5088</v>
      </c>
      <c r="D6975" t="s">
        <v>81</v>
      </c>
      <c r="E6975" t="s">
        <v>81</v>
      </c>
      <c r="F6975" t="s">
        <v>5099</v>
      </c>
      <c r="G6975">
        <v>22</v>
      </c>
      <c r="H6975" t="s">
        <v>5133</v>
      </c>
      <c r="I6975">
        <v>2012</v>
      </c>
      <c r="J6975" t="s">
        <v>5091</v>
      </c>
      <c r="K6975" t="s">
        <v>6762</v>
      </c>
      <c r="L6975">
        <v>3.648458063093253</v>
      </c>
      <c r="M6975" s="9" t="str">
        <f>Data[[#This Row],[schedule]]&amp;" | "&amp;Data[[#This Row],[section]]</f>
        <v xml:space="preserve">SCHEDULE 14: REPORT ON PASSENGER SATISFACTION INDICATORS | </v>
      </c>
      <c r="N6975" s="9" t="str">
        <f t="shared" si="108"/>
        <v>SCHEDULE 14: REPORT ON PASSENGER SATISFACTION INDICATORS | Annual average | Domestic terminal: Comfort of waiting/gate areas</v>
      </c>
    </row>
    <row r="6976" spans="1:14">
      <c r="A6976" t="s">
        <v>3</v>
      </c>
      <c r="B6976">
        <v>2012</v>
      </c>
      <c r="C6976" t="s">
        <v>5088</v>
      </c>
      <c r="D6976" t="s">
        <v>81</v>
      </c>
      <c r="E6976" t="s">
        <v>81</v>
      </c>
      <c r="F6976" t="s">
        <v>5089</v>
      </c>
      <c r="G6976">
        <v>23</v>
      </c>
      <c r="H6976" t="s">
        <v>5138</v>
      </c>
      <c r="I6976">
        <v>2012</v>
      </c>
      <c r="J6976" t="s">
        <v>5091</v>
      </c>
      <c r="K6976" t="s">
        <v>6763</v>
      </c>
      <c r="L6976">
        <v>3.843023255813955</v>
      </c>
      <c r="M6976" s="9" t="str">
        <f>Data[[#This Row],[schedule]]&amp;" | "&amp;Data[[#This Row],[section]]</f>
        <v xml:space="preserve">SCHEDULE 14: REPORT ON PASSENGER SATISFACTION INDICATORS | </v>
      </c>
      <c r="N6976" s="9" t="str">
        <f t="shared" si="108"/>
        <v>SCHEDULE 14: REPORT ON PASSENGER SATISFACTION INDICATORS | FY Q1 | Domestic terminal: Cleanliness of airport terminal</v>
      </c>
    </row>
    <row r="6977" spans="1:14">
      <c r="A6977" t="s">
        <v>3</v>
      </c>
      <c r="B6977">
        <v>2012</v>
      </c>
      <c r="C6977" t="s">
        <v>5088</v>
      </c>
      <c r="D6977" t="s">
        <v>81</v>
      </c>
      <c r="E6977" t="s">
        <v>81</v>
      </c>
      <c r="F6977" t="s">
        <v>5093</v>
      </c>
      <c r="G6977">
        <v>23</v>
      </c>
      <c r="H6977" t="s">
        <v>5138</v>
      </c>
      <c r="I6977">
        <v>2012</v>
      </c>
      <c r="J6977" t="s">
        <v>5091</v>
      </c>
      <c r="K6977" t="s">
        <v>6764</v>
      </c>
      <c r="L6977">
        <v>4.06962025316456</v>
      </c>
      <c r="M6977" s="9" t="str">
        <f>Data[[#This Row],[schedule]]&amp;" | "&amp;Data[[#This Row],[section]]</f>
        <v xml:space="preserve">SCHEDULE 14: REPORT ON PASSENGER SATISFACTION INDICATORS | </v>
      </c>
      <c r="N6977" s="9" t="str">
        <f t="shared" si="108"/>
        <v>SCHEDULE 14: REPORT ON PASSENGER SATISFACTION INDICATORS | FY Q2 | Domestic terminal: Cleanliness of airport terminal</v>
      </c>
    </row>
    <row r="6978" spans="1:14">
      <c r="A6978" t="s">
        <v>3</v>
      </c>
      <c r="B6978">
        <v>2012</v>
      </c>
      <c r="C6978" t="s">
        <v>5088</v>
      </c>
      <c r="D6978" t="s">
        <v>81</v>
      </c>
      <c r="E6978" t="s">
        <v>81</v>
      </c>
      <c r="F6978" t="s">
        <v>5095</v>
      </c>
      <c r="G6978">
        <v>23</v>
      </c>
      <c r="H6978" t="s">
        <v>5138</v>
      </c>
      <c r="I6978">
        <v>2012</v>
      </c>
      <c r="J6978" t="s">
        <v>5091</v>
      </c>
      <c r="K6978" t="s">
        <v>6765</v>
      </c>
      <c r="L6978">
        <v>4.0949367089999997</v>
      </c>
      <c r="M6978" s="9" t="str">
        <f>Data[[#This Row],[schedule]]&amp;" | "&amp;Data[[#This Row],[section]]</f>
        <v xml:space="preserve">SCHEDULE 14: REPORT ON PASSENGER SATISFACTION INDICATORS | </v>
      </c>
      <c r="N6978" s="9" t="str">
        <f t="shared" ref="N6978:N7041" si="109">SUBSTITUTE(SUBSTITUTE(SUBSTITUTE(C6978&amp;" | "&amp;D6978&amp;" | "&amp;E6978&amp;" | "&amp;F6978&amp;" | "&amp;H6978," |  |  | "," | ")," |  |  | "," | ")," |  | "," | ")</f>
        <v>SCHEDULE 14: REPORT ON PASSENGER SATISFACTION INDICATORS | FY Q3 | Domestic terminal: Cleanliness of airport terminal</v>
      </c>
    </row>
    <row r="6979" spans="1:14">
      <c r="A6979" t="s">
        <v>3</v>
      </c>
      <c r="B6979">
        <v>2012</v>
      </c>
      <c r="C6979" t="s">
        <v>5088</v>
      </c>
      <c r="D6979" t="s">
        <v>81</v>
      </c>
      <c r="E6979" t="s">
        <v>81</v>
      </c>
      <c r="F6979" t="s">
        <v>5097</v>
      </c>
      <c r="G6979">
        <v>23</v>
      </c>
      <c r="H6979" t="s">
        <v>5138</v>
      </c>
      <c r="I6979">
        <v>2012</v>
      </c>
      <c r="J6979" t="s">
        <v>5091</v>
      </c>
      <c r="K6979" t="s">
        <v>6766</v>
      </c>
      <c r="L6979">
        <v>4.1363636369999996</v>
      </c>
      <c r="M6979" s="9" t="str">
        <f>Data[[#This Row],[schedule]]&amp;" | "&amp;Data[[#This Row],[section]]</f>
        <v xml:space="preserve">SCHEDULE 14: REPORT ON PASSENGER SATISFACTION INDICATORS | </v>
      </c>
      <c r="N6979" s="9" t="str">
        <f t="shared" si="109"/>
        <v>SCHEDULE 14: REPORT ON PASSENGER SATISFACTION INDICATORS | FY Q4 | Domestic terminal: Cleanliness of airport terminal</v>
      </c>
    </row>
    <row r="6980" spans="1:14">
      <c r="A6980" t="s">
        <v>3</v>
      </c>
      <c r="B6980">
        <v>2012</v>
      </c>
      <c r="C6980" t="s">
        <v>5088</v>
      </c>
      <c r="D6980" t="s">
        <v>81</v>
      </c>
      <c r="E6980" t="s">
        <v>81</v>
      </c>
      <c r="F6980" t="s">
        <v>5099</v>
      </c>
      <c r="G6980">
        <v>23</v>
      </c>
      <c r="H6980" t="s">
        <v>5138</v>
      </c>
      <c r="I6980">
        <v>2012</v>
      </c>
      <c r="J6980" t="s">
        <v>5091</v>
      </c>
      <c r="K6980" t="s">
        <v>6767</v>
      </c>
      <c r="L6980">
        <v>4.0359859636272279</v>
      </c>
      <c r="M6980" s="9" t="str">
        <f>Data[[#This Row],[schedule]]&amp;" | "&amp;Data[[#This Row],[section]]</f>
        <v xml:space="preserve">SCHEDULE 14: REPORT ON PASSENGER SATISFACTION INDICATORS | </v>
      </c>
      <c r="N6980" s="9" t="str">
        <f t="shared" si="109"/>
        <v>SCHEDULE 14: REPORT ON PASSENGER SATISFACTION INDICATORS | Annual average | Domestic terminal: Cleanliness of airport terminal</v>
      </c>
    </row>
    <row r="6981" spans="1:14">
      <c r="A6981" t="s">
        <v>3</v>
      </c>
      <c r="B6981">
        <v>2012</v>
      </c>
      <c r="C6981" t="s">
        <v>5088</v>
      </c>
      <c r="D6981" t="s">
        <v>81</v>
      </c>
      <c r="E6981" t="s">
        <v>81</v>
      </c>
      <c r="F6981" t="s">
        <v>5089</v>
      </c>
      <c r="G6981">
        <v>24</v>
      </c>
      <c r="H6981" t="s">
        <v>5143</v>
      </c>
      <c r="I6981">
        <v>2012</v>
      </c>
      <c r="J6981" t="s">
        <v>5091</v>
      </c>
      <c r="K6981" t="s">
        <v>4426</v>
      </c>
      <c r="L6981">
        <v>3.5</v>
      </c>
      <c r="M6981" s="9" t="str">
        <f>Data[[#This Row],[schedule]]&amp;" | "&amp;Data[[#This Row],[section]]</f>
        <v xml:space="preserve">SCHEDULE 14: REPORT ON PASSENGER SATISFACTION INDICATORS | </v>
      </c>
      <c r="N6981" s="9" t="str">
        <f t="shared" si="109"/>
        <v>SCHEDULE 14: REPORT ON PASSENGER SATISFACTION INDICATORS | FY Q1 | Domestic terminal: Ambience of the airport</v>
      </c>
    </row>
    <row r="6982" spans="1:14">
      <c r="A6982" t="s">
        <v>3</v>
      </c>
      <c r="B6982">
        <v>2012</v>
      </c>
      <c r="C6982" t="s">
        <v>5088</v>
      </c>
      <c r="D6982" t="s">
        <v>81</v>
      </c>
      <c r="E6982" t="s">
        <v>81</v>
      </c>
      <c r="F6982" t="s">
        <v>5093</v>
      </c>
      <c r="G6982">
        <v>24</v>
      </c>
      <c r="H6982" t="s">
        <v>5143</v>
      </c>
      <c r="I6982">
        <v>2012</v>
      </c>
      <c r="J6982" t="s">
        <v>5091</v>
      </c>
      <c r="K6982" t="s">
        <v>6768</v>
      </c>
      <c r="L6982">
        <v>3.7806451612903218</v>
      </c>
      <c r="M6982" s="9" t="str">
        <f>Data[[#This Row],[schedule]]&amp;" | "&amp;Data[[#This Row],[section]]</f>
        <v xml:space="preserve">SCHEDULE 14: REPORT ON PASSENGER SATISFACTION INDICATORS | </v>
      </c>
      <c r="N6982" s="9" t="str">
        <f t="shared" si="109"/>
        <v>SCHEDULE 14: REPORT ON PASSENGER SATISFACTION INDICATORS | FY Q2 | Domestic terminal: Ambience of the airport</v>
      </c>
    </row>
    <row r="6983" spans="1:14">
      <c r="A6983" t="s">
        <v>3</v>
      </c>
      <c r="B6983">
        <v>2012</v>
      </c>
      <c r="C6983" t="s">
        <v>5088</v>
      </c>
      <c r="D6983" t="s">
        <v>81</v>
      </c>
      <c r="E6983" t="s">
        <v>81</v>
      </c>
      <c r="F6983" t="s">
        <v>5095</v>
      </c>
      <c r="G6983">
        <v>24</v>
      </c>
      <c r="H6983" t="s">
        <v>5143</v>
      </c>
      <c r="I6983">
        <v>2012</v>
      </c>
      <c r="J6983" t="s">
        <v>5091</v>
      </c>
      <c r="K6983" t="s">
        <v>6769</v>
      </c>
      <c r="L6983">
        <v>3.8441558439999999</v>
      </c>
      <c r="M6983" s="9" t="str">
        <f>Data[[#This Row],[schedule]]&amp;" | "&amp;Data[[#This Row],[section]]</f>
        <v xml:space="preserve">SCHEDULE 14: REPORT ON PASSENGER SATISFACTION INDICATORS | </v>
      </c>
      <c r="N6983" s="9" t="str">
        <f t="shared" si="109"/>
        <v>SCHEDULE 14: REPORT ON PASSENGER SATISFACTION INDICATORS | FY Q3 | Domestic terminal: Ambience of the airport</v>
      </c>
    </row>
    <row r="6984" spans="1:14">
      <c r="A6984" t="s">
        <v>3</v>
      </c>
      <c r="B6984">
        <v>2012</v>
      </c>
      <c r="C6984" t="s">
        <v>5088</v>
      </c>
      <c r="D6984" t="s">
        <v>81</v>
      </c>
      <c r="E6984" t="s">
        <v>81</v>
      </c>
      <c r="F6984" t="s">
        <v>5097</v>
      </c>
      <c r="G6984">
        <v>24</v>
      </c>
      <c r="H6984" t="s">
        <v>5143</v>
      </c>
      <c r="I6984">
        <v>2012</v>
      </c>
      <c r="J6984" t="s">
        <v>5091</v>
      </c>
      <c r="K6984" t="s">
        <v>6770</v>
      </c>
      <c r="L6984">
        <v>3.8675496690000002</v>
      </c>
      <c r="M6984" s="9" t="str">
        <f>Data[[#This Row],[schedule]]&amp;" | "&amp;Data[[#This Row],[section]]</f>
        <v xml:space="preserve">SCHEDULE 14: REPORT ON PASSENGER SATISFACTION INDICATORS | </v>
      </c>
      <c r="N6984" s="9" t="str">
        <f t="shared" si="109"/>
        <v>SCHEDULE 14: REPORT ON PASSENGER SATISFACTION INDICATORS | FY Q4 | Domestic terminal: Ambience of the airport</v>
      </c>
    </row>
    <row r="6985" spans="1:14">
      <c r="A6985" t="s">
        <v>3</v>
      </c>
      <c r="B6985">
        <v>2012</v>
      </c>
      <c r="C6985" t="s">
        <v>5088</v>
      </c>
      <c r="D6985" t="s">
        <v>81</v>
      </c>
      <c r="E6985" t="s">
        <v>81</v>
      </c>
      <c r="F6985" t="s">
        <v>5099</v>
      </c>
      <c r="G6985">
        <v>24</v>
      </c>
      <c r="H6985" t="s">
        <v>5143</v>
      </c>
      <c r="I6985">
        <v>2012</v>
      </c>
      <c r="J6985" t="s">
        <v>5091</v>
      </c>
      <c r="K6985" t="s">
        <v>6771</v>
      </c>
      <c r="L6985">
        <v>3.7480876686565852</v>
      </c>
      <c r="M6985" s="9" t="str">
        <f>Data[[#This Row],[schedule]]&amp;" | "&amp;Data[[#This Row],[section]]</f>
        <v xml:space="preserve">SCHEDULE 14: REPORT ON PASSENGER SATISFACTION INDICATORS | </v>
      </c>
      <c r="N6985" s="9" t="str">
        <f t="shared" si="109"/>
        <v>SCHEDULE 14: REPORT ON PASSENGER SATISFACTION INDICATORS | Annual average | Domestic terminal: Ambience of the airport</v>
      </c>
    </row>
    <row r="6986" spans="1:14">
      <c r="A6986" t="s">
        <v>3</v>
      </c>
      <c r="B6986">
        <v>2012</v>
      </c>
      <c r="C6986" t="s">
        <v>5088</v>
      </c>
      <c r="D6986" t="s">
        <v>81</v>
      </c>
      <c r="E6986" t="s">
        <v>81</v>
      </c>
      <c r="F6986" t="s">
        <v>5089</v>
      </c>
      <c r="G6986">
        <v>25</v>
      </c>
      <c r="H6986" t="s">
        <v>5149</v>
      </c>
      <c r="I6986">
        <v>2012</v>
      </c>
      <c r="J6986" t="s">
        <v>5091</v>
      </c>
      <c r="K6986" t="s">
        <v>6772</v>
      </c>
      <c r="L6986">
        <v>4.1532846715328491</v>
      </c>
      <c r="M6986" s="9" t="str">
        <f>Data[[#This Row],[schedule]]&amp;" | "&amp;Data[[#This Row],[section]]</f>
        <v xml:space="preserve">SCHEDULE 14: REPORT ON PASSENGER SATISFACTION INDICATORS | </v>
      </c>
      <c r="N6986" s="9" t="str">
        <f t="shared" si="109"/>
        <v>SCHEDULE 14: REPORT ON PASSENGER SATISFACTION INDICATORS | FY Q1 | Domestic terminal: Security inspection waiting time</v>
      </c>
    </row>
    <row r="6987" spans="1:14">
      <c r="A6987" t="s">
        <v>3</v>
      </c>
      <c r="B6987">
        <v>2012</v>
      </c>
      <c r="C6987" t="s">
        <v>5088</v>
      </c>
      <c r="D6987" t="s">
        <v>81</v>
      </c>
      <c r="E6987" t="s">
        <v>81</v>
      </c>
      <c r="F6987" t="s">
        <v>5093</v>
      </c>
      <c r="G6987">
        <v>25</v>
      </c>
      <c r="H6987" t="s">
        <v>5149</v>
      </c>
      <c r="I6987">
        <v>2012</v>
      </c>
      <c r="J6987" t="s">
        <v>5091</v>
      </c>
      <c r="K6987" t="s">
        <v>6773</v>
      </c>
      <c r="L6987">
        <v>4.2753623188405783</v>
      </c>
      <c r="M6987" s="9" t="str">
        <f>Data[[#This Row],[schedule]]&amp;" | "&amp;Data[[#This Row],[section]]</f>
        <v xml:space="preserve">SCHEDULE 14: REPORT ON PASSENGER SATISFACTION INDICATORS | </v>
      </c>
      <c r="N6987" s="9" t="str">
        <f t="shared" si="109"/>
        <v>SCHEDULE 14: REPORT ON PASSENGER SATISFACTION INDICATORS | FY Q2 | Domestic terminal: Security inspection waiting time</v>
      </c>
    </row>
    <row r="6988" spans="1:14">
      <c r="A6988" t="s">
        <v>3</v>
      </c>
      <c r="B6988">
        <v>2012</v>
      </c>
      <c r="C6988" t="s">
        <v>5088</v>
      </c>
      <c r="D6988" t="s">
        <v>81</v>
      </c>
      <c r="E6988" t="s">
        <v>81</v>
      </c>
      <c r="F6988" t="s">
        <v>5095</v>
      </c>
      <c r="G6988">
        <v>25</v>
      </c>
      <c r="H6988" t="s">
        <v>5149</v>
      </c>
      <c r="I6988">
        <v>2012</v>
      </c>
      <c r="J6988" t="s">
        <v>5091</v>
      </c>
      <c r="K6988" t="s">
        <v>6774</v>
      </c>
      <c r="L6988">
        <v>4.3834586470000003</v>
      </c>
      <c r="M6988" s="9" t="str">
        <f>Data[[#This Row],[schedule]]&amp;" | "&amp;Data[[#This Row],[section]]</f>
        <v xml:space="preserve">SCHEDULE 14: REPORT ON PASSENGER SATISFACTION INDICATORS | </v>
      </c>
      <c r="N6988" s="9" t="str">
        <f t="shared" si="109"/>
        <v>SCHEDULE 14: REPORT ON PASSENGER SATISFACTION INDICATORS | FY Q3 | Domestic terminal: Security inspection waiting time</v>
      </c>
    </row>
    <row r="6989" spans="1:14">
      <c r="A6989" t="s">
        <v>3</v>
      </c>
      <c r="B6989">
        <v>2012</v>
      </c>
      <c r="C6989" t="s">
        <v>5088</v>
      </c>
      <c r="D6989" t="s">
        <v>81</v>
      </c>
      <c r="E6989" t="s">
        <v>81</v>
      </c>
      <c r="F6989" t="s">
        <v>5097</v>
      </c>
      <c r="G6989">
        <v>25</v>
      </c>
      <c r="H6989" t="s">
        <v>5149</v>
      </c>
      <c r="I6989">
        <v>2012</v>
      </c>
      <c r="J6989" t="s">
        <v>5091</v>
      </c>
      <c r="K6989" t="s">
        <v>6775</v>
      </c>
      <c r="L6989">
        <v>4.3333333329999997</v>
      </c>
      <c r="M6989" s="9" t="str">
        <f>Data[[#This Row],[schedule]]&amp;" | "&amp;Data[[#This Row],[section]]</f>
        <v xml:space="preserve">SCHEDULE 14: REPORT ON PASSENGER SATISFACTION INDICATORS | </v>
      </c>
      <c r="N6989" s="9" t="str">
        <f t="shared" si="109"/>
        <v>SCHEDULE 14: REPORT ON PASSENGER SATISFACTION INDICATORS | FY Q4 | Domestic terminal: Security inspection waiting time</v>
      </c>
    </row>
    <row r="6990" spans="1:14">
      <c r="A6990" t="s">
        <v>3</v>
      </c>
      <c r="B6990">
        <v>2012</v>
      </c>
      <c r="C6990" t="s">
        <v>5088</v>
      </c>
      <c r="D6990" t="s">
        <v>81</v>
      </c>
      <c r="E6990" t="s">
        <v>81</v>
      </c>
      <c r="F6990" t="s">
        <v>5099</v>
      </c>
      <c r="G6990">
        <v>25</v>
      </c>
      <c r="H6990" t="s">
        <v>5149</v>
      </c>
      <c r="I6990">
        <v>2012</v>
      </c>
      <c r="J6990" t="s">
        <v>5091</v>
      </c>
      <c r="K6990" t="s">
        <v>6776</v>
      </c>
      <c r="L6990">
        <v>4.286359742657325</v>
      </c>
      <c r="M6990" s="9" t="str">
        <f>Data[[#This Row],[schedule]]&amp;" | "&amp;Data[[#This Row],[section]]</f>
        <v xml:space="preserve">SCHEDULE 14: REPORT ON PASSENGER SATISFACTION INDICATORS | </v>
      </c>
      <c r="N6990" s="9" t="str">
        <f t="shared" si="109"/>
        <v>SCHEDULE 14: REPORT ON PASSENGER SATISFACTION INDICATORS | Annual average | Domestic terminal: Security inspection waiting time</v>
      </c>
    </row>
    <row r="6991" spans="1:14">
      <c r="A6991" t="s">
        <v>3</v>
      </c>
      <c r="B6991">
        <v>2012</v>
      </c>
      <c r="C6991" t="s">
        <v>5088</v>
      </c>
      <c r="D6991" t="s">
        <v>81</v>
      </c>
      <c r="E6991" t="s">
        <v>81</v>
      </c>
      <c r="F6991" t="s">
        <v>5089</v>
      </c>
      <c r="G6991">
        <v>26</v>
      </c>
      <c r="H6991" t="s">
        <v>5152</v>
      </c>
      <c r="I6991">
        <v>2012</v>
      </c>
      <c r="J6991" t="s">
        <v>5091</v>
      </c>
      <c r="K6991" t="s">
        <v>6777</v>
      </c>
      <c r="L6991">
        <v>3.8913043478260878</v>
      </c>
      <c r="M6991" s="9" t="str">
        <f>Data[[#This Row],[schedule]]&amp;" | "&amp;Data[[#This Row],[section]]</f>
        <v xml:space="preserve">SCHEDULE 14: REPORT ON PASSENGER SATISFACTION INDICATORS | </v>
      </c>
      <c r="N6991" s="9" t="str">
        <f t="shared" si="109"/>
        <v>SCHEDULE 14: REPORT ON PASSENGER SATISFACTION INDICATORS | FY Q1 | Domestic terminal: Check-in waiting time</v>
      </c>
    </row>
    <row r="6992" spans="1:14">
      <c r="A6992" t="s">
        <v>3</v>
      </c>
      <c r="B6992">
        <v>2012</v>
      </c>
      <c r="C6992" t="s">
        <v>5088</v>
      </c>
      <c r="D6992" t="s">
        <v>81</v>
      </c>
      <c r="E6992" t="s">
        <v>81</v>
      </c>
      <c r="F6992" t="s">
        <v>5093</v>
      </c>
      <c r="G6992">
        <v>26</v>
      </c>
      <c r="H6992" t="s">
        <v>5152</v>
      </c>
      <c r="I6992">
        <v>2012</v>
      </c>
      <c r="J6992" t="s">
        <v>5091</v>
      </c>
      <c r="K6992" t="s">
        <v>6778</v>
      </c>
      <c r="L6992">
        <v>4.4838709677419351</v>
      </c>
      <c r="M6992" s="9" t="str">
        <f>Data[[#This Row],[schedule]]&amp;" | "&amp;Data[[#This Row],[section]]</f>
        <v xml:space="preserve">SCHEDULE 14: REPORT ON PASSENGER SATISFACTION INDICATORS | </v>
      </c>
      <c r="N6992" s="9" t="str">
        <f t="shared" si="109"/>
        <v>SCHEDULE 14: REPORT ON PASSENGER SATISFACTION INDICATORS | FY Q2 | Domestic terminal: Check-in waiting time</v>
      </c>
    </row>
    <row r="6993" spans="1:14">
      <c r="A6993" t="s">
        <v>3</v>
      </c>
      <c r="B6993">
        <v>2012</v>
      </c>
      <c r="C6993" t="s">
        <v>5088</v>
      </c>
      <c r="D6993" t="s">
        <v>81</v>
      </c>
      <c r="E6993" t="s">
        <v>81</v>
      </c>
      <c r="F6993" t="s">
        <v>5095</v>
      </c>
      <c r="G6993">
        <v>26</v>
      </c>
      <c r="H6993" t="s">
        <v>5152</v>
      </c>
      <c r="I6993">
        <v>2012</v>
      </c>
      <c r="J6993" t="s">
        <v>5091</v>
      </c>
      <c r="K6993" t="s">
        <v>6779</v>
      </c>
      <c r="L6993">
        <v>4.4301075269999997</v>
      </c>
      <c r="M6993" s="9" t="str">
        <f>Data[[#This Row],[schedule]]&amp;" | "&amp;Data[[#This Row],[section]]</f>
        <v xml:space="preserve">SCHEDULE 14: REPORT ON PASSENGER SATISFACTION INDICATORS | </v>
      </c>
      <c r="N6993" s="9" t="str">
        <f t="shared" si="109"/>
        <v>SCHEDULE 14: REPORT ON PASSENGER SATISFACTION INDICATORS | FY Q3 | Domestic terminal: Check-in waiting time</v>
      </c>
    </row>
    <row r="6994" spans="1:14">
      <c r="A6994" t="s">
        <v>3</v>
      </c>
      <c r="B6994">
        <v>2012</v>
      </c>
      <c r="C6994" t="s">
        <v>5088</v>
      </c>
      <c r="D6994" t="s">
        <v>81</v>
      </c>
      <c r="E6994" t="s">
        <v>81</v>
      </c>
      <c r="F6994" t="s">
        <v>5097</v>
      </c>
      <c r="G6994">
        <v>26</v>
      </c>
      <c r="H6994" t="s">
        <v>5152</v>
      </c>
      <c r="I6994">
        <v>2012</v>
      </c>
      <c r="J6994" t="s">
        <v>5091</v>
      </c>
      <c r="K6994" t="s">
        <v>6780</v>
      </c>
      <c r="L6994">
        <v>4.5813953490000001</v>
      </c>
      <c r="M6994" s="9" t="str">
        <f>Data[[#This Row],[schedule]]&amp;" | "&amp;Data[[#This Row],[section]]</f>
        <v xml:space="preserve">SCHEDULE 14: REPORT ON PASSENGER SATISFACTION INDICATORS | </v>
      </c>
      <c r="N6994" s="9" t="str">
        <f t="shared" si="109"/>
        <v>SCHEDULE 14: REPORT ON PASSENGER SATISFACTION INDICATORS | FY Q4 | Domestic terminal: Check-in waiting time</v>
      </c>
    </row>
    <row r="6995" spans="1:14">
      <c r="A6995" t="s">
        <v>3</v>
      </c>
      <c r="B6995">
        <v>2012</v>
      </c>
      <c r="C6995" t="s">
        <v>5088</v>
      </c>
      <c r="D6995" t="s">
        <v>81</v>
      </c>
      <c r="E6995" t="s">
        <v>81</v>
      </c>
      <c r="F6995" t="s">
        <v>5099</v>
      </c>
      <c r="G6995">
        <v>26</v>
      </c>
      <c r="H6995" t="s">
        <v>5152</v>
      </c>
      <c r="I6995">
        <v>2012</v>
      </c>
      <c r="J6995" t="s">
        <v>5091</v>
      </c>
      <c r="K6995" t="s">
        <v>6781</v>
      </c>
      <c r="L6995">
        <v>4.3466695478982373</v>
      </c>
      <c r="M6995" s="9" t="str">
        <f>Data[[#This Row],[schedule]]&amp;" | "&amp;Data[[#This Row],[section]]</f>
        <v xml:space="preserve">SCHEDULE 14: REPORT ON PASSENGER SATISFACTION INDICATORS | </v>
      </c>
      <c r="N6995" s="9" t="str">
        <f t="shared" si="109"/>
        <v>SCHEDULE 14: REPORT ON PASSENGER SATISFACTION INDICATORS | Annual average | Domestic terminal: Check-in waiting time</v>
      </c>
    </row>
    <row r="6996" spans="1:14">
      <c r="A6996" t="s">
        <v>3</v>
      </c>
      <c r="B6996">
        <v>2012</v>
      </c>
      <c r="C6996" t="s">
        <v>5088</v>
      </c>
      <c r="D6996" t="s">
        <v>81</v>
      </c>
      <c r="E6996" t="s">
        <v>81</v>
      </c>
      <c r="F6996" t="s">
        <v>5089</v>
      </c>
      <c r="G6996">
        <v>27</v>
      </c>
      <c r="H6996" t="s">
        <v>5158</v>
      </c>
      <c r="I6996">
        <v>2012</v>
      </c>
      <c r="J6996" t="s">
        <v>5091</v>
      </c>
      <c r="K6996" t="s">
        <v>6782</v>
      </c>
      <c r="L6996">
        <v>4.2534246575342474</v>
      </c>
      <c r="M6996" s="9" t="str">
        <f>Data[[#This Row],[schedule]]&amp;" | "&amp;Data[[#This Row],[section]]</f>
        <v xml:space="preserve">SCHEDULE 14: REPORT ON PASSENGER SATISFACTION INDICATORS | </v>
      </c>
      <c r="N6996" s="9" t="str">
        <f t="shared" si="109"/>
        <v>SCHEDULE 14: REPORT ON PASSENGER SATISFACTION INDICATORS | FY Q1 | Domestic terminal: Feeling of being safe and secure</v>
      </c>
    </row>
    <row r="6997" spans="1:14">
      <c r="A6997" t="s">
        <v>3</v>
      </c>
      <c r="B6997">
        <v>2012</v>
      </c>
      <c r="C6997" t="s">
        <v>5088</v>
      </c>
      <c r="D6997" t="s">
        <v>81</v>
      </c>
      <c r="E6997" t="s">
        <v>81</v>
      </c>
      <c r="F6997" t="s">
        <v>5093</v>
      </c>
      <c r="G6997">
        <v>27</v>
      </c>
      <c r="H6997" t="s">
        <v>5158</v>
      </c>
      <c r="I6997">
        <v>2012</v>
      </c>
      <c r="J6997" t="s">
        <v>5091</v>
      </c>
      <c r="K6997" t="s">
        <v>6783</v>
      </c>
      <c r="L6997">
        <v>4.3356643356643358</v>
      </c>
      <c r="M6997" s="9" t="str">
        <f>Data[[#This Row],[schedule]]&amp;" | "&amp;Data[[#This Row],[section]]</f>
        <v xml:space="preserve">SCHEDULE 14: REPORT ON PASSENGER SATISFACTION INDICATORS | </v>
      </c>
      <c r="N6997" s="9" t="str">
        <f t="shared" si="109"/>
        <v>SCHEDULE 14: REPORT ON PASSENGER SATISFACTION INDICATORS | FY Q2 | Domestic terminal: Feeling of being safe and secure</v>
      </c>
    </row>
    <row r="6998" spans="1:14">
      <c r="A6998" t="s">
        <v>3</v>
      </c>
      <c r="B6998">
        <v>2012</v>
      </c>
      <c r="C6998" t="s">
        <v>5088</v>
      </c>
      <c r="D6998" t="s">
        <v>81</v>
      </c>
      <c r="E6998" t="s">
        <v>81</v>
      </c>
      <c r="F6998" t="s">
        <v>5095</v>
      </c>
      <c r="G6998">
        <v>27</v>
      </c>
      <c r="H6998" t="s">
        <v>5158</v>
      </c>
      <c r="I6998">
        <v>2012</v>
      </c>
      <c r="J6998" t="s">
        <v>5091</v>
      </c>
      <c r="K6998" t="s">
        <v>6784</v>
      </c>
      <c r="L6998">
        <v>4.5140845069999997</v>
      </c>
      <c r="M6998" s="9" t="str">
        <f>Data[[#This Row],[schedule]]&amp;" | "&amp;Data[[#This Row],[section]]</f>
        <v xml:space="preserve">SCHEDULE 14: REPORT ON PASSENGER SATISFACTION INDICATORS | </v>
      </c>
      <c r="N6998" s="9" t="str">
        <f t="shared" si="109"/>
        <v>SCHEDULE 14: REPORT ON PASSENGER SATISFACTION INDICATORS | FY Q3 | Domestic terminal: Feeling of being safe and secure</v>
      </c>
    </row>
    <row r="6999" spans="1:14">
      <c r="A6999" t="s">
        <v>3</v>
      </c>
      <c r="B6999">
        <v>2012</v>
      </c>
      <c r="C6999" t="s">
        <v>5088</v>
      </c>
      <c r="D6999" t="s">
        <v>81</v>
      </c>
      <c r="E6999" t="s">
        <v>81</v>
      </c>
      <c r="F6999" t="s">
        <v>5097</v>
      </c>
      <c r="G6999">
        <v>27</v>
      </c>
      <c r="H6999" t="s">
        <v>5158</v>
      </c>
      <c r="I6999">
        <v>2012</v>
      </c>
      <c r="J6999" t="s">
        <v>5091</v>
      </c>
      <c r="K6999" t="s">
        <v>6785</v>
      </c>
      <c r="L6999">
        <v>4.4586466170000003</v>
      </c>
      <c r="M6999" s="9" t="str">
        <f>Data[[#This Row],[schedule]]&amp;" | "&amp;Data[[#This Row],[section]]</f>
        <v xml:space="preserve">SCHEDULE 14: REPORT ON PASSENGER SATISFACTION INDICATORS | </v>
      </c>
      <c r="N6999" s="9" t="str">
        <f t="shared" si="109"/>
        <v>SCHEDULE 14: REPORT ON PASSENGER SATISFACTION INDICATORS | FY Q4 | Domestic terminal: Feeling of being safe and secure</v>
      </c>
    </row>
    <row r="7000" spans="1:14">
      <c r="A7000" t="s">
        <v>3</v>
      </c>
      <c r="B7000">
        <v>2012</v>
      </c>
      <c r="C7000" t="s">
        <v>5088</v>
      </c>
      <c r="D7000" t="s">
        <v>81</v>
      </c>
      <c r="E7000" t="s">
        <v>81</v>
      </c>
      <c r="F7000" t="s">
        <v>5099</v>
      </c>
      <c r="G7000">
        <v>27</v>
      </c>
      <c r="H7000" t="s">
        <v>5158</v>
      </c>
      <c r="I7000">
        <v>2012</v>
      </c>
      <c r="J7000" t="s">
        <v>5091</v>
      </c>
      <c r="K7000" t="s">
        <v>6786</v>
      </c>
      <c r="L7000">
        <v>4.3904550292720472</v>
      </c>
      <c r="M7000" s="9" t="str">
        <f>Data[[#This Row],[schedule]]&amp;" | "&amp;Data[[#This Row],[section]]</f>
        <v xml:space="preserve">SCHEDULE 14: REPORT ON PASSENGER SATISFACTION INDICATORS | </v>
      </c>
      <c r="N7000" s="9" t="str">
        <f t="shared" si="109"/>
        <v>SCHEDULE 14: REPORT ON PASSENGER SATISFACTION INDICATORS | Annual average | Domestic terminal: Feeling of being safe and secure</v>
      </c>
    </row>
    <row r="7001" spans="1:14">
      <c r="A7001" t="s">
        <v>3</v>
      </c>
      <c r="B7001">
        <v>2012</v>
      </c>
      <c r="C7001" t="s">
        <v>5088</v>
      </c>
      <c r="D7001" t="s">
        <v>81</v>
      </c>
      <c r="E7001" t="s">
        <v>81</v>
      </c>
      <c r="F7001" t="s">
        <v>5089</v>
      </c>
      <c r="G7001">
        <v>28</v>
      </c>
      <c r="H7001" t="s">
        <v>5160</v>
      </c>
      <c r="I7001">
        <v>2012</v>
      </c>
      <c r="J7001" t="s">
        <v>5091</v>
      </c>
      <c r="K7001" t="s">
        <v>6787</v>
      </c>
      <c r="L7001">
        <v>3.859555597458022</v>
      </c>
      <c r="M7001" s="9" t="str">
        <f>Data[[#This Row],[schedule]]&amp;" | "&amp;Data[[#This Row],[section]]</f>
        <v xml:space="preserve">SCHEDULE 14: REPORT ON PASSENGER SATISFACTION INDICATORS | </v>
      </c>
      <c r="N7001" s="9" t="str">
        <f t="shared" si="109"/>
        <v>SCHEDULE 14: REPORT ON PASSENGER SATISFACTION INDICATORS | FY Q1 | Domestic terminal: Average survey score</v>
      </c>
    </row>
    <row r="7002" spans="1:14">
      <c r="A7002" t="s">
        <v>3</v>
      </c>
      <c r="B7002">
        <v>2012</v>
      </c>
      <c r="C7002" t="s">
        <v>5088</v>
      </c>
      <c r="D7002" t="s">
        <v>81</v>
      </c>
      <c r="E7002" t="s">
        <v>81</v>
      </c>
      <c r="F7002" t="s">
        <v>5093</v>
      </c>
      <c r="G7002">
        <v>28</v>
      </c>
      <c r="H7002" t="s">
        <v>5160</v>
      </c>
      <c r="I7002">
        <v>2012</v>
      </c>
      <c r="J7002" t="s">
        <v>5091</v>
      </c>
      <c r="K7002" t="s">
        <v>6788</v>
      </c>
      <c r="L7002">
        <v>4.0828379746518006</v>
      </c>
      <c r="M7002" s="9" t="str">
        <f>Data[[#This Row],[schedule]]&amp;" | "&amp;Data[[#This Row],[section]]</f>
        <v xml:space="preserve">SCHEDULE 14: REPORT ON PASSENGER SATISFACTION INDICATORS | </v>
      </c>
      <c r="N7002" s="9" t="str">
        <f t="shared" si="109"/>
        <v>SCHEDULE 14: REPORT ON PASSENGER SATISFACTION INDICATORS | FY Q2 | Domestic terminal: Average survey score</v>
      </c>
    </row>
    <row r="7003" spans="1:14">
      <c r="A7003" t="s">
        <v>3</v>
      </c>
      <c r="B7003">
        <v>2012</v>
      </c>
      <c r="C7003" t="s">
        <v>5088</v>
      </c>
      <c r="D7003" t="s">
        <v>81</v>
      </c>
      <c r="E7003" t="s">
        <v>81</v>
      </c>
      <c r="F7003" t="s">
        <v>5095</v>
      </c>
      <c r="G7003">
        <v>28</v>
      </c>
      <c r="H7003" t="s">
        <v>5160</v>
      </c>
      <c r="I7003">
        <v>2012</v>
      </c>
      <c r="J7003" t="s">
        <v>5091</v>
      </c>
      <c r="K7003" t="s">
        <v>6789</v>
      </c>
      <c r="L7003">
        <v>4.1411879120000004</v>
      </c>
      <c r="M7003" s="9" t="str">
        <f>Data[[#This Row],[schedule]]&amp;" | "&amp;Data[[#This Row],[section]]</f>
        <v xml:space="preserve">SCHEDULE 14: REPORT ON PASSENGER SATISFACTION INDICATORS | </v>
      </c>
      <c r="N7003" s="9" t="str">
        <f t="shared" si="109"/>
        <v>SCHEDULE 14: REPORT ON PASSENGER SATISFACTION INDICATORS | FY Q3 | Domestic terminal: Average survey score</v>
      </c>
    </row>
    <row r="7004" spans="1:14">
      <c r="A7004" t="s">
        <v>3</v>
      </c>
      <c r="B7004">
        <v>2012</v>
      </c>
      <c r="C7004" t="s">
        <v>5088</v>
      </c>
      <c r="D7004" t="s">
        <v>81</v>
      </c>
      <c r="E7004" t="s">
        <v>81</v>
      </c>
      <c r="F7004" t="s">
        <v>5097</v>
      </c>
      <c r="G7004">
        <v>28</v>
      </c>
      <c r="H7004" t="s">
        <v>5160</v>
      </c>
      <c r="I7004">
        <v>2012</v>
      </c>
      <c r="J7004" t="s">
        <v>5091</v>
      </c>
      <c r="K7004" t="s">
        <v>6790</v>
      </c>
      <c r="L7004">
        <v>4.1615151319999999</v>
      </c>
      <c r="M7004" s="9" t="str">
        <f>Data[[#This Row],[schedule]]&amp;" | "&amp;Data[[#This Row],[section]]</f>
        <v xml:space="preserve">SCHEDULE 14: REPORT ON PASSENGER SATISFACTION INDICATORS | </v>
      </c>
      <c r="N7004" s="9" t="str">
        <f t="shared" si="109"/>
        <v>SCHEDULE 14: REPORT ON PASSENGER SATISFACTION INDICATORS | FY Q4 | Domestic terminal: Average survey score</v>
      </c>
    </row>
    <row r="7005" spans="1:14">
      <c r="A7005" t="s">
        <v>3</v>
      </c>
      <c r="B7005">
        <v>2012</v>
      </c>
      <c r="C7005" t="s">
        <v>5088</v>
      </c>
      <c r="D7005" t="s">
        <v>81</v>
      </c>
      <c r="E7005" t="s">
        <v>81</v>
      </c>
      <c r="F7005" t="s">
        <v>5099</v>
      </c>
      <c r="G7005">
        <v>28</v>
      </c>
      <c r="H7005" t="s">
        <v>5160</v>
      </c>
      <c r="I7005">
        <v>2012</v>
      </c>
      <c r="J7005" t="s">
        <v>5091</v>
      </c>
      <c r="K7005" t="s">
        <v>6791</v>
      </c>
      <c r="L7005">
        <v>4.0612741540923816</v>
      </c>
      <c r="M7005" s="9" t="str">
        <f>Data[[#This Row],[schedule]]&amp;" | "&amp;Data[[#This Row],[section]]</f>
        <v xml:space="preserve">SCHEDULE 14: REPORT ON PASSENGER SATISFACTION INDICATORS | </v>
      </c>
      <c r="N7005" s="9" t="str">
        <f t="shared" si="109"/>
        <v>SCHEDULE 14: REPORT ON PASSENGER SATISFACTION INDICATORS | Annual average | Domestic terminal: Average survey score</v>
      </c>
    </row>
    <row r="7006" spans="1:14">
      <c r="A7006" t="s">
        <v>3</v>
      </c>
      <c r="B7006">
        <v>2012</v>
      </c>
      <c r="C7006" t="s">
        <v>5088</v>
      </c>
      <c r="D7006" t="s">
        <v>81</v>
      </c>
      <c r="E7006" t="s">
        <v>81</v>
      </c>
      <c r="F7006" t="s">
        <v>5089</v>
      </c>
      <c r="G7006">
        <v>31</v>
      </c>
      <c r="H7006" t="s">
        <v>5166</v>
      </c>
      <c r="I7006">
        <v>2012</v>
      </c>
      <c r="J7006" t="s">
        <v>5091</v>
      </c>
      <c r="K7006" t="s">
        <v>6792</v>
      </c>
      <c r="L7006">
        <v>4.1182266009852198</v>
      </c>
      <c r="M7006" s="9" t="str">
        <f>Data[[#This Row],[schedule]]&amp;" | "&amp;Data[[#This Row],[section]]</f>
        <v xml:space="preserve">SCHEDULE 14: REPORT ON PASSENGER SATISFACTION INDICATORS | </v>
      </c>
      <c r="N7006" s="9" t="str">
        <f t="shared" si="109"/>
        <v>SCHEDULE 14: REPORT ON PASSENGER SATISFACTION INDICATORS | FY Q1 | International terminal: Ease of finding your way through an airport</v>
      </c>
    </row>
    <row r="7007" spans="1:14">
      <c r="A7007" t="s">
        <v>3</v>
      </c>
      <c r="B7007">
        <v>2012</v>
      </c>
      <c r="C7007" t="s">
        <v>5088</v>
      </c>
      <c r="D7007" t="s">
        <v>81</v>
      </c>
      <c r="E7007" t="s">
        <v>81</v>
      </c>
      <c r="F7007" t="s">
        <v>5093</v>
      </c>
      <c r="G7007">
        <v>31</v>
      </c>
      <c r="H7007" t="s">
        <v>5166</v>
      </c>
      <c r="I7007">
        <v>2012</v>
      </c>
      <c r="J7007" t="s">
        <v>5091</v>
      </c>
      <c r="K7007" t="s">
        <v>6793</v>
      </c>
      <c r="L7007">
        <v>4.1573604060913709</v>
      </c>
      <c r="M7007" s="9" t="str">
        <f>Data[[#This Row],[schedule]]&amp;" | "&amp;Data[[#This Row],[section]]</f>
        <v xml:space="preserve">SCHEDULE 14: REPORT ON PASSENGER SATISFACTION INDICATORS | </v>
      </c>
      <c r="N7007" s="9" t="str">
        <f t="shared" si="109"/>
        <v>SCHEDULE 14: REPORT ON PASSENGER SATISFACTION INDICATORS | FY Q2 | International terminal: Ease of finding your way through an airport</v>
      </c>
    </row>
    <row r="7008" spans="1:14">
      <c r="A7008" t="s">
        <v>3</v>
      </c>
      <c r="B7008">
        <v>2012</v>
      </c>
      <c r="C7008" t="s">
        <v>5088</v>
      </c>
      <c r="D7008" t="s">
        <v>81</v>
      </c>
      <c r="E7008" t="s">
        <v>81</v>
      </c>
      <c r="F7008" t="s">
        <v>5095</v>
      </c>
      <c r="G7008">
        <v>31</v>
      </c>
      <c r="H7008" t="s">
        <v>5166</v>
      </c>
      <c r="I7008">
        <v>2012</v>
      </c>
      <c r="J7008" t="s">
        <v>5091</v>
      </c>
      <c r="K7008" t="s">
        <v>6794</v>
      </c>
      <c r="L7008">
        <v>4.1483253590000002</v>
      </c>
      <c r="M7008" s="9" t="str">
        <f>Data[[#This Row],[schedule]]&amp;" | "&amp;Data[[#This Row],[section]]</f>
        <v xml:space="preserve">SCHEDULE 14: REPORT ON PASSENGER SATISFACTION INDICATORS | </v>
      </c>
      <c r="N7008" s="9" t="str">
        <f t="shared" si="109"/>
        <v>SCHEDULE 14: REPORT ON PASSENGER SATISFACTION INDICATORS | FY Q3 | International terminal: Ease of finding your way through an airport</v>
      </c>
    </row>
    <row r="7009" spans="1:14">
      <c r="A7009" t="s">
        <v>3</v>
      </c>
      <c r="B7009">
        <v>2012</v>
      </c>
      <c r="C7009" t="s">
        <v>5088</v>
      </c>
      <c r="D7009" t="s">
        <v>81</v>
      </c>
      <c r="E7009" t="s">
        <v>81</v>
      </c>
      <c r="F7009" t="s">
        <v>5097</v>
      </c>
      <c r="G7009">
        <v>31</v>
      </c>
      <c r="H7009" t="s">
        <v>5166</v>
      </c>
      <c r="I7009">
        <v>2012</v>
      </c>
      <c r="J7009" t="s">
        <v>5091</v>
      </c>
      <c r="K7009" t="s">
        <v>6795</v>
      </c>
      <c r="L7009">
        <v>4.3155080220000004</v>
      </c>
      <c r="M7009" s="9" t="str">
        <f>Data[[#This Row],[schedule]]&amp;" | "&amp;Data[[#This Row],[section]]</f>
        <v xml:space="preserve">SCHEDULE 14: REPORT ON PASSENGER SATISFACTION INDICATORS | </v>
      </c>
      <c r="N7009" s="9" t="str">
        <f t="shared" si="109"/>
        <v>SCHEDULE 14: REPORT ON PASSENGER SATISFACTION INDICATORS | FY Q4 | International terminal: Ease of finding your way through an airport</v>
      </c>
    </row>
    <row r="7010" spans="1:14">
      <c r="A7010" t="s">
        <v>3</v>
      </c>
      <c r="B7010">
        <v>2012</v>
      </c>
      <c r="C7010" t="s">
        <v>5088</v>
      </c>
      <c r="D7010" t="s">
        <v>81</v>
      </c>
      <c r="E7010" t="s">
        <v>81</v>
      </c>
      <c r="F7010" t="s">
        <v>5099</v>
      </c>
      <c r="G7010">
        <v>31</v>
      </c>
      <c r="H7010" t="s">
        <v>5166</v>
      </c>
      <c r="I7010">
        <v>2012</v>
      </c>
      <c r="J7010" t="s">
        <v>5091</v>
      </c>
      <c r="K7010" t="s">
        <v>6796</v>
      </c>
      <c r="L7010">
        <v>4.1848550969054124</v>
      </c>
      <c r="M7010" s="9" t="str">
        <f>Data[[#This Row],[schedule]]&amp;" | "&amp;Data[[#This Row],[section]]</f>
        <v xml:space="preserve">SCHEDULE 14: REPORT ON PASSENGER SATISFACTION INDICATORS | </v>
      </c>
      <c r="N7010" s="9" t="str">
        <f t="shared" si="109"/>
        <v>SCHEDULE 14: REPORT ON PASSENGER SATISFACTION INDICATORS | Annual average | International terminal: Ease of finding your way through an airport</v>
      </c>
    </row>
    <row r="7011" spans="1:14">
      <c r="A7011" t="s">
        <v>3</v>
      </c>
      <c r="B7011">
        <v>2012</v>
      </c>
      <c r="C7011" t="s">
        <v>5088</v>
      </c>
      <c r="D7011" t="s">
        <v>81</v>
      </c>
      <c r="E7011" t="s">
        <v>81</v>
      </c>
      <c r="F7011" t="s">
        <v>5089</v>
      </c>
      <c r="G7011">
        <v>32</v>
      </c>
      <c r="H7011" t="s">
        <v>5171</v>
      </c>
      <c r="I7011">
        <v>2012</v>
      </c>
      <c r="J7011" t="s">
        <v>5091</v>
      </c>
      <c r="K7011" t="s">
        <v>6797</v>
      </c>
      <c r="L7011">
        <v>4.140625</v>
      </c>
      <c r="M7011" s="9" t="str">
        <f>Data[[#This Row],[schedule]]&amp;" | "&amp;Data[[#This Row],[section]]</f>
        <v xml:space="preserve">SCHEDULE 14: REPORT ON PASSENGER SATISFACTION INDICATORS | </v>
      </c>
      <c r="N7011" s="9" t="str">
        <f t="shared" si="109"/>
        <v>SCHEDULE 14: REPORT ON PASSENGER SATISFACTION INDICATORS | FY Q1 | International terminal: Ease of making connections with other flights</v>
      </c>
    </row>
    <row r="7012" spans="1:14">
      <c r="A7012" t="s">
        <v>3</v>
      </c>
      <c r="B7012">
        <v>2012</v>
      </c>
      <c r="C7012" t="s">
        <v>5088</v>
      </c>
      <c r="D7012" t="s">
        <v>81</v>
      </c>
      <c r="E7012" t="s">
        <v>81</v>
      </c>
      <c r="F7012" t="s">
        <v>5093</v>
      </c>
      <c r="G7012">
        <v>32</v>
      </c>
      <c r="H7012" t="s">
        <v>5171</v>
      </c>
      <c r="I7012">
        <v>2012</v>
      </c>
      <c r="J7012" t="s">
        <v>5091</v>
      </c>
      <c r="K7012" t="s">
        <v>6798</v>
      </c>
      <c r="L7012">
        <v>4.2153846153846137</v>
      </c>
      <c r="M7012" s="9" t="str">
        <f>Data[[#This Row],[schedule]]&amp;" | "&amp;Data[[#This Row],[section]]</f>
        <v xml:space="preserve">SCHEDULE 14: REPORT ON PASSENGER SATISFACTION INDICATORS | </v>
      </c>
      <c r="N7012" s="9" t="str">
        <f t="shared" si="109"/>
        <v>SCHEDULE 14: REPORT ON PASSENGER SATISFACTION INDICATORS | FY Q2 | International terminal: Ease of making connections with other flights</v>
      </c>
    </row>
    <row r="7013" spans="1:14">
      <c r="A7013" t="s">
        <v>3</v>
      </c>
      <c r="B7013">
        <v>2012</v>
      </c>
      <c r="C7013" t="s">
        <v>5088</v>
      </c>
      <c r="D7013" t="s">
        <v>81</v>
      </c>
      <c r="E7013" t="s">
        <v>81</v>
      </c>
      <c r="F7013" t="s">
        <v>5095</v>
      </c>
      <c r="G7013">
        <v>32</v>
      </c>
      <c r="H7013" t="s">
        <v>5171</v>
      </c>
      <c r="I7013">
        <v>2012</v>
      </c>
      <c r="J7013" t="s">
        <v>5091</v>
      </c>
      <c r="K7013" t="s">
        <v>6799</v>
      </c>
      <c r="L7013">
        <v>3.8103448279999999</v>
      </c>
      <c r="M7013" s="9" t="str">
        <f>Data[[#This Row],[schedule]]&amp;" | "&amp;Data[[#This Row],[section]]</f>
        <v xml:space="preserve">SCHEDULE 14: REPORT ON PASSENGER SATISFACTION INDICATORS | </v>
      </c>
      <c r="N7013" s="9" t="str">
        <f t="shared" si="109"/>
        <v>SCHEDULE 14: REPORT ON PASSENGER SATISFACTION INDICATORS | FY Q3 | International terminal: Ease of making connections with other flights</v>
      </c>
    </row>
    <row r="7014" spans="1:14">
      <c r="A7014" t="s">
        <v>3</v>
      </c>
      <c r="B7014">
        <v>2012</v>
      </c>
      <c r="C7014" t="s">
        <v>5088</v>
      </c>
      <c r="D7014" t="s">
        <v>81</v>
      </c>
      <c r="E7014" t="s">
        <v>81</v>
      </c>
      <c r="F7014" t="s">
        <v>5097</v>
      </c>
      <c r="G7014">
        <v>32</v>
      </c>
      <c r="H7014" t="s">
        <v>5171</v>
      </c>
      <c r="I7014">
        <v>2012</v>
      </c>
      <c r="J7014" t="s">
        <v>5091</v>
      </c>
      <c r="K7014" t="s">
        <v>6800</v>
      </c>
      <c r="L7014">
        <v>4.0943396229999998</v>
      </c>
      <c r="M7014" s="9" t="str">
        <f>Data[[#This Row],[schedule]]&amp;" | "&amp;Data[[#This Row],[section]]</f>
        <v xml:space="preserve">SCHEDULE 14: REPORT ON PASSENGER SATISFACTION INDICATORS | </v>
      </c>
      <c r="N7014" s="9" t="str">
        <f t="shared" si="109"/>
        <v>SCHEDULE 14: REPORT ON PASSENGER SATISFACTION INDICATORS | FY Q4 | International terminal: Ease of making connections with other flights</v>
      </c>
    </row>
    <row r="7015" spans="1:14">
      <c r="A7015" t="s">
        <v>3</v>
      </c>
      <c r="B7015">
        <v>2012</v>
      </c>
      <c r="C7015" t="s">
        <v>5088</v>
      </c>
      <c r="D7015" t="s">
        <v>81</v>
      </c>
      <c r="E7015" t="s">
        <v>81</v>
      </c>
      <c r="F7015" t="s">
        <v>5099</v>
      </c>
      <c r="G7015">
        <v>32</v>
      </c>
      <c r="H7015" t="s">
        <v>5171</v>
      </c>
      <c r="I7015">
        <v>2012</v>
      </c>
      <c r="J7015" t="s">
        <v>5091</v>
      </c>
      <c r="K7015" t="s">
        <v>6801</v>
      </c>
      <c r="L7015">
        <v>4.0651735164788336</v>
      </c>
      <c r="M7015" s="9" t="str">
        <f>Data[[#This Row],[schedule]]&amp;" | "&amp;Data[[#This Row],[section]]</f>
        <v xml:space="preserve">SCHEDULE 14: REPORT ON PASSENGER SATISFACTION INDICATORS | </v>
      </c>
      <c r="N7015" s="9" t="str">
        <f t="shared" si="109"/>
        <v>SCHEDULE 14: REPORT ON PASSENGER SATISFACTION INDICATORS | Annual average | International terminal: Ease of making connections with other flights</v>
      </c>
    </row>
    <row r="7016" spans="1:14">
      <c r="A7016" t="s">
        <v>3</v>
      </c>
      <c r="B7016">
        <v>2012</v>
      </c>
      <c r="C7016" t="s">
        <v>5088</v>
      </c>
      <c r="D7016" t="s">
        <v>81</v>
      </c>
      <c r="E7016" t="s">
        <v>81</v>
      </c>
      <c r="F7016" t="s">
        <v>5089</v>
      </c>
      <c r="G7016">
        <v>33</v>
      </c>
      <c r="H7016" t="s">
        <v>5173</v>
      </c>
      <c r="I7016">
        <v>2012</v>
      </c>
      <c r="J7016" t="s">
        <v>5091</v>
      </c>
      <c r="K7016" t="s">
        <v>6802</v>
      </c>
      <c r="L7016">
        <v>4.0891089108910936</v>
      </c>
      <c r="M7016" s="9" t="str">
        <f>Data[[#This Row],[schedule]]&amp;" | "&amp;Data[[#This Row],[section]]</f>
        <v xml:space="preserve">SCHEDULE 14: REPORT ON PASSENGER SATISFACTION INDICATORS | </v>
      </c>
      <c r="N7016" s="9" t="str">
        <f t="shared" si="109"/>
        <v>SCHEDULE 14: REPORT ON PASSENGER SATISFACTION INDICATORS | FY Q1 | International terminal: Flight information display screens</v>
      </c>
    </row>
    <row r="7017" spans="1:14">
      <c r="A7017" t="s">
        <v>3</v>
      </c>
      <c r="B7017">
        <v>2012</v>
      </c>
      <c r="C7017" t="s">
        <v>5088</v>
      </c>
      <c r="D7017" t="s">
        <v>81</v>
      </c>
      <c r="E7017" t="s">
        <v>81</v>
      </c>
      <c r="F7017" t="s">
        <v>5093</v>
      </c>
      <c r="G7017">
        <v>33</v>
      </c>
      <c r="H7017" t="s">
        <v>5173</v>
      </c>
      <c r="I7017">
        <v>2012</v>
      </c>
      <c r="J7017" t="s">
        <v>5091</v>
      </c>
      <c r="K7017" t="s">
        <v>6803</v>
      </c>
      <c r="L7017">
        <v>4.2193877551020398</v>
      </c>
      <c r="M7017" s="9" t="str">
        <f>Data[[#This Row],[schedule]]&amp;" | "&amp;Data[[#This Row],[section]]</f>
        <v xml:space="preserve">SCHEDULE 14: REPORT ON PASSENGER SATISFACTION INDICATORS | </v>
      </c>
      <c r="N7017" s="9" t="str">
        <f t="shared" si="109"/>
        <v>SCHEDULE 14: REPORT ON PASSENGER SATISFACTION INDICATORS | FY Q2 | International terminal: Flight information display screens</v>
      </c>
    </row>
    <row r="7018" spans="1:14">
      <c r="A7018" t="s">
        <v>3</v>
      </c>
      <c r="B7018">
        <v>2012</v>
      </c>
      <c r="C7018" t="s">
        <v>5088</v>
      </c>
      <c r="D7018" t="s">
        <v>81</v>
      </c>
      <c r="E7018" t="s">
        <v>81</v>
      </c>
      <c r="F7018" t="s">
        <v>5095</v>
      </c>
      <c r="G7018">
        <v>33</v>
      </c>
      <c r="H7018" t="s">
        <v>5173</v>
      </c>
      <c r="I7018">
        <v>2012</v>
      </c>
      <c r="J7018" t="s">
        <v>5091</v>
      </c>
      <c r="K7018" t="s">
        <v>6804</v>
      </c>
      <c r="L7018">
        <v>4.1359223299999996</v>
      </c>
      <c r="M7018" s="9" t="str">
        <f>Data[[#This Row],[schedule]]&amp;" | "&amp;Data[[#This Row],[section]]</f>
        <v xml:space="preserve">SCHEDULE 14: REPORT ON PASSENGER SATISFACTION INDICATORS | </v>
      </c>
      <c r="N7018" s="9" t="str">
        <f t="shared" si="109"/>
        <v>SCHEDULE 14: REPORT ON PASSENGER SATISFACTION INDICATORS | FY Q3 | International terminal: Flight information display screens</v>
      </c>
    </row>
    <row r="7019" spans="1:14">
      <c r="A7019" t="s">
        <v>3</v>
      </c>
      <c r="B7019">
        <v>2012</v>
      </c>
      <c r="C7019" t="s">
        <v>5088</v>
      </c>
      <c r="D7019" t="s">
        <v>81</v>
      </c>
      <c r="E7019" t="s">
        <v>81</v>
      </c>
      <c r="F7019" t="s">
        <v>5097</v>
      </c>
      <c r="G7019">
        <v>33</v>
      </c>
      <c r="H7019" t="s">
        <v>5173</v>
      </c>
      <c r="I7019">
        <v>2012</v>
      </c>
      <c r="J7019" t="s">
        <v>5091</v>
      </c>
      <c r="K7019" t="s">
        <v>6805</v>
      </c>
      <c r="L7019">
        <v>4.3586956519999998</v>
      </c>
      <c r="M7019" s="9" t="str">
        <f>Data[[#This Row],[schedule]]&amp;" | "&amp;Data[[#This Row],[section]]</f>
        <v xml:space="preserve">SCHEDULE 14: REPORT ON PASSENGER SATISFACTION INDICATORS | </v>
      </c>
      <c r="N7019" s="9" t="str">
        <f t="shared" si="109"/>
        <v>SCHEDULE 14: REPORT ON PASSENGER SATISFACTION INDICATORS | FY Q4 | International terminal: Flight information display screens</v>
      </c>
    </row>
    <row r="7020" spans="1:14">
      <c r="A7020" t="s">
        <v>3</v>
      </c>
      <c r="B7020">
        <v>2012</v>
      </c>
      <c r="C7020" t="s">
        <v>5088</v>
      </c>
      <c r="D7020" t="s">
        <v>81</v>
      </c>
      <c r="E7020" t="s">
        <v>81</v>
      </c>
      <c r="F7020" t="s">
        <v>5099</v>
      </c>
      <c r="G7020">
        <v>33</v>
      </c>
      <c r="H7020" t="s">
        <v>5173</v>
      </c>
      <c r="I7020">
        <v>2012</v>
      </c>
      <c r="J7020" t="s">
        <v>5091</v>
      </c>
      <c r="K7020" t="s">
        <v>6806</v>
      </c>
      <c r="L7020">
        <v>4.2007786621417829</v>
      </c>
      <c r="M7020" s="9" t="str">
        <f>Data[[#This Row],[schedule]]&amp;" | "&amp;Data[[#This Row],[section]]</f>
        <v xml:space="preserve">SCHEDULE 14: REPORT ON PASSENGER SATISFACTION INDICATORS | </v>
      </c>
      <c r="N7020" s="9" t="str">
        <f t="shared" si="109"/>
        <v>SCHEDULE 14: REPORT ON PASSENGER SATISFACTION INDICATORS | Annual average | International terminal: Flight information display screens</v>
      </c>
    </row>
    <row r="7021" spans="1:14">
      <c r="A7021" t="s">
        <v>3</v>
      </c>
      <c r="B7021">
        <v>2012</v>
      </c>
      <c r="C7021" t="s">
        <v>5088</v>
      </c>
      <c r="D7021" t="s">
        <v>81</v>
      </c>
      <c r="E7021" t="s">
        <v>81</v>
      </c>
      <c r="F7021" t="s">
        <v>5089</v>
      </c>
      <c r="G7021">
        <v>34</v>
      </c>
      <c r="H7021" t="s">
        <v>5175</v>
      </c>
      <c r="I7021">
        <v>2012</v>
      </c>
      <c r="J7021" t="s">
        <v>5091</v>
      </c>
      <c r="K7021" t="s">
        <v>6807</v>
      </c>
      <c r="L7021">
        <v>3.9848484848484831</v>
      </c>
      <c r="M7021" s="9" t="str">
        <f>Data[[#This Row],[schedule]]&amp;" | "&amp;Data[[#This Row],[section]]</f>
        <v xml:space="preserve">SCHEDULE 14: REPORT ON PASSENGER SATISFACTION INDICATORS | </v>
      </c>
      <c r="N7021" s="9" t="str">
        <f t="shared" si="109"/>
        <v>SCHEDULE 14: REPORT ON PASSENGER SATISFACTION INDICATORS | FY Q1 | International terminal: Walking distance within and/or between terminals</v>
      </c>
    </row>
    <row r="7022" spans="1:14">
      <c r="A7022" t="s">
        <v>3</v>
      </c>
      <c r="B7022">
        <v>2012</v>
      </c>
      <c r="C7022" t="s">
        <v>5088</v>
      </c>
      <c r="D7022" t="s">
        <v>81</v>
      </c>
      <c r="E7022" t="s">
        <v>81</v>
      </c>
      <c r="F7022" t="s">
        <v>5093</v>
      </c>
      <c r="G7022">
        <v>34</v>
      </c>
      <c r="H7022" t="s">
        <v>5175</v>
      </c>
      <c r="I7022">
        <v>2012</v>
      </c>
      <c r="J7022" t="s">
        <v>5091</v>
      </c>
      <c r="K7022" t="s">
        <v>6808</v>
      </c>
      <c r="L7022">
        <v>3.9897959183673462</v>
      </c>
      <c r="M7022" s="9" t="str">
        <f>Data[[#This Row],[schedule]]&amp;" | "&amp;Data[[#This Row],[section]]</f>
        <v xml:space="preserve">SCHEDULE 14: REPORT ON PASSENGER SATISFACTION INDICATORS | </v>
      </c>
      <c r="N7022" s="9" t="str">
        <f t="shared" si="109"/>
        <v>SCHEDULE 14: REPORT ON PASSENGER SATISFACTION INDICATORS | FY Q2 | International terminal: Walking distance within and/or between terminals</v>
      </c>
    </row>
    <row r="7023" spans="1:14">
      <c r="A7023" t="s">
        <v>3</v>
      </c>
      <c r="B7023">
        <v>2012</v>
      </c>
      <c r="C7023" t="s">
        <v>5088</v>
      </c>
      <c r="D7023" t="s">
        <v>81</v>
      </c>
      <c r="E7023" t="s">
        <v>81</v>
      </c>
      <c r="F7023" t="s">
        <v>5095</v>
      </c>
      <c r="G7023">
        <v>34</v>
      </c>
      <c r="H7023" t="s">
        <v>5175</v>
      </c>
      <c r="I7023">
        <v>2012</v>
      </c>
      <c r="J7023" t="s">
        <v>5091</v>
      </c>
      <c r="K7023" t="s">
        <v>6809</v>
      </c>
      <c r="L7023">
        <v>3.9068627450000002</v>
      </c>
      <c r="M7023" s="9" t="str">
        <f>Data[[#This Row],[schedule]]&amp;" | "&amp;Data[[#This Row],[section]]</f>
        <v xml:space="preserve">SCHEDULE 14: REPORT ON PASSENGER SATISFACTION INDICATORS | </v>
      </c>
      <c r="N7023" s="9" t="str">
        <f t="shared" si="109"/>
        <v>SCHEDULE 14: REPORT ON PASSENGER SATISFACTION INDICATORS | FY Q3 | International terminal: Walking distance within and/or between terminals</v>
      </c>
    </row>
    <row r="7024" spans="1:14">
      <c r="A7024" t="s">
        <v>3</v>
      </c>
      <c r="B7024">
        <v>2012</v>
      </c>
      <c r="C7024" t="s">
        <v>5088</v>
      </c>
      <c r="D7024" t="s">
        <v>81</v>
      </c>
      <c r="E7024" t="s">
        <v>81</v>
      </c>
      <c r="F7024" t="s">
        <v>5097</v>
      </c>
      <c r="G7024">
        <v>34</v>
      </c>
      <c r="H7024" t="s">
        <v>5175</v>
      </c>
      <c r="I7024">
        <v>2012</v>
      </c>
      <c r="J7024" t="s">
        <v>5091</v>
      </c>
      <c r="K7024" t="s">
        <v>6810</v>
      </c>
      <c r="L7024">
        <v>3.9944444450000001</v>
      </c>
      <c r="M7024" s="9" t="str">
        <f>Data[[#This Row],[schedule]]&amp;" | "&amp;Data[[#This Row],[section]]</f>
        <v xml:space="preserve">SCHEDULE 14: REPORT ON PASSENGER SATISFACTION INDICATORS | </v>
      </c>
      <c r="N7024" s="9" t="str">
        <f t="shared" si="109"/>
        <v>SCHEDULE 14: REPORT ON PASSENGER SATISFACTION INDICATORS | FY Q4 | International terminal: Walking distance within and/or between terminals</v>
      </c>
    </row>
    <row r="7025" spans="1:14">
      <c r="A7025" t="s">
        <v>3</v>
      </c>
      <c r="B7025">
        <v>2012</v>
      </c>
      <c r="C7025" t="s">
        <v>5088</v>
      </c>
      <c r="D7025" t="s">
        <v>81</v>
      </c>
      <c r="E7025" t="s">
        <v>81</v>
      </c>
      <c r="F7025" t="s">
        <v>5099</v>
      </c>
      <c r="G7025">
        <v>34</v>
      </c>
      <c r="H7025" t="s">
        <v>5175</v>
      </c>
      <c r="I7025">
        <v>2012</v>
      </c>
      <c r="J7025" t="s">
        <v>5091</v>
      </c>
      <c r="K7025" t="s">
        <v>6811</v>
      </c>
      <c r="L7025">
        <v>3.9689878982653268</v>
      </c>
      <c r="M7025" s="9" t="str">
        <f>Data[[#This Row],[schedule]]&amp;" | "&amp;Data[[#This Row],[section]]</f>
        <v xml:space="preserve">SCHEDULE 14: REPORT ON PASSENGER SATISFACTION INDICATORS | </v>
      </c>
      <c r="N7025" s="9" t="str">
        <f t="shared" si="109"/>
        <v>SCHEDULE 14: REPORT ON PASSENGER SATISFACTION INDICATORS | Annual average | International terminal: Walking distance within and/or between terminals</v>
      </c>
    </row>
    <row r="7026" spans="1:14">
      <c r="A7026" t="s">
        <v>3</v>
      </c>
      <c r="B7026">
        <v>2012</v>
      </c>
      <c r="C7026" t="s">
        <v>5088</v>
      </c>
      <c r="D7026" t="s">
        <v>81</v>
      </c>
      <c r="E7026" t="s">
        <v>81</v>
      </c>
      <c r="F7026" t="s">
        <v>5089</v>
      </c>
      <c r="G7026">
        <v>35</v>
      </c>
      <c r="H7026" t="s">
        <v>5178</v>
      </c>
      <c r="I7026">
        <v>2012</v>
      </c>
      <c r="J7026" t="s">
        <v>5091</v>
      </c>
      <c r="K7026" t="s">
        <v>6812</v>
      </c>
      <c r="L7026">
        <v>4.338345864661652</v>
      </c>
      <c r="M7026" s="9" t="str">
        <f>Data[[#This Row],[schedule]]&amp;" | "&amp;Data[[#This Row],[section]]</f>
        <v xml:space="preserve">SCHEDULE 14: REPORT ON PASSENGER SATISFACTION INDICATORS | </v>
      </c>
      <c r="N7026" s="9" t="str">
        <f t="shared" si="109"/>
        <v>SCHEDULE 14: REPORT ON PASSENGER SATISFACTION INDICATORS | FY Q1 | International terminal: Availability of baggage carts/trolleys</v>
      </c>
    </row>
    <row r="7027" spans="1:14">
      <c r="A7027" t="s">
        <v>3</v>
      </c>
      <c r="B7027">
        <v>2012</v>
      </c>
      <c r="C7027" t="s">
        <v>5088</v>
      </c>
      <c r="D7027" t="s">
        <v>81</v>
      </c>
      <c r="E7027" t="s">
        <v>81</v>
      </c>
      <c r="F7027" t="s">
        <v>5093</v>
      </c>
      <c r="G7027">
        <v>35</v>
      </c>
      <c r="H7027" t="s">
        <v>5178</v>
      </c>
      <c r="I7027">
        <v>2012</v>
      </c>
      <c r="J7027" t="s">
        <v>5091</v>
      </c>
      <c r="K7027" t="s">
        <v>6813</v>
      </c>
      <c r="L7027">
        <v>4.3798449612403099</v>
      </c>
      <c r="M7027" s="9" t="str">
        <f>Data[[#This Row],[schedule]]&amp;" | "&amp;Data[[#This Row],[section]]</f>
        <v xml:space="preserve">SCHEDULE 14: REPORT ON PASSENGER SATISFACTION INDICATORS | </v>
      </c>
      <c r="N7027" s="9" t="str">
        <f t="shared" si="109"/>
        <v>SCHEDULE 14: REPORT ON PASSENGER SATISFACTION INDICATORS | FY Q2 | International terminal: Availability of baggage carts/trolleys</v>
      </c>
    </row>
    <row r="7028" spans="1:14">
      <c r="A7028" t="s">
        <v>3</v>
      </c>
      <c r="B7028">
        <v>2012</v>
      </c>
      <c r="C7028" t="s">
        <v>5088</v>
      </c>
      <c r="D7028" t="s">
        <v>81</v>
      </c>
      <c r="E7028" t="s">
        <v>81</v>
      </c>
      <c r="F7028" t="s">
        <v>5095</v>
      </c>
      <c r="G7028">
        <v>35</v>
      </c>
      <c r="H7028" t="s">
        <v>5178</v>
      </c>
      <c r="I7028">
        <v>2012</v>
      </c>
      <c r="J7028" t="s">
        <v>5091</v>
      </c>
      <c r="K7028" t="s">
        <v>6814</v>
      </c>
      <c r="L7028">
        <v>4.3538461540000002</v>
      </c>
      <c r="M7028" s="9" t="str">
        <f>Data[[#This Row],[schedule]]&amp;" | "&amp;Data[[#This Row],[section]]</f>
        <v xml:space="preserve">SCHEDULE 14: REPORT ON PASSENGER SATISFACTION INDICATORS | </v>
      </c>
      <c r="N7028" s="9" t="str">
        <f t="shared" si="109"/>
        <v>SCHEDULE 14: REPORT ON PASSENGER SATISFACTION INDICATORS | FY Q3 | International terminal: Availability of baggage carts/trolleys</v>
      </c>
    </row>
    <row r="7029" spans="1:14">
      <c r="A7029" t="s">
        <v>3</v>
      </c>
      <c r="B7029">
        <v>2012</v>
      </c>
      <c r="C7029" t="s">
        <v>5088</v>
      </c>
      <c r="D7029" t="s">
        <v>81</v>
      </c>
      <c r="E7029" t="s">
        <v>81</v>
      </c>
      <c r="F7029" t="s">
        <v>5097</v>
      </c>
      <c r="G7029">
        <v>35</v>
      </c>
      <c r="H7029" t="s">
        <v>5178</v>
      </c>
      <c r="I7029">
        <v>2012</v>
      </c>
      <c r="J7029" t="s">
        <v>5091</v>
      </c>
      <c r="K7029" t="s">
        <v>6815</v>
      </c>
      <c r="L7029">
        <v>4.4385964910000002</v>
      </c>
      <c r="M7029" s="9" t="str">
        <f>Data[[#This Row],[schedule]]&amp;" | "&amp;Data[[#This Row],[section]]</f>
        <v xml:space="preserve">SCHEDULE 14: REPORT ON PASSENGER SATISFACTION INDICATORS | </v>
      </c>
      <c r="N7029" s="9" t="str">
        <f t="shared" si="109"/>
        <v>SCHEDULE 14: REPORT ON PASSENGER SATISFACTION INDICATORS | FY Q4 | International terminal: Availability of baggage carts/trolleys</v>
      </c>
    </row>
    <row r="7030" spans="1:14">
      <c r="A7030" t="s">
        <v>3</v>
      </c>
      <c r="B7030">
        <v>2012</v>
      </c>
      <c r="C7030" t="s">
        <v>5088</v>
      </c>
      <c r="D7030" t="s">
        <v>81</v>
      </c>
      <c r="E7030" t="s">
        <v>81</v>
      </c>
      <c r="F7030" t="s">
        <v>5099</v>
      </c>
      <c r="G7030">
        <v>35</v>
      </c>
      <c r="H7030" t="s">
        <v>5178</v>
      </c>
      <c r="I7030">
        <v>2012</v>
      </c>
      <c r="J7030" t="s">
        <v>5091</v>
      </c>
      <c r="K7030" t="s">
        <v>6816</v>
      </c>
      <c r="L7030">
        <v>4.3776583678197962</v>
      </c>
      <c r="M7030" s="9" t="str">
        <f>Data[[#This Row],[schedule]]&amp;" | "&amp;Data[[#This Row],[section]]</f>
        <v xml:space="preserve">SCHEDULE 14: REPORT ON PASSENGER SATISFACTION INDICATORS | </v>
      </c>
      <c r="N7030" s="9" t="str">
        <f t="shared" si="109"/>
        <v>SCHEDULE 14: REPORT ON PASSENGER SATISFACTION INDICATORS | Annual average | International terminal: Availability of baggage carts/trolleys</v>
      </c>
    </row>
    <row r="7031" spans="1:14">
      <c r="A7031" t="s">
        <v>3</v>
      </c>
      <c r="B7031">
        <v>2012</v>
      </c>
      <c r="C7031" t="s">
        <v>5088</v>
      </c>
      <c r="D7031" t="s">
        <v>81</v>
      </c>
      <c r="E7031" t="s">
        <v>81</v>
      </c>
      <c r="F7031" t="s">
        <v>5089</v>
      </c>
      <c r="G7031">
        <v>36</v>
      </c>
      <c r="H7031" t="s">
        <v>5182</v>
      </c>
      <c r="I7031">
        <v>2012</v>
      </c>
      <c r="J7031" t="s">
        <v>5091</v>
      </c>
      <c r="K7031" t="s">
        <v>6817</v>
      </c>
      <c r="L7031">
        <v>4.2914285714285691</v>
      </c>
      <c r="M7031" s="9" t="str">
        <f>Data[[#This Row],[schedule]]&amp;" | "&amp;Data[[#This Row],[section]]</f>
        <v xml:space="preserve">SCHEDULE 14: REPORT ON PASSENGER SATISFACTION INDICATORS | </v>
      </c>
      <c r="N7031" s="9" t="str">
        <f t="shared" si="109"/>
        <v>SCHEDULE 14: REPORT ON PASSENGER SATISFACTION INDICATORS | FY Q1 | International terminal: Courtesy, helpfulness of airport staff (excluding check-in and security)</v>
      </c>
    </row>
    <row r="7032" spans="1:14">
      <c r="A7032" t="s">
        <v>3</v>
      </c>
      <c r="B7032">
        <v>2012</v>
      </c>
      <c r="C7032" t="s">
        <v>5088</v>
      </c>
      <c r="D7032" t="s">
        <v>81</v>
      </c>
      <c r="E7032" t="s">
        <v>81</v>
      </c>
      <c r="F7032" t="s">
        <v>5093</v>
      </c>
      <c r="G7032">
        <v>36</v>
      </c>
      <c r="H7032" t="s">
        <v>5182</v>
      </c>
      <c r="I7032">
        <v>2012</v>
      </c>
      <c r="J7032" t="s">
        <v>5091</v>
      </c>
      <c r="K7032" t="s">
        <v>6818</v>
      </c>
      <c r="L7032">
        <v>4.3615819209039524</v>
      </c>
      <c r="M7032" s="9" t="str">
        <f>Data[[#This Row],[schedule]]&amp;" | "&amp;Data[[#This Row],[section]]</f>
        <v xml:space="preserve">SCHEDULE 14: REPORT ON PASSENGER SATISFACTION INDICATORS | </v>
      </c>
      <c r="N7032" s="9" t="str">
        <f t="shared" si="109"/>
        <v>SCHEDULE 14: REPORT ON PASSENGER SATISFACTION INDICATORS | FY Q2 | International terminal: Courtesy, helpfulness of airport staff (excluding check-in and security)</v>
      </c>
    </row>
    <row r="7033" spans="1:14">
      <c r="A7033" t="s">
        <v>3</v>
      </c>
      <c r="B7033">
        <v>2012</v>
      </c>
      <c r="C7033" t="s">
        <v>5088</v>
      </c>
      <c r="D7033" t="s">
        <v>81</v>
      </c>
      <c r="E7033" t="s">
        <v>81</v>
      </c>
      <c r="F7033" t="s">
        <v>5095</v>
      </c>
      <c r="G7033">
        <v>36</v>
      </c>
      <c r="H7033" t="s">
        <v>5182</v>
      </c>
      <c r="I7033">
        <v>2012</v>
      </c>
      <c r="J7033" t="s">
        <v>5091</v>
      </c>
      <c r="K7033" t="s">
        <v>6819</v>
      </c>
      <c r="L7033">
        <v>4.2771739130000004</v>
      </c>
      <c r="M7033" s="9" t="str">
        <f>Data[[#This Row],[schedule]]&amp;" | "&amp;Data[[#This Row],[section]]</f>
        <v xml:space="preserve">SCHEDULE 14: REPORT ON PASSENGER SATISFACTION INDICATORS | </v>
      </c>
      <c r="N7033" s="9" t="str">
        <f t="shared" si="109"/>
        <v>SCHEDULE 14: REPORT ON PASSENGER SATISFACTION INDICATORS | FY Q3 | International terminal: Courtesy, helpfulness of airport staff (excluding check-in and security)</v>
      </c>
    </row>
    <row r="7034" spans="1:14">
      <c r="A7034" t="s">
        <v>3</v>
      </c>
      <c r="B7034">
        <v>2012</v>
      </c>
      <c r="C7034" t="s">
        <v>5088</v>
      </c>
      <c r="D7034" t="s">
        <v>81</v>
      </c>
      <c r="E7034" t="s">
        <v>81</v>
      </c>
      <c r="F7034" t="s">
        <v>5097</v>
      </c>
      <c r="G7034">
        <v>36</v>
      </c>
      <c r="H7034" t="s">
        <v>5182</v>
      </c>
      <c r="I7034">
        <v>2012</v>
      </c>
      <c r="J7034" t="s">
        <v>5091</v>
      </c>
      <c r="K7034" t="s">
        <v>6820</v>
      </c>
      <c r="L7034">
        <v>4.3963414639999998</v>
      </c>
      <c r="M7034" s="9" t="str">
        <f>Data[[#This Row],[schedule]]&amp;" | "&amp;Data[[#This Row],[section]]</f>
        <v xml:space="preserve">SCHEDULE 14: REPORT ON PASSENGER SATISFACTION INDICATORS | </v>
      </c>
      <c r="N7034" s="9" t="str">
        <f t="shared" si="109"/>
        <v>SCHEDULE 14: REPORT ON PASSENGER SATISFACTION INDICATORS | FY Q4 | International terminal: Courtesy, helpfulness of airport staff (excluding check-in and security)</v>
      </c>
    </row>
    <row r="7035" spans="1:14">
      <c r="A7035" t="s">
        <v>3</v>
      </c>
      <c r="B7035">
        <v>2012</v>
      </c>
      <c r="C7035" t="s">
        <v>5088</v>
      </c>
      <c r="D7035" t="s">
        <v>81</v>
      </c>
      <c r="E7035" t="s">
        <v>81</v>
      </c>
      <c r="F7035" t="s">
        <v>5099</v>
      </c>
      <c r="G7035">
        <v>36</v>
      </c>
      <c r="H7035" t="s">
        <v>5182</v>
      </c>
      <c r="I7035">
        <v>2012</v>
      </c>
      <c r="J7035" t="s">
        <v>5091</v>
      </c>
      <c r="K7035" t="s">
        <v>6821</v>
      </c>
      <c r="L7035">
        <v>4.3316314672734082</v>
      </c>
      <c r="M7035" s="9" t="str">
        <f>Data[[#This Row],[schedule]]&amp;" | "&amp;Data[[#This Row],[section]]</f>
        <v xml:space="preserve">SCHEDULE 14: REPORT ON PASSENGER SATISFACTION INDICATORS | </v>
      </c>
      <c r="N7035" s="9" t="str">
        <f t="shared" si="109"/>
        <v>SCHEDULE 14: REPORT ON PASSENGER SATISFACTION INDICATORS | Annual average | International terminal: Courtesy, helpfulness of airport staff (excluding check-in and security)</v>
      </c>
    </row>
    <row r="7036" spans="1:14">
      <c r="A7036" t="s">
        <v>3</v>
      </c>
      <c r="B7036">
        <v>2012</v>
      </c>
      <c r="C7036" t="s">
        <v>5088</v>
      </c>
      <c r="D7036" t="s">
        <v>81</v>
      </c>
      <c r="E7036" t="s">
        <v>81</v>
      </c>
      <c r="F7036" t="s">
        <v>5089</v>
      </c>
      <c r="G7036">
        <v>37</v>
      </c>
      <c r="H7036" t="s">
        <v>5186</v>
      </c>
      <c r="I7036">
        <v>2012</v>
      </c>
      <c r="J7036" t="s">
        <v>5091</v>
      </c>
      <c r="K7036" t="s">
        <v>6822</v>
      </c>
      <c r="L7036">
        <v>4.0154639175257731</v>
      </c>
      <c r="M7036" s="9" t="str">
        <f>Data[[#This Row],[schedule]]&amp;" | "&amp;Data[[#This Row],[section]]</f>
        <v xml:space="preserve">SCHEDULE 14: REPORT ON PASSENGER SATISFACTION INDICATORS | </v>
      </c>
      <c r="N7036" s="9" t="str">
        <f t="shared" si="109"/>
        <v>SCHEDULE 14: REPORT ON PASSENGER SATISFACTION INDICATORS | FY Q1 | International terminal: Availability of washrooms/toilets</v>
      </c>
    </row>
    <row r="7037" spans="1:14">
      <c r="A7037" t="s">
        <v>3</v>
      </c>
      <c r="B7037">
        <v>2012</v>
      </c>
      <c r="C7037" t="s">
        <v>5088</v>
      </c>
      <c r="D7037" t="s">
        <v>81</v>
      </c>
      <c r="E7037" t="s">
        <v>81</v>
      </c>
      <c r="F7037" t="s">
        <v>5093</v>
      </c>
      <c r="G7037">
        <v>37</v>
      </c>
      <c r="H7037" t="s">
        <v>5186</v>
      </c>
      <c r="I7037">
        <v>2012</v>
      </c>
      <c r="J7037" t="s">
        <v>5091</v>
      </c>
      <c r="K7037" t="s">
        <v>5176</v>
      </c>
      <c r="L7037">
        <v>4.25</v>
      </c>
      <c r="M7037" s="9" t="str">
        <f>Data[[#This Row],[schedule]]&amp;" | "&amp;Data[[#This Row],[section]]</f>
        <v xml:space="preserve">SCHEDULE 14: REPORT ON PASSENGER SATISFACTION INDICATORS | </v>
      </c>
      <c r="N7037" s="9" t="str">
        <f t="shared" si="109"/>
        <v>SCHEDULE 14: REPORT ON PASSENGER SATISFACTION INDICATORS | FY Q2 | International terminal: Availability of washrooms/toilets</v>
      </c>
    </row>
    <row r="7038" spans="1:14">
      <c r="A7038" t="s">
        <v>3</v>
      </c>
      <c r="B7038">
        <v>2012</v>
      </c>
      <c r="C7038" t="s">
        <v>5088</v>
      </c>
      <c r="D7038" t="s">
        <v>81</v>
      </c>
      <c r="E7038" t="s">
        <v>81</v>
      </c>
      <c r="F7038" t="s">
        <v>5095</v>
      </c>
      <c r="G7038">
        <v>37</v>
      </c>
      <c r="H7038" t="s">
        <v>5186</v>
      </c>
      <c r="I7038">
        <v>2012</v>
      </c>
      <c r="J7038" t="s">
        <v>5091</v>
      </c>
      <c r="K7038" t="s">
        <v>6823</v>
      </c>
      <c r="L7038">
        <v>4.1542288559999996</v>
      </c>
      <c r="M7038" s="9" t="str">
        <f>Data[[#This Row],[schedule]]&amp;" | "&amp;Data[[#This Row],[section]]</f>
        <v xml:space="preserve">SCHEDULE 14: REPORT ON PASSENGER SATISFACTION INDICATORS | </v>
      </c>
      <c r="N7038" s="9" t="str">
        <f t="shared" si="109"/>
        <v>SCHEDULE 14: REPORT ON PASSENGER SATISFACTION INDICATORS | FY Q3 | International terminal: Availability of washrooms/toilets</v>
      </c>
    </row>
    <row r="7039" spans="1:14">
      <c r="A7039" t="s">
        <v>3</v>
      </c>
      <c r="B7039">
        <v>2012</v>
      </c>
      <c r="C7039" t="s">
        <v>5088</v>
      </c>
      <c r="D7039" t="s">
        <v>81</v>
      </c>
      <c r="E7039" t="s">
        <v>81</v>
      </c>
      <c r="F7039" t="s">
        <v>5097</v>
      </c>
      <c r="G7039">
        <v>37</v>
      </c>
      <c r="H7039" t="s">
        <v>5186</v>
      </c>
      <c r="I7039">
        <v>2012</v>
      </c>
      <c r="J7039" t="s">
        <v>5091</v>
      </c>
      <c r="K7039" t="s">
        <v>6824</v>
      </c>
      <c r="L7039">
        <v>4.2872928180000001</v>
      </c>
      <c r="M7039" s="9" t="str">
        <f>Data[[#This Row],[schedule]]&amp;" | "&amp;Data[[#This Row],[section]]</f>
        <v xml:space="preserve">SCHEDULE 14: REPORT ON PASSENGER SATISFACTION INDICATORS | </v>
      </c>
      <c r="N7039" s="9" t="str">
        <f t="shared" si="109"/>
        <v>SCHEDULE 14: REPORT ON PASSENGER SATISFACTION INDICATORS | FY Q4 | International terminal: Availability of washrooms/toilets</v>
      </c>
    </row>
    <row r="7040" spans="1:14">
      <c r="A7040" t="s">
        <v>3</v>
      </c>
      <c r="B7040">
        <v>2012</v>
      </c>
      <c r="C7040" t="s">
        <v>5088</v>
      </c>
      <c r="D7040" t="s">
        <v>81</v>
      </c>
      <c r="E7040" t="s">
        <v>81</v>
      </c>
      <c r="F7040" t="s">
        <v>5099</v>
      </c>
      <c r="G7040">
        <v>37</v>
      </c>
      <c r="H7040" t="s">
        <v>5186</v>
      </c>
      <c r="I7040">
        <v>2012</v>
      </c>
      <c r="J7040" t="s">
        <v>5091</v>
      </c>
      <c r="K7040" t="s">
        <v>6825</v>
      </c>
      <c r="L7040">
        <v>4.176746397807432</v>
      </c>
      <c r="M7040" s="9" t="str">
        <f>Data[[#This Row],[schedule]]&amp;" | "&amp;Data[[#This Row],[section]]</f>
        <v xml:space="preserve">SCHEDULE 14: REPORT ON PASSENGER SATISFACTION INDICATORS | </v>
      </c>
      <c r="N7040" s="9" t="str">
        <f t="shared" si="109"/>
        <v>SCHEDULE 14: REPORT ON PASSENGER SATISFACTION INDICATORS | Annual average | International terminal: Availability of washrooms/toilets</v>
      </c>
    </row>
    <row r="7041" spans="1:14">
      <c r="A7041" t="s">
        <v>3</v>
      </c>
      <c r="B7041">
        <v>2012</v>
      </c>
      <c r="C7041" t="s">
        <v>5088</v>
      </c>
      <c r="D7041" t="s">
        <v>81</v>
      </c>
      <c r="E7041" t="s">
        <v>81</v>
      </c>
      <c r="F7041" t="s">
        <v>5089</v>
      </c>
      <c r="G7041">
        <v>38</v>
      </c>
      <c r="H7041" t="s">
        <v>5189</v>
      </c>
      <c r="I7041">
        <v>2012</v>
      </c>
      <c r="J7041" t="s">
        <v>5091</v>
      </c>
      <c r="K7041" t="s">
        <v>6826</v>
      </c>
      <c r="L7041">
        <v>3.96315789473684</v>
      </c>
      <c r="M7041" s="9" t="str">
        <f>Data[[#This Row],[schedule]]&amp;" | "&amp;Data[[#This Row],[section]]</f>
        <v xml:space="preserve">SCHEDULE 14: REPORT ON PASSENGER SATISFACTION INDICATORS | </v>
      </c>
      <c r="N7041" s="9" t="str">
        <f t="shared" si="109"/>
        <v>SCHEDULE 14: REPORT ON PASSENGER SATISFACTION INDICATORS | FY Q1 | International terminal: Cleanliness of washrooms/toilets</v>
      </c>
    </row>
    <row r="7042" spans="1:14">
      <c r="A7042" t="s">
        <v>3</v>
      </c>
      <c r="B7042">
        <v>2012</v>
      </c>
      <c r="C7042" t="s">
        <v>5088</v>
      </c>
      <c r="D7042" t="s">
        <v>81</v>
      </c>
      <c r="E7042" t="s">
        <v>81</v>
      </c>
      <c r="F7042" t="s">
        <v>5093</v>
      </c>
      <c r="G7042">
        <v>38</v>
      </c>
      <c r="H7042" t="s">
        <v>5189</v>
      </c>
      <c r="I7042">
        <v>2012</v>
      </c>
      <c r="J7042" t="s">
        <v>5091</v>
      </c>
      <c r="K7042" t="s">
        <v>6827</v>
      </c>
      <c r="L7042">
        <v>4.1693121693121711</v>
      </c>
      <c r="M7042" s="9" t="str">
        <f>Data[[#This Row],[schedule]]&amp;" | "&amp;Data[[#This Row],[section]]</f>
        <v xml:space="preserve">SCHEDULE 14: REPORT ON PASSENGER SATISFACTION INDICATORS | </v>
      </c>
      <c r="N7042" s="9" t="str">
        <f t="shared" ref="N7042:N7105" si="110">SUBSTITUTE(SUBSTITUTE(SUBSTITUTE(C7042&amp;" | "&amp;D7042&amp;" | "&amp;E7042&amp;" | "&amp;F7042&amp;" | "&amp;H7042," |  |  | "," | ")," |  |  | "," | ")," |  | "," | ")</f>
        <v>SCHEDULE 14: REPORT ON PASSENGER SATISFACTION INDICATORS | FY Q2 | International terminal: Cleanliness of washrooms/toilets</v>
      </c>
    </row>
    <row r="7043" spans="1:14">
      <c r="A7043" t="s">
        <v>3</v>
      </c>
      <c r="B7043">
        <v>2012</v>
      </c>
      <c r="C7043" t="s">
        <v>5088</v>
      </c>
      <c r="D7043" t="s">
        <v>81</v>
      </c>
      <c r="E7043" t="s">
        <v>81</v>
      </c>
      <c r="F7043" t="s">
        <v>5095</v>
      </c>
      <c r="G7043">
        <v>38</v>
      </c>
      <c r="H7043" t="s">
        <v>5189</v>
      </c>
      <c r="I7043">
        <v>2012</v>
      </c>
      <c r="J7043" t="s">
        <v>5091</v>
      </c>
      <c r="K7043" t="s">
        <v>6828</v>
      </c>
      <c r="L7043">
        <v>4.0360824739999996</v>
      </c>
      <c r="M7043" s="9" t="str">
        <f>Data[[#This Row],[schedule]]&amp;" | "&amp;Data[[#This Row],[section]]</f>
        <v xml:space="preserve">SCHEDULE 14: REPORT ON PASSENGER SATISFACTION INDICATORS | </v>
      </c>
      <c r="N7043" s="9" t="str">
        <f t="shared" si="110"/>
        <v>SCHEDULE 14: REPORT ON PASSENGER SATISFACTION INDICATORS | FY Q3 | International terminal: Cleanliness of washrooms/toilets</v>
      </c>
    </row>
    <row r="7044" spans="1:14">
      <c r="A7044" t="s">
        <v>3</v>
      </c>
      <c r="B7044">
        <v>2012</v>
      </c>
      <c r="C7044" t="s">
        <v>5088</v>
      </c>
      <c r="D7044" t="s">
        <v>81</v>
      </c>
      <c r="E7044" t="s">
        <v>81</v>
      </c>
      <c r="F7044" t="s">
        <v>5097</v>
      </c>
      <c r="G7044">
        <v>38</v>
      </c>
      <c r="H7044" t="s">
        <v>5189</v>
      </c>
      <c r="I7044">
        <v>2012</v>
      </c>
      <c r="J7044" t="s">
        <v>5091</v>
      </c>
      <c r="K7044" t="s">
        <v>6829</v>
      </c>
      <c r="L7044">
        <v>4.2099447520000002</v>
      </c>
      <c r="M7044" s="9" t="str">
        <f>Data[[#This Row],[schedule]]&amp;" | "&amp;Data[[#This Row],[section]]</f>
        <v xml:space="preserve">SCHEDULE 14: REPORT ON PASSENGER SATISFACTION INDICATORS | </v>
      </c>
      <c r="N7044" s="9" t="str">
        <f t="shared" si="110"/>
        <v>SCHEDULE 14: REPORT ON PASSENGER SATISFACTION INDICATORS | FY Q4 | International terminal: Cleanliness of washrooms/toilets</v>
      </c>
    </row>
    <row r="7045" spans="1:14">
      <c r="A7045" t="s">
        <v>3</v>
      </c>
      <c r="B7045">
        <v>2012</v>
      </c>
      <c r="C7045" t="s">
        <v>5088</v>
      </c>
      <c r="D7045" t="s">
        <v>81</v>
      </c>
      <c r="E7045" t="s">
        <v>81</v>
      </c>
      <c r="F7045" t="s">
        <v>5099</v>
      </c>
      <c r="G7045">
        <v>38</v>
      </c>
      <c r="H7045" t="s">
        <v>5189</v>
      </c>
      <c r="I7045">
        <v>2012</v>
      </c>
      <c r="J7045" t="s">
        <v>5091</v>
      </c>
      <c r="K7045" t="s">
        <v>6830</v>
      </c>
      <c r="L7045">
        <v>4.0946243224900076</v>
      </c>
      <c r="M7045" s="9" t="str">
        <f>Data[[#This Row],[schedule]]&amp;" | "&amp;Data[[#This Row],[section]]</f>
        <v xml:space="preserve">SCHEDULE 14: REPORT ON PASSENGER SATISFACTION INDICATORS | </v>
      </c>
      <c r="N7045" s="9" t="str">
        <f t="shared" si="110"/>
        <v>SCHEDULE 14: REPORT ON PASSENGER SATISFACTION INDICATORS | Annual average | International terminal: Cleanliness of washrooms/toilets</v>
      </c>
    </row>
    <row r="7046" spans="1:14">
      <c r="A7046" t="s">
        <v>3</v>
      </c>
      <c r="B7046">
        <v>2012</v>
      </c>
      <c r="C7046" t="s">
        <v>5088</v>
      </c>
      <c r="D7046" t="s">
        <v>81</v>
      </c>
      <c r="E7046" t="s">
        <v>81</v>
      </c>
      <c r="F7046" t="s">
        <v>5089</v>
      </c>
      <c r="G7046">
        <v>39</v>
      </c>
      <c r="H7046" t="s">
        <v>5190</v>
      </c>
      <c r="I7046">
        <v>2012</v>
      </c>
      <c r="J7046" t="s">
        <v>5091</v>
      </c>
      <c r="K7046" t="s">
        <v>6831</v>
      </c>
      <c r="L7046">
        <v>3.90686274509804</v>
      </c>
      <c r="M7046" s="9" t="str">
        <f>Data[[#This Row],[schedule]]&amp;" | "&amp;Data[[#This Row],[section]]</f>
        <v xml:space="preserve">SCHEDULE 14: REPORT ON PASSENGER SATISFACTION INDICATORS | </v>
      </c>
      <c r="N7046" s="9" t="str">
        <f t="shared" si="110"/>
        <v>SCHEDULE 14: REPORT ON PASSENGER SATISFACTION INDICATORS | FY Q1 | International terminal: Comfort of waiting/gate areas</v>
      </c>
    </row>
    <row r="7047" spans="1:14">
      <c r="A7047" t="s">
        <v>3</v>
      </c>
      <c r="B7047">
        <v>2012</v>
      </c>
      <c r="C7047" t="s">
        <v>5088</v>
      </c>
      <c r="D7047" t="s">
        <v>81</v>
      </c>
      <c r="E7047" t="s">
        <v>81</v>
      </c>
      <c r="F7047" t="s">
        <v>5093</v>
      </c>
      <c r="G7047">
        <v>39</v>
      </c>
      <c r="H7047" t="s">
        <v>5190</v>
      </c>
      <c r="I7047">
        <v>2012</v>
      </c>
      <c r="J7047" t="s">
        <v>5091</v>
      </c>
      <c r="K7047" t="s">
        <v>6832</v>
      </c>
      <c r="L7047">
        <v>4.0414507772020771</v>
      </c>
      <c r="M7047" s="9" t="str">
        <f>Data[[#This Row],[schedule]]&amp;" | "&amp;Data[[#This Row],[section]]</f>
        <v xml:space="preserve">SCHEDULE 14: REPORT ON PASSENGER SATISFACTION INDICATORS | </v>
      </c>
      <c r="N7047" s="9" t="str">
        <f t="shared" si="110"/>
        <v>SCHEDULE 14: REPORT ON PASSENGER SATISFACTION INDICATORS | FY Q2 | International terminal: Comfort of waiting/gate areas</v>
      </c>
    </row>
    <row r="7048" spans="1:14">
      <c r="A7048" t="s">
        <v>3</v>
      </c>
      <c r="B7048">
        <v>2012</v>
      </c>
      <c r="C7048" t="s">
        <v>5088</v>
      </c>
      <c r="D7048" t="s">
        <v>81</v>
      </c>
      <c r="E7048" t="s">
        <v>81</v>
      </c>
      <c r="F7048" t="s">
        <v>5095</v>
      </c>
      <c r="G7048">
        <v>39</v>
      </c>
      <c r="H7048" t="s">
        <v>5190</v>
      </c>
      <c r="I7048">
        <v>2012</v>
      </c>
      <c r="J7048" t="s">
        <v>5091</v>
      </c>
      <c r="K7048" t="s">
        <v>6833</v>
      </c>
      <c r="L7048">
        <v>3.9166666669999999</v>
      </c>
      <c r="M7048" s="9" t="str">
        <f>Data[[#This Row],[schedule]]&amp;" | "&amp;Data[[#This Row],[section]]</f>
        <v xml:space="preserve">SCHEDULE 14: REPORT ON PASSENGER SATISFACTION INDICATORS | </v>
      </c>
      <c r="N7048" s="9" t="str">
        <f t="shared" si="110"/>
        <v>SCHEDULE 14: REPORT ON PASSENGER SATISFACTION INDICATORS | FY Q3 | International terminal: Comfort of waiting/gate areas</v>
      </c>
    </row>
    <row r="7049" spans="1:14">
      <c r="A7049" t="s">
        <v>3</v>
      </c>
      <c r="B7049">
        <v>2012</v>
      </c>
      <c r="C7049" t="s">
        <v>5088</v>
      </c>
      <c r="D7049" t="s">
        <v>81</v>
      </c>
      <c r="E7049" t="s">
        <v>81</v>
      </c>
      <c r="F7049" t="s">
        <v>5097</v>
      </c>
      <c r="G7049">
        <v>39</v>
      </c>
      <c r="H7049" t="s">
        <v>5190</v>
      </c>
      <c r="I7049">
        <v>2012</v>
      </c>
      <c r="J7049" t="s">
        <v>5091</v>
      </c>
      <c r="K7049" t="s">
        <v>6834</v>
      </c>
      <c r="L7049">
        <v>4.0860215059999998</v>
      </c>
      <c r="M7049" s="9" t="str">
        <f>Data[[#This Row],[schedule]]&amp;" | "&amp;Data[[#This Row],[section]]</f>
        <v xml:space="preserve">SCHEDULE 14: REPORT ON PASSENGER SATISFACTION INDICATORS | </v>
      </c>
      <c r="N7049" s="9" t="str">
        <f t="shared" si="110"/>
        <v>SCHEDULE 14: REPORT ON PASSENGER SATISFACTION INDICATORS | FY Q4 | International terminal: Comfort of waiting/gate areas</v>
      </c>
    </row>
    <row r="7050" spans="1:14">
      <c r="A7050" t="s">
        <v>3</v>
      </c>
      <c r="B7050">
        <v>2012</v>
      </c>
      <c r="C7050" t="s">
        <v>5088</v>
      </c>
      <c r="D7050" t="s">
        <v>81</v>
      </c>
      <c r="E7050" t="s">
        <v>81</v>
      </c>
      <c r="F7050" t="s">
        <v>5099</v>
      </c>
      <c r="G7050">
        <v>39</v>
      </c>
      <c r="H7050" t="s">
        <v>5190</v>
      </c>
      <c r="I7050">
        <v>2012</v>
      </c>
      <c r="J7050" t="s">
        <v>5091</v>
      </c>
      <c r="K7050" t="s">
        <v>6835</v>
      </c>
      <c r="L7050">
        <v>3.9877504236615331</v>
      </c>
      <c r="M7050" s="9" t="str">
        <f>Data[[#This Row],[schedule]]&amp;" | "&amp;Data[[#This Row],[section]]</f>
        <v xml:space="preserve">SCHEDULE 14: REPORT ON PASSENGER SATISFACTION INDICATORS | </v>
      </c>
      <c r="N7050" s="9" t="str">
        <f t="shared" si="110"/>
        <v>SCHEDULE 14: REPORT ON PASSENGER SATISFACTION INDICATORS | Annual average | International terminal: Comfort of waiting/gate areas</v>
      </c>
    </row>
    <row r="7051" spans="1:14">
      <c r="A7051" t="s">
        <v>3</v>
      </c>
      <c r="B7051">
        <v>2012</v>
      </c>
      <c r="C7051" t="s">
        <v>5088</v>
      </c>
      <c r="D7051" t="s">
        <v>81</v>
      </c>
      <c r="E7051" t="s">
        <v>81</v>
      </c>
      <c r="F7051" t="s">
        <v>5089</v>
      </c>
      <c r="G7051">
        <v>40</v>
      </c>
      <c r="H7051" t="s">
        <v>5193</v>
      </c>
      <c r="I7051">
        <v>2012</v>
      </c>
      <c r="J7051" t="s">
        <v>5091</v>
      </c>
      <c r="K7051" t="s">
        <v>6836</v>
      </c>
      <c r="L7051">
        <v>4.1791044776119408</v>
      </c>
      <c r="M7051" s="9" t="str">
        <f>Data[[#This Row],[schedule]]&amp;" | "&amp;Data[[#This Row],[section]]</f>
        <v xml:space="preserve">SCHEDULE 14: REPORT ON PASSENGER SATISFACTION INDICATORS | </v>
      </c>
      <c r="N7051" s="9" t="str">
        <f t="shared" si="110"/>
        <v>SCHEDULE 14: REPORT ON PASSENGER SATISFACTION INDICATORS | FY Q1 | International terminal: Cleanliness of airport terminal</v>
      </c>
    </row>
    <row r="7052" spans="1:14">
      <c r="A7052" t="s">
        <v>3</v>
      </c>
      <c r="B7052">
        <v>2012</v>
      </c>
      <c r="C7052" t="s">
        <v>5088</v>
      </c>
      <c r="D7052" t="s">
        <v>81</v>
      </c>
      <c r="E7052" t="s">
        <v>81</v>
      </c>
      <c r="F7052" t="s">
        <v>5093</v>
      </c>
      <c r="G7052">
        <v>40</v>
      </c>
      <c r="H7052" t="s">
        <v>5193</v>
      </c>
      <c r="I7052">
        <v>2012</v>
      </c>
      <c r="J7052" t="s">
        <v>5091</v>
      </c>
      <c r="K7052" t="s">
        <v>6837</v>
      </c>
      <c r="L7052">
        <v>4.4040404040404004</v>
      </c>
      <c r="M7052" s="9" t="str">
        <f>Data[[#This Row],[schedule]]&amp;" | "&amp;Data[[#This Row],[section]]</f>
        <v xml:space="preserve">SCHEDULE 14: REPORT ON PASSENGER SATISFACTION INDICATORS | </v>
      </c>
      <c r="N7052" s="9" t="str">
        <f t="shared" si="110"/>
        <v>SCHEDULE 14: REPORT ON PASSENGER SATISFACTION INDICATORS | FY Q2 | International terminal: Cleanliness of airport terminal</v>
      </c>
    </row>
    <row r="7053" spans="1:14">
      <c r="A7053" t="s">
        <v>3</v>
      </c>
      <c r="B7053">
        <v>2012</v>
      </c>
      <c r="C7053" t="s">
        <v>5088</v>
      </c>
      <c r="D7053" t="s">
        <v>81</v>
      </c>
      <c r="E7053" t="s">
        <v>81</v>
      </c>
      <c r="F7053" t="s">
        <v>5095</v>
      </c>
      <c r="G7053">
        <v>40</v>
      </c>
      <c r="H7053" t="s">
        <v>5193</v>
      </c>
      <c r="I7053">
        <v>2012</v>
      </c>
      <c r="J7053" t="s">
        <v>5091</v>
      </c>
      <c r="K7053" t="s">
        <v>6838</v>
      </c>
      <c r="L7053">
        <v>4.2296650720000004</v>
      </c>
      <c r="M7053" s="9" t="str">
        <f>Data[[#This Row],[schedule]]&amp;" | "&amp;Data[[#This Row],[section]]</f>
        <v xml:space="preserve">SCHEDULE 14: REPORT ON PASSENGER SATISFACTION INDICATORS | </v>
      </c>
      <c r="N7053" s="9" t="str">
        <f t="shared" si="110"/>
        <v>SCHEDULE 14: REPORT ON PASSENGER SATISFACTION INDICATORS | FY Q3 | International terminal: Cleanliness of airport terminal</v>
      </c>
    </row>
    <row r="7054" spans="1:14">
      <c r="A7054" t="s">
        <v>3</v>
      </c>
      <c r="B7054">
        <v>2012</v>
      </c>
      <c r="C7054" t="s">
        <v>5088</v>
      </c>
      <c r="D7054" t="s">
        <v>81</v>
      </c>
      <c r="E7054" t="s">
        <v>81</v>
      </c>
      <c r="F7054" t="s">
        <v>5097</v>
      </c>
      <c r="G7054">
        <v>40</v>
      </c>
      <c r="H7054" t="s">
        <v>5193</v>
      </c>
      <c r="I7054">
        <v>2012</v>
      </c>
      <c r="J7054" t="s">
        <v>5091</v>
      </c>
      <c r="K7054" t="s">
        <v>6839</v>
      </c>
      <c r="L7054">
        <v>4.4224598930000001</v>
      </c>
      <c r="M7054" s="9" t="str">
        <f>Data[[#This Row],[schedule]]&amp;" | "&amp;Data[[#This Row],[section]]</f>
        <v xml:space="preserve">SCHEDULE 14: REPORT ON PASSENGER SATISFACTION INDICATORS | </v>
      </c>
      <c r="N7054" s="9" t="str">
        <f t="shared" si="110"/>
        <v>SCHEDULE 14: REPORT ON PASSENGER SATISFACTION INDICATORS | FY Q4 | International terminal: Cleanliness of airport terminal</v>
      </c>
    </row>
    <row r="7055" spans="1:14">
      <c r="A7055" t="s">
        <v>3</v>
      </c>
      <c r="B7055">
        <v>2012</v>
      </c>
      <c r="C7055" t="s">
        <v>5088</v>
      </c>
      <c r="D7055" t="s">
        <v>81</v>
      </c>
      <c r="E7055" t="s">
        <v>81</v>
      </c>
      <c r="F7055" t="s">
        <v>5099</v>
      </c>
      <c r="G7055">
        <v>40</v>
      </c>
      <c r="H7055" t="s">
        <v>5193</v>
      </c>
      <c r="I7055">
        <v>2012</v>
      </c>
      <c r="J7055" t="s">
        <v>5091</v>
      </c>
      <c r="K7055" t="s">
        <v>6840</v>
      </c>
      <c r="L7055">
        <v>4.3088174616934518</v>
      </c>
      <c r="M7055" s="9" t="str">
        <f>Data[[#This Row],[schedule]]&amp;" | "&amp;Data[[#This Row],[section]]</f>
        <v xml:space="preserve">SCHEDULE 14: REPORT ON PASSENGER SATISFACTION INDICATORS | </v>
      </c>
      <c r="N7055" s="9" t="str">
        <f t="shared" si="110"/>
        <v>SCHEDULE 14: REPORT ON PASSENGER SATISFACTION INDICATORS | Annual average | International terminal: Cleanliness of airport terminal</v>
      </c>
    </row>
    <row r="7056" spans="1:14">
      <c r="A7056" t="s">
        <v>3</v>
      </c>
      <c r="B7056">
        <v>2012</v>
      </c>
      <c r="C7056" t="s">
        <v>5088</v>
      </c>
      <c r="D7056" t="s">
        <v>81</v>
      </c>
      <c r="E7056" t="s">
        <v>81</v>
      </c>
      <c r="F7056" t="s">
        <v>5089</v>
      </c>
      <c r="G7056">
        <v>41</v>
      </c>
      <c r="H7056" t="s">
        <v>5196</v>
      </c>
      <c r="I7056">
        <v>2012</v>
      </c>
      <c r="J7056" t="s">
        <v>5091</v>
      </c>
      <c r="K7056" t="s">
        <v>6841</v>
      </c>
      <c r="L7056">
        <v>4.055837563451778</v>
      </c>
      <c r="M7056" s="9" t="str">
        <f>Data[[#This Row],[schedule]]&amp;" | "&amp;Data[[#This Row],[section]]</f>
        <v xml:space="preserve">SCHEDULE 14: REPORT ON PASSENGER SATISFACTION INDICATORS | </v>
      </c>
      <c r="N7056" s="9" t="str">
        <f t="shared" si="110"/>
        <v>SCHEDULE 14: REPORT ON PASSENGER SATISFACTION INDICATORS | FY Q1 | International terminal: Ambience of the airport</v>
      </c>
    </row>
    <row r="7057" spans="1:14">
      <c r="A7057" t="s">
        <v>3</v>
      </c>
      <c r="B7057">
        <v>2012</v>
      </c>
      <c r="C7057" t="s">
        <v>5088</v>
      </c>
      <c r="D7057" t="s">
        <v>81</v>
      </c>
      <c r="E7057" t="s">
        <v>81</v>
      </c>
      <c r="F7057" t="s">
        <v>5093</v>
      </c>
      <c r="G7057">
        <v>41</v>
      </c>
      <c r="H7057" t="s">
        <v>5196</v>
      </c>
      <c r="I7057">
        <v>2012</v>
      </c>
      <c r="J7057" t="s">
        <v>5091</v>
      </c>
      <c r="K7057" t="s">
        <v>6842</v>
      </c>
      <c r="L7057">
        <v>4.1904761904761934</v>
      </c>
      <c r="M7057" s="9" t="str">
        <f>Data[[#This Row],[schedule]]&amp;" | "&amp;Data[[#This Row],[section]]</f>
        <v xml:space="preserve">SCHEDULE 14: REPORT ON PASSENGER SATISFACTION INDICATORS | </v>
      </c>
      <c r="N7057" s="9" t="str">
        <f t="shared" si="110"/>
        <v>SCHEDULE 14: REPORT ON PASSENGER SATISFACTION INDICATORS | FY Q2 | International terminal: Ambience of the airport</v>
      </c>
    </row>
    <row r="7058" spans="1:14">
      <c r="A7058" t="s">
        <v>3</v>
      </c>
      <c r="B7058">
        <v>2012</v>
      </c>
      <c r="C7058" t="s">
        <v>5088</v>
      </c>
      <c r="D7058" t="s">
        <v>81</v>
      </c>
      <c r="E7058" t="s">
        <v>81</v>
      </c>
      <c r="F7058" t="s">
        <v>5095</v>
      </c>
      <c r="G7058">
        <v>41</v>
      </c>
      <c r="H7058" t="s">
        <v>5196</v>
      </c>
      <c r="I7058">
        <v>2012</v>
      </c>
      <c r="J7058" t="s">
        <v>5091</v>
      </c>
      <c r="K7058" t="s">
        <v>6843</v>
      </c>
      <c r="L7058">
        <v>4.0606060609999997</v>
      </c>
      <c r="M7058" s="9" t="str">
        <f>Data[[#This Row],[schedule]]&amp;" | "&amp;Data[[#This Row],[section]]</f>
        <v xml:space="preserve">SCHEDULE 14: REPORT ON PASSENGER SATISFACTION INDICATORS | </v>
      </c>
      <c r="N7058" s="9" t="str">
        <f t="shared" si="110"/>
        <v>SCHEDULE 14: REPORT ON PASSENGER SATISFACTION INDICATORS | FY Q3 | International terminal: Ambience of the airport</v>
      </c>
    </row>
    <row r="7059" spans="1:14">
      <c r="A7059" t="s">
        <v>3</v>
      </c>
      <c r="B7059">
        <v>2012</v>
      </c>
      <c r="C7059" t="s">
        <v>5088</v>
      </c>
      <c r="D7059" t="s">
        <v>81</v>
      </c>
      <c r="E7059" t="s">
        <v>81</v>
      </c>
      <c r="F7059" t="s">
        <v>5097</v>
      </c>
      <c r="G7059">
        <v>41</v>
      </c>
      <c r="H7059" t="s">
        <v>5196</v>
      </c>
      <c r="I7059">
        <v>2012</v>
      </c>
      <c r="J7059" t="s">
        <v>5091</v>
      </c>
      <c r="K7059" t="s">
        <v>6844</v>
      </c>
      <c r="L7059">
        <v>4.2259887010000003</v>
      </c>
      <c r="M7059" s="9" t="str">
        <f>Data[[#This Row],[schedule]]&amp;" | "&amp;Data[[#This Row],[section]]</f>
        <v xml:space="preserve">SCHEDULE 14: REPORT ON PASSENGER SATISFACTION INDICATORS | </v>
      </c>
      <c r="N7059" s="9" t="str">
        <f t="shared" si="110"/>
        <v>SCHEDULE 14: REPORT ON PASSENGER SATISFACTION INDICATORS | FY Q4 | International terminal: Ambience of the airport</v>
      </c>
    </row>
    <row r="7060" spans="1:14">
      <c r="A7060" t="s">
        <v>3</v>
      </c>
      <c r="B7060">
        <v>2012</v>
      </c>
      <c r="C7060" t="s">
        <v>5088</v>
      </c>
      <c r="D7060" t="s">
        <v>81</v>
      </c>
      <c r="E7060" t="s">
        <v>81</v>
      </c>
      <c r="F7060" t="s">
        <v>5099</v>
      </c>
      <c r="G7060">
        <v>41</v>
      </c>
      <c r="H7060" t="s">
        <v>5196</v>
      </c>
      <c r="I7060">
        <v>2012</v>
      </c>
      <c r="J7060" t="s">
        <v>5091</v>
      </c>
      <c r="K7060" t="s">
        <v>6845</v>
      </c>
      <c r="L7060">
        <v>4.1332271288505016</v>
      </c>
      <c r="M7060" s="9" t="str">
        <f>Data[[#This Row],[schedule]]&amp;" | "&amp;Data[[#This Row],[section]]</f>
        <v xml:space="preserve">SCHEDULE 14: REPORT ON PASSENGER SATISFACTION INDICATORS | </v>
      </c>
      <c r="N7060" s="9" t="str">
        <f t="shared" si="110"/>
        <v>SCHEDULE 14: REPORT ON PASSENGER SATISFACTION INDICATORS | Annual average | International terminal: Ambience of the airport</v>
      </c>
    </row>
    <row r="7061" spans="1:14">
      <c r="A7061" t="s">
        <v>3</v>
      </c>
      <c r="B7061">
        <v>2012</v>
      </c>
      <c r="C7061" t="s">
        <v>5088</v>
      </c>
      <c r="D7061" t="s">
        <v>81</v>
      </c>
      <c r="E7061" t="s">
        <v>81</v>
      </c>
      <c r="F7061" t="s">
        <v>5089</v>
      </c>
      <c r="G7061">
        <v>42</v>
      </c>
      <c r="H7061" t="s">
        <v>5198</v>
      </c>
      <c r="I7061">
        <v>2012</v>
      </c>
      <c r="J7061" t="s">
        <v>5091</v>
      </c>
      <c r="K7061" t="s">
        <v>6846</v>
      </c>
      <c r="L7061">
        <v>4.2604166666666607</v>
      </c>
      <c r="M7061" s="9" t="str">
        <f>Data[[#This Row],[schedule]]&amp;" | "&amp;Data[[#This Row],[section]]</f>
        <v xml:space="preserve">SCHEDULE 14: REPORT ON PASSENGER SATISFACTION INDICATORS | </v>
      </c>
      <c r="N7061" s="9" t="str">
        <f t="shared" si="110"/>
        <v>SCHEDULE 14: REPORT ON PASSENGER SATISFACTION INDICATORS | FY Q1 | International terminal: Passport and visa inspection waiting time</v>
      </c>
    </row>
    <row r="7062" spans="1:14">
      <c r="A7062" t="s">
        <v>3</v>
      </c>
      <c r="B7062">
        <v>2012</v>
      </c>
      <c r="C7062" t="s">
        <v>5088</v>
      </c>
      <c r="D7062" t="s">
        <v>81</v>
      </c>
      <c r="E7062" t="s">
        <v>81</v>
      </c>
      <c r="F7062" t="s">
        <v>5093</v>
      </c>
      <c r="G7062">
        <v>42</v>
      </c>
      <c r="H7062" t="s">
        <v>5198</v>
      </c>
      <c r="I7062">
        <v>2012</v>
      </c>
      <c r="J7062" t="s">
        <v>5091</v>
      </c>
      <c r="K7062" t="s">
        <v>6847</v>
      </c>
      <c r="L7062">
        <v>4.5319148936170217</v>
      </c>
      <c r="M7062" s="9" t="str">
        <f>Data[[#This Row],[schedule]]&amp;" | "&amp;Data[[#This Row],[section]]</f>
        <v xml:space="preserve">SCHEDULE 14: REPORT ON PASSENGER SATISFACTION INDICATORS | </v>
      </c>
      <c r="N7062" s="9" t="str">
        <f t="shared" si="110"/>
        <v>SCHEDULE 14: REPORT ON PASSENGER SATISFACTION INDICATORS | FY Q2 | International terminal: Passport and visa inspection waiting time</v>
      </c>
    </row>
    <row r="7063" spans="1:14">
      <c r="A7063" t="s">
        <v>3</v>
      </c>
      <c r="B7063">
        <v>2012</v>
      </c>
      <c r="C7063" t="s">
        <v>5088</v>
      </c>
      <c r="D7063" t="s">
        <v>81</v>
      </c>
      <c r="E7063" t="s">
        <v>81</v>
      </c>
      <c r="F7063" t="s">
        <v>5095</v>
      </c>
      <c r="G7063">
        <v>42</v>
      </c>
      <c r="H7063" t="s">
        <v>5198</v>
      </c>
      <c r="I7063">
        <v>2012</v>
      </c>
      <c r="J7063" t="s">
        <v>5091</v>
      </c>
      <c r="K7063" t="s">
        <v>6848</v>
      </c>
      <c r="L7063">
        <v>4.2536585369999997</v>
      </c>
      <c r="M7063" s="9" t="str">
        <f>Data[[#This Row],[schedule]]&amp;" | "&amp;Data[[#This Row],[section]]</f>
        <v xml:space="preserve">SCHEDULE 14: REPORT ON PASSENGER SATISFACTION INDICATORS | </v>
      </c>
      <c r="N7063" s="9" t="str">
        <f t="shared" si="110"/>
        <v>SCHEDULE 14: REPORT ON PASSENGER SATISFACTION INDICATORS | FY Q3 | International terminal: Passport and visa inspection waiting time</v>
      </c>
    </row>
    <row r="7064" spans="1:14">
      <c r="A7064" t="s">
        <v>3</v>
      </c>
      <c r="B7064">
        <v>2012</v>
      </c>
      <c r="C7064" t="s">
        <v>5088</v>
      </c>
      <c r="D7064" t="s">
        <v>81</v>
      </c>
      <c r="E7064" t="s">
        <v>81</v>
      </c>
      <c r="F7064" t="s">
        <v>5097</v>
      </c>
      <c r="G7064">
        <v>42</v>
      </c>
      <c r="H7064" t="s">
        <v>5198</v>
      </c>
      <c r="I7064">
        <v>2012</v>
      </c>
      <c r="J7064" t="s">
        <v>5091</v>
      </c>
      <c r="K7064" t="s">
        <v>6849</v>
      </c>
      <c r="L7064">
        <v>4.4444444450000002</v>
      </c>
      <c r="M7064" s="9" t="str">
        <f>Data[[#This Row],[schedule]]&amp;" | "&amp;Data[[#This Row],[section]]</f>
        <v xml:space="preserve">SCHEDULE 14: REPORT ON PASSENGER SATISFACTION INDICATORS | </v>
      </c>
      <c r="N7064" s="9" t="str">
        <f t="shared" si="110"/>
        <v>SCHEDULE 14: REPORT ON PASSENGER SATISFACTION INDICATORS | FY Q4 | International terminal: Passport and visa inspection waiting time</v>
      </c>
    </row>
    <row r="7065" spans="1:14">
      <c r="A7065" t="s">
        <v>3</v>
      </c>
      <c r="B7065">
        <v>2012</v>
      </c>
      <c r="C7065" t="s">
        <v>5088</v>
      </c>
      <c r="D7065" t="s">
        <v>81</v>
      </c>
      <c r="E7065" t="s">
        <v>81</v>
      </c>
      <c r="F7065" t="s">
        <v>5099</v>
      </c>
      <c r="G7065">
        <v>42</v>
      </c>
      <c r="H7065" t="s">
        <v>5198</v>
      </c>
      <c r="I7065">
        <v>2012</v>
      </c>
      <c r="J7065" t="s">
        <v>5091</v>
      </c>
      <c r="K7065" t="s">
        <v>6850</v>
      </c>
      <c r="L7065">
        <v>4.3726086354041227</v>
      </c>
      <c r="M7065" s="9" t="str">
        <f>Data[[#This Row],[schedule]]&amp;" | "&amp;Data[[#This Row],[section]]</f>
        <v xml:space="preserve">SCHEDULE 14: REPORT ON PASSENGER SATISFACTION INDICATORS | </v>
      </c>
      <c r="N7065" s="9" t="str">
        <f t="shared" si="110"/>
        <v>SCHEDULE 14: REPORT ON PASSENGER SATISFACTION INDICATORS | Annual average | International terminal: Passport and visa inspection waiting time</v>
      </c>
    </row>
    <row r="7066" spans="1:14">
      <c r="A7066" t="s">
        <v>3</v>
      </c>
      <c r="B7066">
        <v>2012</v>
      </c>
      <c r="C7066" t="s">
        <v>5088</v>
      </c>
      <c r="D7066" t="s">
        <v>81</v>
      </c>
      <c r="E7066" t="s">
        <v>81</v>
      </c>
      <c r="F7066" t="s">
        <v>5089</v>
      </c>
      <c r="G7066">
        <v>43</v>
      </c>
      <c r="H7066" t="s">
        <v>5203</v>
      </c>
      <c r="I7066">
        <v>2012</v>
      </c>
      <c r="J7066" t="s">
        <v>5091</v>
      </c>
      <c r="K7066" t="s">
        <v>6851</v>
      </c>
      <c r="L7066">
        <v>4.1776649746192884</v>
      </c>
      <c r="M7066" s="9" t="str">
        <f>Data[[#This Row],[schedule]]&amp;" | "&amp;Data[[#This Row],[section]]</f>
        <v xml:space="preserve">SCHEDULE 14: REPORT ON PASSENGER SATISFACTION INDICATORS | </v>
      </c>
      <c r="N7066" s="9" t="str">
        <f t="shared" si="110"/>
        <v>SCHEDULE 14: REPORT ON PASSENGER SATISFACTION INDICATORS | FY Q1 | International terminal: Security inspection waiting time</v>
      </c>
    </row>
    <row r="7067" spans="1:14">
      <c r="A7067" t="s">
        <v>3</v>
      </c>
      <c r="B7067">
        <v>2012</v>
      </c>
      <c r="C7067" t="s">
        <v>5088</v>
      </c>
      <c r="D7067" t="s">
        <v>81</v>
      </c>
      <c r="E7067" t="s">
        <v>81</v>
      </c>
      <c r="F7067" t="s">
        <v>5093</v>
      </c>
      <c r="G7067">
        <v>43</v>
      </c>
      <c r="H7067" t="s">
        <v>5203</v>
      </c>
      <c r="I7067">
        <v>2012</v>
      </c>
      <c r="J7067" t="s">
        <v>5091</v>
      </c>
      <c r="K7067" t="s">
        <v>6852</v>
      </c>
      <c r="L7067">
        <v>4.408163265306122</v>
      </c>
      <c r="M7067" s="9" t="str">
        <f>Data[[#This Row],[schedule]]&amp;" | "&amp;Data[[#This Row],[section]]</f>
        <v xml:space="preserve">SCHEDULE 14: REPORT ON PASSENGER SATISFACTION INDICATORS | </v>
      </c>
      <c r="N7067" s="9" t="str">
        <f t="shared" si="110"/>
        <v>SCHEDULE 14: REPORT ON PASSENGER SATISFACTION INDICATORS | FY Q2 | International terminal: Security inspection waiting time</v>
      </c>
    </row>
    <row r="7068" spans="1:14">
      <c r="A7068" t="s">
        <v>3</v>
      </c>
      <c r="B7068">
        <v>2012</v>
      </c>
      <c r="C7068" t="s">
        <v>5088</v>
      </c>
      <c r="D7068" t="s">
        <v>81</v>
      </c>
      <c r="E7068" t="s">
        <v>81</v>
      </c>
      <c r="F7068" t="s">
        <v>5095</v>
      </c>
      <c r="G7068">
        <v>43</v>
      </c>
      <c r="H7068" t="s">
        <v>5203</v>
      </c>
      <c r="I7068">
        <v>2012</v>
      </c>
      <c r="J7068" t="s">
        <v>5091</v>
      </c>
      <c r="K7068" t="s">
        <v>6853</v>
      </c>
      <c r="L7068">
        <v>4.2182741119999996</v>
      </c>
      <c r="M7068" s="9" t="str">
        <f>Data[[#This Row],[schedule]]&amp;" | "&amp;Data[[#This Row],[section]]</f>
        <v xml:space="preserve">SCHEDULE 14: REPORT ON PASSENGER SATISFACTION INDICATORS | </v>
      </c>
      <c r="N7068" s="9" t="str">
        <f t="shared" si="110"/>
        <v>SCHEDULE 14: REPORT ON PASSENGER SATISFACTION INDICATORS | FY Q3 | International terminal: Security inspection waiting time</v>
      </c>
    </row>
    <row r="7069" spans="1:14">
      <c r="A7069" t="s">
        <v>3</v>
      </c>
      <c r="B7069">
        <v>2012</v>
      </c>
      <c r="C7069" t="s">
        <v>5088</v>
      </c>
      <c r="D7069" t="s">
        <v>81</v>
      </c>
      <c r="E7069" t="s">
        <v>81</v>
      </c>
      <c r="F7069" t="s">
        <v>5097</v>
      </c>
      <c r="G7069">
        <v>43</v>
      </c>
      <c r="H7069" t="s">
        <v>5203</v>
      </c>
      <c r="I7069">
        <v>2012</v>
      </c>
      <c r="J7069" t="s">
        <v>5091</v>
      </c>
      <c r="K7069" t="s">
        <v>6854</v>
      </c>
      <c r="L7069">
        <v>4.3370165749999998</v>
      </c>
      <c r="M7069" s="9" t="str">
        <f>Data[[#This Row],[schedule]]&amp;" | "&amp;Data[[#This Row],[section]]</f>
        <v xml:space="preserve">SCHEDULE 14: REPORT ON PASSENGER SATISFACTION INDICATORS | </v>
      </c>
      <c r="N7069" s="9" t="str">
        <f t="shared" si="110"/>
        <v>SCHEDULE 14: REPORT ON PASSENGER SATISFACTION INDICATORS | FY Q4 | International terminal: Security inspection waiting time</v>
      </c>
    </row>
    <row r="7070" spans="1:14">
      <c r="A7070" t="s">
        <v>3</v>
      </c>
      <c r="B7070">
        <v>2012</v>
      </c>
      <c r="C7070" t="s">
        <v>5088</v>
      </c>
      <c r="D7070" t="s">
        <v>81</v>
      </c>
      <c r="E7070" t="s">
        <v>81</v>
      </c>
      <c r="F7070" t="s">
        <v>5099</v>
      </c>
      <c r="G7070">
        <v>43</v>
      </c>
      <c r="H7070" t="s">
        <v>5203</v>
      </c>
      <c r="I7070">
        <v>2012</v>
      </c>
      <c r="J7070" t="s">
        <v>5091</v>
      </c>
      <c r="K7070" t="s">
        <v>6855</v>
      </c>
      <c r="L7070">
        <v>4.2852797316222926</v>
      </c>
      <c r="M7070" s="9" t="str">
        <f>Data[[#This Row],[schedule]]&amp;" | "&amp;Data[[#This Row],[section]]</f>
        <v xml:space="preserve">SCHEDULE 14: REPORT ON PASSENGER SATISFACTION INDICATORS | </v>
      </c>
      <c r="N7070" s="9" t="str">
        <f t="shared" si="110"/>
        <v>SCHEDULE 14: REPORT ON PASSENGER SATISFACTION INDICATORS | Annual average | International terminal: Security inspection waiting time</v>
      </c>
    </row>
    <row r="7071" spans="1:14">
      <c r="A7071" t="s">
        <v>3</v>
      </c>
      <c r="B7071">
        <v>2012</v>
      </c>
      <c r="C7071" t="s">
        <v>5088</v>
      </c>
      <c r="D7071" t="s">
        <v>81</v>
      </c>
      <c r="E7071" t="s">
        <v>81</v>
      </c>
      <c r="F7071" t="s">
        <v>5089</v>
      </c>
      <c r="G7071">
        <v>44</v>
      </c>
      <c r="H7071" t="s">
        <v>5207</v>
      </c>
      <c r="I7071">
        <v>2012</v>
      </c>
      <c r="J7071" t="s">
        <v>5091</v>
      </c>
      <c r="K7071" t="s">
        <v>6856</v>
      </c>
      <c r="L7071">
        <v>4.0681818181818183</v>
      </c>
      <c r="M7071" s="9" t="str">
        <f>Data[[#This Row],[schedule]]&amp;" | "&amp;Data[[#This Row],[section]]</f>
        <v xml:space="preserve">SCHEDULE 14: REPORT ON PASSENGER SATISFACTION INDICATORS | </v>
      </c>
      <c r="N7071" s="9" t="str">
        <f t="shared" si="110"/>
        <v>SCHEDULE 14: REPORT ON PASSENGER SATISFACTION INDICATORS | FY Q1 | International terminal: Check-in waiting time</v>
      </c>
    </row>
    <row r="7072" spans="1:14">
      <c r="A7072" t="s">
        <v>3</v>
      </c>
      <c r="B7072">
        <v>2012</v>
      </c>
      <c r="C7072" t="s">
        <v>5088</v>
      </c>
      <c r="D7072" t="s">
        <v>81</v>
      </c>
      <c r="E7072" t="s">
        <v>81</v>
      </c>
      <c r="F7072" t="s">
        <v>5093</v>
      </c>
      <c r="G7072">
        <v>44</v>
      </c>
      <c r="H7072" t="s">
        <v>5207</v>
      </c>
      <c r="I7072">
        <v>2012</v>
      </c>
      <c r="J7072" t="s">
        <v>5091</v>
      </c>
      <c r="K7072" t="s">
        <v>6857</v>
      </c>
      <c r="L7072">
        <v>4.1159420289855086</v>
      </c>
      <c r="M7072" s="9" t="str">
        <f>Data[[#This Row],[schedule]]&amp;" | "&amp;Data[[#This Row],[section]]</f>
        <v xml:space="preserve">SCHEDULE 14: REPORT ON PASSENGER SATISFACTION INDICATORS | </v>
      </c>
      <c r="N7072" s="9" t="str">
        <f t="shared" si="110"/>
        <v>SCHEDULE 14: REPORT ON PASSENGER SATISFACTION INDICATORS | FY Q2 | International terminal: Check-in waiting time</v>
      </c>
    </row>
    <row r="7073" spans="1:14">
      <c r="A7073" t="s">
        <v>3</v>
      </c>
      <c r="B7073">
        <v>2012</v>
      </c>
      <c r="C7073" t="s">
        <v>5088</v>
      </c>
      <c r="D7073" t="s">
        <v>81</v>
      </c>
      <c r="E7073" t="s">
        <v>81</v>
      </c>
      <c r="F7073" t="s">
        <v>5095</v>
      </c>
      <c r="G7073">
        <v>44</v>
      </c>
      <c r="H7073" t="s">
        <v>5207</v>
      </c>
      <c r="I7073">
        <v>2012</v>
      </c>
      <c r="J7073" t="s">
        <v>5091</v>
      </c>
      <c r="K7073" t="s">
        <v>6858</v>
      </c>
      <c r="L7073">
        <v>4.0445859869999996</v>
      </c>
      <c r="M7073" s="9" t="str">
        <f>Data[[#This Row],[schedule]]&amp;" | "&amp;Data[[#This Row],[section]]</f>
        <v xml:space="preserve">SCHEDULE 14: REPORT ON PASSENGER SATISFACTION INDICATORS | </v>
      </c>
      <c r="N7073" s="9" t="str">
        <f t="shared" si="110"/>
        <v>SCHEDULE 14: REPORT ON PASSENGER SATISFACTION INDICATORS | FY Q3 | International terminal: Check-in waiting time</v>
      </c>
    </row>
    <row r="7074" spans="1:14">
      <c r="A7074" t="s">
        <v>3</v>
      </c>
      <c r="B7074">
        <v>2012</v>
      </c>
      <c r="C7074" t="s">
        <v>5088</v>
      </c>
      <c r="D7074" t="s">
        <v>81</v>
      </c>
      <c r="E7074" t="s">
        <v>81</v>
      </c>
      <c r="F7074" t="s">
        <v>5097</v>
      </c>
      <c r="G7074">
        <v>44</v>
      </c>
      <c r="H7074" t="s">
        <v>5207</v>
      </c>
      <c r="I7074">
        <v>2012</v>
      </c>
      <c r="J7074" t="s">
        <v>5091</v>
      </c>
      <c r="K7074" t="s">
        <v>6859</v>
      </c>
      <c r="L7074">
        <v>4.0916030540000001</v>
      </c>
      <c r="M7074" s="9" t="str">
        <f>Data[[#This Row],[schedule]]&amp;" | "&amp;Data[[#This Row],[section]]</f>
        <v xml:space="preserve">SCHEDULE 14: REPORT ON PASSENGER SATISFACTION INDICATORS | </v>
      </c>
      <c r="N7074" s="9" t="str">
        <f t="shared" si="110"/>
        <v>SCHEDULE 14: REPORT ON PASSENGER SATISFACTION INDICATORS | FY Q4 | International terminal: Check-in waiting time</v>
      </c>
    </row>
    <row r="7075" spans="1:14">
      <c r="A7075" t="s">
        <v>3</v>
      </c>
      <c r="B7075">
        <v>2012</v>
      </c>
      <c r="C7075" t="s">
        <v>5088</v>
      </c>
      <c r="D7075" t="s">
        <v>81</v>
      </c>
      <c r="E7075" t="s">
        <v>81</v>
      </c>
      <c r="F7075" t="s">
        <v>5099</v>
      </c>
      <c r="G7075">
        <v>44</v>
      </c>
      <c r="H7075" t="s">
        <v>5207</v>
      </c>
      <c r="I7075">
        <v>2012</v>
      </c>
      <c r="J7075" t="s">
        <v>5091</v>
      </c>
      <c r="K7075" t="s">
        <v>6860</v>
      </c>
      <c r="L7075">
        <v>4.0800782220416467</v>
      </c>
      <c r="M7075" s="9" t="str">
        <f>Data[[#This Row],[schedule]]&amp;" | "&amp;Data[[#This Row],[section]]</f>
        <v xml:space="preserve">SCHEDULE 14: REPORT ON PASSENGER SATISFACTION INDICATORS | </v>
      </c>
      <c r="N7075" s="9" t="str">
        <f t="shared" si="110"/>
        <v>SCHEDULE 14: REPORT ON PASSENGER SATISFACTION INDICATORS | Annual average | International terminal: Check-in waiting time</v>
      </c>
    </row>
    <row r="7076" spans="1:14">
      <c r="A7076" t="s">
        <v>3</v>
      </c>
      <c r="B7076">
        <v>2012</v>
      </c>
      <c r="C7076" t="s">
        <v>5088</v>
      </c>
      <c r="D7076" t="s">
        <v>81</v>
      </c>
      <c r="E7076" t="s">
        <v>81</v>
      </c>
      <c r="F7076" t="s">
        <v>5089</v>
      </c>
      <c r="G7076">
        <v>45</v>
      </c>
      <c r="H7076" t="s">
        <v>5212</v>
      </c>
      <c r="I7076">
        <v>2012</v>
      </c>
      <c r="J7076" t="s">
        <v>5091</v>
      </c>
      <c r="K7076" t="s">
        <v>6861</v>
      </c>
      <c r="L7076">
        <v>4.3756345177664961</v>
      </c>
      <c r="M7076" s="9" t="str">
        <f>Data[[#This Row],[schedule]]&amp;" | "&amp;Data[[#This Row],[section]]</f>
        <v xml:space="preserve">SCHEDULE 14: REPORT ON PASSENGER SATISFACTION INDICATORS | </v>
      </c>
      <c r="N7076" s="9" t="str">
        <f t="shared" si="110"/>
        <v>SCHEDULE 14: REPORT ON PASSENGER SATISFACTION INDICATORS | FY Q1 | International terminal: Feeling of being safe and secure</v>
      </c>
    </row>
    <row r="7077" spans="1:14">
      <c r="A7077" t="s">
        <v>3</v>
      </c>
      <c r="B7077">
        <v>2012</v>
      </c>
      <c r="C7077" t="s">
        <v>5088</v>
      </c>
      <c r="D7077" t="s">
        <v>81</v>
      </c>
      <c r="E7077" t="s">
        <v>81</v>
      </c>
      <c r="F7077" t="s">
        <v>5093</v>
      </c>
      <c r="G7077">
        <v>45</v>
      </c>
      <c r="H7077" t="s">
        <v>5212</v>
      </c>
      <c r="I7077">
        <v>2012</v>
      </c>
      <c r="J7077" t="s">
        <v>5091</v>
      </c>
      <c r="K7077" t="s">
        <v>6862</v>
      </c>
      <c r="L7077">
        <v>4.4642857142857162</v>
      </c>
      <c r="M7077" s="9" t="str">
        <f>Data[[#This Row],[schedule]]&amp;" | "&amp;Data[[#This Row],[section]]</f>
        <v xml:space="preserve">SCHEDULE 14: REPORT ON PASSENGER SATISFACTION INDICATORS | </v>
      </c>
      <c r="N7077" s="9" t="str">
        <f t="shared" si="110"/>
        <v>SCHEDULE 14: REPORT ON PASSENGER SATISFACTION INDICATORS | FY Q2 | International terminal: Feeling of being safe and secure</v>
      </c>
    </row>
    <row r="7078" spans="1:14">
      <c r="A7078" t="s">
        <v>3</v>
      </c>
      <c r="B7078">
        <v>2012</v>
      </c>
      <c r="C7078" t="s">
        <v>5088</v>
      </c>
      <c r="D7078" t="s">
        <v>81</v>
      </c>
      <c r="E7078" t="s">
        <v>81</v>
      </c>
      <c r="F7078" t="s">
        <v>5095</v>
      </c>
      <c r="G7078">
        <v>45</v>
      </c>
      <c r="H7078" t="s">
        <v>5212</v>
      </c>
      <c r="I7078">
        <v>2012</v>
      </c>
      <c r="J7078" t="s">
        <v>5091</v>
      </c>
      <c r="K7078" t="s">
        <v>6205</v>
      </c>
      <c r="L7078">
        <v>4.3150000000000004</v>
      </c>
      <c r="M7078" s="9" t="str">
        <f>Data[[#This Row],[schedule]]&amp;" | "&amp;Data[[#This Row],[section]]</f>
        <v xml:space="preserve">SCHEDULE 14: REPORT ON PASSENGER SATISFACTION INDICATORS | </v>
      </c>
      <c r="N7078" s="9" t="str">
        <f t="shared" si="110"/>
        <v>SCHEDULE 14: REPORT ON PASSENGER SATISFACTION INDICATORS | FY Q3 | International terminal: Feeling of being safe and secure</v>
      </c>
    </row>
    <row r="7079" spans="1:14">
      <c r="A7079" t="s">
        <v>3</v>
      </c>
      <c r="B7079">
        <v>2012</v>
      </c>
      <c r="C7079" t="s">
        <v>5088</v>
      </c>
      <c r="D7079" t="s">
        <v>81</v>
      </c>
      <c r="E7079" t="s">
        <v>81</v>
      </c>
      <c r="F7079" t="s">
        <v>5097</v>
      </c>
      <c r="G7079">
        <v>45</v>
      </c>
      <c r="H7079" t="s">
        <v>5212</v>
      </c>
      <c r="I7079">
        <v>2012</v>
      </c>
      <c r="J7079" t="s">
        <v>5091</v>
      </c>
      <c r="K7079" t="s">
        <v>6863</v>
      </c>
      <c r="L7079">
        <v>4.4722222220000001</v>
      </c>
      <c r="M7079" s="9" t="str">
        <f>Data[[#This Row],[schedule]]&amp;" | "&amp;Data[[#This Row],[section]]</f>
        <v xml:space="preserve">SCHEDULE 14: REPORT ON PASSENGER SATISFACTION INDICATORS | </v>
      </c>
      <c r="N7079" s="9" t="str">
        <f t="shared" si="110"/>
        <v>SCHEDULE 14: REPORT ON PASSENGER SATISFACTION INDICATORS | FY Q4 | International terminal: Feeling of being safe and secure</v>
      </c>
    </row>
    <row r="7080" spans="1:14">
      <c r="A7080" t="s">
        <v>3</v>
      </c>
      <c r="B7080">
        <v>2012</v>
      </c>
      <c r="C7080" t="s">
        <v>5088</v>
      </c>
      <c r="D7080" t="s">
        <v>81</v>
      </c>
      <c r="E7080" t="s">
        <v>81</v>
      </c>
      <c r="F7080" t="s">
        <v>5099</v>
      </c>
      <c r="G7080">
        <v>45</v>
      </c>
      <c r="H7080" t="s">
        <v>5212</v>
      </c>
      <c r="I7080">
        <v>2012</v>
      </c>
      <c r="J7080" t="s">
        <v>5091</v>
      </c>
      <c r="K7080" t="s">
        <v>6864</v>
      </c>
      <c r="L7080">
        <v>4.4067856136443604</v>
      </c>
      <c r="M7080" s="9" t="str">
        <f>Data[[#This Row],[schedule]]&amp;" | "&amp;Data[[#This Row],[section]]</f>
        <v xml:space="preserve">SCHEDULE 14: REPORT ON PASSENGER SATISFACTION INDICATORS | </v>
      </c>
      <c r="N7080" s="9" t="str">
        <f t="shared" si="110"/>
        <v>SCHEDULE 14: REPORT ON PASSENGER SATISFACTION INDICATORS | Annual average | International terminal: Feeling of being safe and secure</v>
      </c>
    </row>
    <row r="7081" spans="1:14">
      <c r="A7081" t="s">
        <v>3</v>
      </c>
      <c r="B7081">
        <v>2012</v>
      </c>
      <c r="C7081" t="s">
        <v>5088</v>
      </c>
      <c r="D7081" t="s">
        <v>81</v>
      </c>
      <c r="E7081" t="s">
        <v>81</v>
      </c>
      <c r="F7081" t="s">
        <v>5089</v>
      </c>
      <c r="G7081">
        <v>46</v>
      </c>
      <c r="H7081" t="s">
        <v>5218</v>
      </c>
      <c r="I7081">
        <v>2012</v>
      </c>
      <c r="J7081" t="s">
        <v>5091</v>
      </c>
      <c r="K7081" t="s">
        <v>6865</v>
      </c>
      <c r="L7081">
        <v>4.1309938672315774</v>
      </c>
      <c r="M7081" s="9" t="str">
        <f>Data[[#This Row],[schedule]]&amp;" | "&amp;Data[[#This Row],[section]]</f>
        <v xml:space="preserve">SCHEDULE 14: REPORT ON PASSENGER SATISFACTION INDICATORS | </v>
      </c>
      <c r="N7081" s="9" t="str">
        <f t="shared" si="110"/>
        <v>SCHEDULE 14: REPORT ON PASSENGER SATISFACTION INDICATORS | FY Q1 | International terminal: Average survey score</v>
      </c>
    </row>
    <row r="7082" spans="1:14">
      <c r="A7082" t="s">
        <v>3</v>
      </c>
      <c r="B7082">
        <v>2012</v>
      </c>
      <c r="C7082" t="s">
        <v>5088</v>
      </c>
      <c r="D7082" t="s">
        <v>81</v>
      </c>
      <c r="E7082" t="s">
        <v>81</v>
      </c>
      <c r="F7082" t="s">
        <v>5093</v>
      </c>
      <c r="G7082">
        <v>46</v>
      </c>
      <c r="H7082" t="s">
        <v>5218</v>
      </c>
      <c r="I7082">
        <v>2012</v>
      </c>
      <c r="J7082" t="s">
        <v>5091</v>
      </c>
      <c r="K7082" t="s">
        <v>6866</v>
      </c>
      <c r="L7082">
        <v>4.2599294013543227</v>
      </c>
      <c r="M7082" s="9" t="str">
        <f>Data[[#This Row],[schedule]]&amp;" | "&amp;Data[[#This Row],[section]]</f>
        <v xml:space="preserve">SCHEDULE 14: REPORT ON PASSENGER SATISFACTION INDICATORS | </v>
      </c>
      <c r="N7082" s="9" t="str">
        <f t="shared" si="110"/>
        <v>SCHEDULE 14: REPORT ON PASSENGER SATISFACTION INDICATORS | FY Q2 | International terminal: Average survey score</v>
      </c>
    </row>
    <row r="7083" spans="1:14">
      <c r="A7083" t="s">
        <v>3</v>
      </c>
      <c r="B7083">
        <v>2012</v>
      </c>
      <c r="C7083" t="s">
        <v>5088</v>
      </c>
      <c r="D7083" t="s">
        <v>81</v>
      </c>
      <c r="E7083" t="s">
        <v>81</v>
      </c>
      <c r="F7083" t="s">
        <v>5095</v>
      </c>
      <c r="G7083">
        <v>46</v>
      </c>
      <c r="H7083" t="s">
        <v>5218</v>
      </c>
      <c r="I7083">
        <v>2012</v>
      </c>
      <c r="J7083" t="s">
        <v>5091</v>
      </c>
      <c r="K7083" t="s">
        <v>6867</v>
      </c>
      <c r="L7083">
        <v>4.1240828729999999</v>
      </c>
      <c r="M7083" s="9" t="str">
        <f>Data[[#This Row],[schedule]]&amp;" | "&amp;Data[[#This Row],[section]]</f>
        <v xml:space="preserve">SCHEDULE 14: REPORT ON PASSENGER SATISFACTION INDICATORS | </v>
      </c>
      <c r="N7083" s="9" t="str">
        <f t="shared" si="110"/>
        <v>SCHEDULE 14: REPORT ON PASSENGER SATISFACTION INDICATORS | FY Q3 | International terminal: Average survey score</v>
      </c>
    </row>
    <row r="7084" spans="1:14">
      <c r="A7084" t="s">
        <v>3</v>
      </c>
      <c r="B7084">
        <v>2012</v>
      </c>
      <c r="C7084" t="s">
        <v>5088</v>
      </c>
      <c r="D7084" t="s">
        <v>81</v>
      </c>
      <c r="E7084" t="s">
        <v>81</v>
      </c>
      <c r="F7084" t="s">
        <v>5097</v>
      </c>
      <c r="G7084">
        <v>46</v>
      </c>
      <c r="H7084" t="s">
        <v>5218</v>
      </c>
      <c r="I7084">
        <v>2012</v>
      </c>
      <c r="J7084" t="s">
        <v>5091</v>
      </c>
      <c r="K7084" t="s">
        <v>6868</v>
      </c>
      <c r="L7084">
        <v>4.278327977</v>
      </c>
      <c r="M7084" s="9" t="str">
        <f>Data[[#This Row],[schedule]]&amp;" | "&amp;Data[[#This Row],[section]]</f>
        <v xml:space="preserve">SCHEDULE 14: REPORT ON PASSENGER SATISFACTION INDICATORS | </v>
      </c>
      <c r="N7084" s="9" t="str">
        <f t="shared" si="110"/>
        <v>SCHEDULE 14: REPORT ON PASSENGER SATISFACTION INDICATORS | FY Q4 | International terminal: Average survey score</v>
      </c>
    </row>
    <row r="7085" spans="1:14">
      <c r="A7085" t="s">
        <v>3</v>
      </c>
      <c r="B7085">
        <v>2012</v>
      </c>
      <c r="C7085" t="s">
        <v>5088</v>
      </c>
      <c r="D7085" t="s">
        <v>81</v>
      </c>
      <c r="E7085" t="s">
        <v>81</v>
      </c>
      <c r="F7085" t="s">
        <v>5099</v>
      </c>
      <c r="G7085">
        <v>46</v>
      </c>
      <c r="H7085" t="s">
        <v>5218</v>
      </c>
      <c r="I7085">
        <v>2012</v>
      </c>
      <c r="J7085" t="s">
        <v>5091</v>
      </c>
      <c r="K7085" t="s">
        <v>6869</v>
      </c>
      <c r="L7085">
        <v>4.198333529739994</v>
      </c>
      <c r="M7085" s="9" t="str">
        <f>Data[[#This Row],[schedule]]&amp;" | "&amp;Data[[#This Row],[section]]</f>
        <v xml:space="preserve">SCHEDULE 14: REPORT ON PASSENGER SATISFACTION INDICATORS | </v>
      </c>
      <c r="N7085" s="9" t="str">
        <f t="shared" si="110"/>
        <v>SCHEDULE 14: REPORT ON PASSENGER SATISFACTION INDICATORS | Annual average | International terminal: Average survey score</v>
      </c>
    </row>
    <row r="7086" spans="1:14">
      <c r="A7086" t="s">
        <v>3</v>
      </c>
      <c r="B7086">
        <v>2012</v>
      </c>
      <c r="C7086" t="s">
        <v>5223</v>
      </c>
      <c r="D7086" t="s">
        <v>81</v>
      </c>
      <c r="E7086" t="s">
        <v>81</v>
      </c>
      <c r="F7086" t="s">
        <v>5224</v>
      </c>
      <c r="G7086">
        <v>8</v>
      </c>
      <c r="H7086" t="s">
        <v>5225</v>
      </c>
      <c r="I7086">
        <v>2012</v>
      </c>
      <c r="J7086" t="s">
        <v>4988</v>
      </c>
      <c r="K7086" t="s">
        <v>458</v>
      </c>
      <c r="L7086">
        <v>0</v>
      </c>
      <c r="M7086" s="9" t="str">
        <f>Data[[#This Row],[schedule]]&amp;" | "&amp;Data[[#This Row],[section]]</f>
        <v xml:space="preserve">SCHEDULE 11: REPORT ON RELIABILITY MEASURES | </v>
      </c>
      <c r="N7086" s="9" t="str">
        <f t="shared" si="110"/>
        <v>SCHEDULE 11: REPORT ON RELIABILITY MEASURES | Interruptions to: Runway | Caused by: Airports</v>
      </c>
    </row>
    <row r="7087" spans="1:14">
      <c r="A7087" t="s">
        <v>3</v>
      </c>
      <c r="B7087">
        <v>2012</v>
      </c>
      <c r="C7087" t="s">
        <v>5223</v>
      </c>
      <c r="D7087" t="s">
        <v>81</v>
      </c>
      <c r="E7087" t="s">
        <v>81</v>
      </c>
      <c r="F7087" t="s">
        <v>5224</v>
      </c>
      <c r="G7087">
        <v>8</v>
      </c>
      <c r="H7087" t="s">
        <v>5225</v>
      </c>
      <c r="I7087">
        <v>2012</v>
      </c>
      <c r="J7087" t="s">
        <v>5226</v>
      </c>
      <c r="K7087" t="s">
        <v>458</v>
      </c>
      <c r="L7087">
        <v>0</v>
      </c>
      <c r="M7087" s="9" t="str">
        <f>Data[[#This Row],[schedule]]&amp;" | "&amp;Data[[#This Row],[section]]</f>
        <v xml:space="preserve">SCHEDULE 11: REPORT ON RELIABILITY MEASURES | </v>
      </c>
      <c r="N7087" s="9" t="str">
        <f t="shared" si="110"/>
        <v>SCHEDULE 11: REPORT ON RELIABILITY MEASURES | Interruptions to: Runway | Caused by: Airports</v>
      </c>
    </row>
    <row r="7088" spans="1:14">
      <c r="A7088" t="s">
        <v>3</v>
      </c>
      <c r="B7088">
        <v>2012</v>
      </c>
      <c r="C7088" t="s">
        <v>5223</v>
      </c>
      <c r="D7088" t="s">
        <v>81</v>
      </c>
      <c r="E7088" t="s">
        <v>81</v>
      </c>
      <c r="F7088" t="s">
        <v>5224</v>
      </c>
      <c r="G7088">
        <v>8</v>
      </c>
      <c r="H7088" t="s">
        <v>5225</v>
      </c>
      <c r="I7088">
        <v>2012</v>
      </c>
      <c r="J7088" t="s">
        <v>5227</v>
      </c>
      <c r="K7088" t="s">
        <v>458</v>
      </c>
      <c r="L7088">
        <v>0</v>
      </c>
      <c r="M7088" s="9" t="str">
        <f>Data[[#This Row],[schedule]]&amp;" | "&amp;Data[[#This Row],[section]]</f>
        <v xml:space="preserve">SCHEDULE 11: REPORT ON RELIABILITY MEASURES | </v>
      </c>
      <c r="N7088" s="9" t="str">
        <f t="shared" si="110"/>
        <v>SCHEDULE 11: REPORT ON RELIABILITY MEASURES | Interruptions to: Runway | Caused by: Airports</v>
      </c>
    </row>
    <row r="7089" spans="1:14">
      <c r="A7089" t="s">
        <v>3</v>
      </c>
      <c r="B7089">
        <v>2012</v>
      </c>
      <c r="C7089" t="s">
        <v>5223</v>
      </c>
      <c r="D7089" t="s">
        <v>81</v>
      </c>
      <c r="E7089" t="s">
        <v>81</v>
      </c>
      <c r="F7089" t="s">
        <v>5224</v>
      </c>
      <c r="G7089">
        <v>9</v>
      </c>
      <c r="H7089" t="s">
        <v>5228</v>
      </c>
      <c r="I7089">
        <v>2012</v>
      </c>
      <c r="J7089" t="s">
        <v>4988</v>
      </c>
      <c r="K7089" t="s">
        <v>458</v>
      </c>
      <c r="L7089">
        <v>0</v>
      </c>
      <c r="M7089" s="9" t="str">
        <f>Data[[#This Row],[schedule]]&amp;" | "&amp;Data[[#This Row],[section]]</f>
        <v xml:space="preserve">SCHEDULE 11: REPORT ON RELIABILITY MEASURES | </v>
      </c>
      <c r="N7089" s="9" t="str">
        <f t="shared" si="110"/>
        <v>SCHEDULE 11: REPORT ON RELIABILITY MEASURES | Interruptions to: Runway | Caused by: Airlines/Other</v>
      </c>
    </row>
    <row r="7090" spans="1:14">
      <c r="A7090" t="s">
        <v>3</v>
      </c>
      <c r="B7090">
        <v>2012</v>
      </c>
      <c r="C7090" t="s">
        <v>5223</v>
      </c>
      <c r="D7090" t="s">
        <v>81</v>
      </c>
      <c r="E7090" t="s">
        <v>81</v>
      </c>
      <c r="F7090" t="s">
        <v>5224</v>
      </c>
      <c r="G7090">
        <v>9</v>
      </c>
      <c r="H7090" t="s">
        <v>5228</v>
      </c>
      <c r="I7090">
        <v>2012</v>
      </c>
      <c r="J7090" t="s">
        <v>5226</v>
      </c>
      <c r="K7090" t="s">
        <v>458</v>
      </c>
      <c r="L7090">
        <v>0</v>
      </c>
      <c r="M7090" s="9" t="str">
        <f>Data[[#This Row],[schedule]]&amp;" | "&amp;Data[[#This Row],[section]]</f>
        <v xml:space="preserve">SCHEDULE 11: REPORT ON RELIABILITY MEASURES | </v>
      </c>
      <c r="N7090" s="9" t="str">
        <f t="shared" si="110"/>
        <v>SCHEDULE 11: REPORT ON RELIABILITY MEASURES | Interruptions to: Runway | Caused by: Airlines/Other</v>
      </c>
    </row>
    <row r="7091" spans="1:14">
      <c r="A7091" t="s">
        <v>3</v>
      </c>
      <c r="B7091">
        <v>2012</v>
      </c>
      <c r="C7091" t="s">
        <v>5223</v>
      </c>
      <c r="D7091" t="s">
        <v>81</v>
      </c>
      <c r="E7091" t="s">
        <v>81</v>
      </c>
      <c r="F7091" t="s">
        <v>5224</v>
      </c>
      <c r="G7091">
        <v>9</v>
      </c>
      <c r="H7091" t="s">
        <v>5228</v>
      </c>
      <c r="I7091">
        <v>2012</v>
      </c>
      <c r="J7091" t="s">
        <v>5227</v>
      </c>
      <c r="K7091" t="s">
        <v>458</v>
      </c>
      <c r="L7091">
        <v>0</v>
      </c>
      <c r="M7091" s="9" t="str">
        <f>Data[[#This Row],[schedule]]&amp;" | "&amp;Data[[#This Row],[section]]</f>
        <v xml:space="preserve">SCHEDULE 11: REPORT ON RELIABILITY MEASURES | </v>
      </c>
      <c r="N7091" s="9" t="str">
        <f t="shared" si="110"/>
        <v>SCHEDULE 11: REPORT ON RELIABILITY MEASURES | Interruptions to: Runway | Caused by: Airlines/Other</v>
      </c>
    </row>
    <row r="7092" spans="1:14">
      <c r="A7092" t="s">
        <v>3</v>
      </c>
      <c r="B7092">
        <v>2012</v>
      </c>
      <c r="C7092" t="s">
        <v>5223</v>
      </c>
      <c r="D7092" t="s">
        <v>81</v>
      </c>
      <c r="E7092" t="s">
        <v>81</v>
      </c>
      <c r="F7092" t="s">
        <v>5224</v>
      </c>
      <c r="G7092">
        <v>10</v>
      </c>
      <c r="H7092" t="s">
        <v>5229</v>
      </c>
      <c r="I7092">
        <v>2012</v>
      </c>
      <c r="J7092" t="s">
        <v>4988</v>
      </c>
      <c r="K7092" t="s">
        <v>458</v>
      </c>
      <c r="L7092">
        <v>0</v>
      </c>
      <c r="M7092" s="9" t="str">
        <f>Data[[#This Row],[schedule]]&amp;" | "&amp;Data[[#This Row],[section]]</f>
        <v xml:space="preserve">SCHEDULE 11: REPORT ON RELIABILITY MEASURES | </v>
      </c>
      <c r="N7092" s="9" t="str">
        <f t="shared" si="110"/>
        <v>SCHEDULE 11: REPORT ON RELIABILITY MEASURES | Interruptions to: Runway | Caused by: Undetermined reasons</v>
      </c>
    </row>
    <row r="7093" spans="1:14">
      <c r="A7093" t="s">
        <v>3</v>
      </c>
      <c r="B7093">
        <v>2012</v>
      </c>
      <c r="C7093" t="s">
        <v>5223</v>
      </c>
      <c r="D7093" t="s">
        <v>81</v>
      </c>
      <c r="E7093" t="s">
        <v>81</v>
      </c>
      <c r="F7093" t="s">
        <v>5224</v>
      </c>
      <c r="G7093">
        <v>10</v>
      </c>
      <c r="H7093" t="s">
        <v>5229</v>
      </c>
      <c r="I7093">
        <v>2012</v>
      </c>
      <c r="J7093" t="s">
        <v>5226</v>
      </c>
      <c r="K7093" t="s">
        <v>458</v>
      </c>
      <c r="L7093">
        <v>0</v>
      </c>
      <c r="M7093" s="9" t="str">
        <f>Data[[#This Row],[schedule]]&amp;" | "&amp;Data[[#This Row],[section]]</f>
        <v xml:space="preserve">SCHEDULE 11: REPORT ON RELIABILITY MEASURES | </v>
      </c>
      <c r="N7093" s="9" t="str">
        <f t="shared" si="110"/>
        <v>SCHEDULE 11: REPORT ON RELIABILITY MEASURES | Interruptions to: Runway | Caused by: Undetermined reasons</v>
      </c>
    </row>
    <row r="7094" spans="1:14">
      <c r="A7094" t="s">
        <v>3</v>
      </c>
      <c r="B7094">
        <v>2012</v>
      </c>
      <c r="C7094" t="s">
        <v>5223</v>
      </c>
      <c r="D7094" t="s">
        <v>81</v>
      </c>
      <c r="E7094" t="s">
        <v>81</v>
      </c>
      <c r="F7094" t="s">
        <v>5224</v>
      </c>
      <c r="G7094">
        <v>10</v>
      </c>
      <c r="H7094" t="s">
        <v>5229</v>
      </c>
      <c r="I7094">
        <v>2012</v>
      </c>
      <c r="J7094" t="s">
        <v>5227</v>
      </c>
      <c r="K7094" t="s">
        <v>458</v>
      </c>
      <c r="L7094">
        <v>0</v>
      </c>
      <c r="M7094" s="9" t="str">
        <f>Data[[#This Row],[schedule]]&amp;" | "&amp;Data[[#This Row],[section]]</f>
        <v xml:space="preserve">SCHEDULE 11: REPORT ON RELIABILITY MEASURES | </v>
      </c>
      <c r="N7094" s="9" t="str">
        <f t="shared" si="110"/>
        <v>SCHEDULE 11: REPORT ON RELIABILITY MEASURES | Interruptions to: Runway | Caused by: Undetermined reasons</v>
      </c>
    </row>
    <row r="7095" spans="1:14">
      <c r="A7095" t="s">
        <v>3</v>
      </c>
      <c r="B7095">
        <v>2012</v>
      </c>
      <c r="C7095" t="s">
        <v>5223</v>
      </c>
      <c r="D7095" t="s">
        <v>81</v>
      </c>
      <c r="E7095" t="s">
        <v>81</v>
      </c>
      <c r="F7095" t="s">
        <v>5224</v>
      </c>
      <c r="G7095">
        <v>11</v>
      </c>
      <c r="H7095" t="s">
        <v>60</v>
      </c>
      <c r="I7095">
        <v>2012</v>
      </c>
      <c r="J7095" t="s">
        <v>4988</v>
      </c>
      <c r="K7095" t="s">
        <v>458</v>
      </c>
      <c r="L7095">
        <v>0</v>
      </c>
      <c r="M7095" s="9" t="str">
        <f>Data[[#This Row],[schedule]]&amp;" | "&amp;Data[[#This Row],[section]]</f>
        <v xml:space="preserve">SCHEDULE 11: REPORT ON RELIABILITY MEASURES | </v>
      </c>
      <c r="N7095" s="9" t="str">
        <f t="shared" si="110"/>
        <v>SCHEDULE 11: REPORT ON RELIABILITY MEASURES | Interruptions to: Runway | Total</v>
      </c>
    </row>
    <row r="7096" spans="1:14">
      <c r="A7096" t="s">
        <v>3</v>
      </c>
      <c r="B7096">
        <v>2012</v>
      </c>
      <c r="C7096" t="s">
        <v>5223</v>
      </c>
      <c r="D7096" t="s">
        <v>81</v>
      </c>
      <c r="E7096" t="s">
        <v>81</v>
      </c>
      <c r="F7096" t="s">
        <v>5224</v>
      </c>
      <c r="G7096">
        <v>11</v>
      </c>
      <c r="H7096" t="s">
        <v>60</v>
      </c>
      <c r="I7096">
        <v>2012</v>
      </c>
      <c r="J7096" t="s">
        <v>5226</v>
      </c>
      <c r="K7096" t="s">
        <v>5230</v>
      </c>
      <c r="M7096" s="9" t="str">
        <f>Data[[#This Row],[schedule]]&amp;" | "&amp;Data[[#This Row],[section]]</f>
        <v xml:space="preserve">SCHEDULE 11: REPORT ON RELIABILITY MEASURES | </v>
      </c>
      <c r="N7096" s="9" t="str">
        <f t="shared" si="110"/>
        <v>SCHEDULE 11: REPORT ON RELIABILITY MEASURES | Interruptions to: Runway | Total</v>
      </c>
    </row>
    <row r="7097" spans="1:14">
      <c r="A7097" t="s">
        <v>3</v>
      </c>
      <c r="B7097">
        <v>2012</v>
      </c>
      <c r="C7097" t="s">
        <v>5223</v>
      </c>
      <c r="D7097" t="s">
        <v>81</v>
      </c>
      <c r="E7097" t="s">
        <v>81</v>
      </c>
      <c r="F7097" t="s">
        <v>5224</v>
      </c>
      <c r="G7097">
        <v>11</v>
      </c>
      <c r="H7097" t="s">
        <v>60</v>
      </c>
      <c r="I7097">
        <v>2012</v>
      </c>
      <c r="J7097" t="s">
        <v>5227</v>
      </c>
      <c r="K7097" t="s">
        <v>5230</v>
      </c>
      <c r="M7097" s="9" t="str">
        <f>Data[[#This Row],[schedule]]&amp;" | "&amp;Data[[#This Row],[section]]</f>
        <v xml:space="preserve">SCHEDULE 11: REPORT ON RELIABILITY MEASURES | </v>
      </c>
      <c r="N7097" s="9" t="str">
        <f t="shared" si="110"/>
        <v>SCHEDULE 11: REPORT ON RELIABILITY MEASURES | Interruptions to: Runway | Total</v>
      </c>
    </row>
    <row r="7098" spans="1:14">
      <c r="A7098" t="s">
        <v>3</v>
      </c>
      <c r="B7098">
        <v>2012</v>
      </c>
      <c r="C7098" t="s">
        <v>5223</v>
      </c>
      <c r="D7098" t="s">
        <v>81</v>
      </c>
      <c r="E7098" t="s">
        <v>81</v>
      </c>
      <c r="F7098" t="s">
        <v>5231</v>
      </c>
      <c r="G7098">
        <v>14</v>
      </c>
      <c r="H7098" t="s">
        <v>5225</v>
      </c>
      <c r="I7098">
        <v>2012</v>
      </c>
      <c r="J7098" t="s">
        <v>4988</v>
      </c>
      <c r="K7098" t="s">
        <v>458</v>
      </c>
      <c r="L7098">
        <v>0</v>
      </c>
      <c r="M7098" s="9" t="str">
        <f>Data[[#This Row],[schedule]]&amp;" | "&amp;Data[[#This Row],[section]]</f>
        <v xml:space="preserve">SCHEDULE 11: REPORT ON RELIABILITY MEASURES | </v>
      </c>
      <c r="N7098" s="9" t="str">
        <f t="shared" si="110"/>
        <v>SCHEDULE 11: REPORT ON RELIABILITY MEASURES | Interruptions to: Taxiway | Caused by: Airports</v>
      </c>
    </row>
    <row r="7099" spans="1:14">
      <c r="A7099" t="s">
        <v>3</v>
      </c>
      <c r="B7099">
        <v>2012</v>
      </c>
      <c r="C7099" t="s">
        <v>5223</v>
      </c>
      <c r="D7099" t="s">
        <v>81</v>
      </c>
      <c r="E7099" t="s">
        <v>81</v>
      </c>
      <c r="F7099" t="s">
        <v>5231</v>
      </c>
      <c r="G7099">
        <v>14</v>
      </c>
      <c r="H7099" t="s">
        <v>5225</v>
      </c>
      <c r="I7099">
        <v>2012</v>
      </c>
      <c r="J7099" t="s">
        <v>5226</v>
      </c>
      <c r="K7099" t="s">
        <v>458</v>
      </c>
      <c r="L7099">
        <v>0</v>
      </c>
      <c r="M7099" s="9" t="str">
        <f>Data[[#This Row],[schedule]]&amp;" | "&amp;Data[[#This Row],[section]]</f>
        <v xml:space="preserve">SCHEDULE 11: REPORT ON RELIABILITY MEASURES | </v>
      </c>
      <c r="N7099" s="9" t="str">
        <f t="shared" si="110"/>
        <v>SCHEDULE 11: REPORT ON RELIABILITY MEASURES | Interruptions to: Taxiway | Caused by: Airports</v>
      </c>
    </row>
    <row r="7100" spans="1:14">
      <c r="A7100" t="s">
        <v>3</v>
      </c>
      <c r="B7100">
        <v>2012</v>
      </c>
      <c r="C7100" t="s">
        <v>5223</v>
      </c>
      <c r="D7100" t="s">
        <v>81</v>
      </c>
      <c r="E7100" t="s">
        <v>81</v>
      </c>
      <c r="F7100" t="s">
        <v>5231</v>
      </c>
      <c r="G7100">
        <v>14</v>
      </c>
      <c r="H7100" t="s">
        <v>5225</v>
      </c>
      <c r="I7100">
        <v>2012</v>
      </c>
      <c r="J7100" t="s">
        <v>5227</v>
      </c>
      <c r="K7100" t="s">
        <v>458</v>
      </c>
      <c r="L7100">
        <v>0</v>
      </c>
      <c r="M7100" s="9" t="str">
        <f>Data[[#This Row],[schedule]]&amp;" | "&amp;Data[[#This Row],[section]]</f>
        <v xml:space="preserve">SCHEDULE 11: REPORT ON RELIABILITY MEASURES | </v>
      </c>
      <c r="N7100" s="9" t="str">
        <f t="shared" si="110"/>
        <v>SCHEDULE 11: REPORT ON RELIABILITY MEASURES | Interruptions to: Taxiway | Caused by: Airports</v>
      </c>
    </row>
    <row r="7101" spans="1:14">
      <c r="A7101" t="s">
        <v>3</v>
      </c>
      <c r="B7101">
        <v>2012</v>
      </c>
      <c r="C7101" t="s">
        <v>5223</v>
      </c>
      <c r="D7101" t="s">
        <v>81</v>
      </c>
      <c r="E7101" t="s">
        <v>81</v>
      </c>
      <c r="F7101" t="s">
        <v>5231</v>
      </c>
      <c r="G7101">
        <v>15</v>
      </c>
      <c r="H7101" t="s">
        <v>5228</v>
      </c>
      <c r="I7101">
        <v>2012</v>
      </c>
      <c r="J7101" t="s">
        <v>4988</v>
      </c>
      <c r="K7101" t="s">
        <v>458</v>
      </c>
      <c r="L7101">
        <v>0</v>
      </c>
      <c r="M7101" s="9" t="str">
        <f>Data[[#This Row],[schedule]]&amp;" | "&amp;Data[[#This Row],[section]]</f>
        <v xml:space="preserve">SCHEDULE 11: REPORT ON RELIABILITY MEASURES | </v>
      </c>
      <c r="N7101" s="9" t="str">
        <f t="shared" si="110"/>
        <v>SCHEDULE 11: REPORT ON RELIABILITY MEASURES | Interruptions to: Taxiway | Caused by: Airlines/Other</v>
      </c>
    </row>
    <row r="7102" spans="1:14">
      <c r="A7102" t="s">
        <v>3</v>
      </c>
      <c r="B7102">
        <v>2012</v>
      </c>
      <c r="C7102" t="s">
        <v>5223</v>
      </c>
      <c r="D7102" t="s">
        <v>81</v>
      </c>
      <c r="E7102" t="s">
        <v>81</v>
      </c>
      <c r="F7102" t="s">
        <v>5231</v>
      </c>
      <c r="G7102">
        <v>15</v>
      </c>
      <c r="H7102" t="s">
        <v>5228</v>
      </c>
      <c r="I7102">
        <v>2012</v>
      </c>
      <c r="J7102" t="s">
        <v>5226</v>
      </c>
      <c r="K7102" t="s">
        <v>458</v>
      </c>
      <c r="L7102">
        <v>0</v>
      </c>
      <c r="M7102" s="9" t="str">
        <f>Data[[#This Row],[schedule]]&amp;" | "&amp;Data[[#This Row],[section]]</f>
        <v xml:space="preserve">SCHEDULE 11: REPORT ON RELIABILITY MEASURES | </v>
      </c>
      <c r="N7102" s="9" t="str">
        <f t="shared" si="110"/>
        <v>SCHEDULE 11: REPORT ON RELIABILITY MEASURES | Interruptions to: Taxiway | Caused by: Airlines/Other</v>
      </c>
    </row>
    <row r="7103" spans="1:14">
      <c r="A7103" t="s">
        <v>3</v>
      </c>
      <c r="B7103">
        <v>2012</v>
      </c>
      <c r="C7103" t="s">
        <v>5223</v>
      </c>
      <c r="D7103" t="s">
        <v>81</v>
      </c>
      <c r="E7103" t="s">
        <v>81</v>
      </c>
      <c r="F7103" t="s">
        <v>5231</v>
      </c>
      <c r="G7103">
        <v>15</v>
      </c>
      <c r="H7103" t="s">
        <v>5228</v>
      </c>
      <c r="I7103">
        <v>2012</v>
      </c>
      <c r="J7103" t="s">
        <v>5227</v>
      </c>
      <c r="K7103" t="s">
        <v>458</v>
      </c>
      <c r="L7103">
        <v>0</v>
      </c>
      <c r="M7103" s="9" t="str">
        <f>Data[[#This Row],[schedule]]&amp;" | "&amp;Data[[#This Row],[section]]</f>
        <v xml:space="preserve">SCHEDULE 11: REPORT ON RELIABILITY MEASURES | </v>
      </c>
      <c r="N7103" s="9" t="str">
        <f t="shared" si="110"/>
        <v>SCHEDULE 11: REPORT ON RELIABILITY MEASURES | Interruptions to: Taxiway | Caused by: Airlines/Other</v>
      </c>
    </row>
    <row r="7104" spans="1:14">
      <c r="A7104" t="s">
        <v>3</v>
      </c>
      <c r="B7104">
        <v>2012</v>
      </c>
      <c r="C7104" t="s">
        <v>5223</v>
      </c>
      <c r="D7104" t="s">
        <v>81</v>
      </c>
      <c r="E7104" t="s">
        <v>81</v>
      </c>
      <c r="F7104" t="s">
        <v>5231</v>
      </c>
      <c r="G7104">
        <v>16</v>
      </c>
      <c r="H7104" t="s">
        <v>5229</v>
      </c>
      <c r="I7104">
        <v>2012</v>
      </c>
      <c r="J7104" t="s">
        <v>4988</v>
      </c>
      <c r="K7104" t="s">
        <v>458</v>
      </c>
      <c r="L7104">
        <v>0</v>
      </c>
      <c r="M7104" s="9" t="str">
        <f>Data[[#This Row],[schedule]]&amp;" | "&amp;Data[[#This Row],[section]]</f>
        <v xml:space="preserve">SCHEDULE 11: REPORT ON RELIABILITY MEASURES | </v>
      </c>
      <c r="N7104" s="9" t="str">
        <f t="shared" si="110"/>
        <v>SCHEDULE 11: REPORT ON RELIABILITY MEASURES | Interruptions to: Taxiway | Caused by: Undetermined reasons</v>
      </c>
    </row>
    <row r="7105" spans="1:14">
      <c r="A7105" t="s">
        <v>3</v>
      </c>
      <c r="B7105">
        <v>2012</v>
      </c>
      <c r="C7105" t="s">
        <v>5223</v>
      </c>
      <c r="D7105" t="s">
        <v>81</v>
      </c>
      <c r="E7105" t="s">
        <v>81</v>
      </c>
      <c r="F7105" t="s">
        <v>5231</v>
      </c>
      <c r="G7105">
        <v>16</v>
      </c>
      <c r="H7105" t="s">
        <v>5229</v>
      </c>
      <c r="I7105">
        <v>2012</v>
      </c>
      <c r="J7105" t="s">
        <v>5226</v>
      </c>
      <c r="K7105" t="s">
        <v>458</v>
      </c>
      <c r="L7105">
        <v>0</v>
      </c>
      <c r="M7105" s="9" t="str">
        <f>Data[[#This Row],[schedule]]&amp;" | "&amp;Data[[#This Row],[section]]</f>
        <v xml:space="preserve">SCHEDULE 11: REPORT ON RELIABILITY MEASURES | </v>
      </c>
      <c r="N7105" s="9" t="str">
        <f t="shared" si="110"/>
        <v>SCHEDULE 11: REPORT ON RELIABILITY MEASURES | Interruptions to: Taxiway | Caused by: Undetermined reasons</v>
      </c>
    </row>
    <row r="7106" spans="1:14">
      <c r="A7106" t="s">
        <v>3</v>
      </c>
      <c r="B7106">
        <v>2012</v>
      </c>
      <c r="C7106" t="s">
        <v>5223</v>
      </c>
      <c r="D7106" t="s">
        <v>81</v>
      </c>
      <c r="E7106" t="s">
        <v>81</v>
      </c>
      <c r="F7106" t="s">
        <v>5231</v>
      </c>
      <c r="G7106">
        <v>16</v>
      </c>
      <c r="H7106" t="s">
        <v>5229</v>
      </c>
      <c r="I7106">
        <v>2012</v>
      </c>
      <c r="J7106" t="s">
        <v>5227</v>
      </c>
      <c r="K7106" t="s">
        <v>458</v>
      </c>
      <c r="L7106">
        <v>0</v>
      </c>
      <c r="M7106" s="9" t="str">
        <f>Data[[#This Row],[schedule]]&amp;" | "&amp;Data[[#This Row],[section]]</f>
        <v xml:space="preserve">SCHEDULE 11: REPORT ON RELIABILITY MEASURES | </v>
      </c>
      <c r="N7106" s="9" t="str">
        <f t="shared" ref="N7106:N7169" si="111">SUBSTITUTE(SUBSTITUTE(SUBSTITUTE(C7106&amp;" | "&amp;D7106&amp;" | "&amp;E7106&amp;" | "&amp;F7106&amp;" | "&amp;H7106," |  |  | "," | ")," |  |  | "," | ")," |  | "," | ")</f>
        <v>SCHEDULE 11: REPORT ON RELIABILITY MEASURES | Interruptions to: Taxiway | Caused by: Undetermined reasons</v>
      </c>
    </row>
    <row r="7107" spans="1:14">
      <c r="A7107" t="s">
        <v>3</v>
      </c>
      <c r="B7107">
        <v>2012</v>
      </c>
      <c r="C7107" t="s">
        <v>5223</v>
      </c>
      <c r="D7107" t="s">
        <v>81</v>
      </c>
      <c r="E7107" t="s">
        <v>81</v>
      </c>
      <c r="F7107" t="s">
        <v>5231</v>
      </c>
      <c r="G7107">
        <v>17</v>
      </c>
      <c r="H7107" t="s">
        <v>60</v>
      </c>
      <c r="I7107">
        <v>2012</v>
      </c>
      <c r="J7107" t="s">
        <v>4988</v>
      </c>
      <c r="K7107" t="s">
        <v>458</v>
      </c>
      <c r="L7107">
        <v>0</v>
      </c>
      <c r="M7107" s="9" t="str">
        <f>Data[[#This Row],[schedule]]&amp;" | "&amp;Data[[#This Row],[section]]</f>
        <v xml:space="preserve">SCHEDULE 11: REPORT ON RELIABILITY MEASURES | </v>
      </c>
      <c r="N7107" s="9" t="str">
        <f t="shared" si="111"/>
        <v>SCHEDULE 11: REPORT ON RELIABILITY MEASURES | Interruptions to: Taxiway | Total</v>
      </c>
    </row>
    <row r="7108" spans="1:14">
      <c r="A7108" t="s">
        <v>3</v>
      </c>
      <c r="B7108">
        <v>2012</v>
      </c>
      <c r="C7108" t="s">
        <v>5223</v>
      </c>
      <c r="D7108" t="s">
        <v>81</v>
      </c>
      <c r="E7108" t="s">
        <v>81</v>
      </c>
      <c r="F7108" t="s">
        <v>5231</v>
      </c>
      <c r="G7108">
        <v>17</v>
      </c>
      <c r="H7108" t="s">
        <v>60</v>
      </c>
      <c r="I7108">
        <v>2012</v>
      </c>
      <c r="J7108" t="s">
        <v>5226</v>
      </c>
      <c r="K7108" t="s">
        <v>5230</v>
      </c>
      <c r="M7108" s="9" t="str">
        <f>Data[[#This Row],[schedule]]&amp;" | "&amp;Data[[#This Row],[section]]</f>
        <v xml:space="preserve">SCHEDULE 11: REPORT ON RELIABILITY MEASURES | </v>
      </c>
      <c r="N7108" s="9" t="str">
        <f t="shared" si="111"/>
        <v>SCHEDULE 11: REPORT ON RELIABILITY MEASURES | Interruptions to: Taxiway | Total</v>
      </c>
    </row>
    <row r="7109" spans="1:14">
      <c r="A7109" t="s">
        <v>3</v>
      </c>
      <c r="B7109">
        <v>2012</v>
      </c>
      <c r="C7109" t="s">
        <v>5223</v>
      </c>
      <c r="D7109" t="s">
        <v>81</v>
      </c>
      <c r="E7109" t="s">
        <v>81</v>
      </c>
      <c r="F7109" t="s">
        <v>5231</v>
      </c>
      <c r="G7109">
        <v>17</v>
      </c>
      <c r="H7109" t="s">
        <v>60</v>
      </c>
      <c r="I7109">
        <v>2012</v>
      </c>
      <c r="J7109" t="s">
        <v>5227</v>
      </c>
      <c r="K7109" t="s">
        <v>5230</v>
      </c>
      <c r="M7109" s="9" t="str">
        <f>Data[[#This Row],[schedule]]&amp;" | "&amp;Data[[#This Row],[section]]</f>
        <v xml:space="preserve">SCHEDULE 11: REPORT ON RELIABILITY MEASURES | </v>
      </c>
      <c r="N7109" s="9" t="str">
        <f t="shared" si="111"/>
        <v>SCHEDULE 11: REPORT ON RELIABILITY MEASURES | Interruptions to: Taxiway | Total</v>
      </c>
    </row>
    <row r="7110" spans="1:14">
      <c r="A7110" t="s">
        <v>3</v>
      </c>
      <c r="B7110">
        <v>2012</v>
      </c>
      <c r="C7110" t="s">
        <v>5223</v>
      </c>
      <c r="D7110" t="s">
        <v>81</v>
      </c>
      <c r="E7110" t="s">
        <v>81</v>
      </c>
      <c r="F7110" t="s">
        <v>5233</v>
      </c>
      <c r="G7110">
        <v>20</v>
      </c>
      <c r="H7110" t="s">
        <v>5225</v>
      </c>
      <c r="I7110">
        <v>2012</v>
      </c>
      <c r="J7110" t="s">
        <v>4988</v>
      </c>
      <c r="K7110" t="s">
        <v>458</v>
      </c>
      <c r="L7110">
        <v>0</v>
      </c>
      <c r="M7110" s="9" t="str">
        <f>Data[[#This Row],[schedule]]&amp;" | "&amp;Data[[#This Row],[section]]</f>
        <v xml:space="preserve">SCHEDULE 11: REPORT ON RELIABILITY MEASURES | </v>
      </c>
      <c r="N7110" s="9" t="str">
        <f t="shared" si="111"/>
        <v>SCHEDULE 11: REPORT ON RELIABILITY MEASURES | Interruptions to: Remote stands and means of embarkation/disembarkation | Caused by: Airports</v>
      </c>
    </row>
    <row r="7111" spans="1:14">
      <c r="A7111" t="s">
        <v>3</v>
      </c>
      <c r="B7111">
        <v>2012</v>
      </c>
      <c r="C7111" t="s">
        <v>5223</v>
      </c>
      <c r="D7111" t="s">
        <v>81</v>
      </c>
      <c r="E7111" t="s">
        <v>81</v>
      </c>
      <c r="F7111" t="s">
        <v>5233</v>
      </c>
      <c r="G7111">
        <v>20</v>
      </c>
      <c r="H7111" t="s">
        <v>5225</v>
      </c>
      <c r="I7111">
        <v>2012</v>
      </c>
      <c r="J7111" t="s">
        <v>5226</v>
      </c>
      <c r="K7111" t="s">
        <v>458</v>
      </c>
      <c r="L7111">
        <v>0</v>
      </c>
      <c r="M7111" s="9" t="str">
        <f>Data[[#This Row],[schedule]]&amp;" | "&amp;Data[[#This Row],[section]]</f>
        <v xml:space="preserve">SCHEDULE 11: REPORT ON RELIABILITY MEASURES | </v>
      </c>
      <c r="N7111" s="9" t="str">
        <f t="shared" si="111"/>
        <v>SCHEDULE 11: REPORT ON RELIABILITY MEASURES | Interruptions to: Remote stands and means of embarkation/disembarkation | Caused by: Airports</v>
      </c>
    </row>
    <row r="7112" spans="1:14">
      <c r="A7112" t="s">
        <v>3</v>
      </c>
      <c r="B7112">
        <v>2012</v>
      </c>
      <c r="C7112" t="s">
        <v>5223</v>
      </c>
      <c r="D7112" t="s">
        <v>81</v>
      </c>
      <c r="E7112" t="s">
        <v>81</v>
      </c>
      <c r="F7112" t="s">
        <v>5233</v>
      </c>
      <c r="G7112">
        <v>20</v>
      </c>
      <c r="H7112" t="s">
        <v>5225</v>
      </c>
      <c r="I7112">
        <v>2012</v>
      </c>
      <c r="J7112" t="s">
        <v>5227</v>
      </c>
      <c r="K7112" t="s">
        <v>458</v>
      </c>
      <c r="L7112">
        <v>0</v>
      </c>
      <c r="M7112" s="9" t="str">
        <f>Data[[#This Row],[schedule]]&amp;" | "&amp;Data[[#This Row],[section]]</f>
        <v xml:space="preserve">SCHEDULE 11: REPORT ON RELIABILITY MEASURES | </v>
      </c>
      <c r="N7112" s="9" t="str">
        <f t="shared" si="111"/>
        <v>SCHEDULE 11: REPORT ON RELIABILITY MEASURES | Interruptions to: Remote stands and means of embarkation/disembarkation | Caused by: Airports</v>
      </c>
    </row>
    <row r="7113" spans="1:14">
      <c r="A7113" t="s">
        <v>3</v>
      </c>
      <c r="B7113">
        <v>2012</v>
      </c>
      <c r="C7113" t="s">
        <v>5223</v>
      </c>
      <c r="D7113" t="s">
        <v>81</v>
      </c>
      <c r="E7113" t="s">
        <v>81</v>
      </c>
      <c r="F7113" t="s">
        <v>5233</v>
      </c>
      <c r="G7113">
        <v>21</v>
      </c>
      <c r="H7113" t="s">
        <v>5228</v>
      </c>
      <c r="I7113">
        <v>2012</v>
      </c>
      <c r="J7113" t="s">
        <v>4988</v>
      </c>
      <c r="K7113" t="s">
        <v>458</v>
      </c>
      <c r="L7113">
        <v>0</v>
      </c>
      <c r="M7113" s="9" t="str">
        <f>Data[[#This Row],[schedule]]&amp;" | "&amp;Data[[#This Row],[section]]</f>
        <v xml:space="preserve">SCHEDULE 11: REPORT ON RELIABILITY MEASURES | </v>
      </c>
      <c r="N7113" s="9" t="str">
        <f t="shared" si="111"/>
        <v>SCHEDULE 11: REPORT ON RELIABILITY MEASURES | Interruptions to: Remote stands and means of embarkation/disembarkation | Caused by: Airlines/Other</v>
      </c>
    </row>
    <row r="7114" spans="1:14">
      <c r="A7114" t="s">
        <v>3</v>
      </c>
      <c r="B7114">
        <v>2012</v>
      </c>
      <c r="C7114" t="s">
        <v>5223</v>
      </c>
      <c r="D7114" t="s">
        <v>81</v>
      </c>
      <c r="E7114" t="s">
        <v>81</v>
      </c>
      <c r="F7114" t="s">
        <v>5233</v>
      </c>
      <c r="G7114">
        <v>21</v>
      </c>
      <c r="H7114" t="s">
        <v>5228</v>
      </c>
      <c r="I7114">
        <v>2012</v>
      </c>
      <c r="J7114" t="s">
        <v>5226</v>
      </c>
      <c r="K7114" t="s">
        <v>458</v>
      </c>
      <c r="L7114">
        <v>0</v>
      </c>
      <c r="M7114" s="9" t="str">
        <f>Data[[#This Row],[schedule]]&amp;" | "&amp;Data[[#This Row],[section]]</f>
        <v xml:space="preserve">SCHEDULE 11: REPORT ON RELIABILITY MEASURES | </v>
      </c>
      <c r="N7114" s="9" t="str">
        <f t="shared" si="111"/>
        <v>SCHEDULE 11: REPORT ON RELIABILITY MEASURES | Interruptions to: Remote stands and means of embarkation/disembarkation | Caused by: Airlines/Other</v>
      </c>
    </row>
    <row r="7115" spans="1:14">
      <c r="A7115" t="s">
        <v>3</v>
      </c>
      <c r="B7115">
        <v>2012</v>
      </c>
      <c r="C7115" t="s">
        <v>5223</v>
      </c>
      <c r="D7115" t="s">
        <v>81</v>
      </c>
      <c r="E7115" t="s">
        <v>81</v>
      </c>
      <c r="F7115" t="s">
        <v>5233</v>
      </c>
      <c r="G7115">
        <v>21</v>
      </c>
      <c r="H7115" t="s">
        <v>5228</v>
      </c>
      <c r="I7115">
        <v>2012</v>
      </c>
      <c r="J7115" t="s">
        <v>5227</v>
      </c>
      <c r="K7115" t="s">
        <v>458</v>
      </c>
      <c r="L7115">
        <v>0</v>
      </c>
      <c r="M7115" s="9" t="str">
        <f>Data[[#This Row],[schedule]]&amp;" | "&amp;Data[[#This Row],[section]]</f>
        <v xml:space="preserve">SCHEDULE 11: REPORT ON RELIABILITY MEASURES | </v>
      </c>
      <c r="N7115" s="9" t="str">
        <f t="shared" si="111"/>
        <v>SCHEDULE 11: REPORT ON RELIABILITY MEASURES | Interruptions to: Remote stands and means of embarkation/disembarkation | Caused by: Airlines/Other</v>
      </c>
    </row>
    <row r="7116" spans="1:14">
      <c r="A7116" t="s">
        <v>3</v>
      </c>
      <c r="B7116">
        <v>2012</v>
      </c>
      <c r="C7116" t="s">
        <v>5223</v>
      </c>
      <c r="D7116" t="s">
        <v>81</v>
      </c>
      <c r="E7116" t="s">
        <v>81</v>
      </c>
      <c r="F7116" t="s">
        <v>5233</v>
      </c>
      <c r="G7116">
        <v>22</v>
      </c>
      <c r="H7116" t="s">
        <v>5229</v>
      </c>
      <c r="I7116">
        <v>2012</v>
      </c>
      <c r="J7116" t="s">
        <v>4988</v>
      </c>
      <c r="K7116" t="s">
        <v>458</v>
      </c>
      <c r="L7116">
        <v>0</v>
      </c>
      <c r="M7116" s="9" t="str">
        <f>Data[[#This Row],[schedule]]&amp;" | "&amp;Data[[#This Row],[section]]</f>
        <v xml:space="preserve">SCHEDULE 11: REPORT ON RELIABILITY MEASURES | </v>
      </c>
      <c r="N7116" s="9" t="str">
        <f t="shared" si="111"/>
        <v>SCHEDULE 11: REPORT ON RELIABILITY MEASURES | Interruptions to: Remote stands and means of embarkation/disembarkation | Caused by: Undetermined reasons</v>
      </c>
    </row>
    <row r="7117" spans="1:14">
      <c r="A7117" t="s">
        <v>3</v>
      </c>
      <c r="B7117">
        <v>2012</v>
      </c>
      <c r="C7117" t="s">
        <v>5223</v>
      </c>
      <c r="D7117" t="s">
        <v>81</v>
      </c>
      <c r="E7117" t="s">
        <v>81</v>
      </c>
      <c r="F7117" t="s">
        <v>5233</v>
      </c>
      <c r="G7117">
        <v>22</v>
      </c>
      <c r="H7117" t="s">
        <v>5229</v>
      </c>
      <c r="I7117">
        <v>2012</v>
      </c>
      <c r="J7117" t="s">
        <v>5226</v>
      </c>
      <c r="K7117" t="s">
        <v>458</v>
      </c>
      <c r="L7117">
        <v>0</v>
      </c>
      <c r="M7117" s="9" t="str">
        <f>Data[[#This Row],[schedule]]&amp;" | "&amp;Data[[#This Row],[section]]</f>
        <v xml:space="preserve">SCHEDULE 11: REPORT ON RELIABILITY MEASURES | </v>
      </c>
      <c r="N7117" s="9" t="str">
        <f t="shared" si="111"/>
        <v>SCHEDULE 11: REPORT ON RELIABILITY MEASURES | Interruptions to: Remote stands and means of embarkation/disembarkation | Caused by: Undetermined reasons</v>
      </c>
    </row>
    <row r="7118" spans="1:14">
      <c r="A7118" t="s">
        <v>3</v>
      </c>
      <c r="B7118">
        <v>2012</v>
      </c>
      <c r="C7118" t="s">
        <v>5223</v>
      </c>
      <c r="D7118" t="s">
        <v>81</v>
      </c>
      <c r="E7118" t="s">
        <v>81</v>
      </c>
      <c r="F7118" t="s">
        <v>5233</v>
      </c>
      <c r="G7118">
        <v>22</v>
      </c>
      <c r="H7118" t="s">
        <v>5229</v>
      </c>
      <c r="I7118">
        <v>2012</v>
      </c>
      <c r="J7118" t="s">
        <v>5227</v>
      </c>
      <c r="K7118" t="s">
        <v>458</v>
      </c>
      <c r="L7118">
        <v>0</v>
      </c>
      <c r="M7118" s="9" t="str">
        <f>Data[[#This Row],[schedule]]&amp;" | "&amp;Data[[#This Row],[section]]</f>
        <v xml:space="preserve">SCHEDULE 11: REPORT ON RELIABILITY MEASURES | </v>
      </c>
      <c r="N7118" s="9" t="str">
        <f t="shared" si="111"/>
        <v>SCHEDULE 11: REPORT ON RELIABILITY MEASURES | Interruptions to: Remote stands and means of embarkation/disembarkation | Caused by: Undetermined reasons</v>
      </c>
    </row>
    <row r="7119" spans="1:14">
      <c r="A7119" t="s">
        <v>3</v>
      </c>
      <c r="B7119">
        <v>2012</v>
      </c>
      <c r="C7119" t="s">
        <v>5223</v>
      </c>
      <c r="D7119" t="s">
        <v>81</v>
      </c>
      <c r="E7119" t="s">
        <v>81</v>
      </c>
      <c r="F7119" t="s">
        <v>5233</v>
      </c>
      <c r="G7119">
        <v>23</v>
      </c>
      <c r="H7119" t="s">
        <v>60</v>
      </c>
      <c r="I7119">
        <v>2012</v>
      </c>
      <c r="J7119" t="s">
        <v>4988</v>
      </c>
      <c r="K7119" t="s">
        <v>458</v>
      </c>
      <c r="L7119">
        <v>0</v>
      </c>
      <c r="M7119" s="9" t="str">
        <f>Data[[#This Row],[schedule]]&amp;" | "&amp;Data[[#This Row],[section]]</f>
        <v xml:space="preserve">SCHEDULE 11: REPORT ON RELIABILITY MEASURES | </v>
      </c>
      <c r="N7119" s="9" t="str">
        <f t="shared" si="111"/>
        <v>SCHEDULE 11: REPORT ON RELIABILITY MEASURES | Interruptions to: Remote stands and means of embarkation/disembarkation | Total</v>
      </c>
    </row>
    <row r="7120" spans="1:14">
      <c r="A7120" t="s">
        <v>3</v>
      </c>
      <c r="B7120">
        <v>2012</v>
      </c>
      <c r="C7120" t="s">
        <v>5223</v>
      </c>
      <c r="D7120" t="s">
        <v>81</v>
      </c>
      <c r="E7120" t="s">
        <v>81</v>
      </c>
      <c r="F7120" t="s">
        <v>5233</v>
      </c>
      <c r="G7120">
        <v>23</v>
      </c>
      <c r="H7120" t="s">
        <v>60</v>
      </c>
      <c r="I7120">
        <v>2012</v>
      </c>
      <c r="J7120" t="s">
        <v>5226</v>
      </c>
      <c r="K7120" t="s">
        <v>5230</v>
      </c>
      <c r="M7120" s="9" t="str">
        <f>Data[[#This Row],[schedule]]&amp;" | "&amp;Data[[#This Row],[section]]</f>
        <v xml:space="preserve">SCHEDULE 11: REPORT ON RELIABILITY MEASURES | </v>
      </c>
      <c r="N7120" s="9" t="str">
        <f t="shared" si="111"/>
        <v>SCHEDULE 11: REPORT ON RELIABILITY MEASURES | Interruptions to: Remote stands and means of embarkation/disembarkation | Total</v>
      </c>
    </row>
    <row r="7121" spans="1:14">
      <c r="A7121" t="s">
        <v>3</v>
      </c>
      <c r="B7121">
        <v>2012</v>
      </c>
      <c r="C7121" t="s">
        <v>5223</v>
      </c>
      <c r="D7121" t="s">
        <v>81</v>
      </c>
      <c r="E7121" t="s">
        <v>81</v>
      </c>
      <c r="F7121" t="s">
        <v>5233</v>
      </c>
      <c r="G7121">
        <v>23</v>
      </c>
      <c r="H7121" t="s">
        <v>60</v>
      </c>
      <c r="I7121">
        <v>2012</v>
      </c>
      <c r="J7121" t="s">
        <v>5227</v>
      </c>
      <c r="K7121" t="s">
        <v>5230</v>
      </c>
      <c r="M7121" s="9" t="str">
        <f>Data[[#This Row],[schedule]]&amp;" | "&amp;Data[[#This Row],[section]]</f>
        <v xml:space="preserve">SCHEDULE 11: REPORT ON RELIABILITY MEASURES | </v>
      </c>
      <c r="N7121" s="9" t="str">
        <f t="shared" si="111"/>
        <v>SCHEDULE 11: REPORT ON RELIABILITY MEASURES | Interruptions to: Remote stands and means of embarkation/disembarkation | Total</v>
      </c>
    </row>
    <row r="7122" spans="1:14">
      <c r="A7122" t="s">
        <v>3</v>
      </c>
      <c r="B7122">
        <v>2012</v>
      </c>
      <c r="C7122" t="s">
        <v>5223</v>
      </c>
      <c r="D7122" t="s">
        <v>81</v>
      </c>
      <c r="E7122" t="s">
        <v>81</v>
      </c>
      <c r="F7122" t="s">
        <v>5234</v>
      </c>
      <c r="G7122">
        <v>26</v>
      </c>
      <c r="H7122" t="s">
        <v>5225</v>
      </c>
      <c r="I7122">
        <v>2012</v>
      </c>
      <c r="J7122" t="s">
        <v>4988</v>
      </c>
      <c r="K7122" t="s">
        <v>5869</v>
      </c>
      <c r="L7122">
        <v>139</v>
      </c>
      <c r="M7122" s="9" t="str">
        <f>Data[[#This Row],[schedule]]&amp;" | "&amp;Data[[#This Row],[section]]</f>
        <v xml:space="preserve">SCHEDULE 11: REPORT ON RELIABILITY MEASURES | </v>
      </c>
      <c r="N7122" s="9" t="str">
        <f t="shared" si="111"/>
        <v>SCHEDULE 11: REPORT ON RELIABILITY MEASURES | Interruptions to: Contact stands and airbridges | Caused by: Airports</v>
      </c>
    </row>
    <row r="7123" spans="1:14">
      <c r="A7123" t="s">
        <v>3</v>
      </c>
      <c r="B7123">
        <v>2012</v>
      </c>
      <c r="C7123" t="s">
        <v>5223</v>
      </c>
      <c r="D7123" t="s">
        <v>81</v>
      </c>
      <c r="E7123" t="s">
        <v>81</v>
      </c>
      <c r="F7123" t="s">
        <v>5234</v>
      </c>
      <c r="G7123">
        <v>26</v>
      </c>
      <c r="H7123" t="s">
        <v>5225</v>
      </c>
      <c r="I7123">
        <v>2012</v>
      </c>
      <c r="J7123" t="s">
        <v>5226</v>
      </c>
      <c r="K7123" t="s">
        <v>6870</v>
      </c>
      <c r="L7123">
        <v>224</v>
      </c>
      <c r="M7123" s="9" t="str">
        <f>Data[[#This Row],[schedule]]&amp;" | "&amp;Data[[#This Row],[section]]</f>
        <v xml:space="preserve">SCHEDULE 11: REPORT ON RELIABILITY MEASURES | </v>
      </c>
      <c r="N7123" s="9" t="str">
        <f t="shared" si="111"/>
        <v>SCHEDULE 11: REPORT ON RELIABILITY MEASURES | Interruptions to: Contact stands and airbridges | Caused by: Airports</v>
      </c>
    </row>
    <row r="7124" spans="1:14">
      <c r="A7124" t="s">
        <v>3</v>
      </c>
      <c r="B7124">
        <v>2012</v>
      </c>
      <c r="C7124" t="s">
        <v>5223</v>
      </c>
      <c r="D7124" t="s">
        <v>81</v>
      </c>
      <c r="E7124" t="s">
        <v>81</v>
      </c>
      <c r="F7124" t="s">
        <v>5234</v>
      </c>
      <c r="G7124">
        <v>26</v>
      </c>
      <c r="H7124" t="s">
        <v>5225</v>
      </c>
      <c r="I7124">
        <v>2012</v>
      </c>
      <c r="J7124" t="s">
        <v>5227</v>
      </c>
      <c r="K7124" t="s">
        <v>6871</v>
      </c>
      <c r="L7124">
        <v>50.09999999939464</v>
      </c>
      <c r="M7124" s="9" t="str">
        <f>Data[[#This Row],[schedule]]&amp;" | "&amp;Data[[#This Row],[section]]</f>
        <v xml:space="preserve">SCHEDULE 11: REPORT ON RELIABILITY MEASURES | </v>
      </c>
      <c r="N7124" s="9" t="str">
        <f t="shared" si="111"/>
        <v>SCHEDULE 11: REPORT ON RELIABILITY MEASURES | Interruptions to: Contact stands and airbridges | Caused by: Airports</v>
      </c>
    </row>
    <row r="7125" spans="1:14">
      <c r="A7125" t="s">
        <v>3</v>
      </c>
      <c r="B7125">
        <v>2012</v>
      </c>
      <c r="C7125" t="s">
        <v>5223</v>
      </c>
      <c r="D7125" t="s">
        <v>81</v>
      </c>
      <c r="E7125" t="s">
        <v>81</v>
      </c>
      <c r="F7125" t="s">
        <v>5234</v>
      </c>
      <c r="G7125">
        <v>27</v>
      </c>
      <c r="H7125" t="s">
        <v>5228</v>
      </c>
      <c r="I7125">
        <v>2012</v>
      </c>
      <c r="J7125" t="s">
        <v>4988</v>
      </c>
      <c r="K7125" t="s">
        <v>5346</v>
      </c>
      <c r="L7125">
        <v>36</v>
      </c>
      <c r="M7125" s="9" t="str">
        <f>Data[[#This Row],[schedule]]&amp;" | "&amp;Data[[#This Row],[section]]</f>
        <v xml:space="preserve">SCHEDULE 11: REPORT ON RELIABILITY MEASURES | </v>
      </c>
      <c r="N7125" s="9" t="str">
        <f t="shared" si="111"/>
        <v>SCHEDULE 11: REPORT ON RELIABILITY MEASURES | Interruptions to: Contact stands and airbridges | Caused by: Airlines/Other</v>
      </c>
    </row>
    <row r="7126" spans="1:14">
      <c r="A7126" t="s">
        <v>3</v>
      </c>
      <c r="B7126">
        <v>2012</v>
      </c>
      <c r="C7126" t="s">
        <v>5223</v>
      </c>
      <c r="D7126" t="s">
        <v>81</v>
      </c>
      <c r="E7126" t="s">
        <v>81</v>
      </c>
      <c r="F7126" t="s">
        <v>5234</v>
      </c>
      <c r="G7126">
        <v>27</v>
      </c>
      <c r="H7126" t="s">
        <v>5228</v>
      </c>
      <c r="I7126">
        <v>2012</v>
      </c>
      <c r="J7126" t="s">
        <v>5226</v>
      </c>
      <c r="K7126" t="s">
        <v>2359</v>
      </c>
      <c r="L7126">
        <v>30</v>
      </c>
      <c r="M7126" s="9" t="str">
        <f>Data[[#This Row],[schedule]]&amp;" | "&amp;Data[[#This Row],[section]]</f>
        <v xml:space="preserve">SCHEDULE 11: REPORT ON RELIABILITY MEASURES | </v>
      </c>
      <c r="N7126" s="9" t="str">
        <f t="shared" si="111"/>
        <v>SCHEDULE 11: REPORT ON RELIABILITY MEASURES | Interruptions to: Contact stands and airbridges | Caused by: Airlines/Other</v>
      </c>
    </row>
    <row r="7127" spans="1:14">
      <c r="A7127" t="s">
        <v>3</v>
      </c>
      <c r="B7127">
        <v>2012</v>
      </c>
      <c r="C7127" t="s">
        <v>5223</v>
      </c>
      <c r="D7127" t="s">
        <v>81</v>
      </c>
      <c r="E7127" t="s">
        <v>81</v>
      </c>
      <c r="F7127" t="s">
        <v>5234</v>
      </c>
      <c r="G7127">
        <v>27</v>
      </c>
      <c r="H7127" t="s">
        <v>5228</v>
      </c>
      <c r="I7127">
        <v>2012</v>
      </c>
      <c r="J7127" t="s">
        <v>5227</v>
      </c>
      <c r="K7127" t="s">
        <v>4010</v>
      </c>
      <c r="L7127">
        <v>25</v>
      </c>
      <c r="M7127" s="9" t="str">
        <f>Data[[#This Row],[schedule]]&amp;" | "&amp;Data[[#This Row],[section]]</f>
        <v xml:space="preserve">SCHEDULE 11: REPORT ON RELIABILITY MEASURES | </v>
      </c>
      <c r="N7127" s="9" t="str">
        <f t="shared" si="111"/>
        <v>SCHEDULE 11: REPORT ON RELIABILITY MEASURES | Interruptions to: Contact stands and airbridges | Caused by: Airlines/Other</v>
      </c>
    </row>
    <row r="7128" spans="1:14">
      <c r="A7128" t="s">
        <v>3</v>
      </c>
      <c r="B7128">
        <v>2012</v>
      </c>
      <c r="C7128" t="s">
        <v>5223</v>
      </c>
      <c r="D7128" t="s">
        <v>81</v>
      </c>
      <c r="E7128" t="s">
        <v>81</v>
      </c>
      <c r="F7128" t="s">
        <v>5234</v>
      </c>
      <c r="G7128">
        <v>28</v>
      </c>
      <c r="H7128" t="s">
        <v>5229</v>
      </c>
      <c r="I7128">
        <v>2012</v>
      </c>
      <c r="J7128" t="s">
        <v>4988</v>
      </c>
      <c r="K7128" t="s">
        <v>458</v>
      </c>
      <c r="L7128">
        <v>0</v>
      </c>
      <c r="M7128" s="9" t="str">
        <f>Data[[#This Row],[schedule]]&amp;" | "&amp;Data[[#This Row],[section]]</f>
        <v xml:space="preserve">SCHEDULE 11: REPORT ON RELIABILITY MEASURES | </v>
      </c>
      <c r="N7128" s="9" t="str">
        <f t="shared" si="111"/>
        <v>SCHEDULE 11: REPORT ON RELIABILITY MEASURES | Interruptions to: Contact stands and airbridges | Caused by: Undetermined reasons</v>
      </c>
    </row>
    <row r="7129" spans="1:14">
      <c r="A7129" t="s">
        <v>3</v>
      </c>
      <c r="B7129">
        <v>2012</v>
      </c>
      <c r="C7129" t="s">
        <v>5223</v>
      </c>
      <c r="D7129" t="s">
        <v>81</v>
      </c>
      <c r="E7129" t="s">
        <v>81</v>
      </c>
      <c r="F7129" t="s">
        <v>5234</v>
      </c>
      <c r="G7129">
        <v>28</v>
      </c>
      <c r="H7129" t="s">
        <v>5229</v>
      </c>
      <c r="I7129">
        <v>2012</v>
      </c>
      <c r="J7129" t="s">
        <v>5226</v>
      </c>
      <c r="K7129" t="s">
        <v>458</v>
      </c>
      <c r="L7129">
        <v>0</v>
      </c>
      <c r="M7129" s="9" t="str">
        <f>Data[[#This Row],[schedule]]&amp;" | "&amp;Data[[#This Row],[section]]</f>
        <v xml:space="preserve">SCHEDULE 11: REPORT ON RELIABILITY MEASURES | </v>
      </c>
      <c r="N7129" s="9" t="str">
        <f t="shared" si="111"/>
        <v>SCHEDULE 11: REPORT ON RELIABILITY MEASURES | Interruptions to: Contact stands and airbridges | Caused by: Undetermined reasons</v>
      </c>
    </row>
    <row r="7130" spans="1:14">
      <c r="A7130" t="s">
        <v>3</v>
      </c>
      <c r="B7130">
        <v>2012</v>
      </c>
      <c r="C7130" t="s">
        <v>5223</v>
      </c>
      <c r="D7130" t="s">
        <v>81</v>
      </c>
      <c r="E7130" t="s">
        <v>81</v>
      </c>
      <c r="F7130" t="s">
        <v>5234</v>
      </c>
      <c r="G7130">
        <v>28</v>
      </c>
      <c r="H7130" t="s">
        <v>5229</v>
      </c>
      <c r="I7130">
        <v>2012</v>
      </c>
      <c r="J7130" t="s">
        <v>5227</v>
      </c>
      <c r="K7130" t="s">
        <v>458</v>
      </c>
      <c r="L7130">
        <v>0</v>
      </c>
      <c r="M7130" s="9" t="str">
        <f>Data[[#This Row],[schedule]]&amp;" | "&amp;Data[[#This Row],[section]]</f>
        <v xml:space="preserve">SCHEDULE 11: REPORT ON RELIABILITY MEASURES | </v>
      </c>
      <c r="N7130" s="9" t="str">
        <f t="shared" si="111"/>
        <v>SCHEDULE 11: REPORT ON RELIABILITY MEASURES | Interruptions to: Contact stands and airbridges | Caused by: Undetermined reasons</v>
      </c>
    </row>
    <row r="7131" spans="1:14">
      <c r="A7131" t="s">
        <v>3</v>
      </c>
      <c r="B7131">
        <v>2012</v>
      </c>
      <c r="C7131" t="s">
        <v>5223</v>
      </c>
      <c r="D7131" t="s">
        <v>81</v>
      </c>
      <c r="E7131" t="s">
        <v>81</v>
      </c>
      <c r="F7131" t="s">
        <v>5234</v>
      </c>
      <c r="G7131">
        <v>29</v>
      </c>
      <c r="H7131" t="s">
        <v>60</v>
      </c>
      <c r="I7131">
        <v>2012</v>
      </c>
      <c r="J7131" t="s">
        <v>4988</v>
      </c>
      <c r="K7131" t="s">
        <v>5271</v>
      </c>
      <c r="L7131">
        <v>175</v>
      </c>
      <c r="M7131" s="9" t="str">
        <f>Data[[#This Row],[schedule]]&amp;" | "&amp;Data[[#This Row],[section]]</f>
        <v xml:space="preserve">SCHEDULE 11: REPORT ON RELIABILITY MEASURES | </v>
      </c>
      <c r="N7131" s="9" t="str">
        <f t="shared" si="111"/>
        <v>SCHEDULE 11: REPORT ON RELIABILITY MEASURES | Interruptions to: Contact stands and airbridges | Total</v>
      </c>
    </row>
    <row r="7132" spans="1:14">
      <c r="A7132" t="s">
        <v>3</v>
      </c>
      <c r="B7132">
        <v>2012</v>
      </c>
      <c r="C7132" t="s">
        <v>5223</v>
      </c>
      <c r="D7132" t="s">
        <v>81</v>
      </c>
      <c r="E7132" t="s">
        <v>81</v>
      </c>
      <c r="F7132" t="s">
        <v>5234</v>
      </c>
      <c r="G7132">
        <v>29</v>
      </c>
      <c r="H7132" t="s">
        <v>60</v>
      </c>
      <c r="I7132">
        <v>2012</v>
      </c>
      <c r="J7132" t="s">
        <v>5226</v>
      </c>
      <c r="K7132" t="s">
        <v>6872</v>
      </c>
      <c r="L7132">
        <v>255</v>
      </c>
      <c r="M7132" s="9" t="str">
        <f>Data[[#This Row],[schedule]]&amp;" | "&amp;Data[[#This Row],[section]]</f>
        <v xml:space="preserve">SCHEDULE 11: REPORT ON RELIABILITY MEASURES | </v>
      </c>
      <c r="N7132" s="9" t="str">
        <f t="shared" si="111"/>
        <v>SCHEDULE 11: REPORT ON RELIABILITY MEASURES | Interruptions to: Contact stands and airbridges | Total</v>
      </c>
    </row>
    <row r="7133" spans="1:14">
      <c r="A7133" t="s">
        <v>3</v>
      </c>
      <c r="B7133">
        <v>2012</v>
      </c>
      <c r="C7133" t="s">
        <v>5223</v>
      </c>
      <c r="D7133" t="s">
        <v>81</v>
      </c>
      <c r="E7133" t="s">
        <v>81</v>
      </c>
      <c r="F7133" t="s">
        <v>5234</v>
      </c>
      <c r="G7133">
        <v>29</v>
      </c>
      <c r="H7133" t="s">
        <v>60</v>
      </c>
      <c r="I7133">
        <v>2012</v>
      </c>
      <c r="J7133" t="s">
        <v>5227</v>
      </c>
      <c r="K7133" t="s">
        <v>6873</v>
      </c>
      <c r="L7133">
        <v>15.09999999939464</v>
      </c>
      <c r="M7133" s="9" t="str">
        <f>Data[[#This Row],[schedule]]&amp;" | "&amp;Data[[#This Row],[section]]</f>
        <v xml:space="preserve">SCHEDULE 11: REPORT ON RELIABILITY MEASURES | </v>
      </c>
      <c r="N7133" s="9" t="str">
        <f t="shared" si="111"/>
        <v>SCHEDULE 11: REPORT ON RELIABILITY MEASURES | Interruptions to: Contact stands and airbridges | Total</v>
      </c>
    </row>
    <row r="7134" spans="1:14">
      <c r="A7134" t="s">
        <v>3</v>
      </c>
      <c r="B7134">
        <v>2012</v>
      </c>
      <c r="C7134" t="s">
        <v>5223</v>
      </c>
      <c r="D7134" t="s">
        <v>81</v>
      </c>
      <c r="E7134" t="s">
        <v>81</v>
      </c>
      <c r="F7134" t="s">
        <v>5235</v>
      </c>
      <c r="G7134">
        <v>32</v>
      </c>
      <c r="H7134" t="s">
        <v>5225</v>
      </c>
      <c r="I7134">
        <v>2012</v>
      </c>
      <c r="J7134" t="s">
        <v>4988</v>
      </c>
      <c r="K7134" t="s">
        <v>5241</v>
      </c>
      <c r="L7134">
        <v>14</v>
      </c>
      <c r="M7134" s="9" t="str">
        <f>Data[[#This Row],[schedule]]&amp;" | "&amp;Data[[#This Row],[section]]</f>
        <v xml:space="preserve">SCHEDULE 11: REPORT ON RELIABILITY MEASURES | </v>
      </c>
      <c r="N7134" s="9" t="str">
        <f t="shared" si="111"/>
        <v>SCHEDULE 11: REPORT ON RELIABILITY MEASURES | Interruptions to: Baggage sortation system on departures | Caused by: Airports</v>
      </c>
    </row>
    <row r="7135" spans="1:14">
      <c r="A7135" t="s">
        <v>3</v>
      </c>
      <c r="B7135">
        <v>2012</v>
      </c>
      <c r="C7135" t="s">
        <v>5223</v>
      </c>
      <c r="D7135" t="s">
        <v>81</v>
      </c>
      <c r="E7135" t="s">
        <v>81</v>
      </c>
      <c r="F7135" t="s">
        <v>5235</v>
      </c>
      <c r="G7135">
        <v>32</v>
      </c>
      <c r="H7135" t="s">
        <v>5225</v>
      </c>
      <c r="I7135">
        <v>2012</v>
      </c>
      <c r="J7135" t="s">
        <v>5226</v>
      </c>
      <c r="K7135" t="s">
        <v>2117</v>
      </c>
      <c r="L7135">
        <v>24</v>
      </c>
      <c r="M7135" s="9" t="str">
        <f>Data[[#This Row],[schedule]]&amp;" | "&amp;Data[[#This Row],[section]]</f>
        <v xml:space="preserve">SCHEDULE 11: REPORT ON RELIABILITY MEASURES | </v>
      </c>
      <c r="N7135" s="9" t="str">
        <f t="shared" si="111"/>
        <v>SCHEDULE 11: REPORT ON RELIABILITY MEASURES | Interruptions to: Baggage sortation system on departures | Caused by: Airports</v>
      </c>
    </row>
    <row r="7136" spans="1:14">
      <c r="A7136" t="s">
        <v>3</v>
      </c>
      <c r="B7136">
        <v>2012</v>
      </c>
      <c r="C7136" t="s">
        <v>5223</v>
      </c>
      <c r="D7136" t="s">
        <v>81</v>
      </c>
      <c r="E7136" t="s">
        <v>81</v>
      </c>
      <c r="F7136" t="s">
        <v>5235</v>
      </c>
      <c r="G7136">
        <v>32</v>
      </c>
      <c r="H7136" t="s">
        <v>5225</v>
      </c>
      <c r="I7136">
        <v>2012</v>
      </c>
      <c r="J7136" t="s">
        <v>5227</v>
      </c>
      <c r="K7136" t="s">
        <v>2050</v>
      </c>
      <c r="L7136">
        <v>17</v>
      </c>
      <c r="M7136" s="9" t="str">
        <f>Data[[#This Row],[schedule]]&amp;" | "&amp;Data[[#This Row],[section]]</f>
        <v xml:space="preserve">SCHEDULE 11: REPORT ON RELIABILITY MEASURES | </v>
      </c>
      <c r="N7136" s="9" t="str">
        <f t="shared" si="111"/>
        <v>SCHEDULE 11: REPORT ON RELIABILITY MEASURES | Interruptions to: Baggage sortation system on departures | Caused by: Airports</v>
      </c>
    </row>
    <row r="7137" spans="1:14">
      <c r="A7137" t="s">
        <v>3</v>
      </c>
      <c r="B7137">
        <v>2012</v>
      </c>
      <c r="C7137" t="s">
        <v>5223</v>
      </c>
      <c r="D7137" t="s">
        <v>81</v>
      </c>
      <c r="E7137" t="s">
        <v>81</v>
      </c>
      <c r="F7137" t="s">
        <v>5235</v>
      </c>
      <c r="G7137">
        <v>33</v>
      </c>
      <c r="H7137" t="s">
        <v>5228</v>
      </c>
      <c r="I7137">
        <v>2012</v>
      </c>
      <c r="J7137" t="s">
        <v>4988</v>
      </c>
      <c r="K7137" t="s">
        <v>5348</v>
      </c>
      <c r="L7137">
        <v>18</v>
      </c>
      <c r="M7137" s="9" t="str">
        <f>Data[[#This Row],[schedule]]&amp;" | "&amp;Data[[#This Row],[section]]</f>
        <v xml:space="preserve">SCHEDULE 11: REPORT ON RELIABILITY MEASURES | </v>
      </c>
      <c r="N7137" s="9" t="str">
        <f t="shared" si="111"/>
        <v>SCHEDULE 11: REPORT ON RELIABILITY MEASURES | Interruptions to: Baggage sortation system on departures | Caused by: Airlines/Other</v>
      </c>
    </row>
    <row r="7138" spans="1:14">
      <c r="A7138" t="s">
        <v>3</v>
      </c>
      <c r="B7138">
        <v>2012</v>
      </c>
      <c r="C7138" t="s">
        <v>5223</v>
      </c>
      <c r="D7138" t="s">
        <v>81</v>
      </c>
      <c r="E7138" t="s">
        <v>81</v>
      </c>
      <c r="F7138" t="s">
        <v>5235</v>
      </c>
      <c r="G7138">
        <v>33</v>
      </c>
      <c r="H7138" t="s">
        <v>5228</v>
      </c>
      <c r="I7138">
        <v>2012</v>
      </c>
      <c r="J7138" t="s">
        <v>5226</v>
      </c>
      <c r="K7138" t="s">
        <v>4010</v>
      </c>
      <c r="L7138">
        <v>25</v>
      </c>
      <c r="M7138" s="9" t="str">
        <f>Data[[#This Row],[schedule]]&amp;" | "&amp;Data[[#This Row],[section]]</f>
        <v xml:space="preserve">SCHEDULE 11: REPORT ON RELIABILITY MEASURES | </v>
      </c>
      <c r="N7138" s="9" t="str">
        <f t="shared" si="111"/>
        <v>SCHEDULE 11: REPORT ON RELIABILITY MEASURES | Interruptions to: Baggage sortation system on departures | Caused by: Airlines/Other</v>
      </c>
    </row>
    <row r="7139" spans="1:14">
      <c r="A7139" t="s">
        <v>3</v>
      </c>
      <c r="B7139">
        <v>2012</v>
      </c>
      <c r="C7139" t="s">
        <v>5223</v>
      </c>
      <c r="D7139" t="s">
        <v>81</v>
      </c>
      <c r="E7139" t="s">
        <v>81</v>
      </c>
      <c r="F7139" t="s">
        <v>5235</v>
      </c>
      <c r="G7139">
        <v>33</v>
      </c>
      <c r="H7139" t="s">
        <v>5228</v>
      </c>
      <c r="I7139">
        <v>2012</v>
      </c>
      <c r="J7139" t="s">
        <v>5227</v>
      </c>
      <c r="K7139" t="s">
        <v>1794</v>
      </c>
      <c r="L7139">
        <v>33</v>
      </c>
      <c r="M7139" s="9" t="str">
        <f>Data[[#This Row],[schedule]]&amp;" | "&amp;Data[[#This Row],[section]]</f>
        <v xml:space="preserve">SCHEDULE 11: REPORT ON RELIABILITY MEASURES | </v>
      </c>
      <c r="N7139" s="9" t="str">
        <f t="shared" si="111"/>
        <v>SCHEDULE 11: REPORT ON RELIABILITY MEASURES | Interruptions to: Baggage sortation system on departures | Caused by: Airlines/Other</v>
      </c>
    </row>
    <row r="7140" spans="1:14">
      <c r="A7140" t="s">
        <v>3</v>
      </c>
      <c r="B7140">
        <v>2012</v>
      </c>
      <c r="C7140" t="s">
        <v>5223</v>
      </c>
      <c r="D7140" t="s">
        <v>81</v>
      </c>
      <c r="E7140" t="s">
        <v>81</v>
      </c>
      <c r="F7140" t="s">
        <v>5235</v>
      </c>
      <c r="G7140">
        <v>34</v>
      </c>
      <c r="H7140" t="s">
        <v>5229</v>
      </c>
      <c r="I7140">
        <v>2012</v>
      </c>
      <c r="J7140" t="s">
        <v>4988</v>
      </c>
      <c r="K7140" t="s">
        <v>458</v>
      </c>
      <c r="L7140">
        <v>0</v>
      </c>
      <c r="M7140" s="9" t="str">
        <f>Data[[#This Row],[schedule]]&amp;" | "&amp;Data[[#This Row],[section]]</f>
        <v xml:space="preserve">SCHEDULE 11: REPORT ON RELIABILITY MEASURES | </v>
      </c>
      <c r="N7140" s="9" t="str">
        <f t="shared" si="111"/>
        <v>SCHEDULE 11: REPORT ON RELIABILITY MEASURES | Interruptions to: Baggage sortation system on departures | Caused by: Undetermined reasons</v>
      </c>
    </row>
    <row r="7141" spans="1:14">
      <c r="A7141" t="s">
        <v>3</v>
      </c>
      <c r="B7141">
        <v>2012</v>
      </c>
      <c r="C7141" t="s">
        <v>5223</v>
      </c>
      <c r="D7141" t="s">
        <v>81</v>
      </c>
      <c r="E7141" t="s">
        <v>81</v>
      </c>
      <c r="F7141" t="s">
        <v>5235</v>
      </c>
      <c r="G7141">
        <v>34</v>
      </c>
      <c r="H7141" t="s">
        <v>5229</v>
      </c>
      <c r="I7141">
        <v>2012</v>
      </c>
      <c r="J7141" t="s">
        <v>5226</v>
      </c>
      <c r="K7141" t="s">
        <v>458</v>
      </c>
      <c r="L7141">
        <v>0</v>
      </c>
      <c r="M7141" s="9" t="str">
        <f>Data[[#This Row],[schedule]]&amp;" | "&amp;Data[[#This Row],[section]]</f>
        <v xml:space="preserve">SCHEDULE 11: REPORT ON RELIABILITY MEASURES | </v>
      </c>
      <c r="N7141" s="9" t="str">
        <f t="shared" si="111"/>
        <v>SCHEDULE 11: REPORT ON RELIABILITY MEASURES | Interruptions to: Baggage sortation system on departures | Caused by: Undetermined reasons</v>
      </c>
    </row>
    <row r="7142" spans="1:14">
      <c r="A7142" t="s">
        <v>3</v>
      </c>
      <c r="B7142">
        <v>2012</v>
      </c>
      <c r="C7142" t="s">
        <v>5223</v>
      </c>
      <c r="D7142" t="s">
        <v>81</v>
      </c>
      <c r="E7142" t="s">
        <v>81</v>
      </c>
      <c r="F7142" t="s">
        <v>5235</v>
      </c>
      <c r="G7142">
        <v>34</v>
      </c>
      <c r="H7142" t="s">
        <v>5229</v>
      </c>
      <c r="I7142">
        <v>2012</v>
      </c>
      <c r="J7142" t="s">
        <v>5227</v>
      </c>
      <c r="K7142" t="s">
        <v>458</v>
      </c>
      <c r="L7142">
        <v>0</v>
      </c>
      <c r="M7142" s="9" t="str">
        <f>Data[[#This Row],[schedule]]&amp;" | "&amp;Data[[#This Row],[section]]</f>
        <v xml:space="preserve">SCHEDULE 11: REPORT ON RELIABILITY MEASURES | </v>
      </c>
      <c r="N7142" s="9" t="str">
        <f t="shared" si="111"/>
        <v>SCHEDULE 11: REPORT ON RELIABILITY MEASURES | Interruptions to: Baggage sortation system on departures | Caused by: Undetermined reasons</v>
      </c>
    </row>
    <row r="7143" spans="1:14">
      <c r="A7143" t="s">
        <v>3</v>
      </c>
      <c r="B7143">
        <v>2012</v>
      </c>
      <c r="C7143" t="s">
        <v>5223</v>
      </c>
      <c r="D7143" t="s">
        <v>81</v>
      </c>
      <c r="E7143" t="s">
        <v>81</v>
      </c>
      <c r="F7143" t="s">
        <v>5235</v>
      </c>
      <c r="G7143">
        <v>35</v>
      </c>
      <c r="H7143" t="s">
        <v>60</v>
      </c>
      <c r="I7143">
        <v>2012</v>
      </c>
      <c r="J7143" t="s">
        <v>4988</v>
      </c>
      <c r="K7143" t="s">
        <v>6874</v>
      </c>
      <c r="L7143">
        <v>32</v>
      </c>
      <c r="M7143" s="9" t="str">
        <f>Data[[#This Row],[schedule]]&amp;" | "&amp;Data[[#This Row],[section]]</f>
        <v xml:space="preserve">SCHEDULE 11: REPORT ON RELIABILITY MEASURES | </v>
      </c>
      <c r="N7143" s="9" t="str">
        <f t="shared" si="111"/>
        <v>SCHEDULE 11: REPORT ON RELIABILITY MEASURES | Interruptions to: Baggage sortation system on departures | Total</v>
      </c>
    </row>
    <row r="7144" spans="1:14">
      <c r="A7144" t="s">
        <v>3</v>
      </c>
      <c r="B7144">
        <v>2012</v>
      </c>
      <c r="C7144" t="s">
        <v>5223</v>
      </c>
      <c r="D7144" t="s">
        <v>81</v>
      </c>
      <c r="E7144" t="s">
        <v>81</v>
      </c>
      <c r="F7144" t="s">
        <v>5235</v>
      </c>
      <c r="G7144">
        <v>35</v>
      </c>
      <c r="H7144" t="s">
        <v>60</v>
      </c>
      <c r="I7144">
        <v>2012</v>
      </c>
      <c r="J7144" t="s">
        <v>5226</v>
      </c>
      <c r="K7144" t="s">
        <v>2289</v>
      </c>
      <c r="L7144">
        <v>49</v>
      </c>
      <c r="M7144" s="9" t="str">
        <f>Data[[#This Row],[schedule]]&amp;" | "&amp;Data[[#This Row],[section]]</f>
        <v xml:space="preserve">SCHEDULE 11: REPORT ON RELIABILITY MEASURES | </v>
      </c>
      <c r="N7144" s="9" t="str">
        <f t="shared" si="111"/>
        <v>SCHEDULE 11: REPORT ON RELIABILITY MEASURES | Interruptions to: Baggage sortation system on departures | Total</v>
      </c>
    </row>
    <row r="7145" spans="1:14">
      <c r="A7145" t="s">
        <v>3</v>
      </c>
      <c r="B7145">
        <v>2012</v>
      </c>
      <c r="C7145" t="s">
        <v>5223</v>
      </c>
      <c r="D7145" t="s">
        <v>81</v>
      </c>
      <c r="E7145" t="s">
        <v>81</v>
      </c>
      <c r="F7145" t="s">
        <v>5235</v>
      </c>
      <c r="G7145">
        <v>35</v>
      </c>
      <c r="H7145" t="s">
        <v>60</v>
      </c>
      <c r="I7145">
        <v>2012</v>
      </c>
      <c r="J7145" t="s">
        <v>5227</v>
      </c>
      <c r="K7145" t="s">
        <v>6024</v>
      </c>
      <c r="L7145">
        <v>50</v>
      </c>
      <c r="M7145" s="9" t="str">
        <f>Data[[#This Row],[schedule]]&amp;" | "&amp;Data[[#This Row],[section]]</f>
        <v xml:space="preserve">SCHEDULE 11: REPORT ON RELIABILITY MEASURES | </v>
      </c>
      <c r="N7145" s="9" t="str">
        <f t="shared" si="111"/>
        <v>SCHEDULE 11: REPORT ON RELIABILITY MEASURES | Interruptions to: Baggage sortation system on departures | Total</v>
      </c>
    </row>
    <row r="7146" spans="1:14">
      <c r="A7146" t="s">
        <v>3</v>
      </c>
      <c r="B7146">
        <v>2012</v>
      </c>
      <c r="C7146" t="s">
        <v>5223</v>
      </c>
      <c r="D7146" t="s">
        <v>81</v>
      </c>
      <c r="E7146" t="s">
        <v>81</v>
      </c>
      <c r="F7146" t="s">
        <v>5239</v>
      </c>
      <c r="G7146">
        <v>38</v>
      </c>
      <c r="H7146" t="s">
        <v>5225</v>
      </c>
      <c r="I7146">
        <v>2012</v>
      </c>
      <c r="J7146" t="s">
        <v>4988</v>
      </c>
      <c r="K7146" t="s">
        <v>5347</v>
      </c>
      <c r="L7146">
        <v>6</v>
      </c>
      <c r="M7146" s="9" t="str">
        <f>Data[[#This Row],[schedule]]&amp;" | "&amp;Data[[#This Row],[section]]</f>
        <v xml:space="preserve">SCHEDULE 11: REPORT ON RELIABILITY MEASURES | </v>
      </c>
      <c r="N7146" s="9" t="str">
        <f t="shared" si="111"/>
        <v>SCHEDULE 11: REPORT ON RELIABILITY MEASURES | Interruptions to: Baggage reclaim belts | Caused by: Airports</v>
      </c>
    </row>
    <row r="7147" spans="1:14">
      <c r="A7147" t="s">
        <v>3</v>
      </c>
      <c r="B7147">
        <v>2012</v>
      </c>
      <c r="C7147" t="s">
        <v>5223</v>
      </c>
      <c r="D7147" t="s">
        <v>81</v>
      </c>
      <c r="E7147" t="s">
        <v>81</v>
      </c>
      <c r="F7147" t="s">
        <v>5239</v>
      </c>
      <c r="G7147">
        <v>38</v>
      </c>
      <c r="H7147" t="s">
        <v>5225</v>
      </c>
      <c r="I7147">
        <v>2012</v>
      </c>
      <c r="J7147" t="s">
        <v>5226</v>
      </c>
      <c r="K7147" t="s">
        <v>5807</v>
      </c>
      <c r="L7147">
        <v>11</v>
      </c>
      <c r="M7147" s="9" t="str">
        <f>Data[[#This Row],[schedule]]&amp;" | "&amp;Data[[#This Row],[section]]</f>
        <v xml:space="preserve">SCHEDULE 11: REPORT ON RELIABILITY MEASURES | </v>
      </c>
      <c r="N7147" s="9" t="str">
        <f t="shared" si="111"/>
        <v>SCHEDULE 11: REPORT ON RELIABILITY MEASURES | Interruptions to: Baggage reclaim belts | Caused by: Airports</v>
      </c>
    </row>
    <row r="7148" spans="1:14">
      <c r="A7148" t="s">
        <v>3</v>
      </c>
      <c r="B7148">
        <v>2012</v>
      </c>
      <c r="C7148" t="s">
        <v>5223</v>
      </c>
      <c r="D7148" t="s">
        <v>81</v>
      </c>
      <c r="E7148" t="s">
        <v>81</v>
      </c>
      <c r="F7148" t="s">
        <v>5239</v>
      </c>
      <c r="G7148">
        <v>38</v>
      </c>
      <c r="H7148" t="s">
        <v>5225</v>
      </c>
      <c r="I7148">
        <v>2012</v>
      </c>
      <c r="J7148" t="s">
        <v>5227</v>
      </c>
      <c r="K7148" t="s">
        <v>4843</v>
      </c>
      <c r="L7148">
        <v>20</v>
      </c>
      <c r="M7148" s="9" t="str">
        <f>Data[[#This Row],[schedule]]&amp;" | "&amp;Data[[#This Row],[section]]</f>
        <v xml:space="preserve">SCHEDULE 11: REPORT ON RELIABILITY MEASURES | </v>
      </c>
      <c r="N7148" s="9" t="str">
        <f t="shared" si="111"/>
        <v>SCHEDULE 11: REPORT ON RELIABILITY MEASURES | Interruptions to: Baggage reclaim belts | Caused by: Airports</v>
      </c>
    </row>
    <row r="7149" spans="1:14">
      <c r="A7149" t="s">
        <v>3</v>
      </c>
      <c r="B7149">
        <v>2012</v>
      </c>
      <c r="C7149" t="s">
        <v>5223</v>
      </c>
      <c r="D7149" t="s">
        <v>81</v>
      </c>
      <c r="E7149" t="s">
        <v>81</v>
      </c>
      <c r="F7149" t="s">
        <v>5239</v>
      </c>
      <c r="G7149">
        <v>39</v>
      </c>
      <c r="H7149" t="s">
        <v>5228</v>
      </c>
      <c r="I7149">
        <v>2012</v>
      </c>
      <c r="J7149" t="s">
        <v>4988</v>
      </c>
      <c r="K7149" t="s">
        <v>4453</v>
      </c>
      <c r="L7149">
        <v>3</v>
      </c>
      <c r="M7149" s="9" t="str">
        <f>Data[[#This Row],[schedule]]&amp;" | "&amp;Data[[#This Row],[section]]</f>
        <v xml:space="preserve">SCHEDULE 11: REPORT ON RELIABILITY MEASURES | </v>
      </c>
      <c r="N7149" s="9" t="str">
        <f t="shared" si="111"/>
        <v>SCHEDULE 11: REPORT ON RELIABILITY MEASURES | Interruptions to: Baggage reclaim belts | Caused by: Airlines/Other</v>
      </c>
    </row>
    <row r="7150" spans="1:14">
      <c r="A7150" t="s">
        <v>3</v>
      </c>
      <c r="B7150">
        <v>2012</v>
      </c>
      <c r="C7150" t="s">
        <v>5223</v>
      </c>
      <c r="D7150" t="s">
        <v>81</v>
      </c>
      <c r="E7150" t="s">
        <v>81</v>
      </c>
      <c r="F7150" t="s">
        <v>5239</v>
      </c>
      <c r="G7150">
        <v>39</v>
      </c>
      <c r="H7150" t="s">
        <v>5228</v>
      </c>
      <c r="I7150">
        <v>2012</v>
      </c>
      <c r="J7150" t="s">
        <v>5226</v>
      </c>
      <c r="K7150" t="s">
        <v>1624</v>
      </c>
      <c r="L7150">
        <v>1</v>
      </c>
      <c r="M7150" s="9" t="str">
        <f>Data[[#This Row],[schedule]]&amp;" | "&amp;Data[[#This Row],[section]]</f>
        <v xml:space="preserve">SCHEDULE 11: REPORT ON RELIABILITY MEASURES | </v>
      </c>
      <c r="N7150" s="9" t="str">
        <f t="shared" si="111"/>
        <v>SCHEDULE 11: REPORT ON RELIABILITY MEASURES | Interruptions to: Baggage reclaim belts | Caused by: Airlines/Other</v>
      </c>
    </row>
    <row r="7151" spans="1:14">
      <c r="A7151" t="s">
        <v>3</v>
      </c>
      <c r="B7151">
        <v>2012</v>
      </c>
      <c r="C7151" t="s">
        <v>5223</v>
      </c>
      <c r="D7151" t="s">
        <v>81</v>
      </c>
      <c r="E7151" t="s">
        <v>81</v>
      </c>
      <c r="F7151" t="s">
        <v>5239</v>
      </c>
      <c r="G7151">
        <v>39</v>
      </c>
      <c r="H7151" t="s">
        <v>5228</v>
      </c>
      <c r="I7151">
        <v>2012</v>
      </c>
      <c r="J7151" t="s">
        <v>5227</v>
      </c>
      <c r="K7151" t="s">
        <v>5237</v>
      </c>
      <c r="L7151">
        <v>41</v>
      </c>
      <c r="M7151" s="9" t="str">
        <f>Data[[#This Row],[schedule]]&amp;" | "&amp;Data[[#This Row],[section]]</f>
        <v xml:space="preserve">SCHEDULE 11: REPORT ON RELIABILITY MEASURES | </v>
      </c>
      <c r="N7151" s="9" t="str">
        <f t="shared" si="111"/>
        <v>SCHEDULE 11: REPORT ON RELIABILITY MEASURES | Interruptions to: Baggage reclaim belts | Caused by: Airlines/Other</v>
      </c>
    </row>
    <row r="7152" spans="1:14">
      <c r="A7152" t="s">
        <v>3</v>
      </c>
      <c r="B7152">
        <v>2012</v>
      </c>
      <c r="C7152" t="s">
        <v>5223</v>
      </c>
      <c r="D7152" t="s">
        <v>81</v>
      </c>
      <c r="E7152" t="s">
        <v>81</v>
      </c>
      <c r="F7152" t="s">
        <v>5239</v>
      </c>
      <c r="G7152">
        <v>40</v>
      </c>
      <c r="H7152" t="s">
        <v>5229</v>
      </c>
      <c r="I7152">
        <v>2012</v>
      </c>
      <c r="J7152" t="s">
        <v>4988</v>
      </c>
      <c r="K7152" t="s">
        <v>458</v>
      </c>
      <c r="L7152">
        <v>0</v>
      </c>
      <c r="M7152" s="9" t="str">
        <f>Data[[#This Row],[schedule]]&amp;" | "&amp;Data[[#This Row],[section]]</f>
        <v xml:space="preserve">SCHEDULE 11: REPORT ON RELIABILITY MEASURES | </v>
      </c>
      <c r="N7152" s="9" t="str">
        <f t="shared" si="111"/>
        <v>SCHEDULE 11: REPORT ON RELIABILITY MEASURES | Interruptions to: Baggage reclaim belts | Caused by: Undetermined reasons</v>
      </c>
    </row>
    <row r="7153" spans="1:14">
      <c r="A7153" t="s">
        <v>3</v>
      </c>
      <c r="B7153">
        <v>2012</v>
      </c>
      <c r="C7153" t="s">
        <v>5223</v>
      </c>
      <c r="D7153" t="s">
        <v>81</v>
      </c>
      <c r="E7153" t="s">
        <v>81</v>
      </c>
      <c r="F7153" t="s">
        <v>5239</v>
      </c>
      <c r="G7153">
        <v>40</v>
      </c>
      <c r="H7153" t="s">
        <v>5229</v>
      </c>
      <c r="I7153">
        <v>2012</v>
      </c>
      <c r="J7153" t="s">
        <v>5226</v>
      </c>
      <c r="K7153" t="s">
        <v>458</v>
      </c>
      <c r="L7153">
        <v>0</v>
      </c>
      <c r="M7153" s="9" t="str">
        <f>Data[[#This Row],[schedule]]&amp;" | "&amp;Data[[#This Row],[section]]</f>
        <v xml:space="preserve">SCHEDULE 11: REPORT ON RELIABILITY MEASURES | </v>
      </c>
      <c r="N7153" s="9" t="str">
        <f t="shared" si="111"/>
        <v>SCHEDULE 11: REPORT ON RELIABILITY MEASURES | Interruptions to: Baggage reclaim belts | Caused by: Undetermined reasons</v>
      </c>
    </row>
    <row r="7154" spans="1:14">
      <c r="A7154" t="s">
        <v>3</v>
      </c>
      <c r="B7154">
        <v>2012</v>
      </c>
      <c r="C7154" t="s">
        <v>5223</v>
      </c>
      <c r="D7154" t="s">
        <v>81</v>
      </c>
      <c r="E7154" t="s">
        <v>81</v>
      </c>
      <c r="F7154" t="s">
        <v>5239</v>
      </c>
      <c r="G7154">
        <v>40</v>
      </c>
      <c r="H7154" t="s">
        <v>5229</v>
      </c>
      <c r="I7154">
        <v>2012</v>
      </c>
      <c r="J7154" t="s">
        <v>5227</v>
      </c>
      <c r="K7154" t="s">
        <v>458</v>
      </c>
      <c r="L7154">
        <v>0</v>
      </c>
      <c r="M7154" s="9" t="str">
        <f>Data[[#This Row],[schedule]]&amp;" | "&amp;Data[[#This Row],[section]]</f>
        <v xml:space="preserve">SCHEDULE 11: REPORT ON RELIABILITY MEASURES | </v>
      </c>
      <c r="N7154" s="9" t="str">
        <f t="shared" si="111"/>
        <v>SCHEDULE 11: REPORT ON RELIABILITY MEASURES | Interruptions to: Baggage reclaim belts | Caused by: Undetermined reasons</v>
      </c>
    </row>
    <row r="7155" spans="1:14">
      <c r="A7155" t="s">
        <v>3</v>
      </c>
      <c r="B7155">
        <v>2012</v>
      </c>
      <c r="C7155" t="s">
        <v>5223</v>
      </c>
      <c r="D7155" t="s">
        <v>81</v>
      </c>
      <c r="E7155" t="s">
        <v>81</v>
      </c>
      <c r="F7155" t="s">
        <v>5239</v>
      </c>
      <c r="G7155">
        <v>41</v>
      </c>
      <c r="H7155" t="s">
        <v>60</v>
      </c>
      <c r="I7155">
        <v>2012</v>
      </c>
      <c r="J7155" t="s">
        <v>4988</v>
      </c>
      <c r="K7155" t="s">
        <v>5656</v>
      </c>
      <c r="L7155">
        <v>9</v>
      </c>
      <c r="M7155" s="9" t="str">
        <f>Data[[#This Row],[schedule]]&amp;" | "&amp;Data[[#This Row],[section]]</f>
        <v xml:space="preserve">SCHEDULE 11: REPORT ON RELIABILITY MEASURES | </v>
      </c>
      <c r="N7155" s="9" t="str">
        <f t="shared" si="111"/>
        <v>SCHEDULE 11: REPORT ON RELIABILITY MEASURES | Interruptions to: Baggage reclaim belts | Total</v>
      </c>
    </row>
    <row r="7156" spans="1:14">
      <c r="A7156" t="s">
        <v>3</v>
      </c>
      <c r="B7156">
        <v>2012</v>
      </c>
      <c r="C7156" t="s">
        <v>5223</v>
      </c>
      <c r="D7156" t="s">
        <v>81</v>
      </c>
      <c r="E7156" t="s">
        <v>81</v>
      </c>
      <c r="F7156" t="s">
        <v>5239</v>
      </c>
      <c r="G7156">
        <v>41</v>
      </c>
      <c r="H7156" t="s">
        <v>60</v>
      </c>
      <c r="I7156">
        <v>2012</v>
      </c>
      <c r="J7156" t="s">
        <v>5226</v>
      </c>
      <c r="K7156" t="s">
        <v>6234</v>
      </c>
      <c r="L7156">
        <v>13</v>
      </c>
      <c r="M7156" s="9" t="str">
        <f>Data[[#This Row],[schedule]]&amp;" | "&amp;Data[[#This Row],[section]]</f>
        <v xml:space="preserve">SCHEDULE 11: REPORT ON RELIABILITY MEASURES | </v>
      </c>
      <c r="N7156" s="9" t="str">
        <f t="shared" si="111"/>
        <v>SCHEDULE 11: REPORT ON RELIABILITY MEASURES | Interruptions to: Baggage reclaim belts | Total</v>
      </c>
    </row>
    <row r="7157" spans="1:14">
      <c r="A7157" t="s">
        <v>3</v>
      </c>
      <c r="B7157">
        <v>2012</v>
      </c>
      <c r="C7157" t="s">
        <v>5223</v>
      </c>
      <c r="D7157" t="s">
        <v>81</v>
      </c>
      <c r="E7157" t="s">
        <v>81</v>
      </c>
      <c r="F7157" t="s">
        <v>5239</v>
      </c>
      <c r="G7157">
        <v>41</v>
      </c>
      <c r="H7157" t="s">
        <v>60</v>
      </c>
      <c r="I7157">
        <v>2012</v>
      </c>
      <c r="J7157" t="s">
        <v>5227</v>
      </c>
      <c r="K7157" t="s">
        <v>1624</v>
      </c>
      <c r="L7157">
        <v>1</v>
      </c>
      <c r="M7157" s="9" t="str">
        <f>Data[[#This Row],[schedule]]&amp;" | "&amp;Data[[#This Row],[section]]</f>
        <v xml:space="preserve">SCHEDULE 11: REPORT ON RELIABILITY MEASURES | </v>
      </c>
      <c r="N7157" s="9" t="str">
        <f t="shared" si="111"/>
        <v>SCHEDULE 11: REPORT ON RELIABILITY MEASURES | Interruptions to: Baggage reclaim belts | Total</v>
      </c>
    </row>
    <row r="7158" spans="1:14">
      <c r="A7158" t="s">
        <v>3</v>
      </c>
      <c r="B7158">
        <v>2012</v>
      </c>
      <c r="C7158" t="s">
        <v>5223</v>
      </c>
      <c r="D7158" t="s">
        <v>81</v>
      </c>
      <c r="E7158" t="s">
        <v>81</v>
      </c>
      <c r="F7158" t="s">
        <v>5240</v>
      </c>
      <c r="G7158">
        <v>44</v>
      </c>
      <c r="H7158" t="s">
        <v>5225</v>
      </c>
      <c r="I7158">
        <v>2012</v>
      </c>
      <c r="J7158" t="s">
        <v>4988</v>
      </c>
      <c r="K7158" t="s">
        <v>2107</v>
      </c>
      <c r="L7158">
        <v>16</v>
      </c>
      <c r="M7158" s="9" t="str">
        <f>Data[[#This Row],[schedule]]&amp;" | "&amp;Data[[#This Row],[section]]</f>
        <v xml:space="preserve">SCHEDULE 11: REPORT ON RELIABILITY MEASURES | </v>
      </c>
      <c r="N7158" s="9" t="str">
        <f t="shared" si="111"/>
        <v>SCHEDULE 11: REPORT ON RELIABILITY MEASURES | Interruptions to: On-time departure delay | Caused by: Airports</v>
      </c>
    </row>
    <row r="7159" spans="1:14">
      <c r="A7159" t="s">
        <v>3</v>
      </c>
      <c r="B7159">
        <v>2012</v>
      </c>
      <c r="C7159" t="s">
        <v>5223</v>
      </c>
      <c r="D7159" t="s">
        <v>81</v>
      </c>
      <c r="E7159" t="s">
        <v>81</v>
      </c>
      <c r="F7159" t="s">
        <v>5240</v>
      </c>
      <c r="G7159">
        <v>44</v>
      </c>
      <c r="H7159" t="s">
        <v>5225</v>
      </c>
      <c r="I7159">
        <v>2012</v>
      </c>
      <c r="J7159" t="s">
        <v>5226</v>
      </c>
      <c r="K7159" t="s">
        <v>5807</v>
      </c>
      <c r="L7159">
        <v>11</v>
      </c>
      <c r="M7159" s="9" t="str">
        <f>Data[[#This Row],[schedule]]&amp;" | "&amp;Data[[#This Row],[section]]</f>
        <v xml:space="preserve">SCHEDULE 11: REPORT ON RELIABILITY MEASURES | </v>
      </c>
      <c r="N7159" s="9" t="str">
        <f t="shared" si="111"/>
        <v>SCHEDULE 11: REPORT ON RELIABILITY MEASURES | Interruptions to: On-time departure delay | Caused by: Airports</v>
      </c>
    </row>
    <row r="7160" spans="1:14">
      <c r="A7160" t="s">
        <v>3</v>
      </c>
      <c r="B7160">
        <v>2012</v>
      </c>
      <c r="C7160" t="s">
        <v>5223</v>
      </c>
      <c r="D7160" t="s">
        <v>81</v>
      </c>
      <c r="E7160" t="s">
        <v>81</v>
      </c>
      <c r="F7160" t="s">
        <v>5240</v>
      </c>
      <c r="G7160">
        <v>44</v>
      </c>
      <c r="H7160" t="s">
        <v>5225</v>
      </c>
      <c r="I7160">
        <v>2012</v>
      </c>
      <c r="J7160" t="s">
        <v>5227</v>
      </c>
      <c r="K7160" t="s">
        <v>4010</v>
      </c>
      <c r="L7160">
        <v>25</v>
      </c>
      <c r="M7160" s="9" t="str">
        <f>Data[[#This Row],[schedule]]&amp;" | "&amp;Data[[#This Row],[section]]</f>
        <v xml:space="preserve">SCHEDULE 11: REPORT ON RELIABILITY MEASURES | </v>
      </c>
      <c r="N7160" s="9" t="str">
        <f t="shared" si="111"/>
        <v>SCHEDULE 11: REPORT ON RELIABILITY MEASURES | Interruptions to: On-time departure delay | Caused by: Airports</v>
      </c>
    </row>
    <row r="7161" spans="1:14">
      <c r="A7161" t="s">
        <v>3</v>
      </c>
      <c r="B7161">
        <v>2012</v>
      </c>
      <c r="C7161" t="s">
        <v>5223</v>
      </c>
      <c r="D7161" t="s">
        <v>81</v>
      </c>
      <c r="E7161" t="s">
        <v>81</v>
      </c>
      <c r="F7161" t="s">
        <v>5240</v>
      </c>
      <c r="G7161">
        <v>45</v>
      </c>
      <c r="H7161" t="s">
        <v>5228</v>
      </c>
      <c r="I7161">
        <v>2012</v>
      </c>
      <c r="J7161" t="s">
        <v>4988</v>
      </c>
      <c r="K7161" t="s">
        <v>2107</v>
      </c>
      <c r="L7161">
        <v>16</v>
      </c>
      <c r="M7161" s="9" t="str">
        <f>Data[[#This Row],[schedule]]&amp;" | "&amp;Data[[#This Row],[section]]</f>
        <v xml:space="preserve">SCHEDULE 11: REPORT ON RELIABILITY MEASURES | </v>
      </c>
      <c r="N7161" s="9" t="str">
        <f t="shared" si="111"/>
        <v>SCHEDULE 11: REPORT ON RELIABILITY MEASURES | Interruptions to: On-time departure delay | Caused by: Airlines/Other</v>
      </c>
    </row>
    <row r="7162" spans="1:14">
      <c r="A7162" t="s">
        <v>3</v>
      </c>
      <c r="B7162">
        <v>2012</v>
      </c>
      <c r="C7162" t="s">
        <v>5223</v>
      </c>
      <c r="D7162" t="s">
        <v>81</v>
      </c>
      <c r="E7162" t="s">
        <v>81</v>
      </c>
      <c r="F7162" t="s">
        <v>5240</v>
      </c>
      <c r="G7162">
        <v>45</v>
      </c>
      <c r="H7162" t="s">
        <v>5228</v>
      </c>
      <c r="I7162">
        <v>2012</v>
      </c>
      <c r="J7162" t="s">
        <v>5226</v>
      </c>
      <c r="K7162" t="s">
        <v>5232</v>
      </c>
      <c r="L7162">
        <v>8</v>
      </c>
      <c r="M7162" s="9" t="str">
        <f>Data[[#This Row],[schedule]]&amp;" | "&amp;Data[[#This Row],[section]]</f>
        <v xml:space="preserve">SCHEDULE 11: REPORT ON RELIABILITY MEASURES | </v>
      </c>
      <c r="N7162" s="9" t="str">
        <f t="shared" si="111"/>
        <v>SCHEDULE 11: REPORT ON RELIABILITY MEASURES | Interruptions to: On-time departure delay | Caused by: Airlines/Other</v>
      </c>
    </row>
    <row r="7163" spans="1:14">
      <c r="A7163" t="s">
        <v>3</v>
      </c>
      <c r="B7163">
        <v>2012</v>
      </c>
      <c r="C7163" t="s">
        <v>5223</v>
      </c>
      <c r="D7163" t="s">
        <v>81</v>
      </c>
      <c r="E7163" t="s">
        <v>81</v>
      </c>
      <c r="F7163" t="s">
        <v>5240</v>
      </c>
      <c r="G7163">
        <v>45</v>
      </c>
      <c r="H7163" t="s">
        <v>5228</v>
      </c>
      <c r="I7163">
        <v>2012</v>
      </c>
      <c r="J7163" t="s">
        <v>5227</v>
      </c>
      <c r="K7163" t="s">
        <v>6875</v>
      </c>
      <c r="L7163">
        <v>54</v>
      </c>
      <c r="M7163" s="9" t="str">
        <f>Data[[#This Row],[schedule]]&amp;" | "&amp;Data[[#This Row],[section]]</f>
        <v xml:space="preserve">SCHEDULE 11: REPORT ON RELIABILITY MEASURES | </v>
      </c>
      <c r="N7163" s="9" t="str">
        <f t="shared" si="111"/>
        <v>SCHEDULE 11: REPORT ON RELIABILITY MEASURES | Interruptions to: On-time departure delay | Caused by: Airlines/Other</v>
      </c>
    </row>
    <row r="7164" spans="1:14">
      <c r="A7164" t="s">
        <v>3</v>
      </c>
      <c r="B7164">
        <v>2012</v>
      </c>
      <c r="C7164" t="s">
        <v>5223</v>
      </c>
      <c r="D7164" t="s">
        <v>81</v>
      </c>
      <c r="E7164" t="s">
        <v>81</v>
      </c>
      <c r="F7164" t="s">
        <v>5240</v>
      </c>
      <c r="G7164">
        <v>46</v>
      </c>
      <c r="H7164" t="s">
        <v>5229</v>
      </c>
      <c r="I7164">
        <v>2012</v>
      </c>
      <c r="J7164" t="s">
        <v>4988</v>
      </c>
      <c r="K7164" t="s">
        <v>458</v>
      </c>
      <c r="L7164">
        <v>0</v>
      </c>
      <c r="M7164" s="9" t="str">
        <f>Data[[#This Row],[schedule]]&amp;" | "&amp;Data[[#This Row],[section]]</f>
        <v xml:space="preserve">SCHEDULE 11: REPORT ON RELIABILITY MEASURES | </v>
      </c>
      <c r="N7164" s="9" t="str">
        <f t="shared" si="111"/>
        <v>SCHEDULE 11: REPORT ON RELIABILITY MEASURES | Interruptions to: On-time departure delay | Caused by: Undetermined reasons</v>
      </c>
    </row>
    <row r="7165" spans="1:14">
      <c r="A7165" t="s">
        <v>3</v>
      </c>
      <c r="B7165">
        <v>2012</v>
      </c>
      <c r="C7165" t="s">
        <v>5223</v>
      </c>
      <c r="D7165" t="s">
        <v>81</v>
      </c>
      <c r="E7165" t="s">
        <v>81</v>
      </c>
      <c r="F7165" t="s">
        <v>5240</v>
      </c>
      <c r="G7165">
        <v>46</v>
      </c>
      <c r="H7165" t="s">
        <v>5229</v>
      </c>
      <c r="I7165">
        <v>2012</v>
      </c>
      <c r="J7165" t="s">
        <v>5226</v>
      </c>
      <c r="K7165" t="s">
        <v>458</v>
      </c>
      <c r="L7165">
        <v>0</v>
      </c>
      <c r="M7165" s="9" t="str">
        <f>Data[[#This Row],[schedule]]&amp;" | "&amp;Data[[#This Row],[section]]</f>
        <v xml:space="preserve">SCHEDULE 11: REPORT ON RELIABILITY MEASURES | </v>
      </c>
      <c r="N7165" s="9" t="str">
        <f t="shared" si="111"/>
        <v>SCHEDULE 11: REPORT ON RELIABILITY MEASURES | Interruptions to: On-time departure delay | Caused by: Undetermined reasons</v>
      </c>
    </row>
    <row r="7166" spans="1:14">
      <c r="A7166" t="s">
        <v>3</v>
      </c>
      <c r="B7166">
        <v>2012</v>
      </c>
      <c r="C7166" t="s">
        <v>5223</v>
      </c>
      <c r="D7166" t="s">
        <v>81</v>
      </c>
      <c r="E7166" t="s">
        <v>81</v>
      </c>
      <c r="F7166" t="s">
        <v>5240</v>
      </c>
      <c r="G7166">
        <v>46</v>
      </c>
      <c r="H7166" t="s">
        <v>5229</v>
      </c>
      <c r="I7166">
        <v>2012</v>
      </c>
      <c r="J7166" t="s">
        <v>5227</v>
      </c>
      <c r="K7166" t="s">
        <v>458</v>
      </c>
      <c r="L7166">
        <v>0</v>
      </c>
      <c r="M7166" s="9" t="str">
        <f>Data[[#This Row],[schedule]]&amp;" | "&amp;Data[[#This Row],[section]]</f>
        <v xml:space="preserve">SCHEDULE 11: REPORT ON RELIABILITY MEASURES | </v>
      </c>
      <c r="N7166" s="9" t="str">
        <f t="shared" si="111"/>
        <v>SCHEDULE 11: REPORT ON RELIABILITY MEASURES | Interruptions to: On-time departure delay | Caused by: Undetermined reasons</v>
      </c>
    </row>
    <row r="7167" spans="1:14">
      <c r="A7167" t="s">
        <v>3</v>
      </c>
      <c r="B7167">
        <v>2012</v>
      </c>
      <c r="C7167" t="s">
        <v>5223</v>
      </c>
      <c r="D7167" t="s">
        <v>81</v>
      </c>
      <c r="E7167" t="s">
        <v>81</v>
      </c>
      <c r="F7167" t="s">
        <v>5240</v>
      </c>
      <c r="G7167">
        <v>47</v>
      </c>
      <c r="H7167" t="s">
        <v>60</v>
      </c>
      <c r="I7167">
        <v>2012</v>
      </c>
      <c r="J7167" t="s">
        <v>4988</v>
      </c>
      <c r="K7167" t="s">
        <v>6874</v>
      </c>
      <c r="L7167">
        <v>32</v>
      </c>
      <c r="M7167" s="9" t="str">
        <f>Data[[#This Row],[schedule]]&amp;" | "&amp;Data[[#This Row],[section]]</f>
        <v xml:space="preserve">SCHEDULE 11: REPORT ON RELIABILITY MEASURES | </v>
      </c>
      <c r="N7167" s="9" t="str">
        <f t="shared" si="111"/>
        <v>SCHEDULE 11: REPORT ON RELIABILITY MEASURES | Interruptions to: On-time departure delay | Total</v>
      </c>
    </row>
    <row r="7168" spans="1:14">
      <c r="A7168" t="s">
        <v>3</v>
      </c>
      <c r="B7168">
        <v>2012</v>
      </c>
      <c r="C7168" t="s">
        <v>5223</v>
      </c>
      <c r="D7168" t="s">
        <v>81</v>
      </c>
      <c r="E7168" t="s">
        <v>81</v>
      </c>
      <c r="F7168" t="s">
        <v>5240</v>
      </c>
      <c r="G7168">
        <v>47</v>
      </c>
      <c r="H7168" t="s">
        <v>60</v>
      </c>
      <c r="I7168">
        <v>2012</v>
      </c>
      <c r="J7168" t="s">
        <v>5226</v>
      </c>
      <c r="K7168" t="s">
        <v>4843</v>
      </c>
      <c r="L7168">
        <v>20</v>
      </c>
      <c r="M7168" s="9" t="str">
        <f>Data[[#This Row],[schedule]]&amp;" | "&amp;Data[[#This Row],[section]]</f>
        <v xml:space="preserve">SCHEDULE 11: REPORT ON RELIABILITY MEASURES | </v>
      </c>
      <c r="N7168" s="9" t="str">
        <f t="shared" si="111"/>
        <v>SCHEDULE 11: REPORT ON RELIABILITY MEASURES | Interruptions to: On-time departure delay | Total</v>
      </c>
    </row>
    <row r="7169" spans="1:14">
      <c r="A7169" t="s">
        <v>3</v>
      </c>
      <c r="B7169">
        <v>2012</v>
      </c>
      <c r="C7169" t="s">
        <v>5223</v>
      </c>
      <c r="D7169" t="s">
        <v>81</v>
      </c>
      <c r="E7169" t="s">
        <v>81</v>
      </c>
      <c r="F7169" t="s">
        <v>5240</v>
      </c>
      <c r="G7169">
        <v>47</v>
      </c>
      <c r="H7169" t="s">
        <v>60</v>
      </c>
      <c r="I7169">
        <v>2012</v>
      </c>
      <c r="J7169" t="s">
        <v>5227</v>
      </c>
      <c r="K7169" t="s">
        <v>5032</v>
      </c>
      <c r="L7169">
        <v>19</v>
      </c>
      <c r="M7169" s="9" t="str">
        <f>Data[[#This Row],[schedule]]&amp;" | "&amp;Data[[#This Row],[section]]</f>
        <v xml:space="preserve">SCHEDULE 11: REPORT ON RELIABILITY MEASURES | </v>
      </c>
      <c r="N7169" s="9" t="str">
        <f t="shared" si="111"/>
        <v>SCHEDULE 11: REPORT ON RELIABILITY MEASURES | Interruptions to: On-time departure delay | Total</v>
      </c>
    </row>
    <row r="7170" spans="1:14">
      <c r="A7170" t="s">
        <v>3</v>
      </c>
      <c r="B7170">
        <v>2012</v>
      </c>
      <c r="C7170" t="s">
        <v>5223</v>
      </c>
      <c r="D7170" t="s">
        <v>81</v>
      </c>
      <c r="E7170" t="s">
        <v>81</v>
      </c>
      <c r="F7170" t="s">
        <v>81</v>
      </c>
      <c r="G7170">
        <v>56</v>
      </c>
      <c r="H7170" t="s">
        <v>5242</v>
      </c>
      <c r="I7170">
        <v>2012</v>
      </c>
      <c r="J7170" t="s">
        <v>4988</v>
      </c>
      <c r="K7170" t="s">
        <v>6876</v>
      </c>
      <c r="L7170">
        <v>7.9000000000000008E-3</v>
      </c>
      <c r="M7170" s="9" t="str">
        <f>Data[[#This Row],[schedule]]&amp;" | "&amp;Data[[#This Row],[section]]</f>
        <v xml:space="preserve">SCHEDULE 11: REPORT ON RELIABILITY MEASURES | </v>
      </c>
      <c r="N7170" s="9" t="str">
        <f t="shared" ref="N7170:N7233" si="112">SUBSTITUTE(SUBSTITUTE(SUBSTITUTE(C7170&amp;" | "&amp;D7170&amp;" | "&amp;E7170&amp;" | "&amp;F7170&amp;" | "&amp;H7170," |  |  | "," | ")," |  |  | "," | ")," |  | "," | ")</f>
        <v>SCHEDULE 11: REPORT ON RELIABILITY MEASURES | The percentage of time that FEGP is unavailable due to interruptions*</v>
      </c>
    </row>
    <row r="7171" spans="1:14" hidden="1">
      <c r="A7171" t="s">
        <v>3</v>
      </c>
      <c r="B7171">
        <v>2012</v>
      </c>
      <c r="C7171" t="s">
        <v>201</v>
      </c>
      <c r="D7171" t="s">
        <v>81</v>
      </c>
      <c r="E7171" t="s">
        <v>81</v>
      </c>
      <c r="F7171" t="s">
        <v>320</v>
      </c>
      <c r="G7171">
        <v>9</v>
      </c>
      <c r="H7171" t="s">
        <v>236</v>
      </c>
      <c r="I7171">
        <v>2012</v>
      </c>
      <c r="J7171" t="s">
        <v>92</v>
      </c>
      <c r="K7171" t="s">
        <v>2755</v>
      </c>
      <c r="L7171">
        <v>33.995910000000002</v>
      </c>
      <c r="M7171" s="9" t="str">
        <f>Data[[#This Row],[schedule]]&amp;" | "&amp;Data[[#This Row],[section]]</f>
        <v xml:space="preserve">SCHEDULE 10: REPORT ON COST ALLOCATIONS | </v>
      </c>
      <c r="N7171" s="9" t="str">
        <f t="shared" si="112"/>
        <v xml:space="preserve">SCHEDULE 10: REPORT ON COST ALLOCATIONS | Specified Terminal Activities | Corporate Overheads: Directly attributable operating costs </v>
      </c>
    </row>
    <row r="7172" spans="1:14" hidden="1">
      <c r="A7172" t="s">
        <v>3</v>
      </c>
      <c r="B7172">
        <v>2012</v>
      </c>
      <c r="C7172" t="s">
        <v>201</v>
      </c>
      <c r="D7172" t="s">
        <v>81</v>
      </c>
      <c r="E7172" t="s">
        <v>81</v>
      </c>
      <c r="F7172" t="s">
        <v>321</v>
      </c>
      <c r="G7172">
        <v>9</v>
      </c>
      <c r="H7172" t="s">
        <v>236</v>
      </c>
      <c r="I7172">
        <v>2012</v>
      </c>
      <c r="J7172" t="s">
        <v>92</v>
      </c>
      <c r="K7172" t="s">
        <v>458</v>
      </c>
      <c r="L7172">
        <v>0</v>
      </c>
      <c r="M7172" s="9" t="str">
        <f>Data[[#This Row],[schedule]]&amp;" | "&amp;Data[[#This Row],[section]]</f>
        <v xml:space="preserve">SCHEDULE 10: REPORT ON COST ALLOCATIONS | </v>
      </c>
      <c r="N7172" s="9" t="str">
        <f t="shared" si="112"/>
        <v xml:space="preserve">SCHEDULE 10: REPORT ON COST ALLOCATIONS | Airfield Activities | Corporate Overheads: Directly attributable operating costs </v>
      </c>
    </row>
    <row r="7173" spans="1:14" hidden="1">
      <c r="A7173" t="s">
        <v>3</v>
      </c>
      <c r="B7173">
        <v>2012</v>
      </c>
      <c r="C7173" t="s">
        <v>201</v>
      </c>
      <c r="D7173" t="s">
        <v>81</v>
      </c>
      <c r="E7173" t="s">
        <v>81</v>
      </c>
      <c r="F7173" t="s">
        <v>322</v>
      </c>
      <c r="G7173">
        <v>9</v>
      </c>
      <c r="H7173" t="s">
        <v>236</v>
      </c>
      <c r="I7173">
        <v>2012</v>
      </c>
      <c r="J7173" t="s">
        <v>92</v>
      </c>
      <c r="K7173" t="s">
        <v>458</v>
      </c>
      <c r="L7173">
        <v>0</v>
      </c>
      <c r="M7173" s="9" t="str">
        <f>Data[[#This Row],[schedule]]&amp;" | "&amp;Data[[#This Row],[section]]</f>
        <v xml:space="preserve">SCHEDULE 10: REPORT ON COST ALLOCATIONS | </v>
      </c>
      <c r="N7173" s="9" t="str">
        <f t="shared" si="112"/>
        <v xml:space="preserve">SCHEDULE 10: REPORT ON COST ALLOCATIONS | Aircraft and Freight Activities | Corporate Overheads: Directly attributable operating costs </v>
      </c>
    </row>
    <row r="7174" spans="1:14" hidden="1">
      <c r="A7174" t="s">
        <v>3</v>
      </c>
      <c r="B7174">
        <v>2012</v>
      </c>
      <c r="C7174" t="s">
        <v>201</v>
      </c>
      <c r="D7174" t="s">
        <v>81</v>
      </c>
      <c r="E7174" t="s">
        <v>81</v>
      </c>
      <c r="F7174" t="s">
        <v>323</v>
      </c>
      <c r="G7174">
        <v>9</v>
      </c>
      <c r="H7174" t="s">
        <v>236</v>
      </c>
      <c r="I7174">
        <v>2012</v>
      </c>
      <c r="J7174" t="s">
        <v>92</v>
      </c>
      <c r="K7174" t="s">
        <v>2755</v>
      </c>
      <c r="L7174">
        <v>33.995910000000002</v>
      </c>
      <c r="M7174" s="9" t="str">
        <f>Data[[#This Row],[schedule]]&amp;" | "&amp;Data[[#This Row],[section]]</f>
        <v xml:space="preserve">SCHEDULE 10: REPORT ON COST ALLOCATIONS | </v>
      </c>
      <c r="N7174" s="9" t="str">
        <f t="shared" si="112"/>
        <v xml:space="preserve">SCHEDULE 10: REPORT ON COST ALLOCATIONS | Airport Business | Corporate Overheads: Directly attributable operating costs </v>
      </c>
    </row>
    <row r="7175" spans="1:14" hidden="1">
      <c r="A7175" t="s">
        <v>3</v>
      </c>
      <c r="B7175">
        <v>2012</v>
      </c>
      <c r="C7175" t="s">
        <v>201</v>
      </c>
      <c r="D7175" t="s">
        <v>81</v>
      </c>
      <c r="E7175" t="s">
        <v>81</v>
      </c>
      <c r="F7175" t="s">
        <v>60</v>
      </c>
      <c r="G7175">
        <v>9</v>
      </c>
      <c r="H7175" t="s">
        <v>236</v>
      </c>
      <c r="I7175">
        <v>2012</v>
      </c>
      <c r="J7175" t="s">
        <v>92</v>
      </c>
      <c r="K7175" t="s">
        <v>2755</v>
      </c>
      <c r="L7175">
        <v>33.995910000000002</v>
      </c>
      <c r="M7175" s="9" t="str">
        <f>Data[[#This Row],[schedule]]&amp;" | "&amp;Data[[#This Row],[section]]</f>
        <v xml:space="preserve">SCHEDULE 10: REPORT ON COST ALLOCATIONS | </v>
      </c>
      <c r="N7175" s="9" t="str">
        <f t="shared" si="112"/>
        <v xml:space="preserve">SCHEDULE 10: REPORT ON COST ALLOCATIONS | Total | Corporate Overheads: Directly attributable operating costs </v>
      </c>
    </row>
    <row r="7176" spans="1:14" hidden="1">
      <c r="A7176" t="s">
        <v>3</v>
      </c>
      <c r="B7176">
        <v>2012</v>
      </c>
      <c r="C7176" t="s">
        <v>201</v>
      </c>
      <c r="D7176" t="s">
        <v>81</v>
      </c>
      <c r="E7176" t="s">
        <v>81</v>
      </c>
      <c r="F7176" t="s">
        <v>320</v>
      </c>
      <c r="G7176">
        <v>10</v>
      </c>
      <c r="H7176" t="s">
        <v>237</v>
      </c>
      <c r="I7176">
        <v>2012</v>
      </c>
      <c r="J7176" t="s">
        <v>92</v>
      </c>
      <c r="K7176" t="s">
        <v>2756</v>
      </c>
      <c r="L7176">
        <v>16550.753050275071</v>
      </c>
      <c r="M7176" s="9" t="str">
        <f>Data[[#This Row],[schedule]]&amp;" | "&amp;Data[[#This Row],[section]]</f>
        <v xml:space="preserve">SCHEDULE 10: REPORT ON COST ALLOCATIONS | </v>
      </c>
      <c r="N7176" s="9" t="str">
        <f t="shared" si="112"/>
        <v xml:space="preserve">SCHEDULE 10: REPORT ON COST ALLOCATIONS | Specified Terminal Activities | Corporate Overheads: Costs not directly attributable </v>
      </c>
    </row>
    <row r="7177" spans="1:14" hidden="1">
      <c r="A7177" t="s">
        <v>3</v>
      </c>
      <c r="B7177">
        <v>2012</v>
      </c>
      <c r="C7177" t="s">
        <v>201</v>
      </c>
      <c r="D7177" t="s">
        <v>81</v>
      </c>
      <c r="E7177" t="s">
        <v>81</v>
      </c>
      <c r="F7177" t="s">
        <v>321</v>
      </c>
      <c r="G7177">
        <v>10</v>
      </c>
      <c r="H7177" t="s">
        <v>237</v>
      </c>
      <c r="I7177">
        <v>2012</v>
      </c>
      <c r="J7177" t="s">
        <v>92</v>
      </c>
      <c r="K7177" t="s">
        <v>2757</v>
      </c>
      <c r="L7177">
        <v>10011.17082002877</v>
      </c>
      <c r="M7177" s="9" t="str">
        <f>Data[[#This Row],[schedule]]&amp;" | "&amp;Data[[#This Row],[section]]</f>
        <v xml:space="preserve">SCHEDULE 10: REPORT ON COST ALLOCATIONS | </v>
      </c>
      <c r="N7177" s="9" t="str">
        <f t="shared" si="112"/>
        <v xml:space="preserve">SCHEDULE 10: REPORT ON COST ALLOCATIONS | Airfield Activities | Corporate Overheads: Costs not directly attributable </v>
      </c>
    </row>
    <row r="7178" spans="1:14" hidden="1">
      <c r="A7178" t="s">
        <v>3</v>
      </c>
      <c r="B7178">
        <v>2012</v>
      </c>
      <c r="C7178" t="s">
        <v>201</v>
      </c>
      <c r="D7178" t="s">
        <v>81</v>
      </c>
      <c r="E7178" t="s">
        <v>81</v>
      </c>
      <c r="F7178" t="s">
        <v>322</v>
      </c>
      <c r="G7178">
        <v>10</v>
      </c>
      <c r="H7178" t="s">
        <v>237</v>
      </c>
      <c r="I7178">
        <v>2012</v>
      </c>
      <c r="J7178" t="s">
        <v>92</v>
      </c>
      <c r="K7178" t="s">
        <v>2758</v>
      </c>
      <c r="L7178">
        <v>497.59542782343158</v>
      </c>
      <c r="M7178" s="9" t="str">
        <f>Data[[#This Row],[schedule]]&amp;" | "&amp;Data[[#This Row],[section]]</f>
        <v xml:space="preserve">SCHEDULE 10: REPORT ON COST ALLOCATIONS | </v>
      </c>
      <c r="N7178" s="9" t="str">
        <f t="shared" si="112"/>
        <v xml:space="preserve">SCHEDULE 10: REPORT ON COST ALLOCATIONS | Aircraft and Freight Activities | Corporate Overheads: Costs not directly attributable </v>
      </c>
    </row>
    <row r="7179" spans="1:14" hidden="1">
      <c r="A7179" t="s">
        <v>3</v>
      </c>
      <c r="B7179">
        <v>2012</v>
      </c>
      <c r="C7179" t="s">
        <v>201</v>
      </c>
      <c r="D7179" t="s">
        <v>81</v>
      </c>
      <c r="E7179" t="s">
        <v>81</v>
      </c>
      <c r="F7179" t="s">
        <v>323</v>
      </c>
      <c r="G7179">
        <v>10</v>
      </c>
      <c r="H7179" t="s">
        <v>237</v>
      </c>
      <c r="I7179">
        <v>2012</v>
      </c>
      <c r="J7179" t="s">
        <v>92</v>
      </c>
      <c r="K7179" t="s">
        <v>2759</v>
      </c>
      <c r="L7179">
        <v>27059.51929812727</v>
      </c>
      <c r="M7179" s="9" t="str">
        <f>Data[[#This Row],[schedule]]&amp;" | "&amp;Data[[#This Row],[section]]</f>
        <v xml:space="preserve">SCHEDULE 10: REPORT ON COST ALLOCATIONS | </v>
      </c>
      <c r="N7179" s="9" t="str">
        <f t="shared" si="112"/>
        <v xml:space="preserve">SCHEDULE 10: REPORT ON COST ALLOCATIONS | Airport Business | Corporate Overheads: Costs not directly attributable </v>
      </c>
    </row>
    <row r="7180" spans="1:14" hidden="1">
      <c r="A7180" t="s">
        <v>3</v>
      </c>
      <c r="B7180">
        <v>2012</v>
      </c>
      <c r="C7180" t="s">
        <v>201</v>
      </c>
      <c r="D7180" t="s">
        <v>81</v>
      </c>
      <c r="E7180" t="s">
        <v>81</v>
      </c>
      <c r="F7180" t="s">
        <v>324</v>
      </c>
      <c r="G7180">
        <v>10</v>
      </c>
      <c r="H7180" t="s">
        <v>237</v>
      </c>
      <c r="I7180">
        <v>2012</v>
      </c>
      <c r="J7180" t="s">
        <v>92</v>
      </c>
      <c r="K7180" t="s">
        <v>2760</v>
      </c>
      <c r="L7180">
        <v>7883.4610317546103</v>
      </c>
      <c r="M7180" s="9" t="str">
        <f>Data[[#This Row],[schedule]]&amp;" | "&amp;Data[[#This Row],[section]]</f>
        <v xml:space="preserve">SCHEDULE 10: REPORT ON COST ALLOCATIONS | </v>
      </c>
      <c r="N7180" s="9" t="str">
        <f t="shared" si="112"/>
        <v xml:space="preserve">SCHEDULE 10: REPORT ON COST ALLOCATIONS | Unregulated Component | Corporate Overheads: Costs not directly attributable </v>
      </c>
    </row>
    <row r="7181" spans="1:14" hidden="1">
      <c r="A7181" t="s">
        <v>3</v>
      </c>
      <c r="B7181">
        <v>2012</v>
      </c>
      <c r="C7181" t="s">
        <v>201</v>
      </c>
      <c r="D7181" t="s">
        <v>81</v>
      </c>
      <c r="E7181" t="s">
        <v>81</v>
      </c>
      <c r="F7181" t="s">
        <v>60</v>
      </c>
      <c r="G7181">
        <v>10</v>
      </c>
      <c r="H7181" t="s">
        <v>237</v>
      </c>
      <c r="I7181">
        <v>2012</v>
      </c>
      <c r="J7181" t="s">
        <v>92</v>
      </c>
      <c r="K7181" t="s">
        <v>2761</v>
      </c>
      <c r="L7181">
        <v>34942.980329881888</v>
      </c>
      <c r="M7181" s="9" t="str">
        <f>Data[[#This Row],[schedule]]&amp;" | "&amp;Data[[#This Row],[section]]</f>
        <v xml:space="preserve">SCHEDULE 10: REPORT ON COST ALLOCATIONS | </v>
      </c>
      <c r="N7181" s="9" t="str">
        <f t="shared" si="112"/>
        <v xml:space="preserve">SCHEDULE 10: REPORT ON COST ALLOCATIONS | Total | Corporate Overheads: Costs not directly attributable </v>
      </c>
    </row>
    <row r="7182" spans="1:14" hidden="1">
      <c r="A7182" t="s">
        <v>3</v>
      </c>
      <c r="B7182">
        <v>2012</v>
      </c>
      <c r="C7182" t="s">
        <v>201</v>
      </c>
      <c r="D7182" t="s">
        <v>81</v>
      </c>
      <c r="E7182" t="s">
        <v>81</v>
      </c>
      <c r="F7182" t="s">
        <v>320</v>
      </c>
      <c r="G7182">
        <v>12</v>
      </c>
      <c r="H7182" t="s">
        <v>238</v>
      </c>
      <c r="I7182">
        <v>2012</v>
      </c>
      <c r="J7182" t="s">
        <v>92</v>
      </c>
      <c r="K7182" t="s">
        <v>2762</v>
      </c>
      <c r="L7182">
        <v>6300.9078399999999</v>
      </c>
      <c r="M7182" s="9" t="str">
        <f>Data[[#This Row],[schedule]]&amp;" | "&amp;Data[[#This Row],[section]]</f>
        <v xml:space="preserve">SCHEDULE 10: REPORT ON COST ALLOCATIONS | </v>
      </c>
      <c r="N7182" s="9" t="str">
        <f t="shared" si="112"/>
        <v xml:space="preserve">SCHEDULE 10: REPORT ON COST ALLOCATIONS | Specified Terminal Activities | Asset Management and Airport Operations: Directly attributable operating costs </v>
      </c>
    </row>
    <row r="7183" spans="1:14" hidden="1">
      <c r="A7183" t="s">
        <v>3</v>
      </c>
      <c r="B7183">
        <v>2012</v>
      </c>
      <c r="C7183" t="s">
        <v>201</v>
      </c>
      <c r="D7183" t="s">
        <v>81</v>
      </c>
      <c r="E7183" t="s">
        <v>81</v>
      </c>
      <c r="F7183" t="s">
        <v>321</v>
      </c>
      <c r="G7183">
        <v>12</v>
      </c>
      <c r="H7183" t="s">
        <v>238</v>
      </c>
      <c r="I7183">
        <v>2012</v>
      </c>
      <c r="J7183" t="s">
        <v>92</v>
      </c>
      <c r="K7183" t="s">
        <v>2763</v>
      </c>
      <c r="L7183">
        <v>2632.9345700000008</v>
      </c>
      <c r="M7183" s="9" t="str">
        <f>Data[[#This Row],[schedule]]&amp;" | "&amp;Data[[#This Row],[section]]</f>
        <v xml:space="preserve">SCHEDULE 10: REPORT ON COST ALLOCATIONS | </v>
      </c>
      <c r="N7183" s="9" t="str">
        <f t="shared" si="112"/>
        <v xml:space="preserve">SCHEDULE 10: REPORT ON COST ALLOCATIONS | Airfield Activities | Asset Management and Airport Operations: Directly attributable operating costs </v>
      </c>
    </row>
    <row r="7184" spans="1:14" hidden="1">
      <c r="A7184" t="s">
        <v>3</v>
      </c>
      <c r="B7184">
        <v>2012</v>
      </c>
      <c r="C7184" t="s">
        <v>201</v>
      </c>
      <c r="D7184" t="s">
        <v>81</v>
      </c>
      <c r="E7184" t="s">
        <v>81</v>
      </c>
      <c r="F7184" t="s">
        <v>322</v>
      </c>
      <c r="G7184">
        <v>12</v>
      </c>
      <c r="H7184" t="s">
        <v>238</v>
      </c>
      <c r="I7184">
        <v>2012</v>
      </c>
      <c r="J7184" t="s">
        <v>92</v>
      </c>
      <c r="K7184" t="s">
        <v>2764</v>
      </c>
      <c r="L7184">
        <v>494.04298999999992</v>
      </c>
      <c r="M7184" s="9" t="str">
        <f>Data[[#This Row],[schedule]]&amp;" | "&amp;Data[[#This Row],[section]]</f>
        <v xml:space="preserve">SCHEDULE 10: REPORT ON COST ALLOCATIONS | </v>
      </c>
      <c r="N7184" s="9" t="str">
        <f t="shared" si="112"/>
        <v xml:space="preserve">SCHEDULE 10: REPORT ON COST ALLOCATIONS | Aircraft and Freight Activities | Asset Management and Airport Operations: Directly attributable operating costs </v>
      </c>
    </row>
    <row r="7185" spans="1:14" hidden="1">
      <c r="A7185" t="s">
        <v>3</v>
      </c>
      <c r="B7185">
        <v>2012</v>
      </c>
      <c r="C7185" t="s">
        <v>201</v>
      </c>
      <c r="D7185" t="s">
        <v>81</v>
      </c>
      <c r="E7185" t="s">
        <v>81</v>
      </c>
      <c r="F7185" t="s">
        <v>323</v>
      </c>
      <c r="G7185">
        <v>12</v>
      </c>
      <c r="H7185" t="s">
        <v>238</v>
      </c>
      <c r="I7185">
        <v>2012</v>
      </c>
      <c r="J7185" t="s">
        <v>92</v>
      </c>
      <c r="K7185" t="s">
        <v>2765</v>
      </c>
      <c r="L7185">
        <v>9427.885400000001</v>
      </c>
      <c r="M7185" s="9" t="str">
        <f>Data[[#This Row],[schedule]]&amp;" | "&amp;Data[[#This Row],[section]]</f>
        <v xml:space="preserve">SCHEDULE 10: REPORT ON COST ALLOCATIONS | </v>
      </c>
      <c r="N7185" s="9" t="str">
        <f t="shared" si="112"/>
        <v xml:space="preserve">SCHEDULE 10: REPORT ON COST ALLOCATIONS | Airport Business | Asset Management and Airport Operations: Directly attributable operating costs </v>
      </c>
    </row>
    <row r="7186" spans="1:14" hidden="1">
      <c r="A7186" t="s">
        <v>3</v>
      </c>
      <c r="B7186">
        <v>2012</v>
      </c>
      <c r="C7186" t="s">
        <v>201</v>
      </c>
      <c r="D7186" t="s">
        <v>81</v>
      </c>
      <c r="E7186" t="s">
        <v>81</v>
      </c>
      <c r="F7186" t="s">
        <v>60</v>
      </c>
      <c r="G7186">
        <v>12</v>
      </c>
      <c r="H7186" t="s">
        <v>238</v>
      </c>
      <c r="I7186">
        <v>2012</v>
      </c>
      <c r="J7186" t="s">
        <v>92</v>
      </c>
      <c r="K7186" t="s">
        <v>2765</v>
      </c>
      <c r="L7186">
        <v>9427.885400000001</v>
      </c>
      <c r="M7186" s="9" t="str">
        <f>Data[[#This Row],[schedule]]&amp;" | "&amp;Data[[#This Row],[section]]</f>
        <v xml:space="preserve">SCHEDULE 10: REPORT ON COST ALLOCATIONS | </v>
      </c>
      <c r="N7186" s="9" t="str">
        <f t="shared" si="112"/>
        <v xml:space="preserve">SCHEDULE 10: REPORT ON COST ALLOCATIONS | Total | Asset Management and Airport Operations: Directly attributable operating costs </v>
      </c>
    </row>
    <row r="7187" spans="1:14" hidden="1">
      <c r="A7187" t="s">
        <v>3</v>
      </c>
      <c r="B7187">
        <v>2012</v>
      </c>
      <c r="C7187" t="s">
        <v>201</v>
      </c>
      <c r="D7187" t="s">
        <v>81</v>
      </c>
      <c r="E7187" t="s">
        <v>81</v>
      </c>
      <c r="F7187" t="s">
        <v>320</v>
      </c>
      <c r="G7187">
        <v>13</v>
      </c>
      <c r="H7187" t="s">
        <v>239</v>
      </c>
      <c r="I7187">
        <v>2012</v>
      </c>
      <c r="J7187" t="s">
        <v>92</v>
      </c>
      <c r="K7187" t="s">
        <v>2766</v>
      </c>
      <c r="L7187">
        <v>6687.4685822512383</v>
      </c>
      <c r="M7187" s="9" t="str">
        <f>Data[[#This Row],[schedule]]&amp;" | "&amp;Data[[#This Row],[section]]</f>
        <v xml:space="preserve">SCHEDULE 10: REPORT ON COST ALLOCATIONS | </v>
      </c>
      <c r="N7187" s="9" t="str">
        <f t="shared" si="112"/>
        <v xml:space="preserve">SCHEDULE 10: REPORT ON COST ALLOCATIONS | Specified Terminal Activities | Asset Management and Airport Operations: Costs not directly attributable </v>
      </c>
    </row>
    <row r="7188" spans="1:14" hidden="1">
      <c r="A7188" t="s">
        <v>3</v>
      </c>
      <c r="B7188">
        <v>2012</v>
      </c>
      <c r="C7188" t="s">
        <v>201</v>
      </c>
      <c r="D7188" t="s">
        <v>81</v>
      </c>
      <c r="E7188" t="s">
        <v>81</v>
      </c>
      <c r="F7188" t="s">
        <v>321</v>
      </c>
      <c r="G7188">
        <v>13</v>
      </c>
      <c r="H7188" t="s">
        <v>239</v>
      </c>
      <c r="I7188">
        <v>2012</v>
      </c>
      <c r="J7188" t="s">
        <v>92</v>
      </c>
      <c r="K7188" t="s">
        <v>2767</v>
      </c>
      <c r="L7188">
        <v>3752.8485500592842</v>
      </c>
      <c r="M7188" s="9" t="str">
        <f>Data[[#This Row],[schedule]]&amp;" | "&amp;Data[[#This Row],[section]]</f>
        <v xml:space="preserve">SCHEDULE 10: REPORT ON COST ALLOCATIONS | </v>
      </c>
      <c r="N7188" s="9" t="str">
        <f t="shared" si="112"/>
        <v xml:space="preserve">SCHEDULE 10: REPORT ON COST ALLOCATIONS | Airfield Activities | Asset Management and Airport Operations: Costs not directly attributable </v>
      </c>
    </row>
    <row r="7189" spans="1:14" hidden="1">
      <c r="A7189" t="s">
        <v>3</v>
      </c>
      <c r="B7189">
        <v>2012</v>
      </c>
      <c r="C7189" t="s">
        <v>201</v>
      </c>
      <c r="D7189" t="s">
        <v>81</v>
      </c>
      <c r="E7189" t="s">
        <v>81</v>
      </c>
      <c r="F7189" t="s">
        <v>322</v>
      </c>
      <c r="G7189">
        <v>13</v>
      </c>
      <c r="H7189" t="s">
        <v>239</v>
      </c>
      <c r="I7189">
        <v>2012</v>
      </c>
      <c r="J7189" t="s">
        <v>92</v>
      </c>
      <c r="K7189" t="s">
        <v>2768</v>
      </c>
      <c r="L7189">
        <v>1048.180959213189</v>
      </c>
      <c r="M7189" s="9" t="str">
        <f>Data[[#This Row],[schedule]]&amp;" | "&amp;Data[[#This Row],[section]]</f>
        <v xml:space="preserve">SCHEDULE 10: REPORT ON COST ALLOCATIONS | </v>
      </c>
      <c r="N7189" s="9" t="str">
        <f t="shared" si="112"/>
        <v xml:space="preserve">SCHEDULE 10: REPORT ON COST ALLOCATIONS | Aircraft and Freight Activities | Asset Management and Airport Operations: Costs not directly attributable </v>
      </c>
    </row>
    <row r="7190" spans="1:14" hidden="1">
      <c r="A7190" t="s">
        <v>3</v>
      </c>
      <c r="B7190">
        <v>2012</v>
      </c>
      <c r="C7190" t="s">
        <v>201</v>
      </c>
      <c r="D7190" t="s">
        <v>81</v>
      </c>
      <c r="E7190" t="s">
        <v>81</v>
      </c>
      <c r="F7190" t="s">
        <v>323</v>
      </c>
      <c r="G7190">
        <v>13</v>
      </c>
      <c r="H7190" t="s">
        <v>239</v>
      </c>
      <c r="I7190">
        <v>2012</v>
      </c>
      <c r="J7190" t="s">
        <v>92</v>
      </c>
      <c r="K7190" t="s">
        <v>2769</v>
      </c>
      <c r="L7190">
        <v>11488.49809152371</v>
      </c>
      <c r="M7190" s="9" t="str">
        <f>Data[[#This Row],[schedule]]&amp;" | "&amp;Data[[#This Row],[section]]</f>
        <v xml:space="preserve">SCHEDULE 10: REPORT ON COST ALLOCATIONS | </v>
      </c>
      <c r="N7190" s="9" t="str">
        <f t="shared" si="112"/>
        <v xml:space="preserve">SCHEDULE 10: REPORT ON COST ALLOCATIONS | Airport Business | Asset Management and Airport Operations: Costs not directly attributable </v>
      </c>
    </row>
    <row r="7191" spans="1:14" hidden="1">
      <c r="A7191" t="s">
        <v>3</v>
      </c>
      <c r="B7191">
        <v>2012</v>
      </c>
      <c r="C7191" t="s">
        <v>201</v>
      </c>
      <c r="D7191" t="s">
        <v>81</v>
      </c>
      <c r="E7191" t="s">
        <v>81</v>
      </c>
      <c r="F7191" t="s">
        <v>324</v>
      </c>
      <c r="G7191">
        <v>13</v>
      </c>
      <c r="H7191" t="s">
        <v>239</v>
      </c>
      <c r="I7191">
        <v>2012</v>
      </c>
      <c r="J7191" t="s">
        <v>92</v>
      </c>
      <c r="K7191" t="s">
        <v>2770</v>
      </c>
      <c r="L7191">
        <v>11570.35327857676</v>
      </c>
      <c r="M7191" s="9" t="str">
        <f>Data[[#This Row],[schedule]]&amp;" | "&amp;Data[[#This Row],[section]]</f>
        <v xml:space="preserve">SCHEDULE 10: REPORT ON COST ALLOCATIONS | </v>
      </c>
      <c r="N7191" s="9" t="str">
        <f t="shared" si="112"/>
        <v xml:space="preserve">SCHEDULE 10: REPORT ON COST ALLOCATIONS | Unregulated Component | Asset Management and Airport Operations: Costs not directly attributable </v>
      </c>
    </row>
    <row r="7192" spans="1:14" hidden="1">
      <c r="A7192" t="s">
        <v>3</v>
      </c>
      <c r="B7192">
        <v>2012</v>
      </c>
      <c r="C7192" t="s">
        <v>201</v>
      </c>
      <c r="D7192" t="s">
        <v>81</v>
      </c>
      <c r="E7192" t="s">
        <v>81</v>
      </c>
      <c r="F7192" t="s">
        <v>60</v>
      </c>
      <c r="G7192">
        <v>13</v>
      </c>
      <c r="H7192" t="s">
        <v>239</v>
      </c>
      <c r="I7192">
        <v>2012</v>
      </c>
      <c r="J7192" t="s">
        <v>92</v>
      </c>
      <c r="K7192" t="s">
        <v>2771</v>
      </c>
      <c r="L7192">
        <v>23058.85137010047</v>
      </c>
      <c r="M7192" s="9" t="str">
        <f>Data[[#This Row],[schedule]]&amp;" | "&amp;Data[[#This Row],[section]]</f>
        <v xml:space="preserve">SCHEDULE 10: REPORT ON COST ALLOCATIONS | </v>
      </c>
      <c r="N7192" s="9" t="str">
        <f t="shared" si="112"/>
        <v xml:space="preserve">SCHEDULE 10: REPORT ON COST ALLOCATIONS | Total | Asset Management and Airport Operations: Costs not directly attributable </v>
      </c>
    </row>
    <row r="7193" spans="1:14" hidden="1">
      <c r="A7193" t="s">
        <v>3</v>
      </c>
      <c r="B7193">
        <v>2012</v>
      </c>
      <c r="C7193" t="s">
        <v>201</v>
      </c>
      <c r="D7193" t="s">
        <v>81</v>
      </c>
      <c r="E7193" t="s">
        <v>81</v>
      </c>
      <c r="F7193" t="s">
        <v>320</v>
      </c>
      <c r="G7193">
        <v>15</v>
      </c>
      <c r="H7193" t="s">
        <v>240</v>
      </c>
      <c r="I7193">
        <v>2012</v>
      </c>
      <c r="J7193" t="s">
        <v>92</v>
      </c>
      <c r="K7193" t="s">
        <v>2772</v>
      </c>
      <c r="L7193">
        <v>23024.950829999991</v>
      </c>
      <c r="M7193" s="9" t="str">
        <f>Data[[#This Row],[schedule]]&amp;" | "&amp;Data[[#This Row],[section]]</f>
        <v xml:space="preserve">SCHEDULE 10: REPORT ON COST ALLOCATIONS | </v>
      </c>
      <c r="N7193" s="9" t="str">
        <f t="shared" si="112"/>
        <v xml:space="preserve">SCHEDULE 10: REPORT ON COST ALLOCATIONS | Specified Terminal Activities | Asset Maintenance: Directly attributable operating costs </v>
      </c>
    </row>
    <row r="7194" spans="1:14" hidden="1">
      <c r="A7194" t="s">
        <v>3</v>
      </c>
      <c r="B7194">
        <v>2012</v>
      </c>
      <c r="C7194" t="s">
        <v>201</v>
      </c>
      <c r="D7194" t="s">
        <v>81</v>
      </c>
      <c r="E7194" t="s">
        <v>81</v>
      </c>
      <c r="F7194" t="s">
        <v>321</v>
      </c>
      <c r="G7194">
        <v>15</v>
      </c>
      <c r="H7194" t="s">
        <v>240</v>
      </c>
      <c r="I7194">
        <v>2012</v>
      </c>
      <c r="J7194" t="s">
        <v>92</v>
      </c>
      <c r="K7194" t="s">
        <v>2773</v>
      </c>
      <c r="L7194">
        <v>2640.5777200000011</v>
      </c>
      <c r="M7194" s="9" t="str">
        <f>Data[[#This Row],[schedule]]&amp;" | "&amp;Data[[#This Row],[section]]</f>
        <v xml:space="preserve">SCHEDULE 10: REPORT ON COST ALLOCATIONS | </v>
      </c>
      <c r="N7194" s="9" t="str">
        <f t="shared" si="112"/>
        <v xml:space="preserve">SCHEDULE 10: REPORT ON COST ALLOCATIONS | Airfield Activities | Asset Maintenance: Directly attributable operating costs </v>
      </c>
    </row>
    <row r="7195" spans="1:14" hidden="1">
      <c r="A7195" t="s">
        <v>3</v>
      </c>
      <c r="B7195">
        <v>2012</v>
      </c>
      <c r="C7195" t="s">
        <v>201</v>
      </c>
      <c r="D7195" t="s">
        <v>81</v>
      </c>
      <c r="E7195" t="s">
        <v>81</v>
      </c>
      <c r="F7195" t="s">
        <v>322</v>
      </c>
      <c r="G7195">
        <v>15</v>
      </c>
      <c r="H7195" t="s">
        <v>240</v>
      </c>
      <c r="I7195">
        <v>2012</v>
      </c>
      <c r="J7195" t="s">
        <v>92</v>
      </c>
      <c r="K7195" t="s">
        <v>2774</v>
      </c>
      <c r="L7195">
        <v>586.38310999999987</v>
      </c>
      <c r="M7195" s="9" t="str">
        <f>Data[[#This Row],[schedule]]&amp;" | "&amp;Data[[#This Row],[section]]</f>
        <v xml:space="preserve">SCHEDULE 10: REPORT ON COST ALLOCATIONS | </v>
      </c>
      <c r="N7195" s="9" t="str">
        <f t="shared" si="112"/>
        <v xml:space="preserve">SCHEDULE 10: REPORT ON COST ALLOCATIONS | Aircraft and Freight Activities | Asset Maintenance: Directly attributable operating costs </v>
      </c>
    </row>
    <row r="7196" spans="1:14" hidden="1">
      <c r="A7196" t="s">
        <v>3</v>
      </c>
      <c r="B7196">
        <v>2012</v>
      </c>
      <c r="C7196" t="s">
        <v>201</v>
      </c>
      <c r="D7196" t="s">
        <v>81</v>
      </c>
      <c r="E7196" t="s">
        <v>81</v>
      </c>
      <c r="F7196" t="s">
        <v>323</v>
      </c>
      <c r="G7196">
        <v>15</v>
      </c>
      <c r="H7196" t="s">
        <v>240</v>
      </c>
      <c r="I7196">
        <v>2012</v>
      </c>
      <c r="J7196" t="s">
        <v>92</v>
      </c>
      <c r="K7196" t="s">
        <v>2775</v>
      </c>
      <c r="L7196">
        <v>26251.911659999991</v>
      </c>
      <c r="M7196" s="9" t="str">
        <f>Data[[#This Row],[schedule]]&amp;" | "&amp;Data[[#This Row],[section]]</f>
        <v xml:space="preserve">SCHEDULE 10: REPORT ON COST ALLOCATIONS | </v>
      </c>
      <c r="N7196" s="9" t="str">
        <f t="shared" si="112"/>
        <v xml:space="preserve">SCHEDULE 10: REPORT ON COST ALLOCATIONS | Airport Business | Asset Maintenance: Directly attributable operating costs </v>
      </c>
    </row>
    <row r="7197" spans="1:14" hidden="1">
      <c r="A7197" t="s">
        <v>3</v>
      </c>
      <c r="B7197">
        <v>2012</v>
      </c>
      <c r="C7197" t="s">
        <v>201</v>
      </c>
      <c r="D7197" t="s">
        <v>81</v>
      </c>
      <c r="E7197" t="s">
        <v>81</v>
      </c>
      <c r="F7197" t="s">
        <v>60</v>
      </c>
      <c r="G7197">
        <v>15</v>
      </c>
      <c r="H7197" t="s">
        <v>240</v>
      </c>
      <c r="I7197">
        <v>2012</v>
      </c>
      <c r="J7197" t="s">
        <v>92</v>
      </c>
      <c r="K7197" t="s">
        <v>2775</v>
      </c>
      <c r="L7197">
        <v>26251.911659999991</v>
      </c>
      <c r="M7197" s="9" t="str">
        <f>Data[[#This Row],[schedule]]&amp;" | "&amp;Data[[#This Row],[section]]</f>
        <v xml:space="preserve">SCHEDULE 10: REPORT ON COST ALLOCATIONS | </v>
      </c>
      <c r="N7197" s="9" t="str">
        <f t="shared" si="112"/>
        <v xml:space="preserve">SCHEDULE 10: REPORT ON COST ALLOCATIONS | Total | Asset Maintenance: Directly attributable operating costs </v>
      </c>
    </row>
    <row r="7198" spans="1:14" hidden="1">
      <c r="A7198" t="s">
        <v>3</v>
      </c>
      <c r="B7198">
        <v>2012</v>
      </c>
      <c r="C7198" t="s">
        <v>201</v>
      </c>
      <c r="D7198" t="s">
        <v>81</v>
      </c>
      <c r="E7198" t="s">
        <v>81</v>
      </c>
      <c r="F7198" t="s">
        <v>320</v>
      </c>
      <c r="G7198">
        <v>16</v>
      </c>
      <c r="H7198" t="s">
        <v>241</v>
      </c>
      <c r="I7198">
        <v>2012</v>
      </c>
      <c r="J7198" t="s">
        <v>92</v>
      </c>
      <c r="K7198" t="s">
        <v>2776</v>
      </c>
      <c r="L7198">
        <v>3140.6440543319209</v>
      </c>
      <c r="M7198" s="9" t="str">
        <f>Data[[#This Row],[schedule]]&amp;" | "&amp;Data[[#This Row],[section]]</f>
        <v xml:space="preserve">SCHEDULE 10: REPORT ON COST ALLOCATIONS | </v>
      </c>
      <c r="N7198" s="9" t="str">
        <f t="shared" si="112"/>
        <v xml:space="preserve">SCHEDULE 10: REPORT ON COST ALLOCATIONS | Specified Terminal Activities | Asset Maintenance: Costs not directly attributable </v>
      </c>
    </row>
    <row r="7199" spans="1:14" hidden="1">
      <c r="A7199" t="s">
        <v>3</v>
      </c>
      <c r="B7199">
        <v>2012</v>
      </c>
      <c r="C7199" t="s">
        <v>201</v>
      </c>
      <c r="D7199" t="s">
        <v>81</v>
      </c>
      <c r="E7199" t="s">
        <v>81</v>
      </c>
      <c r="F7199" t="s">
        <v>321</v>
      </c>
      <c r="G7199">
        <v>16</v>
      </c>
      <c r="H7199" t="s">
        <v>241</v>
      </c>
      <c r="I7199">
        <v>2012</v>
      </c>
      <c r="J7199" t="s">
        <v>92</v>
      </c>
      <c r="K7199" t="s">
        <v>2777</v>
      </c>
      <c r="L7199">
        <v>2064.8908091898688</v>
      </c>
      <c r="M7199" s="9" t="str">
        <f>Data[[#This Row],[schedule]]&amp;" | "&amp;Data[[#This Row],[section]]</f>
        <v xml:space="preserve">SCHEDULE 10: REPORT ON COST ALLOCATIONS | </v>
      </c>
      <c r="N7199" s="9" t="str">
        <f t="shared" si="112"/>
        <v xml:space="preserve">SCHEDULE 10: REPORT ON COST ALLOCATIONS | Airfield Activities | Asset Maintenance: Costs not directly attributable </v>
      </c>
    </row>
    <row r="7200" spans="1:14" hidden="1">
      <c r="A7200" t="s">
        <v>3</v>
      </c>
      <c r="B7200">
        <v>2012</v>
      </c>
      <c r="C7200" t="s">
        <v>201</v>
      </c>
      <c r="D7200" t="s">
        <v>81</v>
      </c>
      <c r="E7200" t="s">
        <v>81</v>
      </c>
      <c r="F7200" t="s">
        <v>322</v>
      </c>
      <c r="G7200">
        <v>16</v>
      </c>
      <c r="H7200" t="s">
        <v>241</v>
      </c>
      <c r="I7200">
        <v>2012</v>
      </c>
      <c r="J7200" t="s">
        <v>92</v>
      </c>
      <c r="K7200" t="s">
        <v>2778</v>
      </c>
      <c r="L7200">
        <v>200.365371719829</v>
      </c>
      <c r="M7200" s="9" t="str">
        <f>Data[[#This Row],[schedule]]&amp;" | "&amp;Data[[#This Row],[section]]</f>
        <v xml:space="preserve">SCHEDULE 10: REPORT ON COST ALLOCATIONS | </v>
      </c>
      <c r="N7200" s="9" t="str">
        <f t="shared" si="112"/>
        <v xml:space="preserve">SCHEDULE 10: REPORT ON COST ALLOCATIONS | Aircraft and Freight Activities | Asset Maintenance: Costs not directly attributable </v>
      </c>
    </row>
    <row r="7201" spans="1:14" hidden="1">
      <c r="A7201" t="s">
        <v>3</v>
      </c>
      <c r="B7201">
        <v>2012</v>
      </c>
      <c r="C7201" t="s">
        <v>201</v>
      </c>
      <c r="D7201" t="s">
        <v>81</v>
      </c>
      <c r="E7201" t="s">
        <v>81</v>
      </c>
      <c r="F7201" t="s">
        <v>323</v>
      </c>
      <c r="G7201">
        <v>16</v>
      </c>
      <c r="H7201" t="s">
        <v>241</v>
      </c>
      <c r="I7201">
        <v>2012</v>
      </c>
      <c r="J7201" t="s">
        <v>92</v>
      </c>
      <c r="K7201" t="s">
        <v>2779</v>
      </c>
      <c r="L7201">
        <v>5405.9002352416182</v>
      </c>
      <c r="M7201" s="9" t="str">
        <f>Data[[#This Row],[schedule]]&amp;" | "&amp;Data[[#This Row],[section]]</f>
        <v xml:space="preserve">SCHEDULE 10: REPORT ON COST ALLOCATIONS | </v>
      </c>
      <c r="N7201" s="9" t="str">
        <f t="shared" si="112"/>
        <v xml:space="preserve">SCHEDULE 10: REPORT ON COST ALLOCATIONS | Airport Business | Asset Maintenance: Costs not directly attributable </v>
      </c>
    </row>
    <row r="7202" spans="1:14" hidden="1">
      <c r="A7202" t="s">
        <v>3</v>
      </c>
      <c r="B7202">
        <v>2012</v>
      </c>
      <c r="C7202" t="s">
        <v>201</v>
      </c>
      <c r="D7202" t="s">
        <v>81</v>
      </c>
      <c r="E7202" t="s">
        <v>81</v>
      </c>
      <c r="F7202" t="s">
        <v>324</v>
      </c>
      <c r="G7202">
        <v>16</v>
      </c>
      <c r="H7202" t="s">
        <v>241</v>
      </c>
      <c r="I7202">
        <v>2012</v>
      </c>
      <c r="J7202" t="s">
        <v>92</v>
      </c>
      <c r="K7202" t="s">
        <v>2780</v>
      </c>
      <c r="L7202">
        <v>9495.0714526286501</v>
      </c>
      <c r="M7202" s="9" t="str">
        <f>Data[[#This Row],[schedule]]&amp;" | "&amp;Data[[#This Row],[section]]</f>
        <v xml:space="preserve">SCHEDULE 10: REPORT ON COST ALLOCATIONS | </v>
      </c>
      <c r="N7202" s="9" t="str">
        <f t="shared" si="112"/>
        <v xml:space="preserve">SCHEDULE 10: REPORT ON COST ALLOCATIONS | Unregulated Component | Asset Maintenance: Costs not directly attributable </v>
      </c>
    </row>
    <row r="7203" spans="1:14" hidden="1">
      <c r="A7203" t="s">
        <v>3</v>
      </c>
      <c r="B7203">
        <v>2012</v>
      </c>
      <c r="C7203" t="s">
        <v>201</v>
      </c>
      <c r="D7203" t="s">
        <v>81</v>
      </c>
      <c r="E7203" t="s">
        <v>81</v>
      </c>
      <c r="F7203" t="s">
        <v>60</v>
      </c>
      <c r="G7203">
        <v>16</v>
      </c>
      <c r="H7203" t="s">
        <v>241</v>
      </c>
      <c r="I7203">
        <v>2012</v>
      </c>
      <c r="J7203" t="s">
        <v>92</v>
      </c>
      <c r="K7203" t="s">
        <v>2781</v>
      </c>
      <c r="L7203">
        <v>14900.971687870269</v>
      </c>
      <c r="M7203" s="9" t="str">
        <f>Data[[#This Row],[schedule]]&amp;" | "&amp;Data[[#This Row],[section]]</f>
        <v xml:space="preserve">SCHEDULE 10: REPORT ON COST ALLOCATIONS | </v>
      </c>
      <c r="N7203" s="9" t="str">
        <f t="shared" si="112"/>
        <v xml:space="preserve">SCHEDULE 10: REPORT ON COST ALLOCATIONS | Total | Asset Maintenance: Costs not directly attributable </v>
      </c>
    </row>
    <row r="7204" spans="1:14" hidden="1">
      <c r="A7204" t="s">
        <v>3</v>
      </c>
      <c r="B7204">
        <v>2012</v>
      </c>
      <c r="C7204" t="s">
        <v>201</v>
      </c>
      <c r="D7204" t="s">
        <v>81</v>
      </c>
      <c r="E7204" t="s">
        <v>81</v>
      </c>
      <c r="F7204" t="s">
        <v>320</v>
      </c>
      <c r="G7204">
        <v>18</v>
      </c>
      <c r="H7204" t="s">
        <v>242</v>
      </c>
      <c r="I7204">
        <v>2012</v>
      </c>
      <c r="J7204" t="s">
        <v>92</v>
      </c>
      <c r="K7204" t="s">
        <v>2782</v>
      </c>
      <c r="L7204">
        <v>29359.854579999988</v>
      </c>
      <c r="M7204" s="9" t="str">
        <f>Data[[#This Row],[schedule]]&amp;" | "&amp;Data[[#This Row],[section]]</f>
        <v xml:space="preserve">SCHEDULE 10: REPORT ON COST ALLOCATIONS | </v>
      </c>
      <c r="N7204" s="9" t="str">
        <f t="shared" si="112"/>
        <v>SCHEDULE 10: REPORT ON COST ALLOCATIONS | Specified Terminal Activities | Total directly attributable costs</v>
      </c>
    </row>
    <row r="7205" spans="1:14" hidden="1">
      <c r="A7205" t="s">
        <v>3</v>
      </c>
      <c r="B7205">
        <v>2012</v>
      </c>
      <c r="C7205" t="s">
        <v>201</v>
      </c>
      <c r="D7205" t="s">
        <v>81</v>
      </c>
      <c r="E7205" t="s">
        <v>81</v>
      </c>
      <c r="F7205" t="s">
        <v>321</v>
      </c>
      <c r="G7205">
        <v>18</v>
      </c>
      <c r="H7205" t="s">
        <v>242</v>
      </c>
      <c r="I7205">
        <v>2012</v>
      </c>
      <c r="J7205" t="s">
        <v>92</v>
      </c>
      <c r="K7205" t="s">
        <v>2783</v>
      </c>
      <c r="L7205">
        <v>5273.5122900000024</v>
      </c>
      <c r="M7205" s="9" t="str">
        <f>Data[[#This Row],[schedule]]&amp;" | "&amp;Data[[#This Row],[section]]</f>
        <v xml:space="preserve">SCHEDULE 10: REPORT ON COST ALLOCATIONS | </v>
      </c>
      <c r="N7205" s="9" t="str">
        <f t="shared" si="112"/>
        <v>SCHEDULE 10: REPORT ON COST ALLOCATIONS | Airfield Activities | Total directly attributable costs</v>
      </c>
    </row>
    <row r="7206" spans="1:14" hidden="1">
      <c r="A7206" t="s">
        <v>3</v>
      </c>
      <c r="B7206">
        <v>2012</v>
      </c>
      <c r="C7206" t="s">
        <v>201</v>
      </c>
      <c r="D7206" t="s">
        <v>81</v>
      </c>
      <c r="E7206" t="s">
        <v>81</v>
      </c>
      <c r="F7206" t="s">
        <v>322</v>
      </c>
      <c r="G7206">
        <v>18</v>
      </c>
      <c r="H7206" t="s">
        <v>242</v>
      </c>
      <c r="I7206">
        <v>2012</v>
      </c>
      <c r="J7206" t="s">
        <v>92</v>
      </c>
      <c r="K7206" t="s">
        <v>2784</v>
      </c>
      <c r="L7206">
        <v>1080.4260999999999</v>
      </c>
      <c r="M7206" s="9" t="str">
        <f>Data[[#This Row],[schedule]]&amp;" | "&amp;Data[[#This Row],[section]]</f>
        <v xml:space="preserve">SCHEDULE 10: REPORT ON COST ALLOCATIONS | </v>
      </c>
      <c r="N7206" s="9" t="str">
        <f t="shared" si="112"/>
        <v>SCHEDULE 10: REPORT ON COST ALLOCATIONS | Aircraft and Freight Activities | Total directly attributable costs</v>
      </c>
    </row>
    <row r="7207" spans="1:14" hidden="1">
      <c r="A7207" t="s">
        <v>3</v>
      </c>
      <c r="B7207">
        <v>2012</v>
      </c>
      <c r="C7207" t="s">
        <v>201</v>
      </c>
      <c r="D7207" t="s">
        <v>81</v>
      </c>
      <c r="E7207" t="s">
        <v>81</v>
      </c>
      <c r="F7207" t="s">
        <v>323</v>
      </c>
      <c r="G7207">
        <v>18</v>
      </c>
      <c r="H7207" t="s">
        <v>242</v>
      </c>
      <c r="I7207">
        <v>2012</v>
      </c>
      <c r="J7207" t="s">
        <v>92</v>
      </c>
      <c r="K7207" t="s">
        <v>2785</v>
      </c>
      <c r="L7207">
        <v>35713.792969999988</v>
      </c>
      <c r="M7207" s="9" t="str">
        <f>Data[[#This Row],[schedule]]&amp;" | "&amp;Data[[#This Row],[section]]</f>
        <v xml:space="preserve">SCHEDULE 10: REPORT ON COST ALLOCATIONS | </v>
      </c>
      <c r="N7207" s="9" t="str">
        <f t="shared" si="112"/>
        <v>SCHEDULE 10: REPORT ON COST ALLOCATIONS | Airport Business | Total directly attributable costs</v>
      </c>
    </row>
    <row r="7208" spans="1:14" hidden="1">
      <c r="A7208" t="s">
        <v>3</v>
      </c>
      <c r="B7208">
        <v>2012</v>
      </c>
      <c r="C7208" t="s">
        <v>201</v>
      </c>
      <c r="D7208" t="s">
        <v>81</v>
      </c>
      <c r="E7208" t="s">
        <v>81</v>
      </c>
      <c r="F7208" t="s">
        <v>60</v>
      </c>
      <c r="G7208">
        <v>18</v>
      </c>
      <c r="H7208" t="s">
        <v>242</v>
      </c>
      <c r="I7208">
        <v>2012</v>
      </c>
      <c r="J7208" t="s">
        <v>92</v>
      </c>
      <c r="K7208" t="s">
        <v>2785</v>
      </c>
      <c r="L7208">
        <v>35713.792969999988</v>
      </c>
      <c r="M7208" s="9" t="str">
        <f>Data[[#This Row],[schedule]]&amp;" | "&amp;Data[[#This Row],[section]]</f>
        <v xml:space="preserve">SCHEDULE 10: REPORT ON COST ALLOCATIONS | </v>
      </c>
      <c r="N7208" s="9" t="str">
        <f t="shared" si="112"/>
        <v>SCHEDULE 10: REPORT ON COST ALLOCATIONS | Total | Total directly attributable costs</v>
      </c>
    </row>
    <row r="7209" spans="1:14" hidden="1">
      <c r="A7209" t="s">
        <v>3</v>
      </c>
      <c r="B7209">
        <v>2012</v>
      </c>
      <c r="C7209" t="s">
        <v>201</v>
      </c>
      <c r="D7209" t="s">
        <v>81</v>
      </c>
      <c r="E7209" t="s">
        <v>81</v>
      </c>
      <c r="F7209" t="s">
        <v>320</v>
      </c>
      <c r="G7209">
        <v>19</v>
      </c>
      <c r="H7209" t="s">
        <v>243</v>
      </c>
      <c r="I7209">
        <v>2012</v>
      </c>
      <c r="J7209" t="s">
        <v>92</v>
      </c>
      <c r="K7209" t="s">
        <v>2786</v>
      </c>
      <c r="L7209">
        <v>26378.86568685824</v>
      </c>
      <c r="M7209" s="9" t="str">
        <f>Data[[#This Row],[schedule]]&amp;" | "&amp;Data[[#This Row],[section]]</f>
        <v xml:space="preserve">SCHEDULE 10: REPORT ON COST ALLOCATIONS | </v>
      </c>
      <c r="N7209" s="9" t="str">
        <f t="shared" si="112"/>
        <v>SCHEDULE 10: REPORT ON COST ALLOCATIONS | Specified Terminal Activities | Total costs not directly attributable</v>
      </c>
    </row>
    <row r="7210" spans="1:14" hidden="1">
      <c r="A7210" t="s">
        <v>3</v>
      </c>
      <c r="B7210">
        <v>2012</v>
      </c>
      <c r="C7210" t="s">
        <v>201</v>
      </c>
      <c r="D7210" t="s">
        <v>81</v>
      </c>
      <c r="E7210" t="s">
        <v>81</v>
      </c>
      <c r="F7210" t="s">
        <v>321</v>
      </c>
      <c r="G7210">
        <v>19</v>
      </c>
      <c r="H7210" t="s">
        <v>243</v>
      </c>
      <c r="I7210">
        <v>2012</v>
      </c>
      <c r="J7210" t="s">
        <v>92</v>
      </c>
      <c r="K7210" t="s">
        <v>2787</v>
      </c>
      <c r="L7210">
        <v>15828.91017927792</v>
      </c>
      <c r="M7210" s="9" t="str">
        <f>Data[[#This Row],[schedule]]&amp;" | "&amp;Data[[#This Row],[section]]</f>
        <v xml:space="preserve">SCHEDULE 10: REPORT ON COST ALLOCATIONS | </v>
      </c>
      <c r="N7210" s="9" t="str">
        <f t="shared" si="112"/>
        <v>SCHEDULE 10: REPORT ON COST ALLOCATIONS | Airfield Activities | Total costs not directly attributable</v>
      </c>
    </row>
    <row r="7211" spans="1:14" hidden="1">
      <c r="A7211" t="s">
        <v>3</v>
      </c>
      <c r="B7211">
        <v>2012</v>
      </c>
      <c r="C7211" t="s">
        <v>201</v>
      </c>
      <c r="D7211" t="s">
        <v>81</v>
      </c>
      <c r="E7211" t="s">
        <v>81</v>
      </c>
      <c r="F7211" t="s">
        <v>322</v>
      </c>
      <c r="G7211">
        <v>19</v>
      </c>
      <c r="H7211" t="s">
        <v>243</v>
      </c>
      <c r="I7211">
        <v>2012</v>
      </c>
      <c r="J7211" t="s">
        <v>92</v>
      </c>
      <c r="K7211" t="s">
        <v>2788</v>
      </c>
      <c r="L7211">
        <v>1746.141758756449</v>
      </c>
      <c r="M7211" s="9" t="str">
        <f>Data[[#This Row],[schedule]]&amp;" | "&amp;Data[[#This Row],[section]]</f>
        <v xml:space="preserve">SCHEDULE 10: REPORT ON COST ALLOCATIONS | </v>
      </c>
      <c r="N7211" s="9" t="str">
        <f t="shared" si="112"/>
        <v>SCHEDULE 10: REPORT ON COST ALLOCATIONS | Aircraft and Freight Activities | Total costs not directly attributable</v>
      </c>
    </row>
    <row r="7212" spans="1:14" hidden="1">
      <c r="A7212" t="s">
        <v>3</v>
      </c>
      <c r="B7212">
        <v>2012</v>
      </c>
      <c r="C7212" t="s">
        <v>201</v>
      </c>
      <c r="D7212" t="s">
        <v>81</v>
      </c>
      <c r="E7212" t="s">
        <v>81</v>
      </c>
      <c r="F7212" t="s">
        <v>323</v>
      </c>
      <c r="G7212">
        <v>19</v>
      </c>
      <c r="H7212" t="s">
        <v>243</v>
      </c>
      <c r="I7212">
        <v>2012</v>
      </c>
      <c r="J7212" t="s">
        <v>92</v>
      </c>
      <c r="K7212" t="s">
        <v>2789</v>
      </c>
      <c r="L7212">
        <v>43953.917624892609</v>
      </c>
      <c r="M7212" s="9" t="str">
        <f>Data[[#This Row],[schedule]]&amp;" | "&amp;Data[[#This Row],[section]]</f>
        <v xml:space="preserve">SCHEDULE 10: REPORT ON COST ALLOCATIONS | </v>
      </c>
      <c r="N7212" s="9" t="str">
        <f t="shared" si="112"/>
        <v>SCHEDULE 10: REPORT ON COST ALLOCATIONS | Airport Business | Total costs not directly attributable</v>
      </c>
    </row>
    <row r="7213" spans="1:14" hidden="1">
      <c r="A7213" t="s">
        <v>3</v>
      </c>
      <c r="B7213">
        <v>2012</v>
      </c>
      <c r="C7213" t="s">
        <v>201</v>
      </c>
      <c r="D7213" t="s">
        <v>81</v>
      </c>
      <c r="E7213" t="s">
        <v>81</v>
      </c>
      <c r="F7213" t="s">
        <v>324</v>
      </c>
      <c r="G7213">
        <v>19</v>
      </c>
      <c r="H7213" t="s">
        <v>243</v>
      </c>
      <c r="I7213">
        <v>2012</v>
      </c>
      <c r="J7213" t="s">
        <v>92</v>
      </c>
      <c r="K7213" t="s">
        <v>2790</v>
      </c>
      <c r="L7213">
        <v>28948.885762960021</v>
      </c>
      <c r="M7213" s="9" t="str">
        <f>Data[[#This Row],[schedule]]&amp;" | "&amp;Data[[#This Row],[section]]</f>
        <v xml:space="preserve">SCHEDULE 10: REPORT ON COST ALLOCATIONS | </v>
      </c>
      <c r="N7213" s="9" t="str">
        <f t="shared" si="112"/>
        <v>SCHEDULE 10: REPORT ON COST ALLOCATIONS | Unregulated Component | Total costs not directly attributable</v>
      </c>
    </row>
    <row r="7214" spans="1:14" hidden="1">
      <c r="A7214" t="s">
        <v>3</v>
      </c>
      <c r="B7214">
        <v>2012</v>
      </c>
      <c r="C7214" t="s">
        <v>201</v>
      </c>
      <c r="D7214" t="s">
        <v>81</v>
      </c>
      <c r="E7214" t="s">
        <v>81</v>
      </c>
      <c r="F7214" t="s">
        <v>60</v>
      </c>
      <c r="G7214">
        <v>19</v>
      </c>
      <c r="H7214" t="s">
        <v>243</v>
      </c>
      <c r="I7214">
        <v>2012</v>
      </c>
      <c r="J7214" t="s">
        <v>92</v>
      </c>
      <c r="K7214" t="s">
        <v>2791</v>
      </c>
      <c r="L7214">
        <v>72902.803387852618</v>
      </c>
      <c r="M7214" s="9" t="str">
        <f>Data[[#This Row],[schedule]]&amp;" | "&amp;Data[[#This Row],[section]]</f>
        <v xml:space="preserve">SCHEDULE 10: REPORT ON COST ALLOCATIONS | </v>
      </c>
      <c r="N7214" s="9" t="str">
        <f t="shared" si="112"/>
        <v>SCHEDULE 10: REPORT ON COST ALLOCATIONS | Total | Total costs not directly attributable</v>
      </c>
    </row>
    <row r="7215" spans="1:14" hidden="1">
      <c r="A7215" t="s">
        <v>3</v>
      </c>
      <c r="B7215">
        <v>2012</v>
      </c>
      <c r="C7215" t="s">
        <v>201</v>
      </c>
      <c r="D7215" t="s">
        <v>81</v>
      </c>
      <c r="E7215" t="s">
        <v>81</v>
      </c>
      <c r="F7215" t="s">
        <v>320</v>
      </c>
      <c r="G7215">
        <v>20</v>
      </c>
      <c r="H7215" t="s">
        <v>244</v>
      </c>
      <c r="I7215">
        <v>2012</v>
      </c>
      <c r="J7215" t="s">
        <v>92</v>
      </c>
      <c r="K7215" t="s">
        <v>2792</v>
      </c>
      <c r="L7215">
        <v>55738.720266858218</v>
      </c>
      <c r="M7215" s="9" t="str">
        <f>Data[[#This Row],[schedule]]&amp;" | "&amp;Data[[#This Row],[section]]</f>
        <v xml:space="preserve">SCHEDULE 10: REPORT ON COST ALLOCATIONS | </v>
      </c>
      <c r="N7215" s="9" t="str">
        <f t="shared" si="112"/>
        <v>SCHEDULE 10: REPORT ON COST ALLOCATIONS | Specified Terminal Activities | Total operating costs</v>
      </c>
    </row>
    <row r="7216" spans="1:14" hidden="1">
      <c r="A7216" t="s">
        <v>3</v>
      </c>
      <c r="B7216">
        <v>2012</v>
      </c>
      <c r="C7216" t="s">
        <v>201</v>
      </c>
      <c r="D7216" t="s">
        <v>81</v>
      </c>
      <c r="E7216" t="s">
        <v>81</v>
      </c>
      <c r="F7216" t="s">
        <v>321</v>
      </c>
      <c r="G7216">
        <v>20</v>
      </c>
      <c r="H7216" t="s">
        <v>244</v>
      </c>
      <c r="I7216">
        <v>2012</v>
      </c>
      <c r="J7216" t="s">
        <v>92</v>
      </c>
      <c r="K7216" t="s">
        <v>2793</v>
      </c>
      <c r="L7216">
        <v>21102.422469277921</v>
      </c>
      <c r="M7216" s="9" t="str">
        <f>Data[[#This Row],[schedule]]&amp;" | "&amp;Data[[#This Row],[section]]</f>
        <v xml:space="preserve">SCHEDULE 10: REPORT ON COST ALLOCATIONS | </v>
      </c>
      <c r="N7216" s="9" t="str">
        <f t="shared" si="112"/>
        <v>SCHEDULE 10: REPORT ON COST ALLOCATIONS | Airfield Activities | Total operating costs</v>
      </c>
    </row>
    <row r="7217" spans="1:14" hidden="1">
      <c r="A7217" t="s">
        <v>3</v>
      </c>
      <c r="B7217">
        <v>2012</v>
      </c>
      <c r="C7217" t="s">
        <v>201</v>
      </c>
      <c r="D7217" t="s">
        <v>81</v>
      </c>
      <c r="E7217" t="s">
        <v>81</v>
      </c>
      <c r="F7217" t="s">
        <v>322</v>
      </c>
      <c r="G7217">
        <v>20</v>
      </c>
      <c r="H7217" t="s">
        <v>244</v>
      </c>
      <c r="I7217">
        <v>2012</v>
      </c>
      <c r="J7217" t="s">
        <v>92</v>
      </c>
      <c r="K7217" t="s">
        <v>2794</v>
      </c>
      <c r="L7217">
        <v>2826.5678587564489</v>
      </c>
      <c r="M7217" s="9" t="str">
        <f>Data[[#This Row],[schedule]]&amp;" | "&amp;Data[[#This Row],[section]]</f>
        <v xml:space="preserve">SCHEDULE 10: REPORT ON COST ALLOCATIONS | </v>
      </c>
      <c r="N7217" s="9" t="str">
        <f t="shared" si="112"/>
        <v>SCHEDULE 10: REPORT ON COST ALLOCATIONS | Aircraft and Freight Activities | Total operating costs</v>
      </c>
    </row>
    <row r="7218" spans="1:14" hidden="1">
      <c r="A7218" t="s">
        <v>3</v>
      </c>
      <c r="B7218">
        <v>2012</v>
      </c>
      <c r="C7218" t="s">
        <v>201</v>
      </c>
      <c r="D7218" t="s">
        <v>81</v>
      </c>
      <c r="E7218" t="s">
        <v>81</v>
      </c>
      <c r="F7218" t="s">
        <v>323</v>
      </c>
      <c r="G7218">
        <v>20</v>
      </c>
      <c r="H7218" t="s">
        <v>244</v>
      </c>
      <c r="I7218">
        <v>2012</v>
      </c>
      <c r="J7218" t="s">
        <v>92</v>
      </c>
      <c r="K7218" t="s">
        <v>2795</v>
      </c>
      <c r="L7218">
        <v>79667.710594892589</v>
      </c>
      <c r="M7218" s="9" t="str">
        <f>Data[[#This Row],[schedule]]&amp;" | "&amp;Data[[#This Row],[section]]</f>
        <v xml:space="preserve">SCHEDULE 10: REPORT ON COST ALLOCATIONS | </v>
      </c>
      <c r="N7218" s="9" t="str">
        <f t="shared" si="112"/>
        <v>SCHEDULE 10: REPORT ON COST ALLOCATIONS | Airport Business | Total operating costs</v>
      </c>
    </row>
    <row r="7219" spans="1:14" hidden="1">
      <c r="A7219" t="s">
        <v>3</v>
      </c>
      <c r="B7219">
        <v>2012</v>
      </c>
      <c r="C7219" t="s">
        <v>201</v>
      </c>
      <c r="D7219" t="s">
        <v>81</v>
      </c>
      <c r="E7219" t="s">
        <v>81</v>
      </c>
      <c r="F7219" t="s">
        <v>324</v>
      </c>
      <c r="G7219">
        <v>20</v>
      </c>
      <c r="H7219" t="s">
        <v>244</v>
      </c>
      <c r="I7219">
        <v>2012</v>
      </c>
      <c r="J7219" t="s">
        <v>92</v>
      </c>
      <c r="K7219" t="s">
        <v>2790</v>
      </c>
      <c r="L7219">
        <v>28948.885762960021</v>
      </c>
      <c r="M7219" s="9" t="str">
        <f>Data[[#This Row],[schedule]]&amp;" | "&amp;Data[[#This Row],[section]]</f>
        <v xml:space="preserve">SCHEDULE 10: REPORT ON COST ALLOCATIONS | </v>
      </c>
      <c r="N7219" s="9" t="str">
        <f t="shared" si="112"/>
        <v>SCHEDULE 10: REPORT ON COST ALLOCATIONS | Unregulated Component | Total operating costs</v>
      </c>
    </row>
    <row r="7220" spans="1:14" hidden="1">
      <c r="A7220" t="s">
        <v>3</v>
      </c>
      <c r="B7220">
        <v>2012</v>
      </c>
      <c r="C7220" t="s">
        <v>201</v>
      </c>
      <c r="D7220" t="s">
        <v>81</v>
      </c>
      <c r="E7220" t="s">
        <v>81</v>
      </c>
      <c r="F7220" t="s">
        <v>60</v>
      </c>
      <c r="G7220">
        <v>20</v>
      </c>
      <c r="H7220" t="s">
        <v>244</v>
      </c>
      <c r="I7220">
        <v>2012</v>
      </c>
      <c r="J7220" t="s">
        <v>92</v>
      </c>
      <c r="K7220" t="s">
        <v>2796</v>
      </c>
      <c r="L7220">
        <v>108616.5963578526</v>
      </c>
      <c r="M7220" s="9" t="str">
        <f>Data[[#This Row],[schedule]]&amp;" | "&amp;Data[[#This Row],[section]]</f>
        <v xml:space="preserve">SCHEDULE 10: REPORT ON COST ALLOCATIONS | </v>
      </c>
      <c r="N7220" s="9" t="str">
        <f t="shared" si="112"/>
        <v>SCHEDULE 10: REPORT ON COST ALLOCATIONS | Total | Total operating costs</v>
      </c>
    </row>
    <row r="7221" spans="1:14" hidden="1">
      <c r="A7221" t="s">
        <v>3</v>
      </c>
      <c r="B7221">
        <v>2012</v>
      </c>
      <c r="C7221" t="s">
        <v>202</v>
      </c>
      <c r="D7221" t="s">
        <v>207</v>
      </c>
      <c r="E7221" t="s">
        <v>81</v>
      </c>
      <c r="F7221" t="s">
        <v>320</v>
      </c>
      <c r="G7221">
        <v>9</v>
      </c>
      <c r="H7221" t="s">
        <v>245</v>
      </c>
      <c r="I7221">
        <v>2012</v>
      </c>
      <c r="J7221" t="s">
        <v>92</v>
      </c>
      <c r="K7221" t="s">
        <v>2797</v>
      </c>
      <c r="L7221">
        <v>199.08847</v>
      </c>
      <c r="M7221" s="9" t="str">
        <f>Data[[#This Row],[schedule]]&amp;" | "&amp;Data[[#This Row],[section]]</f>
        <v>SCHEDULE 9: REPORT ON ASSET ALLOCATIONS | 9a: Asset Allocations</v>
      </c>
      <c r="N7221" s="9" t="str">
        <f t="shared" si="112"/>
        <v>SCHEDULE 9: REPORT ON ASSET ALLOCATIONS | 9a: Asset Allocations | Specified Terminal Activities | Land: Directly attributable assets</v>
      </c>
    </row>
    <row r="7222" spans="1:14" hidden="1">
      <c r="A7222" t="s">
        <v>3</v>
      </c>
      <c r="B7222">
        <v>2012</v>
      </c>
      <c r="C7222" t="s">
        <v>202</v>
      </c>
      <c r="D7222" t="s">
        <v>207</v>
      </c>
      <c r="E7222" t="s">
        <v>81</v>
      </c>
      <c r="F7222" t="s">
        <v>321</v>
      </c>
      <c r="G7222">
        <v>9</v>
      </c>
      <c r="H7222" t="s">
        <v>245</v>
      </c>
      <c r="I7222">
        <v>2012</v>
      </c>
      <c r="J7222" t="s">
        <v>92</v>
      </c>
      <c r="K7222" t="s">
        <v>2798</v>
      </c>
      <c r="L7222">
        <v>305413.93475000001</v>
      </c>
      <c r="M7222" s="9" t="str">
        <f>Data[[#This Row],[schedule]]&amp;" | "&amp;Data[[#This Row],[section]]</f>
        <v>SCHEDULE 9: REPORT ON ASSET ALLOCATIONS | 9a: Asset Allocations</v>
      </c>
      <c r="N7222" s="9" t="str">
        <f t="shared" si="112"/>
        <v>SCHEDULE 9: REPORT ON ASSET ALLOCATIONS | 9a: Asset Allocations | Airfield Activities | Land: Directly attributable assets</v>
      </c>
    </row>
    <row r="7223" spans="1:14" hidden="1">
      <c r="A7223" t="s">
        <v>3</v>
      </c>
      <c r="B7223">
        <v>2012</v>
      </c>
      <c r="C7223" t="s">
        <v>202</v>
      </c>
      <c r="D7223" t="s">
        <v>207</v>
      </c>
      <c r="E7223" t="s">
        <v>81</v>
      </c>
      <c r="F7223" t="s">
        <v>322</v>
      </c>
      <c r="G7223">
        <v>9</v>
      </c>
      <c r="H7223" t="s">
        <v>245</v>
      </c>
      <c r="I7223">
        <v>2012</v>
      </c>
      <c r="J7223" t="s">
        <v>92</v>
      </c>
      <c r="K7223" t="s">
        <v>2799</v>
      </c>
      <c r="L7223">
        <v>24597.286609999988</v>
      </c>
      <c r="M7223" s="9" t="str">
        <f>Data[[#This Row],[schedule]]&amp;" | "&amp;Data[[#This Row],[section]]</f>
        <v>SCHEDULE 9: REPORT ON ASSET ALLOCATIONS | 9a: Asset Allocations</v>
      </c>
      <c r="N7223" s="9" t="str">
        <f t="shared" si="112"/>
        <v>SCHEDULE 9: REPORT ON ASSET ALLOCATIONS | 9a: Asset Allocations | Aircraft and Freight Activities | Land: Directly attributable assets</v>
      </c>
    </row>
    <row r="7224" spans="1:14" hidden="1">
      <c r="A7224" t="s">
        <v>3</v>
      </c>
      <c r="B7224">
        <v>2012</v>
      </c>
      <c r="C7224" t="s">
        <v>202</v>
      </c>
      <c r="D7224" t="s">
        <v>207</v>
      </c>
      <c r="E7224" t="s">
        <v>81</v>
      </c>
      <c r="F7224" t="s">
        <v>323</v>
      </c>
      <c r="G7224">
        <v>9</v>
      </c>
      <c r="H7224" t="s">
        <v>245</v>
      </c>
      <c r="I7224">
        <v>2012</v>
      </c>
      <c r="J7224" t="s">
        <v>92</v>
      </c>
      <c r="K7224" t="s">
        <v>2800</v>
      </c>
      <c r="L7224">
        <v>330210.30982999998</v>
      </c>
      <c r="M7224" s="9" t="str">
        <f>Data[[#This Row],[schedule]]&amp;" | "&amp;Data[[#This Row],[section]]</f>
        <v>SCHEDULE 9: REPORT ON ASSET ALLOCATIONS | 9a: Asset Allocations</v>
      </c>
      <c r="N7224" s="9" t="str">
        <f t="shared" si="112"/>
        <v>SCHEDULE 9: REPORT ON ASSET ALLOCATIONS | 9a: Asset Allocations | Airport Business | Land: Directly attributable assets</v>
      </c>
    </row>
    <row r="7225" spans="1:14" hidden="1">
      <c r="A7225" t="s">
        <v>3</v>
      </c>
      <c r="B7225">
        <v>2012</v>
      </c>
      <c r="C7225" t="s">
        <v>202</v>
      </c>
      <c r="D7225" t="s">
        <v>207</v>
      </c>
      <c r="E7225" t="s">
        <v>81</v>
      </c>
      <c r="F7225" t="s">
        <v>60</v>
      </c>
      <c r="G7225">
        <v>9</v>
      </c>
      <c r="H7225" t="s">
        <v>245</v>
      </c>
      <c r="I7225">
        <v>2012</v>
      </c>
      <c r="J7225" t="s">
        <v>92</v>
      </c>
      <c r="K7225" t="s">
        <v>2800</v>
      </c>
      <c r="L7225">
        <v>330210.30982999998</v>
      </c>
      <c r="M7225" s="9" t="str">
        <f>Data[[#This Row],[schedule]]&amp;" | "&amp;Data[[#This Row],[section]]</f>
        <v>SCHEDULE 9: REPORT ON ASSET ALLOCATIONS | 9a: Asset Allocations</v>
      </c>
      <c r="N7225" s="9" t="str">
        <f t="shared" si="112"/>
        <v>SCHEDULE 9: REPORT ON ASSET ALLOCATIONS | 9a: Asset Allocations | Total | Land: Directly attributable assets</v>
      </c>
    </row>
    <row r="7226" spans="1:14" hidden="1">
      <c r="A7226" t="s">
        <v>3</v>
      </c>
      <c r="B7226">
        <v>2012</v>
      </c>
      <c r="C7226" t="s">
        <v>202</v>
      </c>
      <c r="D7226" t="s">
        <v>207</v>
      </c>
      <c r="E7226" t="s">
        <v>81</v>
      </c>
      <c r="F7226" t="s">
        <v>320</v>
      </c>
      <c r="G7226">
        <v>10</v>
      </c>
      <c r="H7226" t="s">
        <v>246</v>
      </c>
      <c r="I7226">
        <v>2012</v>
      </c>
      <c r="J7226" t="s">
        <v>92</v>
      </c>
      <c r="K7226" t="s">
        <v>2801</v>
      </c>
      <c r="L7226">
        <v>20573.623128225488</v>
      </c>
      <c r="M7226" s="9" t="str">
        <f>Data[[#This Row],[schedule]]&amp;" | "&amp;Data[[#This Row],[section]]</f>
        <v>SCHEDULE 9: REPORT ON ASSET ALLOCATIONS | 9a: Asset Allocations</v>
      </c>
      <c r="N7226" s="9" t="str">
        <f t="shared" si="112"/>
        <v>SCHEDULE 9: REPORT ON ASSET ALLOCATIONS | 9a: Asset Allocations | Specified Terminal Activities | Land: Assets not directly attributable</v>
      </c>
    </row>
    <row r="7227" spans="1:14" hidden="1">
      <c r="A7227" t="s">
        <v>3</v>
      </c>
      <c r="B7227">
        <v>2012</v>
      </c>
      <c r="C7227" t="s">
        <v>202</v>
      </c>
      <c r="D7227" t="s">
        <v>207</v>
      </c>
      <c r="E7227" t="s">
        <v>81</v>
      </c>
      <c r="F7227" t="s">
        <v>321</v>
      </c>
      <c r="G7227">
        <v>10</v>
      </c>
      <c r="H7227" t="s">
        <v>246</v>
      </c>
      <c r="I7227">
        <v>2012</v>
      </c>
      <c r="J7227" t="s">
        <v>92</v>
      </c>
      <c r="K7227" t="s">
        <v>2802</v>
      </c>
      <c r="L7227">
        <v>5909.8825022607252</v>
      </c>
      <c r="M7227" s="9" t="str">
        <f>Data[[#This Row],[schedule]]&amp;" | "&amp;Data[[#This Row],[section]]</f>
        <v>SCHEDULE 9: REPORT ON ASSET ALLOCATIONS | 9a: Asset Allocations</v>
      </c>
      <c r="N7227" s="9" t="str">
        <f t="shared" si="112"/>
        <v>SCHEDULE 9: REPORT ON ASSET ALLOCATIONS | 9a: Asset Allocations | Airfield Activities | Land: Assets not directly attributable</v>
      </c>
    </row>
    <row r="7228" spans="1:14" hidden="1">
      <c r="A7228" t="s">
        <v>3</v>
      </c>
      <c r="B7228">
        <v>2012</v>
      </c>
      <c r="C7228" t="s">
        <v>202</v>
      </c>
      <c r="D7228" t="s">
        <v>207</v>
      </c>
      <c r="E7228" t="s">
        <v>81</v>
      </c>
      <c r="F7228" t="s">
        <v>322</v>
      </c>
      <c r="G7228">
        <v>10</v>
      </c>
      <c r="H7228" t="s">
        <v>246</v>
      </c>
      <c r="I7228">
        <v>2012</v>
      </c>
      <c r="J7228" t="s">
        <v>92</v>
      </c>
      <c r="K7228" t="s">
        <v>2803</v>
      </c>
      <c r="L7228">
        <v>590.37924748978458</v>
      </c>
      <c r="M7228" s="9" t="str">
        <f>Data[[#This Row],[schedule]]&amp;" | "&amp;Data[[#This Row],[section]]</f>
        <v>SCHEDULE 9: REPORT ON ASSET ALLOCATIONS | 9a: Asset Allocations</v>
      </c>
      <c r="N7228" s="9" t="str">
        <f t="shared" si="112"/>
        <v>SCHEDULE 9: REPORT ON ASSET ALLOCATIONS | 9a: Asset Allocations | Aircraft and Freight Activities | Land: Assets not directly attributable</v>
      </c>
    </row>
    <row r="7229" spans="1:14" hidden="1">
      <c r="A7229" t="s">
        <v>3</v>
      </c>
      <c r="B7229">
        <v>2012</v>
      </c>
      <c r="C7229" t="s">
        <v>202</v>
      </c>
      <c r="D7229" t="s">
        <v>207</v>
      </c>
      <c r="E7229" t="s">
        <v>81</v>
      </c>
      <c r="F7229" t="s">
        <v>323</v>
      </c>
      <c r="G7229">
        <v>10</v>
      </c>
      <c r="H7229" t="s">
        <v>246</v>
      </c>
      <c r="I7229">
        <v>2012</v>
      </c>
      <c r="J7229" t="s">
        <v>92</v>
      </c>
      <c r="K7229" t="s">
        <v>2804</v>
      </c>
      <c r="L7229">
        <v>27073.884877976001</v>
      </c>
      <c r="M7229" s="9" t="str">
        <f>Data[[#This Row],[schedule]]&amp;" | "&amp;Data[[#This Row],[section]]</f>
        <v>SCHEDULE 9: REPORT ON ASSET ALLOCATIONS | 9a: Asset Allocations</v>
      </c>
      <c r="N7229" s="9" t="str">
        <f t="shared" si="112"/>
        <v>SCHEDULE 9: REPORT ON ASSET ALLOCATIONS | 9a: Asset Allocations | Airport Business | Land: Assets not directly attributable</v>
      </c>
    </row>
    <row r="7230" spans="1:14" hidden="1">
      <c r="A7230" t="s">
        <v>3</v>
      </c>
      <c r="B7230">
        <v>2012</v>
      </c>
      <c r="C7230" t="s">
        <v>202</v>
      </c>
      <c r="D7230" t="s">
        <v>207</v>
      </c>
      <c r="E7230" t="s">
        <v>81</v>
      </c>
      <c r="F7230" t="s">
        <v>324</v>
      </c>
      <c r="G7230">
        <v>10</v>
      </c>
      <c r="H7230" t="s">
        <v>246</v>
      </c>
      <c r="I7230">
        <v>2012</v>
      </c>
      <c r="J7230" t="s">
        <v>92</v>
      </c>
      <c r="K7230" t="s">
        <v>2805</v>
      </c>
      <c r="L7230">
        <v>10621.85040914194</v>
      </c>
      <c r="M7230" s="9" t="str">
        <f>Data[[#This Row],[schedule]]&amp;" | "&amp;Data[[#This Row],[section]]</f>
        <v>SCHEDULE 9: REPORT ON ASSET ALLOCATIONS | 9a: Asset Allocations</v>
      </c>
      <c r="N7230" s="9" t="str">
        <f t="shared" si="112"/>
        <v>SCHEDULE 9: REPORT ON ASSET ALLOCATIONS | 9a: Asset Allocations | Unregulated Component | Land: Assets not directly attributable</v>
      </c>
    </row>
    <row r="7231" spans="1:14" hidden="1">
      <c r="A7231" t="s">
        <v>3</v>
      </c>
      <c r="B7231">
        <v>2012</v>
      </c>
      <c r="C7231" t="s">
        <v>202</v>
      </c>
      <c r="D7231" t="s">
        <v>207</v>
      </c>
      <c r="E7231" t="s">
        <v>81</v>
      </c>
      <c r="F7231" t="s">
        <v>60</v>
      </c>
      <c r="G7231">
        <v>10</v>
      </c>
      <c r="H7231" t="s">
        <v>246</v>
      </c>
      <c r="I7231">
        <v>2012</v>
      </c>
      <c r="J7231" t="s">
        <v>92</v>
      </c>
      <c r="K7231" t="s">
        <v>2806</v>
      </c>
      <c r="L7231">
        <v>37695.735287117946</v>
      </c>
      <c r="M7231" s="9" t="str">
        <f>Data[[#This Row],[schedule]]&amp;" | "&amp;Data[[#This Row],[section]]</f>
        <v>SCHEDULE 9: REPORT ON ASSET ALLOCATIONS | 9a: Asset Allocations</v>
      </c>
      <c r="N7231" s="9" t="str">
        <f t="shared" si="112"/>
        <v>SCHEDULE 9: REPORT ON ASSET ALLOCATIONS | 9a: Asset Allocations | Total | Land: Assets not directly attributable</v>
      </c>
    </row>
    <row r="7232" spans="1:14" hidden="1">
      <c r="A7232" t="s">
        <v>3</v>
      </c>
      <c r="B7232">
        <v>2012</v>
      </c>
      <c r="C7232" t="s">
        <v>202</v>
      </c>
      <c r="D7232" t="s">
        <v>207</v>
      </c>
      <c r="E7232" t="s">
        <v>81</v>
      </c>
      <c r="F7232" t="s">
        <v>323</v>
      </c>
      <c r="G7232">
        <v>11</v>
      </c>
      <c r="H7232" t="s">
        <v>247</v>
      </c>
      <c r="I7232">
        <v>2012</v>
      </c>
      <c r="J7232" t="s">
        <v>92</v>
      </c>
      <c r="K7232" t="s">
        <v>2807</v>
      </c>
      <c r="L7232">
        <v>357284.19470797607</v>
      </c>
      <c r="M7232" s="9" t="str">
        <f>Data[[#This Row],[schedule]]&amp;" | "&amp;Data[[#This Row],[section]]</f>
        <v>SCHEDULE 9: REPORT ON ASSET ALLOCATIONS | 9a: Asset Allocations</v>
      </c>
      <c r="N7232" s="9" t="str">
        <f t="shared" si="112"/>
        <v>SCHEDULE 9: REPORT ON ASSET ALLOCATIONS | 9a: Asset Allocations | Airport Business | Total value land</v>
      </c>
    </row>
    <row r="7233" spans="1:14" hidden="1">
      <c r="A7233" t="s">
        <v>3</v>
      </c>
      <c r="B7233">
        <v>2012</v>
      </c>
      <c r="C7233" t="s">
        <v>202</v>
      </c>
      <c r="D7233" t="s">
        <v>207</v>
      </c>
      <c r="E7233" t="s">
        <v>81</v>
      </c>
      <c r="F7233" t="s">
        <v>320</v>
      </c>
      <c r="G7233">
        <v>13</v>
      </c>
      <c r="H7233" t="s">
        <v>248</v>
      </c>
      <c r="I7233">
        <v>2012</v>
      </c>
      <c r="J7233" t="s">
        <v>92</v>
      </c>
      <c r="K7233" t="s">
        <v>458</v>
      </c>
      <c r="L7233">
        <v>0</v>
      </c>
      <c r="M7233" s="9" t="str">
        <f>Data[[#This Row],[schedule]]&amp;" | "&amp;Data[[#This Row],[section]]</f>
        <v>SCHEDULE 9: REPORT ON ASSET ALLOCATIONS | 9a: Asset Allocations</v>
      </c>
      <c r="N7233" s="9" t="str">
        <f t="shared" si="112"/>
        <v>SCHEDULE 9: REPORT ON ASSET ALLOCATIONS | 9a: Asset Allocations | Specified Terminal Activities | Sealed Surfaces: Directly attributable assets</v>
      </c>
    </row>
    <row r="7234" spans="1:14" hidden="1">
      <c r="A7234" t="s">
        <v>3</v>
      </c>
      <c r="B7234">
        <v>2012</v>
      </c>
      <c r="C7234" t="s">
        <v>202</v>
      </c>
      <c r="D7234" t="s">
        <v>207</v>
      </c>
      <c r="E7234" t="s">
        <v>81</v>
      </c>
      <c r="F7234" t="s">
        <v>321</v>
      </c>
      <c r="G7234">
        <v>13</v>
      </c>
      <c r="H7234" t="s">
        <v>248</v>
      </c>
      <c r="I7234">
        <v>2012</v>
      </c>
      <c r="J7234" t="s">
        <v>92</v>
      </c>
      <c r="K7234" t="s">
        <v>2808</v>
      </c>
      <c r="L7234">
        <v>222125.68171000289</v>
      </c>
      <c r="M7234" s="9" t="str">
        <f>Data[[#This Row],[schedule]]&amp;" | "&amp;Data[[#This Row],[section]]</f>
        <v>SCHEDULE 9: REPORT ON ASSET ALLOCATIONS | 9a: Asset Allocations</v>
      </c>
      <c r="N7234" s="9" t="str">
        <f t="shared" ref="N7234:N7297" si="113">SUBSTITUTE(SUBSTITUTE(SUBSTITUTE(C7234&amp;" | "&amp;D7234&amp;" | "&amp;E7234&amp;" | "&amp;F7234&amp;" | "&amp;H7234," |  |  | "," | ")," |  |  | "," | ")," |  | "," | ")</f>
        <v>SCHEDULE 9: REPORT ON ASSET ALLOCATIONS | 9a: Asset Allocations | Airfield Activities | Sealed Surfaces: Directly attributable assets</v>
      </c>
    </row>
    <row r="7235" spans="1:14" hidden="1">
      <c r="A7235" t="s">
        <v>3</v>
      </c>
      <c r="B7235">
        <v>2012</v>
      </c>
      <c r="C7235" t="s">
        <v>202</v>
      </c>
      <c r="D7235" t="s">
        <v>207</v>
      </c>
      <c r="E7235" t="s">
        <v>81</v>
      </c>
      <c r="F7235" t="s">
        <v>322</v>
      </c>
      <c r="G7235">
        <v>13</v>
      </c>
      <c r="H7235" t="s">
        <v>248</v>
      </c>
      <c r="I7235">
        <v>2012</v>
      </c>
      <c r="J7235" t="s">
        <v>92</v>
      </c>
      <c r="K7235" t="s">
        <v>458</v>
      </c>
      <c r="L7235">
        <v>0</v>
      </c>
      <c r="M7235" s="9" t="str">
        <f>Data[[#This Row],[schedule]]&amp;" | "&amp;Data[[#This Row],[section]]</f>
        <v>SCHEDULE 9: REPORT ON ASSET ALLOCATIONS | 9a: Asset Allocations</v>
      </c>
      <c r="N7235" s="9" t="str">
        <f t="shared" si="113"/>
        <v>SCHEDULE 9: REPORT ON ASSET ALLOCATIONS | 9a: Asset Allocations | Aircraft and Freight Activities | Sealed Surfaces: Directly attributable assets</v>
      </c>
    </row>
    <row r="7236" spans="1:14" hidden="1">
      <c r="A7236" t="s">
        <v>3</v>
      </c>
      <c r="B7236">
        <v>2012</v>
      </c>
      <c r="C7236" t="s">
        <v>202</v>
      </c>
      <c r="D7236" t="s">
        <v>207</v>
      </c>
      <c r="E7236" t="s">
        <v>81</v>
      </c>
      <c r="F7236" t="s">
        <v>323</v>
      </c>
      <c r="G7236">
        <v>13</v>
      </c>
      <c r="H7236" t="s">
        <v>248</v>
      </c>
      <c r="I7236">
        <v>2012</v>
      </c>
      <c r="J7236" t="s">
        <v>92</v>
      </c>
      <c r="K7236" t="s">
        <v>2808</v>
      </c>
      <c r="L7236">
        <v>222125.68171000289</v>
      </c>
      <c r="M7236" s="9" t="str">
        <f>Data[[#This Row],[schedule]]&amp;" | "&amp;Data[[#This Row],[section]]</f>
        <v>SCHEDULE 9: REPORT ON ASSET ALLOCATIONS | 9a: Asset Allocations</v>
      </c>
      <c r="N7236" s="9" t="str">
        <f t="shared" si="113"/>
        <v>SCHEDULE 9: REPORT ON ASSET ALLOCATIONS | 9a: Asset Allocations | Airport Business | Sealed Surfaces: Directly attributable assets</v>
      </c>
    </row>
    <row r="7237" spans="1:14" hidden="1">
      <c r="A7237" t="s">
        <v>3</v>
      </c>
      <c r="B7237">
        <v>2012</v>
      </c>
      <c r="C7237" t="s">
        <v>202</v>
      </c>
      <c r="D7237" t="s">
        <v>207</v>
      </c>
      <c r="E7237" t="s">
        <v>81</v>
      </c>
      <c r="F7237" t="s">
        <v>60</v>
      </c>
      <c r="G7237">
        <v>13</v>
      </c>
      <c r="H7237" t="s">
        <v>248</v>
      </c>
      <c r="I7237">
        <v>2012</v>
      </c>
      <c r="J7237" t="s">
        <v>92</v>
      </c>
      <c r="K7237" t="s">
        <v>2808</v>
      </c>
      <c r="L7237">
        <v>222125.68171000289</v>
      </c>
      <c r="M7237" s="9" t="str">
        <f>Data[[#This Row],[schedule]]&amp;" | "&amp;Data[[#This Row],[section]]</f>
        <v>SCHEDULE 9: REPORT ON ASSET ALLOCATIONS | 9a: Asset Allocations</v>
      </c>
      <c r="N7237" s="9" t="str">
        <f t="shared" si="113"/>
        <v>SCHEDULE 9: REPORT ON ASSET ALLOCATIONS | 9a: Asset Allocations | Total | Sealed Surfaces: Directly attributable assets</v>
      </c>
    </row>
    <row r="7238" spans="1:14" hidden="1">
      <c r="A7238" t="s">
        <v>3</v>
      </c>
      <c r="B7238">
        <v>2012</v>
      </c>
      <c r="C7238" t="s">
        <v>202</v>
      </c>
      <c r="D7238" t="s">
        <v>207</v>
      </c>
      <c r="E7238" t="s">
        <v>81</v>
      </c>
      <c r="F7238" t="s">
        <v>320</v>
      </c>
      <c r="G7238">
        <v>14</v>
      </c>
      <c r="H7238" t="s">
        <v>249</v>
      </c>
      <c r="I7238">
        <v>2012</v>
      </c>
      <c r="J7238" t="s">
        <v>92</v>
      </c>
      <c r="K7238" t="s">
        <v>458</v>
      </c>
      <c r="L7238">
        <v>0</v>
      </c>
      <c r="M7238" s="9" t="str">
        <f>Data[[#This Row],[schedule]]&amp;" | "&amp;Data[[#This Row],[section]]</f>
        <v>SCHEDULE 9: REPORT ON ASSET ALLOCATIONS | 9a: Asset Allocations</v>
      </c>
      <c r="N7238" s="9" t="str">
        <f t="shared" si="113"/>
        <v>SCHEDULE 9: REPORT ON ASSET ALLOCATIONS | 9a: Asset Allocations | Specified Terminal Activities | Sealed Surfaces: Assets not directly attributable</v>
      </c>
    </row>
    <row r="7239" spans="1:14" hidden="1">
      <c r="A7239" t="s">
        <v>3</v>
      </c>
      <c r="B7239">
        <v>2012</v>
      </c>
      <c r="C7239" t="s">
        <v>202</v>
      </c>
      <c r="D7239" t="s">
        <v>207</v>
      </c>
      <c r="E7239" t="s">
        <v>81</v>
      </c>
      <c r="F7239" t="s">
        <v>321</v>
      </c>
      <c r="G7239">
        <v>14</v>
      </c>
      <c r="H7239" t="s">
        <v>249</v>
      </c>
      <c r="I7239">
        <v>2012</v>
      </c>
      <c r="J7239" t="s">
        <v>92</v>
      </c>
      <c r="K7239" t="s">
        <v>458</v>
      </c>
      <c r="L7239">
        <v>0</v>
      </c>
      <c r="M7239" s="9" t="str">
        <f>Data[[#This Row],[schedule]]&amp;" | "&amp;Data[[#This Row],[section]]</f>
        <v>SCHEDULE 9: REPORT ON ASSET ALLOCATIONS | 9a: Asset Allocations</v>
      </c>
      <c r="N7239" s="9" t="str">
        <f t="shared" si="113"/>
        <v>SCHEDULE 9: REPORT ON ASSET ALLOCATIONS | 9a: Asset Allocations | Airfield Activities | Sealed Surfaces: Assets not directly attributable</v>
      </c>
    </row>
    <row r="7240" spans="1:14" hidden="1">
      <c r="A7240" t="s">
        <v>3</v>
      </c>
      <c r="B7240">
        <v>2012</v>
      </c>
      <c r="C7240" t="s">
        <v>202</v>
      </c>
      <c r="D7240" t="s">
        <v>207</v>
      </c>
      <c r="E7240" t="s">
        <v>81</v>
      </c>
      <c r="F7240" t="s">
        <v>322</v>
      </c>
      <c r="G7240">
        <v>14</v>
      </c>
      <c r="H7240" t="s">
        <v>249</v>
      </c>
      <c r="I7240">
        <v>2012</v>
      </c>
      <c r="J7240" t="s">
        <v>92</v>
      </c>
      <c r="K7240" t="s">
        <v>458</v>
      </c>
      <c r="L7240">
        <v>0</v>
      </c>
      <c r="M7240" s="9" t="str">
        <f>Data[[#This Row],[schedule]]&amp;" | "&amp;Data[[#This Row],[section]]</f>
        <v>SCHEDULE 9: REPORT ON ASSET ALLOCATIONS | 9a: Asset Allocations</v>
      </c>
      <c r="N7240" s="9" t="str">
        <f t="shared" si="113"/>
        <v>SCHEDULE 9: REPORT ON ASSET ALLOCATIONS | 9a: Asset Allocations | Aircraft and Freight Activities | Sealed Surfaces: Assets not directly attributable</v>
      </c>
    </row>
    <row r="7241" spans="1:14" hidden="1">
      <c r="A7241" t="s">
        <v>3</v>
      </c>
      <c r="B7241">
        <v>2012</v>
      </c>
      <c r="C7241" t="s">
        <v>202</v>
      </c>
      <c r="D7241" t="s">
        <v>207</v>
      </c>
      <c r="E7241" t="s">
        <v>81</v>
      </c>
      <c r="F7241" t="s">
        <v>323</v>
      </c>
      <c r="G7241">
        <v>14</v>
      </c>
      <c r="H7241" t="s">
        <v>249</v>
      </c>
      <c r="I7241">
        <v>2012</v>
      </c>
      <c r="J7241" t="s">
        <v>92</v>
      </c>
      <c r="K7241" t="s">
        <v>458</v>
      </c>
      <c r="L7241">
        <v>0</v>
      </c>
      <c r="M7241" s="9" t="str">
        <f>Data[[#This Row],[schedule]]&amp;" | "&amp;Data[[#This Row],[section]]</f>
        <v>SCHEDULE 9: REPORT ON ASSET ALLOCATIONS | 9a: Asset Allocations</v>
      </c>
      <c r="N7241" s="9" t="str">
        <f t="shared" si="113"/>
        <v>SCHEDULE 9: REPORT ON ASSET ALLOCATIONS | 9a: Asset Allocations | Airport Business | Sealed Surfaces: Assets not directly attributable</v>
      </c>
    </row>
    <row r="7242" spans="1:14" hidden="1">
      <c r="A7242" t="s">
        <v>3</v>
      </c>
      <c r="B7242">
        <v>2012</v>
      </c>
      <c r="C7242" t="s">
        <v>202</v>
      </c>
      <c r="D7242" t="s">
        <v>207</v>
      </c>
      <c r="E7242" t="s">
        <v>81</v>
      </c>
      <c r="F7242" t="s">
        <v>324</v>
      </c>
      <c r="G7242">
        <v>14</v>
      </c>
      <c r="H7242" t="s">
        <v>249</v>
      </c>
      <c r="I7242">
        <v>2012</v>
      </c>
      <c r="J7242" t="s">
        <v>92</v>
      </c>
      <c r="K7242" t="s">
        <v>458</v>
      </c>
      <c r="L7242">
        <v>0</v>
      </c>
      <c r="M7242" s="9" t="str">
        <f>Data[[#This Row],[schedule]]&amp;" | "&amp;Data[[#This Row],[section]]</f>
        <v>SCHEDULE 9: REPORT ON ASSET ALLOCATIONS | 9a: Asset Allocations</v>
      </c>
      <c r="N7242" s="9" t="str">
        <f t="shared" si="113"/>
        <v>SCHEDULE 9: REPORT ON ASSET ALLOCATIONS | 9a: Asset Allocations | Unregulated Component | Sealed Surfaces: Assets not directly attributable</v>
      </c>
    </row>
    <row r="7243" spans="1:14" hidden="1">
      <c r="A7243" t="s">
        <v>3</v>
      </c>
      <c r="B7243">
        <v>2012</v>
      </c>
      <c r="C7243" t="s">
        <v>202</v>
      </c>
      <c r="D7243" t="s">
        <v>207</v>
      </c>
      <c r="E7243" t="s">
        <v>81</v>
      </c>
      <c r="F7243" t="s">
        <v>60</v>
      </c>
      <c r="G7243">
        <v>14</v>
      </c>
      <c r="H7243" t="s">
        <v>249</v>
      </c>
      <c r="I7243">
        <v>2012</v>
      </c>
      <c r="J7243" t="s">
        <v>92</v>
      </c>
      <c r="K7243" t="s">
        <v>458</v>
      </c>
      <c r="L7243">
        <v>0</v>
      </c>
      <c r="M7243" s="9" t="str">
        <f>Data[[#This Row],[schedule]]&amp;" | "&amp;Data[[#This Row],[section]]</f>
        <v>SCHEDULE 9: REPORT ON ASSET ALLOCATIONS | 9a: Asset Allocations</v>
      </c>
      <c r="N7243" s="9" t="str">
        <f t="shared" si="113"/>
        <v>SCHEDULE 9: REPORT ON ASSET ALLOCATIONS | 9a: Asset Allocations | Total | Sealed Surfaces: Assets not directly attributable</v>
      </c>
    </row>
    <row r="7244" spans="1:14" hidden="1">
      <c r="A7244" t="s">
        <v>3</v>
      </c>
      <c r="B7244">
        <v>2012</v>
      </c>
      <c r="C7244" t="s">
        <v>202</v>
      </c>
      <c r="D7244" t="s">
        <v>207</v>
      </c>
      <c r="E7244" t="s">
        <v>81</v>
      </c>
      <c r="F7244" t="s">
        <v>323</v>
      </c>
      <c r="G7244">
        <v>15</v>
      </c>
      <c r="H7244" t="s">
        <v>250</v>
      </c>
      <c r="I7244">
        <v>2012</v>
      </c>
      <c r="J7244" t="s">
        <v>92</v>
      </c>
      <c r="K7244" t="s">
        <v>2808</v>
      </c>
      <c r="L7244">
        <v>222125.68171000289</v>
      </c>
      <c r="M7244" s="9" t="str">
        <f>Data[[#This Row],[schedule]]&amp;" | "&amp;Data[[#This Row],[section]]</f>
        <v>SCHEDULE 9: REPORT ON ASSET ALLOCATIONS | 9a: Asset Allocations</v>
      </c>
      <c r="N7244" s="9" t="str">
        <f t="shared" si="113"/>
        <v>SCHEDULE 9: REPORT ON ASSET ALLOCATIONS | 9a: Asset Allocations | Airport Business | Total value sealed surfaces</v>
      </c>
    </row>
    <row r="7245" spans="1:14" hidden="1">
      <c r="A7245" t="s">
        <v>3</v>
      </c>
      <c r="B7245">
        <v>2012</v>
      </c>
      <c r="C7245" t="s">
        <v>202</v>
      </c>
      <c r="D7245" t="s">
        <v>207</v>
      </c>
      <c r="E7245" t="s">
        <v>81</v>
      </c>
      <c r="F7245" t="s">
        <v>320</v>
      </c>
      <c r="G7245">
        <v>17</v>
      </c>
      <c r="H7245" t="s">
        <v>251</v>
      </c>
      <c r="I7245">
        <v>2012</v>
      </c>
      <c r="J7245" t="s">
        <v>92</v>
      </c>
      <c r="K7245" t="s">
        <v>2809</v>
      </c>
      <c r="L7245">
        <v>42227.523989999972</v>
      </c>
      <c r="M7245" s="9" t="str">
        <f>Data[[#This Row],[schedule]]&amp;" | "&amp;Data[[#This Row],[section]]</f>
        <v>SCHEDULE 9: REPORT ON ASSET ALLOCATIONS | 9a: Asset Allocations</v>
      </c>
      <c r="N7245" s="9" t="str">
        <f t="shared" si="113"/>
        <v>SCHEDULE 9: REPORT ON ASSET ALLOCATIONS | 9a: Asset Allocations | Specified Terminal Activities | Infrastructure and Buildings: Directly attributable assets</v>
      </c>
    </row>
    <row r="7246" spans="1:14" hidden="1">
      <c r="A7246" t="s">
        <v>3</v>
      </c>
      <c r="B7246">
        <v>2012</v>
      </c>
      <c r="C7246" t="s">
        <v>202</v>
      </c>
      <c r="D7246" t="s">
        <v>207</v>
      </c>
      <c r="E7246" t="s">
        <v>81</v>
      </c>
      <c r="F7246" t="s">
        <v>321</v>
      </c>
      <c r="G7246">
        <v>17</v>
      </c>
      <c r="H7246" t="s">
        <v>251</v>
      </c>
      <c r="I7246">
        <v>2012</v>
      </c>
      <c r="J7246" t="s">
        <v>92</v>
      </c>
      <c r="K7246" t="s">
        <v>2810</v>
      </c>
      <c r="L7246">
        <v>42046.794289999583</v>
      </c>
      <c r="M7246" s="9" t="str">
        <f>Data[[#This Row],[schedule]]&amp;" | "&amp;Data[[#This Row],[section]]</f>
        <v>SCHEDULE 9: REPORT ON ASSET ALLOCATIONS | 9a: Asset Allocations</v>
      </c>
      <c r="N7246" s="9" t="str">
        <f t="shared" si="113"/>
        <v>SCHEDULE 9: REPORT ON ASSET ALLOCATIONS | 9a: Asset Allocations | Airfield Activities | Infrastructure and Buildings: Directly attributable assets</v>
      </c>
    </row>
    <row r="7247" spans="1:14" hidden="1">
      <c r="A7247" t="s">
        <v>3</v>
      </c>
      <c r="B7247">
        <v>2012</v>
      </c>
      <c r="C7247" t="s">
        <v>202</v>
      </c>
      <c r="D7247" t="s">
        <v>207</v>
      </c>
      <c r="E7247" t="s">
        <v>81</v>
      </c>
      <c r="F7247" t="s">
        <v>322</v>
      </c>
      <c r="G7247">
        <v>17</v>
      </c>
      <c r="H7247" t="s">
        <v>251</v>
      </c>
      <c r="I7247">
        <v>2012</v>
      </c>
      <c r="J7247" t="s">
        <v>92</v>
      </c>
      <c r="K7247" t="s">
        <v>2811</v>
      </c>
      <c r="L7247">
        <v>30188.77087</v>
      </c>
      <c r="M7247" s="9" t="str">
        <f>Data[[#This Row],[schedule]]&amp;" | "&amp;Data[[#This Row],[section]]</f>
        <v>SCHEDULE 9: REPORT ON ASSET ALLOCATIONS | 9a: Asset Allocations</v>
      </c>
      <c r="N7247" s="9" t="str">
        <f t="shared" si="113"/>
        <v>SCHEDULE 9: REPORT ON ASSET ALLOCATIONS | 9a: Asset Allocations | Aircraft and Freight Activities | Infrastructure and Buildings: Directly attributable assets</v>
      </c>
    </row>
    <row r="7248" spans="1:14" hidden="1">
      <c r="A7248" t="s">
        <v>3</v>
      </c>
      <c r="B7248">
        <v>2012</v>
      </c>
      <c r="C7248" t="s">
        <v>202</v>
      </c>
      <c r="D7248" t="s">
        <v>207</v>
      </c>
      <c r="E7248" t="s">
        <v>81</v>
      </c>
      <c r="F7248" t="s">
        <v>323</v>
      </c>
      <c r="G7248">
        <v>17</v>
      </c>
      <c r="H7248" t="s">
        <v>251</v>
      </c>
      <c r="I7248">
        <v>2012</v>
      </c>
      <c r="J7248" t="s">
        <v>92</v>
      </c>
      <c r="K7248" t="s">
        <v>2812</v>
      </c>
      <c r="L7248">
        <v>114463.08914999961</v>
      </c>
      <c r="M7248" s="9" t="str">
        <f>Data[[#This Row],[schedule]]&amp;" | "&amp;Data[[#This Row],[section]]</f>
        <v>SCHEDULE 9: REPORT ON ASSET ALLOCATIONS | 9a: Asset Allocations</v>
      </c>
      <c r="N7248" s="9" t="str">
        <f t="shared" si="113"/>
        <v>SCHEDULE 9: REPORT ON ASSET ALLOCATIONS | 9a: Asset Allocations | Airport Business | Infrastructure and Buildings: Directly attributable assets</v>
      </c>
    </row>
    <row r="7249" spans="1:14" hidden="1">
      <c r="A7249" t="s">
        <v>3</v>
      </c>
      <c r="B7249">
        <v>2012</v>
      </c>
      <c r="C7249" t="s">
        <v>202</v>
      </c>
      <c r="D7249" t="s">
        <v>207</v>
      </c>
      <c r="E7249" t="s">
        <v>81</v>
      </c>
      <c r="F7249" t="s">
        <v>60</v>
      </c>
      <c r="G7249">
        <v>17</v>
      </c>
      <c r="H7249" t="s">
        <v>251</v>
      </c>
      <c r="I7249">
        <v>2012</v>
      </c>
      <c r="J7249" t="s">
        <v>92</v>
      </c>
      <c r="K7249" t="s">
        <v>2812</v>
      </c>
      <c r="L7249">
        <v>114463.08914999961</v>
      </c>
      <c r="M7249" s="9" t="str">
        <f>Data[[#This Row],[schedule]]&amp;" | "&amp;Data[[#This Row],[section]]</f>
        <v>SCHEDULE 9: REPORT ON ASSET ALLOCATIONS | 9a: Asset Allocations</v>
      </c>
      <c r="N7249" s="9" t="str">
        <f t="shared" si="113"/>
        <v>SCHEDULE 9: REPORT ON ASSET ALLOCATIONS | 9a: Asset Allocations | Total | Infrastructure and Buildings: Directly attributable assets</v>
      </c>
    </row>
    <row r="7250" spans="1:14" hidden="1">
      <c r="A7250" t="s">
        <v>3</v>
      </c>
      <c r="B7250">
        <v>2012</v>
      </c>
      <c r="C7250" t="s">
        <v>202</v>
      </c>
      <c r="D7250" t="s">
        <v>207</v>
      </c>
      <c r="E7250" t="s">
        <v>81</v>
      </c>
      <c r="F7250" t="s">
        <v>320</v>
      </c>
      <c r="G7250">
        <v>18</v>
      </c>
      <c r="H7250" t="s">
        <v>252</v>
      </c>
      <c r="I7250">
        <v>2012</v>
      </c>
      <c r="J7250" t="s">
        <v>92</v>
      </c>
      <c r="K7250" t="s">
        <v>2813</v>
      </c>
      <c r="L7250">
        <v>359993.82302442507</v>
      </c>
      <c r="M7250" s="9" t="str">
        <f>Data[[#This Row],[schedule]]&amp;" | "&amp;Data[[#This Row],[section]]</f>
        <v>SCHEDULE 9: REPORT ON ASSET ALLOCATIONS | 9a: Asset Allocations</v>
      </c>
      <c r="N7250" s="9" t="str">
        <f t="shared" si="113"/>
        <v>SCHEDULE 9: REPORT ON ASSET ALLOCATIONS | 9a: Asset Allocations | Specified Terminal Activities | Infrastructure and Buildings: Assets not directly attributable</v>
      </c>
    </row>
    <row r="7251" spans="1:14" hidden="1">
      <c r="A7251" t="s">
        <v>3</v>
      </c>
      <c r="B7251">
        <v>2012</v>
      </c>
      <c r="C7251" t="s">
        <v>202</v>
      </c>
      <c r="D7251" t="s">
        <v>207</v>
      </c>
      <c r="E7251" t="s">
        <v>81</v>
      </c>
      <c r="F7251" t="s">
        <v>321</v>
      </c>
      <c r="G7251">
        <v>18</v>
      </c>
      <c r="H7251" t="s">
        <v>252</v>
      </c>
      <c r="I7251">
        <v>2012</v>
      </c>
      <c r="J7251" t="s">
        <v>92</v>
      </c>
      <c r="K7251" t="s">
        <v>2814</v>
      </c>
      <c r="L7251">
        <v>47100.920426691388</v>
      </c>
      <c r="M7251" s="9" t="str">
        <f>Data[[#This Row],[schedule]]&amp;" | "&amp;Data[[#This Row],[section]]</f>
        <v>SCHEDULE 9: REPORT ON ASSET ALLOCATIONS | 9a: Asset Allocations</v>
      </c>
      <c r="N7251" s="9" t="str">
        <f t="shared" si="113"/>
        <v>SCHEDULE 9: REPORT ON ASSET ALLOCATIONS | 9a: Asset Allocations | Airfield Activities | Infrastructure and Buildings: Assets not directly attributable</v>
      </c>
    </row>
    <row r="7252" spans="1:14" hidden="1">
      <c r="A7252" t="s">
        <v>3</v>
      </c>
      <c r="B7252">
        <v>2012</v>
      </c>
      <c r="C7252" t="s">
        <v>202</v>
      </c>
      <c r="D7252" t="s">
        <v>207</v>
      </c>
      <c r="E7252" t="s">
        <v>81</v>
      </c>
      <c r="F7252" t="s">
        <v>322</v>
      </c>
      <c r="G7252">
        <v>18</v>
      </c>
      <c r="H7252" t="s">
        <v>252</v>
      </c>
      <c r="I7252">
        <v>2012</v>
      </c>
      <c r="J7252" t="s">
        <v>92</v>
      </c>
      <c r="K7252" t="s">
        <v>2815</v>
      </c>
      <c r="L7252">
        <v>4809.8004917848548</v>
      </c>
      <c r="M7252" s="9" t="str">
        <f>Data[[#This Row],[schedule]]&amp;" | "&amp;Data[[#This Row],[section]]</f>
        <v>SCHEDULE 9: REPORT ON ASSET ALLOCATIONS | 9a: Asset Allocations</v>
      </c>
      <c r="N7252" s="9" t="str">
        <f t="shared" si="113"/>
        <v>SCHEDULE 9: REPORT ON ASSET ALLOCATIONS | 9a: Asset Allocations | Aircraft and Freight Activities | Infrastructure and Buildings: Assets not directly attributable</v>
      </c>
    </row>
    <row r="7253" spans="1:14" hidden="1">
      <c r="A7253" t="s">
        <v>3</v>
      </c>
      <c r="B7253">
        <v>2012</v>
      </c>
      <c r="C7253" t="s">
        <v>202</v>
      </c>
      <c r="D7253" t="s">
        <v>207</v>
      </c>
      <c r="E7253" t="s">
        <v>81</v>
      </c>
      <c r="F7253" t="s">
        <v>323</v>
      </c>
      <c r="G7253">
        <v>18</v>
      </c>
      <c r="H7253" t="s">
        <v>252</v>
      </c>
      <c r="I7253">
        <v>2012</v>
      </c>
      <c r="J7253" t="s">
        <v>92</v>
      </c>
      <c r="K7253" t="s">
        <v>2816</v>
      </c>
      <c r="L7253">
        <v>411904.54394290142</v>
      </c>
      <c r="M7253" s="9" t="str">
        <f>Data[[#This Row],[schedule]]&amp;" | "&amp;Data[[#This Row],[section]]</f>
        <v>SCHEDULE 9: REPORT ON ASSET ALLOCATIONS | 9a: Asset Allocations</v>
      </c>
      <c r="N7253" s="9" t="str">
        <f t="shared" si="113"/>
        <v>SCHEDULE 9: REPORT ON ASSET ALLOCATIONS | 9a: Asset Allocations | Airport Business | Infrastructure and Buildings: Assets not directly attributable</v>
      </c>
    </row>
    <row r="7254" spans="1:14" hidden="1">
      <c r="A7254" t="s">
        <v>3</v>
      </c>
      <c r="B7254">
        <v>2012</v>
      </c>
      <c r="C7254" t="s">
        <v>202</v>
      </c>
      <c r="D7254" t="s">
        <v>207</v>
      </c>
      <c r="E7254" t="s">
        <v>81</v>
      </c>
      <c r="F7254" t="s">
        <v>324</v>
      </c>
      <c r="G7254">
        <v>18</v>
      </c>
      <c r="H7254" t="s">
        <v>252</v>
      </c>
      <c r="I7254">
        <v>2012</v>
      </c>
      <c r="J7254" t="s">
        <v>92</v>
      </c>
      <c r="K7254" t="s">
        <v>2817</v>
      </c>
      <c r="L7254">
        <v>201143.67018998231</v>
      </c>
      <c r="M7254" s="9" t="str">
        <f>Data[[#This Row],[schedule]]&amp;" | "&amp;Data[[#This Row],[section]]</f>
        <v>SCHEDULE 9: REPORT ON ASSET ALLOCATIONS | 9a: Asset Allocations</v>
      </c>
      <c r="N7254" s="9" t="str">
        <f t="shared" si="113"/>
        <v>SCHEDULE 9: REPORT ON ASSET ALLOCATIONS | 9a: Asset Allocations | Unregulated Component | Infrastructure and Buildings: Assets not directly attributable</v>
      </c>
    </row>
    <row r="7255" spans="1:14" hidden="1">
      <c r="A7255" t="s">
        <v>3</v>
      </c>
      <c r="B7255">
        <v>2012</v>
      </c>
      <c r="C7255" t="s">
        <v>202</v>
      </c>
      <c r="D7255" t="s">
        <v>207</v>
      </c>
      <c r="E7255" t="s">
        <v>81</v>
      </c>
      <c r="F7255" t="s">
        <v>60</v>
      </c>
      <c r="G7255">
        <v>18</v>
      </c>
      <c r="H7255" t="s">
        <v>252</v>
      </c>
      <c r="I7255">
        <v>2012</v>
      </c>
      <c r="J7255" t="s">
        <v>92</v>
      </c>
      <c r="K7255" t="s">
        <v>2818</v>
      </c>
      <c r="L7255">
        <v>613048.2141328837</v>
      </c>
      <c r="M7255" s="9" t="str">
        <f>Data[[#This Row],[schedule]]&amp;" | "&amp;Data[[#This Row],[section]]</f>
        <v>SCHEDULE 9: REPORT ON ASSET ALLOCATIONS | 9a: Asset Allocations</v>
      </c>
      <c r="N7255" s="9" t="str">
        <f t="shared" si="113"/>
        <v>SCHEDULE 9: REPORT ON ASSET ALLOCATIONS | 9a: Asset Allocations | Total | Infrastructure and Buildings: Assets not directly attributable</v>
      </c>
    </row>
    <row r="7256" spans="1:14" hidden="1">
      <c r="A7256" t="s">
        <v>3</v>
      </c>
      <c r="B7256">
        <v>2012</v>
      </c>
      <c r="C7256" t="s">
        <v>202</v>
      </c>
      <c r="D7256" t="s">
        <v>207</v>
      </c>
      <c r="E7256" t="s">
        <v>81</v>
      </c>
      <c r="F7256" t="s">
        <v>323</v>
      </c>
      <c r="G7256">
        <v>19</v>
      </c>
      <c r="H7256" t="s">
        <v>253</v>
      </c>
      <c r="I7256">
        <v>2012</v>
      </c>
      <c r="J7256" t="s">
        <v>92</v>
      </c>
      <c r="K7256" t="s">
        <v>2819</v>
      </c>
      <c r="L7256">
        <v>526367.63309290097</v>
      </c>
      <c r="M7256" s="9" t="str">
        <f>Data[[#This Row],[schedule]]&amp;" | "&amp;Data[[#This Row],[section]]</f>
        <v>SCHEDULE 9: REPORT ON ASSET ALLOCATIONS | 9a: Asset Allocations</v>
      </c>
      <c r="N7256" s="9" t="str">
        <f t="shared" si="113"/>
        <v>SCHEDULE 9: REPORT ON ASSET ALLOCATIONS | 9a: Asset Allocations | Airport Business | Total value infrastructure and buildings</v>
      </c>
    </row>
    <row r="7257" spans="1:14" hidden="1">
      <c r="A7257" t="s">
        <v>3</v>
      </c>
      <c r="B7257">
        <v>2012</v>
      </c>
      <c r="C7257" t="s">
        <v>202</v>
      </c>
      <c r="D7257" t="s">
        <v>207</v>
      </c>
      <c r="E7257" t="s">
        <v>81</v>
      </c>
      <c r="F7257" t="s">
        <v>320</v>
      </c>
      <c r="G7257">
        <v>21</v>
      </c>
      <c r="H7257" t="s">
        <v>254</v>
      </c>
      <c r="I7257">
        <v>2012</v>
      </c>
      <c r="J7257" t="s">
        <v>92</v>
      </c>
      <c r="K7257" t="s">
        <v>2820</v>
      </c>
      <c r="L7257">
        <v>1254.80062</v>
      </c>
      <c r="M7257" s="9" t="str">
        <f>Data[[#This Row],[schedule]]&amp;" | "&amp;Data[[#This Row],[section]]</f>
        <v>SCHEDULE 9: REPORT ON ASSET ALLOCATIONS | 9a: Asset Allocations</v>
      </c>
      <c r="N7257" s="9" t="str">
        <f t="shared" si="113"/>
        <v>SCHEDULE 9: REPORT ON ASSET ALLOCATIONS | 9a: Asset Allocations | Specified Terminal Activities | Vehicles, Plant and Equipment: Directly attributable assets</v>
      </c>
    </row>
    <row r="7258" spans="1:14" hidden="1">
      <c r="A7258" t="s">
        <v>3</v>
      </c>
      <c r="B7258">
        <v>2012</v>
      </c>
      <c r="C7258" t="s">
        <v>202</v>
      </c>
      <c r="D7258" t="s">
        <v>207</v>
      </c>
      <c r="E7258" t="s">
        <v>81</v>
      </c>
      <c r="F7258" t="s">
        <v>321</v>
      </c>
      <c r="G7258">
        <v>21</v>
      </c>
      <c r="H7258" t="s">
        <v>254</v>
      </c>
      <c r="I7258">
        <v>2012</v>
      </c>
      <c r="J7258" t="s">
        <v>92</v>
      </c>
      <c r="K7258" t="s">
        <v>2821</v>
      </c>
      <c r="L7258">
        <v>1574.9033199999999</v>
      </c>
      <c r="M7258" s="9" t="str">
        <f>Data[[#This Row],[schedule]]&amp;" | "&amp;Data[[#This Row],[section]]</f>
        <v>SCHEDULE 9: REPORT ON ASSET ALLOCATIONS | 9a: Asset Allocations</v>
      </c>
      <c r="N7258" s="9" t="str">
        <f t="shared" si="113"/>
        <v>SCHEDULE 9: REPORT ON ASSET ALLOCATIONS | 9a: Asset Allocations | Airfield Activities | Vehicles, Plant and Equipment: Directly attributable assets</v>
      </c>
    </row>
    <row r="7259" spans="1:14" hidden="1">
      <c r="A7259" t="s">
        <v>3</v>
      </c>
      <c r="B7259">
        <v>2012</v>
      </c>
      <c r="C7259" t="s">
        <v>202</v>
      </c>
      <c r="D7259" t="s">
        <v>207</v>
      </c>
      <c r="E7259" t="s">
        <v>81</v>
      </c>
      <c r="F7259" t="s">
        <v>322</v>
      </c>
      <c r="G7259">
        <v>21</v>
      </c>
      <c r="H7259" t="s">
        <v>254</v>
      </c>
      <c r="I7259">
        <v>2012</v>
      </c>
      <c r="J7259" t="s">
        <v>92</v>
      </c>
      <c r="K7259" t="s">
        <v>458</v>
      </c>
      <c r="L7259">
        <v>0</v>
      </c>
      <c r="M7259" s="9" t="str">
        <f>Data[[#This Row],[schedule]]&amp;" | "&amp;Data[[#This Row],[section]]</f>
        <v>SCHEDULE 9: REPORT ON ASSET ALLOCATIONS | 9a: Asset Allocations</v>
      </c>
      <c r="N7259" s="9" t="str">
        <f t="shared" si="113"/>
        <v>SCHEDULE 9: REPORT ON ASSET ALLOCATIONS | 9a: Asset Allocations | Aircraft and Freight Activities | Vehicles, Plant and Equipment: Directly attributable assets</v>
      </c>
    </row>
    <row r="7260" spans="1:14" hidden="1">
      <c r="A7260" t="s">
        <v>3</v>
      </c>
      <c r="B7260">
        <v>2012</v>
      </c>
      <c r="C7260" t="s">
        <v>202</v>
      </c>
      <c r="D7260" t="s">
        <v>207</v>
      </c>
      <c r="E7260" t="s">
        <v>81</v>
      </c>
      <c r="F7260" t="s">
        <v>323</v>
      </c>
      <c r="G7260">
        <v>21</v>
      </c>
      <c r="H7260" t="s">
        <v>254</v>
      </c>
      <c r="I7260">
        <v>2012</v>
      </c>
      <c r="J7260" t="s">
        <v>92</v>
      </c>
      <c r="K7260" t="s">
        <v>2822</v>
      </c>
      <c r="L7260">
        <v>2829.7039399999999</v>
      </c>
      <c r="M7260" s="9" t="str">
        <f>Data[[#This Row],[schedule]]&amp;" | "&amp;Data[[#This Row],[section]]</f>
        <v>SCHEDULE 9: REPORT ON ASSET ALLOCATIONS | 9a: Asset Allocations</v>
      </c>
      <c r="N7260" s="9" t="str">
        <f t="shared" si="113"/>
        <v>SCHEDULE 9: REPORT ON ASSET ALLOCATIONS | 9a: Asset Allocations | Airport Business | Vehicles, Plant and Equipment: Directly attributable assets</v>
      </c>
    </row>
    <row r="7261" spans="1:14" hidden="1">
      <c r="A7261" t="s">
        <v>3</v>
      </c>
      <c r="B7261">
        <v>2012</v>
      </c>
      <c r="C7261" t="s">
        <v>202</v>
      </c>
      <c r="D7261" t="s">
        <v>207</v>
      </c>
      <c r="E7261" t="s">
        <v>81</v>
      </c>
      <c r="F7261" t="s">
        <v>60</v>
      </c>
      <c r="G7261">
        <v>21</v>
      </c>
      <c r="H7261" t="s">
        <v>254</v>
      </c>
      <c r="I7261">
        <v>2012</v>
      </c>
      <c r="J7261" t="s">
        <v>92</v>
      </c>
      <c r="K7261" t="s">
        <v>2822</v>
      </c>
      <c r="L7261">
        <v>2829.7039399999999</v>
      </c>
      <c r="M7261" s="9" t="str">
        <f>Data[[#This Row],[schedule]]&amp;" | "&amp;Data[[#This Row],[section]]</f>
        <v>SCHEDULE 9: REPORT ON ASSET ALLOCATIONS | 9a: Asset Allocations</v>
      </c>
      <c r="N7261" s="9" t="str">
        <f t="shared" si="113"/>
        <v>SCHEDULE 9: REPORT ON ASSET ALLOCATIONS | 9a: Asset Allocations | Total | Vehicles, Plant and Equipment: Directly attributable assets</v>
      </c>
    </row>
    <row r="7262" spans="1:14" hidden="1">
      <c r="A7262" t="s">
        <v>3</v>
      </c>
      <c r="B7262">
        <v>2012</v>
      </c>
      <c r="C7262" t="s">
        <v>202</v>
      </c>
      <c r="D7262" t="s">
        <v>207</v>
      </c>
      <c r="E7262" t="s">
        <v>81</v>
      </c>
      <c r="F7262" t="s">
        <v>320</v>
      </c>
      <c r="G7262">
        <v>22</v>
      </c>
      <c r="H7262" t="s">
        <v>255</v>
      </c>
      <c r="I7262">
        <v>2012</v>
      </c>
      <c r="J7262" t="s">
        <v>92</v>
      </c>
      <c r="K7262" t="s">
        <v>2823</v>
      </c>
      <c r="L7262">
        <v>7799.5942396743367</v>
      </c>
      <c r="M7262" s="9" t="str">
        <f>Data[[#This Row],[schedule]]&amp;" | "&amp;Data[[#This Row],[section]]</f>
        <v>SCHEDULE 9: REPORT ON ASSET ALLOCATIONS | 9a: Asset Allocations</v>
      </c>
      <c r="N7262" s="9" t="str">
        <f t="shared" si="113"/>
        <v>SCHEDULE 9: REPORT ON ASSET ALLOCATIONS | 9a: Asset Allocations | Specified Terminal Activities | Vehicles, Plant and Equipment: Assets not directly attributable</v>
      </c>
    </row>
    <row r="7263" spans="1:14" hidden="1">
      <c r="A7263" t="s">
        <v>3</v>
      </c>
      <c r="B7263">
        <v>2012</v>
      </c>
      <c r="C7263" t="s">
        <v>202</v>
      </c>
      <c r="D7263" t="s">
        <v>207</v>
      </c>
      <c r="E7263" t="s">
        <v>81</v>
      </c>
      <c r="F7263" t="s">
        <v>321</v>
      </c>
      <c r="G7263">
        <v>22</v>
      </c>
      <c r="H7263" t="s">
        <v>255</v>
      </c>
      <c r="I7263">
        <v>2012</v>
      </c>
      <c r="J7263" t="s">
        <v>92</v>
      </c>
      <c r="K7263" t="s">
        <v>2824</v>
      </c>
      <c r="L7263">
        <v>2819.5894595757691</v>
      </c>
      <c r="M7263" s="9" t="str">
        <f>Data[[#This Row],[schedule]]&amp;" | "&amp;Data[[#This Row],[section]]</f>
        <v>SCHEDULE 9: REPORT ON ASSET ALLOCATIONS | 9a: Asset Allocations</v>
      </c>
      <c r="N7263" s="9" t="str">
        <f t="shared" si="113"/>
        <v>SCHEDULE 9: REPORT ON ASSET ALLOCATIONS | 9a: Asset Allocations | Airfield Activities | Vehicles, Plant and Equipment: Assets not directly attributable</v>
      </c>
    </row>
    <row r="7264" spans="1:14" hidden="1">
      <c r="A7264" t="s">
        <v>3</v>
      </c>
      <c r="B7264">
        <v>2012</v>
      </c>
      <c r="C7264" t="s">
        <v>202</v>
      </c>
      <c r="D7264" t="s">
        <v>207</v>
      </c>
      <c r="E7264" t="s">
        <v>81</v>
      </c>
      <c r="F7264" t="s">
        <v>322</v>
      </c>
      <c r="G7264">
        <v>22</v>
      </c>
      <c r="H7264" t="s">
        <v>255</v>
      </c>
      <c r="I7264">
        <v>2012</v>
      </c>
      <c r="J7264" t="s">
        <v>92</v>
      </c>
      <c r="K7264" t="s">
        <v>2825</v>
      </c>
      <c r="L7264">
        <v>201.12874754616871</v>
      </c>
      <c r="M7264" s="9" t="str">
        <f>Data[[#This Row],[schedule]]&amp;" | "&amp;Data[[#This Row],[section]]</f>
        <v>SCHEDULE 9: REPORT ON ASSET ALLOCATIONS | 9a: Asset Allocations</v>
      </c>
      <c r="N7264" s="9" t="str">
        <f t="shared" si="113"/>
        <v>SCHEDULE 9: REPORT ON ASSET ALLOCATIONS | 9a: Asset Allocations | Aircraft and Freight Activities | Vehicles, Plant and Equipment: Assets not directly attributable</v>
      </c>
    </row>
    <row r="7265" spans="1:14" hidden="1">
      <c r="A7265" t="s">
        <v>3</v>
      </c>
      <c r="B7265">
        <v>2012</v>
      </c>
      <c r="C7265" t="s">
        <v>202</v>
      </c>
      <c r="D7265" t="s">
        <v>207</v>
      </c>
      <c r="E7265" t="s">
        <v>81</v>
      </c>
      <c r="F7265" t="s">
        <v>323</v>
      </c>
      <c r="G7265">
        <v>22</v>
      </c>
      <c r="H7265" t="s">
        <v>255</v>
      </c>
      <c r="I7265">
        <v>2012</v>
      </c>
      <c r="J7265" t="s">
        <v>92</v>
      </c>
      <c r="K7265" t="s">
        <v>2826</v>
      </c>
      <c r="L7265">
        <v>10820.31244679627</v>
      </c>
      <c r="M7265" s="9" t="str">
        <f>Data[[#This Row],[schedule]]&amp;" | "&amp;Data[[#This Row],[section]]</f>
        <v>SCHEDULE 9: REPORT ON ASSET ALLOCATIONS | 9a: Asset Allocations</v>
      </c>
      <c r="N7265" s="9" t="str">
        <f t="shared" si="113"/>
        <v>SCHEDULE 9: REPORT ON ASSET ALLOCATIONS | 9a: Asset Allocations | Airport Business | Vehicles, Plant and Equipment: Assets not directly attributable</v>
      </c>
    </row>
    <row r="7266" spans="1:14" hidden="1">
      <c r="A7266" t="s">
        <v>3</v>
      </c>
      <c r="B7266">
        <v>2012</v>
      </c>
      <c r="C7266" t="s">
        <v>202</v>
      </c>
      <c r="D7266" t="s">
        <v>207</v>
      </c>
      <c r="E7266" t="s">
        <v>81</v>
      </c>
      <c r="F7266" t="s">
        <v>324</v>
      </c>
      <c r="G7266">
        <v>22</v>
      </c>
      <c r="H7266" t="s">
        <v>255</v>
      </c>
      <c r="I7266">
        <v>2012</v>
      </c>
      <c r="J7266" t="s">
        <v>92</v>
      </c>
      <c r="K7266" t="s">
        <v>2827</v>
      </c>
      <c r="L7266">
        <v>4548.649293203739</v>
      </c>
      <c r="M7266" s="9" t="str">
        <f>Data[[#This Row],[schedule]]&amp;" | "&amp;Data[[#This Row],[section]]</f>
        <v>SCHEDULE 9: REPORT ON ASSET ALLOCATIONS | 9a: Asset Allocations</v>
      </c>
      <c r="N7266" s="9" t="str">
        <f t="shared" si="113"/>
        <v>SCHEDULE 9: REPORT ON ASSET ALLOCATIONS | 9a: Asset Allocations | Unregulated Component | Vehicles, Plant and Equipment: Assets not directly attributable</v>
      </c>
    </row>
    <row r="7267" spans="1:14" hidden="1">
      <c r="A7267" t="s">
        <v>3</v>
      </c>
      <c r="B7267">
        <v>2012</v>
      </c>
      <c r="C7267" t="s">
        <v>202</v>
      </c>
      <c r="D7267" t="s">
        <v>207</v>
      </c>
      <c r="E7267" t="s">
        <v>81</v>
      </c>
      <c r="F7267" t="s">
        <v>60</v>
      </c>
      <c r="G7267">
        <v>22</v>
      </c>
      <c r="H7267" t="s">
        <v>255</v>
      </c>
      <c r="I7267">
        <v>2012</v>
      </c>
      <c r="J7267" t="s">
        <v>92</v>
      </c>
      <c r="K7267" t="s">
        <v>2828</v>
      </c>
      <c r="L7267">
        <v>15368.96174000001</v>
      </c>
      <c r="M7267" s="9" t="str">
        <f>Data[[#This Row],[schedule]]&amp;" | "&amp;Data[[#This Row],[section]]</f>
        <v>SCHEDULE 9: REPORT ON ASSET ALLOCATIONS | 9a: Asset Allocations</v>
      </c>
      <c r="N7267" s="9" t="str">
        <f t="shared" si="113"/>
        <v>SCHEDULE 9: REPORT ON ASSET ALLOCATIONS | 9a: Asset Allocations | Total | Vehicles, Plant and Equipment: Assets not directly attributable</v>
      </c>
    </row>
    <row r="7268" spans="1:14" hidden="1">
      <c r="A7268" t="s">
        <v>3</v>
      </c>
      <c r="B7268">
        <v>2012</v>
      </c>
      <c r="C7268" t="s">
        <v>202</v>
      </c>
      <c r="D7268" t="s">
        <v>207</v>
      </c>
      <c r="E7268" t="s">
        <v>81</v>
      </c>
      <c r="F7268" t="s">
        <v>323</v>
      </c>
      <c r="G7268">
        <v>23</v>
      </c>
      <c r="H7268" t="s">
        <v>256</v>
      </c>
      <c r="I7268">
        <v>2012</v>
      </c>
      <c r="J7268" t="s">
        <v>92</v>
      </c>
      <c r="K7268" t="s">
        <v>2829</v>
      </c>
      <c r="L7268">
        <v>13650.016386796269</v>
      </c>
      <c r="M7268" s="9" t="str">
        <f>Data[[#This Row],[schedule]]&amp;" | "&amp;Data[[#This Row],[section]]</f>
        <v>SCHEDULE 9: REPORT ON ASSET ALLOCATIONS | 9a: Asset Allocations</v>
      </c>
      <c r="N7268" s="9" t="str">
        <f t="shared" si="113"/>
        <v>SCHEDULE 9: REPORT ON ASSET ALLOCATIONS | 9a: Asset Allocations | Airport Business | Total value vehicles, plant and equipment</v>
      </c>
    </row>
    <row r="7269" spans="1:14" hidden="1">
      <c r="A7269" t="s">
        <v>3</v>
      </c>
      <c r="B7269">
        <v>2012</v>
      </c>
      <c r="C7269" t="s">
        <v>202</v>
      </c>
      <c r="D7269" t="s">
        <v>207</v>
      </c>
      <c r="E7269" t="s">
        <v>81</v>
      </c>
      <c r="F7269" t="s">
        <v>320</v>
      </c>
      <c r="G7269">
        <v>25</v>
      </c>
      <c r="H7269" t="s">
        <v>257</v>
      </c>
      <c r="I7269">
        <v>2012</v>
      </c>
      <c r="J7269" t="s">
        <v>92</v>
      </c>
      <c r="K7269" t="s">
        <v>2830</v>
      </c>
      <c r="L7269">
        <v>43681.413079999977</v>
      </c>
      <c r="M7269" s="9" t="str">
        <f>Data[[#This Row],[schedule]]&amp;" | "&amp;Data[[#This Row],[section]]</f>
        <v>SCHEDULE 9: REPORT ON ASSET ALLOCATIONS | 9a: Asset Allocations</v>
      </c>
      <c r="N7269" s="9" t="str">
        <f t="shared" si="113"/>
        <v>SCHEDULE 9: REPORT ON ASSET ALLOCATIONS | 9a: Asset Allocations | Specified Terminal Activities | Total directly attributable assets</v>
      </c>
    </row>
    <row r="7270" spans="1:14" hidden="1">
      <c r="A7270" t="s">
        <v>3</v>
      </c>
      <c r="B7270">
        <v>2012</v>
      </c>
      <c r="C7270" t="s">
        <v>202</v>
      </c>
      <c r="D7270" t="s">
        <v>207</v>
      </c>
      <c r="E7270" t="s">
        <v>81</v>
      </c>
      <c r="F7270" t="s">
        <v>321</v>
      </c>
      <c r="G7270">
        <v>25</v>
      </c>
      <c r="H7270" t="s">
        <v>257</v>
      </c>
      <c r="I7270">
        <v>2012</v>
      </c>
      <c r="J7270" t="s">
        <v>92</v>
      </c>
      <c r="K7270" t="s">
        <v>2831</v>
      </c>
      <c r="L7270">
        <v>571161.31407000264</v>
      </c>
      <c r="M7270" s="9" t="str">
        <f>Data[[#This Row],[schedule]]&amp;" | "&amp;Data[[#This Row],[section]]</f>
        <v>SCHEDULE 9: REPORT ON ASSET ALLOCATIONS | 9a: Asset Allocations</v>
      </c>
      <c r="N7270" s="9" t="str">
        <f t="shared" si="113"/>
        <v>SCHEDULE 9: REPORT ON ASSET ALLOCATIONS | 9a: Asset Allocations | Airfield Activities | Total directly attributable assets</v>
      </c>
    </row>
    <row r="7271" spans="1:14" hidden="1">
      <c r="A7271" t="s">
        <v>3</v>
      </c>
      <c r="B7271">
        <v>2012</v>
      </c>
      <c r="C7271" t="s">
        <v>202</v>
      </c>
      <c r="D7271" t="s">
        <v>207</v>
      </c>
      <c r="E7271" t="s">
        <v>81</v>
      </c>
      <c r="F7271" t="s">
        <v>322</v>
      </c>
      <c r="G7271">
        <v>25</v>
      </c>
      <c r="H7271" t="s">
        <v>257</v>
      </c>
      <c r="I7271">
        <v>2012</v>
      </c>
      <c r="J7271" t="s">
        <v>92</v>
      </c>
      <c r="K7271" t="s">
        <v>2832</v>
      </c>
      <c r="L7271">
        <v>54786.057479999989</v>
      </c>
      <c r="M7271" s="9" t="str">
        <f>Data[[#This Row],[schedule]]&amp;" | "&amp;Data[[#This Row],[section]]</f>
        <v>SCHEDULE 9: REPORT ON ASSET ALLOCATIONS | 9a: Asset Allocations</v>
      </c>
      <c r="N7271" s="9" t="str">
        <f t="shared" si="113"/>
        <v>SCHEDULE 9: REPORT ON ASSET ALLOCATIONS | 9a: Asset Allocations | Aircraft and Freight Activities | Total directly attributable assets</v>
      </c>
    </row>
    <row r="7272" spans="1:14" hidden="1">
      <c r="A7272" t="s">
        <v>3</v>
      </c>
      <c r="B7272">
        <v>2012</v>
      </c>
      <c r="C7272" t="s">
        <v>202</v>
      </c>
      <c r="D7272" t="s">
        <v>207</v>
      </c>
      <c r="E7272" t="s">
        <v>81</v>
      </c>
      <c r="F7272" t="s">
        <v>323</v>
      </c>
      <c r="G7272">
        <v>25</v>
      </c>
      <c r="H7272" t="s">
        <v>257</v>
      </c>
      <c r="I7272">
        <v>2012</v>
      </c>
      <c r="J7272" t="s">
        <v>92</v>
      </c>
      <c r="K7272" t="s">
        <v>2833</v>
      </c>
      <c r="L7272">
        <v>669628.78463000257</v>
      </c>
      <c r="M7272" s="9" t="str">
        <f>Data[[#This Row],[schedule]]&amp;" | "&amp;Data[[#This Row],[section]]</f>
        <v>SCHEDULE 9: REPORT ON ASSET ALLOCATIONS | 9a: Asset Allocations</v>
      </c>
      <c r="N7272" s="9" t="str">
        <f t="shared" si="113"/>
        <v>SCHEDULE 9: REPORT ON ASSET ALLOCATIONS | 9a: Asset Allocations | Airport Business | Total directly attributable assets</v>
      </c>
    </row>
    <row r="7273" spans="1:14" hidden="1">
      <c r="A7273" t="s">
        <v>3</v>
      </c>
      <c r="B7273">
        <v>2012</v>
      </c>
      <c r="C7273" t="s">
        <v>202</v>
      </c>
      <c r="D7273" t="s">
        <v>207</v>
      </c>
      <c r="E7273" t="s">
        <v>81</v>
      </c>
      <c r="F7273" t="s">
        <v>60</v>
      </c>
      <c r="G7273">
        <v>25</v>
      </c>
      <c r="H7273" t="s">
        <v>257</v>
      </c>
      <c r="I7273">
        <v>2012</v>
      </c>
      <c r="J7273" t="s">
        <v>92</v>
      </c>
      <c r="K7273" t="s">
        <v>2833</v>
      </c>
      <c r="L7273">
        <v>669628.78463000257</v>
      </c>
      <c r="M7273" s="9" t="str">
        <f>Data[[#This Row],[schedule]]&amp;" | "&amp;Data[[#This Row],[section]]</f>
        <v>SCHEDULE 9: REPORT ON ASSET ALLOCATIONS | 9a: Asset Allocations</v>
      </c>
      <c r="N7273" s="9" t="str">
        <f t="shared" si="113"/>
        <v>SCHEDULE 9: REPORT ON ASSET ALLOCATIONS | 9a: Asset Allocations | Total | Total directly attributable assets</v>
      </c>
    </row>
    <row r="7274" spans="1:14" hidden="1">
      <c r="A7274" t="s">
        <v>3</v>
      </c>
      <c r="B7274">
        <v>2012</v>
      </c>
      <c r="C7274" t="s">
        <v>202</v>
      </c>
      <c r="D7274" t="s">
        <v>207</v>
      </c>
      <c r="E7274" t="s">
        <v>81</v>
      </c>
      <c r="F7274" t="s">
        <v>320</v>
      </c>
      <c r="G7274">
        <v>26</v>
      </c>
      <c r="H7274" t="s">
        <v>258</v>
      </c>
      <c r="I7274">
        <v>2012</v>
      </c>
      <c r="J7274" t="s">
        <v>92</v>
      </c>
      <c r="K7274" t="s">
        <v>2834</v>
      </c>
      <c r="L7274">
        <v>388367.04039232503</v>
      </c>
      <c r="M7274" s="9" t="str">
        <f>Data[[#This Row],[schedule]]&amp;" | "&amp;Data[[#This Row],[section]]</f>
        <v>SCHEDULE 9: REPORT ON ASSET ALLOCATIONS | 9a: Asset Allocations</v>
      </c>
      <c r="N7274" s="9" t="str">
        <f t="shared" si="113"/>
        <v>SCHEDULE 9: REPORT ON ASSET ALLOCATIONS | 9a: Asset Allocations | Specified Terminal Activities | Total assets not directly attributable</v>
      </c>
    </row>
    <row r="7275" spans="1:14" hidden="1">
      <c r="A7275" t="s">
        <v>3</v>
      </c>
      <c r="B7275">
        <v>2012</v>
      </c>
      <c r="C7275" t="s">
        <v>202</v>
      </c>
      <c r="D7275" t="s">
        <v>207</v>
      </c>
      <c r="E7275" t="s">
        <v>81</v>
      </c>
      <c r="F7275" t="s">
        <v>321</v>
      </c>
      <c r="G7275">
        <v>26</v>
      </c>
      <c r="H7275" t="s">
        <v>258</v>
      </c>
      <c r="I7275">
        <v>2012</v>
      </c>
      <c r="J7275" t="s">
        <v>92</v>
      </c>
      <c r="K7275" t="s">
        <v>2835</v>
      </c>
      <c r="L7275">
        <v>55830.392388527893</v>
      </c>
      <c r="M7275" s="9" t="str">
        <f>Data[[#This Row],[schedule]]&amp;" | "&amp;Data[[#This Row],[section]]</f>
        <v>SCHEDULE 9: REPORT ON ASSET ALLOCATIONS | 9a: Asset Allocations</v>
      </c>
      <c r="N7275" s="9" t="str">
        <f t="shared" si="113"/>
        <v>SCHEDULE 9: REPORT ON ASSET ALLOCATIONS | 9a: Asset Allocations | Airfield Activities | Total assets not directly attributable</v>
      </c>
    </row>
    <row r="7276" spans="1:14" hidden="1">
      <c r="A7276" t="s">
        <v>3</v>
      </c>
      <c r="B7276">
        <v>2012</v>
      </c>
      <c r="C7276" t="s">
        <v>202</v>
      </c>
      <c r="D7276" t="s">
        <v>207</v>
      </c>
      <c r="E7276" t="s">
        <v>81</v>
      </c>
      <c r="F7276" t="s">
        <v>322</v>
      </c>
      <c r="G7276">
        <v>26</v>
      </c>
      <c r="H7276" t="s">
        <v>258</v>
      </c>
      <c r="I7276">
        <v>2012</v>
      </c>
      <c r="J7276" t="s">
        <v>92</v>
      </c>
      <c r="K7276" t="s">
        <v>2836</v>
      </c>
      <c r="L7276">
        <v>5601.308486820808</v>
      </c>
      <c r="M7276" s="9" t="str">
        <f>Data[[#This Row],[schedule]]&amp;" | "&amp;Data[[#This Row],[section]]</f>
        <v>SCHEDULE 9: REPORT ON ASSET ALLOCATIONS | 9a: Asset Allocations</v>
      </c>
      <c r="N7276" s="9" t="str">
        <f t="shared" si="113"/>
        <v>SCHEDULE 9: REPORT ON ASSET ALLOCATIONS | 9a: Asset Allocations | Aircraft and Freight Activities | Total assets not directly attributable</v>
      </c>
    </row>
    <row r="7277" spans="1:14" hidden="1">
      <c r="A7277" t="s">
        <v>3</v>
      </c>
      <c r="B7277">
        <v>2012</v>
      </c>
      <c r="C7277" t="s">
        <v>202</v>
      </c>
      <c r="D7277" t="s">
        <v>207</v>
      </c>
      <c r="E7277" t="s">
        <v>81</v>
      </c>
      <c r="F7277" t="s">
        <v>323</v>
      </c>
      <c r="G7277">
        <v>26</v>
      </c>
      <c r="H7277" t="s">
        <v>258</v>
      </c>
      <c r="I7277">
        <v>2012</v>
      </c>
      <c r="J7277" t="s">
        <v>92</v>
      </c>
      <c r="K7277" t="s">
        <v>2837</v>
      </c>
      <c r="L7277">
        <v>449798.74126767361</v>
      </c>
      <c r="M7277" s="9" t="str">
        <f>Data[[#This Row],[schedule]]&amp;" | "&amp;Data[[#This Row],[section]]</f>
        <v>SCHEDULE 9: REPORT ON ASSET ALLOCATIONS | 9a: Asset Allocations</v>
      </c>
      <c r="N7277" s="9" t="str">
        <f t="shared" si="113"/>
        <v>SCHEDULE 9: REPORT ON ASSET ALLOCATIONS | 9a: Asset Allocations | Airport Business | Total assets not directly attributable</v>
      </c>
    </row>
    <row r="7278" spans="1:14" hidden="1">
      <c r="A7278" t="s">
        <v>3</v>
      </c>
      <c r="B7278">
        <v>2012</v>
      </c>
      <c r="C7278" t="s">
        <v>202</v>
      </c>
      <c r="D7278" t="s">
        <v>207</v>
      </c>
      <c r="E7278" t="s">
        <v>81</v>
      </c>
      <c r="F7278" t="s">
        <v>324</v>
      </c>
      <c r="G7278">
        <v>26</v>
      </c>
      <c r="H7278" t="s">
        <v>258</v>
      </c>
      <c r="I7278">
        <v>2012</v>
      </c>
      <c r="J7278" t="s">
        <v>92</v>
      </c>
      <c r="K7278" t="s">
        <v>2838</v>
      </c>
      <c r="L7278">
        <v>216314.16989232801</v>
      </c>
      <c r="M7278" s="9" t="str">
        <f>Data[[#This Row],[schedule]]&amp;" | "&amp;Data[[#This Row],[section]]</f>
        <v>SCHEDULE 9: REPORT ON ASSET ALLOCATIONS | 9a: Asset Allocations</v>
      </c>
      <c r="N7278" s="9" t="str">
        <f t="shared" si="113"/>
        <v>SCHEDULE 9: REPORT ON ASSET ALLOCATIONS | 9a: Asset Allocations | Unregulated Component | Total assets not directly attributable</v>
      </c>
    </row>
    <row r="7279" spans="1:14" hidden="1">
      <c r="A7279" t="s">
        <v>3</v>
      </c>
      <c r="B7279">
        <v>2012</v>
      </c>
      <c r="C7279" t="s">
        <v>202</v>
      </c>
      <c r="D7279" t="s">
        <v>207</v>
      </c>
      <c r="E7279" t="s">
        <v>81</v>
      </c>
      <c r="F7279" t="s">
        <v>60</v>
      </c>
      <c r="G7279">
        <v>26</v>
      </c>
      <c r="H7279" t="s">
        <v>258</v>
      </c>
      <c r="I7279">
        <v>2012</v>
      </c>
      <c r="J7279" t="s">
        <v>92</v>
      </c>
      <c r="K7279" t="s">
        <v>2839</v>
      </c>
      <c r="L7279">
        <v>666112.91116000165</v>
      </c>
      <c r="M7279" s="9" t="str">
        <f>Data[[#This Row],[schedule]]&amp;" | "&amp;Data[[#This Row],[section]]</f>
        <v>SCHEDULE 9: REPORT ON ASSET ALLOCATIONS | 9a: Asset Allocations</v>
      </c>
      <c r="N7279" s="9" t="str">
        <f t="shared" si="113"/>
        <v>SCHEDULE 9: REPORT ON ASSET ALLOCATIONS | 9a: Asset Allocations | Total | Total assets not directly attributable</v>
      </c>
    </row>
    <row r="7280" spans="1:14" hidden="1">
      <c r="A7280" t="s">
        <v>3</v>
      </c>
      <c r="B7280">
        <v>2012</v>
      </c>
      <c r="C7280" t="s">
        <v>202</v>
      </c>
      <c r="D7280" t="s">
        <v>207</v>
      </c>
      <c r="E7280" t="s">
        <v>81</v>
      </c>
      <c r="F7280" t="s">
        <v>320</v>
      </c>
      <c r="G7280">
        <v>27</v>
      </c>
      <c r="H7280" t="s">
        <v>259</v>
      </c>
      <c r="I7280">
        <v>2012</v>
      </c>
      <c r="J7280" t="s">
        <v>92</v>
      </c>
      <c r="K7280" t="s">
        <v>2840</v>
      </c>
      <c r="L7280">
        <v>432048.45347232488</v>
      </c>
      <c r="M7280" s="9" t="str">
        <f>Data[[#This Row],[schedule]]&amp;" | "&amp;Data[[#This Row],[section]]</f>
        <v>SCHEDULE 9: REPORT ON ASSET ALLOCATIONS | 9a: Asset Allocations</v>
      </c>
      <c r="N7280" s="9" t="str">
        <f t="shared" si="113"/>
        <v>SCHEDULE 9: REPORT ON ASSET ALLOCATIONS | 9a: Asset Allocations | Specified Terminal Activities | Total assets</v>
      </c>
    </row>
    <row r="7281" spans="1:14" hidden="1">
      <c r="A7281" t="s">
        <v>3</v>
      </c>
      <c r="B7281">
        <v>2012</v>
      </c>
      <c r="C7281" t="s">
        <v>202</v>
      </c>
      <c r="D7281" t="s">
        <v>207</v>
      </c>
      <c r="E7281" t="s">
        <v>81</v>
      </c>
      <c r="F7281" t="s">
        <v>321</v>
      </c>
      <c r="G7281">
        <v>27</v>
      </c>
      <c r="H7281" t="s">
        <v>259</v>
      </c>
      <c r="I7281">
        <v>2012</v>
      </c>
      <c r="J7281" t="s">
        <v>92</v>
      </c>
      <c r="K7281" t="s">
        <v>2841</v>
      </c>
      <c r="L7281">
        <v>626991.70645853051</v>
      </c>
      <c r="M7281" s="9" t="str">
        <f>Data[[#This Row],[schedule]]&amp;" | "&amp;Data[[#This Row],[section]]</f>
        <v>SCHEDULE 9: REPORT ON ASSET ALLOCATIONS | 9a: Asset Allocations</v>
      </c>
      <c r="N7281" s="9" t="str">
        <f t="shared" si="113"/>
        <v>SCHEDULE 9: REPORT ON ASSET ALLOCATIONS | 9a: Asset Allocations | Airfield Activities | Total assets</v>
      </c>
    </row>
    <row r="7282" spans="1:14" hidden="1">
      <c r="A7282" t="s">
        <v>3</v>
      </c>
      <c r="B7282">
        <v>2012</v>
      </c>
      <c r="C7282" t="s">
        <v>202</v>
      </c>
      <c r="D7282" t="s">
        <v>207</v>
      </c>
      <c r="E7282" t="s">
        <v>81</v>
      </c>
      <c r="F7282" t="s">
        <v>322</v>
      </c>
      <c r="G7282">
        <v>27</v>
      </c>
      <c r="H7282" t="s">
        <v>259</v>
      </c>
      <c r="I7282">
        <v>2012</v>
      </c>
      <c r="J7282" t="s">
        <v>92</v>
      </c>
      <c r="K7282" t="s">
        <v>2842</v>
      </c>
      <c r="L7282">
        <v>60387.365966820798</v>
      </c>
      <c r="M7282" s="9" t="str">
        <f>Data[[#This Row],[schedule]]&amp;" | "&amp;Data[[#This Row],[section]]</f>
        <v>SCHEDULE 9: REPORT ON ASSET ALLOCATIONS | 9a: Asset Allocations</v>
      </c>
      <c r="N7282" s="9" t="str">
        <f t="shared" si="113"/>
        <v>SCHEDULE 9: REPORT ON ASSET ALLOCATIONS | 9a: Asset Allocations | Aircraft and Freight Activities | Total assets</v>
      </c>
    </row>
    <row r="7283" spans="1:14" hidden="1">
      <c r="A7283" t="s">
        <v>3</v>
      </c>
      <c r="B7283">
        <v>2012</v>
      </c>
      <c r="C7283" t="s">
        <v>202</v>
      </c>
      <c r="D7283" t="s">
        <v>207</v>
      </c>
      <c r="E7283" t="s">
        <v>81</v>
      </c>
      <c r="F7283" t="s">
        <v>323</v>
      </c>
      <c r="G7283">
        <v>27</v>
      </c>
      <c r="H7283" t="s">
        <v>259</v>
      </c>
      <c r="I7283">
        <v>2012</v>
      </c>
      <c r="J7283" t="s">
        <v>92</v>
      </c>
      <c r="K7283" t="s">
        <v>2843</v>
      </c>
      <c r="L7283">
        <v>1119427.5258976759</v>
      </c>
      <c r="M7283" s="9" t="str">
        <f>Data[[#This Row],[schedule]]&amp;" | "&amp;Data[[#This Row],[section]]</f>
        <v>SCHEDULE 9: REPORT ON ASSET ALLOCATIONS | 9a: Asset Allocations</v>
      </c>
      <c r="N7283" s="9" t="str">
        <f t="shared" si="113"/>
        <v>SCHEDULE 9: REPORT ON ASSET ALLOCATIONS | 9a: Asset Allocations | Airport Business | Total assets</v>
      </c>
    </row>
    <row r="7284" spans="1:14" hidden="1">
      <c r="A7284" t="s">
        <v>3</v>
      </c>
      <c r="B7284">
        <v>2012</v>
      </c>
      <c r="C7284" t="s">
        <v>202</v>
      </c>
      <c r="D7284" t="s">
        <v>207</v>
      </c>
      <c r="E7284" t="s">
        <v>81</v>
      </c>
      <c r="F7284" t="s">
        <v>324</v>
      </c>
      <c r="G7284">
        <v>27</v>
      </c>
      <c r="H7284" t="s">
        <v>259</v>
      </c>
      <c r="I7284">
        <v>2012</v>
      </c>
      <c r="J7284" t="s">
        <v>92</v>
      </c>
      <c r="K7284" t="s">
        <v>2838</v>
      </c>
      <c r="L7284">
        <v>216314.16989232801</v>
      </c>
      <c r="M7284" s="9" t="str">
        <f>Data[[#This Row],[schedule]]&amp;" | "&amp;Data[[#This Row],[section]]</f>
        <v>SCHEDULE 9: REPORT ON ASSET ALLOCATIONS | 9a: Asset Allocations</v>
      </c>
      <c r="N7284" s="9" t="str">
        <f t="shared" si="113"/>
        <v>SCHEDULE 9: REPORT ON ASSET ALLOCATIONS | 9a: Asset Allocations | Unregulated Component | Total assets</v>
      </c>
    </row>
    <row r="7285" spans="1:14" hidden="1">
      <c r="A7285" t="s">
        <v>3</v>
      </c>
      <c r="B7285">
        <v>2012</v>
      </c>
      <c r="C7285" t="s">
        <v>202</v>
      </c>
      <c r="D7285" t="s">
        <v>207</v>
      </c>
      <c r="E7285" t="s">
        <v>81</v>
      </c>
      <c r="F7285" t="s">
        <v>60</v>
      </c>
      <c r="G7285">
        <v>27</v>
      </c>
      <c r="H7285" t="s">
        <v>259</v>
      </c>
      <c r="I7285">
        <v>2012</v>
      </c>
      <c r="J7285" t="s">
        <v>92</v>
      </c>
      <c r="K7285" t="s">
        <v>2844</v>
      </c>
      <c r="L7285">
        <v>1335741.695790004</v>
      </c>
      <c r="M7285" s="9" t="str">
        <f>Data[[#This Row],[schedule]]&amp;" | "&amp;Data[[#This Row],[section]]</f>
        <v>SCHEDULE 9: REPORT ON ASSET ALLOCATIONS | 9a: Asset Allocations</v>
      </c>
      <c r="N7285" s="9" t="str">
        <f t="shared" si="113"/>
        <v>SCHEDULE 9: REPORT ON ASSET ALLOCATIONS | 9a: Asset Allocations | Total | Total assets</v>
      </c>
    </row>
    <row r="7286" spans="1:14" hidden="1">
      <c r="A7286" t="s">
        <v>3</v>
      </c>
      <c r="B7286">
        <v>2012</v>
      </c>
      <c r="C7286" t="s">
        <v>203</v>
      </c>
      <c r="D7286" t="s">
        <v>208</v>
      </c>
      <c r="E7286" t="s">
        <v>81</v>
      </c>
      <c r="F7286" t="s">
        <v>325</v>
      </c>
      <c r="G7286">
        <v>9</v>
      </c>
      <c r="H7286" t="s">
        <v>260</v>
      </c>
      <c r="I7286">
        <v>2012</v>
      </c>
      <c r="J7286" t="s">
        <v>92</v>
      </c>
      <c r="K7286" t="s">
        <v>2845</v>
      </c>
      <c r="L7286">
        <v>221066.74240201639</v>
      </c>
      <c r="M7286" s="9" t="str">
        <f>Data[[#This Row],[schedule]]&amp;" | "&amp;Data[[#This Row],[section]]</f>
        <v>SCHEDULE 8: CONSOLIDATION STATEMENT | 8a: CONSOLIDATION STATEMENT</v>
      </c>
      <c r="N7286" s="9" t="str">
        <f t="shared" si="113"/>
        <v>SCHEDULE 8: CONSOLIDATION STATEMENT | 8a: CONSOLIDATION STATEMENT | Airport Businesses | Net income</v>
      </c>
    </row>
    <row r="7287" spans="1:14" hidden="1">
      <c r="A7287" t="s">
        <v>3</v>
      </c>
      <c r="B7287">
        <v>2012</v>
      </c>
      <c r="C7287" t="s">
        <v>203</v>
      </c>
      <c r="D7287" t="s">
        <v>208</v>
      </c>
      <c r="E7287" t="s">
        <v>81</v>
      </c>
      <c r="F7287" t="s">
        <v>326</v>
      </c>
      <c r="G7287">
        <v>9</v>
      </c>
      <c r="H7287" t="s">
        <v>260</v>
      </c>
      <c r="I7287">
        <v>2012</v>
      </c>
      <c r="J7287" t="s">
        <v>92</v>
      </c>
      <c r="K7287" t="s">
        <v>458</v>
      </c>
      <c r="L7287">
        <v>0</v>
      </c>
      <c r="M7287" s="9" t="str">
        <f>Data[[#This Row],[schedule]]&amp;" | "&amp;Data[[#This Row],[section]]</f>
        <v>SCHEDULE 8: CONSOLIDATION STATEMENT | 8a: CONSOLIDATION STATEMENT</v>
      </c>
      <c r="N7287" s="9" t="str">
        <f t="shared" si="113"/>
        <v>SCHEDULE 8: CONSOLIDATION STATEMENT | 8a: CONSOLIDATION STATEMENT | Regulatory/GAAP Adjustments | Net income</v>
      </c>
    </row>
    <row r="7288" spans="1:14" hidden="1">
      <c r="A7288" t="s">
        <v>3</v>
      </c>
      <c r="B7288">
        <v>2012</v>
      </c>
      <c r="C7288" t="s">
        <v>203</v>
      </c>
      <c r="D7288" t="s">
        <v>208</v>
      </c>
      <c r="E7288" t="s">
        <v>81</v>
      </c>
      <c r="F7288" t="s">
        <v>327</v>
      </c>
      <c r="G7288">
        <v>9</v>
      </c>
      <c r="H7288" t="s">
        <v>260</v>
      </c>
      <c r="I7288">
        <v>2012</v>
      </c>
      <c r="J7288" t="s">
        <v>92</v>
      </c>
      <c r="K7288" t="s">
        <v>2845</v>
      </c>
      <c r="L7288">
        <v>221066.74240201639</v>
      </c>
      <c r="M7288" s="9" t="str">
        <f>Data[[#This Row],[schedule]]&amp;" | "&amp;Data[[#This Row],[section]]</f>
        <v>SCHEDULE 8: CONSOLIDATION STATEMENT | 8a: CONSOLIDATION STATEMENT</v>
      </c>
      <c r="N7288" s="9" t="str">
        <f t="shared" si="113"/>
        <v>SCHEDULE 8: CONSOLIDATION STATEMENT | 8a: CONSOLIDATION STATEMENT | Airport Business–GAAP | Net income</v>
      </c>
    </row>
    <row r="7289" spans="1:14" hidden="1">
      <c r="A7289" t="s">
        <v>3</v>
      </c>
      <c r="B7289">
        <v>2012</v>
      </c>
      <c r="C7289" t="s">
        <v>203</v>
      </c>
      <c r="D7289" t="s">
        <v>208</v>
      </c>
      <c r="E7289" t="s">
        <v>81</v>
      </c>
      <c r="F7289" t="s">
        <v>328</v>
      </c>
      <c r="G7289">
        <v>9</v>
      </c>
      <c r="H7289" t="s">
        <v>260</v>
      </c>
      <c r="I7289">
        <v>2012</v>
      </c>
      <c r="J7289" t="s">
        <v>92</v>
      </c>
      <c r="K7289" t="s">
        <v>2846</v>
      </c>
      <c r="L7289">
        <v>204255.37807825379</v>
      </c>
      <c r="M7289" s="9" t="str">
        <f>Data[[#This Row],[schedule]]&amp;" | "&amp;Data[[#This Row],[section]]</f>
        <v>SCHEDULE 8: CONSOLIDATION STATEMENT | 8a: CONSOLIDATION STATEMENT</v>
      </c>
      <c r="N7289" s="9" t="str">
        <f t="shared" si="113"/>
        <v>SCHEDULE 8: CONSOLIDATION STATEMENT | 8a: CONSOLIDATION STATEMENT | Unregulated Activities–GAAP | Net income</v>
      </c>
    </row>
    <row r="7290" spans="1:14" hidden="1">
      <c r="A7290" t="s">
        <v>3</v>
      </c>
      <c r="B7290">
        <v>2012</v>
      </c>
      <c r="C7290" t="s">
        <v>203</v>
      </c>
      <c r="D7290" t="s">
        <v>208</v>
      </c>
      <c r="E7290" t="s">
        <v>81</v>
      </c>
      <c r="F7290" t="s">
        <v>329</v>
      </c>
      <c r="G7290">
        <v>9</v>
      </c>
      <c r="H7290" t="s">
        <v>260</v>
      </c>
      <c r="I7290">
        <v>2012</v>
      </c>
      <c r="J7290" t="s">
        <v>92</v>
      </c>
      <c r="K7290" t="s">
        <v>2847</v>
      </c>
      <c r="L7290">
        <v>425322</v>
      </c>
      <c r="M7290" s="9" t="str">
        <f>Data[[#This Row],[schedule]]&amp;" | "&amp;Data[[#This Row],[section]]</f>
        <v>SCHEDULE 8: CONSOLIDATION STATEMENT | 8a: CONSOLIDATION STATEMENT</v>
      </c>
      <c r="N7290" s="9" t="str">
        <f t="shared" si="113"/>
        <v>SCHEDULE 8: CONSOLIDATION STATEMENT | 8a: CONSOLIDATION STATEMENT | Airport Company–GAAP | Net income</v>
      </c>
    </row>
    <row r="7291" spans="1:14" hidden="1">
      <c r="A7291" t="s">
        <v>3</v>
      </c>
      <c r="B7291">
        <v>2012</v>
      </c>
      <c r="C7291" t="s">
        <v>203</v>
      </c>
      <c r="D7291" t="s">
        <v>208</v>
      </c>
      <c r="E7291" t="s">
        <v>81</v>
      </c>
      <c r="F7291" t="s">
        <v>325</v>
      </c>
      <c r="G7291">
        <v>11</v>
      </c>
      <c r="H7291" t="s">
        <v>79</v>
      </c>
      <c r="I7291">
        <v>2012</v>
      </c>
      <c r="J7291" t="s">
        <v>92</v>
      </c>
      <c r="K7291" t="s">
        <v>2795</v>
      </c>
      <c r="L7291">
        <v>79667.710594892589</v>
      </c>
      <c r="M7291" s="9" t="str">
        <f>Data[[#This Row],[schedule]]&amp;" | "&amp;Data[[#This Row],[section]]</f>
        <v>SCHEDULE 8: CONSOLIDATION STATEMENT | 8a: CONSOLIDATION STATEMENT</v>
      </c>
      <c r="N7291" s="9" t="str">
        <f t="shared" si="113"/>
        <v>SCHEDULE 8: CONSOLIDATION STATEMENT | 8a: CONSOLIDATION STATEMENT | Airport Businesses | Total operational expenditure</v>
      </c>
    </row>
    <row r="7292" spans="1:14" hidden="1">
      <c r="A7292" t="s">
        <v>3</v>
      </c>
      <c r="B7292">
        <v>2012</v>
      </c>
      <c r="C7292" t="s">
        <v>203</v>
      </c>
      <c r="D7292" t="s">
        <v>208</v>
      </c>
      <c r="E7292" t="s">
        <v>81</v>
      </c>
      <c r="F7292" t="s">
        <v>326</v>
      </c>
      <c r="G7292">
        <v>11</v>
      </c>
      <c r="H7292" t="s">
        <v>79</v>
      </c>
      <c r="I7292">
        <v>2012</v>
      </c>
      <c r="J7292" t="s">
        <v>92</v>
      </c>
      <c r="K7292" t="s">
        <v>2848</v>
      </c>
      <c r="L7292">
        <v>1.1641532182700001E-10</v>
      </c>
      <c r="M7292" s="9" t="str">
        <f>Data[[#This Row],[schedule]]&amp;" | "&amp;Data[[#This Row],[section]]</f>
        <v>SCHEDULE 8: CONSOLIDATION STATEMENT | 8a: CONSOLIDATION STATEMENT</v>
      </c>
      <c r="N7292" s="9" t="str">
        <f t="shared" si="113"/>
        <v>SCHEDULE 8: CONSOLIDATION STATEMENT | 8a: CONSOLIDATION STATEMENT | Regulatory/GAAP Adjustments | Total operational expenditure</v>
      </c>
    </row>
    <row r="7293" spans="1:14" hidden="1">
      <c r="A7293" t="s">
        <v>3</v>
      </c>
      <c r="B7293">
        <v>2012</v>
      </c>
      <c r="C7293" t="s">
        <v>203</v>
      </c>
      <c r="D7293" t="s">
        <v>208</v>
      </c>
      <c r="E7293" t="s">
        <v>81</v>
      </c>
      <c r="F7293" t="s">
        <v>327</v>
      </c>
      <c r="G7293">
        <v>11</v>
      </c>
      <c r="H7293" t="s">
        <v>79</v>
      </c>
      <c r="I7293">
        <v>2012</v>
      </c>
      <c r="J7293" t="s">
        <v>92</v>
      </c>
      <c r="K7293" t="s">
        <v>2849</v>
      </c>
      <c r="L7293">
        <v>79667.710594892706</v>
      </c>
      <c r="M7293" s="9" t="str">
        <f>Data[[#This Row],[schedule]]&amp;" | "&amp;Data[[#This Row],[section]]</f>
        <v>SCHEDULE 8: CONSOLIDATION STATEMENT | 8a: CONSOLIDATION STATEMENT</v>
      </c>
      <c r="N7293" s="9" t="str">
        <f t="shared" si="113"/>
        <v>SCHEDULE 8: CONSOLIDATION STATEMENT | 8a: CONSOLIDATION STATEMENT | Airport Business–GAAP | Total operational expenditure</v>
      </c>
    </row>
    <row r="7294" spans="1:14" hidden="1">
      <c r="A7294" t="s">
        <v>3</v>
      </c>
      <c r="B7294">
        <v>2012</v>
      </c>
      <c r="C7294" t="s">
        <v>203</v>
      </c>
      <c r="D7294" t="s">
        <v>208</v>
      </c>
      <c r="E7294" t="s">
        <v>81</v>
      </c>
      <c r="F7294" t="s">
        <v>328</v>
      </c>
      <c r="G7294">
        <v>11</v>
      </c>
      <c r="H7294" t="s">
        <v>79</v>
      </c>
      <c r="I7294">
        <v>2012</v>
      </c>
      <c r="J7294" t="s">
        <v>92</v>
      </c>
      <c r="K7294" t="s">
        <v>2850</v>
      </c>
      <c r="L7294">
        <v>28948.885762960032</v>
      </c>
      <c r="M7294" s="9" t="str">
        <f>Data[[#This Row],[schedule]]&amp;" | "&amp;Data[[#This Row],[section]]</f>
        <v>SCHEDULE 8: CONSOLIDATION STATEMENT | 8a: CONSOLIDATION STATEMENT</v>
      </c>
      <c r="N7294" s="9" t="str">
        <f t="shared" si="113"/>
        <v>SCHEDULE 8: CONSOLIDATION STATEMENT | 8a: CONSOLIDATION STATEMENT | Unregulated Activities–GAAP | Total operational expenditure</v>
      </c>
    </row>
    <row r="7295" spans="1:14" hidden="1">
      <c r="A7295" t="s">
        <v>3</v>
      </c>
      <c r="B7295">
        <v>2012</v>
      </c>
      <c r="C7295" t="s">
        <v>203</v>
      </c>
      <c r="D7295" t="s">
        <v>208</v>
      </c>
      <c r="E7295" t="s">
        <v>81</v>
      </c>
      <c r="F7295" t="s">
        <v>329</v>
      </c>
      <c r="G7295">
        <v>11</v>
      </c>
      <c r="H7295" t="s">
        <v>79</v>
      </c>
      <c r="I7295">
        <v>2012</v>
      </c>
      <c r="J7295" t="s">
        <v>92</v>
      </c>
      <c r="K7295" t="s">
        <v>2851</v>
      </c>
      <c r="L7295">
        <v>108616</v>
      </c>
      <c r="M7295" s="9" t="str">
        <f>Data[[#This Row],[schedule]]&amp;" | "&amp;Data[[#This Row],[section]]</f>
        <v>SCHEDULE 8: CONSOLIDATION STATEMENT | 8a: CONSOLIDATION STATEMENT</v>
      </c>
      <c r="N7295" s="9" t="str">
        <f t="shared" si="113"/>
        <v>SCHEDULE 8: CONSOLIDATION STATEMENT | 8a: CONSOLIDATION STATEMENT | Airport Company–GAAP | Total operational expenditure</v>
      </c>
    </row>
    <row r="7296" spans="1:14" hidden="1">
      <c r="A7296" t="s">
        <v>3</v>
      </c>
      <c r="B7296">
        <v>2012</v>
      </c>
      <c r="C7296" t="s">
        <v>203</v>
      </c>
      <c r="D7296" t="s">
        <v>208</v>
      </c>
      <c r="E7296" t="s">
        <v>81</v>
      </c>
      <c r="F7296" t="s">
        <v>325</v>
      </c>
      <c r="G7296">
        <v>13</v>
      </c>
      <c r="H7296" t="s">
        <v>261</v>
      </c>
      <c r="I7296">
        <v>2012</v>
      </c>
      <c r="J7296" t="s">
        <v>92</v>
      </c>
      <c r="K7296" t="s">
        <v>2852</v>
      </c>
      <c r="L7296">
        <v>141399.0318071238</v>
      </c>
      <c r="M7296" s="9" t="str">
        <f>Data[[#This Row],[schedule]]&amp;" | "&amp;Data[[#This Row],[section]]</f>
        <v>SCHEDULE 8: CONSOLIDATION STATEMENT | 8a: CONSOLIDATION STATEMENT</v>
      </c>
      <c r="N7296" s="9" t="str">
        <f t="shared" si="113"/>
        <v>SCHEDULE 8: CONSOLIDATION STATEMENT | 8a: CONSOLIDATION STATEMENT | Airport Businesses | Operating surplus / (deficit) before interest, depreciation, revaluations and tax</v>
      </c>
    </row>
    <row r="7297" spans="1:14" hidden="1">
      <c r="A7297" t="s">
        <v>3</v>
      </c>
      <c r="B7297">
        <v>2012</v>
      </c>
      <c r="C7297" t="s">
        <v>203</v>
      </c>
      <c r="D7297" t="s">
        <v>208</v>
      </c>
      <c r="E7297" t="s">
        <v>81</v>
      </c>
      <c r="F7297" t="s">
        <v>326</v>
      </c>
      <c r="G7297">
        <v>13</v>
      </c>
      <c r="H7297" t="s">
        <v>261</v>
      </c>
      <c r="I7297">
        <v>2012</v>
      </c>
      <c r="J7297" t="s">
        <v>92</v>
      </c>
      <c r="K7297" t="s">
        <v>2853</v>
      </c>
      <c r="L7297">
        <v>-1.1641532182700001E-10</v>
      </c>
      <c r="M7297" s="9" t="str">
        <f>Data[[#This Row],[schedule]]&amp;" | "&amp;Data[[#This Row],[section]]</f>
        <v>SCHEDULE 8: CONSOLIDATION STATEMENT | 8a: CONSOLIDATION STATEMENT</v>
      </c>
      <c r="N7297" s="9" t="str">
        <f t="shared" si="113"/>
        <v>SCHEDULE 8: CONSOLIDATION STATEMENT | 8a: CONSOLIDATION STATEMENT | Regulatory/GAAP Adjustments | Operating surplus / (deficit) before interest, depreciation, revaluations and tax</v>
      </c>
    </row>
    <row r="7298" spans="1:14" hidden="1">
      <c r="A7298" t="s">
        <v>3</v>
      </c>
      <c r="B7298">
        <v>2012</v>
      </c>
      <c r="C7298" t="s">
        <v>203</v>
      </c>
      <c r="D7298" t="s">
        <v>208</v>
      </c>
      <c r="E7298" t="s">
        <v>81</v>
      </c>
      <c r="F7298" t="s">
        <v>327</v>
      </c>
      <c r="G7298">
        <v>13</v>
      </c>
      <c r="H7298" t="s">
        <v>261</v>
      </c>
      <c r="I7298">
        <v>2012</v>
      </c>
      <c r="J7298" t="s">
        <v>92</v>
      </c>
      <c r="K7298" t="s">
        <v>2854</v>
      </c>
      <c r="L7298">
        <v>141399.03180712371</v>
      </c>
      <c r="M7298" s="9" t="str">
        <f>Data[[#This Row],[schedule]]&amp;" | "&amp;Data[[#This Row],[section]]</f>
        <v>SCHEDULE 8: CONSOLIDATION STATEMENT | 8a: CONSOLIDATION STATEMENT</v>
      </c>
      <c r="N7298" s="9" t="str">
        <f t="shared" ref="N7298:N7361" si="114">SUBSTITUTE(SUBSTITUTE(SUBSTITUTE(C7298&amp;" | "&amp;D7298&amp;" | "&amp;E7298&amp;" | "&amp;F7298&amp;" | "&amp;H7298," |  |  | "," | ")," |  |  | "," | ")," |  | "," | ")</f>
        <v>SCHEDULE 8: CONSOLIDATION STATEMENT | 8a: CONSOLIDATION STATEMENT | Airport Business–GAAP | Operating surplus / (deficit) before interest, depreciation, revaluations and tax</v>
      </c>
    </row>
    <row r="7299" spans="1:14" hidden="1">
      <c r="A7299" t="s">
        <v>3</v>
      </c>
      <c r="B7299">
        <v>2012</v>
      </c>
      <c r="C7299" t="s">
        <v>203</v>
      </c>
      <c r="D7299" t="s">
        <v>208</v>
      </c>
      <c r="E7299" t="s">
        <v>81</v>
      </c>
      <c r="F7299" t="s">
        <v>328</v>
      </c>
      <c r="G7299">
        <v>13</v>
      </c>
      <c r="H7299" t="s">
        <v>261</v>
      </c>
      <c r="I7299">
        <v>2012</v>
      </c>
      <c r="J7299" t="s">
        <v>92</v>
      </c>
      <c r="K7299" t="s">
        <v>2855</v>
      </c>
      <c r="L7299">
        <v>175306.49231529381</v>
      </c>
      <c r="M7299" s="9" t="str">
        <f>Data[[#This Row],[schedule]]&amp;" | "&amp;Data[[#This Row],[section]]</f>
        <v>SCHEDULE 8: CONSOLIDATION STATEMENT | 8a: CONSOLIDATION STATEMENT</v>
      </c>
      <c r="N7299" s="9" t="str">
        <f t="shared" si="114"/>
        <v>SCHEDULE 8: CONSOLIDATION STATEMENT | 8a: CONSOLIDATION STATEMENT | Unregulated Activities–GAAP | Operating surplus / (deficit) before interest, depreciation, revaluations and tax</v>
      </c>
    </row>
    <row r="7300" spans="1:14" hidden="1">
      <c r="A7300" t="s">
        <v>3</v>
      </c>
      <c r="B7300">
        <v>2012</v>
      </c>
      <c r="C7300" t="s">
        <v>203</v>
      </c>
      <c r="D7300" t="s">
        <v>208</v>
      </c>
      <c r="E7300" t="s">
        <v>81</v>
      </c>
      <c r="F7300" t="s">
        <v>329</v>
      </c>
      <c r="G7300">
        <v>13</v>
      </c>
      <c r="H7300" t="s">
        <v>261</v>
      </c>
      <c r="I7300">
        <v>2012</v>
      </c>
      <c r="J7300" t="s">
        <v>92</v>
      </c>
      <c r="K7300" t="s">
        <v>2856</v>
      </c>
      <c r="L7300">
        <v>316706</v>
      </c>
      <c r="M7300" s="9" t="str">
        <f>Data[[#This Row],[schedule]]&amp;" | "&amp;Data[[#This Row],[section]]</f>
        <v>SCHEDULE 8: CONSOLIDATION STATEMENT | 8a: CONSOLIDATION STATEMENT</v>
      </c>
      <c r="N7300" s="9" t="str">
        <f t="shared" si="114"/>
        <v>SCHEDULE 8: CONSOLIDATION STATEMENT | 8a: CONSOLIDATION STATEMENT | Airport Company–GAAP | Operating surplus / (deficit) before interest, depreciation, revaluations and tax</v>
      </c>
    </row>
    <row r="7301" spans="1:14" hidden="1">
      <c r="A7301" t="s">
        <v>3</v>
      </c>
      <c r="B7301">
        <v>2012</v>
      </c>
      <c r="C7301" t="s">
        <v>203</v>
      </c>
      <c r="D7301" t="s">
        <v>208</v>
      </c>
      <c r="E7301" t="s">
        <v>81</v>
      </c>
      <c r="F7301" t="s">
        <v>325</v>
      </c>
      <c r="G7301">
        <v>15</v>
      </c>
      <c r="H7301" t="s">
        <v>262</v>
      </c>
      <c r="I7301">
        <v>2012</v>
      </c>
      <c r="J7301" t="s">
        <v>92</v>
      </c>
      <c r="K7301" t="s">
        <v>2857</v>
      </c>
      <c r="L7301">
        <v>46187.417026773866</v>
      </c>
      <c r="M7301" s="9" t="str">
        <f>Data[[#This Row],[schedule]]&amp;" | "&amp;Data[[#This Row],[section]]</f>
        <v>SCHEDULE 8: CONSOLIDATION STATEMENT | 8a: CONSOLIDATION STATEMENT</v>
      </c>
      <c r="N7301" s="9" t="str">
        <f t="shared" si="114"/>
        <v>SCHEDULE 8: CONSOLIDATION STATEMENT | 8a: CONSOLIDATION STATEMENT | Airport Businesses | Depreciation</v>
      </c>
    </row>
    <row r="7302" spans="1:14" hidden="1">
      <c r="A7302" t="s">
        <v>3</v>
      </c>
      <c r="B7302">
        <v>2012</v>
      </c>
      <c r="C7302" t="s">
        <v>203</v>
      </c>
      <c r="D7302" t="s">
        <v>208</v>
      </c>
      <c r="E7302" t="s">
        <v>81</v>
      </c>
      <c r="F7302" t="s">
        <v>326</v>
      </c>
      <c r="G7302">
        <v>15</v>
      </c>
      <c r="H7302" t="s">
        <v>262</v>
      </c>
      <c r="I7302">
        <v>2012</v>
      </c>
      <c r="J7302" t="s">
        <v>92</v>
      </c>
      <c r="K7302" t="s">
        <v>2858</v>
      </c>
      <c r="L7302">
        <v>4032.5437339424898</v>
      </c>
      <c r="M7302" s="9" t="str">
        <f>Data[[#This Row],[schedule]]&amp;" | "&amp;Data[[#This Row],[section]]</f>
        <v>SCHEDULE 8: CONSOLIDATION STATEMENT | 8a: CONSOLIDATION STATEMENT</v>
      </c>
      <c r="N7302" s="9" t="str">
        <f t="shared" si="114"/>
        <v>SCHEDULE 8: CONSOLIDATION STATEMENT | 8a: CONSOLIDATION STATEMENT | Regulatory/GAAP Adjustments | Depreciation</v>
      </c>
    </row>
    <row r="7303" spans="1:14" hidden="1">
      <c r="A7303" t="s">
        <v>3</v>
      </c>
      <c r="B7303">
        <v>2012</v>
      </c>
      <c r="C7303" t="s">
        <v>203</v>
      </c>
      <c r="D7303" t="s">
        <v>208</v>
      </c>
      <c r="E7303" t="s">
        <v>81</v>
      </c>
      <c r="F7303" t="s">
        <v>327</v>
      </c>
      <c r="G7303">
        <v>15</v>
      </c>
      <c r="H7303" t="s">
        <v>262</v>
      </c>
      <c r="I7303">
        <v>2012</v>
      </c>
      <c r="J7303" t="s">
        <v>92</v>
      </c>
      <c r="K7303" t="s">
        <v>2859</v>
      </c>
      <c r="L7303">
        <v>50219.960760716363</v>
      </c>
      <c r="M7303" s="9" t="str">
        <f>Data[[#This Row],[schedule]]&amp;" | "&amp;Data[[#This Row],[section]]</f>
        <v>SCHEDULE 8: CONSOLIDATION STATEMENT | 8a: CONSOLIDATION STATEMENT</v>
      </c>
      <c r="N7303" s="9" t="str">
        <f t="shared" si="114"/>
        <v>SCHEDULE 8: CONSOLIDATION STATEMENT | 8a: CONSOLIDATION STATEMENT | Airport Business–GAAP | Depreciation</v>
      </c>
    </row>
    <row r="7304" spans="1:14" hidden="1">
      <c r="A7304" t="s">
        <v>3</v>
      </c>
      <c r="B7304">
        <v>2012</v>
      </c>
      <c r="C7304" t="s">
        <v>203</v>
      </c>
      <c r="D7304" t="s">
        <v>208</v>
      </c>
      <c r="E7304" t="s">
        <v>81</v>
      </c>
      <c r="F7304" t="s">
        <v>328</v>
      </c>
      <c r="G7304">
        <v>15</v>
      </c>
      <c r="H7304" t="s">
        <v>262</v>
      </c>
      <c r="I7304">
        <v>2012</v>
      </c>
      <c r="J7304" t="s">
        <v>92</v>
      </c>
      <c r="K7304" t="s">
        <v>2860</v>
      </c>
      <c r="L7304">
        <v>14263.03923928364</v>
      </c>
      <c r="M7304" s="9" t="str">
        <f>Data[[#This Row],[schedule]]&amp;" | "&amp;Data[[#This Row],[section]]</f>
        <v>SCHEDULE 8: CONSOLIDATION STATEMENT | 8a: CONSOLIDATION STATEMENT</v>
      </c>
      <c r="N7304" s="9" t="str">
        <f t="shared" si="114"/>
        <v>SCHEDULE 8: CONSOLIDATION STATEMENT | 8a: CONSOLIDATION STATEMENT | Unregulated Activities–GAAP | Depreciation</v>
      </c>
    </row>
    <row r="7305" spans="1:14" hidden="1">
      <c r="A7305" t="s">
        <v>3</v>
      </c>
      <c r="B7305">
        <v>2012</v>
      </c>
      <c r="C7305" t="s">
        <v>203</v>
      </c>
      <c r="D7305" t="s">
        <v>208</v>
      </c>
      <c r="E7305" t="s">
        <v>81</v>
      </c>
      <c r="F7305" t="s">
        <v>329</v>
      </c>
      <c r="G7305">
        <v>15</v>
      </c>
      <c r="H7305" t="s">
        <v>262</v>
      </c>
      <c r="I7305">
        <v>2012</v>
      </c>
      <c r="J7305" t="s">
        <v>92</v>
      </c>
      <c r="K7305" t="s">
        <v>2861</v>
      </c>
      <c r="L7305">
        <v>64483</v>
      </c>
      <c r="M7305" s="9" t="str">
        <f>Data[[#This Row],[schedule]]&amp;" | "&amp;Data[[#This Row],[section]]</f>
        <v>SCHEDULE 8: CONSOLIDATION STATEMENT | 8a: CONSOLIDATION STATEMENT</v>
      </c>
      <c r="N7305" s="9" t="str">
        <f t="shared" si="114"/>
        <v>SCHEDULE 8: CONSOLIDATION STATEMENT | 8a: CONSOLIDATION STATEMENT | Airport Company–GAAP | Depreciation</v>
      </c>
    </row>
    <row r="7306" spans="1:14" hidden="1">
      <c r="A7306" t="s">
        <v>3</v>
      </c>
      <c r="B7306">
        <v>2012</v>
      </c>
      <c r="C7306" t="s">
        <v>203</v>
      </c>
      <c r="D7306" t="s">
        <v>208</v>
      </c>
      <c r="E7306" t="s">
        <v>81</v>
      </c>
      <c r="F7306" t="s">
        <v>325</v>
      </c>
      <c r="G7306">
        <v>16</v>
      </c>
      <c r="H7306" t="s">
        <v>263</v>
      </c>
      <c r="I7306">
        <v>2012</v>
      </c>
      <c r="J7306" t="s">
        <v>92</v>
      </c>
      <c r="K7306" t="s">
        <v>2862</v>
      </c>
      <c r="L7306">
        <v>10790.58511381322</v>
      </c>
      <c r="M7306" s="9" t="str">
        <f>Data[[#This Row],[schedule]]&amp;" | "&amp;Data[[#This Row],[section]]</f>
        <v>SCHEDULE 8: CONSOLIDATION STATEMENT | 8a: CONSOLIDATION STATEMENT</v>
      </c>
      <c r="N7306" s="9" t="str">
        <f t="shared" si="114"/>
        <v>SCHEDULE 8: CONSOLIDATION STATEMENT | 8a: CONSOLIDATION STATEMENT | Airport Businesses | Revaluations</v>
      </c>
    </row>
    <row r="7307" spans="1:14" hidden="1">
      <c r="A7307" t="s">
        <v>3</v>
      </c>
      <c r="B7307">
        <v>2012</v>
      </c>
      <c r="C7307" t="s">
        <v>203</v>
      </c>
      <c r="D7307" t="s">
        <v>208</v>
      </c>
      <c r="E7307" t="s">
        <v>81</v>
      </c>
      <c r="F7307" t="s">
        <v>326</v>
      </c>
      <c r="G7307">
        <v>16</v>
      </c>
      <c r="H7307" t="s">
        <v>263</v>
      </c>
      <c r="I7307">
        <v>2012</v>
      </c>
      <c r="J7307" t="s">
        <v>92</v>
      </c>
      <c r="K7307" t="s">
        <v>2863</v>
      </c>
      <c r="L7307">
        <v>-10790.58511381322</v>
      </c>
      <c r="M7307" s="9" t="str">
        <f>Data[[#This Row],[schedule]]&amp;" | "&amp;Data[[#This Row],[section]]</f>
        <v>SCHEDULE 8: CONSOLIDATION STATEMENT | 8a: CONSOLIDATION STATEMENT</v>
      </c>
      <c r="N7307" s="9" t="str">
        <f t="shared" si="114"/>
        <v>SCHEDULE 8: CONSOLIDATION STATEMENT | 8a: CONSOLIDATION STATEMENT | Regulatory/GAAP Adjustments | Revaluations</v>
      </c>
    </row>
    <row r="7308" spans="1:14" hidden="1">
      <c r="A7308" t="s">
        <v>3</v>
      </c>
      <c r="B7308">
        <v>2012</v>
      </c>
      <c r="C7308" t="s">
        <v>203</v>
      </c>
      <c r="D7308" t="s">
        <v>208</v>
      </c>
      <c r="E7308" t="s">
        <v>81</v>
      </c>
      <c r="F7308" t="s">
        <v>327</v>
      </c>
      <c r="G7308">
        <v>16</v>
      </c>
      <c r="H7308" t="s">
        <v>263</v>
      </c>
      <c r="I7308">
        <v>2012</v>
      </c>
      <c r="J7308" t="s">
        <v>92</v>
      </c>
      <c r="K7308" t="s">
        <v>458</v>
      </c>
      <c r="L7308">
        <v>0</v>
      </c>
      <c r="M7308" s="9" t="str">
        <f>Data[[#This Row],[schedule]]&amp;" | "&amp;Data[[#This Row],[section]]</f>
        <v>SCHEDULE 8: CONSOLIDATION STATEMENT | 8a: CONSOLIDATION STATEMENT</v>
      </c>
      <c r="N7308" s="9" t="str">
        <f t="shared" si="114"/>
        <v>SCHEDULE 8: CONSOLIDATION STATEMENT | 8a: CONSOLIDATION STATEMENT | Airport Business–GAAP | Revaluations</v>
      </c>
    </row>
    <row r="7309" spans="1:14" hidden="1">
      <c r="A7309" t="s">
        <v>3</v>
      </c>
      <c r="B7309">
        <v>2012</v>
      </c>
      <c r="C7309" t="s">
        <v>203</v>
      </c>
      <c r="D7309" t="s">
        <v>208</v>
      </c>
      <c r="E7309" t="s">
        <v>81</v>
      </c>
      <c r="F7309" t="s">
        <v>328</v>
      </c>
      <c r="G7309">
        <v>16</v>
      </c>
      <c r="H7309" t="s">
        <v>263</v>
      </c>
      <c r="I7309">
        <v>2012</v>
      </c>
      <c r="J7309" t="s">
        <v>92</v>
      </c>
      <c r="K7309" t="s">
        <v>2864</v>
      </c>
      <c r="L7309">
        <v>1350</v>
      </c>
      <c r="M7309" s="9" t="str">
        <f>Data[[#This Row],[schedule]]&amp;" | "&amp;Data[[#This Row],[section]]</f>
        <v>SCHEDULE 8: CONSOLIDATION STATEMENT | 8a: CONSOLIDATION STATEMENT</v>
      </c>
      <c r="N7309" s="9" t="str">
        <f t="shared" si="114"/>
        <v>SCHEDULE 8: CONSOLIDATION STATEMENT | 8a: CONSOLIDATION STATEMENT | Unregulated Activities–GAAP | Revaluations</v>
      </c>
    </row>
    <row r="7310" spans="1:14" hidden="1">
      <c r="A7310" t="s">
        <v>3</v>
      </c>
      <c r="B7310">
        <v>2012</v>
      </c>
      <c r="C7310" t="s">
        <v>203</v>
      </c>
      <c r="D7310" t="s">
        <v>208</v>
      </c>
      <c r="E7310" t="s">
        <v>81</v>
      </c>
      <c r="F7310" t="s">
        <v>329</v>
      </c>
      <c r="G7310">
        <v>16</v>
      </c>
      <c r="H7310" t="s">
        <v>263</v>
      </c>
      <c r="I7310">
        <v>2012</v>
      </c>
      <c r="J7310" t="s">
        <v>92</v>
      </c>
      <c r="K7310" t="s">
        <v>2864</v>
      </c>
      <c r="L7310">
        <v>1350</v>
      </c>
      <c r="M7310" s="9" t="str">
        <f>Data[[#This Row],[schedule]]&amp;" | "&amp;Data[[#This Row],[section]]</f>
        <v>SCHEDULE 8: CONSOLIDATION STATEMENT | 8a: CONSOLIDATION STATEMENT</v>
      </c>
      <c r="N7310" s="9" t="str">
        <f t="shared" si="114"/>
        <v>SCHEDULE 8: CONSOLIDATION STATEMENT | 8a: CONSOLIDATION STATEMENT | Airport Company–GAAP | Revaluations</v>
      </c>
    </row>
    <row r="7311" spans="1:14" hidden="1">
      <c r="A7311" t="s">
        <v>3</v>
      </c>
      <c r="B7311">
        <v>2012</v>
      </c>
      <c r="C7311" t="s">
        <v>203</v>
      </c>
      <c r="D7311" t="s">
        <v>208</v>
      </c>
      <c r="E7311" t="s">
        <v>81</v>
      </c>
      <c r="F7311" t="s">
        <v>325</v>
      </c>
      <c r="G7311">
        <v>17</v>
      </c>
      <c r="H7311" t="s">
        <v>264</v>
      </c>
      <c r="I7311">
        <v>2012</v>
      </c>
      <c r="J7311" t="s">
        <v>92</v>
      </c>
      <c r="K7311" t="s">
        <v>2865</v>
      </c>
      <c r="L7311">
        <v>27405.225762929669</v>
      </c>
      <c r="M7311" s="9" t="str">
        <f>Data[[#This Row],[schedule]]&amp;" | "&amp;Data[[#This Row],[section]]</f>
        <v>SCHEDULE 8: CONSOLIDATION STATEMENT | 8a: CONSOLIDATION STATEMENT</v>
      </c>
      <c r="N7311" s="9" t="str">
        <f t="shared" si="114"/>
        <v>SCHEDULE 8: CONSOLIDATION STATEMENT | 8a: CONSOLIDATION STATEMENT | Airport Businesses | Tax expense</v>
      </c>
    </row>
    <row r="7312" spans="1:14" hidden="1">
      <c r="A7312" t="s">
        <v>3</v>
      </c>
      <c r="B7312">
        <v>2012</v>
      </c>
      <c r="C7312" t="s">
        <v>203</v>
      </c>
      <c r="D7312" t="s">
        <v>208</v>
      </c>
      <c r="E7312" t="s">
        <v>81</v>
      </c>
      <c r="F7312" t="s">
        <v>326</v>
      </c>
      <c r="G7312">
        <v>17</v>
      </c>
      <c r="H7312" t="s">
        <v>264</v>
      </c>
      <c r="I7312">
        <v>2012</v>
      </c>
      <c r="J7312" t="s">
        <v>92</v>
      </c>
      <c r="K7312" t="s">
        <v>2866</v>
      </c>
      <c r="L7312">
        <v>-2706.492502421253</v>
      </c>
      <c r="M7312" s="9" t="str">
        <f>Data[[#This Row],[schedule]]&amp;" | "&amp;Data[[#This Row],[section]]</f>
        <v>SCHEDULE 8: CONSOLIDATION STATEMENT | 8a: CONSOLIDATION STATEMENT</v>
      </c>
      <c r="N7312" s="9" t="str">
        <f t="shared" si="114"/>
        <v>SCHEDULE 8: CONSOLIDATION STATEMENT | 8a: CONSOLIDATION STATEMENT | Regulatory/GAAP Adjustments | Tax expense</v>
      </c>
    </row>
    <row r="7313" spans="1:14" hidden="1">
      <c r="A7313" t="s">
        <v>3</v>
      </c>
      <c r="B7313">
        <v>2012</v>
      </c>
      <c r="C7313" t="s">
        <v>203</v>
      </c>
      <c r="D7313" t="s">
        <v>208</v>
      </c>
      <c r="E7313" t="s">
        <v>81</v>
      </c>
      <c r="F7313" t="s">
        <v>327</v>
      </c>
      <c r="G7313">
        <v>17</v>
      </c>
      <c r="H7313" t="s">
        <v>264</v>
      </c>
      <c r="I7313">
        <v>2012</v>
      </c>
      <c r="J7313" t="s">
        <v>92</v>
      </c>
      <c r="K7313" t="s">
        <v>2867</v>
      </c>
      <c r="L7313">
        <v>24698.733260508419</v>
      </c>
      <c r="M7313" s="9" t="str">
        <f>Data[[#This Row],[schedule]]&amp;" | "&amp;Data[[#This Row],[section]]</f>
        <v>SCHEDULE 8: CONSOLIDATION STATEMENT | 8a: CONSOLIDATION STATEMENT</v>
      </c>
      <c r="N7313" s="9" t="str">
        <f t="shared" si="114"/>
        <v>SCHEDULE 8: CONSOLIDATION STATEMENT | 8a: CONSOLIDATION STATEMENT | Airport Business–GAAP | Tax expense</v>
      </c>
    </row>
    <row r="7314" spans="1:14" hidden="1">
      <c r="A7314" t="s">
        <v>3</v>
      </c>
      <c r="B7314">
        <v>2012</v>
      </c>
      <c r="C7314" t="s">
        <v>203</v>
      </c>
      <c r="D7314" t="s">
        <v>208</v>
      </c>
      <c r="E7314" t="s">
        <v>81</v>
      </c>
      <c r="F7314" t="s">
        <v>328</v>
      </c>
      <c r="G7314">
        <v>17</v>
      </c>
      <c r="H7314" t="s">
        <v>264</v>
      </c>
      <c r="I7314">
        <v>2012</v>
      </c>
      <c r="J7314" t="s">
        <v>92</v>
      </c>
      <c r="K7314" t="s">
        <v>2868</v>
      </c>
      <c r="L7314">
        <v>44800.071715868682</v>
      </c>
      <c r="M7314" s="9" t="str">
        <f>Data[[#This Row],[schedule]]&amp;" | "&amp;Data[[#This Row],[section]]</f>
        <v>SCHEDULE 8: CONSOLIDATION STATEMENT | 8a: CONSOLIDATION STATEMENT</v>
      </c>
      <c r="N7314" s="9" t="str">
        <f t="shared" si="114"/>
        <v>SCHEDULE 8: CONSOLIDATION STATEMENT | 8a: CONSOLIDATION STATEMENT | Unregulated Activities–GAAP | Tax expense</v>
      </c>
    </row>
    <row r="7315" spans="1:14" hidden="1">
      <c r="A7315" t="s">
        <v>3</v>
      </c>
      <c r="B7315">
        <v>2012</v>
      </c>
      <c r="C7315" t="s">
        <v>203</v>
      </c>
      <c r="D7315" t="s">
        <v>208</v>
      </c>
      <c r="E7315" t="s">
        <v>81</v>
      </c>
      <c r="F7315" t="s">
        <v>329</v>
      </c>
      <c r="G7315">
        <v>17</v>
      </c>
      <c r="H7315" t="s">
        <v>264</v>
      </c>
      <c r="I7315">
        <v>2012</v>
      </c>
      <c r="J7315" t="s">
        <v>92</v>
      </c>
      <c r="K7315" t="s">
        <v>2869</v>
      </c>
      <c r="L7315">
        <v>69500.804867500963</v>
      </c>
      <c r="M7315" s="9" t="str">
        <f>Data[[#This Row],[schedule]]&amp;" | "&amp;Data[[#This Row],[section]]</f>
        <v>SCHEDULE 8: CONSOLIDATION STATEMENT | 8a: CONSOLIDATION STATEMENT</v>
      </c>
      <c r="N7315" s="9" t="str">
        <f t="shared" si="114"/>
        <v>SCHEDULE 8: CONSOLIDATION STATEMENT | 8a: CONSOLIDATION STATEMENT | Airport Company–GAAP | Tax expense</v>
      </c>
    </row>
    <row r="7316" spans="1:14" hidden="1">
      <c r="A7316" t="s">
        <v>3</v>
      </c>
      <c r="B7316">
        <v>2012</v>
      </c>
      <c r="C7316" t="s">
        <v>203</v>
      </c>
      <c r="D7316" t="s">
        <v>208</v>
      </c>
      <c r="E7316" t="s">
        <v>81</v>
      </c>
      <c r="F7316" t="s">
        <v>325</v>
      </c>
      <c r="G7316">
        <v>19</v>
      </c>
      <c r="H7316" t="s">
        <v>265</v>
      </c>
      <c r="I7316">
        <v>2012</v>
      </c>
      <c r="J7316" t="s">
        <v>92</v>
      </c>
      <c r="K7316" t="s">
        <v>2870</v>
      </c>
      <c r="L7316">
        <v>78596.974131233481</v>
      </c>
      <c r="M7316" s="9" t="str">
        <f>Data[[#This Row],[schedule]]&amp;" | "&amp;Data[[#This Row],[section]]</f>
        <v>SCHEDULE 8: CONSOLIDATION STATEMENT | 8a: CONSOLIDATION STATEMENT</v>
      </c>
      <c r="N7316" s="9" t="str">
        <f t="shared" si="114"/>
        <v xml:space="preserve">SCHEDULE 8: CONSOLIDATION STATEMENT | 8a: CONSOLIDATION STATEMENT | Airport Businesses | Net operating surplus / (deficit) before interest </v>
      </c>
    </row>
    <row r="7317" spans="1:14" hidden="1">
      <c r="A7317" t="s">
        <v>3</v>
      </c>
      <c r="B7317">
        <v>2012</v>
      </c>
      <c r="C7317" t="s">
        <v>203</v>
      </c>
      <c r="D7317" t="s">
        <v>208</v>
      </c>
      <c r="E7317" t="s">
        <v>81</v>
      </c>
      <c r="F7317" t="s">
        <v>326</v>
      </c>
      <c r="G7317">
        <v>19</v>
      </c>
      <c r="H7317" t="s">
        <v>265</v>
      </c>
      <c r="I7317">
        <v>2012</v>
      </c>
      <c r="J7317" t="s">
        <v>92</v>
      </c>
      <c r="K7317" t="s">
        <v>2871</v>
      </c>
      <c r="L7317">
        <v>-12116.636345334569</v>
      </c>
      <c r="M7317" s="9" t="str">
        <f>Data[[#This Row],[schedule]]&amp;" | "&amp;Data[[#This Row],[section]]</f>
        <v>SCHEDULE 8: CONSOLIDATION STATEMENT | 8a: CONSOLIDATION STATEMENT</v>
      </c>
      <c r="N7317" s="9" t="str">
        <f t="shared" si="114"/>
        <v xml:space="preserve">SCHEDULE 8: CONSOLIDATION STATEMENT | 8a: CONSOLIDATION STATEMENT | Regulatory/GAAP Adjustments | Net operating surplus / (deficit) before interest </v>
      </c>
    </row>
    <row r="7318" spans="1:14" hidden="1">
      <c r="A7318" t="s">
        <v>3</v>
      </c>
      <c r="B7318">
        <v>2012</v>
      </c>
      <c r="C7318" t="s">
        <v>203</v>
      </c>
      <c r="D7318" t="s">
        <v>208</v>
      </c>
      <c r="E7318" t="s">
        <v>81</v>
      </c>
      <c r="F7318" t="s">
        <v>327</v>
      </c>
      <c r="G7318">
        <v>19</v>
      </c>
      <c r="H7318" t="s">
        <v>265</v>
      </c>
      <c r="I7318">
        <v>2012</v>
      </c>
      <c r="J7318" t="s">
        <v>92</v>
      </c>
      <c r="K7318" t="s">
        <v>2872</v>
      </c>
      <c r="L7318">
        <v>66480.337785898912</v>
      </c>
      <c r="M7318" s="9" t="str">
        <f>Data[[#This Row],[schedule]]&amp;" | "&amp;Data[[#This Row],[section]]</f>
        <v>SCHEDULE 8: CONSOLIDATION STATEMENT | 8a: CONSOLIDATION STATEMENT</v>
      </c>
      <c r="N7318" s="9" t="str">
        <f t="shared" si="114"/>
        <v xml:space="preserve">SCHEDULE 8: CONSOLIDATION STATEMENT | 8a: CONSOLIDATION STATEMENT | Airport Business–GAAP | Net operating surplus / (deficit) before interest </v>
      </c>
    </row>
    <row r="7319" spans="1:14" hidden="1">
      <c r="A7319" t="s">
        <v>3</v>
      </c>
      <c r="B7319">
        <v>2012</v>
      </c>
      <c r="C7319" t="s">
        <v>203</v>
      </c>
      <c r="D7319" t="s">
        <v>208</v>
      </c>
      <c r="E7319" t="s">
        <v>81</v>
      </c>
      <c r="F7319" t="s">
        <v>328</v>
      </c>
      <c r="G7319">
        <v>19</v>
      </c>
      <c r="H7319" t="s">
        <v>265</v>
      </c>
      <c r="I7319">
        <v>2012</v>
      </c>
      <c r="J7319" t="s">
        <v>92</v>
      </c>
      <c r="K7319" t="s">
        <v>2873</v>
      </c>
      <c r="L7319">
        <v>117593.3813601415</v>
      </c>
      <c r="M7319" s="9" t="str">
        <f>Data[[#This Row],[schedule]]&amp;" | "&amp;Data[[#This Row],[section]]</f>
        <v>SCHEDULE 8: CONSOLIDATION STATEMENT | 8a: CONSOLIDATION STATEMENT</v>
      </c>
      <c r="N7319" s="9" t="str">
        <f t="shared" si="114"/>
        <v xml:space="preserve">SCHEDULE 8: CONSOLIDATION STATEMENT | 8a: CONSOLIDATION STATEMENT | Unregulated Activities–GAAP | Net operating surplus / (deficit) before interest </v>
      </c>
    </row>
    <row r="7320" spans="1:14" hidden="1">
      <c r="A7320" t="s">
        <v>3</v>
      </c>
      <c r="B7320">
        <v>2012</v>
      </c>
      <c r="C7320" t="s">
        <v>203</v>
      </c>
      <c r="D7320" t="s">
        <v>208</v>
      </c>
      <c r="E7320" t="s">
        <v>81</v>
      </c>
      <c r="F7320" t="s">
        <v>329</v>
      </c>
      <c r="G7320">
        <v>19</v>
      </c>
      <c r="H7320" t="s">
        <v>265</v>
      </c>
      <c r="I7320">
        <v>2012</v>
      </c>
      <c r="J7320" t="s">
        <v>92</v>
      </c>
      <c r="K7320" t="s">
        <v>2874</v>
      </c>
      <c r="L7320">
        <v>184072.19513249901</v>
      </c>
      <c r="M7320" s="9" t="str">
        <f>Data[[#This Row],[schedule]]&amp;" | "&amp;Data[[#This Row],[section]]</f>
        <v>SCHEDULE 8: CONSOLIDATION STATEMENT | 8a: CONSOLIDATION STATEMENT</v>
      </c>
      <c r="N7320" s="9" t="str">
        <f t="shared" si="114"/>
        <v xml:space="preserve">SCHEDULE 8: CONSOLIDATION STATEMENT | 8a: CONSOLIDATION STATEMENT | Airport Company–GAAP | Net operating surplus / (deficit) before interest </v>
      </c>
    </row>
    <row r="7321" spans="1:14" hidden="1">
      <c r="A7321" t="s">
        <v>3</v>
      </c>
      <c r="B7321">
        <v>2012</v>
      </c>
      <c r="C7321" t="s">
        <v>203</v>
      </c>
      <c r="D7321" t="s">
        <v>208</v>
      </c>
      <c r="E7321" t="s">
        <v>81</v>
      </c>
      <c r="F7321" t="s">
        <v>325</v>
      </c>
      <c r="G7321">
        <v>21</v>
      </c>
      <c r="H7321" t="s">
        <v>266</v>
      </c>
      <c r="I7321">
        <v>2012</v>
      </c>
      <c r="J7321" t="s">
        <v>92</v>
      </c>
      <c r="K7321" t="s">
        <v>2843</v>
      </c>
      <c r="L7321">
        <v>1119427.5258976759</v>
      </c>
      <c r="M7321" s="9" t="str">
        <f>Data[[#This Row],[schedule]]&amp;" | "&amp;Data[[#This Row],[section]]</f>
        <v>SCHEDULE 8: CONSOLIDATION STATEMENT | 8a: CONSOLIDATION STATEMENT</v>
      </c>
      <c r="N7321" s="9" t="str">
        <f t="shared" si="114"/>
        <v xml:space="preserve">SCHEDULE 8: CONSOLIDATION STATEMENT | 8a: CONSOLIDATION STATEMENT | Airport Businesses | Property plant and equipment </v>
      </c>
    </row>
    <row r="7322" spans="1:14" hidden="1">
      <c r="A7322" t="s">
        <v>3</v>
      </c>
      <c r="B7322">
        <v>2012</v>
      </c>
      <c r="C7322" t="s">
        <v>203</v>
      </c>
      <c r="D7322" t="s">
        <v>208</v>
      </c>
      <c r="E7322" t="s">
        <v>81</v>
      </c>
      <c r="F7322" t="s">
        <v>326</v>
      </c>
      <c r="G7322">
        <v>21</v>
      </c>
      <c r="H7322" t="s">
        <v>266</v>
      </c>
      <c r="I7322">
        <v>2012</v>
      </c>
      <c r="J7322" t="s">
        <v>92</v>
      </c>
      <c r="K7322" t="s">
        <v>2875</v>
      </c>
      <c r="L7322">
        <v>410758.37475843658</v>
      </c>
      <c r="M7322" s="9" t="str">
        <f>Data[[#This Row],[schedule]]&amp;" | "&amp;Data[[#This Row],[section]]</f>
        <v>SCHEDULE 8: CONSOLIDATION STATEMENT | 8a: CONSOLIDATION STATEMENT</v>
      </c>
      <c r="N7322" s="9" t="str">
        <f t="shared" si="114"/>
        <v xml:space="preserve">SCHEDULE 8: CONSOLIDATION STATEMENT | 8a: CONSOLIDATION STATEMENT | Regulatory/GAAP Adjustments | Property plant and equipment </v>
      </c>
    </row>
    <row r="7323" spans="1:14" hidden="1">
      <c r="A7323" t="s">
        <v>3</v>
      </c>
      <c r="B7323">
        <v>2012</v>
      </c>
      <c r="C7323" t="s">
        <v>203</v>
      </c>
      <c r="D7323" t="s">
        <v>208</v>
      </c>
      <c r="E7323" t="s">
        <v>81</v>
      </c>
      <c r="F7323" t="s">
        <v>327</v>
      </c>
      <c r="G7323">
        <v>21</v>
      </c>
      <c r="H7323" t="s">
        <v>266</v>
      </c>
      <c r="I7323">
        <v>2012</v>
      </c>
      <c r="J7323" t="s">
        <v>92</v>
      </c>
      <c r="K7323" t="s">
        <v>2876</v>
      </c>
      <c r="L7323">
        <v>1530185.9006561129</v>
      </c>
      <c r="M7323" s="9" t="str">
        <f>Data[[#This Row],[schedule]]&amp;" | "&amp;Data[[#This Row],[section]]</f>
        <v>SCHEDULE 8: CONSOLIDATION STATEMENT | 8a: CONSOLIDATION STATEMENT</v>
      </c>
      <c r="N7323" s="9" t="str">
        <f t="shared" si="114"/>
        <v xml:space="preserve">SCHEDULE 8: CONSOLIDATION STATEMENT | 8a: CONSOLIDATION STATEMENT | Airport Business–GAAP | Property plant and equipment </v>
      </c>
    </row>
    <row r="7324" spans="1:14" hidden="1">
      <c r="A7324" t="s">
        <v>3</v>
      </c>
      <c r="B7324">
        <v>2012</v>
      </c>
      <c r="C7324" t="s">
        <v>203</v>
      </c>
      <c r="D7324" t="s">
        <v>208</v>
      </c>
      <c r="E7324" t="s">
        <v>81</v>
      </c>
      <c r="F7324" t="s">
        <v>328</v>
      </c>
      <c r="G7324">
        <v>21</v>
      </c>
      <c r="H7324" t="s">
        <v>266</v>
      </c>
      <c r="I7324">
        <v>2012</v>
      </c>
      <c r="J7324" t="s">
        <v>92</v>
      </c>
      <c r="K7324" t="s">
        <v>2877</v>
      </c>
      <c r="L7324">
        <v>1491679.0993438871</v>
      </c>
      <c r="M7324" s="9" t="str">
        <f>Data[[#This Row],[schedule]]&amp;" | "&amp;Data[[#This Row],[section]]</f>
        <v>SCHEDULE 8: CONSOLIDATION STATEMENT | 8a: CONSOLIDATION STATEMENT</v>
      </c>
      <c r="N7324" s="9" t="str">
        <f t="shared" si="114"/>
        <v xml:space="preserve">SCHEDULE 8: CONSOLIDATION STATEMENT | 8a: CONSOLIDATION STATEMENT | Unregulated Activities–GAAP | Property plant and equipment </v>
      </c>
    </row>
    <row r="7325" spans="1:14" hidden="1">
      <c r="A7325" t="s">
        <v>3</v>
      </c>
      <c r="B7325">
        <v>2012</v>
      </c>
      <c r="C7325" t="s">
        <v>203</v>
      </c>
      <c r="D7325" t="s">
        <v>208</v>
      </c>
      <c r="E7325" t="s">
        <v>81</v>
      </c>
      <c r="F7325" t="s">
        <v>329</v>
      </c>
      <c r="G7325">
        <v>21</v>
      </c>
      <c r="H7325" t="s">
        <v>266</v>
      </c>
      <c r="I7325">
        <v>2012</v>
      </c>
      <c r="J7325" t="s">
        <v>92</v>
      </c>
      <c r="K7325" t="s">
        <v>2878</v>
      </c>
      <c r="L7325">
        <v>3021865</v>
      </c>
      <c r="M7325" s="9" t="str">
        <f>Data[[#This Row],[schedule]]&amp;" | "&amp;Data[[#This Row],[section]]</f>
        <v>SCHEDULE 8: CONSOLIDATION STATEMENT | 8a: CONSOLIDATION STATEMENT</v>
      </c>
      <c r="N7325" s="9" t="str">
        <f t="shared" si="114"/>
        <v xml:space="preserve">SCHEDULE 8: CONSOLIDATION STATEMENT | 8a: CONSOLIDATION STATEMENT | Airport Company–GAAP | Property plant and equipment </v>
      </c>
    </row>
    <row r="7326" spans="1:14" hidden="1">
      <c r="A7326" t="s">
        <v>3</v>
      </c>
      <c r="B7326">
        <v>2012</v>
      </c>
      <c r="C7326" t="s">
        <v>204</v>
      </c>
      <c r="D7326" t="s">
        <v>209</v>
      </c>
      <c r="E7326" t="s">
        <v>81</v>
      </c>
      <c r="F7326" t="s">
        <v>330</v>
      </c>
      <c r="G7326">
        <v>8</v>
      </c>
      <c r="H7326" t="s">
        <v>173</v>
      </c>
      <c r="I7326">
        <v>2012</v>
      </c>
      <c r="J7326" t="s">
        <v>92</v>
      </c>
      <c r="K7326" t="s">
        <v>458</v>
      </c>
      <c r="L7326">
        <v>0</v>
      </c>
      <c r="M7326" s="9" t="str">
        <f>Data[[#This Row],[schedule]]&amp;" | "&amp;Data[[#This Row],[section]]</f>
        <v>SCHEDULE 7: REPORT ON SEGMENTED INFORMATION | 7.a</v>
      </c>
      <c r="N7326" s="9" t="str">
        <f t="shared" si="114"/>
        <v>SCHEDULE 7: REPORT ON SEGMENTED INFORMATION | 7.a | Specified Passenger Terminal Activities | Airfield</v>
      </c>
    </row>
    <row r="7327" spans="1:14" hidden="1">
      <c r="A7327" t="s">
        <v>3</v>
      </c>
      <c r="B7327">
        <v>2012</v>
      </c>
      <c r="C7327" t="s">
        <v>204</v>
      </c>
      <c r="D7327" t="s">
        <v>209</v>
      </c>
      <c r="E7327" t="s">
        <v>81</v>
      </c>
      <c r="F7327" t="s">
        <v>321</v>
      </c>
      <c r="G7327">
        <v>8</v>
      </c>
      <c r="H7327" t="s">
        <v>173</v>
      </c>
      <c r="I7327">
        <v>2012</v>
      </c>
      <c r="J7327" t="s">
        <v>92</v>
      </c>
      <c r="K7327" t="s">
        <v>2879</v>
      </c>
      <c r="L7327">
        <v>77298.404330000019</v>
      </c>
      <c r="M7327" s="9" t="str">
        <f>Data[[#This Row],[schedule]]&amp;" | "&amp;Data[[#This Row],[section]]</f>
        <v>SCHEDULE 7: REPORT ON SEGMENTED INFORMATION | 7.a</v>
      </c>
      <c r="N7327" s="9" t="str">
        <f t="shared" si="114"/>
        <v>SCHEDULE 7: REPORT ON SEGMENTED INFORMATION | 7.a | Airfield Activities | Airfield</v>
      </c>
    </row>
    <row r="7328" spans="1:14" hidden="1">
      <c r="A7328" t="s">
        <v>3</v>
      </c>
      <c r="B7328">
        <v>2012</v>
      </c>
      <c r="C7328" t="s">
        <v>204</v>
      </c>
      <c r="D7328" t="s">
        <v>209</v>
      </c>
      <c r="E7328" t="s">
        <v>81</v>
      </c>
      <c r="F7328" t="s">
        <v>322</v>
      </c>
      <c r="G7328">
        <v>8</v>
      </c>
      <c r="H7328" t="s">
        <v>173</v>
      </c>
      <c r="I7328">
        <v>2012</v>
      </c>
      <c r="J7328" t="s">
        <v>92</v>
      </c>
      <c r="K7328" t="s">
        <v>458</v>
      </c>
      <c r="L7328">
        <v>0</v>
      </c>
      <c r="M7328" s="9" t="str">
        <f>Data[[#This Row],[schedule]]&amp;" | "&amp;Data[[#This Row],[section]]</f>
        <v>SCHEDULE 7: REPORT ON SEGMENTED INFORMATION | 7.a</v>
      </c>
      <c r="N7328" s="9" t="str">
        <f t="shared" si="114"/>
        <v>SCHEDULE 7: REPORT ON SEGMENTED INFORMATION | 7.a | Aircraft and Freight Activities | Airfield</v>
      </c>
    </row>
    <row r="7329" spans="1:14" hidden="1">
      <c r="A7329" t="s">
        <v>3</v>
      </c>
      <c r="B7329">
        <v>2012</v>
      </c>
      <c r="C7329" t="s">
        <v>204</v>
      </c>
      <c r="D7329" t="s">
        <v>209</v>
      </c>
      <c r="E7329" t="s">
        <v>81</v>
      </c>
      <c r="F7329" t="s">
        <v>323</v>
      </c>
      <c r="G7329">
        <v>8</v>
      </c>
      <c r="H7329" t="s">
        <v>173</v>
      </c>
      <c r="I7329">
        <v>2012</v>
      </c>
      <c r="J7329" t="s">
        <v>92</v>
      </c>
      <c r="K7329" t="s">
        <v>2879</v>
      </c>
      <c r="L7329">
        <v>77298.404330000019</v>
      </c>
      <c r="M7329" s="9" t="str">
        <f>Data[[#This Row],[schedule]]&amp;" | "&amp;Data[[#This Row],[section]]</f>
        <v>SCHEDULE 7: REPORT ON SEGMENTED INFORMATION | 7.a</v>
      </c>
      <c r="N7329" s="9" t="str">
        <f t="shared" si="114"/>
        <v>SCHEDULE 7: REPORT ON SEGMENTED INFORMATION | 7.a | Airport Business | Airfield</v>
      </c>
    </row>
    <row r="7330" spans="1:14" hidden="1">
      <c r="A7330" t="s">
        <v>3</v>
      </c>
      <c r="B7330">
        <v>2012</v>
      </c>
      <c r="C7330" t="s">
        <v>204</v>
      </c>
      <c r="D7330" t="s">
        <v>209</v>
      </c>
      <c r="E7330" t="s">
        <v>81</v>
      </c>
      <c r="F7330" t="s">
        <v>330</v>
      </c>
      <c r="G7330">
        <v>9</v>
      </c>
      <c r="H7330" t="s">
        <v>174</v>
      </c>
      <c r="I7330">
        <v>2012</v>
      </c>
      <c r="J7330" t="s">
        <v>92</v>
      </c>
      <c r="K7330" t="s">
        <v>2880</v>
      </c>
      <c r="L7330">
        <v>83079.663349999988</v>
      </c>
      <c r="M7330" s="9" t="str">
        <f>Data[[#This Row],[schedule]]&amp;" | "&amp;Data[[#This Row],[section]]</f>
        <v>SCHEDULE 7: REPORT ON SEGMENTED INFORMATION | 7.a</v>
      </c>
      <c r="N7330" s="9" t="str">
        <f t="shared" si="114"/>
        <v>SCHEDULE 7: REPORT ON SEGMENTED INFORMATION | 7.a | Specified Passenger Terminal Activities | Passenger Services Charge</v>
      </c>
    </row>
    <row r="7331" spans="1:14" hidden="1">
      <c r="A7331" t="s">
        <v>3</v>
      </c>
      <c r="B7331">
        <v>2012</v>
      </c>
      <c r="C7331" t="s">
        <v>204</v>
      </c>
      <c r="D7331" t="s">
        <v>209</v>
      </c>
      <c r="E7331" t="s">
        <v>81</v>
      </c>
      <c r="F7331" t="s">
        <v>321</v>
      </c>
      <c r="G7331">
        <v>9</v>
      </c>
      <c r="H7331" t="s">
        <v>174</v>
      </c>
      <c r="I7331">
        <v>2012</v>
      </c>
      <c r="J7331" t="s">
        <v>92</v>
      </c>
      <c r="K7331" t="s">
        <v>458</v>
      </c>
      <c r="L7331">
        <v>0</v>
      </c>
      <c r="M7331" s="9" t="str">
        <f>Data[[#This Row],[schedule]]&amp;" | "&amp;Data[[#This Row],[section]]</f>
        <v>SCHEDULE 7: REPORT ON SEGMENTED INFORMATION | 7.a</v>
      </c>
      <c r="N7331" s="9" t="str">
        <f t="shared" si="114"/>
        <v>SCHEDULE 7: REPORT ON SEGMENTED INFORMATION | 7.a | Airfield Activities | Passenger Services Charge</v>
      </c>
    </row>
    <row r="7332" spans="1:14" hidden="1">
      <c r="A7332" t="s">
        <v>3</v>
      </c>
      <c r="B7332">
        <v>2012</v>
      </c>
      <c r="C7332" t="s">
        <v>204</v>
      </c>
      <c r="D7332" t="s">
        <v>209</v>
      </c>
      <c r="E7332" t="s">
        <v>81</v>
      </c>
      <c r="F7332" t="s">
        <v>322</v>
      </c>
      <c r="G7332">
        <v>9</v>
      </c>
      <c r="H7332" t="s">
        <v>174</v>
      </c>
      <c r="I7332">
        <v>2012</v>
      </c>
      <c r="J7332" t="s">
        <v>92</v>
      </c>
      <c r="K7332" t="s">
        <v>458</v>
      </c>
      <c r="L7332">
        <v>0</v>
      </c>
      <c r="M7332" s="9" t="str">
        <f>Data[[#This Row],[schedule]]&amp;" | "&amp;Data[[#This Row],[section]]</f>
        <v>SCHEDULE 7: REPORT ON SEGMENTED INFORMATION | 7.a</v>
      </c>
      <c r="N7332" s="9" t="str">
        <f t="shared" si="114"/>
        <v>SCHEDULE 7: REPORT ON SEGMENTED INFORMATION | 7.a | Aircraft and Freight Activities | Passenger Services Charge</v>
      </c>
    </row>
    <row r="7333" spans="1:14" hidden="1">
      <c r="A7333" t="s">
        <v>3</v>
      </c>
      <c r="B7333">
        <v>2012</v>
      </c>
      <c r="C7333" t="s">
        <v>204</v>
      </c>
      <c r="D7333" t="s">
        <v>209</v>
      </c>
      <c r="E7333" t="s">
        <v>81</v>
      </c>
      <c r="F7333" t="s">
        <v>323</v>
      </c>
      <c r="G7333">
        <v>9</v>
      </c>
      <c r="H7333" t="s">
        <v>174</v>
      </c>
      <c r="I7333">
        <v>2012</v>
      </c>
      <c r="J7333" t="s">
        <v>92</v>
      </c>
      <c r="K7333" t="s">
        <v>2880</v>
      </c>
      <c r="L7333">
        <v>83079.663349999988</v>
      </c>
      <c r="M7333" s="9" t="str">
        <f>Data[[#This Row],[schedule]]&amp;" | "&amp;Data[[#This Row],[section]]</f>
        <v>SCHEDULE 7: REPORT ON SEGMENTED INFORMATION | 7.a</v>
      </c>
      <c r="N7333" s="9" t="str">
        <f t="shared" si="114"/>
        <v>SCHEDULE 7: REPORT ON SEGMENTED INFORMATION | 7.a | Airport Business | Passenger Services Charge</v>
      </c>
    </row>
    <row r="7334" spans="1:14" hidden="1">
      <c r="A7334" t="s">
        <v>3</v>
      </c>
      <c r="B7334">
        <v>2012</v>
      </c>
      <c r="C7334" t="s">
        <v>204</v>
      </c>
      <c r="D7334" t="s">
        <v>209</v>
      </c>
      <c r="E7334" t="s">
        <v>81</v>
      </c>
      <c r="F7334" t="s">
        <v>330</v>
      </c>
      <c r="G7334">
        <v>10</v>
      </c>
      <c r="H7334" t="s">
        <v>175</v>
      </c>
      <c r="I7334">
        <v>2012</v>
      </c>
      <c r="J7334" t="s">
        <v>92</v>
      </c>
      <c r="K7334" t="s">
        <v>2881</v>
      </c>
      <c r="L7334">
        <v>28603.782309999999</v>
      </c>
      <c r="M7334" s="9" t="str">
        <f>Data[[#This Row],[schedule]]&amp;" | "&amp;Data[[#This Row],[section]]</f>
        <v>SCHEDULE 7: REPORT ON SEGMENTED INFORMATION | 7.a</v>
      </c>
      <c r="N7334" s="9" t="str">
        <f t="shared" si="114"/>
        <v>SCHEDULE 7: REPORT ON SEGMENTED INFORMATION | 7.a | Specified Passenger Terminal Activities | Terminal Services Charge</v>
      </c>
    </row>
    <row r="7335" spans="1:14" hidden="1">
      <c r="A7335" t="s">
        <v>3</v>
      </c>
      <c r="B7335">
        <v>2012</v>
      </c>
      <c r="C7335" t="s">
        <v>204</v>
      </c>
      <c r="D7335" t="s">
        <v>209</v>
      </c>
      <c r="E7335" t="s">
        <v>81</v>
      </c>
      <c r="F7335" t="s">
        <v>321</v>
      </c>
      <c r="G7335">
        <v>10</v>
      </c>
      <c r="H7335" t="s">
        <v>175</v>
      </c>
      <c r="I7335">
        <v>2012</v>
      </c>
      <c r="J7335" t="s">
        <v>92</v>
      </c>
      <c r="K7335" t="s">
        <v>458</v>
      </c>
      <c r="L7335">
        <v>0</v>
      </c>
      <c r="M7335" s="9" t="str">
        <f>Data[[#This Row],[schedule]]&amp;" | "&amp;Data[[#This Row],[section]]</f>
        <v>SCHEDULE 7: REPORT ON SEGMENTED INFORMATION | 7.a</v>
      </c>
      <c r="N7335" s="9" t="str">
        <f t="shared" si="114"/>
        <v>SCHEDULE 7: REPORT ON SEGMENTED INFORMATION | 7.a | Airfield Activities | Terminal Services Charge</v>
      </c>
    </row>
    <row r="7336" spans="1:14" hidden="1">
      <c r="A7336" t="s">
        <v>3</v>
      </c>
      <c r="B7336">
        <v>2012</v>
      </c>
      <c r="C7336" t="s">
        <v>204</v>
      </c>
      <c r="D7336" t="s">
        <v>209</v>
      </c>
      <c r="E7336" t="s">
        <v>81</v>
      </c>
      <c r="F7336" t="s">
        <v>322</v>
      </c>
      <c r="G7336">
        <v>10</v>
      </c>
      <c r="H7336" t="s">
        <v>175</v>
      </c>
      <c r="I7336">
        <v>2012</v>
      </c>
      <c r="J7336" t="s">
        <v>92</v>
      </c>
      <c r="K7336" t="s">
        <v>458</v>
      </c>
      <c r="L7336">
        <v>0</v>
      </c>
      <c r="M7336" s="9" t="str">
        <f>Data[[#This Row],[schedule]]&amp;" | "&amp;Data[[#This Row],[section]]</f>
        <v>SCHEDULE 7: REPORT ON SEGMENTED INFORMATION | 7.a</v>
      </c>
      <c r="N7336" s="9" t="str">
        <f t="shared" si="114"/>
        <v>SCHEDULE 7: REPORT ON SEGMENTED INFORMATION | 7.a | Aircraft and Freight Activities | Terminal Services Charge</v>
      </c>
    </row>
    <row r="7337" spans="1:14" hidden="1">
      <c r="A7337" t="s">
        <v>3</v>
      </c>
      <c r="B7337">
        <v>2012</v>
      </c>
      <c r="C7337" t="s">
        <v>204</v>
      </c>
      <c r="D7337" t="s">
        <v>209</v>
      </c>
      <c r="E7337" t="s">
        <v>81</v>
      </c>
      <c r="F7337" t="s">
        <v>323</v>
      </c>
      <c r="G7337">
        <v>10</v>
      </c>
      <c r="H7337" t="s">
        <v>175</v>
      </c>
      <c r="I7337">
        <v>2012</v>
      </c>
      <c r="J7337" t="s">
        <v>92</v>
      </c>
      <c r="K7337" t="s">
        <v>2881</v>
      </c>
      <c r="L7337">
        <v>28603.782309999999</v>
      </c>
      <c r="M7337" s="9" t="str">
        <f>Data[[#This Row],[schedule]]&amp;" | "&amp;Data[[#This Row],[section]]</f>
        <v>SCHEDULE 7: REPORT ON SEGMENTED INFORMATION | 7.a</v>
      </c>
      <c r="N7337" s="9" t="str">
        <f t="shared" si="114"/>
        <v>SCHEDULE 7: REPORT ON SEGMENTED INFORMATION | 7.a | Airport Business | Terminal Services Charge</v>
      </c>
    </row>
    <row r="7338" spans="1:14" hidden="1">
      <c r="A7338" t="s">
        <v>3</v>
      </c>
      <c r="B7338">
        <v>2012</v>
      </c>
      <c r="C7338" t="s">
        <v>204</v>
      </c>
      <c r="D7338" t="s">
        <v>209</v>
      </c>
      <c r="E7338" t="s">
        <v>81</v>
      </c>
      <c r="F7338" t="s">
        <v>330</v>
      </c>
      <c r="G7338">
        <v>12</v>
      </c>
      <c r="H7338" t="s">
        <v>147</v>
      </c>
      <c r="I7338">
        <v>2012</v>
      </c>
      <c r="J7338" t="s">
        <v>92</v>
      </c>
      <c r="K7338" t="s">
        <v>2882</v>
      </c>
      <c r="L7338">
        <v>17926.38967379196</v>
      </c>
      <c r="M7338" s="9" t="str">
        <f>Data[[#This Row],[schedule]]&amp;" | "&amp;Data[[#This Row],[section]]</f>
        <v>SCHEDULE 7: REPORT ON SEGMENTED INFORMATION | 7.a</v>
      </c>
      <c r="N7338" s="9" t="str">
        <f t="shared" si="114"/>
        <v>SCHEDULE 7: REPORT ON SEGMENTED INFORMATION | 7.a | Specified Passenger Terminal Activities | Lease, rental and concession income</v>
      </c>
    </row>
    <row r="7339" spans="1:14" hidden="1">
      <c r="A7339" t="s">
        <v>3</v>
      </c>
      <c r="B7339">
        <v>2012</v>
      </c>
      <c r="C7339" t="s">
        <v>204</v>
      </c>
      <c r="D7339" t="s">
        <v>209</v>
      </c>
      <c r="E7339" t="s">
        <v>81</v>
      </c>
      <c r="F7339" t="s">
        <v>321</v>
      </c>
      <c r="G7339">
        <v>12</v>
      </c>
      <c r="H7339" t="s">
        <v>147</v>
      </c>
      <c r="I7339">
        <v>2012</v>
      </c>
      <c r="J7339" t="s">
        <v>92</v>
      </c>
      <c r="K7339" t="s">
        <v>2883</v>
      </c>
      <c r="L7339">
        <v>1497.310317893053</v>
      </c>
      <c r="M7339" s="9" t="str">
        <f>Data[[#This Row],[schedule]]&amp;" | "&amp;Data[[#This Row],[section]]</f>
        <v>SCHEDULE 7: REPORT ON SEGMENTED INFORMATION | 7.a</v>
      </c>
      <c r="N7339" s="9" t="str">
        <f t="shared" si="114"/>
        <v>SCHEDULE 7: REPORT ON SEGMENTED INFORMATION | 7.a | Airfield Activities | Lease, rental and concession income</v>
      </c>
    </row>
    <row r="7340" spans="1:14" hidden="1">
      <c r="A7340" t="s">
        <v>3</v>
      </c>
      <c r="B7340">
        <v>2012</v>
      </c>
      <c r="C7340" t="s">
        <v>204</v>
      </c>
      <c r="D7340" t="s">
        <v>209</v>
      </c>
      <c r="E7340" t="s">
        <v>81</v>
      </c>
      <c r="F7340" t="s">
        <v>322</v>
      </c>
      <c r="G7340">
        <v>12</v>
      </c>
      <c r="H7340" t="s">
        <v>147</v>
      </c>
      <c r="I7340">
        <v>2012</v>
      </c>
      <c r="J7340" t="s">
        <v>92</v>
      </c>
      <c r="K7340" t="s">
        <v>2884</v>
      </c>
      <c r="L7340">
        <v>9965.5610618609207</v>
      </c>
      <c r="M7340" s="9" t="str">
        <f>Data[[#This Row],[schedule]]&amp;" | "&amp;Data[[#This Row],[section]]</f>
        <v>SCHEDULE 7: REPORT ON SEGMENTED INFORMATION | 7.a</v>
      </c>
      <c r="N7340" s="9" t="str">
        <f t="shared" si="114"/>
        <v>SCHEDULE 7: REPORT ON SEGMENTED INFORMATION | 7.a | Aircraft and Freight Activities | Lease, rental and concession income</v>
      </c>
    </row>
    <row r="7341" spans="1:14" hidden="1">
      <c r="A7341" t="s">
        <v>3</v>
      </c>
      <c r="B7341">
        <v>2012</v>
      </c>
      <c r="C7341" t="s">
        <v>204</v>
      </c>
      <c r="D7341" t="s">
        <v>209</v>
      </c>
      <c r="E7341" t="s">
        <v>81</v>
      </c>
      <c r="F7341" t="s">
        <v>323</v>
      </c>
      <c r="G7341">
        <v>12</v>
      </c>
      <c r="H7341" t="s">
        <v>147</v>
      </c>
      <c r="I7341">
        <v>2012</v>
      </c>
      <c r="J7341" t="s">
        <v>92</v>
      </c>
      <c r="K7341" t="s">
        <v>2885</v>
      </c>
      <c r="L7341">
        <v>29389.261053545939</v>
      </c>
      <c r="M7341" s="9" t="str">
        <f>Data[[#This Row],[schedule]]&amp;" | "&amp;Data[[#This Row],[section]]</f>
        <v>SCHEDULE 7: REPORT ON SEGMENTED INFORMATION | 7.a</v>
      </c>
      <c r="N7341" s="9" t="str">
        <f t="shared" si="114"/>
        <v>SCHEDULE 7: REPORT ON SEGMENTED INFORMATION | 7.a | Airport Business | Lease, rental and concession income</v>
      </c>
    </row>
    <row r="7342" spans="1:14" hidden="1">
      <c r="A7342" t="s">
        <v>3</v>
      </c>
      <c r="B7342">
        <v>2012</v>
      </c>
      <c r="C7342" t="s">
        <v>204</v>
      </c>
      <c r="D7342" t="s">
        <v>209</v>
      </c>
      <c r="E7342" t="s">
        <v>81</v>
      </c>
      <c r="F7342" t="s">
        <v>330</v>
      </c>
      <c r="G7342">
        <v>13</v>
      </c>
      <c r="H7342" t="s">
        <v>148</v>
      </c>
      <c r="I7342">
        <v>2012</v>
      </c>
      <c r="J7342" t="s">
        <v>92</v>
      </c>
      <c r="K7342" t="s">
        <v>2886</v>
      </c>
      <c r="L7342">
        <v>656.21847906852111</v>
      </c>
      <c r="M7342" s="9" t="str">
        <f>Data[[#This Row],[schedule]]&amp;" | "&amp;Data[[#This Row],[section]]</f>
        <v>SCHEDULE 7: REPORT ON SEGMENTED INFORMATION | 7.a</v>
      </c>
      <c r="N7342" s="9" t="str">
        <f t="shared" si="114"/>
        <v>SCHEDULE 7: REPORT ON SEGMENTED INFORMATION | 7.a | Specified Passenger Terminal Activities | Other operating revenue</v>
      </c>
    </row>
    <row r="7343" spans="1:14" hidden="1">
      <c r="A7343" t="s">
        <v>3</v>
      </c>
      <c r="B7343">
        <v>2012</v>
      </c>
      <c r="C7343" t="s">
        <v>204</v>
      </c>
      <c r="D7343" t="s">
        <v>209</v>
      </c>
      <c r="E7343" t="s">
        <v>81</v>
      </c>
      <c r="F7343" t="s">
        <v>321</v>
      </c>
      <c r="G7343">
        <v>13</v>
      </c>
      <c r="H7343" t="s">
        <v>148</v>
      </c>
      <c r="I7343">
        <v>2012</v>
      </c>
      <c r="J7343" t="s">
        <v>92</v>
      </c>
      <c r="K7343" t="s">
        <v>2887</v>
      </c>
      <c r="L7343">
        <v>809.55104429025573</v>
      </c>
      <c r="M7343" s="9" t="str">
        <f>Data[[#This Row],[schedule]]&amp;" | "&amp;Data[[#This Row],[section]]</f>
        <v>SCHEDULE 7: REPORT ON SEGMENTED INFORMATION | 7.a</v>
      </c>
      <c r="N7343" s="9" t="str">
        <f t="shared" si="114"/>
        <v>SCHEDULE 7: REPORT ON SEGMENTED INFORMATION | 7.a | Airfield Activities | Other operating revenue</v>
      </c>
    </row>
    <row r="7344" spans="1:14" hidden="1">
      <c r="A7344" t="s">
        <v>3</v>
      </c>
      <c r="B7344">
        <v>2012</v>
      </c>
      <c r="C7344" t="s">
        <v>204</v>
      </c>
      <c r="D7344" t="s">
        <v>209</v>
      </c>
      <c r="E7344" t="s">
        <v>81</v>
      </c>
      <c r="F7344" t="s">
        <v>322</v>
      </c>
      <c r="G7344">
        <v>13</v>
      </c>
      <c r="H7344" t="s">
        <v>148</v>
      </c>
      <c r="I7344">
        <v>2012</v>
      </c>
      <c r="J7344" t="s">
        <v>92</v>
      </c>
      <c r="K7344" t="s">
        <v>2888</v>
      </c>
      <c r="L7344">
        <v>1148.862434692225</v>
      </c>
      <c r="M7344" s="9" t="str">
        <f>Data[[#This Row],[schedule]]&amp;" | "&amp;Data[[#This Row],[section]]</f>
        <v>SCHEDULE 7: REPORT ON SEGMENTED INFORMATION | 7.a</v>
      </c>
      <c r="N7344" s="9" t="str">
        <f t="shared" si="114"/>
        <v>SCHEDULE 7: REPORT ON SEGMENTED INFORMATION | 7.a | Aircraft and Freight Activities | Other operating revenue</v>
      </c>
    </row>
    <row r="7345" spans="1:14" hidden="1">
      <c r="A7345" t="s">
        <v>3</v>
      </c>
      <c r="B7345">
        <v>2012</v>
      </c>
      <c r="C7345" t="s">
        <v>204</v>
      </c>
      <c r="D7345" t="s">
        <v>209</v>
      </c>
      <c r="E7345" t="s">
        <v>81</v>
      </c>
      <c r="F7345" t="s">
        <v>323</v>
      </c>
      <c r="G7345">
        <v>13</v>
      </c>
      <c r="H7345" t="s">
        <v>148</v>
      </c>
      <c r="I7345">
        <v>2012</v>
      </c>
      <c r="J7345" t="s">
        <v>92</v>
      </c>
      <c r="K7345" t="s">
        <v>2889</v>
      </c>
      <c r="L7345">
        <v>2614.6319580510021</v>
      </c>
      <c r="M7345" s="9" t="str">
        <f>Data[[#This Row],[schedule]]&amp;" | "&amp;Data[[#This Row],[section]]</f>
        <v>SCHEDULE 7: REPORT ON SEGMENTED INFORMATION | 7.a</v>
      </c>
      <c r="N7345" s="9" t="str">
        <f t="shared" si="114"/>
        <v>SCHEDULE 7: REPORT ON SEGMENTED INFORMATION | 7.a | Airport Business | Other operating revenue</v>
      </c>
    </row>
    <row r="7346" spans="1:14" hidden="1">
      <c r="A7346" t="s">
        <v>3</v>
      </c>
      <c r="B7346">
        <v>2012</v>
      </c>
      <c r="C7346" t="s">
        <v>204</v>
      </c>
      <c r="D7346" t="s">
        <v>209</v>
      </c>
      <c r="E7346" t="s">
        <v>81</v>
      </c>
      <c r="F7346" t="s">
        <v>330</v>
      </c>
      <c r="G7346">
        <v>14</v>
      </c>
      <c r="H7346" t="s">
        <v>149</v>
      </c>
      <c r="I7346">
        <v>2012</v>
      </c>
      <c r="J7346" t="s">
        <v>92</v>
      </c>
      <c r="K7346" t="s">
        <v>2890</v>
      </c>
      <c r="L7346">
        <v>130266.0538128605</v>
      </c>
      <c r="M7346" s="9" t="str">
        <f>Data[[#This Row],[schedule]]&amp;" | "&amp;Data[[#This Row],[section]]</f>
        <v>SCHEDULE 7: REPORT ON SEGMENTED INFORMATION | 7.a</v>
      </c>
      <c r="N7346" s="9" t="str">
        <f t="shared" si="114"/>
        <v>SCHEDULE 7: REPORT ON SEGMENTED INFORMATION | 7.a | Specified Passenger Terminal Activities | Net operating revenue</v>
      </c>
    </row>
    <row r="7347" spans="1:14" hidden="1">
      <c r="A7347" t="s">
        <v>3</v>
      </c>
      <c r="B7347">
        <v>2012</v>
      </c>
      <c r="C7347" t="s">
        <v>204</v>
      </c>
      <c r="D7347" t="s">
        <v>209</v>
      </c>
      <c r="E7347" t="s">
        <v>81</v>
      </c>
      <c r="F7347" t="s">
        <v>321</v>
      </c>
      <c r="G7347">
        <v>14</v>
      </c>
      <c r="H7347" t="s">
        <v>149</v>
      </c>
      <c r="I7347">
        <v>2012</v>
      </c>
      <c r="J7347" t="s">
        <v>92</v>
      </c>
      <c r="K7347" t="s">
        <v>2891</v>
      </c>
      <c r="L7347">
        <v>79605.265692183326</v>
      </c>
      <c r="M7347" s="9" t="str">
        <f>Data[[#This Row],[schedule]]&amp;" | "&amp;Data[[#This Row],[section]]</f>
        <v>SCHEDULE 7: REPORT ON SEGMENTED INFORMATION | 7.a</v>
      </c>
      <c r="N7347" s="9" t="str">
        <f t="shared" si="114"/>
        <v>SCHEDULE 7: REPORT ON SEGMENTED INFORMATION | 7.a | Airfield Activities | Net operating revenue</v>
      </c>
    </row>
    <row r="7348" spans="1:14" hidden="1">
      <c r="A7348" t="s">
        <v>3</v>
      </c>
      <c r="B7348">
        <v>2012</v>
      </c>
      <c r="C7348" t="s">
        <v>204</v>
      </c>
      <c r="D7348" t="s">
        <v>209</v>
      </c>
      <c r="E7348" t="s">
        <v>81</v>
      </c>
      <c r="F7348" t="s">
        <v>322</v>
      </c>
      <c r="G7348">
        <v>14</v>
      </c>
      <c r="H7348" t="s">
        <v>149</v>
      </c>
      <c r="I7348">
        <v>2012</v>
      </c>
      <c r="J7348" t="s">
        <v>92</v>
      </c>
      <c r="K7348" t="s">
        <v>2892</v>
      </c>
      <c r="L7348">
        <v>11114.42349655315</v>
      </c>
      <c r="M7348" s="9" t="str">
        <f>Data[[#This Row],[schedule]]&amp;" | "&amp;Data[[#This Row],[section]]</f>
        <v>SCHEDULE 7: REPORT ON SEGMENTED INFORMATION | 7.a</v>
      </c>
      <c r="N7348" s="9" t="str">
        <f t="shared" si="114"/>
        <v>SCHEDULE 7: REPORT ON SEGMENTED INFORMATION | 7.a | Aircraft and Freight Activities | Net operating revenue</v>
      </c>
    </row>
    <row r="7349" spans="1:14" hidden="1">
      <c r="A7349" t="s">
        <v>3</v>
      </c>
      <c r="B7349">
        <v>2012</v>
      </c>
      <c r="C7349" t="s">
        <v>204</v>
      </c>
      <c r="D7349" t="s">
        <v>209</v>
      </c>
      <c r="E7349" t="s">
        <v>81</v>
      </c>
      <c r="F7349" t="s">
        <v>323</v>
      </c>
      <c r="G7349">
        <v>14</v>
      </c>
      <c r="H7349" t="s">
        <v>149</v>
      </c>
      <c r="I7349">
        <v>2012</v>
      </c>
      <c r="J7349" t="s">
        <v>92</v>
      </c>
      <c r="K7349" t="s">
        <v>2893</v>
      </c>
      <c r="L7349">
        <v>220985.743001597</v>
      </c>
      <c r="M7349" s="9" t="str">
        <f>Data[[#This Row],[schedule]]&amp;" | "&amp;Data[[#This Row],[section]]</f>
        <v>SCHEDULE 7: REPORT ON SEGMENTED INFORMATION | 7.a</v>
      </c>
      <c r="N7349" s="9" t="str">
        <f t="shared" si="114"/>
        <v>SCHEDULE 7: REPORT ON SEGMENTED INFORMATION | 7.a | Airport Business | Net operating revenue</v>
      </c>
    </row>
    <row r="7350" spans="1:14" hidden="1">
      <c r="A7350" t="s">
        <v>3</v>
      </c>
      <c r="B7350">
        <v>2012</v>
      </c>
      <c r="C7350" t="s">
        <v>204</v>
      </c>
      <c r="D7350" t="s">
        <v>209</v>
      </c>
      <c r="E7350" t="s">
        <v>81</v>
      </c>
      <c r="F7350" t="s">
        <v>330</v>
      </c>
      <c r="G7350">
        <v>16</v>
      </c>
      <c r="H7350" t="s">
        <v>267</v>
      </c>
      <c r="I7350">
        <v>2012</v>
      </c>
      <c r="J7350" t="s">
        <v>92</v>
      </c>
      <c r="K7350" t="s">
        <v>2894</v>
      </c>
      <c r="L7350">
        <v>87.084696780246958</v>
      </c>
      <c r="M7350" s="9" t="str">
        <f>Data[[#This Row],[schedule]]&amp;" | "&amp;Data[[#This Row],[section]]</f>
        <v>SCHEDULE 7: REPORT ON SEGMENTED INFORMATION | 7.a</v>
      </c>
      <c r="N7350" s="9" t="str">
        <f t="shared" si="114"/>
        <v>SCHEDULE 7: REPORT ON SEGMENTED INFORMATION | 7.a | Specified Passenger Terminal Activities | Gains / (losses) on asset sales</v>
      </c>
    </row>
    <row r="7351" spans="1:14" hidden="1">
      <c r="A7351" t="s">
        <v>3</v>
      </c>
      <c r="B7351">
        <v>2012</v>
      </c>
      <c r="C7351" t="s">
        <v>204</v>
      </c>
      <c r="D7351" t="s">
        <v>209</v>
      </c>
      <c r="E7351" t="s">
        <v>81</v>
      </c>
      <c r="F7351" t="s">
        <v>321</v>
      </c>
      <c r="G7351">
        <v>16</v>
      </c>
      <c r="H7351" t="s">
        <v>267</v>
      </c>
      <c r="I7351">
        <v>2012</v>
      </c>
      <c r="J7351" t="s">
        <v>92</v>
      </c>
      <c r="K7351" t="s">
        <v>2895</v>
      </c>
      <c r="L7351">
        <v>-5.9883097407231984</v>
      </c>
      <c r="M7351" s="9" t="str">
        <f>Data[[#This Row],[schedule]]&amp;" | "&amp;Data[[#This Row],[section]]</f>
        <v>SCHEDULE 7: REPORT ON SEGMENTED INFORMATION | 7.a</v>
      </c>
      <c r="N7351" s="9" t="str">
        <f t="shared" si="114"/>
        <v>SCHEDULE 7: REPORT ON SEGMENTED INFORMATION | 7.a | Airfield Activities | Gains / (losses) on asset sales</v>
      </c>
    </row>
    <row r="7352" spans="1:14" hidden="1">
      <c r="A7352" t="s">
        <v>3</v>
      </c>
      <c r="B7352">
        <v>2012</v>
      </c>
      <c r="C7352" t="s">
        <v>204</v>
      </c>
      <c r="D7352" t="s">
        <v>209</v>
      </c>
      <c r="E7352" t="s">
        <v>81</v>
      </c>
      <c r="F7352" t="s">
        <v>322</v>
      </c>
      <c r="G7352">
        <v>16</v>
      </c>
      <c r="H7352" t="s">
        <v>267</v>
      </c>
      <c r="I7352">
        <v>2012</v>
      </c>
      <c r="J7352" t="s">
        <v>92</v>
      </c>
      <c r="K7352" t="s">
        <v>2896</v>
      </c>
      <c r="L7352">
        <v>-9.6986620087036804E-2</v>
      </c>
      <c r="M7352" s="9" t="str">
        <f>Data[[#This Row],[schedule]]&amp;" | "&amp;Data[[#This Row],[section]]</f>
        <v>SCHEDULE 7: REPORT ON SEGMENTED INFORMATION | 7.a</v>
      </c>
      <c r="N7352" s="9" t="str">
        <f t="shared" si="114"/>
        <v>SCHEDULE 7: REPORT ON SEGMENTED INFORMATION | 7.a | Aircraft and Freight Activities | Gains / (losses) on asset sales</v>
      </c>
    </row>
    <row r="7353" spans="1:14" hidden="1">
      <c r="A7353" t="s">
        <v>3</v>
      </c>
      <c r="B7353">
        <v>2012</v>
      </c>
      <c r="C7353" t="s">
        <v>204</v>
      </c>
      <c r="D7353" t="s">
        <v>209</v>
      </c>
      <c r="E7353" t="s">
        <v>81</v>
      </c>
      <c r="F7353" t="s">
        <v>323</v>
      </c>
      <c r="G7353">
        <v>16</v>
      </c>
      <c r="H7353" t="s">
        <v>267</v>
      </c>
      <c r="I7353">
        <v>2012</v>
      </c>
      <c r="J7353" t="s">
        <v>92</v>
      </c>
      <c r="K7353" t="s">
        <v>2897</v>
      </c>
      <c r="L7353">
        <v>80.999400419436725</v>
      </c>
      <c r="M7353" s="9" t="str">
        <f>Data[[#This Row],[schedule]]&amp;" | "&amp;Data[[#This Row],[section]]</f>
        <v>SCHEDULE 7: REPORT ON SEGMENTED INFORMATION | 7.a</v>
      </c>
      <c r="N7353" s="9" t="str">
        <f t="shared" si="114"/>
        <v>SCHEDULE 7: REPORT ON SEGMENTED INFORMATION | 7.a | Airport Business | Gains / (losses) on asset sales</v>
      </c>
    </row>
    <row r="7354" spans="1:14" hidden="1">
      <c r="A7354" t="s">
        <v>3</v>
      </c>
      <c r="B7354">
        <v>2012</v>
      </c>
      <c r="C7354" t="s">
        <v>204</v>
      </c>
      <c r="D7354" t="s">
        <v>209</v>
      </c>
      <c r="E7354" t="s">
        <v>81</v>
      </c>
      <c r="F7354" t="s">
        <v>330</v>
      </c>
      <c r="G7354">
        <v>17</v>
      </c>
      <c r="H7354" t="s">
        <v>151</v>
      </c>
      <c r="I7354">
        <v>2012</v>
      </c>
      <c r="J7354" t="s">
        <v>92</v>
      </c>
      <c r="K7354" t="s">
        <v>458</v>
      </c>
      <c r="L7354">
        <v>0</v>
      </c>
      <c r="M7354" s="9" t="str">
        <f>Data[[#This Row],[schedule]]&amp;" | "&amp;Data[[#This Row],[section]]</f>
        <v>SCHEDULE 7: REPORT ON SEGMENTED INFORMATION | 7.a</v>
      </c>
      <c r="N7354" s="9" t="str">
        <f t="shared" si="114"/>
        <v>SCHEDULE 7: REPORT ON SEGMENTED INFORMATION | 7.a | Specified Passenger Terminal Activities | Other income</v>
      </c>
    </row>
    <row r="7355" spans="1:14" hidden="1">
      <c r="A7355" t="s">
        <v>3</v>
      </c>
      <c r="B7355">
        <v>2012</v>
      </c>
      <c r="C7355" t="s">
        <v>204</v>
      </c>
      <c r="D7355" t="s">
        <v>209</v>
      </c>
      <c r="E7355" t="s">
        <v>81</v>
      </c>
      <c r="F7355" t="s">
        <v>321</v>
      </c>
      <c r="G7355">
        <v>17</v>
      </c>
      <c r="H7355" t="s">
        <v>151</v>
      </c>
      <c r="I7355">
        <v>2012</v>
      </c>
      <c r="J7355" t="s">
        <v>92</v>
      </c>
      <c r="K7355" t="s">
        <v>458</v>
      </c>
      <c r="L7355">
        <v>0</v>
      </c>
      <c r="M7355" s="9" t="str">
        <f>Data[[#This Row],[schedule]]&amp;" | "&amp;Data[[#This Row],[section]]</f>
        <v>SCHEDULE 7: REPORT ON SEGMENTED INFORMATION | 7.a</v>
      </c>
      <c r="N7355" s="9" t="str">
        <f t="shared" si="114"/>
        <v>SCHEDULE 7: REPORT ON SEGMENTED INFORMATION | 7.a | Airfield Activities | Other income</v>
      </c>
    </row>
    <row r="7356" spans="1:14" hidden="1">
      <c r="A7356" t="s">
        <v>3</v>
      </c>
      <c r="B7356">
        <v>2012</v>
      </c>
      <c r="C7356" t="s">
        <v>204</v>
      </c>
      <c r="D7356" t="s">
        <v>209</v>
      </c>
      <c r="E7356" t="s">
        <v>81</v>
      </c>
      <c r="F7356" t="s">
        <v>322</v>
      </c>
      <c r="G7356">
        <v>17</v>
      </c>
      <c r="H7356" t="s">
        <v>151</v>
      </c>
      <c r="I7356">
        <v>2012</v>
      </c>
      <c r="J7356" t="s">
        <v>92</v>
      </c>
      <c r="K7356" t="s">
        <v>458</v>
      </c>
      <c r="L7356">
        <v>0</v>
      </c>
      <c r="M7356" s="9" t="str">
        <f>Data[[#This Row],[schedule]]&amp;" | "&amp;Data[[#This Row],[section]]</f>
        <v>SCHEDULE 7: REPORT ON SEGMENTED INFORMATION | 7.a</v>
      </c>
      <c r="N7356" s="9" t="str">
        <f t="shared" si="114"/>
        <v>SCHEDULE 7: REPORT ON SEGMENTED INFORMATION | 7.a | Aircraft and Freight Activities | Other income</v>
      </c>
    </row>
    <row r="7357" spans="1:14" hidden="1">
      <c r="A7357" t="s">
        <v>3</v>
      </c>
      <c r="B7357">
        <v>2012</v>
      </c>
      <c r="C7357" t="s">
        <v>204</v>
      </c>
      <c r="D7357" t="s">
        <v>209</v>
      </c>
      <c r="E7357" t="s">
        <v>81</v>
      </c>
      <c r="F7357" t="s">
        <v>323</v>
      </c>
      <c r="G7357">
        <v>17</v>
      </c>
      <c r="H7357" t="s">
        <v>151</v>
      </c>
      <c r="I7357">
        <v>2012</v>
      </c>
      <c r="J7357" t="s">
        <v>92</v>
      </c>
      <c r="K7357" t="s">
        <v>458</v>
      </c>
      <c r="L7357">
        <v>0</v>
      </c>
      <c r="M7357" s="9" t="str">
        <f>Data[[#This Row],[schedule]]&amp;" | "&amp;Data[[#This Row],[section]]</f>
        <v>SCHEDULE 7: REPORT ON SEGMENTED INFORMATION | 7.a</v>
      </c>
      <c r="N7357" s="9" t="str">
        <f t="shared" si="114"/>
        <v>SCHEDULE 7: REPORT ON SEGMENTED INFORMATION | 7.a | Airport Business | Other income</v>
      </c>
    </row>
    <row r="7358" spans="1:14" hidden="1">
      <c r="A7358" t="s">
        <v>3</v>
      </c>
      <c r="B7358">
        <v>2012</v>
      </c>
      <c r="C7358" t="s">
        <v>204</v>
      </c>
      <c r="D7358" t="s">
        <v>209</v>
      </c>
      <c r="E7358" t="s">
        <v>81</v>
      </c>
      <c r="F7358" t="s">
        <v>330</v>
      </c>
      <c r="G7358">
        <v>18</v>
      </c>
      <c r="H7358" t="s">
        <v>152</v>
      </c>
      <c r="I7358">
        <v>2012</v>
      </c>
      <c r="J7358" t="s">
        <v>92</v>
      </c>
      <c r="K7358" t="s">
        <v>2898</v>
      </c>
      <c r="L7358">
        <v>130353.1385096408</v>
      </c>
      <c r="M7358" s="9" t="str">
        <f>Data[[#This Row],[schedule]]&amp;" | "&amp;Data[[#This Row],[section]]</f>
        <v>SCHEDULE 7: REPORT ON SEGMENTED INFORMATION | 7.a</v>
      </c>
      <c r="N7358" s="9" t="str">
        <f t="shared" si="114"/>
        <v>SCHEDULE 7: REPORT ON SEGMENTED INFORMATION | 7.a | Specified Passenger Terminal Activities | Total regulatory income</v>
      </c>
    </row>
    <row r="7359" spans="1:14" hidden="1">
      <c r="A7359" t="s">
        <v>3</v>
      </c>
      <c r="B7359">
        <v>2012</v>
      </c>
      <c r="C7359" t="s">
        <v>204</v>
      </c>
      <c r="D7359" t="s">
        <v>209</v>
      </c>
      <c r="E7359" t="s">
        <v>81</v>
      </c>
      <c r="F7359" t="s">
        <v>321</v>
      </c>
      <c r="G7359">
        <v>18</v>
      </c>
      <c r="H7359" t="s">
        <v>152</v>
      </c>
      <c r="I7359">
        <v>2012</v>
      </c>
      <c r="J7359" t="s">
        <v>92</v>
      </c>
      <c r="K7359" t="s">
        <v>2899</v>
      </c>
      <c r="L7359">
        <v>79599.277382442597</v>
      </c>
      <c r="M7359" s="9" t="str">
        <f>Data[[#This Row],[schedule]]&amp;" | "&amp;Data[[#This Row],[section]]</f>
        <v>SCHEDULE 7: REPORT ON SEGMENTED INFORMATION | 7.a</v>
      </c>
      <c r="N7359" s="9" t="str">
        <f t="shared" si="114"/>
        <v>SCHEDULE 7: REPORT ON SEGMENTED INFORMATION | 7.a | Airfield Activities | Total regulatory income</v>
      </c>
    </row>
    <row r="7360" spans="1:14" hidden="1">
      <c r="A7360" t="s">
        <v>3</v>
      </c>
      <c r="B7360">
        <v>2012</v>
      </c>
      <c r="C7360" t="s">
        <v>204</v>
      </c>
      <c r="D7360" t="s">
        <v>209</v>
      </c>
      <c r="E7360" t="s">
        <v>81</v>
      </c>
      <c r="F7360" t="s">
        <v>322</v>
      </c>
      <c r="G7360">
        <v>18</v>
      </c>
      <c r="H7360" t="s">
        <v>152</v>
      </c>
      <c r="I7360">
        <v>2012</v>
      </c>
      <c r="J7360" t="s">
        <v>92</v>
      </c>
      <c r="K7360" t="s">
        <v>2900</v>
      </c>
      <c r="L7360">
        <v>11114.32650993306</v>
      </c>
      <c r="M7360" s="9" t="str">
        <f>Data[[#This Row],[schedule]]&amp;" | "&amp;Data[[#This Row],[section]]</f>
        <v>SCHEDULE 7: REPORT ON SEGMENTED INFORMATION | 7.a</v>
      </c>
      <c r="N7360" s="9" t="str">
        <f t="shared" si="114"/>
        <v>SCHEDULE 7: REPORT ON SEGMENTED INFORMATION | 7.a | Aircraft and Freight Activities | Total regulatory income</v>
      </c>
    </row>
    <row r="7361" spans="1:14" hidden="1">
      <c r="A7361" t="s">
        <v>3</v>
      </c>
      <c r="B7361">
        <v>2012</v>
      </c>
      <c r="C7361" t="s">
        <v>204</v>
      </c>
      <c r="D7361" t="s">
        <v>209</v>
      </c>
      <c r="E7361" t="s">
        <v>81</v>
      </c>
      <c r="F7361" t="s">
        <v>323</v>
      </c>
      <c r="G7361">
        <v>18</v>
      </c>
      <c r="H7361" t="s">
        <v>152</v>
      </c>
      <c r="I7361">
        <v>2012</v>
      </c>
      <c r="J7361" t="s">
        <v>92</v>
      </c>
      <c r="K7361" t="s">
        <v>2845</v>
      </c>
      <c r="L7361">
        <v>221066.74240201639</v>
      </c>
      <c r="M7361" s="9" t="str">
        <f>Data[[#This Row],[schedule]]&amp;" | "&amp;Data[[#This Row],[section]]</f>
        <v>SCHEDULE 7: REPORT ON SEGMENTED INFORMATION | 7.a</v>
      </c>
      <c r="N7361" s="9" t="str">
        <f t="shared" si="114"/>
        <v>SCHEDULE 7: REPORT ON SEGMENTED INFORMATION | 7.a | Airport Business | Total regulatory income</v>
      </c>
    </row>
    <row r="7362" spans="1:14" hidden="1">
      <c r="A7362" t="s">
        <v>3</v>
      </c>
      <c r="B7362">
        <v>2012</v>
      </c>
      <c r="C7362" t="s">
        <v>204</v>
      </c>
      <c r="D7362" t="s">
        <v>209</v>
      </c>
      <c r="E7362" t="s">
        <v>81</v>
      </c>
      <c r="F7362" t="s">
        <v>330</v>
      </c>
      <c r="G7362">
        <v>20</v>
      </c>
      <c r="H7362" t="s">
        <v>79</v>
      </c>
      <c r="I7362">
        <v>2012</v>
      </c>
      <c r="J7362" t="s">
        <v>92</v>
      </c>
      <c r="K7362" t="s">
        <v>2901</v>
      </c>
      <c r="L7362">
        <v>55738.72026685832</v>
      </c>
      <c r="M7362" s="9" t="str">
        <f>Data[[#This Row],[schedule]]&amp;" | "&amp;Data[[#This Row],[section]]</f>
        <v>SCHEDULE 7: REPORT ON SEGMENTED INFORMATION | 7.a</v>
      </c>
      <c r="N7362" s="9" t="str">
        <f t="shared" ref="N7362:N7425" si="115">SUBSTITUTE(SUBSTITUTE(SUBSTITUTE(C7362&amp;" | "&amp;D7362&amp;" | "&amp;E7362&amp;" | "&amp;F7362&amp;" | "&amp;H7362," |  |  | "," | ")," |  |  | "," | ")," |  | "," | ")</f>
        <v>SCHEDULE 7: REPORT ON SEGMENTED INFORMATION | 7.a | Specified Passenger Terminal Activities | Total operational expenditure</v>
      </c>
    </row>
    <row r="7363" spans="1:14" hidden="1">
      <c r="A7363" t="s">
        <v>3</v>
      </c>
      <c r="B7363">
        <v>2012</v>
      </c>
      <c r="C7363" t="s">
        <v>204</v>
      </c>
      <c r="D7363" t="s">
        <v>209</v>
      </c>
      <c r="E7363" t="s">
        <v>81</v>
      </c>
      <c r="F7363" t="s">
        <v>321</v>
      </c>
      <c r="G7363">
        <v>20</v>
      </c>
      <c r="H7363" t="s">
        <v>79</v>
      </c>
      <c r="I7363">
        <v>2012</v>
      </c>
      <c r="J7363" t="s">
        <v>92</v>
      </c>
      <c r="K7363" t="s">
        <v>2902</v>
      </c>
      <c r="L7363">
        <v>21102.422469277932</v>
      </c>
      <c r="M7363" s="9" t="str">
        <f>Data[[#This Row],[schedule]]&amp;" | "&amp;Data[[#This Row],[section]]</f>
        <v>SCHEDULE 7: REPORT ON SEGMENTED INFORMATION | 7.a</v>
      </c>
      <c r="N7363" s="9" t="str">
        <f t="shared" si="115"/>
        <v>SCHEDULE 7: REPORT ON SEGMENTED INFORMATION | 7.a | Airfield Activities | Total operational expenditure</v>
      </c>
    </row>
    <row r="7364" spans="1:14" hidden="1">
      <c r="A7364" t="s">
        <v>3</v>
      </c>
      <c r="B7364">
        <v>2012</v>
      </c>
      <c r="C7364" t="s">
        <v>204</v>
      </c>
      <c r="D7364" t="s">
        <v>209</v>
      </c>
      <c r="E7364" t="s">
        <v>81</v>
      </c>
      <c r="F7364" t="s">
        <v>322</v>
      </c>
      <c r="G7364">
        <v>20</v>
      </c>
      <c r="H7364" t="s">
        <v>79</v>
      </c>
      <c r="I7364">
        <v>2012</v>
      </c>
      <c r="J7364" t="s">
        <v>92</v>
      </c>
      <c r="K7364" t="s">
        <v>2903</v>
      </c>
      <c r="L7364">
        <v>2826.5678587564498</v>
      </c>
      <c r="M7364" s="9" t="str">
        <f>Data[[#This Row],[schedule]]&amp;" | "&amp;Data[[#This Row],[section]]</f>
        <v>SCHEDULE 7: REPORT ON SEGMENTED INFORMATION | 7.a</v>
      </c>
      <c r="N7364" s="9" t="str">
        <f t="shared" si="115"/>
        <v>SCHEDULE 7: REPORT ON SEGMENTED INFORMATION | 7.a | Aircraft and Freight Activities | Total operational expenditure</v>
      </c>
    </row>
    <row r="7365" spans="1:14" hidden="1">
      <c r="A7365" t="s">
        <v>3</v>
      </c>
      <c r="B7365">
        <v>2012</v>
      </c>
      <c r="C7365" t="s">
        <v>204</v>
      </c>
      <c r="D7365" t="s">
        <v>209</v>
      </c>
      <c r="E7365" t="s">
        <v>81</v>
      </c>
      <c r="F7365" t="s">
        <v>323</v>
      </c>
      <c r="G7365">
        <v>20</v>
      </c>
      <c r="H7365" t="s">
        <v>79</v>
      </c>
      <c r="I7365">
        <v>2012</v>
      </c>
      <c r="J7365" t="s">
        <v>92</v>
      </c>
      <c r="K7365" t="s">
        <v>2904</v>
      </c>
      <c r="L7365">
        <v>79667.710594892691</v>
      </c>
      <c r="M7365" s="9" t="str">
        <f>Data[[#This Row],[schedule]]&amp;" | "&amp;Data[[#This Row],[section]]</f>
        <v>SCHEDULE 7: REPORT ON SEGMENTED INFORMATION | 7.a</v>
      </c>
      <c r="N7365" s="9" t="str">
        <f t="shared" si="115"/>
        <v>SCHEDULE 7: REPORT ON SEGMENTED INFORMATION | 7.a | Airport Business | Total operational expenditure</v>
      </c>
    </row>
    <row r="7366" spans="1:14" hidden="1">
      <c r="A7366" t="s">
        <v>3</v>
      </c>
      <c r="B7366">
        <v>2012</v>
      </c>
      <c r="C7366" t="s">
        <v>204</v>
      </c>
      <c r="D7366" t="s">
        <v>209</v>
      </c>
      <c r="E7366" t="s">
        <v>81</v>
      </c>
      <c r="F7366" t="s">
        <v>330</v>
      </c>
      <c r="G7366">
        <v>22</v>
      </c>
      <c r="H7366" t="s">
        <v>155</v>
      </c>
      <c r="I7366">
        <v>2012</v>
      </c>
      <c r="J7366" t="s">
        <v>92</v>
      </c>
      <c r="K7366" t="s">
        <v>2905</v>
      </c>
      <c r="L7366">
        <v>28779.90392770934</v>
      </c>
      <c r="M7366" s="9" t="str">
        <f>Data[[#This Row],[schedule]]&amp;" | "&amp;Data[[#This Row],[section]]</f>
        <v>SCHEDULE 7: REPORT ON SEGMENTED INFORMATION | 7.a</v>
      </c>
      <c r="N7366" s="9" t="str">
        <f t="shared" si="115"/>
        <v>SCHEDULE 7: REPORT ON SEGMENTED INFORMATION | 7.a | Specified Passenger Terminal Activities | Regulatory depreciation</v>
      </c>
    </row>
    <row r="7367" spans="1:14" hidden="1">
      <c r="A7367" t="s">
        <v>3</v>
      </c>
      <c r="B7367">
        <v>2012</v>
      </c>
      <c r="C7367" t="s">
        <v>204</v>
      </c>
      <c r="D7367" t="s">
        <v>209</v>
      </c>
      <c r="E7367" t="s">
        <v>81</v>
      </c>
      <c r="F7367" t="s">
        <v>321</v>
      </c>
      <c r="G7367">
        <v>22</v>
      </c>
      <c r="H7367" t="s">
        <v>155</v>
      </c>
      <c r="I7367">
        <v>2012</v>
      </c>
      <c r="J7367" t="s">
        <v>92</v>
      </c>
      <c r="K7367" t="s">
        <v>2906</v>
      </c>
      <c r="L7367">
        <v>16078.74544864957</v>
      </c>
      <c r="M7367" s="9" t="str">
        <f>Data[[#This Row],[schedule]]&amp;" | "&amp;Data[[#This Row],[section]]</f>
        <v>SCHEDULE 7: REPORT ON SEGMENTED INFORMATION | 7.a</v>
      </c>
      <c r="N7367" s="9" t="str">
        <f t="shared" si="115"/>
        <v>SCHEDULE 7: REPORT ON SEGMENTED INFORMATION | 7.a | Airfield Activities | Regulatory depreciation</v>
      </c>
    </row>
    <row r="7368" spans="1:14" hidden="1">
      <c r="A7368" t="s">
        <v>3</v>
      </c>
      <c r="B7368">
        <v>2012</v>
      </c>
      <c r="C7368" t="s">
        <v>204</v>
      </c>
      <c r="D7368" t="s">
        <v>209</v>
      </c>
      <c r="E7368" t="s">
        <v>81</v>
      </c>
      <c r="F7368" t="s">
        <v>322</v>
      </c>
      <c r="G7368">
        <v>22</v>
      </c>
      <c r="H7368" t="s">
        <v>155</v>
      </c>
      <c r="I7368">
        <v>2012</v>
      </c>
      <c r="J7368" t="s">
        <v>92</v>
      </c>
      <c r="K7368" t="s">
        <v>2907</v>
      </c>
      <c r="L7368">
        <v>1328.76765041456</v>
      </c>
      <c r="M7368" s="9" t="str">
        <f>Data[[#This Row],[schedule]]&amp;" | "&amp;Data[[#This Row],[section]]</f>
        <v>SCHEDULE 7: REPORT ON SEGMENTED INFORMATION | 7.a</v>
      </c>
      <c r="N7368" s="9" t="str">
        <f t="shared" si="115"/>
        <v>SCHEDULE 7: REPORT ON SEGMENTED INFORMATION | 7.a | Aircraft and Freight Activities | Regulatory depreciation</v>
      </c>
    </row>
    <row r="7369" spans="1:14" hidden="1">
      <c r="A7369" t="s">
        <v>3</v>
      </c>
      <c r="B7369">
        <v>2012</v>
      </c>
      <c r="C7369" t="s">
        <v>204</v>
      </c>
      <c r="D7369" t="s">
        <v>209</v>
      </c>
      <c r="E7369" t="s">
        <v>81</v>
      </c>
      <c r="F7369" t="s">
        <v>323</v>
      </c>
      <c r="G7369">
        <v>22</v>
      </c>
      <c r="H7369" t="s">
        <v>155</v>
      </c>
      <c r="I7369">
        <v>2012</v>
      </c>
      <c r="J7369" t="s">
        <v>92</v>
      </c>
      <c r="K7369" t="s">
        <v>2908</v>
      </c>
      <c r="L7369">
        <v>46187.417026773473</v>
      </c>
      <c r="M7369" s="9" t="str">
        <f>Data[[#This Row],[schedule]]&amp;" | "&amp;Data[[#This Row],[section]]</f>
        <v>SCHEDULE 7: REPORT ON SEGMENTED INFORMATION | 7.a</v>
      </c>
      <c r="N7369" s="9" t="str">
        <f t="shared" si="115"/>
        <v>SCHEDULE 7: REPORT ON SEGMENTED INFORMATION | 7.a | Airport Business | Regulatory depreciation</v>
      </c>
    </row>
    <row r="7370" spans="1:14" hidden="1">
      <c r="A7370" t="s">
        <v>3</v>
      </c>
      <c r="B7370">
        <v>2012</v>
      </c>
      <c r="C7370" t="s">
        <v>204</v>
      </c>
      <c r="D7370" t="s">
        <v>209</v>
      </c>
      <c r="E7370" t="s">
        <v>81</v>
      </c>
      <c r="F7370" t="s">
        <v>330</v>
      </c>
      <c r="G7370">
        <v>24</v>
      </c>
      <c r="H7370" t="s">
        <v>158</v>
      </c>
      <c r="I7370">
        <v>2012</v>
      </c>
      <c r="J7370" t="s">
        <v>92</v>
      </c>
      <c r="K7370" t="s">
        <v>2909</v>
      </c>
      <c r="L7370">
        <v>4188.7359197364231</v>
      </c>
      <c r="M7370" s="9" t="str">
        <f>Data[[#This Row],[schedule]]&amp;" | "&amp;Data[[#This Row],[section]]</f>
        <v>SCHEDULE 7: REPORT ON SEGMENTED INFORMATION | 7.a</v>
      </c>
      <c r="N7370" s="9" t="str">
        <f t="shared" si="115"/>
        <v>SCHEDULE 7: REPORT ON SEGMENTED INFORMATION | 7.a | Specified Passenger Terminal Activities | Total revaluations</v>
      </c>
    </row>
    <row r="7371" spans="1:14" hidden="1">
      <c r="A7371" t="s">
        <v>3</v>
      </c>
      <c r="B7371">
        <v>2012</v>
      </c>
      <c r="C7371" t="s">
        <v>204</v>
      </c>
      <c r="D7371" t="s">
        <v>209</v>
      </c>
      <c r="E7371" t="s">
        <v>81</v>
      </c>
      <c r="F7371" t="s">
        <v>321</v>
      </c>
      <c r="G7371">
        <v>24</v>
      </c>
      <c r="H7371" t="s">
        <v>158</v>
      </c>
      <c r="I7371">
        <v>2012</v>
      </c>
      <c r="J7371" t="s">
        <v>92</v>
      </c>
      <c r="K7371" t="s">
        <v>2910</v>
      </c>
      <c r="L7371">
        <v>6015.9728973371884</v>
      </c>
      <c r="M7371" s="9" t="str">
        <f>Data[[#This Row],[schedule]]&amp;" | "&amp;Data[[#This Row],[section]]</f>
        <v>SCHEDULE 7: REPORT ON SEGMENTED INFORMATION | 7.a</v>
      </c>
      <c r="N7371" s="9" t="str">
        <f t="shared" si="115"/>
        <v>SCHEDULE 7: REPORT ON SEGMENTED INFORMATION | 7.a | Airfield Activities | Total revaluations</v>
      </c>
    </row>
    <row r="7372" spans="1:14" hidden="1">
      <c r="A7372" t="s">
        <v>3</v>
      </c>
      <c r="B7372">
        <v>2012</v>
      </c>
      <c r="C7372" t="s">
        <v>204</v>
      </c>
      <c r="D7372" t="s">
        <v>209</v>
      </c>
      <c r="E7372" t="s">
        <v>81</v>
      </c>
      <c r="F7372" t="s">
        <v>322</v>
      </c>
      <c r="G7372">
        <v>24</v>
      </c>
      <c r="H7372" t="s">
        <v>158</v>
      </c>
      <c r="I7372">
        <v>2012</v>
      </c>
      <c r="J7372" t="s">
        <v>92</v>
      </c>
      <c r="K7372" t="s">
        <v>2911</v>
      </c>
      <c r="L7372">
        <v>585.87629673975039</v>
      </c>
      <c r="M7372" s="9" t="str">
        <f>Data[[#This Row],[schedule]]&amp;" | "&amp;Data[[#This Row],[section]]</f>
        <v>SCHEDULE 7: REPORT ON SEGMENTED INFORMATION | 7.a</v>
      </c>
      <c r="N7372" s="9" t="str">
        <f t="shared" si="115"/>
        <v>SCHEDULE 7: REPORT ON SEGMENTED INFORMATION | 7.a | Aircraft and Freight Activities | Total revaluations</v>
      </c>
    </row>
    <row r="7373" spans="1:14" hidden="1">
      <c r="A7373" t="s">
        <v>3</v>
      </c>
      <c r="B7373">
        <v>2012</v>
      </c>
      <c r="C7373" t="s">
        <v>204</v>
      </c>
      <c r="D7373" t="s">
        <v>209</v>
      </c>
      <c r="E7373" t="s">
        <v>81</v>
      </c>
      <c r="F7373" t="s">
        <v>323</v>
      </c>
      <c r="G7373">
        <v>24</v>
      </c>
      <c r="H7373" t="s">
        <v>158</v>
      </c>
      <c r="I7373">
        <v>2012</v>
      </c>
      <c r="J7373" t="s">
        <v>92</v>
      </c>
      <c r="K7373" t="s">
        <v>2912</v>
      </c>
      <c r="L7373">
        <v>10790.58511381336</v>
      </c>
      <c r="M7373" s="9" t="str">
        <f>Data[[#This Row],[schedule]]&amp;" | "&amp;Data[[#This Row],[section]]</f>
        <v>SCHEDULE 7: REPORT ON SEGMENTED INFORMATION | 7.a</v>
      </c>
      <c r="N7373" s="9" t="str">
        <f t="shared" si="115"/>
        <v>SCHEDULE 7: REPORT ON SEGMENTED INFORMATION | 7.a | Airport Business | Total revaluations</v>
      </c>
    </row>
    <row r="7374" spans="1:14" hidden="1">
      <c r="A7374" t="s">
        <v>3</v>
      </c>
      <c r="B7374">
        <v>2012</v>
      </c>
      <c r="C7374" t="s">
        <v>204</v>
      </c>
      <c r="D7374" t="s">
        <v>209</v>
      </c>
      <c r="E7374" t="s">
        <v>81</v>
      </c>
      <c r="F7374" t="s">
        <v>330</v>
      </c>
      <c r="G7374">
        <v>26</v>
      </c>
      <c r="H7374" t="s">
        <v>160</v>
      </c>
      <c r="I7374">
        <v>2012</v>
      </c>
      <c r="J7374" t="s">
        <v>92</v>
      </c>
      <c r="K7374" t="s">
        <v>2913</v>
      </c>
      <c r="L7374">
        <v>34.516760182071302</v>
      </c>
      <c r="M7374" s="9" t="str">
        <f>Data[[#This Row],[schedule]]&amp;" | "&amp;Data[[#This Row],[section]]</f>
        <v>SCHEDULE 7: REPORT ON SEGMENTED INFORMATION | 7.a</v>
      </c>
      <c r="N7374" s="9" t="str">
        <f t="shared" si="115"/>
        <v>SCHEDULE 7: REPORT ON SEGMENTED INFORMATION | 7.a | Specified Passenger Terminal Activities | Allowance for long term credit spread</v>
      </c>
    </row>
    <row r="7375" spans="1:14" hidden="1">
      <c r="A7375" t="s">
        <v>3</v>
      </c>
      <c r="B7375">
        <v>2012</v>
      </c>
      <c r="C7375" t="s">
        <v>204</v>
      </c>
      <c r="D7375" t="s">
        <v>209</v>
      </c>
      <c r="E7375" t="s">
        <v>81</v>
      </c>
      <c r="F7375" t="s">
        <v>321</v>
      </c>
      <c r="G7375">
        <v>26</v>
      </c>
      <c r="H7375" t="s">
        <v>160</v>
      </c>
      <c r="I7375">
        <v>2012</v>
      </c>
      <c r="J7375" t="s">
        <v>92</v>
      </c>
      <c r="K7375" t="s">
        <v>2914</v>
      </c>
      <c r="L7375">
        <v>49.135821409061762</v>
      </c>
      <c r="M7375" s="9" t="str">
        <f>Data[[#This Row],[schedule]]&amp;" | "&amp;Data[[#This Row],[section]]</f>
        <v>SCHEDULE 7: REPORT ON SEGMENTED INFORMATION | 7.a</v>
      </c>
      <c r="N7375" s="9" t="str">
        <f t="shared" si="115"/>
        <v>SCHEDULE 7: REPORT ON SEGMENTED INFORMATION | 7.a | Airfield Activities | Allowance for long term credit spread</v>
      </c>
    </row>
    <row r="7376" spans="1:14" hidden="1">
      <c r="A7376" t="s">
        <v>3</v>
      </c>
      <c r="B7376">
        <v>2012</v>
      </c>
      <c r="C7376" t="s">
        <v>204</v>
      </c>
      <c r="D7376" t="s">
        <v>209</v>
      </c>
      <c r="E7376" t="s">
        <v>81</v>
      </c>
      <c r="F7376" t="s">
        <v>322</v>
      </c>
      <c r="G7376">
        <v>26</v>
      </c>
      <c r="H7376" t="s">
        <v>160</v>
      </c>
      <c r="I7376">
        <v>2012</v>
      </c>
      <c r="J7376" t="s">
        <v>92</v>
      </c>
      <c r="K7376" t="s">
        <v>2915</v>
      </c>
      <c r="L7376">
        <v>4.9417976252835052</v>
      </c>
      <c r="M7376" s="9" t="str">
        <f>Data[[#This Row],[schedule]]&amp;" | "&amp;Data[[#This Row],[section]]</f>
        <v>SCHEDULE 7: REPORT ON SEGMENTED INFORMATION | 7.a</v>
      </c>
      <c r="N7376" s="9" t="str">
        <f t="shared" si="115"/>
        <v>SCHEDULE 7: REPORT ON SEGMENTED INFORMATION | 7.a | Aircraft and Freight Activities | Allowance for long term credit spread</v>
      </c>
    </row>
    <row r="7377" spans="1:14" hidden="1">
      <c r="A7377" t="s">
        <v>3</v>
      </c>
      <c r="B7377">
        <v>2012</v>
      </c>
      <c r="C7377" t="s">
        <v>204</v>
      </c>
      <c r="D7377" t="s">
        <v>209</v>
      </c>
      <c r="E7377" t="s">
        <v>81</v>
      </c>
      <c r="F7377" t="s">
        <v>323</v>
      </c>
      <c r="G7377">
        <v>26</v>
      </c>
      <c r="H7377" t="s">
        <v>160</v>
      </c>
      <c r="I7377">
        <v>2012</v>
      </c>
      <c r="J7377" t="s">
        <v>92</v>
      </c>
      <c r="K7377" t="s">
        <v>2916</v>
      </c>
      <c r="L7377">
        <v>88.594379216416556</v>
      </c>
      <c r="M7377" s="9" t="str">
        <f>Data[[#This Row],[schedule]]&amp;" | "&amp;Data[[#This Row],[section]]</f>
        <v>SCHEDULE 7: REPORT ON SEGMENTED INFORMATION | 7.a</v>
      </c>
      <c r="N7377" s="9" t="str">
        <f t="shared" si="115"/>
        <v>SCHEDULE 7: REPORT ON SEGMENTED INFORMATION | 7.a | Airport Business | Allowance for long term credit spread</v>
      </c>
    </row>
    <row r="7378" spans="1:14" hidden="1">
      <c r="A7378" t="s">
        <v>3</v>
      </c>
      <c r="B7378">
        <v>2012</v>
      </c>
      <c r="C7378" t="s">
        <v>204</v>
      </c>
      <c r="D7378" t="s">
        <v>209</v>
      </c>
      <c r="E7378" t="s">
        <v>81</v>
      </c>
      <c r="F7378" t="s">
        <v>330</v>
      </c>
      <c r="G7378">
        <v>28</v>
      </c>
      <c r="H7378" t="s">
        <v>162</v>
      </c>
      <c r="I7378">
        <v>2012</v>
      </c>
      <c r="J7378" t="s">
        <v>92</v>
      </c>
      <c r="K7378" t="s">
        <v>2917</v>
      </c>
      <c r="L7378">
        <v>13617.68686815143</v>
      </c>
      <c r="M7378" s="9" t="str">
        <f>Data[[#This Row],[schedule]]&amp;" | "&amp;Data[[#This Row],[section]]</f>
        <v>SCHEDULE 7: REPORT ON SEGMENTED INFORMATION | 7.a</v>
      </c>
      <c r="N7378" s="9" t="str">
        <f t="shared" si="115"/>
        <v>SCHEDULE 7: REPORT ON SEGMENTED INFORMATION | 7.a | Specified Passenger Terminal Activities | Regulatory tax allowance</v>
      </c>
    </row>
    <row r="7379" spans="1:14" hidden="1">
      <c r="A7379" t="s">
        <v>3</v>
      </c>
      <c r="B7379">
        <v>2012</v>
      </c>
      <c r="C7379" t="s">
        <v>204</v>
      </c>
      <c r="D7379" t="s">
        <v>209</v>
      </c>
      <c r="E7379" t="s">
        <v>81</v>
      </c>
      <c r="F7379" t="s">
        <v>321</v>
      </c>
      <c r="G7379">
        <v>28</v>
      </c>
      <c r="H7379" t="s">
        <v>162</v>
      </c>
      <c r="I7379">
        <v>2012</v>
      </c>
      <c r="J7379" t="s">
        <v>92</v>
      </c>
      <c r="K7379" t="s">
        <v>2918</v>
      </c>
      <c r="L7379">
        <v>11851.938620442559</v>
      </c>
      <c r="M7379" s="9" t="str">
        <f>Data[[#This Row],[schedule]]&amp;" | "&amp;Data[[#This Row],[section]]</f>
        <v>SCHEDULE 7: REPORT ON SEGMENTED INFORMATION | 7.a</v>
      </c>
      <c r="N7379" s="9" t="str">
        <f t="shared" si="115"/>
        <v>SCHEDULE 7: REPORT ON SEGMENTED INFORMATION | 7.a | Airfield Activities | Regulatory tax allowance</v>
      </c>
    </row>
    <row r="7380" spans="1:14" hidden="1">
      <c r="A7380" t="s">
        <v>3</v>
      </c>
      <c r="B7380">
        <v>2012</v>
      </c>
      <c r="C7380" t="s">
        <v>204</v>
      </c>
      <c r="D7380" t="s">
        <v>209</v>
      </c>
      <c r="E7380" t="s">
        <v>81</v>
      </c>
      <c r="F7380" t="s">
        <v>322</v>
      </c>
      <c r="G7380">
        <v>28</v>
      </c>
      <c r="H7380" t="s">
        <v>162</v>
      </c>
      <c r="I7380">
        <v>2012</v>
      </c>
      <c r="J7380" t="s">
        <v>92</v>
      </c>
      <c r="K7380" t="s">
        <v>2919</v>
      </c>
      <c r="L7380">
        <v>1935.6344037589579</v>
      </c>
      <c r="M7380" s="9" t="str">
        <f>Data[[#This Row],[schedule]]&amp;" | "&amp;Data[[#This Row],[section]]</f>
        <v>SCHEDULE 7: REPORT ON SEGMENTED INFORMATION | 7.a</v>
      </c>
      <c r="N7380" s="9" t="str">
        <f t="shared" si="115"/>
        <v>SCHEDULE 7: REPORT ON SEGMENTED INFORMATION | 7.a | Aircraft and Freight Activities | Regulatory tax allowance</v>
      </c>
    </row>
    <row r="7381" spans="1:14" hidden="1">
      <c r="A7381" t="s">
        <v>3</v>
      </c>
      <c r="B7381">
        <v>2012</v>
      </c>
      <c r="C7381" t="s">
        <v>204</v>
      </c>
      <c r="D7381" t="s">
        <v>209</v>
      </c>
      <c r="E7381" t="s">
        <v>81</v>
      </c>
      <c r="F7381" t="s">
        <v>323</v>
      </c>
      <c r="G7381">
        <v>28</v>
      </c>
      <c r="H7381" t="s">
        <v>162</v>
      </c>
      <c r="I7381">
        <v>2012</v>
      </c>
      <c r="J7381" t="s">
        <v>92</v>
      </c>
      <c r="K7381" t="s">
        <v>2920</v>
      </c>
      <c r="L7381">
        <v>27405.259892352951</v>
      </c>
      <c r="M7381" s="9" t="str">
        <f>Data[[#This Row],[schedule]]&amp;" | "&amp;Data[[#This Row],[section]]</f>
        <v>SCHEDULE 7: REPORT ON SEGMENTED INFORMATION | 7.a</v>
      </c>
      <c r="N7381" s="9" t="str">
        <f t="shared" si="115"/>
        <v>SCHEDULE 7: REPORT ON SEGMENTED INFORMATION | 7.a | Airport Business | Regulatory tax allowance</v>
      </c>
    </row>
    <row r="7382" spans="1:14" hidden="1">
      <c r="A7382" t="s">
        <v>3</v>
      </c>
      <c r="B7382">
        <v>2012</v>
      </c>
      <c r="C7382" t="s">
        <v>204</v>
      </c>
      <c r="D7382" t="s">
        <v>209</v>
      </c>
      <c r="E7382" t="s">
        <v>81</v>
      </c>
      <c r="F7382" t="s">
        <v>330</v>
      </c>
      <c r="G7382">
        <v>30</v>
      </c>
      <c r="H7382" t="s">
        <v>268</v>
      </c>
      <c r="I7382">
        <v>2012</v>
      </c>
      <c r="J7382" t="s">
        <v>92</v>
      </c>
      <c r="K7382" t="s">
        <v>2921</v>
      </c>
      <c r="L7382">
        <v>36371.046606475997</v>
      </c>
      <c r="M7382" s="9" t="str">
        <f>Data[[#This Row],[schedule]]&amp;" | "&amp;Data[[#This Row],[section]]</f>
        <v>SCHEDULE 7: REPORT ON SEGMENTED INFORMATION | 7.a</v>
      </c>
      <c r="N7382" s="9" t="str">
        <f t="shared" si="115"/>
        <v xml:space="preserve">SCHEDULE 7: REPORT ON SEGMENTED INFORMATION | 7.a | Specified Passenger Terminal Activities | Regulatory profit/ loss </v>
      </c>
    </row>
    <row r="7383" spans="1:14" hidden="1">
      <c r="A7383" t="s">
        <v>3</v>
      </c>
      <c r="B7383">
        <v>2012</v>
      </c>
      <c r="C7383" t="s">
        <v>204</v>
      </c>
      <c r="D7383" t="s">
        <v>209</v>
      </c>
      <c r="E7383" t="s">
        <v>81</v>
      </c>
      <c r="F7383" t="s">
        <v>321</v>
      </c>
      <c r="G7383">
        <v>30</v>
      </c>
      <c r="H7383" t="s">
        <v>268</v>
      </c>
      <c r="I7383">
        <v>2012</v>
      </c>
      <c r="J7383" t="s">
        <v>92</v>
      </c>
      <c r="K7383" t="s">
        <v>2922</v>
      </c>
      <c r="L7383">
        <v>36533.007920000651</v>
      </c>
      <c r="M7383" s="9" t="str">
        <f>Data[[#This Row],[schedule]]&amp;" | "&amp;Data[[#This Row],[section]]</f>
        <v>SCHEDULE 7: REPORT ON SEGMENTED INFORMATION | 7.a</v>
      </c>
      <c r="N7383" s="9" t="str">
        <f t="shared" si="115"/>
        <v xml:space="preserve">SCHEDULE 7: REPORT ON SEGMENTED INFORMATION | 7.a | Airfield Activities | Regulatory profit/ loss </v>
      </c>
    </row>
    <row r="7384" spans="1:14" hidden="1">
      <c r="A7384" t="s">
        <v>3</v>
      </c>
      <c r="B7384">
        <v>2012</v>
      </c>
      <c r="C7384" t="s">
        <v>204</v>
      </c>
      <c r="D7384" t="s">
        <v>209</v>
      </c>
      <c r="E7384" t="s">
        <v>81</v>
      </c>
      <c r="F7384" t="s">
        <v>322</v>
      </c>
      <c r="G7384">
        <v>30</v>
      </c>
      <c r="H7384" t="s">
        <v>268</v>
      </c>
      <c r="I7384">
        <v>2012</v>
      </c>
      <c r="J7384" t="s">
        <v>92</v>
      </c>
      <c r="K7384" t="s">
        <v>2923</v>
      </c>
      <c r="L7384">
        <v>5604.2910961175567</v>
      </c>
      <c r="M7384" s="9" t="str">
        <f>Data[[#This Row],[schedule]]&amp;" | "&amp;Data[[#This Row],[section]]</f>
        <v>SCHEDULE 7: REPORT ON SEGMENTED INFORMATION | 7.a</v>
      </c>
      <c r="N7384" s="9" t="str">
        <f t="shared" si="115"/>
        <v xml:space="preserve">SCHEDULE 7: REPORT ON SEGMENTED INFORMATION | 7.a | Aircraft and Freight Activities | Regulatory profit/ loss </v>
      </c>
    </row>
    <row r="7385" spans="1:14" hidden="1">
      <c r="A7385" t="s">
        <v>3</v>
      </c>
      <c r="B7385">
        <v>2012</v>
      </c>
      <c r="C7385" t="s">
        <v>204</v>
      </c>
      <c r="D7385" t="s">
        <v>209</v>
      </c>
      <c r="E7385" t="s">
        <v>81</v>
      </c>
      <c r="F7385" t="s">
        <v>323</v>
      </c>
      <c r="G7385">
        <v>30</v>
      </c>
      <c r="H7385" t="s">
        <v>268</v>
      </c>
      <c r="I7385">
        <v>2012</v>
      </c>
      <c r="J7385" t="s">
        <v>92</v>
      </c>
      <c r="K7385" t="s">
        <v>2924</v>
      </c>
      <c r="L7385">
        <v>78508.345622594206</v>
      </c>
      <c r="M7385" s="9" t="str">
        <f>Data[[#This Row],[schedule]]&amp;" | "&amp;Data[[#This Row],[section]]</f>
        <v>SCHEDULE 7: REPORT ON SEGMENTED INFORMATION | 7.a</v>
      </c>
      <c r="N7385" s="9" t="str">
        <f t="shared" si="115"/>
        <v xml:space="preserve">SCHEDULE 7: REPORT ON SEGMENTED INFORMATION | 7.a | Airport Business | Regulatory profit/ loss </v>
      </c>
    </row>
    <row r="7386" spans="1:14" hidden="1">
      <c r="A7386" t="s">
        <v>3</v>
      </c>
      <c r="B7386">
        <v>2012</v>
      </c>
      <c r="C7386" t="s">
        <v>204</v>
      </c>
      <c r="D7386" t="s">
        <v>209</v>
      </c>
      <c r="E7386" t="s">
        <v>81</v>
      </c>
      <c r="F7386" t="s">
        <v>330</v>
      </c>
      <c r="G7386">
        <v>32</v>
      </c>
      <c r="H7386" t="s">
        <v>127</v>
      </c>
      <c r="I7386">
        <v>2012</v>
      </c>
      <c r="J7386" t="s">
        <v>92</v>
      </c>
      <c r="K7386" t="s">
        <v>2925</v>
      </c>
      <c r="L7386">
        <v>444975.55014770781</v>
      </c>
      <c r="M7386" s="9" t="str">
        <f>Data[[#This Row],[schedule]]&amp;" | "&amp;Data[[#This Row],[section]]</f>
        <v>SCHEDULE 7: REPORT ON SEGMENTED INFORMATION | 7.a</v>
      </c>
      <c r="N7386" s="9" t="str">
        <f t="shared" si="115"/>
        <v>SCHEDULE 7: REPORT ON SEGMENTED INFORMATION | 7.a | Specified Passenger Terminal Activities | Regulatory investment value</v>
      </c>
    </row>
    <row r="7387" spans="1:14" hidden="1">
      <c r="A7387" t="s">
        <v>3</v>
      </c>
      <c r="B7387">
        <v>2012</v>
      </c>
      <c r="C7387" t="s">
        <v>204</v>
      </c>
      <c r="D7387" t="s">
        <v>209</v>
      </c>
      <c r="E7387" t="s">
        <v>81</v>
      </c>
      <c r="F7387" t="s">
        <v>321</v>
      </c>
      <c r="G7387">
        <v>32</v>
      </c>
      <c r="H7387" t="s">
        <v>127</v>
      </c>
      <c r="I7387">
        <v>2012</v>
      </c>
      <c r="J7387" t="s">
        <v>92</v>
      </c>
      <c r="K7387" t="s">
        <v>2926</v>
      </c>
      <c r="L7387">
        <v>633438.33685797371</v>
      </c>
      <c r="M7387" s="9" t="str">
        <f>Data[[#This Row],[schedule]]&amp;" | "&amp;Data[[#This Row],[section]]</f>
        <v>SCHEDULE 7: REPORT ON SEGMENTED INFORMATION | 7.a</v>
      </c>
      <c r="N7387" s="9" t="str">
        <f t="shared" si="115"/>
        <v>SCHEDULE 7: REPORT ON SEGMENTED INFORMATION | 7.a | Airfield Activities | Regulatory investment value</v>
      </c>
    </row>
    <row r="7388" spans="1:14" hidden="1">
      <c r="A7388" t="s">
        <v>3</v>
      </c>
      <c r="B7388">
        <v>2012</v>
      </c>
      <c r="C7388" t="s">
        <v>204</v>
      </c>
      <c r="D7388" t="s">
        <v>209</v>
      </c>
      <c r="E7388" t="s">
        <v>81</v>
      </c>
      <c r="F7388" t="s">
        <v>322</v>
      </c>
      <c r="G7388">
        <v>32</v>
      </c>
      <c r="H7388" t="s">
        <v>127</v>
      </c>
      <c r="I7388">
        <v>2012</v>
      </c>
      <c r="J7388" t="s">
        <v>92</v>
      </c>
      <c r="K7388" t="s">
        <v>2927</v>
      </c>
      <c r="L7388">
        <v>63707.575839384772</v>
      </c>
      <c r="M7388" s="9" t="str">
        <f>Data[[#This Row],[schedule]]&amp;" | "&amp;Data[[#This Row],[section]]</f>
        <v>SCHEDULE 7: REPORT ON SEGMENTED INFORMATION | 7.a</v>
      </c>
      <c r="N7388" s="9" t="str">
        <f t="shared" si="115"/>
        <v>SCHEDULE 7: REPORT ON SEGMENTED INFORMATION | 7.a | Aircraft and Freight Activities | Regulatory investment value</v>
      </c>
    </row>
    <row r="7389" spans="1:14" hidden="1">
      <c r="A7389" t="s">
        <v>3</v>
      </c>
      <c r="B7389">
        <v>2012</v>
      </c>
      <c r="C7389" t="s">
        <v>204</v>
      </c>
      <c r="D7389" t="s">
        <v>209</v>
      </c>
      <c r="E7389" t="s">
        <v>81</v>
      </c>
      <c r="F7389" t="s">
        <v>323</v>
      </c>
      <c r="G7389">
        <v>32</v>
      </c>
      <c r="H7389" t="s">
        <v>127</v>
      </c>
      <c r="I7389">
        <v>2012</v>
      </c>
      <c r="J7389" t="s">
        <v>92</v>
      </c>
      <c r="K7389" t="s">
        <v>2928</v>
      </c>
      <c r="L7389">
        <v>1142121.4628450661</v>
      </c>
      <c r="M7389" s="9" t="str">
        <f>Data[[#This Row],[schedule]]&amp;" | "&amp;Data[[#This Row],[section]]</f>
        <v>SCHEDULE 7: REPORT ON SEGMENTED INFORMATION | 7.a</v>
      </c>
      <c r="N7389" s="9" t="str">
        <f t="shared" si="115"/>
        <v>SCHEDULE 7: REPORT ON SEGMENTED INFORMATION | 7.a | Airport Business | Regulatory investment value</v>
      </c>
    </row>
    <row r="7390" spans="1:14" hidden="1">
      <c r="A7390" t="s">
        <v>3</v>
      </c>
      <c r="B7390">
        <v>2012</v>
      </c>
      <c r="C7390" t="s">
        <v>205</v>
      </c>
      <c r="D7390" t="s">
        <v>210</v>
      </c>
      <c r="E7390" t="s">
        <v>101</v>
      </c>
      <c r="F7390" t="s">
        <v>331</v>
      </c>
      <c r="G7390">
        <v>10</v>
      </c>
      <c r="H7390" t="s">
        <v>69</v>
      </c>
      <c r="I7390">
        <v>2012</v>
      </c>
      <c r="J7390" t="s">
        <v>92</v>
      </c>
      <c r="K7390" t="s">
        <v>2929</v>
      </c>
      <c r="L7390">
        <v>12927.63284592126</v>
      </c>
      <c r="M7390" s="9" t="str">
        <f>Data[[#This Row],[schedule]]&amp;" | "&amp;Data[[#This Row],[section]]</f>
        <v>SCHEDULE 6: REPORT ON ACTUAL TO FORECAST EXPENDITURE | 6a: Actual to Forecast Expenditure</v>
      </c>
      <c r="N7390" s="9" t="str">
        <f t="shared" si="115"/>
        <v>SCHEDULE 6: REPORT ON ACTUAL TO FORECAST EXPENDITURE | 6a: Actual to Forecast Expenditure | By category | Actual for Current Disclosure Year (a) | Capacity growth</v>
      </c>
    </row>
    <row r="7391" spans="1:14" hidden="1">
      <c r="A7391" t="s">
        <v>3</v>
      </c>
      <c r="B7391">
        <v>2012</v>
      </c>
      <c r="C7391" t="s">
        <v>205</v>
      </c>
      <c r="D7391" t="s">
        <v>210</v>
      </c>
      <c r="E7391" t="s">
        <v>101</v>
      </c>
      <c r="F7391" t="s">
        <v>332</v>
      </c>
      <c r="G7391">
        <v>10</v>
      </c>
      <c r="H7391" t="s">
        <v>69</v>
      </c>
      <c r="I7391">
        <v>2012</v>
      </c>
      <c r="J7391" t="s">
        <v>92</v>
      </c>
      <c r="K7391" t="s">
        <v>2930</v>
      </c>
      <c r="L7391">
        <v>6719.9200918635779</v>
      </c>
      <c r="M7391" s="9" t="str">
        <f>Data[[#This Row],[schedule]]&amp;" | "&amp;Data[[#This Row],[section]]</f>
        <v>SCHEDULE 6: REPORT ON ACTUAL TO FORECAST EXPENDITURE | 6a: Actual to Forecast Expenditure</v>
      </c>
      <c r="N7391" s="9" t="str">
        <f t="shared" si="115"/>
        <v>SCHEDULE 6: REPORT ON ACTUAL TO FORECAST EXPENDITURE | 6a: Actual to Forecast Expenditure | By category | Forecast for Current Disclosure Year (b) | Capacity growth</v>
      </c>
    </row>
    <row r="7392" spans="1:14" hidden="1">
      <c r="A7392" t="s">
        <v>3</v>
      </c>
      <c r="B7392">
        <v>2012</v>
      </c>
      <c r="C7392" t="s">
        <v>205</v>
      </c>
      <c r="D7392" t="s">
        <v>210</v>
      </c>
      <c r="E7392" t="s">
        <v>101</v>
      </c>
      <c r="F7392" t="s">
        <v>333</v>
      </c>
      <c r="G7392">
        <v>10</v>
      </c>
      <c r="H7392" t="s">
        <v>69</v>
      </c>
      <c r="I7392">
        <v>2012</v>
      </c>
      <c r="J7392" t="s">
        <v>93</v>
      </c>
      <c r="K7392" t="s">
        <v>2931</v>
      </c>
      <c r="L7392">
        <v>0.92377776360375652</v>
      </c>
      <c r="M7392" s="9" t="str">
        <f>Data[[#This Row],[schedule]]&amp;" | "&amp;Data[[#This Row],[section]]</f>
        <v>SCHEDULE 6: REPORT ON ACTUAL TO FORECAST EXPENDITURE | 6a: Actual to Forecast Expenditure</v>
      </c>
      <c r="N7392" s="9" t="str">
        <f t="shared" si="115"/>
        <v>SCHEDULE 6: REPORT ON ACTUAL TO FORECAST EXPENDITURE | 6a: Actual to Forecast Expenditure | By category | % Variance (a)/(b)-1 | Capacity growth</v>
      </c>
    </row>
    <row r="7393" spans="1:14" hidden="1">
      <c r="A7393" t="s">
        <v>3</v>
      </c>
      <c r="B7393">
        <v>2012</v>
      </c>
      <c r="C7393" t="s">
        <v>205</v>
      </c>
      <c r="D7393" t="s">
        <v>210</v>
      </c>
      <c r="E7393" t="s">
        <v>101</v>
      </c>
      <c r="F7393" t="s">
        <v>334</v>
      </c>
      <c r="G7393">
        <v>10</v>
      </c>
      <c r="H7393" t="s">
        <v>69</v>
      </c>
      <c r="I7393">
        <v>2012</v>
      </c>
      <c r="J7393" t="s">
        <v>92</v>
      </c>
      <c r="K7393" t="s">
        <v>81</v>
      </c>
      <c r="M7393" s="9" t="str">
        <f>Data[[#This Row],[schedule]]&amp;" | "&amp;Data[[#This Row],[section]]</f>
        <v>SCHEDULE 6: REPORT ON ACTUAL TO FORECAST EXPENDITURE | 6a: Actual to Forecast Expenditure</v>
      </c>
      <c r="N7393" s="9" t="str">
        <f t="shared" si="115"/>
        <v>SCHEDULE 6: REPORT ON ACTUAL TO FORECAST EXPENDITURE | 6a: Actual to Forecast Expenditure | By category | Actual for Period to Date (a) | Capacity growth</v>
      </c>
    </row>
    <row r="7394" spans="1:14" hidden="1">
      <c r="A7394" t="s">
        <v>3</v>
      </c>
      <c r="B7394">
        <v>2012</v>
      </c>
      <c r="C7394" t="s">
        <v>205</v>
      </c>
      <c r="D7394" t="s">
        <v>210</v>
      </c>
      <c r="E7394" t="s">
        <v>101</v>
      </c>
      <c r="F7394" t="s">
        <v>335</v>
      </c>
      <c r="G7394">
        <v>10</v>
      </c>
      <c r="H7394" t="s">
        <v>69</v>
      </c>
      <c r="I7394">
        <v>2012</v>
      </c>
      <c r="J7394" t="s">
        <v>92</v>
      </c>
      <c r="K7394" t="s">
        <v>2932</v>
      </c>
      <c r="L7394">
        <v>189267.79534033799</v>
      </c>
      <c r="M7394" s="9" t="str">
        <f>Data[[#This Row],[schedule]]&amp;" | "&amp;Data[[#This Row],[section]]</f>
        <v>SCHEDULE 6: REPORT ON ACTUAL TO FORECAST EXPENDITURE | 6a: Actual to Forecast Expenditure</v>
      </c>
      <c r="N7394" s="9" t="str">
        <f t="shared" si="115"/>
        <v>SCHEDULE 6: REPORT ON ACTUAL TO FORECAST EXPENDITURE | 6a: Actual to Forecast Expenditure | By category | Forecast for Period to Date (b) | Capacity growth</v>
      </c>
    </row>
    <row r="7395" spans="1:14" hidden="1">
      <c r="A7395" t="s">
        <v>3</v>
      </c>
      <c r="B7395">
        <v>2012</v>
      </c>
      <c r="C7395" t="s">
        <v>205</v>
      </c>
      <c r="D7395" t="s">
        <v>210</v>
      </c>
      <c r="E7395" t="s">
        <v>101</v>
      </c>
      <c r="F7395" t="s">
        <v>333</v>
      </c>
      <c r="G7395">
        <v>10</v>
      </c>
      <c r="H7395" t="s">
        <v>69</v>
      </c>
      <c r="I7395">
        <v>2012</v>
      </c>
      <c r="J7395" t="s">
        <v>93</v>
      </c>
      <c r="K7395" t="s">
        <v>2933</v>
      </c>
      <c r="L7395">
        <v>-1</v>
      </c>
      <c r="M7395" s="9" t="str">
        <f>Data[[#This Row],[schedule]]&amp;" | "&amp;Data[[#This Row],[section]]</f>
        <v>SCHEDULE 6: REPORT ON ACTUAL TO FORECAST EXPENDITURE | 6a: Actual to Forecast Expenditure</v>
      </c>
      <c r="N7395" s="9" t="str">
        <f t="shared" si="115"/>
        <v>SCHEDULE 6: REPORT ON ACTUAL TO FORECAST EXPENDITURE | 6a: Actual to Forecast Expenditure | By category | % Variance (a)/(b)-1 | Capacity growth</v>
      </c>
    </row>
    <row r="7396" spans="1:14" hidden="1">
      <c r="A7396" t="s">
        <v>3</v>
      </c>
      <c r="B7396">
        <v>2012</v>
      </c>
      <c r="C7396" t="s">
        <v>205</v>
      </c>
      <c r="D7396" t="s">
        <v>210</v>
      </c>
      <c r="E7396" t="s">
        <v>101</v>
      </c>
      <c r="F7396" t="s">
        <v>331</v>
      </c>
      <c r="G7396">
        <v>11</v>
      </c>
      <c r="H7396" t="s">
        <v>70</v>
      </c>
      <c r="I7396">
        <v>2012</v>
      </c>
      <c r="J7396" t="s">
        <v>92</v>
      </c>
      <c r="K7396" t="s">
        <v>2934</v>
      </c>
      <c r="L7396">
        <v>17324.41370686017</v>
      </c>
      <c r="M7396" s="9" t="str">
        <f>Data[[#This Row],[schedule]]&amp;" | "&amp;Data[[#This Row],[section]]</f>
        <v>SCHEDULE 6: REPORT ON ACTUAL TO FORECAST EXPENDITURE | 6a: Actual to Forecast Expenditure</v>
      </c>
      <c r="N7396" s="9" t="str">
        <f t="shared" si="115"/>
        <v>SCHEDULE 6: REPORT ON ACTUAL TO FORECAST EXPENDITURE | 6a: Actual to Forecast Expenditure | By category | Actual for Current Disclosure Year (a) | Asset replacement and renewal</v>
      </c>
    </row>
    <row r="7397" spans="1:14" hidden="1">
      <c r="A7397" t="s">
        <v>3</v>
      </c>
      <c r="B7397">
        <v>2012</v>
      </c>
      <c r="C7397" t="s">
        <v>205</v>
      </c>
      <c r="D7397" t="s">
        <v>210</v>
      </c>
      <c r="E7397" t="s">
        <v>101</v>
      </c>
      <c r="F7397" t="s">
        <v>332</v>
      </c>
      <c r="G7397">
        <v>11</v>
      </c>
      <c r="H7397" t="s">
        <v>70</v>
      </c>
      <c r="I7397">
        <v>2012</v>
      </c>
      <c r="J7397" t="s">
        <v>92</v>
      </c>
      <c r="K7397" t="s">
        <v>2935</v>
      </c>
      <c r="L7397">
        <v>17432.954201960129</v>
      </c>
      <c r="M7397" s="9" t="str">
        <f>Data[[#This Row],[schedule]]&amp;" | "&amp;Data[[#This Row],[section]]</f>
        <v>SCHEDULE 6: REPORT ON ACTUAL TO FORECAST EXPENDITURE | 6a: Actual to Forecast Expenditure</v>
      </c>
      <c r="N7397" s="9" t="str">
        <f t="shared" si="115"/>
        <v>SCHEDULE 6: REPORT ON ACTUAL TO FORECAST EXPENDITURE | 6a: Actual to Forecast Expenditure | By category | Forecast for Current Disclosure Year (b) | Asset replacement and renewal</v>
      </c>
    </row>
    <row r="7398" spans="1:14" hidden="1">
      <c r="A7398" t="s">
        <v>3</v>
      </c>
      <c r="B7398">
        <v>2012</v>
      </c>
      <c r="C7398" t="s">
        <v>205</v>
      </c>
      <c r="D7398" t="s">
        <v>210</v>
      </c>
      <c r="E7398" t="s">
        <v>101</v>
      </c>
      <c r="F7398" t="s">
        <v>333</v>
      </c>
      <c r="G7398">
        <v>11</v>
      </c>
      <c r="H7398" t="s">
        <v>70</v>
      </c>
      <c r="I7398">
        <v>2012</v>
      </c>
      <c r="J7398" t="s">
        <v>93</v>
      </c>
      <c r="K7398" t="s">
        <v>2936</v>
      </c>
      <c r="L7398">
        <v>-6.2261676272721E-3</v>
      </c>
      <c r="M7398" s="9" t="str">
        <f>Data[[#This Row],[schedule]]&amp;" | "&amp;Data[[#This Row],[section]]</f>
        <v>SCHEDULE 6: REPORT ON ACTUAL TO FORECAST EXPENDITURE | 6a: Actual to Forecast Expenditure</v>
      </c>
      <c r="N7398" s="9" t="str">
        <f t="shared" si="115"/>
        <v>SCHEDULE 6: REPORT ON ACTUAL TO FORECAST EXPENDITURE | 6a: Actual to Forecast Expenditure | By category | % Variance (a)/(b)-1 | Asset replacement and renewal</v>
      </c>
    </row>
    <row r="7399" spans="1:14" hidden="1">
      <c r="A7399" t="s">
        <v>3</v>
      </c>
      <c r="B7399">
        <v>2012</v>
      </c>
      <c r="C7399" t="s">
        <v>205</v>
      </c>
      <c r="D7399" t="s">
        <v>210</v>
      </c>
      <c r="E7399" t="s">
        <v>101</v>
      </c>
      <c r="F7399" t="s">
        <v>334</v>
      </c>
      <c r="G7399">
        <v>11</v>
      </c>
      <c r="H7399" t="s">
        <v>70</v>
      </c>
      <c r="I7399">
        <v>2012</v>
      </c>
      <c r="J7399" t="s">
        <v>92</v>
      </c>
      <c r="K7399" t="s">
        <v>81</v>
      </c>
      <c r="M7399" s="9" t="str">
        <f>Data[[#This Row],[schedule]]&amp;" | "&amp;Data[[#This Row],[section]]</f>
        <v>SCHEDULE 6: REPORT ON ACTUAL TO FORECAST EXPENDITURE | 6a: Actual to Forecast Expenditure</v>
      </c>
      <c r="N7399" s="9" t="str">
        <f t="shared" si="115"/>
        <v>SCHEDULE 6: REPORT ON ACTUAL TO FORECAST EXPENDITURE | 6a: Actual to Forecast Expenditure | By category | Actual for Period to Date (a) | Asset replacement and renewal</v>
      </c>
    </row>
    <row r="7400" spans="1:14" hidden="1">
      <c r="A7400" t="s">
        <v>3</v>
      </c>
      <c r="B7400">
        <v>2012</v>
      </c>
      <c r="C7400" t="s">
        <v>205</v>
      </c>
      <c r="D7400" t="s">
        <v>210</v>
      </c>
      <c r="E7400" t="s">
        <v>101</v>
      </c>
      <c r="F7400" t="s">
        <v>335</v>
      </c>
      <c r="G7400">
        <v>11</v>
      </c>
      <c r="H7400" t="s">
        <v>70</v>
      </c>
      <c r="I7400">
        <v>2012</v>
      </c>
      <c r="J7400" t="s">
        <v>92</v>
      </c>
      <c r="K7400" t="s">
        <v>2937</v>
      </c>
      <c r="L7400">
        <v>66011.990829219678</v>
      </c>
      <c r="M7400" s="9" t="str">
        <f>Data[[#This Row],[schedule]]&amp;" | "&amp;Data[[#This Row],[section]]</f>
        <v>SCHEDULE 6: REPORT ON ACTUAL TO FORECAST EXPENDITURE | 6a: Actual to Forecast Expenditure</v>
      </c>
      <c r="N7400" s="9" t="str">
        <f t="shared" si="115"/>
        <v>SCHEDULE 6: REPORT ON ACTUAL TO FORECAST EXPENDITURE | 6a: Actual to Forecast Expenditure | By category | Forecast for Period to Date (b) | Asset replacement and renewal</v>
      </c>
    </row>
    <row r="7401" spans="1:14" hidden="1">
      <c r="A7401" t="s">
        <v>3</v>
      </c>
      <c r="B7401">
        <v>2012</v>
      </c>
      <c r="C7401" t="s">
        <v>205</v>
      </c>
      <c r="D7401" t="s">
        <v>210</v>
      </c>
      <c r="E7401" t="s">
        <v>101</v>
      </c>
      <c r="F7401" t="s">
        <v>333</v>
      </c>
      <c r="G7401">
        <v>11</v>
      </c>
      <c r="H7401" t="s">
        <v>70</v>
      </c>
      <c r="I7401">
        <v>2012</v>
      </c>
      <c r="J7401" t="s">
        <v>93</v>
      </c>
      <c r="K7401" t="s">
        <v>2933</v>
      </c>
      <c r="L7401">
        <v>-1</v>
      </c>
      <c r="M7401" s="9" t="str">
        <f>Data[[#This Row],[schedule]]&amp;" | "&amp;Data[[#This Row],[section]]</f>
        <v>SCHEDULE 6: REPORT ON ACTUAL TO FORECAST EXPENDITURE | 6a: Actual to Forecast Expenditure</v>
      </c>
      <c r="N7401" s="9" t="str">
        <f t="shared" si="115"/>
        <v>SCHEDULE 6: REPORT ON ACTUAL TO FORECAST EXPENDITURE | 6a: Actual to Forecast Expenditure | By category | % Variance (a)/(b)-1 | Asset replacement and renewal</v>
      </c>
    </row>
    <row r="7402" spans="1:14" hidden="1">
      <c r="A7402" t="s">
        <v>3</v>
      </c>
      <c r="B7402">
        <v>2012</v>
      </c>
      <c r="C7402" t="s">
        <v>205</v>
      </c>
      <c r="D7402" t="s">
        <v>210</v>
      </c>
      <c r="E7402" t="s">
        <v>101</v>
      </c>
      <c r="F7402" t="s">
        <v>331</v>
      </c>
      <c r="G7402">
        <v>12</v>
      </c>
      <c r="H7402" t="s">
        <v>71</v>
      </c>
      <c r="I7402">
        <v>2012</v>
      </c>
      <c r="J7402" t="s">
        <v>92</v>
      </c>
      <c r="K7402" t="s">
        <v>2938</v>
      </c>
      <c r="L7402">
        <v>30252.04655278143</v>
      </c>
      <c r="M7402" s="9" t="str">
        <f>Data[[#This Row],[schedule]]&amp;" | "&amp;Data[[#This Row],[section]]</f>
        <v>SCHEDULE 6: REPORT ON ACTUAL TO FORECAST EXPENDITURE | 6a: Actual to Forecast Expenditure</v>
      </c>
      <c r="N7402" s="9" t="str">
        <f t="shared" si="115"/>
        <v>SCHEDULE 6: REPORT ON ACTUAL TO FORECAST EXPENDITURE | 6a: Actual to Forecast Expenditure | By category | Actual for Current Disclosure Year (a) | Total capital expenditure</v>
      </c>
    </row>
    <row r="7403" spans="1:14" hidden="1">
      <c r="A7403" t="s">
        <v>3</v>
      </c>
      <c r="B7403">
        <v>2012</v>
      </c>
      <c r="C7403" t="s">
        <v>205</v>
      </c>
      <c r="D7403" t="s">
        <v>210</v>
      </c>
      <c r="E7403" t="s">
        <v>101</v>
      </c>
      <c r="F7403" t="s">
        <v>332</v>
      </c>
      <c r="G7403">
        <v>12</v>
      </c>
      <c r="H7403" t="s">
        <v>71</v>
      </c>
      <c r="I7403">
        <v>2012</v>
      </c>
      <c r="J7403" t="s">
        <v>92</v>
      </c>
      <c r="K7403" t="s">
        <v>2939</v>
      </c>
      <c r="L7403">
        <v>24152.874293823708</v>
      </c>
      <c r="M7403" s="9" t="str">
        <f>Data[[#This Row],[schedule]]&amp;" | "&amp;Data[[#This Row],[section]]</f>
        <v>SCHEDULE 6: REPORT ON ACTUAL TO FORECAST EXPENDITURE | 6a: Actual to Forecast Expenditure</v>
      </c>
      <c r="N7403" s="9" t="str">
        <f t="shared" si="115"/>
        <v>SCHEDULE 6: REPORT ON ACTUAL TO FORECAST EXPENDITURE | 6a: Actual to Forecast Expenditure | By category | Forecast for Current Disclosure Year (b) | Total capital expenditure</v>
      </c>
    </row>
    <row r="7404" spans="1:14" hidden="1">
      <c r="A7404" t="s">
        <v>3</v>
      </c>
      <c r="B7404">
        <v>2012</v>
      </c>
      <c r="C7404" t="s">
        <v>205</v>
      </c>
      <c r="D7404" t="s">
        <v>210</v>
      </c>
      <c r="E7404" t="s">
        <v>101</v>
      </c>
      <c r="F7404" t="s">
        <v>333</v>
      </c>
      <c r="G7404">
        <v>12</v>
      </c>
      <c r="H7404" t="s">
        <v>71</v>
      </c>
      <c r="I7404">
        <v>2012</v>
      </c>
      <c r="J7404" t="s">
        <v>93</v>
      </c>
      <c r="K7404" t="s">
        <v>2940</v>
      </c>
      <c r="L7404">
        <v>0.25252366177044938</v>
      </c>
      <c r="M7404" s="9" t="str">
        <f>Data[[#This Row],[schedule]]&amp;" | "&amp;Data[[#This Row],[section]]</f>
        <v>SCHEDULE 6: REPORT ON ACTUAL TO FORECAST EXPENDITURE | 6a: Actual to Forecast Expenditure</v>
      </c>
      <c r="N7404" s="9" t="str">
        <f t="shared" si="115"/>
        <v>SCHEDULE 6: REPORT ON ACTUAL TO FORECAST EXPENDITURE | 6a: Actual to Forecast Expenditure | By category | % Variance (a)/(b)-1 | Total capital expenditure</v>
      </c>
    </row>
    <row r="7405" spans="1:14" hidden="1">
      <c r="A7405" t="s">
        <v>3</v>
      </c>
      <c r="B7405">
        <v>2012</v>
      </c>
      <c r="C7405" t="s">
        <v>205</v>
      </c>
      <c r="D7405" t="s">
        <v>210</v>
      </c>
      <c r="E7405" t="s">
        <v>101</v>
      </c>
      <c r="F7405" t="s">
        <v>334</v>
      </c>
      <c r="G7405">
        <v>12</v>
      </c>
      <c r="H7405" t="s">
        <v>71</v>
      </c>
      <c r="I7405">
        <v>2012</v>
      </c>
      <c r="J7405" t="s">
        <v>92</v>
      </c>
      <c r="K7405" t="s">
        <v>2941</v>
      </c>
      <c r="L7405">
        <v>227606.10355278139</v>
      </c>
      <c r="M7405" s="9" t="str">
        <f>Data[[#This Row],[schedule]]&amp;" | "&amp;Data[[#This Row],[section]]</f>
        <v>SCHEDULE 6: REPORT ON ACTUAL TO FORECAST EXPENDITURE | 6a: Actual to Forecast Expenditure</v>
      </c>
      <c r="N7405" s="9" t="str">
        <f t="shared" si="115"/>
        <v>SCHEDULE 6: REPORT ON ACTUAL TO FORECAST EXPENDITURE | 6a: Actual to Forecast Expenditure | By category | Actual for Period to Date (a) | Total capital expenditure</v>
      </c>
    </row>
    <row r="7406" spans="1:14" hidden="1">
      <c r="A7406" t="s">
        <v>3</v>
      </c>
      <c r="B7406">
        <v>2012</v>
      </c>
      <c r="C7406" t="s">
        <v>205</v>
      </c>
      <c r="D7406" t="s">
        <v>210</v>
      </c>
      <c r="E7406" t="s">
        <v>101</v>
      </c>
      <c r="F7406" t="s">
        <v>335</v>
      </c>
      <c r="G7406">
        <v>12</v>
      </c>
      <c r="H7406" t="s">
        <v>71</v>
      </c>
      <c r="I7406">
        <v>2012</v>
      </c>
      <c r="J7406" t="s">
        <v>92</v>
      </c>
      <c r="K7406" t="s">
        <v>2942</v>
      </c>
      <c r="L7406">
        <v>255279.78616955769</v>
      </c>
      <c r="M7406" s="9" t="str">
        <f>Data[[#This Row],[schedule]]&amp;" | "&amp;Data[[#This Row],[section]]</f>
        <v>SCHEDULE 6: REPORT ON ACTUAL TO FORECAST EXPENDITURE | 6a: Actual to Forecast Expenditure</v>
      </c>
      <c r="N7406" s="9" t="str">
        <f t="shared" si="115"/>
        <v>SCHEDULE 6: REPORT ON ACTUAL TO FORECAST EXPENDITURE | 6a: Actual to Forecast Expenditure | By category | Forecast for Period to Date (b) | Total capital expenditure</v>
      </c>
    </row>
    <row r="7407" spans="1:14" hidden="1">
      <c r="A7407" t="s">
        <v>3</v>
      </c>
      <c r="B7407">
        <v>2012</v>
      </c>
      <c r="C7407" t="s">
        <v>205</v>
      </c>
      <c r="D7407" t="s">
        <v>210</v>
      </c>
      <c r="E7407" t="s">
        <v>101</v>
      </c>
      <c r="F7407" t="s">
        <v>333</v>
      </c>
      <c r="G7407">
        <v>12</v>
      </c>
      <c r="H7407" t="s">
        <v>71</v>
      </c>
      <c r="I7407">
        <v>2012</v>
      </c>
      <c r="J7407" t="s">
        <v>93</v>
      </c>
      <c r="K7407" t="s">
        <v>2943</v>
      </c>
      <c r="L7407">
        <v>-0.10840530318524839</v>
      </c>
      <c r="M7407" s="9" t="str">
        <f>Data[[#This Row],[schedule]]&amp;" | "&amp;Data[[#This Row],[section]]</f>
        <v>SCHEDULE 6: REPORT ON ACTUAL TO FORECAST EXPENDITURE | 6a: Actual to Forecast Expenditure</v>
      </c>
      <c r="N7407" s="9" t="str">
        <f t="shared" si="115"/>
        <v>SCHEDULE 6: REPORT ON ACTUAL TO FORECAST EXPENDITURE | 6a: Actual to Forecast Expenditure | By category | % Variance (a)/(b)-1 | Total capital expenditure</v>
      </c>
    </row>
    <row r="7408" spans="1:14" hidden="1">
      <c r="A7408" t="s">
        <v>3</v>
      </c>
      <c r="B7408">
        <v>2012</v>
      </c>
      <c r="C7408" t="s">
        <v>205</v>
      </c>
      <c r="D7408" t="s">
        <v>210</v>
      </c>
      <c r="E7408" t="s">
        <v>101</v>
      </c>
      <c r="F7408" t="s">
        <v>331</v>
      </c>
      <c r="G7408">
        <v>14</v>
      </c>
      <c r="H7408" t="s">
        <v>76</v>
      </c>
      <c r="I7408">
        <v>2012</v>
      </c>
      <c r="J7408" t="s">
        <v>92</v>
      </c>
      <c r="K7408" t="s">
        <v>2944</v>
      </c>
      <c r="L7408">
        <v>27093.515208127272</v>
      </c>
      <c r="M7408" s="9" t="str">
        <f>Data[[#This Row],[schedule]]&amp;" | "&amp;Data[[#This Row],[section]]</f>
        <v>SCHEDULE 6: REPORT ON ACTUAL TO FORECAST EXPENDITURE | 6a: Actual to Forecast Expenditure</v>
      </c>
      <c r="N7408" s="9" t="str">
        <f t="shared" si="115"/>
        <v>SCHEDULE 6: REPORT ON ACTUAL TO FORECAST EXPENDITURE | 6a: Actual to Forecast Expenditure | By category | Actual for Current Disclosure Year (a) | Corporate overheads</v>
      </c>
    </row>
    <row r="7409" spans="1:14" hidden="1">
      <c r="A7409" t="s">
        <v>3</v>
      </c>
      <c r="B7409">
        <v>2012</v>
      </c>
      <c r="C7409" t="s">
        <v>205</v>
      </c>
      <c r="D7409" t="s">
        <v>210</v>
      </c>
      <c r="E7409" t="s">
        <v>101</v>
      </c>
      <c r="F7409" t="s">
        <v>332</v>
      </c>
      <c r="G7409">
        <v>14</v>
      </c>
      <c r="H7409" t="s">
        <v>76</v>
      </c>
      <c r="I7409">
        <v>2012</v>
      </c>
      <c r="J7409" t="s">
        <v>92</v>
      </c>
      <c r="K7409" t="s">
        <v>458</v>
      </c>
      <c r="L7409">
        <v>0</v>
      </c>
      <c r="M7409" s="9" t="str">
        <f>Data[[#This Row],[schedule]]&amp;" | "&amp;Data[[#This Row],[section]]</f>
        <v>SCHEDULE 6: REPORT ON ACTUAL TO FORECAST EXPENDITURE | 6a: Actual to Forecast Expenditure</v>
      </c>
      <c r="N7409" s="9" t="str">
        <f t="shared" si="115"/>
        <v>SCHEDULE 6: REPORT ON ACTUAL TO FORECAST EXPENDITURE | 6a: Actual to Forecast Expenditure | By category | Forecast for Current Disclosure Year (b) | Corporate overheads</v>
      </c>
    </row>
    <row r="7410" spans="1:14" hidden="1">
      <c r="A7410" t="s">
        <v>3</v>
      </c>
      <c r="B7410">
        <v>2012</v>
      </c>
      <c r="C7410" t="s">
        <v>205</v>
      </c>
      <c r="D7410" t="s">
        <v>210</v>
      </c>
      <c r="E7410" t="s">
        <v>101</v>
      </c>
      <c r="F7410" t="s">
        <v>333</v>
      </c>
      <c r="G7410">
        <v>14</v>
      </c>
      <c r="H7410" t="s">
        <v>76</v>
      </c>
      <c r="I7410">
        <v>2012</v>
      </c>
      <c r="J7410" t="s">
        <v>93</v>
      </c>
      <c r="K7410" t="s">
        <v>1010</v>
      </c>
      <c r="M7410" s="9" t="str">
        <f>Data[[#This Row],[schedule]]&amp;" | "&amp;Data[[#This Row],[section]]</f>
        <v>SCHEDULE 6: REPORT ON ACTUAL TO FORECAST EXPENDITURE | 6a: Actual to Forecast Expenditure</v>
      </c>
      <c r="N7410" s="9" t="str">
        <f t="shared" si="115"/>
        <v>SCHEDULE 6: REPORT ON ACTUAL TO FORECAST EXPENDITURE | 6a: Actual to Forecast Expenditure | By category | % Variance (a)/(b)-1 | Corporate overheads</v>
      </c>
    </row>
    <row r="7411" spans="1:14" hidden="1">
      <c r="A7411" t="s">
        <v>3</v>
      </c>
      <c r="B7411">
        <v>2012</v>
      </c>
      <c r="C7411" t="s">
        <v>205</v>
      </c>
      <c r="D7411" t="s">
        <v>210</v>
      </c>
      <c r="E7411" t="s">
        <v>101</v>
      </c>
      <c r="F7411" t="s">
        <v>334</v>
      </c>
      <c r="G7411">
        <v>14</v>
      </c>
      <c r="H7411" t="s">
        <v>76</v>
      </c>
      <c r="I7411">
        <v>2012</v>
      </c>
      <c r="J7411" t="s">
        <v>92</v>
      </c>
      <c r="K7411" t="s">
        <v>81</v>
      </c>
      <c r="M7411" s="9" t="str">
        <f>Data[[#This Row],[schedule]]&amp;" | "&amp;Data[[#This Row],[section]]</f>
        <v>SCHEDULE 6: REPORT ON ACTUAL TO FORECAST EXPENDITURE | 6a: Actual to Forecast Expenditure</v>
      </c>
      <c r="N7411" s="9" t="str">
        <f t="shared" si="115"/>
        <v>SCHEDULE 6: REPORT ON ACTUAL TO FORECAST EXPENDITURE | 6a: Actual to Forecast Expenditure | By category | Actual for Period to Date (a) | Corporate overheads</v>
      </c>
    </row>
    <row r="7412" spans="1:14" hidden="1">
      <c r="A7412" t="s">
        <v>3</v>
      </c>
      <c r="B7412">
        <v>2012</v>
      </c>
      <c r="C7412" t="s">
        <v>205</v>
      </c>
      <c r="D7412" t="s">
        <v>210</v>
      </c>
      <c r="E7412" t="s">
        <v>101</v>
      </c>
      <c r="F7412" t="s">
        <v>335</v>
      </c>
      <c r="G7412">
        <v>14</v>
      </c>
      <c r="H7412" t="s">
        <v>76</v>
      </c>
      <c r="I7412">
        <v>2012</v>
      </c>
      <c r="J7412" t="s">
        <v>92</v>
      </c>
      <c r="K7412" t="s">
        <v>458</v>
      </c>
      <c r="L7412">
        <v>0</v>
      </c>
      <c r="M7412" s="9" t="str">
        <f>Data[[#This Row],[schedule]]&amp;" | "&amp;Data[[#This Row],[section]]</f>
        <v>SCHEDULE 6: REPORT ON ACTUAL TO FORECAST EXPENDITURE | 6a: Actual to Forecast Expenditure</v>
      </c>
      <c r="N7412" s="9" t="str">
        <f t="shared" si="115"/>
        <v>SCHEDULE 6: REPORT ON ACTUAL TO FORECAST EXPENDITURE | 6a: Actual to Forecast Expenditure | By category | Forecast for Period to Date (b) | Corporate overheads</v>
      </c>
    </row>
    <row r="7413" spans="1:14" hidden="1">
      <c r="A7413" t="s">
        <v>3</v>
      </c>
      <c r="B7413">
        <v>2012</v>
      </c>
      <c r="C7413" t="s">
        <v>205</v>
      </c>
      <c r="D7413" t="s">
        <v>210</v>
      </c>
      <c r="E7413" t="s">
        <v>101</v>
      </c>
      <c r="F7413" t="s">
        <v>333</v>
      </c>
      <c r="G7413">
        <v>14</v>
      </c>
      <c r="H7413" t="s">
        <v>76</v>
      </c>
      <c r="I7413">
        <v>2012</v>
      </c>
      <c r="J7413" t="s">
        <v>93</v>
      </c>
      <c r="K7413" t="s">
        <v>1010</v>
      </c>
      <c r="M7413" s="9" t="str">
        <f>Data[[#This Row],[schedule]]&amp;" | "&amp;Data[[#This Row],[section]]</f>
        <v>SCHEDULE 6: REPORT ON ACTUAL TO FORECAST EXPENDITURE | 6a: Actual to Forecast Expenditure</v>
      </c>
      <c r="N7413" s="9" t="str">
        <f t="shared" si="115"/>
        <v>SCHEDULE 6: REPORT ON ACTUAL TO FORECAST EXPENDITURE | 6a: Actual to Forecast Expenditure | By category | % Variance (a)/(b)-1 | Corporate overheads</v>
      </c>
    </row>
    <row r="7414" spans="1:14" hidden="1">
      <c r="A7414" t="s">
        <v>3</v>
      </c>
      <c r="B7414">
        <v>2012</v>
      </c>
      <c r="C7414" t="s">
        <v>205</v>
      </c>
      <c r="D7414" t="s">
        <v>210</v>
      </c>
      <c r="E7414" t="s">
        <v>101</v>
      </c>
      <c r="F7414" t="s">
        <v>331</v>
      </c>
      <c r="G7414">
        <v>15</v>
      </c>
      <c r="H7414" t="s">
        <v>77</v>
      </c>
      <c r="I7414">
        <v>2012</v>
      </c>
      <c r="J7414" t="s">
        <v>92</v>
      </c>
      <c r="K7414" t="s">
        <v>2945</v>
      </c>
      <c r="L7414">
        <v>20916.383491523709</v>
      </c>
      <c r="M7414" s="9" t="str">
        <f>Data[[#This Row],[schedule]]&amp;" | "&amp;Data[[#This Row],[section]]</f>
        <v>SCHEDULE 6: REPORT ON ACTUAL TO FORECAST EXPENDITURE | 6a: Actual to Forecast Expenditure</v>
      </c>
      <c r="N7414" s="9" t="str">
        <f t="shared" si="115"/>
        <v>SCHEDULE 6: REPORT ON ACTUAL TO FORECAST EXPENDITURE | 6a: Actual to Forecast Expenditure | By category | Actual for Current Disclosure Year (a) | Asset management and airport operations</v>
      </c>
    </row>
    <row r="7415" spans="1:14" hidden="1">
      <c r="A7415" t="s">
        <v>3</v>
      </c>
      <c r="B7415">
        <v>2012</v>
      </c>
      <c r="C7415" t="s">
        <v>205</v>
      </c>
      <c r="D7415" t="s">
        <v>210</v>
      </c>
      <c r="E7415" t="s">
        <v>101</v>
      </c>
      <c r="F7415" t="s">
        <v>332</v>
      </c>
      <c r="G7415">
        <v>15</v>
      </c>
      <c r="H7415" t="s">
        <v>77</v>
      </c>
      <c r="I7415">
        <v>2012</v>
      </c>
      <c r="J7415" t="s">
        <v>92</v>
      </c>
      <c r="K7415" t="s">
        <v>458</v>
      </c>
      <c r="L7415">
        <v>0</v>
      </c>
      <c r="M7415" s="9" t="str">
        <f>Data[[#This Row],[schedule]]&amp;" | "&amp;Data[[#This Row],[section]]</f>
        <v>SCHEDULE 6: REPORT ON ACTUAL TO FORECAST EXPENDITURE | 6a: Actual to Forecast Expenditure</v>
      </c>
      <c r="N7415" s="9" t="str">
        <f t="shared" si="115"/>
        <v>SCHEDULE 6: REPORT ON ACTUAL TO FORECAST EXPENDITURE | 6a: Actual to Forecast Expenditure | By category | Forecast for Current Disclosure Year (b) | Asset management and airport operations</v>
      </c>
    </row>
    <row r="7416" spans="1:14" hidden="1">
      <c r="A7416" t="s">
        <v>3</v>
      </c>
      <c r="B7416">
        <v>2012</v>
      </c>
      <c r="C7416" t="s">
        <v>205</v>
      </c>
      <c r="D7416" t="s">
        <v>210</v>
      </c>
      <c r="E7416" t="s">
        <v>101</v>
      </c>
      <c r="F7416" t="s">
        <v>333</v>
      </c>
      <c r="G7416">
        <v>15</v>
      </c>
      <c r="H7416" t="s">
        <v>77</v>
      </c>
      <c r="I7416">
        <v>2012</v>
      </c>
      <c r="J7416" t="s">
        <v>93</v>
      </c>
      <c r="K7416" t="s">
        <v>1010</v>
      </c>
      <c r="M7416" s="9" t="str">
        <f>Data[[#This Row],[schedule]]&amp;" | "&amp;Data[[#This Row],[section]]</f>
        <v>SCHEDULE 6: REPORT ON ACTUAL TO FORECAST EXPENDITURE | 6a: Actual to Forecast Expenditure</v>
      </c>
      <c r="N7416" s="9" t="str">
        <f t="shared" si="115"/>
        <v>SCHEDULE 6: REPORT ON ACTUAL TO FORECAST EXPENDITURE | 6a: Actual to Forecast Expenditure | By category | % Variance (a)/(b)-1 | Asset management and airport operations</v>
      </c>
    </row>
    <row r="7417" spans="1:14" hidden="1">
      <c r="A7417" t="s">
        <v>3</v>
      </c>
      <c r="B7417">
        <v>2012</v>
      </c>
      <c r="C7417" t="s">
        <v>205</v>
      </c>
      <c r="D7417" t="s">
        <v>210</v>
      </c>
      <c r="E7417" t="s">
        <v>101</v>
      </c>
      <c r="F7417" t="s">
        <v>334</v>
      </c>
      <c r="G7417">
        <v>15</v>
      </c>
      <c r="H7417" t="s">
        <v>77</v>
      </c>
      <c r="I7417">
        <v>2012</v>
      </c>
      <c r="J7417" t="s">
        <v>92</v>
      </c>
      <c r="K7417" t="s">
        <v>81</v>
      </c>
      <c r="M7417" s="9" t="str">
        <f>Data[[#This Row],[schedule]]&amp;" | "&amp;Data[[#This Row],[section]]</f>
        <v>SCHEDULE 6: REPORT ON ACTUAL TO FORECAST EXPENDITURE | 6a: Actual to Forecast Expenditure</v>
      </c>
      <c r="N7417" s="9" t="str">
        <f t="shared" si="115"/>
        <v>SCHEDULE 6: REPORT ON ACTUAL TO FORECAST EXPENDITURE | 6a: Actual to Forecast Expenditure | By category | Actual for Period to Date (a) | Asset management and airport operations</v>
      </c>
    </row>
    <row r="7418" spans="1:14" hidden="1">
      <c r="A7418" t="s">
        <v>3</v>
      </c>
      <c r="B7418">
        <v>2012</v>
      </c>
      <c r="C7418" t="s">
        <v>205</v>
      </c>
      <c r="D7418" t="s">
        <v>210</v>
      </c>
      <c r="E7418" t="s">
        <v>101</v>
      </c>
      <c r="F7418" t="s">
        <v>335</v>
      </c>
      <c r="G7418">
        <v>15</v>
      </c>
      <c r="H7418" t="s">
        <v>77</v>
      </c>
      <c r="I7418">
        <v>2012</v>
      </c>
      <c r="J7418" t="s">
        <v>92</v>
      </c>
      <c r="K7418" t="s">
        <v>458</v>
      </c>
      <c r="L7418">
        <v>0</v>
      </c>
      <c r="M7418" s="9" t="str">
        <f>Data[[#This Row],[schedule]]&amp;" | "&amp;Data[[#This Row],[section]]</f>
        <v>SCHEDULE 6: REPORT ON ACTUAL TO FORECAST EXPENDITURE | 6a: Actual to Forecast Expenditure</v>
      </c>
      <c r="N7418" s="9" t="str">
        <f t="shared" si="115"/>
        <v>SCHEDULE 6: REPORT ON ACTUAL TO FORECAST EXPENDITURE | 6a: Actual to Forecast Expenditure | By category | Forecast for Period to Date (b) | Asset management and airport operations</v>
      </c>
    </row>
    <row r="7419" spans="1:14" hidden="1">
      <c r="A7419" t="s">
        <v>3</v>
      </c>
      <c r="B7419">
        <v>2012</v>
      </c>
      <c r="C7419" t="s">
        <v>205</v>
      </c>
      <c r="D7419" t="s">
        <v>210</v>
      </c>
      <c r="E7419" t="s">
        <v>101</v>
      </c>
      <c r="F7419" t="s">
        <v>333</v>
      </c>
      <c r="G7419">
        <v>15</v>
      </c>
      <c r="H7419" t="s">
        <v>77</v>
      </c>
      <c r="I7419">
        <v>2012</v>
      </c>
      <c r="J7419" t="s">
        <v>93</v>
      </c>
      <c r="K7419" t="s">
        <v>1010</v>
      </c>
      <c r="M7419" s="9" t="str">
        <f>Data[[#This Row],[schedule]]&amp;" | "&amp;Data[[#This Row],[section]]</f>
        <v>SCHEDULE 6: REPORT ON ACTUAL TO FORECAST EXPENDITURE | 6a: Actual to Forecast Expenditure</v>
      </c>
      <c r="N7419" s="9" t="str">
        <f t="shared" si="115"/>
        <v>SCHEDULE 6: REPORT ON ACTUAL TO FORECAST EXPENDITURE | 6a: Actual to Forecast Expenditure | By category | % Variance (a)/(b)-1 | Asset management and airport operations</v>
      </c>
    </row>
    <row r="7420" spans="1:14" hidden="1">
      <c r="A7420" t="s">
        <v>3</v>
      </c>
      <c r="B7420">
        <v>2012</v>
      </c>
      <c r="C7420" t="s">
        <v>205</v>
      </c>
      <c r="D7420" t="s">
        <v>210</v>
      </c>
      <c r="E7420" t="s">
        <v>101</v>
      </c>
      <c r="F7420" t="s">
        <v>331</v>
      </c>
      <c r="G7420">
        <v>16</v>
      </c>
      <c r="H7420" t="s">
        <v>78</v>
      </c>
      <c r="I7420">
        <v>2012</v>
      </c>
      <c r="J7420" t="s">
        <v>92</v>
      </c>
      <c r="K7420" t="s">
        <v>2946</v>
      </c>
      <c r="L7420">
        <v>31657.811895241612</v>
      </c>
      <c r="M7420" s="9" t="str">
        <f>Data[[#This Row],[schedule]]&amp;" | "&amp;Data[[#This Row],[section]]</f>
        <v>SCHEDULE 6: REPORT ON ACTUAL TO FORECAST EXPENDITURE | 6a: Actual to Forecast Expenditure</v>
      </c>
      <c r="N7420" s="9" t="str">
        <f t="shared" si="115"/>
        <v>SCHEDULE 6: REPORT ON ACTUAL TO FORECAST EXPENDITURE | 6a: Actual to Forecast Expenditure | By category | Actual for Current Disclosure Year (a) | Asset maintenance</v>
      </c>
    </row>
    <row r="7421" spans="1:14" hidden="1">
      <c r="A7421" t="s">
        <v>3</v>
      </c>
      <c r="B7421">
        <v>2012</v>
      </c>
      <c r="C7421" t="s">
        <v>205</v>
      </c>
      <c r="D7421" t="s">
        <v>210</v>
      </c>
      <c r="E7421" t="s">
        <v>101</v>
      </c>
      <c r="F7421" t="s">
        <v>332</v>
      </c>
      <c r="G7421">
        <v>16</v>
      </c>
      <c r="H7421" t="s">
        <v>78</v>
      </c>
      <c r="I7421">
        <v>2012</v>
      </c>
      <c r="J7421" t="s">
        <v>92</v>
      </c>
      <c r="K7421" t="s">
        <v>458</v>
      </c>
      <c r="L7421">
        <v>0</v>
      </c>
      <c r="M7421" s="9" t="str">
        <f>Data[[#This Row],[schedule]]&amp;" | "&amp;Data[[#This Row],[section]]</f>
        <v>SCHEDULE 6: REPORT ON ACTUAL TO FORECAST EXPENDITURE | 6a: Actual to Forecast Expenditure</v>
      </c>
      <c r="N7421" s="9" t="str">
        <f t="shared" si="115"/>
        <v>SCHEDULE 6: REPORT ON ACTUAL TO FORECAST EXPENDITURE | 6a: Actual to Forecast Expenditure | By category | Forecast for Current Disclosure Year (b) | Asset maintenance</v>
      </c>
    </row>
    <row r="7422" spans="1:14" hidden="1">
      <c r="A7422" t="s">
        <v>3</v>
      </c>
      <c r="B7422">
        <v>2012</v>
      </c>
      <c r="C7422" t="s">
        <v>205</v>
      </c>
      <c r="D7422" t="s">
        <v>210</v>
      </c>
      <c r="E7422" t="s">
        <v>101</v>
      </c>
      <c r="F7422" t="s">
        <v>333</v>
      </c>
      <c r="G7422">
        <v>16</v>
      </c>
      <c r="H7422" t="s">
        <v>78</v>
      </c>
      <c r="I7422">
        <v>2012</v>
      </c>
      <c r="J7422" t="s">
        <v>93</v>
      </c>
      <c r="K7422" t="s">
        <v>1010</v>
      </c>
      <c r="M7422" s="9" t="str">
        <f>Data[[#This Row],[schedule]]&amp;" | "&amp;Data[[#This Row],[section]]</f>
        <v>SCHEDULE 6: REPORT ON ACTUAL TO FORECAST EXPENDITURE | 6a: Actual to Forecast Expenditure</v>
      </c>
      <c r="N7422" s="9" t="str">
        <f t="shared" si="115"/>
        <v>SCHEDULE 6: REPORT ON ACTUAL TO FORECAST EXPENDITURE | 6a: Actual to Forecast Expenditure | By category | % Variance (a)/(b)-1 | Asset maintenance</v>
      </c>
    </row>
    <row r="7423" spans="1:14" hidden="1">
      <c r="A7423" t="s">
        <v>3</v>
      </c>
      <c r="B7423">
        <v>2012</v>
      </c>
      <c r="C7423" t="s">
        <v>205</v>
      </c>
      <c r="D7423" t="s">
        <v>210</v>
      </c>
      <c r="E7423" t="s">
        <v>101</v>
      </c>
      <c r="F7423" t="s">
        <v>334</v>
      </c>
      <c r="G7423">
        <v>16</v>
      </c>
      <c r="H7423" t="s">
        <v>78</v>
      </c>
      <c r="I7423">
        <v>2012</v>
      </c>
      <c r="J7423" t="s">
        <v>92</v>
      </c>
      <c r="K7423" t="s">
        <v>81</v>
      </c>
      <c r="M7423" s="9" t="str">
        <f>Data[[#This Row],[schedule]]&amp;" | "&amp;Data[[#This Row],[section]]</f>
        <v>SCHEDULE 6: REPORT ON ACTUAL TO FORECAST EXPENDITURE | 6a: Actual to Forecast Expenditure</v>
      </c>
      <c r="N7423" s="9" t="str">
        <f t="shared" si="115"/>
        <v>SCHEDULE 6: REPORT ON ACTUAL TO FORECAST EXPENDITURE | 6a: Actual to Forecast Expenditure | By category | Actual for Period to Date (a) | Asset maintenance</v>
      </c>
    </row>
    <row r="7424" spans="1:14" hidden="1">
      <c r="A7424" t="s">
        <v>3</v>
      </c>
      <c r="B7424">
        <v>2012</v>
      </c>
      <c r="C7424" t="s">
        <v>205</v>
      </c>
      <c r="D7424" t="s">
        <v>210</v>
      </c>
      <c r="E7424" t="s">
        <v>101</v>
      </c>
      <c r="F7424" t="s">
        <v>335</v>
      </c>
      <c r="G7424">
        <v>16</v>
      </c>
      <c r="H7424" t="s">
        <v>78</v>
      </c>
      <c r="I7424">
        <v>2012</v>
      </c>
      <c r="J7424" t="s">
        <v>92</v>
      </c>
      <c r="K7424" t="s">
        <v>458</v>
      </c>
      <c r="L7424">
        <v>0</v>
      </c>
      <c r="M7424" s="9" t="str">
        <f>Data[[#This Row],[schedule]]&amp;" | "&amp;Data[[#This Row],[section]]</f>
        <v>SCHEDULE 6: REPORT ON ACTUAL TO FORECAST EXPENDITURE | 6a: Actual to Forecast Expenditure</v>
      </c>
      <c r="N7424" s="9" t="str">
        <f t="shared" si="115"/>
        <v>SCHEDULE 6: REPORT ON ACTUAL TO FORECAST EXPENDITURE | 6a: Actual to Forecast Expenditure | By category | Forecast for Period to Date (b) | Asset maintenance</v>
      </c>
    </row>
    <row r="7425" spans="1:14" hidden="1">
      <c r="A7425" t="s">
        <v>3</v>
      </c>
      <c r="B7425">
        <v>2012</v>
      </c>
      <c r="C7425" t="s">
        <v>205</v>
      </c>
      <c r="D7425" t="s">
        <v>210</v>
      </c>
      <c r="E7425" t="s">
        <v>101</v>
      </c>
      <c r="F7425" t="s">
        <v>333</v>
      </c>
      <c r="G7425">
        <v>16</v>
      </c>
      <c r="H7425" t="s">
        <v>78</v>
      </c>
      <c r="I7425">
        <v>2012</v>
      </c>
      <c r="J7425" t="s">
        <v>93</v>
      </c>
      <c r="K7425" t="s">
        <v>1010</v>
      </c>
      <c r="M7425" s="9" t="str">
        <f>Data[[#This Row],[schedule]]&amp;" | "&amp;Data[[#This Row],[section]]</f>
        <v>SCHEDULE 6: REPORT ON ACTUAL TO FORECAST EXPENDITURE | 6a: Actual to Forecast Expenditure</v>
      </c>
      <c r="N7425" s="9" t="str">
        <f t="shared" si="115"/>
        <v>SCHEDULE 6: REPORT ON ACTUAL TO FORECAST EXPENDITURE | 6a: Actual to Forecast Expenditure | By category | % Variance (a)/(b)-1 | Asset maintenance</v>
      </c>
    </row>
    <row r="7426" spans="1:14" hidden="1">
      <c r="A7426" t="s">
        <v>3</v>
      </c>
      <c r="B7426">
        <v>2012</v>
      </c>
      <c r="C7426" t="s">
        <v>205</v>
      </c>
      <c r="D7426" t="s">
        <v>210</v>
      </c>
      <c r="E7426" t="s">
        <v>101</v>
      </c>
      <c r="F7426" t="s">
        <v>331</v>
      </c>
      <c r="G7426">
        <v>17</v>
      </c>
      <c r="H7426" t="s">
        <v>79</v>
      </c>
      <c r="I7426">
        <v>2012</v>
      </c>
      <c r="J7426" t="s">
        <v>92</v>
      </c>
      <c r="K7426" t="s">
        <v>2795</v>
      </c>
      <c r="L7426">
        <v>79667.710594892589</v>
      </c>
      <c r="M7426" s="9" t="str">
        <f>Data[[#This Row],[schedule]]&amp;" | "&amp;Data[[#This Row],[section]]</f>
        <v>SCHEDULE 6: REPORT ON ACTUAL TO FORECAST EXPENDITURE | 6a: Actual to Forecast Expenditure</v>
      </c>
      <c r="N7426" s="9" t="str">
        <f t="shared" ref="N7426:N7489" si="116">SUBSTITUTE(SUBSTITUTE(SUBSTITUTE(C7426&amp;" | "&amp;D7426&amp;" | "&amp;E7426&amp;" | "&amp;F7426&amp;" | "&amp;H7426," |  |  | "," | ")," |  |  | "," | ")," |  | "," | ")</f>
        <v>SCHEDULE 6: REPORT ON ACTUAL TO FORECAST EXPENDITURE | 6a: Actual to Forecast Expenditure | By category | Actual for Current Disclosure Year (a) | Total operational expenditure</v>
      </c>
    </row>
    <row r="7427" spans="1:14" hidden="1">
      <c r="A7427" t="s">
        <v>3</v>
      </c>
      <c r="B7427">
        <v>2012</v>
      </c>
      <c r="C7427" t="s">
        <v>205</v>
      </c>
      <c r="D7427" t="s">
        <v>210</v>
      </c>
      <c r="E7427" t="s">
        <v>101</v>
      </c>
      <c r="F7427" t="s">
        <v>332</v>
      </c>
      <c r="G7427">
        <v>17</v>
      </c>
      <c r="H7427" t="s">
        <v>79</v>
      </c>
      <c r="I7427">
        <v>2012</v>
      </c>
      <c r="J7427" t="s">
        <v>92</v>
      </c>
      <c r="K7427" t="s">
        <v>2947</v>
      </c>
      <c r="L7427">
        <v>58888.645933958047</v>
      </c>
      <c r="M7427" s="9" t="str">
        <f>Data[[#This Row],[schedule]]&amp;" | "&amp;Data[[#This Row],[section]]</f>
        <v>SCHEDULE 6: REPORT ON ACTUAL TO FORECAST EXPENDITURE | 6a: Actual to Forecast Expenditure</v>
      </c>
      <c r="N7427" s="9" t="str">
        <f t="shared" si="116"/>
        <v>SCHEDULE 6: REPORT ON ACTUAL TO FORECAST EXPENDITURE | 6a: Actual to Forecast Expenditure | By category | Forecast for Current Disclosure Year (b) | Total operational expenditure</v>
      </c>
    </row>
    <row r="7428" spans="1:14" hidden="1">
      <c r="A7428" t="s">
        <v>3</v>
      </c>
      <c r="B7428">
        <v>2012</v>
      </c>
      <c r="C7428" t="s">
        <v>205</v>
      </c>
      <c r="D7428" t="s">
        <v>210</v>
      </c>
      <c r="E7428" t="s">
        <v>101</v>
      </c>
      <c r="F7428" t="s">
        <v>333</v>
      </c>
      <c r="G7428">
        <v>17</v>
      </c>
      <c r="H7428" t="s">
        <v>79</v>
      </c>
      <c r="I7428">
        <v>2012</v>
      </c>
      <c r="J7428" t="s">
        <v>93</v>
      </c>
      <c r="K7428" t="s">
        <v>2948</v>
      </c>
      <c r="L7428">
        <v>0.352853497162045</v>
      </c>
      <c r="M7428" s="9" t="str">
        <f>Data[[#This Row],[schedule]]&amp;" | "&amp;Data[[#This Row],[section]]</f>
        <v>SCHEDULE 6: REPORT ON ACTUAL TO FORECAST EXPENDITURE | 6a: Actual to Forecast Expenditure</v>
      </c>
      <c r="N7428" s="9" t="str">
        <f t="shared" si="116"/>
        <v>SCHEDULE 6: REPORT ON ACTUAL TO FORECAST EXPENDITURE | 6a: Actual to Forecast Expenditure | By category | % Variance (a)/(b)-1 | Total operational expenditure</v>
      </c>
    </row>
    <row r="7429" spans="1:14" hidden="1">
      <c r="A7429" t="s">
        <v>3</v>
      </c>
      <c r="B7429">
        <v>2012</v>
      </c>
      <c r="C7429" t="s">
        <v>205</v>
      </c>
      <c r="D7429" t="s">
        <v>210</v>
      </c>
      <c r="E7429" t="s">
        <v>101</v>
      </c>
      <c r="F7429" t="s">
        <v>334</v>
      </c>
      <c r="G7429">
        <v>17</v>
      </c>
      <c r="H7429" t="s">
        <v>79</v>
      </c>
      <c r="I7429">
        <v>2012</v>
      </c>
      <c r="J7429" t="s">
        <v>92</v>
      </c>
      <c r="K7429" t="s">
        <v>2949</v>
      </c>
      <c r="L7429">
        <v>334511.71059489262</v>
      </c>
      <c r="M7429" s="9" t="str">
        <f>Data[[#This Row],[schedule]]&amp;" | "&amp;Data[[#This Row],[section]]</f>
        <v>SCHEDULE 6: REPORT ON ACTUAL TO FORECAST EXPENDITURE | 6a: Actual to Forecast Expenditure</v>
      </c>
      <c r="N7429" s="9" t="str">
        <f t="shared" si="116"/>
        <v>SCHEDULE 6: REPORT ON ACTUAL TO FORECAST EXPENDITURE | 6a: Actual to Forecast Expenditure | By category | Actual for Period to Date (a) | Total operational expenditure</v>
      </c>
    </row>
    <row r="7430" spans="1:14" hidden="1">
      <c r="A7430" t="s">
        <v>3</v>
      </c>
      <c r="B7430">
        <v>2012</v>
      </c>
      <c r="C7430" t="s">
        <v>205</v>
      </c>
      <c r="D7430" t="s">
        <v>210</v>
      </c>
      <c r="E7430" t="s">
        <v>101</v>
      </c>
      <c r="F7430" t="s">
        <v>335</v>
      </c>
      <c r="G7430">
        <v>17</v>
      </c>
      <c r="H7430" t="s">
        <v>79</v>
      </c>
      <c r="I7430">
        <v>2012</v>
      </c>
      <c r="J7430" t="s">
        <v>92</v>
      </c>
      <c r="K7430" t="s">
        <v>2950</v>
      </c>
      <c r="L7430">
        <v>271662.80764482432</v>
      </c>
      <c r="M7430" s="9" t="str">
        <f>Data[[#This Row],[schedule]]&amp;" | "&amp;Data[[#This Row],[section]]</f>
        <v>SCHEDULE 6: REPORT ON ACTUAL TO FORECAST EXPENDITURE | 6a: Actual to Forecast Expenditure</v>
      </c>
      <c r="N7430" s="9" t="str">
        <f t="shared" si="116"/>
        <v>SCHEDULE 6: REPORT ON ACTUAL TO FORECAST EXPENDITURE | 6a: Actual to Forecast Expenditure | By category | Forecast for Period to Date (b) | Total operational expenditure</v>
      </c>
    </row>
    <row r="7431" spans="1:14" hidden="1">
      <c r="A7431" t="s">
        <v>3</v>
      </c>
      <c r="B7431">
        <v>2012</v>
      </c>
      <c r="C7431" t="s">
        <v>205</v>
      </c>
      <c r="D7431" t="s">
        <v>210</v>
      </c>
      <c r="E7431" t="s">
        <v>101</v>
      </c>
      <c r="F7431" t="s">
        <v>333</v>
      </c>
      <c r="G7431">
        <v>17</v>
      </c>
      <c r="H7431" t="s">
        <v>79</v>
      </c>
      <c r="I7431">
        <v>2012</v>
      </c>
      <c r="J7431" t="s">
        <v>93</v>
      </c>
      <c r="K7431" t="s">
        <v>2951</v>
      </c>
      <c r="L7431">
        <v>0.23134894133994921</v>
      </c>
      <c r="M7431" s="9" t="str">
        <f>Data[[#This Row],[schedule]]&amp;" | "&amp;Data[[#This Row],[section]]</f>
        <v>SCHEDULE 6: REPORT ON ACTUAL TO FORECAST EXPENDITURE | 6a: Actual to Forecast Expenditure</v>
      </c>
      <c r="N7431" s="9" t="str">
        <f t="shared" si="116"/>
        <v>SCHEDULE 6: REPORT ON ACTUAL TO FORECAST EXPENDITURE | 6a: Actual to Forecast Expenditure | By category | % Variance (a)/(b)-1 | Total operational expenditure</v>
      </c>
    </row>
    <row r="7432" spans="1:14" hidden="1">
      <c r="A7432" t="s">
        <v>3</v>
      </c>
      <c r="B7432">
        <v>2012</v>
      </c>
      <c r="C7432" t="s">
        <v>205</v>
      </c>
      <c r="D7432" t="s">
        <v>211</v>
      </c>
      <c r="E7432" t="s">
        <v>101</v>
      </c>
      <c r="F7432" t="s">
        <v>95</v>
      </c>
      <c r="G7432">
        <v>78</v>
      </c>
      <c r="H7432" t="s">
        <v>69</v>
      </c>
      <c r="I7432">
        <v>2008</v>
      </c>
      <c r="J7432" t="s">
        <v>92</v>
      </c>
      <c r="K7432" t="s">
        <v>2952</v>
      </c>
      <c r="L7432">
        <v>106313.48386047631</v>
      </c>
      <c r="M7432" s="9" t="str">
        <f>Data[[#This Row],[schedule]]&amp;" | "&amp;Data[[#This Row],[section]]</f>
        <v>SCHEDULE 6: REPORT ON ACTUAL TO FORECAST EXPENDITURE | 6b: Forecast Expenditure</v>
      </c>
      <c r="N7432" s="9" t="str">
        <f t="shared" si="116"/>
        <v>SCHEDULE 6: REPORT ON ACTUAL TO FORECAST EXPENDITURE | 6b: Forecast Expenditure | By category | Pricing Period Starting Year | Capacity growth</v>
      </c>
    </row>
    <row r="7433" spans="1:14" hidden="1">
      <c r="A7433" t="s">
        <v>3</v>
      </c>
      <c r="B7433">
        <v>2012</v>
      </c>
      <c r="C7433" t="s">
        <v>205</v>
      </c>
      <c r="D7433" t="s">
        <v>211</v>
      </c>
      <c r="E7433" t="s">
        <v>101</v>
      </c>
      <c r="F7433" t="s">
        <v>96</v>
      </c>
      <c r="G7433">
        <v>78</v>
      </c>
      <c r="H7433" t="s">
        <v>69</v>
      </c>
      <c r="I7433">
        <v>2009</v>
      </c>
      <c r="J7433" t="s">
        <v>92</v>
      </c>
      <c r="K7433" t="s">
        <v>2953</v>
      </c>
      <c r="L7433">
        <v>40587.808745749549</v>
      </c>
      <c r="M7433" s="9" t="str">
        <f>Data[[#This Row],[schedule]]&amp;" | "&amp;Data[[#This Row],[section]]</f>
        <v>SCHEDULE 6: REPORT ON ACTUAL TO FORECAST EXPENDITURE | 6b: Forecast Expenditure</v>
      </c>
      <c r="N7433" s="9" t="str">
        <f t="shared" si="116"/>
        <v>SCHEDULE 6: REPORT ON ACTUAL TO FORECAST EXPENDITURE | 6b: Forecast Expenditure | By category | Pricing Period Starting Year + 1 | Capacity growth</v>
      </c>
    </row>
    <row r="7434" spans="1:14" hidden="1">
      <c r="A7434" t="s">
        <v>3</v>
      </c>
      <c r="B7434">
        <v>2012</v>
      </c>
      <c r="C7434" t="s">
        <v>205</v>
      </c>
      <c r="D7434" t="s">
        <v>211</v>
      </c>
      <c r="E7434" t="s">
        <v>101</v>
      </c>
      <c r="F7434" t="s">
        <v>97</v>
      </c>
      <c r="G7434">
        <v>78</v>
      </c>
      <c r="H7434" t="s">
        <v>69</v>
      </c>
      <c r="I7434">
        <v>2010</v>
      </c>
      <c r="J7434" t="s">
        <v>92</v>
      </c>
      <c r="K7434" t="s">
        <v>2954</v>
      </c>
      <c r="L7434">
        <v>20581.90272840804</v>
      </c>
      <c r="M7434" s="9" t="str">
        <f>Data[[#This Row],[schedule]]&amp;" | "&amp;Data[[#This Row],[section]]</f>
        <v>SCHEDULE 6: REPORT ON ACTUAL TO FORECAST EXPENDITURE | 6b: Forecast Expenditure</v>
      </c>
      <c r="N7434" s="9" t="str">
        <f t="shared" si="116"/>
        <v>SCHEDULE 6: REPORT ON ACTUAL TO FORECAST EXPENDITURE | 6b: Forecast Expenditure | By category | Pricing Period Starting Year + 2 | Capacity growth</v>
      </c>
    </row>
    <row r="7435" spans="1:14" hidden="1">
      <c r="A7435" t="s">
        <v>3</v>
      </c>
      <c r="B7435">
        <v>2012</v>
      </c>
      <c r="C7435" t="s">
        <v>205</v>
      </c>
      <c r="D7435" t="s">
        <v>211</v>
      </c>
      <c r="E7435" t="s">
        <v>101</v>
      </c>
      <c r="F7435" t="s">
        <v>98</v>
      </c>
      <c r="G7435">
        <v>78</v>
      </c>
      <c r="H7435" t="s">
        <v>69</v>
      </c>
      <c r="I7435">
        <v>2011</v>
      </c>
      <c r="J7435" t="s">
        <v>92</v>
      </c>
      <c r="K7435" t="s">
        <v>2955</v>
      </c>
      <c r="L7435">
        <v>15064.67991384052</v>
      </c>
      <c r="M7435" s="9" t="str">
        <f>Data[[#This Row],[schedule]]&amp;" | "&amp;Data[[#This Row],[section]]</f>
        <v>SCHEDULE 6: REPORT ON ACTUAL TO FORECAST EXPENDITURE | 6b: Forecast Expenditure</v>
      </c>
      <c r="N7435" s="9" t="str">
        <f t="shared" si="116"/>
        <v>SCHEDULE 6: REPORT ON ACTUAL TO FORECAST EXPENDITURE | 6b: Forecast Expenditure | By category | Pricing Period Starting Year + 3 | Capacity growth</v>
      </c>
    </row>
    <row r="7436" spans="1:14" hidden="1">
      <c r="A7436" t="s">
        <v>3</v>
      </c>
      <c r="B7436">
        <v>2012</v>
      </c>
      <c r="C7436" t="s">
        <v>205</v>
      </c>
      <c r="D7436" t="s">
        <v>211</v>
      </c>
      <c r="E7436" t="s">
        <v>101</v>
      </c>
      <c r="F7436" t="s">
        <v>99</v>
      </c>
      <c r="G7436">
        <v>78</v>
      </c>
      <c r="H7436" t="s">
        <v>69</v>
      </c>
      <c r="I7436">
        <v>2012</v>
      </c>
      <c r="J7436" t="s">
        <v>92</v>
      </c>
      <c r="K7436" t="s">
        <v>2930</v>
      </c>
      <c r="L7436">
        <v>6719.9200918635779</v>
      </c>
      <c r="M7436" s="9" t="str">
        <f>Data[[#This Row],[schedule]]&amp;" | "&amp;Data[[#This Row],[section]]</f>
        <v>SCHEDULE 6: REPORT ON ACTUAL TO FORECAST EXPENDITURE | 6b: Forecast Expenditure</v>
      </c>
      <c r="N7436" s="9" t="str">
        <f t="shared" si="116"/>
        <v>SCHEDULE 6: REPORT ON ACTUAL TO FORECAST EXPENDITURE | 6b: Forecast Expenditure | By category | Pricing Period Starting Year + 4 | Capacity growth</v>
      </c>
    </row>
    <row r="7437" spans="1:14" hidden="1">
      <c r="A7437" t="s">
        <v>3</v>
      </c>
      <c r="B7437">
        <v>2012</v>
      </c>
      <c r="C7437" t="s">
        <v>205</v>
      </c>
      <c r="D7437" t="s">
        <v>211</v>
      </c>
      <c r="E7437" t="s">
        <v>101</v>
      </c>
      <c r="F7437" t="s">
        <v>95</v>
      </c>
      <c r="G7437">
        <v>79</v>
      </c>
      <c r="H7437" t="s">
        <v>70</v>
      </c>
      <c r="I7437">
        <v>2008</v>
      </c>
      <c r="J7437" t="s">
        <v>92</v>
      </c>
      <c r="K7437" t="s">
        <v>2956</v>
      </c>
      <c r="L7437">
        <v>14921.18448664961</v>
      </c>
      <c r="M7437" s="9" t="str">
        <f>Data[[#This Row],[schedule]]&amp;" | "&amp;Data[[#This Row],[section]]</f>
        <v>SCHEDULE 6: REPORT ON ACTUAL TO FORECAST EXPENDITURE | 6b: Forecast Expenditure</v>
      </c>
      <c r="N7437" s="9" t="str">
        <f t="shared" si="116"/>
        <v>SCHEDULE 6: REPORT ON ACTUAL TO FORECAST EXPENDITURE | 6b: Forecast Expenditure | By category | Pricing Period Starting Year | Asset replacement and renewal</v>
      </c>
    </row>
    <row r="7438" spans="1:14" hidden="1">
      <c r="A7438" t="s">
        <v>3</v>
      </c>
      <c r="B7438">
        <v>2012</v>
      </c>
      <c r="C7438" t="s">
        <v>205</v>
      </c>
      <c r="D7438" t="s">
        <v>211</v>
      </c>
      <c r="E7438" t="s">
        <v>101</v>
      </c>
      <c r="F7438" t="s">
        <v>96</v>
      </c>
      <c r="G7438">
        <v>79</v>
      </c>
      <c r="H7438" t="s">
        <v>70</v>
      </c>
      <c r="I7438">
        <v>2009</v>
      </c>
      <c r="J7438" t="s">
        <v>92</v>
      </c>
      <c r="K7438" t="s">
        <v>2957</v>
      </c>
      <c r="L7438">
        <v>7765.2264163222344</v>
      </c>
      <c r="M7438" s="9" t="str">
        <f>Data[[#This Row],[schedule]]&amp;" | "&amp;Data[[#This Row],[section]]</f>
        <v>SCHEDULE 6: REPORT ON ACTUAL TO FORECAST EXPENDITURE | 6b: Forecast Expenditure</v>
      </c>
      <c r="N7438" s="9" t="str">
        <f t="shared" si="116"/>
        <v>SCHEDULE 6: REPORT ON ACTUAL TO FORECAST EXPENDITURE | 6b: Forecast Expenditure | By category | Pricing Period Starting Year + 1 | Asset replacement and renewal</v>
      </c>
    </row>
    <row r="7439" spans="1:14" hidden="1">
      <c r="A7439" t="s">
        <v>3</v>
      </c>
      <c r="B7439">
        <v>2012</v>
      </c>
      <c r="C7439" t="s">
        <v>205</v>
      </c>
      <c r="D7439" t="s">
        <v>211</v>
      </c>
      <c r="E7439" t="s">
        <v>101</v>
      </c>
      <c r="F7439" t="s">
        <v>97</v>
      </c>
      <c r="G7439">
        <v>79</v>
      </c>
      <c r="H7439" t="s">
        <v>70</v>
      </c>
      <c r="I7439">
        <v>2010</v>
      </c>
      <c r="J7439" t="s">
        <v>92</v>
      </c>
      <c r="K7439" t="s">
        <v>2958</v>
      </c>
      <c r="L7439">
        <v>10322.542263660651</v>
      </c>
      <c r="M7439" s="9" t="str">
        <f>Data[[#This Row],[schedule]]&amp;" | "&amp;Data[[#This Row],[section]]</f>
        <v>SCHEDULE 6: REPORT ON ACTUAL TO FORECAST EXPENDITURE | 6b: Forecast Expenditure</v>
      </c>
      <c r="N7439" s="9" t="str">
        <f t="shared" si="116"/>
        <v>SCHEDULE 6: REPORT ON ACTUAL TO FORECAST EXPENDITURE | 6b: Forecast Expenditure | By category | Pricing Period Starting Year + 2 | Asset replacement and renewal</v>
      </c>
    </row>
    <row r="7440" spans="1:14" hidden="1">
      <c r="A7440" t="s">
        <v>3</v>
      </c>
      <c r="B7440">
        <v>2012</v>
      </c>
      <c r="C7440" t="s">
        <v>205</v>
      </c>
      <c r="D7440" t="s">
        <v>211</v>
      </c>
      <c r="E7440" t="s">
        <v>101</v>
      </c>
      <c r="F7440" t="s">
        <v>98</v>
      </c>
      <c r="G7440">
        <v>79</v>
      </c>
      <c r="H7440" t="s">
        <v>70</v>
      </c>
      <c r="I7440">
        <v>2011</v>
      </c>
      <c r="J7440" t="s">
        <v>92</v>
      </c>
      <c r="K7440" t="s">
        <v>2959</v>
      </c>
      <c r="L7440">
        <v>15570.083460627049</v>
      </c>
      <c r="M7440" s="9" t="str">
        <f>Data[[#This Row],[schedule]]&amp;" | "&amp;Data[[#This Row],[section]]</f>
        <v>SCHEDULE 6: REPORT ON ACTUAL TO FORECAST EXPENDITURE | 6b: Forecast Expenditure</v>
      </c>
      <c r="N7440" s="9" t="str">
        <f t="shared" si="116"/>
        <v>SCHEDULE 6: REPORT ON ACTUAL TO FORECAST EXPENDITURE | 6b: Forecast Expenditure | By category | Pricing Period Starting Year + 3 | Asset replacement and renewal</v>
      </c>
    </row>
    <row r="7441" spans="1:14" hidden="1">
      <c r="A7441" t="s">
        <v>3</v>
      </c>
      <c r="B7441">
        <v>2012</v>
      </c>
      <c r="C7441" t="s">
        <v>205</v>
      </c>
      <c r="D7441" t="s">
        <v>211</v>
      </c>
      <c r="E7441" t="s">
        <v>101</v>
      </c>
      <c r="F7441" t="s">
        <v>99</v>
      </c>
      <c r="G7441">
        <v>79</v>
      </c>
      <c r="H7441" t="s">
        <v>70</v>
      </c>
      <c r="I7441">
        <v>2012</v>
      </c>
      <c r="J7441" t="s">
        <v>92</v>
      </c>
      <c r="K7441" t="s">
        <v>2935</v>
      </c>
      <c r="L7441">
        <v>17432.954201960129</v>
      </c>
      <c r="M7441" s="9" t="str">
        <f>Data[[#This Row],[schedule]]&amp;" | "&amp;Data[[#This Row],[section]]</f>
        <v>SCHEDULE 6: REPORT ON ACTUAL TO FORECAST EXPENDITURE | 6b: Forecast Expenditure</v>
      </c>
      <c r="N7441" s="9" t="str">
        <f t="shared" si="116"/>
        <v>SCHEDULE 6: REPORT ON ACTUAL TO FORECAST EXPENDITURE | 6b: Forecast Expenditure | By category | Pricing Period Starting Year + 4 | Asset replacement and renewal</v>
      </c>
    </row>
    <row r="7442" spans="1:14" hidden="1">
      <c r="A7442" t="s">
        <v>3</v>
      </c>
      <c r="B7442">
        <v>2012</v>
      </c>
      <c r="C7442" t="s">
        <v>205</v>
      </c>
      <c r="D7442" t="s">
        <v>211</v>
      </c>
      <c r="E7442" t="s">
        <v>101</v>
      </c>
      <c r="F7442" t="s">
        <v>95</v>
      </c>
      <c r="G7442">
        <v>80</v>
      </c>
      <c r="H7442" t="s">
        <v>269</v>
      </c>
      <c r="I7442">
        <v>2008</v>
      </c>
      <c r="J7442" t="s">
        <v>92</v>
      </c>
      <c r="K7442" t="s">
        <v>2960</v>
      </c>
      <c r="L7442">
        <v>121234.668347126</v>
      </c>
      <c r="M7442" s="9" t="str">
        <f>Data[[#This Row],[schedule]]&amp;" | "&amp;Data[[#This Row],[section]]</f>
        <v>SCHEDULE 6: REPORT ON ACTUAL TO FORECAST EXPENDITURE | 6b: Forecast Expenditure</v>
      </c>
      <c r="N7442" s="9" t="str">
        <f t="shared" si="116"/>
        <v>SCHEDULE 6: REPORT ON ACTUAL TO FORECAST EXPENDITURE | 6b: Forecast Expenditure | By category | Pricing Period Starting Year | Total forecast capital expenditure</v>
      </c>
    </row>
    <row r="7443" spans="1:14" hidden="1">
      <c r="A7443" t="s">
        <v>3</v>
      </c>
      <c r="B7443">
        <v>2012</v>
      </c>
      <c r="C7443" t="s">
        <v>205</v>
      </c>
      <c r="D7443" t="s">
        <v>211</v>
      </c>
      <c r="E7443" t="s">
        <v>101</v>
      </c>
      <c r="F7443" t="s">
        <v>96</v>
      </c>
      <c r="G7443">
        <v>80</v>
      </c>
      <c r="H7443" t="s">
        <v>269</v>
      </c>
      <c r="I7443">
        <v>2009</v>
      </c>
      <c r="J7443" t="s">
        <v>92</v>
      </c>
      <c r="K7443" t="s">
        <v>2961</v>
      </c>
      <c r="L7443">
        <v>48353.035162071792</v>
      </c>
      <c r="M7443" s="9" t="str">
        <f>Data[[#This Row],[schedule]]&amp;" | "&amp;Data[[#This Row],[section]]</f>
        <v>SCHEDULE 6: REPORT ON ACTUAL TO FORECAST EXPENDITURE | 6b: Forecast Expenditure</v>
      </c>
      <c r="N7443" s="9" t="str">
        <f t="shared" si="116"/>
        <v>SCHEDULE 6: REPORT ON ACTUAL TO FORECAST EXPENDITURE | 6b: Forecast Expenditure | By category | Pricing Period Starting Year + 1 | Total forecast capital expenditure</v>
      </c>
    </row>
    <row r="7444" spans="1:14" hidden="1">
      <c r="A7444" t="s">
        <v>3</v>
      </c>
      <c r="B7444">
        <v>2012</v>
      </c>
      <c r="C7444" t="s">
        <v>205</v>
      </c>
      <c r="D7444" t="s">
        <v>211</v>
      </c>
      <c r="E7444" t="s">
        <v>101</v>
      </c>
      <c r="F7444" t="s">
        <v>97</v>
      </c>
      <c r="G7444">
        <v>80</v>
      </c>
      <c r="H7444" t="s">
        <v>269</v>
      </c>
      <c r="I7444">
        <v>2010</v>
      </c>
      <c r="J7444" t="s">
        <v>92</v>
      </c>
      <c r="K7444" t="s">
        <v>2962</v>
      </c>
      <c r="L7444">
        <v>30904.444992068689</v>
      </c>
      <c r="M7444" s="9" t="str">
        <f>Data[[#This Row],[schedule]]&amp;" | "&amp;Data[[#This Row],[section]]</f>
        <v>SCHEDULE 6: REPORT ON ACTUAL TO FORECAST EXPENDITURE | 6b: Forecast Expenditure</v>
      </c>
      <c r="N7444" s="9" t="str">
        <f t="shared" si="116"/>
        <v>SCHEDULE 6: REPORT ON ACTUAL TO FORECAST EXPENDITURE | 6b: Forecast Expenditure | By category | Pricing Period Starting Year + 2 | Total forecast capital expenditure</v>
      </c>
    </row>
    <row r="7445" spans="1:14" hidden="1">
      <c r="A7445" t="s">
        <v>3</v>
      </c>
      <c r="B7445">
        <v>2012</v>
      </c>
      <c r="C7445" t="s">
        <v>205</v>
      </c>
      <c r="D7445" t="s">
        <v>211</v>
      </c>
      <c r="E7445" t="s">
        <v>101</v>
      </c>
      <c r="F7445" t="s">
        <v>98</v>
      </c>
      <c r="G7445">
        <v>80</v>
      </c>
      <c r="H7445" t="s">
        <v>269</v>
      </c>
      <c r="I7445">
        <v>2011</v>
      </c>
      <c r="J7445" t="s">
        <v>92</v>
      </c>
      <c r="K7445" t="s">
        <v>2963</v>
      </c>
      <c r="L7445">
        <v>30634.763374467559</v>
      </c>
      <c r="M7445" s="9" t="str">
        <f>Data[[#This Row],[schedule]]&amp;" | "&amp;Data[[#This Row],[section]]</f>
        <v>SCHEDULE 6: REPORT ON ACTUAL TO FORECAST EXPENDITURE | 6b: Forecast Expenditure</v>
      </c>
      <c r="N7445" s="9" t="str">
        <f t="shared" si="116"/>
        <v>SCHEDULE 6: REPORT ON ACTUAL TO FORECAST EXPENDITURE | 6b: Forecast Expenditure | By category | Pricing Period Starting Year + 3 | Total forecast capital expenditure</v>
      </c>
    </row>
    <row r="7446" spans="1:14" hidden="1">
      <c r="A7446" t="s">
        <v>3</v>
      </c>
      <c r="B7446">
        <v>2012</v>
      </c>
      <c r="C7446" t="s">
        <v>205</v>
      </c>
      <c r="D7446" t="s">
        <v>211</v>
      </c>
      <c r="E7446" t="s">
        <v>101</v>
      </c>
      <c r="F7446" t="s">
        <v>99</v>
      </c>
      <c r="G7446">
        <v>80</v>
      </c>
      <c r="H7446" t="s">
        <v>269</v>
      </c>
      <c r="I7446">
        <v>2012</v>
      </c>
      <c r="J7446" t="s">
        <v>92</v>
      </c>
      <c r="K7446" t="s">
        <v>2939</v>
      </c>
      <c r="L7446">
        <v>24152.874293823708</v>
      </c>
      <c r="M7446" s="9" t="str">
        <f>Data[[#This Row],[schedule]]&amp;" | "&amp;Data[[#This Row],[section]]</f>
        <v>SCHEDULE 6: REPORT ON ACTUAL TO FORECAST EXPENDITURE | 6b: Forecast Expenditure</v>
      </c>
      <c r="N7446" s="9" t="str">
        <f t="shared" si="116"/>
        <v>SCHEDULE 6: REPORT ON ACTUAL TO FORECAST EXPENDITURE | 6b: Forecast Expenditure | By category | Pricing Period Starting Year + 4 | Total forecast capital expenditure</v>
      </c>
    </row>
    <row r="7447" spans="1:14" hidden="1">
      <c r="A7447" t="s">
        <v>3</v>
      </c>
      <c r="B7447">
        <v>2012</v>
      </c>
      <c r="C7447" t="s">
        <v>205</v>
      </c>
      <c r="D7447" t="s">
        <v>211</v>
      </c>
      <c r="E7447" t="s">
        <v>101</v>
      </c>
      <c r="F7447" t="s">
        <v>95</v>
      </c>
      <c r="G7447">
        <v>82</v>
      </c>
      <c r="H7447" t="s">
        <v>76</v>
      </c>
      <c r="I7447">
        <v>2008</v>
      </c>
      <c r="J7447" t="s">
        <v>92</v>
      </c>
      <c r="K7447" t="s">
        <v>81</v>
      </c>
      <c r="M7447" s="9" t="str">
        <f>Data[[#This Row],[schedule]]&amp;" | "&amp;Data[[#This Row],[section]]</f>
        <v>SCHEDULE 6: REPORT ON ACTUAL TO FORECAST EXPENDITURE | 6b: Forecast Expenditure</v>
      </c>
      <c r="N7447" s="9" t="str">
        <f t="shared" si="116"/>
        <v>SCHEDULE 6: REPORT ON ACTUAL TO FORECAST EXPENDITURE | 6b: Forecast Expenditure | By category | Pricing Period Starting Year | Corporate overheads</v>
      </c>
    </row>
    <row r="7448" spans="1:14" hidden="1">
      <c r="A7448" t="s">
        <v>3</v>
      </c>
      <c r="B7448">
        <v>2012</v>
      </c>
      <c r="C7448" t="s">
        <v>205</v>
      </c>
      <c r="D7448" t="s">
        <v>211</v>
      </c>
      <c r="E7448" t="s">
        <v>101</v>
      </c>
      <c r="F7448" t="s">
        <v>96</v>
      </c>
      <c r="G7448">
        <v>82</v>
      </c>
      <c r="H7448" t="s">
        <v>76</v>
      </c>
      <c r="I7448">
        <v>2009</v>
      </c>
      <c r="J7448" t="s">
        <v>92</v>
      </c>
      <c r="K7448" t="s">
        <v>81</v>
      </c>
      <c r="M7448" s="9" t="str">
        <f>Data[[#This Row],[schedule]]&amp;" | "&amp;Data[[#This Row],[section]]</f>
        <v>SCHEDULE 6: REPORT ON ACTUAL TO FORECAST EXPENDITURE | 6b: Forecast Expenditure</v>
      </c>
      <c r="N7448" s="9" t="str">
        <f t="shared" si="116"/>
        <v>SCHEDULE 6: REPORT ON ACTUAL TO FORECAST EXPENDITURE | 6b: Forecast Expenditure | By category | Pricing Period Starting Year + 1 | Corporate overheads</v>
      </c>
    </row>
    <row r="7449" spans="1:14" hidden="1">
      <c r="A7449" t="s">
        <v>3</v>
      </c>
      <c r="B7449">
        <v>2012</v>
      </c>
      <c r="C7449" t="s">
        <v>205</v>
      </c>
      <c r="D7449" t="s">
        <v>211</v>
      </c>
      <c r="E7449" t="s">
        <v>101</v>
      </c>
      <c r="F7449" t="s">
        <v>97</v>
      </c>
      <c r="G7449">
        <v>82</v>
      </c>
      <c r="H7449" t="s">
        <v>76</v>
      </c>
      <c r="I7449">
        <v>2010</v>
      </c>
      <c r="J7449" t="s">
        <v>92</v>
      </c>
      <c r="K7449" t="s">
        <v>81</v>
      </c>
      <c r="M7449" s="9" t="str">
        <f>Data[[#This Row],[schedule]]&amp;" | "&amp;Data[[#This Row],[section]]</f>
        <v>SCHEDULE 6: REPORT ON ACTUAL TO FORECAST EXPENDITURE | 6b: Forecast Expenditure</v>
      </c>
      <c r="N7449" s="9" t="str">
        <f t="shared" si="116"/>
        <v>SCHEDULE 6: REPORT ON ACTUAL TO FORECAST EXPENDITURE | 6b: Forecast Expenditure | By category | Pricing Period Starting Year + 2 | Corporate overheads</v>
      </c>
    </row>
    <row r="7450" spans="1:14" hidden="1">
      <c r="A7450" t="s">
        <v>3</v>
      </c>
      <c r="B7450">
        <v>2012</v>
      </c>
      <c r="C7450" t="s">
        <v>205</v>
      </c>
      <c r="D7450" t="s">
        <v>211</v>
      </c>
      <c r="E7450" t="s">
        <v>101</v>
      </c>
      <c r="F7450" t="s">
        <v>98</v>
      </c>
      <c r="G7450">
        <v>82</v>
      </c>
      <c r="H7450" t="s">
        <v>76</v>
      </c>
      <c r="I7450">
        <v>2011</v>
      </c>
      <c r="J7450" t="s">
        <v>92</v>
      </c>
      <c r="K7450" t="s">
        <v>81</v>
      </c>
      <c r="M7450" s="9" t="str">
        <f>Data[[#This Row],[schedule]]&amp;" | "&amp;Data[[#This Row],[section]]</f>
        <v>SCHEDULE 6: REPORT ON ACTUAL TO FORECAST EXPENDITURE | 6b: Forecast Expenditure</v>
      </c>
      <c r="N7450" s="9" t="str">
        <f t="shared" si="116"/>
        <v>SCHEDULE 6: REPORT ON ACTUAL TO FORECAST EXPENDITURE | 6b: Forecast Expenditure | By category | Pricing Period Starting Year + 3 | Corporate overheads</v>
      </c>
    </row>
    <row r="7451" spans="1:14" hidden="1">
      <c r="A7451" t="s">
        <v>3</v>
      </c>
      <c r="B7451">
        <v>2012</v>
      </c>
      <c r="C7451" t="s">
        <v>205</v>
      </c>
      <c r="D7451" t="s">
        <v>211</v>
      </c>
      <c r="E7451" t="s">
        <v>101</v>
      </c>
      <c r="F7451" t="s">
        <v>99</v>
      </c>
      <c r="G7451">
        <v>82</v>
      </c>
      <c r="H7451" t="s">
        <v>76</v>
      </c>
      <c r="I7451">
        <v>2012</v>
      </c>
      <c r="J7451" t="s">
        <v>92</v>
      </c>
      <c r="K7451" t="s">
        <v>81</v>
      </c>
      <c r="M7451" s="9" t="str">
        <f>Data[[#This Row],[schedule]]&amp;" | "&amp;Data[[#This Row],[section]]</f>
        <v>SCHEDULE 6: REPORT ON ACTUAL TO FORECAST EXPENDITURE | 6b: Forecast Expenditure</v>
      </c>
      <c r="N7451" s="9" t="str">
        <f t="shared" si="116"/>
        <v>SCHEDULE 6: REPORT ON ACTUAL TO FORECAST EXPENDITURE | 6b: Forecast Expenditure | By category | Pricing Period Starting Year + 4 | Corporate overheads</v>
      </c>
    </row>
    <row r="7452" spans="1:14" hidden="1">
      <c r="A7452" t="s">
        <v>3</v>
      </c>
      <c r="B7452">
        <v>2012</v>
      </c>
      <c r="C7452" t="s">
        <v>205</v>
      </c>
      <c r="D7452" t="s">
        <v>211</v>
      </c>
      <c r="E7452" t="s">
        <v>101</v>
      </c>
      <c r="F7452" t="s">
        <v>95</v>
      </c>
      <c r="G7452">
        <v>83</v>
      </c>
      <c r="H7452" t="s">
        <v>77</v>
      </c>
      <c r="I7452">
        <v>2008</v>
      </c>
      <c r="J7452" t="s">
        <v>92</v>
      </c>
      <c r="K7452" t="s">
        <v>81</v>
      </c>
      <c r="M7452" s="9" t="str">
        <f>Data[[#This Row],[schedule]]&amp;" | "&amp;Data[[#This Row],[section]]</f>
        <v>SCHEDULE 6: REPORT ON ACTUAL TO FORECAST EXPENDITURE | 6b: Forecast Expenditure</v>
      </c>
      <c r="N7452" s="9" t="str">
        <f t="shared" si="116"/>
        <v>SCHEDULE 6: REPORT ON ACTUAL TO FORECAST EXPENDITURE | 6b: Forecast Expenditure | By category | Pricing Period Starting Year | Asset management and airport operations</v>
      </c>
    </row>
    <row r="7453" spans="1:14" hidden="1">
      <c r="A7453" t="s">
        <v>3</v>
      </c>
      <c r="B7453">
        <v>2012</v>
      </c>
      <c r="C7453" t="s">
        <v>205</v>
      </c>
      <c r="D7453" t="s">
        <v>211</v>
      </c>
      <c r="E7453" t="s">
        <v>101</v>
      </c>
      <c r="F7453" t="s">
        <v>96</v>
      </c>
      <c r="G7453">
        <v>83</v>
      </c>
      <c r="H7453" t="s">
        <v>77</v>
      </c>
      <c r="I7453">
        <v>2009</v>
      </c>
      <c r="J7453" t="s">
        <v>92</v>
      </c>
      <c r="K7453" t="s">
        <v>81</v>
      </c>
      <c r="M7453" s="9" t="str">
        <f>Data[[#This Row],[schedule]]&amp;" | "&amp;Data[[#This Row],[section]]</f>
        <v>SCHEDULE 6: REPORT ON ACTUAL TO FORECAST EXPENDITURE | 6b: Forecast Expenditure</v>
      </c>
      <c r="N7453" s="9" t="str">
        <f t="shared" si="116"/>
        <v>SCHEDULE 6: REPORT ON ACTUAL TO FORECAST EXPENDITURE | 6b: Forecast Expenditure | By category | Pricing Period Starting Year + 1 | Asset management and airport operations</v>
      </c>
    </row>
    <row r="7454" spans="1:14" hidden="1">
      <c r="A7454" t="s">
        <v>3</v>
      </c>
      <c r="B7454">
        <v>2012</v>
      </c>
      <c r="C7454" t="s">
        <v>205</v>
      </c>
      <c r="D7454" t="s">
        <v>211</v>
      </c>
      <c r="E7454" t="s">
        <v>101</v>
      </c>
      <c r="F7454" t="s">
        <v>97</v>
      </c>
      <c r="G7454">
        <v>83</v>
      </c>
      <c r="H7454" t="s">
        <v>77</v>
      </c>
      <c r="I7454">
        <v>2010</v>
      </c>
      <c r="J7454" t="s">
        <v>92</v>
      </c>
      <c r="K7454" t="s">
        <v>81</v>
      </c>
      <c r="M7454" s="9" t="str">
        <f>Data[[#This Row],[schedule]]&amp;" | "&amp;Data[[#This Row],[section]]</f>
        <v>SCHEDULE 6: REPORT ON ACTUAL TO FORECAST EXPENDITURE | 6b: Forecast Expenditure</v>
      </c>
      <c r="N7454" s="9" t="str">
        <f t="shared" si="116"/>
        <v>SCHEDULE 6: REPORT ON ACTUAL TO FORECAST EXPENDITURE | 6b: Forecast Expenditure | By category | Pricing Period Starting Year + 2 | Asset management and airport operations</v>
      </c>
    </row>
    <row r="7455" spans="1:14" hidden="1">
      <c r="A7455" t="s">
        <v>3</v>
      </c>
      <c r="B7455">
        <v>2012</v>
      </c>
      <c r="C7455" t="s">
        <v>205</v>
      </c>
      <c r="D7455" t="s">
        <v>211</v>
      </c>
      <c r="E7455" t="s">
        <v>101</v>
      </c>
      <c r="F7455" t="s">
        <v>98</v>
      </c>
      <c r="G7455">
        <v>83</v>
      </c>
      <c r="H7455" t="s">
        <v>77</v>
      </c>
      <c r="I7455">
        <v>2011</v>
      </c>
      <c r="J7455" t="s">
        <v>92</v>
      </c>
      <c r="K7455" t="s">
        <v>81</v>
      </c>
      <c r="M7455" s="9" t="str">
        <f>Data[[#This Row],[schedule]]&amp;" | "&amp;Data[[#This Row],[section]]</f>
        <v>SCHEDULE 6: REPORT ON ACTUAL TO FORECAST EXPENDITURE | 6b: Forecast Expenditure</v>
      </c>
      <c r="N7455" s="9" t="str">
        <f t="shared" si="116"/>
        <v>SCHEDULE 6: REPORT ON ACTUAL TO FORECAST EXPENDITURE | 6b: Forecast Expenditure | By category | Pricing Period Starting Year + 3 | Asset management and airport operations</v>
      </c>
    </row>
    <row r="7456" spans="1:14" hidden="1">
      <c r="A7456" t="s">
        <v>3</v>
      </c>
      <c r="B7456">
        <v>2012</v>
      </c>
      <c r="C7456" t="s">
        <v>205</v>
      </c>
      <c r="D7456" t="s">
        <v>211</v>
      </c>
      <c r="E7456" t="s">
        <v>101</v>
      </c>
      <c r="F7456" t="s">
        <v>99</v>
      </c>
      <c r="G7456">
        <v>83</v>
      </c>
      <c r="H7456" t="s">
        <v>77</v>
      </c>
      <c r="I7456">
        <v>2012</v>
      </c>
      <c r="J7456" t="s">
        <v>92</v>
      </c>
      <c r="K7456" t="s">
        <v>81</v>
      </c>
      <c r="M7456" s="9" t="str">
        <f>Data[[#This Row],[schedule]]&amp;" | "&amp;Data[[#This Row],[section]]</f>
        <v>SCHEDULE 6: REPORT ON ACTUAL TO FORECAST EXPENDITURE | 6b: Forecast Expenditure</v>
      </c>
      <c r="N7456" s="9" t="str">
        <f t="shared" si="116"/>
        <v>SCHEDULE 6: REPORT ON ACTUAL TO FORECAST EXPENDITURE | 6b: Forecast Expenditure | By category | Pricing Period Starting Year + 4 | Asset management and airport operations</v>
      </c>
    </row>
    <row r="7457" spans="1:14" hidden="1">
      <c r="A7457" t="s">
        <v>3</v>
      </c>
      <c r="B7457">
        <v>2012</v>
      </c>
      <c r="C7457" t="s">
        <v>205</v>
      </c>
      <c r="D7457" t="s">
        <v>211</v>
      </c>
      <c r="E7457" t="s">
        <v>101</v>
      </c>
      <c r="F7457" t="s">
        <v>95</v>
      </c>
      <c r="G7457">
        <v>84</v>
      </c>
      <c r="H7457" t="s">
        <v>78</v>
      </c>
      <c r="I7457">
        <v>2008</v>
      </c>
      <c r="J7457" t="s">
        <v>92</v>
      </c>
      <c r="K7457" t="s">
        <v>81</v>
      </c>
      <c r="M7457" s="9" t="str">
        <f>Data[[#This Row],[schedule]]&amp;" | "&amp;Data[[#This Row],[section]]</f>
        <v>SCHEDULE 6: REPORT ON ACTUAL TO FORECAST EXPENDITURE | 6b: Forecast Expenditure</v>
      </c>
      <c r="N7457" s="9" t="str">
        <f t="shared" si="116"/>
        <v>SCHEDULE 6: REPORT ON ACTUAL TO FORECAST EXPENDITURE | 6b: Forecast Expenditure | By category | Pricing Period Starting Year | Asset maintenance</v>
      </c>
    </row>
    <row r="7458" spans="1:14" hidden="1">
      <c r="A7458" t="s">
        <v>3</v>
      </c>
      <c r="B7458">
        <v>2012</v>
      </c>
      <c r="C7458" t="s">
        <v>205</v>
      </c>
      <c r="D7458" t="s">
        <v>211</v>
      </c>
      <c r="E7458" t="s">
        <v>101</v>
      </c>
      <c r="F7458" t="s">
        <v>96</v>
      </c>
      <c r="G7458">
        <v>84</v>
      </c>
      <c r="H7458" t="s">
        <v>78</v>
      </c>
      <c r="I7458">
        <v>2009</v>
      </c>
      <c r="J7458" t="s">
        <v>92</v>
      </c>
      <c r="K7458" t="s">
        <v>81</v>
      </c>
      <c r="M7458" s="9" t="str">
        <f>Data[[#This Row],[schedule]]&amp;" | "&amp;Data[[#This Row],[section]]</f>
        <v>SCHEDULE 6: REPORT ON ACTUAL TO FORECAST EXPENDITURE | 6b: Forecast Expenditure</v>
      </c>
      <c r="N7458" s="9" t="str">
        <f t="shared" si="116"/>
        <v>SCHEDULE 6: REPORT ON ACTUAL TO FORECAST EXPENDITURE | 6b: Forecast Expenditure | By category | Pricing Period Starting Year + 1 | Asset maintenance</v>
      </c>
    </row>
    <row r="7459" spans="1:14" hidden="1">
      <c r="A7459" t="s">
        <v>3</v>
      </c>
      <c r="B7459">
        <v>2012</v>
      </c>
      <c r="C7459" t="s">
        <v>205</v>
      </c>
      <c r="D7459" t="s">
        <v>211</v>
      </c>
      <c r="E7459" t="s">
        <v>101</v>
      </c>
      <c r="F7459" t="s">
        <v>97</v>
      </c>
      <c r="G7459">
        <v>84</v>
      </c>
      <c r="H7459" t="s">
        <v>78</v>
      </c>
      <c r="I7459">
        <v>2010</v>
      </c>
      <c r="J7459" t="s">
        <v>92</v>
      </c>
      <c r="K7459" t="s">
        <v>81</v>
      </c>
      <c r="M7459" s="9" t="str">
        <f>Data[[#This Row],[schedule]]&amp;" | "&amp;Data[[#This Row],[section]]</f>
        <v>SCHEDULE 6: REPORT ON ACTUAL TO FORECAST EXPENDITURE | 6b: Forecast Expenditure</v>
      </c>
      <c r="N7459" s="9" t="str">
        <f t="shared" si="116"/>
        <v>SCHEDULE 6: REPORT ON ACTUAL TO FORECAST EXPENDITURE | 6b: Forecast Expenditure | By category | Pricing Period Starting Year + 2 | Asset maintenance</v>
      </c>
    </row>
    <row r="7460" spans="1:14" hidden="1">
      <c r="A7460" t="s">
        <v>3</v>
      </c>
      <c r="B7460">
        <v>2012</v>
      </c>
      <c r="C7460" t="s">
        <v>205</v>
      </c>
      <c r="D7460" t="s">
        <v>211</v>
      </c>
      <c r="E7460" t="s">
        <v>101</v>
      </c>
      <c r="F7460" t="s">
        <v>98</v>
      </c>
      <c r="G7460">
        <v>84</v>
      </c>
      <c r="H7460" t="s">
        <v>78</v>
      </c>
      <c r="I7460">
        <v>2011</v>
      </c>
      <c r="J7460" t="s">
        <v>92</v>
      </c>
      <c r="K7460" t="s">
        <v>81</v>
      </c>
      <c r="M7460" s="9" t="str">
        <f>Data[[#This Row],[schedule]]&amp;" | "&amp;Data[[#This Row],[section]]</f>
        <v>SCHEDULE 6: REPORT ON ACTUAL TO FORECAST EXPENDITURE | 6b: Forecast Expenditure</v>
      </c>
      <c r="N7460" s="9" t="str">
        <f t="shared" si="116"/>
        <v>SCHEDULE 6: REPORT ON ACTUAL TO FORECAST EXPENDITURE | 6b: Forecast Expenditure | By category | Pricing Period Starting Year + 3 | Asset maintenance</v>
      </c>
    </row>
    <row r="7461" spans="1:14" hidden="1">
      <c r="A7461" t="s">
        <v>3</v>
      </c>
      <c r="B7461">
        <v>2012</v>
      </c>
      <c r="C7461" t="s">
        <v>205</v>
      </c>
      <c r="D7461" t="s">
        <v>211</v>
      </c>
      <c r="E7461" t="s">
        <v>101</v>
      </c>
      <c r="F7461" t="s">
        <v>99</v>
      </c>
      <c r="G7461">
        <v>84</v>
      </c>
      <c r="H7461" t="s">
        <v>78</v>
      </c>
      <c r="I7461">
        <v>2012</v>
      </c>
      <c r="J7461" t="s">
        <v>92</v>
      </c>
      <c r="K7461" t="s">
        <v>81</v>
      </c>
      <c r="M7461" s="9" t="str">
        <f>Data[[#This Row],[schedule]]&amp;" | "&amp;Data[[#This Row],[section]]</f>
        <v>SCHEDULE 6: REPORT ON ACTUAL TO FORECAST EXPENDITURE | 6b: Forecast Expenditure</v>
      </c>
      <c r="N7461" s="9" t="str">
        <f t="shared" si="116"/>
        <v>SCHEDULE 6: REPORT ON ACTUAL TO FORECAST EXPENDITURE | 6b: Forecast Expenditure | By category | Pricing Period Starting Year + 4 | Asset maintenance</v>
      </c>
    </row>
    <row r="7462" spans="1:14" hidden="1">
      <c r="A7462" t="s">
        <v>3</v>
      </c>
      <c r="B7462">
        <v>2012</v>
      </c>
      <c r="C7462" t="s">
        <v>205</v>
      </c>
      <c r="D7462" t="s">
        <v>211</v>
      </c>
      <c r="E7462" t="s">
        <v>101</v>
      </c>
      <c r="F7462" t="s">
        <v>95</v>
      </c>
      <c r="G7462">
        <v>85</v>
      </c>
      <c r="H7462" t="s">
        <v>270</v>
      </c>
      <c r="I7462">
        <v>2008</v>
      </c>
      <c r="J7462" t="s">
        <v>92</v>
      </c>
      <c r="K7462" t="s">
        <v>2964</v>
      </c>
      <c r="L7462">
        <v>48752.12094285003</v>
      </c>
      <c r="M7462" s="9" t="str">
        <f>Data[[#This Row],[schedule]]&amp;" | "&amp;Data[[#This Row],[section]]</f>
        <v>SCHEDULE 6: REPORT ON ACTUAL TO FORECAST EXPENDITURE | 6b: Forecast Expenditure</v>
      </c>
      <c r="N7462" s="9" t="str">
        <f t="shared" si="116"/>
        <v>SCHEDULE 6: REPORT ON ACTUAL TO FORECAST EXPENDITURE | 6b: Forecast Expenditure | By category | Pricing Period Starting Year | Total forecast operational expenditure</v>
      </c>
    </row>
    <row r="7463" spans="1:14" hidden="1">
      <c r="A7463" t="s">
        <v>3</v>
      </c>
      <c r="B7463">
        <v>2012</v>
      </c>
      <c r="C7463" t="s">
        <v>205</v>
      </c>
      <c r="D7463" t="s">
        <v>211</v>
      </c>
      <c r="E7463" t="s">
        <v>101</v>
      </c>
      <c r="F7463" t="s">
        <v>96</v>
      </c>
      <c r="G7463">
        <v>85</v>
      </c>
      <c r="H7463" t="s">
        <v>270</v>
      </c>
      <c r="I7463">
        <v>2009</v>
      </c>
      <c r="J7463" t="s">
        <v>92</v>
      </c>
      <c r="K7463" t="s">
        <v>2965</v>
      </c>
      <c r="L7463">
        <v>52532.085507445998</v>
      </c>
      <c r="M7463" s="9" t="str">
        <f>Data[[#This Row],[schedule]]&amp;" | "&amp;Data[[#This Row],[section]]</f>
        <v>SCHEDULE 6: REPORT ON ACTUAL TO FORECAST EXPENDITURE | 6b: Forecast Expenditure</v>
      </c>
      <c r="N7463" s="9" t="str">
        <f t="shared" si="116"/>
        <v>SCHEDULE 6: REPORT ON ACTUAL TO FORECAST EXPENDITURE | 6b: Forecast Expenditure | By category | Pricing Period Starting Year + 1 | Total forecast operational expenditure</v>
      </c>
    </row>
    <row r="7464" spans="1:14" hidden="1">
      <c r="A7464" t="s">
        <v>3</v>
      </c>
      <c r="B7464">
        <v>2012</v>
      </c>
      <c r="C7464" t="s">
        <v>205</v>
      </c>
      <c r="D7464" t="s">
        <v>211</v>
      </c>
      <c r="E7464" t="s">
        <v>101</v>
      </c>
      <c r="F7464" t="s">
        <v>97</v>
      </c>
      <c r="G7464">
        <v>85</v>
      </c>
      <c r="H7464" t="s">
        <v>270</v>
      </c>
      <c r="I7464">
        <v>2010</v>
      </c>
      <c r="J7464" t="s">
        <v>92</v>
      </c>
      <c r="K7464" t="s">
        <v>2966</v>
      </c>
      <c r="L7464">
        <v>54552.129212129577</v>
      </c>
      <c r="M7464" s="9" t="str">
        <f>Data[[#This Row],[schedule]]&amp;" | "&amp;Data[[#This Row],[section]]</f>
        <v>SCHEDULE 6: REPORT ON ACTUAL TO FORECAST EXPENDITURE | 6b: Forecast Expenditure</v>
      </c>
      <c r="N7464" s="9" t="str">
        <f t="shared" si="116"/>
        <v>SCHEDULE 6: REPORT ON ACTUAL TO FORECAST EXPENDITURE | 6b: Forecast Expenditure | By category | Pricing Period Starting Year + 2 | Total forecast operational expenditure</v>
      </c>
    </row>
    <row r="7465" spans="1:14" hidden="1">
      <c r="A7465" t="s">
        <v>3</v>
      </c>
      <c r="B7465">
        <v>2012</v>
      </c>
      <c r="C7465" t="s">
        <v>205</v>
      </c>
      <c r="D7465" t="s">
        <v>211</v>
      </c>
      <c r="E7465" t="s">
        <v>101</v>
      </c>
      <c r="F7465" t="s">
        <v>98</v>
      </c>
      <c r="G7465">
        <v>85</v>
      </c>
      <c r="H7465" t="s">
        <v>270</v>
      </c>
      <c r="I7465">
        <v>2011</v>
      </c>
      <c r="J7465" t="s">
        <v>92</v>
      </c>
      <c r="K7465" t="s">
        <v>2967</v>
      </c>
      <c r="L7465">
        <v>56937.826048440576</v>
      </c>
      <c r="M7465" s="9" t="str">
        <f>Data[[#This Row],[schedule]]&amp;" | "&amp;Data[[#This Row],[section]]</f>
        <v>SCHEDULE 6: REPORT ON ACTUAL TO FORECAST EXPENDITURE | 6b: Forecast Expenditure</v>
      </c>
      <c r="N7465" s="9" t="str">
        <f t="shared" si="116"/>
        <v>SCHEDULE 6: REPORT ON ACTUAL TO FORECAST EXPENDITURE | 6b: Forecast Expenditure | By category | Pricing Period Starting Year + 3 | Total forecast operational expenditure</v>
      </c>
    </row>
    <row r="7466" spans="1:14" hidden="1">
      <c r="A7466" t="s">
        <v>3</v>
      </c>
      <c r="B7466">
        <v>2012</v>
      </c>
      <c r="C7466" t="s">
        <v>205</v>
      </c>
      <c r="D7466" t="s">
        <v>211</v>
      </c>
      <c r="E7466" t="s">
        <v>101</v>
      </c>
      <c r="F7466" t="s">
        <v>99</v>
      </c>
      <c r="G7466">
        <v>85</v>
      </c>
      <c r="H7466" t="s">
        <v>270</v>
      </c>
      <c r="I7466">
        <v>2012</v>
      </c>
      <c r="J7466" t="s">
        <v>92</v>
      </c>
      <c r="K7466" t="s">
        <v>2947</v>
      </c>
      <c r="L7466">
        <v>58888.645933958047</v>
      </c>
      <c r="M7466" s="9" t="str">
        <f>Data[[#This Row],[schedule]]&amp;" | "&amp;Data[[#This Row],[section]]</f>
        <v>SCHEDULE 6: REPORT ON ACTUAL TO FORECAST EXPENDITURE | 6b: Forecast Expenditure</v>
      </c>
      <c r="N7466" s="9" t="str">
        <f t="shared" si="116"/>
        <v>SCHEDULE 6: REPORT ON ACTUAL TO FORECAST EXPENDITURE | 6b: Forecast Expenditure | By category | Pricing Period Starting Year + 4 | Total forecast operational expenditure</v>
      </c>
    </row>
    <row r="7467" spans="1:14" hidden="1">
      <c r="A7467" t="s">
        <v>3</v>
      </c>
      <c r="B7467">
        <v>2012</v>
      </c>
      <c r="C7467" t="s">
        <v>399</v>
      </c>
      <c r="D7467" t="s">
        <v>400</v>
      </c>
      <c r="E7467" t="s">
        <v>81</v>
      </c>
      <c r="F7467" t="s">
        <v>81</v>
      </c>
      <c r="G7467">
        <v>8</v>
      </c>
      <c r="H7467" t="s">
        <v>149</v>
      </c>
      <c r="I7467">
        <v>2012</v>
      </c>
      <c r="J7467" t="s">
        <v>92</v>
      </c>
      <c r="K7467" t="s">
        <v>458</v>
      </c>
      <c r="L7467">
        <v>0</v>
      </c>
      <c r="M7467" s="9" t="str">
        <f>Data[[#This Row],[schedule]]&amp;" | "&amp;Data[[#This Row],[section]]</f>
        <v>SCHEDULE 5: REPORT ON RELATED PARTY TRANSACTIONS | 5(i): Related Party Transactions</v>
      </c>
      <c r="N7467" s="9" t="str">
        <f t="shared" si="116"/>
        <v>SCHEDULE 5: REPORT ON RELATED PARTY TRANSACTIONS | 5(i): Related Party Transactions | Net operating revenue</v>
      </c>
    </row>
    <row r="7468" spans="1:14" hidden="1">
      <c r="A7468" t="s">
        <v>3</v>
      </c>
      <c r="B7468">
        <v>2012</v>
      </c>
      <c r="C7468" t="s">
        <v>399</v>
      </c>
      <c r="D7468" t="s">
        <v>400</v>
      </c>
      <c r="E7468" t="s">
        <v>81</v>
      </c>
      <c r="F7468" t="s">
        <v>81</v>
      </c>
      <c r="G7468">
        <v>9</v>
      </c>
      <c r="H7468" t="s">
        <v>401</v>
      </c>
      <c r="I7468">
        <v>2012</v>
      </c>
      <c r="J7468" t="s">
        <v>92</v>
      </c>
      <c r="K7468" t="s">
        <v>2968</v>
      </c>
      <c r="L7468">
        <v>2889.3759693585148</v>
      </c>
      <c r="M7468" s="9" t="str">
        <f>Data[[#This Row],[schedule]]&amp;" | "&amp;Data[[#This Row],[section]]</f>
        <v>SCHEDULE 5: REPORT ON RELATED PARTY TRANSACTIONS | 5(i): Related Party Transactions</v>
      </c>
      <c r="N7468" s="9" t="str">
        <f t="shared" si="116"/>
        <v>SCHEDULE 5: REPORT ON RELATED PARTY TRANSACTIONS | 5(i): Related Party Transactions | Operational expenditure</v>
      </c>
    </row>
    <row r="7469" spans="1:14" hidden="1">
      <c r="A7469" t="s">
        <v>3</v>
      </c>
      <c r="B7469">
        <v>2012</v>
      </c>
      <c r="C7469" t="s">
        <v>399</v>
      </c>
      <c r="D7469" t="s">
        <v>400</v>
      </c>
      <c r="E7469" t="s">
        <v>81</v>
      </c>
      <c r="F7469" t="s">
        <v>81</v>
      </c>
      <c r="G7469">
        <v>10</v>
      </c>
      <c r="H7469" t="s">
        <v>402</v>
      </c>
      <c r="I7469">
        <v>2012</v>
      </c>
      <c r="J7469" t="s">
        <v>92</v>
      </c>
      <c r="K7469" t="s">
        <v>2969</v>
      </c>
      <c r="L7469">
        <v>33.914722320973617</v>
      </c>
      <c r="M7469" s="9" t="str">
        <f>Data[[#This Row],[schedule]]&amp;" | "&amp;Data[[#This Row],[section]]</f>
        <v>SCHEDULE 5: REPORT ON RELATED PARTY TRANSACTIONS | 5(i): Related Party Transactions</v>
      </c>
      <c r="N7469" s="9" t="str">
        <f t="shared" si="116"/>
        <v>SCHEDULE 5: REPORT ON RELATED PARTY TRANSACTIONS | 5(i): Related Party Transactions | Related party capital expenditure</v>
      </c>
    </row>
    <row r="7470" spans="1:14" hidden="1">
      <c r="A7470" t="s">
        <v>3</v>
      </c>
      <c r="B7470">
        <v>2012</v>
      </c>
      <c r="C7470" t="s">
        <v>399</v>
      </c>
      <c r="D7470" t="s">
        <v>400</v>
      </c>
      <c r="E7470" t="s">
        <v>81</v>
      </c>
      <c r="F7470" t="s">
        <v>81</v>
      </c>
      <c r="G7470">
        <v>11</v>
      </c>
      <c r="H7470" t="s">
        <v>403</v>
      </c>
      <c r="I7470">
        <v>2012</v>
      </c>
      <c r="J7470" t="s">
        <v>92</v>
      </c>
      <c r="K7470" t="s">
        <v>458</v>
      </c>
      <c r="L7470">
        <v>0</v>
      </c>
      <c r="M7470" s="9" t="str">
        <f>Data[[#This Row],[schedule]]&amp;" | "&amp;Data[[#This Row],[section]]</f>
        <v>SCHEDULE 5: REPORT ON RELATED PARTY TRANSACTIONS | 5(i): Related Party Transactions</v>
      </c>
      <c r="N7470" s="9" t="str">
        <f t="shared" si="116"/>
        <v>SCHEDULE 5: REPORT ON RELATED PARTY TRANSACTIONS | 5(i): Related Party Transactions | Market value of asset disposals</v>
      </c>
    </row>
    <row r="7471" spans="1:14" hidden="1">
      <c r="A7471" t="s">
        <v>3</v>
      </c>
      <c r="B7471">
        <v>2012</v>
      </c>
      <c r="C7471" t="s">
        <v>399</v>
      </c>
      <c r="D7471" t="s">
        <v>400</v>
      </c>
      <c r="E7471" t="s">
        <v>81</v>
      </c>
      <c r="F7471" t="s">
        <v>81</v>
      </c>
      <c r="G7471">
        <v>12</v>
      </c>
      <c r="H7471" t="s">
        <v>404</v>
      </c>
      <c r="I7471">
        <v>2012</v>
      </c>
      <c r="J7471" t="s">
        <v>92</v>
      </c>
      <c r="K7471" t="s">
        <v>2970</v>
      </c>
      <c r="L7471">
        <v>3719.8975929346652</v>
      </c>
      <c r="M7471" s="9" t="str">
        <f>Data[[#This Row],[schedule]]&amp;" | "&amp;Data[[#This Row],[section]]</f>
        <v>SCHEDULE 5: REPORT ON RELATED PARTY TRANSACTIONS | 5(i): Related Party Transactions</v>
      </c>
      <c r="N7471" s="9" t="str">
        <f t="shared" si="116"/>
        <v>SCHEDULE 5: REPORT ON RELATED PARTY TRANSACTIONS | 5(i): Related Party Transactions | Other related party transactions</v>
      </c>
    </row>
    <row r="7472" spans="1:14" hidden="1">
      <c r="A7472" t="s">
        <v>3</v>
      </c>
      <c r="B7472">
        <v>2012</v>
      </c>
      <c r="C7472" t="s">
        <v>206</v>
      </c>
      <c r="D7472" t="s">
        <v>212</v>
      </c>
      <c r="E7472" t="s">
        <v>81</v>
      </c>
      <c r="F7472" t="s">
        <v>309</v>
      </c>
      <c r="G7472">
        <v>8</v>
      </c>
      <c r="H7472" t="s">
        <v>271</v>
      </c>
      <c r="I7472">
        <v>2012</v>
      </c>
      <c r="J7472" t="s">
        <v>92</v>
      </c>
      <c r="K7472" t="s">
        <v>2971</v>
      </c>
      <c r="L7472">
        <v>1361691.7980900011</v>
      </c>
      <c r="M7472" s="9" t="str">
        <f>Data[[#This Row],[schedule]]&amp;" | "&amp;Data[[#This Row],[section]]</f>
        <v>SCHEDULE 4: REPORT ON REGULATORY ASSET BASE ROLL FORWARD | 4.a</v>
      </c>
      <c r="N7472" s="9" t="str">
        <f t="shared" si="116"/>
        <v>SCHEDULE 4: REPORT ON REGULATORY ASSET BASE ROLL FORWARD | 4.a | Unallocated RAB | RAB value—previous disclosure year</v>
      </c>
    </row>
    <row r="7473" spans="1:14" hidden="1">
      <c r="A7473" t="s">
        <v>3</v>
      </c>
      <c r="B7473">
        <v>2012</v>
      </c>
      <c r="C7473" t="s">
        <v>206</v>
      </c>
      <c r="D7473" t="s">
        <v>212</v>
      </c>
      <c r="E7473" t="s">
        <v>81</v>
      </c>
      <c r="F7473" t="s">
        <v>310</v>
      </c>
      <c r="G7473">
        <v>8</v>
      </c>
      <c r="H7473" t="s">
        <v>271</v>
      </c>
      <c r="I7473">
        <v>2012</v>
      </c>
      <c r="J7473" t="s">
        <v>92</v>
      </c>
      <c r="K7473" t="s">
        <v>2972</v>
      </c>
      <c r="L7473">
        <v>1136886.1229923191</v>
      </c>
      <c r="M7473" s="9" t="str">
        <f>Data[[#This Row],[schedule]]&amp;" | "&amp;Data[[#This Row],[section]]</f>
        <v>SCHEDULE 4: REPORT ON REGULATORY ASSET BASE ROLL FORWARD | 4.a</v>
      </c>
      <c r="N7473" s="9" t="str">
        <f t="shared" si="116"/>
        <v>SCHEDULE 4: REPORT ON REGULATORY ASSET BASE ROLL FORWARD | 4.a | RAB | RAB value—previous disclosure year</v>
      </c>
    </row>
    <row r="7474" spans="1:14" hidden="1">
      <c r="A7474" t="s">
        <v>3</v>
      </c>
      <c r="B7474">
        <v>2012</v>
      </c>
      <c r="C7474" t="s">
        <v>206</v>
      </c>
      <c r="D7474" t="s">
        <v>212</v>
      </c>
      <c r="E7474" t="s">
        <v>81</v>
      </c>
      <c r="F7474" t="s">
        <v>309</v>
      </c>
      <c r="G7474">
        <v>10</v>
      </c>
      <c r="H7474" t="s">
        <v>155</v>
      </c>
      <c r="I7474">
        <v>2012</v>
      </c>
      <c r="J7474" t="s">
        <v>92</v>
      </c>
      <c r="K7474" t="s">
        <v>2973</v>
      </c>
      <c r="L7474">
        <v>56973.056149999997</v>
      </c>
      <c r="M7474" s="9" t="str">
        <f>Data[[#This Row],[schedule]]&amp;" | "&amp;Data[[#This Row],[section]]</f>
        <v>SCHEDULE 4: REPORT ON REGULATORY ASSET BASE ROLL FORWARD | 4.a</v>
      </c>
      <c r="N7474" s="9" t="str">
        <f t="shared" si="116"/>
        <v>SCHEDULE 4: REPORT ON REGULATORY ASSET BASE ROLL FORWARD | 4.a | Unallocated RAB | Regulatory depreciation</v>
      </c>
    </row>
    <row r="7475" spans="1:14" hidden="1">
      <c r="A7475" t="s">
        <v>3</v>
      </c>
      <c r="B7475">
        <v>2012</v>
      </c>
      <c r="C7475" t="s">
        <v>206</v>
      </c>
      <c r="D7475" t="s">
        <v>212</v>
      </c>
      <c r="E7475" t="s">
        <v>81</v>
      </c>
      <c r="F7475" t="s">
        <v>310</v>
      </c>
      <c r="G7475">
        <v>10</v>
      </c>
      <c r="H7475" t="s">
        <v>155</v>
      </c>
      <c r="I7475">
        <v>2012</v>
      </c>
      <c r="J7475" t="s">
        <v>92</v>
      </c>
      <c r="K7475" t="s">
        <v>2857</v>
      </c>
      <c r="L7475">
        <v>46187.417026773866</v>
      </c>
      <c r="M7475" s="9" t="str">
        <f>Data[[#This Row],[schedule]]&amp;" | "&amp;Data[[#This Row],[section]]</f>
        <v>SCHEDULE 4: REPORT ON REGULATORY ASSET BASE ROLL FORWARD | 4.a</v>
      </c>
      <c r="N7475" s="9" t="str">
        <f t="shared" si="116"/>
        <v>SCHEDULE 4: REPORT ON REGULATORY ASSET BASE ROLL FORWARD | 4.a | RAB | Regulatory depreciation</v>
      </c>
    </row>
    <row r="7476" spans="1:14" hidden="1">
      <c r="A7476" t="s">
        <v>3</v>
      </c>
      <c r="B7476">
        <v>2012</v>
      </c>
      <c r="C7476" t="s">
        <v>206</v>
      </c>
      <c r="D7476" t="s">
        <v>212</v>
      </c>
      <c r="E7476" t="s">
        <v>81</v>
      </c>
      <c r="F7476" t="s">
        <v>309</v>
      </c>
      <c r="G7476">
        <v>12</v>
      </c>
      <c r="H7476" t="s">
        <v>272</v>
      </c>
      <c r="I7476">
        <v>2012</v>
      </c>
      <c r="J7476" t="s">
        <v>92</v>
      </c>
      <c r="K7476" t="s">
        <v>2974</v>
      </c>
      <c r="L7476">
        <v>12910.468502670719</v>
      </c>
      <c r="M7476" s="9" t="str">
        <f>Data[[#This Row],[schedule]]&amp;" | "&amp;Data[[#This Row],[section]]</f>
        <v>SCHEDULE 4: REPORT ON REGULATORY ASSET BASE ROLL FORWARD | 4.a</v>
      </c>
      <c r="N7476" s="9" t="str">
        <f t="shared" si="116"/>
        <v>SCHEDULE 4: REPORT ON REGULATORY ASSET BASE ROLL FORWARD | 4.a | Unallocated RAB | Indexed revaluations</v>
      </c>
    </row>
    <row r="7477" spans="1:14" hidden="1">
      <c r="A7477" t="s">
        <v>3</v>
      </c>
      <c r="B7477">
        <v>2012</v>
      </c>
      <c r="C7477" t="s">
        <v>206</v>
      </c>
      <c r="D7477" t="s">
        <v>212</v>
      </c>
      <c r="E7477" t="s">
        <v>81</v>
      </c>
      <c r="F7477" t="s">
        <v>310</v>
      </c>
      <c r="G7477">
        <v>12</v>
      </c>
      <c r="H7477" t="s">
        <v>272</v>
      </c>
      <c r="I7477">
        <v>2012</v>
      </c>
      <c r="J7477" t="s">
        <v>92</v>
      </c>
      <c r="K7477" t="s">
        <v>2862</v>
      </c>
      <c r="L7477">
        <v>10790.58511381322</v>
      </c>
      <c r="M7477" s="9" t="str">
        <f>Data[[#This Row],[schedule]]&amp;" | "&amp;Data[[#This Row],[section]]</f>
        <v>SCHEDULE 4: REPORT ON REGULATORY ASSET BASE ROLL FORWARD | 4.a</v>
      </c>
      <c r="N7477" s="9" t="str">
        <f t="shared" si="116"/>
        <v>SCHEDULE 4: REPORT ON REGULATORY ASSET BASE ROLL FORWARD | 4.a | RAB | Indexed revaluations</v>
      </c>
    </row>
    <row r="7478" spans="1:14" hidden="1">
      <c r="A7478" t="s">
        <v>3</v>
      </c>
      <c r="B7478">
        <v>2012</v>
      </c>
      <c r="C7478" t="s">
        <v>206</v>
      </c>
      <c r="D7478" t="s">
        <v>212</v>
      </c>
      <c r="E7478" t="s">
        <v>81</v>
      </c>
      <c r="F7478" t="s">
        <v>309</v>
      </c>
      <c r="G7478">
        <v>13</v>
      </c>
      <c r="H7478" t="s">
        <v>273</v>
      </c>
      <c r="I7478">
        <v>2012</v>
      </c>
      <c r="J7478" t="s">
        <v>92</v>
      </c>
      <c r="K7478" t="s">
        <v>458</v>
      </c>
      <c r="L7478">
        <v>0</v>
      </c>
      <c r="M7478" s="9" t="str">
        <f>Data[[#This Row],[schedule]]&amp;" | "&amp;Data[[#This Row],[section]]</f>
        <v>SCHEDULE 4: REPORT ON REGULATORY ASSET BASE ROLL FORWARD | 4.a</v>
      </c>
      <c r="N7478" s="9" t="str">
        <f t="shared" si="116"/>
        <v>SCHEDULE 4: REPORT ON REGULATORY ASSET BASE ROLL FORWARD | 4.a | Unallocated RAB | Non-indexed revaluations</v>
      </c>
    </row>
    <row r="7479" spans="1:14" hidden="1">
      <c r="A7479" t="s">
        <v>3</v>
      </c>
      <c r="B7479">
        <v>2012</v>
      </c>
      <c r="C7479" t="s">
        <v>206</v>
      </c>
      <c r="D7479" t="s">
        <v>212</v>
      </c>
      <c r="E7479" t="s">
        <v>81</v>
      </c>
      <c r="F7479" t="s">
        <v>310</v>
      </c>
      <c r="G7479">
        <v>13</v>
      </c>
      <c r="H7479" t="s">
        <v>273</v>
      </c>
      <c r="I7479">
        <v>2012</v>
      </c>
      <c r="J7479" t="s">
        <v>92</v>
      </c>
      <c r="K7479" t="s">
        <v>458</v>
      </c>
      <c r="L7479">
        <v>0</v>
      </c>
      <c r="M7479" s="9" t="str">
        <f>Data[[#This Row],[schedule]]&amp;" | "&amp;Data[[#This Row],[section]]</f>
        <v>SCHEDULE 4: REPORT ON REGULATORY ASSET BASE ROLL FORWARD | 4.a</v>
      </c>
      <c r="N7479" s="9" t="str">
        <f t="shared" si="116"/>
        <v>SCHEDULE 4: REPORT ON REGULATORY ASSET BASE ROLL FORWARD | 4.a | RAB | Non-indexed revaluations</v>
      </c>
    </row>
    <row r="7480" spans="1:14" hidden="1">
      <c r="A7480" t="s">
        <v>3</v>
      </c>
      <c r="B7480">
        <v>2012</v>
      </c>
      <c r="C7480" t="s">
        <v>206</v>
      </c>
      <c r="D7480" t="s">
        <v>212</v>
      </c>
      <c r="E7480" t="s">
        <v>81</v>
      </c>
      <c r="F7480" t="s">
        <v>309</v>
      </c>
      <c r="G7480">
        <v>14</v>
      </c>
      <c r="H7480" t="s">
        <v>158</v>
      </c>
      <c r="I7480">
        <v>2012</v>
      </c>
      <c r="J7480" t="s">
        <v>92</v>
      </c>
      <c r="K7480" t="s">
        <v>2974</v>
      </c>
      <c r="L7480">
        <v>12910.468502670719</v>
      </c>
      <c r="M7480" s="9" t="str">
        <f>Data[[#This Row],[schedule]]&amp;" | "&amp;Data[[#This Row],[section]]</f>
        <v>SCHEDULE 4: REPORT ON REGULATORY ASSET BASE ROLL FORWARD | 4.a</v>
      </c>
      <c r="N7480" s="9" t="str">
        <f t="shared" si="116"/>
        <v>SCHEDULE 4: REPORT ON REGULATORY ASSET BASE ROLL FORWARD | 4.a | Unallocated RAB | Total revaluations</v>
      </c>
    </row>
    <row r="7481" spans="1:14" hidden="1">
      <c r="A7481" t="s">
        <v>3</v>
      </c>
      <c r="B7481">
        <v>2012</v>
      </c>
      <c r="C7481" t="s">
        <v>206</v>
      </c>
      <c r="D7481" t="s">
        <v>212</v>
      </c>
      <c r="E7481" t="s">
        <v>81</v>
      </c>
      <c r="F7481" t="s">
        <v>310</v>
      </c>
      <c r="G7481">
        <v>14</v>
      </c>
      <c r="H7481" t="s">
        <v>158</v>
      </c>
      <c r="I7481">
        <v>2012</v>
      </c>
      <c r="J7481" t="s">
        <v>92</v>
      </c>
      <c r="K7481" t="s">
        <v>2862</v>
      </c>
      <c r="L7481">
        <v>10790.58511381322</v>
      </c>
      <c r="M7481" s="9" t="str">
        <f>Data[[#This Row],[schedule]]&amp;" | "&amp;Data[[#This Row],[section]]</f>
        <v>SCHEDULE 4: REPORT ON REGULATORY ASSET BASE ROLL FORWARD | 4.a</v>
      </c>
      <c r="N7481" s="9" t="str">
        <f t="shared" si="116"/>
        <v>SCHEDULE 4: REPORT ON REGULATORY ASSET BASE ROLL FORWARD | 4.a | RAB | Total revaluations</v>
      </c>
    </row>
    <row r="7482" spans="1:14" hidden="1">
      <c r="A7482" t="s">
        <v>3</v>
      </c>
      <c r="B7482">
        <v>2012</v>
      </c>
      <c r="C7482" t="s">
        <v>206</v>
      </c>
      <c r="D7482" t="s">
        <v>212</v>
      </c>
      <c r="E7482" t="s">
        <v>81</v>
      </c>
      <c r="F7482" t="s">
        <v>309</v>
      </c>
      <c r="G7482">
        <v>16</v>
      </c>
      <c r="H7482" t="s">
        <v>274</v>
      </c>
      <c r="I7482">
        <v>2012</v>
      </c>
      <c r="J7482" t="s">
        <v>92</v>
      </c>
      <c r="K7482" t="s">
        <v>2975</v>
      </c>
      <c r="L7482">
        <v>21783.867460000001</v>
      </c>
      <c r="M7482" s="9" t="str">
        <f>Data[[#This Row],[schedule]]&amp;" | "&amp;Data[[#This Row],[section]]</f>
        <v>SCHEDULE 4: REPORT ON REGULATORY ASSET BASE ROLL FORWARD | 4.a</v>
      </c>
      <c r="N7482" s="9" t="str">
        <f t="shared" si="116"/>
        <v>SCHEDULE 4: REPORT ON REGULATORY ASSET BASE ROLL FORWARD | 4.a | Unallocated RAB | Assets commissioned (other than below)</v>
      </c>
    </row>
    <row r="7483" spans="1:14" hidden="1">
      <c r="A7483" t="s">
        <v>3</v>
      </c>
      <c r="B7483">
        <v>2012</v>
      </c>
      <c r="C7483" t="s">
        <v>206</v>
      </c>
      <c r="D7483" t="s">
        <v>212</v>
      </c>
      <c r="E7483" t="s">
        <v>81</v>
      </c>
      <c r="F7483" t="s">
        <v>310</v>
      </c>
      <c r="G7483">
        <v>16</v>
      </c>
      <c r="H7483" t="s">
        <v>274</v>
      </c>
      <c r="I7483">
        <v>2012</v>
      </c>
      <c r="J7483" t="s">
        <v>92</v>
      </c>
      <c r="K7483" t="s">
        <v>2976</v>
      </c>
      <c r="L7483">
        <v>16305.39964958446</v>
      </c>
      <c r="M7483" s="9" t="str">
        <f>Data[[#This Row],[schedule]]&amp;" | "&amp;Data[[#This Row],[section]]</f>
        <v>SCHEDULE 4: REPORT ON REGULATORY ASSET BASE ROLL FORWARD | 4.a</v>
      </c>
      <c r="N7483" s="9" t="str">
        <f t="shared" si="116"/>
        <v>SCHEDULE 4: REPORT ON REGULATORY ASSET BASE ROLL FORWARD | 4.a | RAB | Assets commissioned (other than below)</v>
      </c>
    </row>
    <row r="7484" spans="1:14" hidden="1">
      <c r="A7484" t="s">
        <v>3</v>
      </c>
      <c r="B7484">
        <v>2012</v>
      </c>
      <c r="C7484" t="s">
        <v>206</v>
      </c>
      <c r="D7484" t="s">
        <v>212</v>
      </c>
      <c r="E7484" t="s">
        <v>81</v>
      </c>
      <c r="F7484" t="s">
        <v>309</v>
      </c>
      <c r="G7484">
        <v>17</v>
      </c>
      <c r="H7484" t="s">
        <v>275</v>
      </c>
      <c r="I7484">
        <v>2012</v>
      </c>
      <c r="J7484" t="s">
        <v>92</v>
      </c>
      <c r="K7484" t="s">
        <v>458</v>
      </c>
      <c r="L7484">
        <v>0</v>
      </c>
      <c r="M7484" s="9" t="str">
        <f>Data[[#This Row],[schedule]]&amp;" | "&amp;Data[[#This Row],[section]]</f>
        <v>SCHEDULE 4: REPORT ON REGULATORY ASSET BASE ROLL FORWARD | 4.a</v>
      </c>
      <c r="N7484" s="9" t="str">
        <f t="shared" si="116"/>
        <v>SCHEDULE 4: REPORT ON REGULATORY ASSET BASE ROLL FORWARD | 4.a | Unallocated RAB | Assets acquired from a regulated supplier</v>
      </c>
    </row>
    <row r="7485" spans="1:14" hidden="1">
      <c r="A7485" t="s">
        <v>3</v>
      </c>
      <c r="B7485">
        <v>2012</v>
      </c>
      <c r="C7485" t="s">
        <v>206</v>
      </c>
      <c r="D7485" t="s">
        <v>212</v>
      </c>
      <c r="E7485" t="s">
        <v>81</v>
      </c>
      <c r="F7485" t="s">
        <v>310</v>
      </c>
      <c r="G7485">
        <v>17</v>
      </c>
      <c r="H7485" t="s">
        <v>275</v>
      </c>
      <c r="I7485">
        <v>2012</v>
      </c>
      <c r="J7485" t="s">
        <v>92</v>
      </c>
      <c r="K7485" t="s">
        <v>458</v>
      </c>
      <c r="L7485">
        <v>0</v>
      </c>
      <c r="M7485" s="9" t="str">
        <f>Data[[#This Row],[schedule]]&amp;" | "&amp;Data[[#This Row],[section]]</f>
        <v>SCHEDULE 4: REPORT ON REGULATORY ASSET BASE ROLL FORWARD | 4.a</v>
      </c>
      <c r="N7485" s="9" t="str">
        <f t="shared" si="116"/>
        <v>SCHEDULE 4: REPORT ON REGULATORY ASSET BASE ROLL FORWARD | 4.a | RAB | Assets acquired from a regulated supplier</v>
      </c>
    </row>
    <row r="7486" spans="1:14" hidden="1">
      <c r="A7486" t="s">
        <v>3</v>
      </c>
      <c r="B7486">
        <v>2012</v>
      </c>
      <c r="C7486" t="s">
        <v>206</v>
      </c>
      <c r="D7486" t="s">
        <v>212</v>
      </c>
      <c r="E7486" t="s">
        <v>81</v>
      </c>
      <c r="F7486" t="s">
        <v>309</v>
      </c>
      <c r="G7486">
        <v>18</v>
      </c>
      <c r="H7486" t="s">
        <v>276</v>
      </c>
      <c r="I7486">
        <v>2012</v>
      </c>
      <c r="J7486" t="s">
        <v>92</v>
      </c>
      <c r="K7486" t="s">
        <v>458</v>
      </c>
      <c r="L7486">
        <v>0</v>
      </c>
      <c r="M7486" s="9" t="str">
        <f>Data[[#This Row],[schedule]]&amp;" | "&amp;Data[[#This Row],[section]]</f>
        <v>SCHEDULE 4: REPORT ON REGULATORY ASSET BASE ROLL FORWARD | 4.a</v>
      </c>
      <c r="N7486" s="9" t="str">
        <f t="shared" si="116"/>
        <v>SCHEDULE 4: REPORT ON REGULATORY ASSET BASE ROLL FORWARD | 4.a | Unallocated RAB | Assets acquired from a related party</v>
      </c>
    </row>
    <row r="7487" spans="1:14" hidden="1">
      <c r="A7487" t="s">
        <v>3</v>
      </c>
      <c r="B7487">
        <v>2012</v>
      </c>
      <c r="C7487" t="s">
        <v>206</v>
      </c>
      <c r="D7487" t="s">
        <v>212</v>
      </c>
      <c r="E7487" t="s">
        <v>81</v>
      </c>
      <c r="F7487" t="s">
        <v>310</v>
      </c>
      <c r="G7487">
        <v>18</v>
      </c>
      <c r="H7487" t="s">
        <v>276</v>
      </c>
      <c r="I7487">
        <v>2012</v>
      </c>
      <c r="J7487" t="s">
        <v>92</v>
      </c>
      <c r="K7487" t="s">
        <v>458</v>
      </c>
      <c r="L7487">
        <v>0</v>
      </c>
      <c r="M7487" s="9" t="str">
        <f>Data[[#This Row],[schedule]]&amp;" | "&amp;Data[[#This Row],[section]]</f>
        <v>SCHEDULE 4: REPORT ON REGULATORY ASSET BASE ROLL FORWARD | 4.a</v>
      </c>
      <c r="N7487" s="9" t="str">
        <f t="shared" si="116"/>
        <v>SCHEDULE 4: REPORT ON REGULATORY ASSET BASE ROLL FORWARD | 4.a | RAB | Assets acquired from a related party</v>
      </c>
    </row>
    <row r="7488" spans="1:14" hidden="1">
      <c r="A7488" t="s">
        <v>3</v>
      </c>
      <c r="B7488">
        <v>2012</v>
      </c>
      <c r="C7488" t="s">
        <v>206</v>
      </c>
      <c r="D7488" t="s">
        <v>212</v>
      </c>
      <c r="E7488" t="s">
        <v>81</v>
      </c>
      <c r="F7488" t="s">
        <v>309</v>
      </c>
      <c r="G7488">
        <v>19</v>
      </c>
      <c r="H7488" t="s">
        <v>277</v>
      </c>
      <c r="I7488">
        <v>2012</v>
      </c>
      <c r="J7488" t="s">
        <v>92</v>
      </c>
      <c r="K7488" t="s">
        <v>2975</v>
      </c>
      <c r="L7488">
        <v>21783.867460000001</v>
      </c>
      <c r="M7488" s="9" t="str">
        <f>Data[[#This Row],[schedule]]&amp;" | "&amp;Data[[#This Row],[section]]</f>
        <v>SCHEDULE 4: REPORT ON REGULATORY ASSET BASE ROLL FORWARD | 4.a</v>
      </c>
      <c r="N7488" s="9" t="str">
        <f t="shared" si="116"/>
        <v xml:space="preserve">SCHEDULE 4: REPORT ON REGULATORY ASSET BASE ROLL FORWARD | 4.a | Unallocated RAB | Assets commissioned  </v>
      </c>
    </row>
    <row r="7489" spans="1:14" hidden="1">
      <c r="A7489" t="s">
        <v>3</v>
      </c>
      <c r="B7489">
        <v>2012</v>
      </c>
      <c r="C7489" t="s">
        <v>206</v>
      </c>
      <c r="D7489" t="s">
        <v>212</v>
      </c>
      <c r="E7489" t="s">
        <v>81</v>
      </c>
      <c r="F7489" t="s">
        <v>310</v>
      </c>
      <c r="G7489">
        <v>19</v>
      </c>
      <c r="H7489" t="s">
        <v>277</v>
      </c>
      <c r="I7489">
        <v>2012</v>
      </c>
      <c r="J7489" t="s">
        <v>92</v>
      </c>
      <c r="K7489" t="s">
        <v>2976</v>
      </c>
      <c r="L7489">
        <v>16305.39964958446</v>
      </c>
      <c r="M7489" s="9" t="str">
        <f>Data[[#This Row],[schedule]]&amp;" | "&amp;Data[[#This Row],[section]]</f>
        <v>SCHEDULE 4: REPORT ON REGULATORY ASSET BASE ROLL FORWARD | 4.a</v>
      </c>
      <c r="N7489" s="9" t="str">
        <f t="shared" si="116"/>
        <v xml:space="preserve">SCHEDULE 4: REPORT ON REGULATORY ASSET BASE ROLL FORWARD | 4.a | RAB | Assets commissioned  </v>
      </c>
    </row>
    <row r="7490" spans="1:14" hidden="1">
      <c r="A7490" t="s">
        <v>3</v>
      </c>
      <c r="B7490">
        <v>2012</v>
      </c>
      <c r="C7490" t="s">
        <v>206</v>
      </c>
      <c r="D7490" t="s">
        <v>212</v>
      </c>
      <c r="E7490" t="s">
        <v>81</v>
      </c>
      <c r="F7490" t="s">
        <v>309</v>
      </c>
      <c r="G7490">
        <v>21</v>
      </c>
      <c r="H7490" t="s">
        <v>278</v>
      </c>
      <c r="I7490">
        <v>2012</v>
      </c>
      <c r="J7490" t="s">
        <v>92</v>
      </c>
      <c r="K7490" t="s">
        <v>2977</v>
      </c>
      <c r="L7490">
        <v>92.377510000000001</v>
      </c>
      <c r="M7490" s="9" t="str">
        <f>Data[[#This Row],[schedule]]&amp;" | "&amp;Data[[#This Row],[section]]</f>
        <v>SCHEDULE 4: REPORT ON REGULATORY ASSET BASE ROLL FORWARD | 4.a</v>
      </c>
      <c r="N7490" s="9" t="str">
        <f t="shared" ref="N7490:N7553" si="117">SUBSTITUTE(SUBSTITUTE(SUBSTITUTE(C7490&amp;" | "&amp;D7490&amp;" | "&amp;E7490&amp;" | "&amp;F7490&amp;" | "&amp;H7490," |  |  | "," | ")," |  |  | "," | ")," |  | "," | ")</f>
        <v>SCHEDULE 4: REPORT ON REGULATORY ASSET BASE ROLL FORWARD | 4.a | Unallocated RAB | Asset disposals (other)</v>
      </c>
    </row>
    <row r="7491" spans="1:14" hidden="1">
      <c r="A7491" t="s">
        <v>3</v>
      </c>
      <c r="B7491">
        <v>2012</v>
      </c>
      <c r="C7491" t="s">
        <v>206</v>
      </c>
      <c r="D7491" t="s">
        <v>212</v>
      </c>
      <c r="E7491" t="s">
        <v>81</v>
      </c>
      <c r="F7491" t="s">
        <v>310</v>
      </c>
      <c r="G7491">
        <v>21</v>
      </c>
      <c r="H7491" t="s">
        <v>278</v>
      </c>
      <c r="I7491">
        <v>2012</v>
      </c>
      <c r="J7491" t="s">
        <v>92</v>
      </c>
      <c r="K7491" t="s">
        <v>2978</v>
      </c>
      <c r="L7491">
        <v>91.965997780616007</v>
      </c>
      <c r="M7491" s="9" t="str">
        <f>Data[[#This Row],[schedule]]&amp;" | "&amp;Data[[#This Row],[section]]</f>
        <v>SCHEDULE 4: REPORT ON REGULATORY ASSET BASE ROLL FORWARD | 4.a</v>
      </c>
      <c r="N7491" s="9" t="str">
        <f t="shared" si="117"/>
        <v>SCHEDULE 4: REPORT ON REGULATORY ASSET BASE ROLL FORWARD | 4.a | RAB | Asset disposals (other)</v>
      </c>
    </row>
    <row r="7492" spans="1:14" hidden="1">
      <c r="A7492" t="s">
        <v>3</v>
      </c>
      <c r="B7492">
        <v>2012</v>
      </c>
      <c r="C7492" t="s">
        <v>206</v>
      </c>
      <c r="D7492" t="s">
        <v>212</v>
      </c>
      <c r="E7492" t="s">
        <v>81</v>
      </c>
      <c r="F7492" t="s">
        <v>309</v>
      </c>
      <c r="G7492">
        <v>22</v>
      </c>
      <c r="H7492" t="s">
        <v>279</v>
      </c>
      <c r="I7492">
        <v>2012</v>
      </c>
      <c r="J7492" t="s">
        <v>92</v>
      </c>
      <c r="K7492" t="s">
        <v>458</v>
      </c>
      <c r="L7492">
        <v>0</v>
      </c>
      <c r="M7492" s="9" t="str">
        <f>Data[[#This Row],[schedule]]&amp;" | "&amp;Data[[#This Row],[section]]</f>
        <v>SCHEDULE 4: REPORT ON REGULATORY ASSET BASE ROLL FORWARD | 4.a</v>
      </c>
      <c r="N7492" s="9" t="str">
        <f t="shared" si="117"/>
        <v>SCHEDULE 4: REPORT ON REGULATORY ASSET BASE ROLL FORWARD | 4.a | Unallocated RAB | Asset disposals to a regulated supplier</v>
      </c>
    </row>
    <row r="7493" spans="1:14" hidden="1">
      <c r="A7493" t="s">
        <v>3</v>
      </c>
      <c r="B7493">
        <v>2012</v>
      </c>
      <c r="C7493" t="s">
        <v>206</v>
      </c>
      <c r="D7493" t="s">
        <v>212</v>
      </c>
      <c r="E7493" t="s">
        <v>81</v>
      </c>
      <c r="F7493" t="s">
        <v>310</v>
      </c>
      <c r="G7493">
        <v>22</v>
      </c>
      <c r="H7493" t="s">
        <v>279</v>
      </c>
      <c r="I7493">
        <v>2012</v>
      </c>
      <c r="J7493" t="s">
        <v>92</v>
      </c>
      <c r="K7493" t="s">
        <v>458</v>
      </c>
      <c r="L7493">
        <v>0</v>
      </c>
      <c r="M7493" s="9" t="str">
        <f>Data[[#This Row],[schedule]]&amp;" | "&amp;Data[[#This Row],[section]]</f>
        <v>SCHEDULE 4: REPORT ON REGULATORY ASSET BASE ROLL FORWARD | 4.a</v>
      </c>
      <c r="N7493" s="9" t="str">
        <f t="shared" si="117"/>
        <v>SCHEDULE 4: REPORT ON REGULATORY ASSET BASE ROLL FORWARD | 4.a | RAB | Asset disposals to a regulated supplier</v>
      </c>
    </row>
    <row r="7494" spans="1:14" hidden="1">
      <c r="A7494" t="s">
        <v>3</v>
      </c>
      <c r="B7494">
        <v>2012</v>
      </c>
      <c r="C7494" t="s">
        <v>206</v>
      </c>
      <c r="D7494" t="s">
        <v>212</v>
      </c>
      <c r="E7494" t="s">
        <v>81</v>
      </c>
      <c r="F7494" t="s">
        <v>309</v>
      </c>
      <c r="G7494">
        <v>23</v>
      </c>
      <c r="H7494" t="s">
        <v>280</v>
      </c>
      <c r="I7494">
        <v>2012</v>
      </c>
      <c r="J7494" t="s">
        <v>92</v>
      </c>
      <c r="K7494" t="s">
        <v>458</v>
      </c>
      <c r="L7494">
        <v>0</v>
      </c>
      <c r="M7494" s="9" t="str">
        <f>Data[[#This Row],[schedule]]&amp;" | "&amp;Data[[#This Row],[section]]</f>
        <v>SCHEDULE 4: REPORT ON REGULATORY ASSET BASE ROLL FORWARD | 4.a</v>
      </c>
      <c r="N7494" s="9" t="str">
        <f t="shared" si="117"/>
        <v>SCHEDULE 4: REPORT ON REGULATORY ASSET BASE ROLL FORWARD | 4.a | Unallocated RAB | Asset disposals to a related party</v>
      </c>
    </row>
    <row r="7495" spans="1:14" hidden="1">
      <c r="A7495" t="s">
        <v>3</v>
      </c>
      <c r="B7495">
        <v>2012</v>
      </c>
      <c r="C7495" t="s">
        <v>206</v>
      </c>
      <c r="D7495" t="s">
        <v>212</v>
      </c>
      <c r="E7495" t="s">
        <v>81</v>
      </c>
      <c r="F7495" t="s">
        <v>310</v>
      </c>
      <c r="G7495">
        <v>23</v>
      </c>
      <c r="H7495" t="s">
        <v>280</v>
      </c>
      <c r="I7495">
        <v>2012</v>
      </c>
      <c r="J7495" t="s">
        <v>92</v>
      </c>
      <c r="K7495" t="s">
        <v>458</v>
      </c>
      <c r="L7495">
        <v>0</v>
      </c>
      <c r="M7495" s="9" t="str">
        <f>Data[[#This Row],[schedule]]&amp;" | "&amp;Data[[#This Row],[section]]</f>
        <v>SCHEDULE 4: REPORT ON REGULATORY ASSET BASE ROLL FORWARD | 4.a</v>
      </c>
      <c r="N7495" s="9" t="str">
        <f t="shared" si="117"/>
        <v>SCHEDULE 4: REPORT ON REGULATORY ASSET BASE ROLL FORWARD | 4.a | RAB | Asset disposals to a related party</v>
      </c>
    </row>
    <row r="7496" spans="1:14" hidden="1">
      <c r="A7496" t="s">
        <v>3</v>
      </c>
      <c r="B7496">
        <v>2012</v>
      </c>
      <c r="C7496" t="s">
        <v>206</v>
      </c>
      <c r="D7496" t="s">
        <v>212</v>
      </c>
      <c r="E7496" t="s">
        <v>81</v>
      </c>
      <c r="F7496" t="s">
        <v>309</v>
      </c>
      <c r="G7496">
        <v>24</v>
      </c>
      <c r="H7496" t="s">
        <v>63</v>
      </c>
      <c r="I7496">
        <v>2012</v>
      </c>
      <c r="J7496" t="s">
        <v>92</v>
      </c>
      <c r="K7496" t="s">
        <v>2977</v>
      </c>
      <c r="L7496">
        <v>92.377510000000001</v>
      </c>
      <c r="M7496" s="9" t="str">
        <f>Data[[#This Row],[schedule]]&amp;" | "&amp;Data[[#This Row],[section]]</f>
        <v>SCHEDULE 4: REPORT ON REGULATORY ASSET BASE ROLL FORWARD | 4.a</v>
      </c>
      <c r="N7496" s="9" t="str">
        <f t="shared" si="117"/>
        <v>SCHEDULE 4: REPORT ON REGULATORY ASSET BASE ROLL FORWARD | 4.a | Unallocated RAB | Asset disposals</v>
      </c>
    </row>
    <row r="7497" spans="1:14" hidden="1">
      <c r="A7497" t="s">
        <v>3</v>
      </c>
      <c r="B7497">
        <v>2012</v>
      </c>
      <c r="C7497" t="s">
        <v>206</v>
      </c>
      <c r="D7497" t="s">
        <v>212</v>
      </c>
      <c r="E7497" t="s">
        <v>81</v>
      </c>
      <c r="F7497" t="s">
        <v>310</v>
      </c>
      <c r="G7497">
        <v>24</v>
      </c>
      <c r="H7497" t="s">
        <v>63</v>
      </c>
      <c r="I7497">
        <v>2012</v>
      </c>
      <c r="J7497" t="s">
        <v>92</v>
      </c>
      <c r="K7497" t="s">
        <v>2978</v>
      </c>
      <c r="L7497">
        <v>91.965997780616007</v>
      </c>
      <c r="M7497" s="9" t="str">
        <f>Data[[#This Row],[schedule]]&amp;" | "&amp;Data[[#This Row],[section]]</f>
        <v>SCHEDULE 4: REPORT ON REGULATORY ASSET BASE ROLL FORWARD | 4.a</v>
      </c>
      <c r="N7497" s="9" t="str">
        <f t="shared" si="117"/>
        <v>SCHEDULE 4: REPORT ON REGULATORY ASSET BASE ROLL FORWARD | 4.a | RAB | Asset disposals</v>
      </c>
    </row>
    <row r="7498" spans="1:14" hidden="1">
      <c r="A7498" t="s">
        <v>3</v>
      </c>
      <c r="B7498">
        <v>2012</v>
      </c>
      <c r="C7498" t="s">
        <v>206</v>
      </c>
      <c r="D7498" t="s">
        <v>212</v>
      </c>
      <c r="E7498" t="s">
        <v>81</v>
      </c>
      <c r="F7498" t="s">
        <v>309</v>
      </c>
      <c r="G7498">
        <v>26</v>
      </c>
      <c r="H7498" t="s">
        <v>281</v>
      </c>
      <c r="I7498">
        <v>2012</v>
      </c>
      <c r="J7498" t="s">
        <v>92</v>
      </c>
      <c r="K7498" t="s">
        <v>2979</v>
      </c>
      <c r="L7498">
        <v>-3579.0046026707191</v>
      </c>
      <c r="M7498" s="9" t="str">
        <f>Data[[#This Row],[schedule]]&amp;" | "&amp;Data[[#This Row],[section]]</f>
        <v>SCHEDULE 4: REPORT ON REGULATORY ASSET BASE ROLL FORWARD | 4.a</v>
      </c>
      <c r="N7498" s="9" t="str">
        <f t="shared" si="117"/>
        <v>SCHEDULE 4: REPORT ON REGULATORY ASSET BASE ROLL FORWARD | 4.a | Unallocated RAB | Lost and found assets adjustment</v>
      </c>
    </row>
    <row r="7499" spans="1:14" hidden="1">
      <c r="A7499" t="s">
        <v>3</v>
      </c>
      <c r="B7499">
        <v>2012</v>
      </c>
      <c r="C7499" t="s">
        <v>206</v>
      </c>
      <c r="D7499" t="s">
        <v>212</v>
      </c>
      <c r="E7499" t="s">
        <v>81</v>
      </c>
      <c r="F7499" t="s">
        <v>310</v>
      </c>
      <c r="G7499">
        <v>26</v>
      </c>
      <c r="H7499" t="s">
        <v>281</v>
      </c>
      <c r="I7499">
        <v>2012</v>
      </c>
      <c r="J7499" t="s">
        <v>92</v>
      </c>
      <c r="K7499" t="s">
        <v>2980</v>
      </c>
      <c r="L7499">
        <v>-1725.967431081659</v>
      </c>
      <c r="M7499" s="9" t="str">
        <f>Data[[#This Row],[schedule]]&amp;" | "&amp;Data[[#This Row],[section]]</f>
        <v>SCHEDULE 4: REPORT ON REGULATORY ASSET BASE ROLL FORWARD | 4.a</v>
      </c>
      <c r="N7499" s="9" t="str">
        <f t="shared" si="117"/>
        <v>SCHEDULE 4: REPORT ON REGULATORY ASSET BASE ROLL FORWARD | 4.a | RAB | Lost and found assets adjustment</v>
      </c>
    </row>
    <row r="7500" spans="1:14" hidden="1">
      <c r="A7500" t="s">
        <v>3</v>
      </c>
      <c r="B7500">
        <v>2012</v>
      </c>
      <c r="C7500" t="s">
        <v>206</v>
      </c>
      <c r="D7500" t="s">
        <v>212</v>
      </c>
      <c r="E7500" t="s">
        <v>81</v>
      </c>
      <c r="F7500" t="s">
        <v>310</v>
      </c>
      <c r="G7500">
        <v>28</v>
      </c>
      <c r="H7500" t="s">
        <v>282</v>
      </c>
      <c r="I7500">
        <v>2012</v>
      </c>
      <c r="J7500" t="s">
        <v>92</v>
      </c>
      <c r="K7500" t="s">
        <v>2981</v>
      </c>
      <c r="L7500">
        <v>3450.7685975958589</v>
      </c>
      <c r="M7500" s="9" t="str">
        <f>Data[[#This Row],[schedule]]&amp;" | "&amp;Data[[#This Row],[section]]</f>
        <v>SCHEDULE 4: REPORT ON REGULATORY ASSET BASE ROLL FORWARD | 4.a</v>
      </c>
      <c r="N7500" s="9" t="str">
        <f t="shared" si="117"/>
        <v>SCHEDULE 4: REPORT ON REGULATORY ASSET BASE ROLL FORWARD | 4.a | RAB | Adjustment resulting from cost allocation</v>
      </c>
    </row>
    <row r="7501" spans="1:14" hidden="1">
      <c r="A7501" t="s">
        <v>3</v>
      </c>
      <c r="B7501">
        <v>2012</v>
      </c>
      <c r="C7501" t="s">
        <v>206</v>
      </c>
      <c r="D7501" t="s">
        <v>212</v>
      </c>
      <c r="E7501" t="s">
        <v>81</v>
      </c>
      <c r="F7501" t="s">
        <v>309</v>
      </c>
      <c r="G7501">
        <v>30</v>
      </c>
      <c r="H7501" t="s">
        <v>283</v>
      </c>
      <c r="I7501">
        <v>2012</v>
      </c>
      <c r="J7501" t="s">
        <v>92</v>
      </c>
      <c r="K7501" t="s">
        <v>2982</v>
      </c>
      <c r="L7501">
        <v>1335741.695790001</v>
      </c>
      <c r="M7501" s="9" t="str">
        <f>Data[[#This Row],[schedule]]&amp;" | "&amp;Data[[#This Row],[section]]</f>
        <v>SCHEDULE 4: REPORT ON REGULATORY ASSET BASE ROLL FORWARD | 4.a</v>
      </c>
      <c r="N7501" s="9" t="str">
        <f t="shared" si="117"/>
        <v>SCHEDULE 4: REPORT ON REGULATORY ASSET BASE ROLL FORWARD | 4.a | Unallocated RAB | RAB value †</v>
      </c>
    </row>
    <row r="7502" spans="1:14" hidden="1">
      <c r="A7502" t="s">
        <v>3</v>
      </c>
      <c r="B7502">
        <v>2012</v>
      </c>
      <c r="C7502" t="s">
        <v>206</v>
      </c>
      <c r="D7502" t="s">
        <v>212</v>
      </c>
      <c r="E7502" t="s">
        <v>81</v>
      </c>
      <c r="F7502" t="s">
        <v>310</v>
      </c>
      <c r="G7502">
        <v>30</v>
      </c>
      <c r="H7502" t="s">
        <v>283</v>
      </c>
      <c r="I7502">
        <v>2012</v>
      </c>
      <c r="J7502" t="s">
        <v>92</v>
      </c>
      <c r="K7502" t="s">
        <v>2843</v>
      </c>
      <c r="L7502">
        <v>1119427.5258976759</v>
      </c>
      <c r="M7502" s="9" t="str">
        <f>Data[[#This Row],[schedule]]&amp;" | "&amp;Data[[#This Row],[section]]</f>
        <v>SCHEDULE 4: REPORT ON REGULATORY ASSET BASE ROLL FORWARD | 4.a</v>
      </c>
      <c r="N7502" s="9" t="str">
        <f t="shared" si="117"/>
        <v>SCHEDULE 4: REPORT ON REGULATORY ASSET BASE ROLL FORWARD | 4.a | RAB | RAB value †</v>
      </c>
    </row>
    <row r="7503" spans="1:14" hidden="1">
      <c r="A7503" t="s">
        <v>3</v>
      </c>
      <c r="B7503">
        <v>2012</v>
      </c>
      <c r="C7503" t="s">
        <v>206</v>
      </c>
      <c r="D7503" t="s">
        <v>213</v>
      </c>
      <c r="E7503" t="s">
        <v>81</v>
      </c>
      <c r="F7503" t="s">
        <v>309</v>
      </c>
      <c r="G7503">
        <v>56</v>
      </c>
      <c r="H7503" t="s">
        <v>284</v>
      </c>
      <c r="I7503">
        <v>2012</v>
      </c>
      <c r="J7503" t="s">
        <v>92</v>
      </c>
      <c r="K7503" t="s">
        <v>2973</v>
      </c>
      <c r="L7503">
        <v>56973.056149999997</v>
      </c>
      <c r="M7503" s="9" t="str">
        <f>Data[[#This Row],[schedule]]&amp;" | "&amp;Data[[#This Row],[section]]</f>
        <v>SCHEDULE 4: REPORT ON REGULATORY ASSET BASE ROLL FORWARD | 4b(i): Regulatory Depreciation</v>
      </c>
      <c r="N7503" s="9" t="str">
        <f t="shared" si="117"/>
        <v>SCHEDULE 4: REPORT ON REGULATORY ASSET BASE ROLL FORWARD | 4b(i): Regulatory Depreciation | Unallocated RAB | Standard depreciation</v>
      </c>
    </row>
    <row r="7504" spans="1:14" hidden="1">
      <c r="A7504" t="s">
        <v>3</v>
      </c>
      <c r="B7504">
        <v>2012</v>
      </c>
      <c r="C7504" t="s">
        <v>206</v>
      </c>
      <c r="D7504" t="s">
        <v>213</v>
      </c>
      <c r="E7504" t="s">
        <v>81</v>
      </c>
      <c r="F7504" t="s">
        <v>310</v>
      </c>
      <c r="G7504">
        <v>56</v>
      </c>
      <c r="H7504" t="s">
        <v>284</v>
      </c>
      <c r="I7504">
        <v>2012</v>
      </c>
      <c r="J7504" t="s">
        <v>92</v>
      </c>
      <c r="K7504" t="s">
        <v>2857</v>
      </c>
      <c r="L7504">
        <v>46187.417026773866</v>
      </c>
      <c r="M7504" s="9" t="str">
        <f>Data[[#This Row],[schedule]]&amp;" | "&amp;Data[[#This Row],[section]]</f>
        <v>SCHEDULE 4: REPORT ON REGULATORY ASSET BASE ROLL FORWARD | 4b(i): Regulatory Depreciation</v>
      </c>
      <c r="N7504" s="9" t="str">
        <f t="shared" si="117"/>
        <v>SCHEDULE 4: REPORT ON REGULATORY ASSET BASE ROLL FORWARD | 4b(i): Regulatory Depreciation | RAB | Standard depreciation</v>
      </c>
    </row>
    <row r="7505" spans="1:14" hidden="1">
      <c r="A7505" t="s">
        <v>3</v>
      </c>
      <c r="B7505">
        <v>2012</v>
      </c>
      <c r="C7505" t="s">
        <v>206</v>
      </c>
      <c r="D7505" t="s">
        <v>213</v>
      </c>
      <c r="E7505" t="s">
        <v>81</v>
      </c>
      <c r="F7505" t="s">
        <v>309</v>
      </c>
      <c r="G7505">
        <v>57</v>
      </c>
      <c r="H7505" t="s">
        <v>285</v>
      </c>
      <c r="I7505">
        <v>2012</v>
      </c>
      <c r="J7505" t="s">
        <v>92</v>
      </c>
      <c r="K7505" t="s">
        <v>458</v>
      </c>
      <c r="L7505">
        <v>0</v>
      </c>
      <c r="M7505" s="9" t="str">
        <f>Data[[#This Row],[schedule]]&amp;" | "&amp;Data[[#This Row],[section]]</f>
        <v>SCHEDULE 4: REPORT ON REGULATORY ASSET BASE ROLL FORWARD | 4b(i): Regulatory Depreciation</v>
      </c>
      <c r="N7505" s="9" t="str">
        <f t="shared" si="117"/>
        <v>SCHEDULE 4: REPORT ON REGULATORY ASSET BASE ROLL FORWARD | 4b(i): Regulatory Depreciation | Unallocated RAB | Non-standard depreciation</v>
      </c>
    </row>
    <row r="7506" spans="1:14" hidden="1">
      <c r="A7506" t="s">
        <v>3</v>
      </c>
      <c r="B7506">
        <v>2012</v>
      </c>
      <c r="C7506" t="s">
        <v>206</v>
      </c>
      <c r="D7506" t="s">
        <v>213</v>
      </c>
      <c r="E7506" t="s">
        <v>81</v>
      </c>
      <c r="F7506" t="s">
        <v>310</v>
      </c>
      <c r="G7506">
        <v>57</v>
      </c>
      <c r="H7506" t="s">
        <v>285</v>
      </c>
      <c r="I7506">
        <v>2012</v>
      </c>
      <c r="J7506" t="s">
        <v>92</v>
      </c>
      <c r="K7506" t="s">
        <v>458</v>
      </c>
      <c r="L7506">
        <v>0</v>
      </c>
      <c r="M7506" s="9" t="str">
        <f>Data[[#This Row],[schedule]]&amp;" | "&amp;Data[[#This Row],[section]]</f>
        <v>SCHEDULE 4: REPORT ON REGULATORY ASSET BASE ROLL FORWARD | 4b(i): Regulatory Depreciation</v>
      </c>
      <c r="N7506" s="9" t="str">
        <f t="shared" si="117"/>
        <v>SCHEDULE 4: REPORT ON REGULATORY ASSET BASE ROLL FORWARD | 4b(i): Regulatory Depreciation | RAB | Non-standard depreciation</v>
      </c>
    </row>
    <row r="7507" spans="1:14" hidden="1">
      <c r="A7507" t="s">
        <v>3</v>
      </c>
      <c r="B7507">
        <v>2012</v>
      </c>
      <c r="C7507" t="s">
        <v>206</v>
      </c>
      <c r="D7507" t="s">
        <v>213</v>
      </c>
      <c r="E7507" t="s">
        <v>81</v>
      </c>
      <c r="F7507" t="s">
        <v>309</v>
      </c>
      <c r="G7507">
        <v>58</v>
      </c>
      <c r="H7507" t="s">
        <v>155</v>
      </c>
      <c r="I7507">
        <v>2012</v>
      </c>
      <c r="J7507" t="s">
        <v>92</v>
      </c>
      <c r="K7507" t="s">
        <v>2973</v>
      </c>
      <c r="L7507">
        <v>56973.056149999997</v>
      </c>
      <c r="M7507" s="9" t="str">
        <f>Data[[#This Row],[schedule]]&amp;" | "&amp;Data[[#This Row],[section]]</f>
        <v>SCHEDULE 4: REPORT ON REGULATORY ASSET BASE ROLL FORWARD | 4b(i): Regulatory Depreciation</v>
      </c>
      <c r="N7507" s="9" t="str">
        <f t="shared" si="117"/>
        <v>SCHEDULE 4: REPORT ON REGULATORY ASSET BASE ROLL FORWARD | 4b(i): Regulatory Depreciation | Unallocated RAB | Regulatory depreciation</v>
      </c>
    </row>
    <row r="7508" spans="1:14" hidden="1">
      <c r="A7508" t="s">
        <v>3</v>
      </c>
      <c r="B7508">
        <v>2012</v>
      </c>
      <c r="C7508" t="s">
        <v>206</v>
      </c>
      <c r="D7508" t="s">
        <v>213</v>
      </c>
      <c r="E7508" t="s">
        <v>81</v>
      </c>
      <c r="F7508" t="s">
        <v>310</v>
      </c>
      <c r="G7508">
        <v>58</v>
      </c>
      <c r="H7508" t="s">
        <v>155</v>
      </c>
      <c r="I7508">
        <v>2012</v>
      </c>
      <c r="J7508" t="s">
        <v>92</v>
      </c>
      <c r="K7508" t="s">
        <v>2857</v>
      </c>
      <c r="L7508">
        <v>46187.417026773866</v>
      </c>
      <c r="M7508" s="9" t="str">
        <f>Data[[#This Row],[schedule]]&amp;" | "&amp;Data[[#This Row],[section]]</f>
        <v>SCHEDULE 4: REPORT ON REGULATORY ASSET BASE ROLL FORWARD | 4b(i): Regulatory Depreciation</v>
      </c>
      <c r="N7508" s="9" t="str">
        <f t="shared" si="117"/>
        <v>SCHEDULE 4: REPORT ON REGULATORY ASSET BASE ROLL FORWARD | 4b(i): Regulatory Depreciation | RAB | Regulatory depreciation</v>
      </c>
    </row>
    <row r="7509" spans="1:14" hidden="1">
      <c r="A7509" t="s">
        <v>3</v>
      </c>
      <c r="B7509">
        <v>2012</v>
      </c>
      <c r="C7509" t="s">
        <v>206</v>
      </c>
      <c r="D7509" t="s">
        <v>214</v>
      </c>
      <c r="E7509" t="s">
        <v>81</v>
      </c>
      <c r="F7509" t="s">
        <v>81</v>
      </c>
      <c r="G7509">
        <v>79</v>
      </c>
      <c r="H7509" t="s">
        <v>286</v>
      </c>
      <c r="I7509">
        <v>2012</v>
      </c>
      <c r="J7509" t="s">
        <v>92</v>
      </c>
      <c r="K7509" t="s">
        <v>2060</v>
      </c>
      <c r="L7509">
        <v>1157</v>
      </c>
      <c r="M750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09" s="9" t="str">
        <f t="shared" si="117"/>
        <v>SCHEDULE 4: REPORT ON REGULATORY ASSET BASE ROLL FORWARD | 4b(iv): Calculation of Revaluation Rate and Indexed Revaluation of Fixed Assets | CPI at CPI reference date—previous year (index value)</v>
      </c>
    </row>
    <row r="7510" spans="1:14" hidden="1">
      <c r="A7510" t="s">
        <v>3</v>
      </c>
      <c r="B7510">
        <v>2012</v>
      </c>
      <c r="C7510" t="s">
        <v>206</v>
      </c>
      <c r="D7510" t="s">
        <v>214</v>
      </c>
      <c r="E7510" t="s">
        <v>81</v>
      </c>
      <c r="F7510" t="s">
        <v>81</v>
      </c>
      <c r="G7510">
        <v>80</v>
      </c>
      <c r="H7510" t="s">
        <v>287</v>
      </c>
      <c r="I7510">
        <v>2012</v>
      </c>
      <c r="J7510" t="s">
        <v>92</v>
      </c>
      <c r="K7510" t="s">
        <v>1732</v>
      </c>
      <c r="L7510">
        <v>1168</v>
      </c>
      <c r="M751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0" s="9" t="str">
        <f t="shared" si="117"/>
        <v>SCHEDULE 4: REPORT ON REGULATORY ASSET BASE ROLL FORWARD | 4b(iv): Calculation of Revaluation Rate and Indexed Revaluation of Fixed Assets | CPI at CPI reference date—current year (index value)</v>
      </c>
    </row>
    <row r="7511" spans="1:14" hidden="1">
      <c r="A7511" t="s">
        <v>3</v>
      </c>
      <c r="B7511">
        <v>2012</v>
      </c>
      <c r="C7511" t="s">
        <v>206</v>
      </c>
      <c r="D7511" t="s">
        <v>214</v>
      </c>
      <c r="E7511" t="s">
        <v>81</v>
      </c>
      <c r="F7511" t="s">
        <v>81</v>
      </c>
      <c r="G7511">
        <v>81</v>
      </c>
      <c r="H7511" t="s">
        <v>288</v>
      </c>
      <c r="I7511">
        <v>2012</v>
      </c>
      <c r="J7511" t="s">
        <v>93</v>
      </c>
      <c r="K7511" t="s">
        <v>2061</v>
      </c>
      <c r="L7511">
        <v>9.5073465859983001E-3</v>
      </c>
      <c r="M751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1" s="9" t="str">
        <f t="shared" si="117"/>
        <v>SCHEDULE 4: REPORT ON REGULATORY ASSET BASE ROLL FORWARD | 4b(iv): Calculation of Revaluation Rate and Indexed Revaluation of Fixed Assets | Revaluation rate (%)</v>
      </c>
    </row>
    <row r="7512" spans="1:14" hidden="1">
      <c r="A7512" t="s">
        <v>3</v>
      </c>
      <c r="B7512">
        <v>2012</v>
      </c>
      <c r="C7512" t="s">
        <v>206</v>
      </c>
      <c r="D7512" t="s">
        <v>214</v>
      </c>
      <c r="E7512" t="s">
        <v>81</v>
      </c>
      <c r="F7512" t="s">
        <v>309</v>
      </c>
      <c r="G7512">
        <v>83</v>
      </c>
      <c r="H7512" t="s">
        <v>271</v>
      </c>
      <c r="I7512">
        <v>2012</v>
      </c>
      <c r="J7512" t="s">
        <v>92</v>
      </c>
      <c r="K7512" t="s">
        <v>2971</v>
      </c>
      <c r="L7512">
        <v>1361691.7980900011</v>
      </c>
      <c r="M751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2" s="9" t="str">
        <f t="shared" si="117"/>
        <v>SCHEDULE 4: REPORT ON REGULATORY ASSET BASE ROLL FORWARD | 4b(iv): Calculation of Revaluation Rate and Indexed Revaluation of Fixed Assets | Unallocated RAB | RAB value—previous disclosure year</v>
      </c>
    </row>
    <row r="7513" spans="1:14" hidden="1">
      <c r="A7513" t="s">
        <v>3</v>
      </c>
      <c r="B7513">
        <v>2012</v>
      </c>
      <c r="C7513" t="s">
        <v>206</v>
      </c>
      <c r="D7513" t="s">
        <v>214</v>
      </c>
      <c r="E7513" t="s">
        <v>81</v>
      </c>
      <c r="F7513" t="s">
        <v>310</v>
      </c>
      <c r="G7513">
        <v>83</v>
      </c>
      <c r="H7513" t="s">
        <v>271</v>
      </c>
      <c r="I7513">
        <v>2012</v>
      </c>
      <c r="J7513" t="s">
        <v>92</v>
      </c>
      <c r="K7513" t="s">
        <v>2972</v>
      </c>
      <c r="L7513">
        <v>1136886.1229923191</v>
      </c>
      <c r="M751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3" s="9" t="str">
        <f t="shared" si="117"/>
        <v>SCHEDULE 4: REPORT ON REGULATORY ASSET BASE ROLL FORWARD | 4b(iv): Calculation of Revaluation Rate and Indexed Revaluation of Fixed Assets | RAB | RAB value—previous disclosure year</v>
      </c>
    </row>
    <row r="7514" spans="1:14" hidden="1">
      <c r="A7514" t="s">
        <v>3</v>
      </c>
      <c r="B7514">
        <v>2012</v>
      </c>
      <c r="C7514" t="s">
        <v>206</v>
      </c>
      <c r="D7514" t="s">
        <v>214</v>
      </c>
      <c r="E7514" t="s">
        <v>81</v>
      </c>
      <c r="F7514" t="s">
        <v>309</v>
      </c>
      <c r="G7514">
        <v>84</v>
      </c>
      <c r="H7514" t="s">
        <v>289</v>
      </c>
      <c r="I7514">
        <v>2012</v>
      </c>
      <c r="J7514" t="s">
        <v>92</v>
      </c>
      <c r="K7514" t="s">
        <v>458</v>
      </c>
      <c r="L7514">
        <v>0</v>
      </c>
      <c r="M7514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4" s="9" t="str">
        <f t="shared" si="117"/>
        <v>SCHEDULE 4: REPORT ON REGULATORY ASSET BASE ROLL FORWARD | 4b(iv): Calculation of Revaluation Rate and Indexed Revaluation of Fixed Assets | Unallocated RAB | Revalued land</v>
      </c>
    </row>
    <row r="7515" spans="1:14" hidden="1">
      <c r="A7515" t="s">
        <v>3</v>
      </c>
      <c r="B7515">
        <v>2012</v>
      </c>
      <c r="C7515" t="s">
        <v>206</v>
      </c>
      <c r="D7515" t="s">
        <v>214</v>
      </c>
      <c r="E7515" t="s">
        <v>81</v>
      </c>
      <c r="F7515" t="s">
        <v>310</v>
      </c>
      <c r="G7515">
        <v>84</v>
      </c>
      <c r="H7515" t="s">
        <v>289</v>
      </c>
      <c r="I7515">
        <v>2012</v>
      </c>
      <c r="J7515" t="s">
        <v>92</v>
      </c>
      <c r="K7515" t="s">
        <v>458</v>
      </c>
      <c r="L7515">
        <v>0</v>
      </c>
      <c r="M7515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5" s="9" t="str">
        <f t="shared" si="117"/>
        <v>SCHEDULE 4: REPORT ON REGULATORY ASSET BASE ROLL FORWARD | 4b(iv): Calculation of Revaluation Rate and Indexed Revaluation of Fixed Assets | RAB | Revalued land</v>
      </c>
    </row>
    <row r="7516" spans="1:14" hidden="1">
      <c r="A7516" t="s">
        <v>3</v>
      </c>
      <c r="B7516">
        <v>2012</v>
      </c>
      <c r="C7516" t="s">
        <v>206</v>
      </c>
      <c r="D7516" t="s">
        <v>214</v>
      </c>
      <c r="E7516" t="s">
        <v>81</v>
      </c>
      <c r="F7516" t="s">
        <v>309</v>
      </c>
      <c r="G7516">
        <v>85</v>
      </c>
      <c r="H7516" t="s">
        <v>290</v>
      </c>
      <c r="I7516">
        <v>2012</v>
      </c>
      <c r="J7516" t="s">
        <v>92</v>
      </c>
      <c r="K7516" t="s">
        <v>2983</v>
      </c>
      <c r="L7516">
        <v>10.659890000000001</v>
      </c>
      <c r="M7516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6" s="9" t="str">
        <f t="shared" si="117"/>
        <v>SCHEDULE 4: REPORT ON REGULATORY ASSET BASE ROLL FORWARD | 4b(iv): Calculation of Revaluation Rate and Indexed Revaluation of Fixed Assets | Unallocated RAB | Assets with nil physical asset life</v>
      </c>
    </row>
    <row r="7517" spans="1:14" hidden="1">
      <c r="A7517" t="s">
        <v>3</v>
      </c>
      <c r="B7517">
        <v>2012</v>
      </c>
      <c r="C7517" t="s">
        <v>206</v>
      </c>
      <c r="D7517" t="s">
        <v>214</v>
      </c>
      <c r="E7517" t="s">
        <v>81</v>
      </c>
      <c r="F7517" t="s">
        <v>310</v>
      </c>
      <c r="G7517">
        <v>85</v>
      </c>
      <c r="H7517" t="s">
        <v>290</v>
      </c>
      <c r="I7517">
        <v>2012</v>
      </c>
      <c r="J7517" t="s">
        <v>92</v>
      </c>
      <c r="K7517" t="s">
        <v>2984</v>
      </c>
      <c r="L7517">
        <v>9.3699836742874716</v>
      </c>
      <c r="M7517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7" s="9" t="str">
        <f t="shared" si="117"/>
        <v>SCHEDULE 4: REPORT ON REGULATORY ASSET BASE ROLL FORWARD | 4b(iv): Calculation of Revaluation Rate and Indexed Revaluation of Fixed Assets | RAB | Assets with nil physical asset life</v>
      </c>
    </row>
    <row r="7518" spans="1:14" hidden="1">
      <c r="A7518" t="s">
        <v>3</v>
      </c>
      <c r="B7518">
        <v>2012</v>
      </c>
      <c r="C7518" t="s">
        <v>206</v>
      </c>
      <c r="D7518" t="s">
        <v>214</v>
      </c>
      <c r="E7518" t="s">
        <v>81</v>
      </c>
      <c r="F7518" t="s">
        <v>309</v>
      </c>
      <c r="G7518">
        <v>86</v>
      </c>
      <c r="H7518" t="s">
        <v>63</v>
      </c>
      <c r="I7518">
        <v>2012</v>
      </c>
      <c r="J7518" t="s">
        <v>92</v>
      </c>
      <c r="K7518" t="s">
        <v>2977</v>
      </c>
      <c r="L7518">
        <v>92.377510000000001</v>
      </c>
      <c r="M7518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8" s="9" t="str">
        <f t="shared" si="117"/>
        <v>SCHEDULE 4: REPORT ON REGULATORY ASSET BASE ROLL FORWARD | 4b(iv): Calculation of Revaluation Rate and Indexed Revaluation of Fixed Assets | Unallocated RAB | Asset disposals</v>
      </c>
    </row>
    <row r="7519" spans="1:14" hidden="1">
      <c r="A7519" t="s">
        <v>3</v>
      </c>
      <c r="B7519">
        <v>2012</v>
      </c>
      <c r="C7519" t="s">
        <v>206</v>
      </c>
      <c r="D7519" t="s">
        <v>214</v>
      </c>
      <c r="E7519" t="s">
        <v>81</v>
      </c>
      <c r="F7519" t="s">
        <v>310</v>
      </c>
      <c r="G7519">
        <v>86</v>
      </c>
      <c r="H7519" t="s">
        <v>63</v>
      </c>
      <c r="I7519">
        <v>2012</v>
      </c>
      <c r="J7519" t="s">
        <v>92</v>
      </c>
      <c r="K7519" t="s">
        <v>2978</v>
      </c>
      <c r="L7519">
        <v>91.965997780616007</v>
      </c>
      <c r="M7519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19" s="9" t="str">
        <f t="shared" si="117"/>
        <v>SCHEDULE 4: REPORT ON REGULATORY ASSET BASE ROLL FORWARD | 4b(iv): Calculation of Revaluation Rate and Indexed Revaluation of Fixed Assets | RAB | Asset disposals</v>
      </c>
    </row>
    <row r="7520" spans="1:14" hidden="1">
      <c r="A7520" t="s">
        <v>3</v>
      </c>
      <c r="B7520">
        <v>2012</v>
      </c>
      <c r="C7520" t="s">
        <v>206</v>
      </c>
      <c r="D7520" t="s">
        <v>214</v>
      </c>
      <c r="E7520" t="s">
        <v>81</v>
      </c>
      <c r="F7520" t="s">
        <v>309</v>
      </c>
      <c r="G7520">
        <v>87</v>
      </c>
      <c r="H7520" t="s">
        <v>291</v>
      </c>
      <c r="I7520">
        <v>2012</v>
      </c>
      <c r="J7520" t="s">
        <v>92</v>
      </c>
      <c r="K7520" t="s">
        <v>2985</v>
      </c>
      <c r="L7520">
        <v>3642.21</v>
      </c>
      <c r="M7520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20" s="9" t="str">
        <f t="shared" si="117"/>
        <v>SCHEDULE 4: REPORT ON REGULATORY ASSET BASE ROLL FORWARD | 4b(iv): Calculation of Revaluation Rate and Indexed Revaluation of Fixed Assets | Unallocated RAB | Lost asset adjustment</v>
      </c>
    </row>
    <row r="7521" spans="1:14" hidden="1">
      <c r="A7521" t="s">
        <v>3</v>
      </c>
      <c r="B7521">
        <v>2012</v>
      </c>
      <c r="C7521" t="s">
        <v>206</v>
      </c>
      <c r="D7521" t="s">
        <v>214</v>
      </c>
      <c r="E7521" t="s">
        <v>81</v>
      </c>
      <c r="F7521" t="s">
        <v>310</v>
      </c>
      <c r="G7521">
        <v>87</v>
      </c>
      <c r="H7521" t="s">
        <v>291</v>
      </c>
      <c r="I7521">
        <v>2012</v>
      </c>
      <c r="J7521" t="s">
        <v>92</v>
      </c>
      <c r="K7521" t="s">
        <v>2986</v>
      </c>
      <c r="L7521">
        <v>1811.425494328701</v>
      </c>
      <c r="M7521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21" s="9" t="str">
        <f t="shared" si="117"/>
        <v>SCHEDULE 4: REPORT ON REGULATORY ASSET BASE ROLL FORWARD | 4b(iv): Calculation of Revaluation Rate and Indexed Revaluation of Fixed Assets | RAB | Lost asset adjustment</v>
      </c>
    </row>
    <row r="7522" spans="1:14" hidden="1">
      <c r="A7522" t="s">
        <v>3</v>
      </c>
      <c r="B7522">
        <v>2012</v>
      </c>
      <c r="C7522" t="s">
        <v>206</v>
      </c>
      <c r="D7522" t="s">
        <v>214</v>
      </c>
      <c r="E7522" t="s">
        <v>81</v>
      </c>
      <c r="F7522" t="s">
        <v>309</v>
      </c>
      <c r="G7522">
        <v>88</v>
      </c>
      <c r="H7522" t="s">
        <v>292</v>
      </c>
      <c r="I7522">
        <v>2012</v>
      </c>
      <c r="J7522" t="s">
        <v>92</v>
      </c>
      <c r="K7522" t="s">
        <v>2974</v>
      </c>
      <c r="L7522">
        <v>12910.468502670719</v>
      </c>
      <c r="M7522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22" s="9" t="str">
        <f t="shared" si="117"/>
        <v xml:space="preserve">SCHEDULE 4: REPORT ON REGULATORY ASSET BASE ROLL FORWARD | 4b(iv): Calculation of Revaluation Rate and Indexed Revaluation of Fixed Assets | Unallocated RAB | Indexed revaluation </v>
      </c>
    </row>
    <row r="7523" spans="1:14" hidden="1">
      <c r="A7523" t="s">
        <v>3</v>
      </c>
      <c r="B7523">
        <v>2012</v>
      </c>
      <c r="C7523" t="s">
        <v>206</v>
      </c>
      <c r="D7523" t="s">
        <v>214</v>
      </c>
      <c r="E7523" t="s">
        <v>81</v>
      </c>
      <c r="F7523" t="s">
        <v>310</v>
      </c>
      <c r="G7523">
        <v>88</v>
      </c>
      <c r="H7523" t="s">
        <v>292</v>
      </c>
      <c r="I7523">
        <v>2012</v>
      </c>
      <c r="J7523" t="s">
        <v>92</v>
      </c>
      <c r="K7523" t="s">
        <v>2862</v>
      </c>
      <c r="L7523">
        <v>10790.58511381322</v>
      </c>
      <c r="M7523" s="9" t="str">
        <f>Data[[#This Row],[schedule]]&amp;" | "&amp;Data[[#This Row],[section]]</f>
        <v>SCHEDULE 4: REPORT ON REGULATORY ASSET BASE ROLL FORWARD | 4b(iv): Calculation of Revaluation Rate and Indexed Revaluation of Fixed Assets</v>
      </c>
      <c r="N7523" s="9" t="str">
        <f t="shared" si="117"/>
        <v xml:space="preserve">SCHEDULE 4: REPORT ON REGULATORY ASSET BASE ROLL FORWARD | 4b(iv): Calculation of Revaluation Rate and Indexed Revaluation of Fixed Assets | RAB | Indexed revaluation </v>
      </c>
    </row>
    <row r="7524" spans="1:14" hidden="1">
      <c r="A7524" t="s">
        <v>3</v>
      </c>
      <c r="B7524">
        <v>2012</v>
      </c>
      <c r="C7524" t="s">
        <v>206</v>
      </c>
      <c r="D7524" t="s">
        <v>215</v>
      </c>
      <c r="E7524" t="s">
        <v>81</v>
      </c>
      <c r="F7524" t="s">
        <v>336</v>
      </c>
      <c r="G7524">
        <v>91</v>
      </c>
      <c r="H7524" t="s">
        <v>293</v>
      </c>
      <c r="I7524">
        <v>2012</v>
      </c>
      <c r="J7524" t="s">
        <v>92</v>
      </c>
      <c r="K7524" t="s">
        <v>2987</v>
      </c>
      <c r="L7524">
        <v>39445.197900000006</v>
      </c>
      <c r="M7524" s="9" t="str">
        <f>Data[[#This Row],[schedule]]&amp;" | "&amp;Data[[#This Row],[section]]</f>
        <v>SCHEDULE 4: REPORT ON REGULATORY ASSET BASE ROLL FORWARD | 4b(v): Works Under Construction</v>
      </c>
      <c r="N7524" s="9" t="str">
        <f t="shared" si="117"/>
        <v>SCHEDULE 4: REPORT ON REGULATORY ASSET BASE ROLL FORWARD | 4b(v): Works Under Construction | Unallocated works under construction | Works under construction—previous disclosure year</v>
      </c>
    </row>
    <row r="7525" spans="1:14" hidden="1">
      <c r="A7525" t="s">
        <v>3</v>
      </c>
      <c r="B7525">
        <v>2012</v>
      </c>
      <c r="C7525" t="s">
        <v>206</v>
      </c>
      <c r="D7525" t="s">
        <v>215</v>
      </c>
      <c r="E7525" t="s">
        <v>81</v>
      </c>
      <c r="F7525" t="s">
        <v>337</v>
      </c>
      <c r="G7525">
        <v>91</v>
      </c>
      <c r="H7525" t="s">
        <v>293</v>
      </c>
      <c r="I7525">
        <v>2012</v>
      </c>
      <c r="J7525" t="s">
        <v>92</v>
      </c>
      <c r="K7525" t="s">
        <v>2988</v>
      </c>
      <c r="L7525">
        <v>7200.7757420844173</v>
      </c>
      <c r="M7525" s="9" t="str">
        <f>Data[[#This Row],[schedule]]&amp;" | "&amp;Data[[#This Row],[section]]</f>
        <v>SCHEDULE 4: REPORT ON REGULATORY ASSET BASE ROLL FORWARD | 4b(v): Works Under Construction</v>
      </c>
      <c r="N7525" s="9" t="str">
        <f t="shared" si="117"/>
        <v>SCHEDULE 4: REPORT ON REGULATORY ASSET BASE ROLL FORWARD | 4b(v): Works Under Construction | Allocated works under construction | Works under construction—previous disclosure year</v>
      </c>
    </row>
    <row r="7526" spans="1:14" hidden="1">
      <c r="A7526" t="s">
        <v>3</v>
      </c>
      <c r="B7526">
        <v>2012</v>
      </c>
      <c r="C7526" t="s">
        <v>206</v>
      </c>
      <c r="D7526" t="s">
        <v>215</v>
      </c>
      <c r="E7526" t="s">
        <v>81</v>
      </c>
      <c r="F7526" t="s">
        <v>336</v>
      </c>
      <c r="G7526">
        <v>92</v>
      </c>
      <c r="H7526" t="s">
        <v>67</v>
      </c>
      <c r="I7526">
        <v>2012</v>
      </c>
      <c r="J7526" t="s">
        <v>92</v>
      </c>
      <c r="K7526" t="s">
        <v>2989</v>
      </c>
      <c r="L7526">
        <v>48820.139459999977</v>
      </c>
      <c r="M7526" s="9" t="str">
        <f>Data[[#This Row],[schedule]]&amp;" | "&amp;Data[[#This Row],[section]]</f>
        <v>SCHEDULE 4: REPORT ON REGULATORY ASSET BASE ROLL FORWARD | 4b(v): Works Under Construction</v>
      </c>
      <c r="N7526" s="9" t="str">
        <f t="shared" si="117"/>
        <v>SCHEDULE 4: REPORT ON REGULATORY ASSET BASE ROLL FORWARD | 4b(v): Works Under Construction | Unallocated works under construction | Capital expenditure</v>
      </c>
    </row>
    <row r="7527" spans="1:14" hidden="1">
      <c r="A7527" t="s">
        <v>3</v>
      </c>
      <c r="B7527">
        <v>2012</v>
      </c>
      <c r="C7527" t="s">
        <v>206</v>
      </c>
      <c r="D7527" t="s">
        <v>215</v>
      </c>
      <c r="E7527" t="s">
        <v>81</v>
      </c>
      <c r="F7527" t="s">
        <v>337</v>
      </c>
      <c r="G7527">
        <v>92</v>
      </c>
      <c r="H7527" t="s">
        <v>67</v>
      </c>
      <c r="I7527">
        <v>2012</v>
      </c>
      <c r="J7527" t="s">
        <v>92</v>
      </c>
      <c r="K7527" t="s">
        <v>2938</v>
      </c>
      <c r="L7527">
        <v>30252.04655278143</v>
      </c>
      <c r="M7527" s="9" t="str">
        <f>Data[[#This Row],[schedule]]&amp;" | "&amp;Data[[#This Row],[section]]</f>
        <v>SCHEDULE 4: REPORT ON REGULATORY ASSET BASE ROLL FORWARD | 4b(v): Works Under Construction</v>
      </c>
      <c r="N7527" s="9" t="str">
        <f t="shared" si="117"/>
        <v>SCHEDULE 4: REPORT ON REGULATORY ASSET BASE ROLL FORWARD | 4b(v): Works Under Construction | Allocated works under construction | Capital expenditure</v>
      </c>
    </row>
    <row r="7528" spans="1:14" hidden="1">
      <c r="A7528" t="s">
        <v>3</v>
      </c>
      <c r="B7528">
        <v>2012</v>
      </c>
      <c r="C7528" t="s">
        <v>206</v>
      </c>
      <c r="D7528" t="s">
        <v>215</v>
      </c>
      <c r="E7528" t="s">
        <v>81</v>
      </c>
      <c r="F7528" t="s">
        <v>336</v>
      </c>
      <c r="G7528">
        <v>93</v>
      </c>
      <c r="H7528" t="s">
        <v>294</v>
      </c>
      <c r="I7528">
        <v>2012</v>
      </c>
      <c r="J7528" t="s">
        <v>92</v>
      </c>
      <c r="K7528" t="s">
        <v>2975</v>
      </c>
      <c r="L7528">
        <v>21783.867460000001</v>
      </c>
      <c r="M7528" s="9" t="str">
        <f>Data[[#This Row],[schedule]]&amp;" | "&amp;Data[[#This Row],[section]]</f>
        <v>SCHEDULE 4: REPORT ON REGULATORY ASSET BASE ROLL FORWARD | 4b(v): Works Under Construction</v>
      </c>
      <c r="N7528" s="9" t="str">
        <f t="shared" si="117"/>
        <v>SCHEDULE 4: REPORT ON REGULATORY ASSET BASE ROLL FORWARD | 4b(v): Works Under Construction | Unallocated works under construction | Asset commissioned</v>
      </c>
    </row>
    <row r="7529" spans="1:14" hidden="1">
      <c r="A7529" t="s">
        <v>3</v>
      </c>
      <c r="B7529">
        <v>2012</v>
      </c>
      <c r="C7529" t="s">
        <v>206</v>
      </c>
      <c r="D7529" t="s">
        <v>215</v>
      </c>
      <c r="E7529" t="s">
        <v>81</v>
      </c>
      <c r="F7529" t="s">
        <v>337</v>
      </c>
      <c r="G7529">
        <v>93</v>
      </c>
      <c r="H7529" t="s">
        <v>294</v>
      </c>
      <c r="I7529">
        <v>2012</v>
      </c>
      <c r="J7529" t="s">
        <v>92</v>
      </c>
      <c r="K7529" t="s">
        <v>2976</v>
      </c>
      <c r="L7529">
        <v>16305.39964958446</v>
      </c>
      <c r="M7529" s="9" t="str">
        <f>Data[[#This Row],[schedule]]&amp;" | "&amp;Data[[#This Row],[section]]</f>
        <v>SCHEDULE 4: REPORT ON REGULATORY ASSET BASE ROLL FORWARD | 4b(v): Works Under Construction</v>
      </c>
      <c r="N7529" s="9" t="str">
        <f t="shared" si="117"/>
        <v>SCHEDULE 4: REPORT ON REGULATORY ASSET BASE ROLL FORWARD | 4b(v): Works Under Construction | Allocated works under construction | Asset commissioned</v>
      </c>
    </row>
    <row r="7530" spans="1:14" hidden="1">
      <c r="A7530" t="s">
        <v>3</v>
      </c>
      <c r="B7530">
        <v>2012</v>
      </c>
      <c r="C7530" t="s">
        <v>206</v>
      </c>
      <c r="D7530" t="s">
        <v>215</v>
      </c>
      <c r="E7530" t="s">
        <v>81</v>
      </c>
      <c r="F7530" t="s">
        <v>336</v>
      </c>
      <c r="G7530">
        <v>94</v>
      </c>
      <c r="H7530" t="s">
        <v>295</v>
      </c>
      <c r="I7530">
        <v>2012</v>
      </c>
      <c r="J7530" t="s">
        <v>92</v>
      </c>
      <c r="K7530" t="s">
        <v>458</v>
      </c>
      <c r="L7530">
        <v>0</v>
      </c>
      <c r="M7530" s="9" t="str">
        <f>Data[[#This Row],[schedule]]&amp;" | "&amp;Data[[#This Row],[section]]</f>
        <v>SCHEDULE 4: REPORT ON REGULATORY ASSET BASE ROLL FORWARD | 4b(v): Works Under Construction</v>
      </c>
      <c r="N7530" s="9" t="str">
        <f t="shared" si="117"/>
        <v>SCHEDULE 4: REPORT ON REGULATORY ASSET BASE ROLL FORWARD | 4b(v): Works Under Construction | Unallocated works under construction | Offsetting revenue</v>
      </c>
    </row>
    <row r="7531" spans="1:14" hidden="1">
      <c r="A7531" t="s">
        <v>3</v>
      </c>
      <c r="B7531">
        <v>2012</v>
      </c>
      <c r="C7531" t="s">
        <v>206</v>
      </c>
      <c r="D7531" t="s">
        <v>215</v>
      </c>
      <c r="E7531" t="s">
        <v>81</v>
      </c>
      <c r="F7531" t="s">
        <v>337</v>
      </c>
      <c r="G7531">
        <v>94</v>
      </c>
      <c r="H7531" t="s">
        <v>295</v>
      </c>
      <c r="I7531">
        <v>2012</v>
      </c>
      <c r="J7531" t="s">
        <v>92</v>
      </c>
      <c r="K7531" t="s">
        <v>458</v>
      </c>
      <c r="L7531">
        <v>0</v>
      </c>
      <c r="M7531" s="9" t="str">
        <f>Data[[#This Row],[schedule]]&amp;" | "&amp;Data[[#This Row],[section]]</f>
        <v>SCHEDULE 4: REPORT ON REGULATORY ASSET BASE ROLL FORWARD | 4b(v): Works Under Construction</v>
      </c>
      <c r="N7531" s="9" t="str">
        <f t="shared" si="117"/>
        <v>SCHEDULE 4: REPORT ON REGULATORY ASSET BASE ROLL FORWARD | 4b(v): Works Under Construction | Allocated works under construction | Offsetting revenue</v>
      </c>
    </row>
    <row r="7532" spans="1:14" hidden="1">
      <c r="A7532" t="s">
        <v>3</v>
      </c>
      <c r="B7532">
        <v>2012</v>
      </c>
      <c r="C7532" t="s">
        <v>206</v>
      </c>
      <c r="D7532" t="s">
        <v>215</v>
      </c>
      <c r="E7532" t="s">
        <v>81</v>
      </c>
      <c r="F7532" t="s">
        <v>337</v>
      </c>
      <c r="G7532">
        <v>95</v>
      </c>
      <c r="H7532" t="s">
        <v>282</v>
      </c>
      <c r="I7532">
        <v>2012</v>
      </c>
      <c r="J7532" t="s">
        <v>92</v>
      </c>
      <c r="K7532" t="s">
        <v>2990</v>
      </c>
      <c r="L7532">
        <v>29813.862796951911</v>
      </c>
      <c r="M7532" s="9" t="str">
        <f>Data[[#This Row],[schedule]]&amp;" | "&amp;Data[[#This Row],[section]]</f>
        <v>SCHEDULE 4: REPORT ON REGULATORY ASSET BASE ROLL FORWARD | 4b(v): Works Under Construction</v>
      </c>
      <c r="N7532" s="9" t="str">
        <f t="shared" si="117"/>
        <v>SCHEDULE 4: REPORT ON REGULATORY ASSET BASE ROLL FORWARD | 4b(v): Works Under Construction | Allocated works under construction | Adjustment resulting from cost allocation</v>
      </c>
    </row>
    <row r="7533" spans="1:14" hidden="1">
      <c r="A7533" t="s">
        <v>3</v>
      </c>
      <c r="B7533">
        <v>2012</v>
      </c>
      <c r="C7533" t="s">
        <v>206</v>
      </c>
      <c r="D7533" t="s">
        <v>215</v>
      </c>
      <c r="E7533" t="s">
        <v>81</v>
      </c>
      <c r="F7533" t="s">
        <v>336</v>
      </c>
      <c r="G7533">
        <v>96</v>
      </c>
      <c r="H7533" t="s">
        <v>68</v>
      </c>
      <c r="I7533">
        <v>2012</v>
      </c>
      <c r="J7533" t="s">
        <v>92</v>
      </c>
      <c r="K7533" t="s">
        <v>2670</v>
      </c>
      <c r="L7533">
        <v>66481.469900000011</v>
      </c>
      <c r="M7533" s="9" t="str">
        <f>Data[[#This Row],[schedule]]&amp;" | "&amp;Data[[#This Row],[section]]</f>
        <v>SCHEDULE 4: REPORT ON REGULATORY ASSET BASE ROLL FORWARD | 4b(v): Works Under Construction</v>
      </c>
      <c r="N7533" s="9" t="str">
        <f t="shared" si="117"/>
        <v>SCHEDULE 4: REPORT ON REGULATORY ASSET BASE ROLL FORWARD | 4b(v): Works Under Construction | Unallocated works under construction | Works under construction</v>
      </c>
    </row>
    <row r="7534" spans="1:14" hidden="1">
      <c r="A7534" t="s">
        <v>3</v>
      </c>
      <c r="B7534">
        <v>2012</v>
      </c>
      <c r="C7534" t="s">
        <v>206</v>
      </c>
      <c r="D7534" t="s">
        <v>215</v>
      </c>
      <c r="E7534" t="s">
        <v>81</v>
      </c>
      <c r="F7534" t="s">
        <v>337</v>
      </c>
      <c r="G7534">
        <v>96</v>
      </c>
      <c r="H7534" t="s">
        <v>68</v>
      </c>
      <c r="I7534">
        <v>2012</v>
      </c>
      <c r="J7534" t="s">
        <v>92</v>
      </c>
      <c r="K7534" t="s">
        <v>2671</v>
      </c>
      <c r="L7534">
        <v>50961.285442233297</v>
      </c>
      <c r="M7534" s="9" t="str">
        <f>Data[[#This Row],[schedule]]&amp;" | "&amp;Data[[#This Row],[section]]</f>
        <v>SCHEDULE 4: REPORT ON REGULATORY ASSET BASE ROLL FORWARD | 4b(v): Works Under Construction</v>
      </c>
      <c r="N7534" s="9" t="str">
        <f t="shared" si="117"/>
        <v>SCHEDULE 4: REPORT ON REGULATORY ASSET BASE ROLL FORWARD | 4b(v): Works Under Construction | Allocated works under construction | Works under construction</v>
      </c>
    </row>
    <row r="7535" spans="1:14" hidden="1">
      <c r="A7535" t="s">
        <v>3</v>
      </c>
      <c r="B7535">
        <v>2012</v>
      </c>
      <c r="C7535" t="s">
        <v>206</v>
      </c>
      <c r="D7535" t="s">
        <v>216</v>
      </c>
      <c r="E7535" t="s">
        <v>81</v>
      </c>
      <c r="F7535" t="s">
        <v>81</v>
      </c>
      <c r="G7535">
        <v>105</v>
      </c>
      <c r="H7535" t="s">
        <v>69</v>
      </c>
      <c r="I7535">
        <v>2012</v>
      </c>
      <c r="J7535" t="s">
        <v>92</v>
      </c>
      <c r="K7535" t="s">
        <v>2929</v>
      </c>
      <c r="L7535">
        <v>12927.63284592126</v>
      </c>
      <c r="M7535" s="9" t="str">
        <f>Data[[#This Row],[schedule]]&amp;" | "&amp;Data[[#This Row],[section]]</f>
        <v>SCHEDULE 4: REPORT ON REGULATORY ASSET BASE ROLL FORWARD | 4b(vi): Capital Expenditure by Primary Purpose</v>
      </c>
      <c r="N7535" s="9" t="str">
        <f t="shared" si="117"/>
        <v>SCHEDULE 4: REPORT ON REGULATORY ASSET BASE ROLL FORWARD | 4b(vi): Capital Expenditure by Primary Purpose | Capacity growth</v>
      </c>
    </row>
    <row r="7536" spans="1:14" hidden="1">
      <c r="A7536" t="s">
        <v>3</v>
      </c>
      <c r="B7536">
        <v>2012</v>
      </c>
      <c r="C7536" t="s">
        <v>206</v>
      </c>
      <c r="D7536" t="s">
        <v>216</v>
      </c>
      <c r="E7536" t="s">
        <v>81</v>
      </c>
      <c r="F7536" t="s">
        <v>81</v>
      </c>
      <c r="G7536">
        <v>106</v>
      </c>
      <c r="H7536" t="s">
        <v>70</v>
      </c>
      <c r="I7536">
        <v>2012</v>
      </c>
      <c r="J7536" t="s">
        <v>92</v>
      </c>
      <c r="K7536" t="s">
        <v>2934</v>
      </c>
      <c r="L7536">
        <v>17324.41370686017</v>
      </c>
      <c r="M7536" s="9" t="str">
        <f>Data[[#This Row],[schedule]]&amp;" | "&amp;Data[[#This Row],[section]]</f>
        <v>SCHEDULE 4: REPORT ON REGULATORY ASSET BASE ROLL FORWARD | 4b(vi): Capital Expenditure by Primary Purpose</v>
      </c>
      <c r="N7536" s="9" t="str">
        <f t="shared" si="117"/>
        <v>SCHEDULE 4: REPORT ON REGULATORY ASSET BASE ROLL FORWARD | 4b(vi): Capital Expenditure by Primary Purpose | Asset replacement and renewal</v>
      </c>
    </row>
    <row r="7537" spans="1:14" hidden="1">
      <c r="A7537" t="s">
        <v>3</v>
      </c>
      <c r="B7537">
        <v>2012</v>
      </c>
      <c r="C7537" t="s">
        <v>206</v>
      </c>
      <c r="D7537" t="s">
        <v>216</v>
      </c>
      <c r="E7537" t="s">
        <v>81</v>
      </c>
      <c r="F7537" t="s">
        <v>81</v>
      </c>
      <c r="G7537">
        <v>107</v>
      </c>
      <c r="H7537" t="s">
        <v>71</v>
      </c>
      <c r="I7537">
        <v>2012</v>
      </c>
      <c r="J7537" t="s">
        <v>92</v>
      </c>
      <c r="K7537" t="s">
        <v>2938</v>
      </c>
      <c r="L7537">
        <v>30252.04655278143</v>
      </c>
      <c r="M7537" s="9" t="str">
        <f>Data[[#This Row],[schedule]]&amp;" | "&amp;Data[[#This Row],[section]]</f>
        <v>SCHEDULE 4: REPORT ON REGULATORY ASSET BASE ROLL FORWARD | 4b(vi): Capital Expenditure by Primary Purpose</v>
      </c>
      <c r="N7537" s="9" t="str">
        <f t="shared" si="117"/>
        <v>SCHEDULE 4: REPORT ON REGULATORY ASSET BASE ROLL FORWARD | 4b(vi): Capital Expenditure by Primary Purpose | Total capital expenditure</v>
      </c>
    </row>
    <row r="7538" spans="1:14" hidden="1">
      <c r="A7538" t="s">
        <v>3</v>
      </c>
      <c r="B7538">
        <v>2012</v>
      </c>
      <c r="C7538" t="s">
        <v>206</v>
      </c>
      <c r="D7538" t="s">
        <v>217</v>
      </c>
      <c r="E7538" t="s">
        <v>81</v>
      </c>
      <c r="F7538" t="s">
        <v>312</v>
      </c>
      <c r="G7538">
        <v>110</v>
      </c>
      <c r="H7538" t="s">
        <v>271</v>
      </c>
      <c r="I7538">
        <v>2012</v>
      </c>
      <c r="J7538" t="s">
        <v>92</v>
      </c>
      <c r="K7538" t="s">
        <v>2991</v>
      </c>
      <c r="L7538">
        <v>354102.61800000002</v>
      </c>
      <c r="M7538" s="9" t="str">
        <f>Data[[#This Row],[schedule]]&amp;" | "&amp;Data[[#This Row],[section]]</f>
        <v>SCHEDULE 4: REPORT ON REGULATORY ASSET BASE ROLL FORWARD | 4b(vii): Asset Classes</v>
      </c>
      <c r="N7538" s="9" t="str">
        <f t="shared" si="117"/>
        <v>SCHEDULE 4: REPORT ON REGULATORY ASSET BASE ROLL FORWARD | 4b(vii): Asset Classes | Land | RAB value—previous disclosure year</v>
      </c>
    </row>
    <row r="7539" spans="1:14" hidden="1">
      <c r="A7539" t="s">
        <v>3</v>
      </c>
      <c r="B7539">
        <v>2012</v>
      </c>
      <c r="C7539" t="s">
        <v>206</v>
      </c>
      <c r="D7539" t="s">
        <v>217</v>
      </c>
      <c r="E7539" t="s">
        <v>81</v>
      </c>
      <c r="F7539" t="s">
        <v>313</v>
      </c>
      <c r="G7539">
        <v>110</v>
      </c>
      <c r="H7539" t="s">
        <v>271</v>
      </c>
      <c r="I7539">
        <v>2012</v>
      </c>
      <c r="J7539" t="s">
        <v>92</v>
      </c>
      <c r="K7539" t="s">
        <v>2992</v>
      </c>
      <c r="L7539">
        <v>227862.6232</v>
      </c>
      <c r="M7539" s="9" t="str">
        <f>Data[[#This Row],[schedule]]&amp;" | "&amp;Data[[#This Row],[section]]</f>
        <v>SCHEDULE 4: REPORT ON REGULATORY ASSET BASE ROLL FORWARD | 4b(vii): Asset Classes</v>
      </c>
      <c r="N7539" s="9" t="str">
        <f t="shared" si="117"/>
        <v>SCHEDULE 4: REPORT ON REGULATORY ASSET BASE ROLL FORWARD | 4b(vii): Asset Classes | Sealed Surfaces | RAB value—previous disclosure year</v>
      </c>
    </row>
    <row r="7540" spans="1:14" hidden="1">
      <c r="A7540" t="s">
        <v>3</v>
      </c>
      <c r="B7540">
        <v>2012</v>
      </c>
      <c r="C7540" t="s">
        <v>206</v>
      </c>
      <c r="D7540" t="s">
        <v>217</v>
      </c>
      <c r="E7540" t="s">
        <v>81</v>
      </c>
      <c r="F7540" t="s">
        <v>314</v>
      </c>
      <c r="G7540">
        <v>110</v>
      </c>
      <c r="H7540" t="s">
        <v>271</v>
      </c>
      <c r="I7540">
        <v>2012</v>
      </c>
      <c r="J7540" t="s">
        <v>92</v>
      </c>
      <c r="K7540" t="s">
        <v>2993</v>
      </c>
      <c r="L7540">
        <v>538785.59019999998</v>
      </c>
      <c r="M7540" s="9" t="str">
        <f>Data[[#This Row],[schedule]]&amp;" | "&amp;Data[[#This Row],[section]]</f>
        <v>SCHEDULE 4: REPORT ON REGULATORY ASSET BASE ROLL FORWARD | 4b(vii): Asset Classes</v>
      </c>
      <c r="N7540" s="9" t="str">
        <f t="shared" si="117"/>
        <v>SCHEDULE 4: REPORT ON REGULATORY ASSET BASE ROLL FORWARD | 4b(vii): Asset Classes | Infrastructure &amp; Buildings | RAB value—previous disclosure year</v>
      </c>
    </row>
    <row r="7541" spans="1:14" hidden="1">
      <c r="A7541" t="s">
        <v>3</v>
      </c>
      <c r="B7541">
        <v>2012</v>
      </c>
      <c r="C7541" t="s">
        <v>206</v>
      </c>
      <c r="D7541" t="s">
        <v>217</v>
      </c>
      <c r="E7541" t="s">
        <v>81</v>
      </c>
      <c r="F7541" t="s">
        <v>315</v>
      </c>
      <c r="G7541">
        <v>110</v>
      </c>
      <c r="H7541" t="s">
        <v>271</v>
      </c>
      <c r="I7541">
        <v>2012</v>
      </c>
      <c r="J7541" t="s">
        <v>92</v>
      </c>
      <c r="K7541" t="s">
        <v>2994</v>
      </c>
      <c r="L7541">
        <v>16135.2916</v>
      </c>
      <c r="M7541" s="9" t="str">
        <f>Data[[#This Row],[schedule]]&amp;" | "&amp;Data[[#This Row],[section]]</f>
        <v>SCHEDULE 4: REPORT ON REGULATORY ASSET BASE ROLL FORWARD | 4b(vii): Asset Classes</v>
      </c>
      <c r="N7541" s="9" t="str">
        <f t="shared" si="117"/>
        <v>SCHEDULE 4: REPORT ON REGULATORY ASSET BASE ROLL FORWARD | 4b(vii): Asset Classes | Vehicles, Plant &amp; Equipment | RAB value—previous disclosure year</v>
      </c>
    </row>
    <row r="7542" spans="1:14" hidden="1">
      <c r="A7542" t="s">
        <v>3</v>
      </c>
      <c r="B7542">
        <v>2012</v>
      </c>
      <c r="C7542" t="s">
        <v>206</v>
      </c>
      <c r="D7542" t="s">
        <v>217</v>
      </c>
      <c r="E7542" t="s">
        <v>81</v>
      </c>
      <c r="F7542" t="s">
        <v>60</v>
      </c>
      <c r="G7542">
        <v>110</v>
      </c>
      <c r="H7542" t="s">
        <v>271</v>
      </c>
      <c r="I7542">
        <v>2012</v>
      </c>
      <c r="J7542" t="s">
        <v>92</v>
      </c>
      <c r="K7542" t="s">
        <v>2995</v>
      </c>
      <c r="L7542">
        <v>1136886.1229999999</v>
      </c>
      <c r="M7542" s="9" t="str">
        <f>Data[[#This Row],[schedule]]&amp;" | "&amp;Data[[#This Row],[section]]</f>
        <v>SCHEDULE 4: REPORT ON REGULATORY ASSET BASE ROLL FORWARD | 4b(vii): Asset Classes</v>
      </c>
      <c r="N7542" s="9" t="str">
        <f t="shared" si="117"/>
        <v>SCHEDULE 4: REPORT ON REGULATORY ASSET BASE ROLL FORWARD | 4b(vii): Asset Classes | Total | RAB value—previous disclosure year</v>
      </c>
    </row>
    <row r="7543" spans="1:14" hidden="1">
      <c r="A7543" t="s">
        <v>3</v>
      </c>
      <c r="B7543">
        <v>2012</v>
      </c>
      <c r="C7543" t="s">
        <v>206</v>
      </c>
      <c r="D7543" t="s">
        <v>217</v>
      </c>
      <c r="E7543" t="s">
        <v>81</v>
      </c>
      <c r="F7543" t="s">
        <v>312</v>
      </c>
      <c r="G7543">
        <v>111</v>
      </c>
      <c r="H7543" t="s">
        <v>155</v>
      </c>
      <c r="I7543">
        <v>2012</v>
      </c>
      <c r="J7543" t="s">
        <v>92</v>
      </c>
      <c r="K7543" t="s">
        <v>458</v>
      </c>
      <c r="L7543">
        <v>0</v>
      </c>
      <c r="M7543" s="9" t="str">
        <f>Data[[#This Row],[schedule]]&amp;" | "&amp;Data[[#This Row],[section]]</f>
        <v>SCHEDULE 4: REPORT ON REGULATORY ASSET BASE ROLL FORWARD | 4b(vii): Asset Classes</v>
      </c>
      <c r="N7543" s="9" t="str">
        <f t="shared" si="117"/>
        <v>SCHEDULE 4: REPORT ON REGULATORY ASSET BASE ROLL FORWARD | 4b(vii): Asset Classes | Land | Regulatory depreciation</v>
      </c>
    </row>
    <row r="7544" spans="1:14" hidden="1">
      <c r="A7544" t="s">
        <v>3</v>
      </c>
      <c r="B7544">
        <v>2012</v>
      </c>
      <c r="C7544" t="s">
        <v>206</v>
      </c>
      <c r="D7544" t="s">
        <v>217</v>
      </c>
      <c r="E7544" t="s">
        <v>81</v>
      </c>
      <c r="F7544" t="s">
        <v>313</v>
      </c>
      <c r="G7544">
        <v>111</v>
      </c>
      <c r="H7544" t="s">
        <v>155</v>
      </c>
      <c r="I7544">
        <v>2012</v>
      </c>
      <c r="J7544" t="s">
        <v>92</v>
      </c>
      <c r="K7544" t="s">
        <v>2996</v>
      </c>
      <c r="L7544">
        <v>11042.36695999999</v>
      </c>
      <c r="M7544" s="9" t="str">
        <f>Data[[#This Row],[schedule]]&amp;" | "&amp;Data[[#This Row],[section]]</f>
        <v>SCHEDULE 4: REPORT ON REGULATORY ASSET BASE ROLL FORWARD | 4b(vii): Asset Classes</v>
      </c>
      <c r="N7544" s="9" t="str">
        <f t="shared" si="117"/>
        <v>SCHEDULE 4: REPORT ON REGULATORY ASSET BASE ROLL FORWARD | 4b(vii): Asset Classes | Sealed Surfaces | Regulatory depreciation</v>
      </c>
    </row>
    <row r="7545" spans="1:14" hidden="1">
      <c r="A7545" t="s">
        <v>3</v>
      </c>
      <c r="B7545">
        <v>2012</v>
      </c>
      <c r="C7545" t="s">
        <v>206</v>
      </c>
      <c r="D7545" t="s">
        <v>217</v>
      </c>
      <c r="E7545" t="s">
        <v>81</v>
      </c>
      <c r="F7545" t="s">
        <v>314</v>
      </c>
      <c r="G7545">
        <v>111</v>
      </c>
      <c r="H7545" t="s">
        <v>155</v>
      </c>
      <c r="I7545">
        <v>2012</v>
      </c>
      <c r="J7545" t="s">
        <v>92</v>
      </c>
      <c r="K7545" t="s">
        <v>2997</v>
      </c>
      <c r="L7545">
        <v>29119.350239794669</v>
      </c>
      <c r="M7545" s="9" t="str">
        <f>Data[[#This Row],[schedule]]&amp;" | "&amp;Data[[#This Row],[section]]</f>
        <v>SCHEDULE 4: REPORT ON REGULATORY ASSET BASE ROLL FORWARD | 4b(vii): Asset Classes</v>
      </c>
      <c r="N7545" s="9" t="str">
        <f t="shared" si="117"/>
        <v>SCHEDULE 4: REPORT ON REGULATORY ASSET BASE ROLL FORWARD | 4b(vii): Asset Classes | Infrastructure &amp; Buildings | Regulatory depreciation</v>
      </c>
    </row>
    <row r="7546" spans="1:14" hidden="1">
      <c r="A7546" t="s">
        <v>3</v>
      </c>
      <c r="B7546">
        <v>2012</v>
      </c>
      <c r="C7546" t="s">
        <v>206</v>
      </c>
      <c r="D7546" t="s">
        <v>217</v>
      </c>
      <c r="E7546" t="s">
        <v>81</v>
      </c>
      <c r="F7546" t="s">
        <v>315</v>
      </c>
      <c r="G7546">
        <v>111</v>
      </c>
      <c r="H7546" t="s">
        <v>155</v>
      </c>
      <c r="I7546">
        <v>2012</v>
      </c>
      <c r="J7546" t="s">
        <v>92</v>
      </c>
      <c r="K7546" t="s">
        <v>2998</v>
      </c>
      <c r="L7546">
        <v>6025.6998269792057</v>
      </c>
      <c r="M7546" s="9" t="str">
        <f>Data[[#This Row],[schedule]]&amp;" | "&amp;Data[[#This Row],[section]]</f>
        <v>SCHEDULE 4: REPORT ON REGULATORY ASSET BASE ROLL FORWARD | 4b(vii): Asset Classes</v>
      </c>
      <c r="N7546" s="9" t="str">
        <f t="shared" si="117"/>
        <v>SCHEDULE 4: REPORT ON REGULATORY ASSET BASE ROLL FORWARD | 4b(vii): Asset Classes | Vehicles, Plant &amp; Equipment | Regulatory depreciation</v>
      </c>
    </row>
    <row r="7547" spans="1:14" hidden="1">
      <c r="A7547" t="s">
        <v>3</v>
      </c>
      <c r="B7547">
        <v>2012</v>
      </c>
      <c r="C7547" t="s">
        <v>206</v>
      </c>
      <c r="D7547" t="s">
        <v>217</v>
      </c>
      <c r="E7547" t="s">
        <v>81</v>
      </c>
      <c r="F7547" t="s">
        <v>60</v>
      </c>
      <c r="G7547">
        <v>111</v>
      </c>
      <c r="H7547" t="s">
        <v>155</v>
      </c>
      <c r="I7547">
        <v>2012</v>
      </c>
      <c r="J7547" t="s">
        <v>92</v>
      </c>
      <c r="K7547" t="s">
        <v>2857</v>
      </c>
      <c r="L7547">
        <v>46187.417026773866</v>
      </c>
      <c r="M7547" s="9" t="str">
        <f>Data[[#This Row],[schedule]]&amp;" | "&amp;Data[[#This Row],[section]]</f>
        <v>SCHEDULE 4: REPORT ON REGULATORY ASSET BASE ROLL FORWARD | 4b(vii): Asset Classes</v>
      </c>
      <c r="N7547" s="9" t="str">
        <f t="shared" si="117"/>
        <v>SCHEDULE 4: REPORT ON REGULATORY ASSET BASE ROLL FORWARD | 4b(vii): Asset Classes | Total | Regulatory depreciation</v>
      </c>
    </row>
    <row r="7548" spans="1:14" hidden="1">
      <c r="A7548" t="s">
        <v>3</v>
      </c>
      <c r="B7548">
        <v>2012</v>
      </c>
      <c r="C7548" t="s">
        <v>206</v>
      </c>
      <c r="D7548" t="s">
        <v>217</v>
      </c>
      <c r="E7548" t="s">
        <v>81</v>
      </c>
      <c r="F7548" t="s">
        <v>312</v>
      </c>
      <c r="G7548">
        <v>112</v>
      </c>
      <c r="H7548" t="s">
        <v>272</v>
      </c>
      <c r="I7548">
        <v>2012</v>
      </c>
      <c r="J7548" t="s">
        <v>92</v>
      </c>
      <c r="K7548" t="s">
        <v>2999</v>
      </c>
      <c r="L7548">
        <v>3121.7569620101008</v>
      </c>
      <c r="M7548" s="9" t="str">
        <f>Data[[#This Row],[schedule]]&amp;" | "&amp;Data[[#This Row],[section]]</f>
        <v>SCHEDULE 4: REPORT ON REGULATORY ASSET BASE ROLL FORWARD | 4b(vii): Asset Classes</v>
      </c>
      <c r="N7548" s="9" t="str">
        <f t="shared" si="117"/>
        <v>SCHEDULE 4: REPORT ON REGULATORY ASSET BASE ROLL FORWARD | 4b(vii): Asset Classes | Land | Indexed revaluations</v>
      </c>
    </row>
    <row r="7549" spans="1:14" hidden="1">
      <c r="A7549" t="s">
        <v>3</v>
      </c>
      <c r="B7549">
        <v>2012</v>
      </c>
      <c r="C7549" t="s">
        <v>206</v>
      </c>
      <c r="D7549" t="s">
        <v>217</v>
      </c>
      <c r="E7549" t="s">
        <v>81</v>
      </c>
      <c r="F7549" t="s">
        <v>313</v>
      </c>
      <c r="G7549">
        <v>112</v>
      </c>
      <c r="H7549" t="s">
        <v>272</v>
      </c>
      <c r="I7549">
        <v>2012</v>
      </c>
      <c r="J7549" t="s">
        <v>92</v>
      </c>
      <c r="K7549" t="s">
        <v>3000</v>
      </c>
      <c r="L7549">
        <v>2166.3298008988781</v>
      </c>
      <c r="M7549" s="9" t="str">
        <f>Data[[#This Row],[schedule]]&amp;" | "&amp;Data[[#This Row],[section]]</f>
        <v>SCHEDULE 4: REPORT ON REGULATORY ASSET BASE ROLL FORWARD | 4b(vii): Asset Classes</v>
      </c>
      <c r="N7549" s="9" t="str">
        <f t="shared" si="117"/>
        <v>SCHEDULE 4: REPORT ON REGULATORY ASSET BASE ROLL FORWARD | 4b(vii): Asset Classes | Sealed Surfaces | Indexed revaluations</v>
      </c>
    </row>
    <row r="7550" spans="1:14" hidden="1">
      <c r="A7550" t="s">
        <v>3</v>
      </c>
      <c r="B7550">
        <v>2012</v>
      </c>
      <c r="C7550" t="s">
        <v>206</v>
      </c>
      <c r="D7550" t="s">
        <v>217</v>
      </c>
      <c r="E7550" t="s">
        <v>81</v>
      </c>
      <c r="F7550" t="s">
        <v>314</v>
      </c>
      <c r="G7550">
        <v>112</v>
      </c>
      <c r="H7550" t="s">
        <v>272</v>
      </c>
      <c r="I7550">
        <v>2012</v>
      </c>
      <c r="J7550" t="s">
        <v>92</v>
      </c>
      <c r="K7550" t="s">
        <v>3001</v>
      </c>
      <c r="L7550">
        <v>5349.9915443524324</v>
      </c>
      <c r="M7550" s="9" t="str">
        <f>Data[[#This Row],[schedule]]&amp;" | "&amp;Data[[#This Row],[section]]</f>
        <v>SCHEDULE 4: REPORT ON REGULATORY ASSET BASE ROLL FORWARD | 4b(vii): Asset Classes</v>
      </c>
      <c r="N7550" s="9" t="str">
        <f t="shared" si="117"/>
        <v>SCHEDULE 4: REPORT ON REGULATORY ASSET BASE ROLL FORWARD | 4b(vii): Asset Classes | Infrastructure &amp; Buildings | Indexed revaluations</v>
      </c>
    </row>
    <row r="7551" spans="1:14" hidden="1">
      <c r="A7551" t="s">
        <v>3</v>
      </c>
      <c r="B7551">
        <v>2012</v>
      </c>
      <c r="C7551" t="s">
        <v>206</v>
      </c>
      <c r="D7551" t="s">
        <v>217</v>
      </c>
      <c r="E7551" t="s">
        <v>81</v>
      </c>
      <c r="F7551" t="s">
        <v>315</v>
      </c>
      <c r="G7551">
        <v>112</v>
      </c>
      <c r="H7551" t="s">
        <v>272</v>
      </c>
      <c r="I7551">
        <v>2012</v>
      </c>
      <c r="J7551" t="s">
        <v>92</v>
      </c>
      <c r="K7551" t="s">
        <v>3002</v>
      </c>
      <c r="L7551">
        <v>152.5068066248366</v>
      </c>
      <c r="M7551" s="9" t="str">
        <f>Data[[#This Row],[schedule]]&amp;" | "&amp;Data[[#This Row],[section]]</f>
        <v>SCHEDULE 4: REPORT ON REGULATORY ASSET BASE ROLL FORWARD | 4b(vii): Asset Classes</v>
      </c>
      <c r="N7551" s="9" t="str">
        <f t="shared" si="117"/>
        <v>SCHEDULE 4: REPORT ON REGULATORY ASSET BASE ROLL FORWARD | 4b(vii): Asset Classes | Vehicles, Plant &amp; Equipment | Indexed revaluations</v>
      </c>
    </row>
    <row r="7552" spans="1:14" hidden="1">
      <c r="A7552" t="s">
        <v>3</v>
      </c>
      <c r="B7552">
        <v>2012</v>
      </c>
      <c r="C7552" t="s">
        <v>206</v>
      </c>
      <c r="D7552" t="s">
        <v>217</v>
      </c>
      <c r="E7552" t="s">
        <v>81</v>
      </c>
      <c r="F7552" t="s">
        <v>60</v>
      </c>
      <c r="G7552">
        <v>112</v>
      </c>
      <c r="H7552" t="s">
        <v>272</v>
      </c>
      <c r="I7552">
        <v>2012</v>
      </c>
      <c r="J7552" t="s">
        <v>92</v>
      </c>
      <c r="K7552" t="s">
        <v>3003</v>
      </c>
      <c r="L7552">
        <v>10790.585113886251</v>
      </c>
      <c r="M7552" s="9" t="str">
        <f>Data[[#This Row],[schedule]]&amp;" | "&amp;Data[[#This Row],[section]]</f>
        <v>SCHEDULE 4: REPORT ON REGULATORY ASSET BASE ROLL FORWARD | 4b(vii): Asset Classes</v>
      </c>
      <c r="N7552" s="9" t="str">
        <f t="shared" si="117"/>
        <v>SCHEDULE 4: REPORT ON REGULATORY ASSET BASE ROLL FORWARD | 4b(vii): Asset Classes | Total | Indexed revaluations</v>
      </c>
    </row>
    <row r="7553" spans="1:14" hidden="1">
      <c r="A7553" t="s">
        <v>3</v>
      </c>
      <c r="B7553">
        <v>2012</v>
      </c>
      <c r="C7553" t="s">
        <v>206</v>
      </c>
      <c r="D7553" t="s">
        <v>217</v>
      </c>
      <c r="E7553" t="s">
        <v>81</v>
      </c>
      <c r="F7553" t="s">
        <v>312</v>
      </c>
      <c r="G7553">
        <v>113</v>
      </c>
      <c r="H7553" t="s">
        <v>273</v>
      </c>
      <c r="I7553">
        <v>2012</v>
      </c>
      <c r="J7553" t="s">
        <v>92</v>
      </c>
      <c r="K7553" t="s">
        <v>458</v>
      </c>
      <c r="L7553">
        <v>0</v>
      </c>
      <c r="M7553" s="9" t="str">
        <f>Data[[#This Row],[schedule]]&amp;" | "&amp;Data[[#This Row],[section]]</f>
        <v>SCHEDULE 4: REPORT ON REGULATORY ASSET BASE ROLL FORWARD | 4b(vii): Asset Classes</v>
      </c>
      <c r="N7553" s="9" t="str">
        <f t="shared" si="117"/>
        <v>SCHEDULE 4: REPORT ON REGULATORY ASSET BASE ROLL FORWARD | 4b(vii): Asset Classes | Land | Non-indexed revaluations</v>
      </c>
    </row>
    <row r="7554" spans="1:14" hidden="1">
      <c r="A7554" t="s">
        <v>3</v>
      </c>
      <c r="B7554">
        <v>2012</v>
      </c>
      <c r="C7554" t="s">
        <v>206</v>
      </c>
      <c r="D7554" t="s">
        <v>217</v>
      </c>
      <c r="E7554" t="s">
        <v>81</v>
      </c>
      <c r="F7554" t="s">
        <v>60</v>
      </c>
      <c r="G7554">
        <v>113</v>
      </c>
      <c r="H7554" t="s">
        <v>273</v>
      </c>
      <c r="I7554">
        <v>2012</v>
      </c>
      <c r="J7554" t="s">
        <v>92</v>
      </c>
      <c r="K7554" t="s">
        <v>458</v>
      </c>
      <c r="L7554">
        <v>0</v>
      </c>
      <c r="M7554" s="9" t="str">
        <f>Data[[#This Row],[schedule]]&amp;" | "&amp;Data[[#This Row],[section]]</f>
        <v>SCHEDULE 4: REPORT ON REGULATORY ASSET BASE ROLL FORWARD | 4b(vii): Asset Classes</v>
      </c>
      <c r="N7554" s="9" t="str">
        <f t="shared" ref="N7554:N7575" si="118">SUBSTITUTE(SUBSTITUTE(SUBSTITUTE(C7554&amp;" | "&amp;D7554&amp;" | "&amp;E7554&amp;" | "&amp;F7554&amp;" | "&amp;H7554," |  |  | "," | ")," |  |  | "," | ")," |  | "," | ")</f>
        <v>SCHEDULE 4: REPORT ON REGULATORY ASSET BASE ROLL FORWARD | 4b(vii): Asset Classes | Total | Non-indexed revaluations</v>
      </c>
    </row>
    <row r="7555" spans="1:14" hidden="1">
      <c r="A7555" t="s">
        <v>3</v>
      </c>
      <c r="B7555">
        <v>2012</v>
      </c>
      <c r="C7555" t="s">
        <v>206</v>
      </c>
      <c r="D7555" t="s">
        <v>217</v>
      </c>
      <c r="E7555" t="s">
        <v>81</v>
      </c>
      <c r="F7555" t="s">
        <v>312</v>
      </c>
      <c r="G7555">
        <v>114</v>
      </c>
      <c r="H7555" t="s">
        <v>62</v>
      </c>
      <c r="I7555">
        <v>2012</v>
      </c>
      <c r="J7555" t="s">
        <v>92</v>
      </c>
      <c r="K7555" t="s">
        <v>458</v>
      </c>
      <c r="L7555">
        <v>0</v>
      </c>
      <c r="M7555" s="9" t="str">
        <f>Data[[#This Row],[schedule]]&amp;" | "&amp;Data[[#This Row],[section]]</f>
        <v>SCHEDULE 4: REPORT ON REGULATORY ASSET BASE ROLL FORWARD | 4b(vii): Asset Classes</v>
      </c>
      <c r="N7555" s="9" t="str">
        <f t="shared" si="118"/>
        <v>SCHEDULE 4: REPORT ON REGULATORY ASSET BASE ROLL FORWARD | 4b(vii): Asset Classes | Land | Assets commissioned</v>
      </c>
    </row>
    <row r="7556" spans="1:14" hidden="1">
      <c r="A7556" t="s">
        <v>3</v>
      </c>
      <c r="B7556">
        <v>2012</v>
      </c>
      <c r="C7556" t="s">
        <v>206</v>
      </c>
      <c r="D7556" t="s">
        <v>217</v>
      </c>
      <c r="E7556" t="s">
        <v>81</v>
      </c>
      <c r="F7556" t="s">
        <v>313</v>
      </c>
      <c r="G7556">
        <v>114</v>
      </c>
      <c r="H7556" t="s">
        <v>62</v>
      </c>
      <c r="I7556">
        <v>2012</v>
      </c>
      <c r="J7556" t="s">
        <v>92</v>
      </c>
      <c r="K7556" t="s">
        <v>3004</v>
      </c>
      <c r="L7556">
        <v>3109.4838800000002</v>
      </c>
      <c r="M7556" s="9" t="str">
        <f>Data[[#This Row],[schedule]]&amp;" | "&amp;Data[[#This Row],[section]]</f>
        <v>SCHEDULE 4: REPORT ON REGULATORY ASSET BASE ROLL FORWARD | 4b(vii): Asset Classes</v>
      </c>
      <c r="N7556" s="9" t="str">
        <f t="shared" si="118"/>
        <v>SCHEDULE 4: REPORT ON REGULATORY ASSET BASE ROLL FORWARD | 4b(vii): Asset Classes | Sealed Surfaces | Assets commissioned</v>
      </c>
    </row>
    <row r="7557" spans="1:14" hidden="1">
      <c r="A7557" t="s">
        <v>3</v>
      </c>
      <c r="B7557">
        <v>2012</v>
      </c>
      <c r="C7557" t="s">
        <v>206</v>
      </c>
      <c r="D7557" t="s">
        <v>217</v>
      </c>
      <c r="E7557" t="s">
        <v>81</v>
      </c>
      <c r="F7557" t="s">
        <v>314</v>
      </c>
      <c r="G7557">
        <v>114</v>
      </c>
      <c r="H7557" t="s">
        <v>62</v>
      </c>
      <c r="I7557">
        <v>2012</v>
      </c>
      <c r="J7557" t="s">
        <v>92</v>
      </c>
      <c r="K7557" t="s">
        <v>3005</v>
      </c>
      <c r="L7557">
        <v>9873.9618519710402</v>
      </c>
      <c r="M7557" s="9" t="str">
        <f>Data[[#This Row],[schedule]]&amp;" | "&amp;Data[[#This Row],[section]]</f>
        <v>SCHEDULE 4: REPORT ON REGULATORY ASSET BASE ROLL FORWARD | 4b(vii): Asset Classes</v>
      </c>
      <c r="N7557" s="9" t="str">
        <f t="shared" si="118"/>
        <v>SCHEDULE 4: REPORT ON REGULATORY ASSET BASE ROLL FORWARD | 4b(vii): Asset Classes | Infrastructure &amp; Buildings | Assets commissioned</v>
      </c>
    </row>
    <row r="7558" spans="1:14" hidden="1">
      <c r="A7558" t="s">
        <v>3</v>
      </c>
      <c r="B7558">
        <v>2012</v>
      </c>
      <c r="C7558" t="s">
        <v>206</v>
      </c>
      <c r="D7558" t="s">
        <v>217</v>
      </c>
      <c r="E7558" t="s">
        <v>81</v>
      </c>
      <c r="F7558" t="s">
        <v>315</v>
      </c>
      <c r="G7558">
        <v>114</v>
      </c>
      <c r="H7558" t="s">
        <v>62</v>
      </c>
      <c r="I7558">
        <v>2012</v>
      </c>
      <c r="J7558" t="s">
        <v>92</v>
      </c>
      <c r="K7558" t="s">
        <v>3006</v>
      </c>
      <c r="L7558">
        <v>3321.953917613424</v>
      </c>
      <c r="M7558" s="9" t="str">
        <f>Data[[#This Row],[schedule]]&amp;" | "&amp;Data[[#This Row],[section]]</f>
        <v>SCHEDULE 4: REPORT ON REGULATORY ASSET BASE ROLL FORWARD | 4b(vii): Asset Classes</v>
      </c>
      <c r="N7558" s="9" t="str">
        <f t="shared" si="118"/>
        <v>SCHEDULE 4: REPORT ON REGULATORY ASSET BASE ROLL FORWARD | 4b(vii): Asset Classes | Vehicles, Plant &amp; Equipment | Assets commissioned</v>
      </c>
    </row>
    <row r="7559" spans="1:14" hidden="1">
      <c r="A7559" t="s">
        <v>3</v>
      </c>
      <c r="B7559">
        <v>2012</v>
      </c>
      <c r="C7559" t="s">
        <v>206</v>
      </c>
      <c r="D7559" t="s">
        <v>217</v>
      </c>
      <c r="E7559" t="s">
        <v>81</v>
      </c>
      <c r="F7559" t="s">
        <v>60</v>
      </c>
      <c r="G7559">
        <v>114</v>
      </c>
      <c r="H7559" t="s">
        <v>62</v>
      </c>
      <c r="I7559">
        <v>2012</v>
      </c>
      <c r="J7559" t="s">
        <v>92</v>
      </c>
      <c r="K7559" t="s">
        <v>2976</v>
      </c>
      <c r="L7559">
        <v>16305.39964958446</v>
      </c>
      <c r="M7559" s="9" t="str">
        <f>Data[[#This Row],[schedule]]&amp;" | "&amp;Data[[#This Row],[section]]</f>
        <v>SCHEDULE 4: REPORT ON REGULATORY ASSET BASE ROLL FORWARD | 4b(vii): Asset Classes</v>
      </c>
      <c r="N7559" s="9" t="str">
        <f t="shared" si="118"/>
        <v>SCHEDULE 4: REPORT ON REGULATORY ASSET BASE ROLL FORWARD | 4b(vii): Asset Classes | Total | Assets commissioned</v>
      </c>
    </row>
    <row r="7560" spans="1:14" hidden="1">
      <c r="A7560" t="s">
        <v>3</v>
      </c>
      <c r="B7560">
        <v>2012</v>
      </c>
      <c r="C7560" t="s">
        <v>206</v>
      </c>
      <c r="D7560" t="s">
        <v>217</v>
      </c>
      <c r="E7560" t="s">
        <v>81</v>
      </c>
      <c r="F7560" t="s">
        <v>312</v>
      </c>
      <c r="G7560">
        <v>115</v>
      </c>
      <c r="H7560" t="s">
        <v>63</v>
      </c>
      <c r="I7560">
        <v>2012</v>
      </c>
      <c r="J7560" t="s">
        <v>92</v>
      </c>
      <c r="K7560" t="s">
        <v>458</v>
      </c>
      <c r="L7560">
        <v>0</v>
      </c>
      <c r="M7560" s="9" t="str">
        <f>Data[[#This Row],[schedule]]&amp;" | "&amp;Data[[#This Row],[section]]</f>
        <v>SCHEDULE 4: REPORT ON REGULATORY ASSET BASE ROLL FORWARD | 4b(vii): Asset Classes</v>
      </c>
      <c r="N7560" s="9" t="str">
        <f t="shared" si="118"/>
        <v>SCHEDULE 4: REPORT ON REGULATORY ASSET BASE ROLL FORWARD | 4b(vii): Asset Classes | Land | Asset disposals</v>
      </c>
    </row>
    <row r="7561" spans="1:14" hidden="1">
      <c r="A7561" t="s">
        <v>3</v>
      </c>
      <c r="B7561">
        <v>2012</v>
      </c>
      <c r="C7561" t="s">
        <v>206</v>
      </c>
      <c r="D7561" t="s">
        <v>217</v>
      </c>
      <c r="E7561" t="s">
        <v>81</v>
      </c>
      <c r="F7561" t="s">
        <v>313</v>
      </c>
      <c r="G7561">
        <v>115</v>
      </c>
      <c r="H7561" t="s">
        <v>63</v>
      </c>
      <c r="I7561">
        <v>2012</v>
      </c>
      <c r="J7561" t="s">
        <v>92</v>
      </c>
      <c r="K7561" t="s">
        <v>458</v>
      </c>
      <c r="L7561">
        <v>0</v>
      </c>
      <c r="M7561" s="9" t="str">
        <f>Data[[#This Row],[schedule]]&amp;" | "&amp;Data[[#This Row],[section]]</f>
        <v>SCHEDULE 4: REPORT ON REGULATORY ASSET BASE ROLL FORWARD | 4b(vii): Asset Classes</v>
      </c>
      <c r="N7561" s="9" t="str">
        <f t="shared" si="118"/>
        <v>SCHEDULE 4: REPORT ON REGULATORY ASSET BASE ROLL FORWARD | 4b(vii): Asset Classes | Sealed Surfaces | Asset disposals</v>
      </c>
    </row>
    <row r="7562" spans="1:14" hidden="1">
      <c r="A7562" t="s">
        <v>3</v>
      </c>
      <c r="B7562">
        <v>2012</v>
      </c>
      <c r="C7562" t="s">
        <v>206</v>
      </c>
      <c r="D7562" t="s">
        <v>217</v>
      </c>
      <c r="E7562" t="s">
        <v>81</v>
      </c>
      <c r="F7562" t="s">
        <v>314</v>
      </c>
      <c r="G7562">
        <v>115</v>
      </c>
      <c r="H7562" t="s">
        <v>63</v>
      </c>
      <c r="I7562">
        <v>2012</v>
      </c>
      <c r="J7562" t="s">
        <v>92</v>
      </c>
      <c r="K7562" t="s">
        <v>3007</v>
      </c>
      <c r="L7562">
        <v>9.7685021965690705E-2</v>
      </c>
      <c r="M7562" s="9" t="str">
        <f>Data[[#This Row],[schedule]]&amp;" | "&amp;Data[[#This Row],[section]]</f>
        <v>SCHEDULE 4: REPORT ON REGULATORY ASSET BASE ROLL FORWARD | 4b(vii): Asset Classes</v>
      </c>
      <c r="N7562" s="9" t="str">
        <f t="shared" si="118"/>
        <v>SCHEDULE 4: REPORT ON REGULATORY ASSET BASE ROLL FORWARD | 4b(vii): Asset Classes | Infrastructure &amp; Buildings | Asset disposals</v>
      </c>
    </row>
    <row r="7563" spans="1:14" hidden="1">
      <c r="A7563" t="s">
        <v>3</v>
      </c>
      <c r="B7563">
        <v>2012</v>
      </c>
      <c r="C7563" t="s">
        <v>206</v>
      </c>
      <c r="D7563" t="s">
        <v>217</v>
      </c>
      <c r="E7563" t="s">
        <v>81</v>
      </c>
      <c r="F7563" t="s">
        <v>315</v>
      </c>
      <c r="G7563">
        <v>115</v>
      </c>
      <c r="H7563" t="s">
        <v>63</v>
      </c>
      <c r="I7563">
        <v>2012</v>
      </c>
      <c r="J7563" t="s">
        <v>92</v>
      </c>
      <c r="K7563" t="s">
        <v>3008</v>
      </c>
      <c r="L7563">
        <v>91.868312758650276</v>
      </c>
      <c r="M7563" s="9" t="str">
        <f>Data[[#This Row],[schedule]]&amp;" | "&amp;Data[[#This Row],[section]]</f>
        <v>SCHEDULE 4: REPORT ON REGULATORY ASSET BASE ROLL FORWARD | 4b(vii): Asset Classes</v>
      </c>
      <c r="N7563" s="9" t="str">
        <f t="shared" si="118"/>
        <v>SCHEDULE 4: REPORT ON REGULATORY ASSET BASE ROLL FORWARD | 4b(vii): Asset Classes | Vehicles, Plant &amp; Equipment | Asset disposals</v>
      </c>
    </row>
    <row r="7564" spans="1:14" hidden="1">
      <c r="A7564" t="s">
        <v>3</v>
      </c>
      <c r="B7564">
        <v>2012</v>
      </c>
      <c r="C7564" t="s">
        <v>206</v>
      </c>
      <c r="D7564" t="s">
        <v>217</v>
      </c>
      <c r="E7564" t="s">
        <v>81</v>
      </c>
      <c r="F7564" t="s">
        <v>60</v>
      </c>
      <c r="G7564">
        <v>115</v>
      </c>
      <c r="H7564" t="s">
        <v>63</v>
      </c>
      <c r="I7564">
        <v>2012</v>
      </c>
      <c r="J7564" t="s">
        <v>92</v>
      </c>
      <c r="K7564" t="s">
        <v>3009</v>
      </c>
      <c r="L7564">
        <v>91.965997780615965</v>
      </c>
      <c r="M7564" s="9" t="str">
        <f>Data[[#This Row],[schedule]]&amp;" | "&amp;Data[[#This Row],[section]]</f>
        <v>SCHEDULE 4: REPORT ON REGULATORY ASSET BASE ROLL FORWARD | 4b(vii): Asset Classes</v>
      </c>
      <c r="N7564" s="9" t="str">
        <f t="shared" si="118"/>
        <v>SCHEDULE 4: REPORT ON REGULATORY ASSET BASE ROLL FORWARD | 4b(vii): Asset Classes | Total | Asset disposals</v>
      </c>
    </row>
    <row r="7565" spans="1:14" hidden="1">
      <c r="A7565" t="s">
        <v>3</v>
      </c>
      <c r="B7565">
        <v>2012</v>
      </c>
      <c r="C7565" t="s">
        <v>206</v>
      </c>
      <c r="D7565" t="s">
        <v>217</v>
      </c>
      <c r="E7565" t="s">
        <v>81</v>
      </c>
      <c r="F7565" t="s">
        <v>312</v>
      </c>
      <c r="G7565">
        <v>116</v>
      </c>
      <c r="H7565" t="s">
        <v>281</v>
      </c>
      <c r="I7565">
        <v>2012</v>
      </c>
      <c r="J7565" t="s">
        <v>92</v>
      </c>
      <c r="K7565" t="s">
        <v>3010</v>
      </c>
      <c r="L7565">
        <v>66.053147309423707</v>
      </c>
      <c r="M7565" s="9" t="str">
        <f>Data[[#This Row],[schedule]]&amp;" | "&amp;Data[[#This Row],[section]]</f>
        <v>SCHEDULE 4: REPORT ON REGULATORY ASSET BASE ROLL FORWARD | 4b(vii): Asset Classes</v>
      </c>
      <c r="N7565" s="9" t="str">
        <f t="shared" si="118"/>
        <v>SCHEDULE 4: REPORT ON REGULATORY ASSET BASE ROLL FORWARD | 4b(vii): Asset Classes | Land | Lost and found assets adjustment</v>
      </c>
    </row>
    <row r="7566" spans="1:14" hidden="1">
      <c r="A7566" t="s">
        <v>3</v>
      </c>
      <c r="B7566">
        <v>2012</v>
      </c>
      <c r="C7566" t="s">
        <v>206</v>
      </c>
      <c r="D7566" t="s">
        <v>217</v>
      </c>
      <c r="E7566" t="s">
        <v>81</v>
      </c>
      <c r="F7566" t="s">
        <v>313</v>
      </c>
      <c r="G7566">
        <v>116</v>
      </c>
      <c r="H7566" t="s">
        <v>281</v>
      </c>
      <c r="I7566">
        <v>2012</v>
      </c>
      <c r="J7566" t="s">
        <v>92</v>
      </c>
      <c r="K7566" t="s">
        <v>3011</v>
      </c>
      <c r="L7566">
        <v>29.611879101118578</v>
      </c>
      <c r="M7566" s="9" t="str">
        <f>Data[[#This Row],[schedule]]&amp;" | "&amp;Data[[#This Row],[section]]</f>
        <v>SCHEDULE 4: REPORT ON REGULATORY ASSET BASE ROLL FORWARD | 4b(vii): Asset Classes</v>
      </c>
      <c r="N7566" s="9" t="str">
        <f t="shared" si="118"/>
        <v>SCHEDULE 4: REPORT ON REGULATORY ASSET BASE ROLL FORWARD | 4b(vii): Asset Classes | Sealed Surfaces | Lost and found assets adjustment</v>
      </c>
    </row>
    <row r="7567" spans="1:14" hidden="1">
      <c r="A7567" t="s">
        <v>3</v>
      </c>
      <c r="B7567">
        <v>2012</v>
      </c>
      <c r="C7567" t="s">
        <v>206</v>
      </c>
      <c r="D7567" t="s">
        <v>217</v>
      </c>
      <c r="E7567" t="s">
        <v>81</v>
      </c>
      <c r="F7567" t="s">
        <v>314</v>
      </c>
      <c r="G7567">
        <v>116</v>
      </c>
      <c r="H7567" t="s">
        <v>281</v>
      </c>
      <c r="I7567">
        <v>2012</v>
      </c>
      <c r="J7567" t="s">
        <v>92</v>
      </c>
      <c r="K7567" t="s">
        <v>3012</v>
      </c>
      <c r="L7567">
        <v>-1855.214947207556</v>
      </c>
      <c r="M7567" s="9" t="str">
        <f>Data[[#This Row],[schedule]]&amp;" | "&amp;Data[[#This Row],[section]]</f>
        <v>SCHEDULE 4: REPORT ON REGULATORY ASSET BASE ROLL FORWARD | 4b(vii): Asset Classes</v>
      </c>
      <c r="N7567" s="9" t="str">
        <f t="shared" si="118"/>
        <v>SCHEDULE 4: REPORT ON REGULATORY ASSET BASE ROLL FORWARD | 4b(vii): Asset Classes | Infrastructure &amp; Buildings | Lost and found assets adjustment</v>
      </c>
    </row>
    <row r="7568" spans="1:14" hidden="1">
      <c r="A7568" t="s">
        <v>3</v>
      </c>
      <c r="B7568">
        <v>2012</v>
      </c>
      <c r="C7568" t="s">
        <v>206</v>
      </c>
      <c r="D7568" t="s">
        <v>217</v>
      </c>
      <c r="E7568" t="s">
        <v>81</v>
      </c>
      <c r="F7568" t="s">
        <v>315</v>
      </c>
      <c r="G7568">
        <v>116</v>
      </c>
      <c r="H7568" t="s">
        <v>281</v>
      </c>
      <c r="I7568">
        <v>2012</v>
      </c>
      <c r="J7568" t="s">
        <v>92</v>
      </c>
      <c r="K7568" t="s">
        <v>3013</v>
      </c>
      <c r="L7568">
        <v>33.582489642313448</v>
      </c>
      <c r="M7568" s="9" t="str">
        <f>Data[[#This Row],[schedule]]&amp;" | "&amp;Data[[#This Row],[section]]</f>
        <v>SCHEDULE 4: REPORT ON REGULATORY ASSET BASE ROLL FORWARD | 4b(vii): Asset Classes</v>
      </c>
      <c r="N7568" s="9" t="str">
        <f t="shared" si="118"/>
        <v>SCHEDULE 4: REPORT ON REGULATORY ASSET BASE ROLL FORWARD | 4b(vii): Asset Classes | Vehicles, Plant &amp; Equipment | Lost and found assets adjustment</v>
      </c>
    </row>
    <row r="7569" spans="1:14" hidden="1">
      <c r="A7569" t="s">
        <v>3</v>
      </c>
      <c r="B7569">
        <v>2012</v>
      </c>
      <c r="C7569" t="s">
        <v>206</v>
      </c>
      <c r="D7569" t="s">
        <v>217</v>
      </c>
      <c r="E7569" t="s">
        <v>81</v>
      </c>
      <c r="F7569" t="s">
        <v>60</v>
      </c>
      <c r="G7569">
        <v>116</v>
      </c>
      <c r="H7569" t="s">
        <v>281</v>
      </c>
      <c r="I7569">
        <v>2012</v>
      </c>
      <c r="J7569" t="s">
        <v>92</v>
      </c>
      <c r="K7569" t="s">
        <v>3014</v>
      </c>
      <c r="L7569">
        <v>-1725.9674311547001</v>
      </c>
      <c r="M7569" s="9" t="str">
        <f>Data[[#This Row],[schedule]]&amp;" | "&amp;Data[[#This Row],[section]]</f>
        <v>SCHEDULE 4: REPORT ON REGULATORY ASSET BASE ROLL FORWARD | 4b(vii): Asset Classes</v>
      </c>
      <c r="N7569" s="9" t="str">
        <f t="shared" si="118"/>
        <v>SCHEDULE 4: REPORT ON REGULATORY ASSET BASE ROLL FORWARD | 4b(vii): Asset Classes | Total | Lost and found assets adjustment</v>
      </c>
    </row>
    <row r="7570" spans="1:14" hidden="1">
      <c r="A7570" t="s">
        <v>3</v>
      </c>
      <c r="B7570">
        <v>2012</v>
      </c>
      <c r="C7570" t="s">
        <v>206</v>
      </c>
      <c r="D7570" t="s">
        <v>217</v>
      </c>
      <c r="E7570" t="s">
        <v>81</v>
      </c>
      <c r="F7570" t="s">
        <v>312</v>
      </c>
      <c r="G7570">
        <v>117</v>
      </c>
      <c r="H7570" t="s">
        <v>282</v>
      </c>
      <c r="I7570">
        <v>2012</v>
      </c>
      <c r="J7570" t="s">
        <v>92</v>
      </c>
      <c r="K7570" t="s">
        <v>3015</v>
      </c>
      <c r="L7570">
        <v>-6.2334013434710869</v>
      </c>
      <c r="M7570" s="9" t="str">
        <f>Data[[#This Row],[schedule]]&amp;" | "&amp;Data[[#This Row],[section]]</f>
        <v>SCHEDULE 4: REPORT ON REGULATORY ASSET BASE ROLL FORWARD | 4b(vii): Asset Classes</v>
      </c>
      <c r="N7570" s="9" t="str">
        <f t="shared" si="118"/>
        <v>SCHEDULE 4: REPORT ON REGULATORY ASSET BASE ROLL FORWARD | 4b(vii): Asset Classes | Land | Adjustment resulting from cost allocation</v>
      </c>
    </row>
    <row r="7571" spans="1:14" hidden="1">
      <c r="A7571" t="s">
        <v>3</v>
      </c>
      <c r="B7571">
        <v>2012</v>
      </c>
      <c r="C7571" t="s">
        <v>206</v>
      </c>
      <c r="D7571" t="s">
        <v>217</v>
      </c>
      <c r="E7571" t="s">
        <v>81</v>
      </c>
      <c r="F7571" t="s">
        <v>313</v>
      </c>
      <c r="G7571">
        <v>117</v>
      </c>
      <c r="H7571" t="s">
        <v>282</v>
      </c>
      <c r="I7571">
        <v>2012</v>
      </c>
      <c r="J7571" t="s">
        <v>92</v>
      </c>
      <c r="K7571" t="s">
        <v>3016</v>
      </c>
      <c r="L7571">
        <v>-8.9999113697600004E-5</v>
      </c>
      <c r="M7571" s="9" t="str">
        <f>Data[[#This Row],[schedule]]&amp;" | "&amp;Data[[#This Row],[section]]</f>
        <v>SCHEDULE 4: REPORT ON REGULATORY ASSET BASE ROLL FORWARD | 4b(vii): Asset Classes</v>
      </c>
      <c r="N7571" s="9" t="str">
        <f t="shared" si="118"/>
        <v>SCHEDULE 4: REPORT ON REGULATORY ASSET BASE ROLL FORWARD | 4b(vii): Asset Classes | Sealed Surfaces | Adjustment resulting from cost allocation</v>
      </c>
    </row>
    <row r="7572" spans="1:14" hidden="1">
      <c r="A7572" t="s">
        <v>3</v>
      </c>
      <c r="B7572">
        <v>2012</v>
      </c>
      <c r="C7572" t="s">
        <v>206</v>
      </c>
      <c r="D7572" t="s">
        <v>217</v>
      </c>
      <c r="E7572" t="s">
        <v>81</v>
      </c>
      <c r="F7572" t="s">
        <v>314</v>
      </c>
      <c r="G7572">
        <v>117</v>
      </c>
      <c r="H7572" t="s">
        <v>282</v>
      </c>
      <c r="I7572">
        <v>2012</v>
      </c>
      <c r="J7572" t="s">
        <v>92</v>
      </c>
      <c r="K7572" t="s">
        <v>3017</v>
      </c>
      <c r="L7572">
        <v>3332.7523686028621</v>
      </c>
      <c r="M7572" s="9" t="str">
        <f>Data[[#This Row],[schedule]]&amp;" | "&amp;Data[[#This Row],[section]]</f>
        <v>SCHEDULE 4: REPORT ON REGULATORY ASSET BASE ROLL FORWARD | 4b(vii): Asset Classes</v>
      </c>
      <c r="N7572" s="9" t="str">
        <f t="shared" si="118"/>
        <v>SCHEDULE 4: REPORT ON REGULATORY ASSET BASE ROLL FORWARD | 4b(vii): Asset Classes | Infrastructure &amp; Buildings | Adjustment resulting from cost allocation</v>
      </c>
    </row>
    <row r="7573" spans="1:14" hidden="1">
      <c r="A7573" t="s">
        <v>3</v>
      </c>
      <c r="B7573">
        <v>2012</v>
      </c>
      <c r="C7573" t="s">
        <v>206</v>
      </c>
      <c r="D7573" t="s">
        <v>217</v>
      </c>
      <c r="E7573" t="s">
        <v>81</v>
      </c>
      <c r="F7573" t="s">
        <v>315</v>
      </c>
      <c r="G7573">
        <v>117</v>
      </c>
      <c r="H7573" t="s">
        <v>282</v>
      </c>
      <c r="I7573">
        <v>2012</v>
      </c>
      <c r="J7573" t="s">
        <v>92</v>
      </c>
      <c r="K7573" t="s">
        <v>3018</v>
      </c>
      <c r="L7573">
        <v>124.2497126535481</v>
      </c>
      <c r="M7573" s="9" t="str">
        <f>Data[[#This Row],[schedule]]&amp;" | "&amp;Data[[#This Row],[section]]</f>
        <v>SCHEDULE 4: REPORT ON REGULATORY ASSET BASE ROLL FORWARD | 4b(vii): Asset Classes</v>
      </c>
      <c r="N7573" s="9" t="str">
        <f t="shared" si="118"/>
        <v>SCHEDULE 4: REPORT ON REGULATORY ASSET BASE ROLL FORWARD | 4b(vii): Asset Classes | Vehicles, Plant &amp; Equipment | Adjustment resulting from cost allocation</v>
      </c>
    </row>
    <row r="7574" spans="1:14" hidden="1">
      <c r="A7574" t="s">
        <v>3</v>
      </c>
      <c r="B7574">
        <v>2012</v>
      </c>
      <c r="C7574" t="s">
        <v>206</v>
      </c>
      <c r="D7574" t="s">
        <v>217</v>
      </c>
      <c r="E7574" t="s">
        <v>81</v>
      </c>
      <c r="F7574" t="s">
        <v>60</v>
      </c>
      <c r="G7574">
        <v>117</v>
      </c>
      <c r="H7574" t="s">
        <v>282</v>
      </c>
      <c r="I7574">
        <v>2012</v>
      </c>
      <c r="J7574" t="s">
        <v>92</v>
      </c>
      <c r="K7574" t="s">
        <v>3019</v>
      </c>
      <c r="L7574">
        <v>3450.7685899138251</v>
      </c>
      <c r="M7574" s="9" t="str">
        <f>Data[[#This Row],[schedule]]&amp;" | "&amp;Data[[#This Row],[section]]</f>
        <v>SCHEDULE 4: REPORT ON REGULATORY ASSET BASE ROLL FORWARD | 4b(vii): Asset Classes</v>
      </c>
      <c r="N7574" s="9" t="str">
        <f t="shared" si="118"/>
        <v>SCHEDULE 4: REPORT ON REGULATORY ASSET BASE ROLL FORWARD | 4b(vii): Asset Classes | Total | Adjustment resulting from cost allocation</v>
      </c>
    </row>
    <row r="7575" spans="1:14" hidden="1">
      <c r="A7575" t="s">
        <v>3</v>
      </c>
      <c r="B7575">
        <v>2012</v>
      </c>
      <c r="C7575" t="s">
        <v>206</v>
      </c>
      <c r="D7575" t="s">
        <v>217</v>
      </c>
      <c r="E7575" t="s">
        <v>81</v>
      </c>
      <c r="F7575" t="s">
        <v>312</v>
      </c>
      <c r="G7575">
        <v>118</v>
      </c>
      <c r="H7575" t="s">
        <v>296</v>
      </c>
      <c r="I7575">
        <v>2012</v>
      </c>
      <c r="J7575" t="s">
        <v>92</v>
      </c>
      <c r="K7575" t="s">
        <v>2807</v>
      </c>
      <c r="L7575">
        <v>357284.19470797607</v>
      </c>
      <c r="M7575" s="9" t="str">
        <f>Data[[#This Row],[schedule]]&amp;" | "&amp;Data[[#This Row],[section]]</f>
        <v>SCHEDULE 4: REPORT ON REGULATORY ASSET BASE ROLL FORWARD | 4b(vii): Asset Classes</v>
      </c>
      <c r="N7575" s="9" t="str">
        <f t="shared" si="118"/>
        <v>SCHEDULE 4: REPORT ON REGULATORY ASSET BASE ROLL FORWARD | 4b(vii): Asset Classes | Land | RAB value</v>
      </c>
    </row>
    <row r="7576" spans="1:14" hidden="1">
      <c r="A7576" t="s">
        <v>3</v>
      </c>
      <c r="B7576">
        <v>2012</v>
      </c>
      <c r="C7576" t="s">
        <v>206</v>
      </c>
      <c r="D7576" t="s">
        <v>217</v>
      </c>
      <c r="E7576" t="s">
        <v>81</v>
      </c>
      <c r="F7576" t="s">
        <v>313</v>
      </c>
      <c r="G7576">
        <v>118</v>
      </c>
      <c r="H7576" t="s">
        <v>296</v>
      </c>
      <c r="I7576">
        <v>2012</v>
      </c>
      <c r="J7576" t="s">
        <v>92</v>
      </c>
      <c r="K7576" t="s">
        <v>2677</v>
      </c>
      <c r="L7576">
        <v>222125.68171000091</v>
      </c>
      <c r="M7576" s="10" t="str">
        <f>Data[[#This Row],[schedule]]&amp;" | "&amp;Data[[#This Row],[section]]</f>
        <v>SCHEDULE 4: REPORT ON REGULATORY ASSET BASE ROLL FORWARD | 4b(vii): Asset Classes</v>
      </c>
      <c r="N7576" s="10" t="str">
        <f t="shared" ref="N7576:N7639" si="119">SUBSTITUTE(SUBSTITUTE(SUBSTITUTE(C7576&amp;" | "&amp;D7576&amp;" | "&amp;E7576&amp;" | "&amp;F7576&amp;" | "&amp;H7576," |  |  | "," | ")," |  |  | "," | ")," |  | "," | ")</f>
        <v>SCHEDULE 4: REPORT ON REGULATORY ASSET BASE ROLL FORWARD | 4b(vii): Asset Classes | Sealed Surfaces | RAB value</v>
      </c>
    </row>
    <row r="7577" spans="1:14" hidden="1">
      <c r="A7577" t="s">
        <v>3</v>
      </c>
      <c r="B7577">
        <v>2012</v>
      </c>
      <c r="C7577" t="s">
        <v>206</v>
      </c>
      <c r="D7577" t="s">
        <v>217</v>
      </c>
      <c r="E7577" t="s">
        <v>81</v>
      </c>
      <c r="F7577" t="s">
        <v>314</v>
      </c>
      <c r="G7577">
        <v>118</v>
      </c>
      <c r="H7577" t="s">
        <v>296</v>
      </c>
      <c r="I7577">
        <v>2012</v>
      </c>
      <c r="J7577" t="s">
        <v>92</v>
      </c>
      <c r="K7577" t="s">
        <v>3020</v>
      </c>
      <c r="L7577">
        <v>526367.63309290214</v>
      </c>
      <c r="M7577" s="10" t="str">
        <f>Data[[#This Row],[schedule]]&amp;" | "&amp;Data[[#This Row],[section]]</f>
        <v>SCHEDULE 4: REPORT ON REGULATORY ASSET BASE ROLL FORWARD | 4b(vii): Asset Classes</v>
      </c>
      <c r="N7577" s="10" t="str">
        <f t="shared" si="119"/>
        <v>SCHEDULE 4: REPORT ON REGULATORY ASSET BASE ROLL FORWARD | 4b(vii): Asset Classes | Infrastructure &amp; Buildings | RAB value</v>
      </c>
    </row>
    <row r="7578" spans="1:14" hidden="1">
      <c r="A7578" t="s">
        <v>3</v>
      </c>
      <c r="B7578">
        <v>2012</v>
      </c>
      <c r="C7578" t="s">
        <v>206</v>
      </c>
      <c r="D7578" t="s">
        <v>217</v>
      </c>
      <c r="E7578" t="s">
        <v>81</v>
      </c>
      <c r="F7578" t="s">
        <v>315</v>
      </c>
      <c r="G7578">
        <v>118</v>
      </c>
      <c r="H7578" t="s">
        <v>296</v>
      </c>
      <c r="I7578">
        <v>2012</v>
      </c>
      <c r="J7578" t="s">
        <v>92</v>
      </c>
      <c r="K7578" t="s">
        <v>2829</v>
      </c>
      <c r="L7578">
        <v>13650.016386796269</v>
      </c>
      <c r="M7578" s="10" t="str">
        <f>Data[[#This Row],[schedule]]&amp;" | "&amp;Data[[#This Row],[section]]</f>
        <v>SCHEDULE 4: REPORT ON REGULATORY ASSET BASE ROLL FORWARD | 4b(vii): Asset Classes</v>
      </c>
      <c r="N7578" s="10" t="str">
        <f t="shared" si="119"/>
        <v>SCHEDULE 4: REPORT ON REGULATORY ASSET BASE ROLL FORWARD | 4b(vii): Asset Classes | Vehicles, Plant &amp; Equipment | RAB value</v>
      </c>
    </row>
    <row r="7579" spans="1:14" hidden="1">
      <c r="A7579" t="s">
        <v>3</v>
      </c>
      <c r="B7579">
        <v>2012</v>
      </c>
      <c r="C7579" t="s">
        <v>206</v>
      </c>
      <c r="D7579" t="s">
        <v>217</v>
      </c>
      <c r="E7579" t="s">
        <v>81</v>
      </c>
      <c r="F7579" t="s">
        <v>60</v>
      </c>
      <c r="G7579">
        <v>118</v>
      </c>
      <c r="H7579" t="s">
        <v>296</v>
      </c>
      <c r="I7579">
        <v>2012</v>
      </c>
      <c r="J7579" t="s">
        <v>92</v>
      </c>
      <c r="K7579" t="s">
        <v>3021</v>
      </c>
      <c r="L7579">
        <v>1119427.525897675</v>
      </c>
      <c r="M7579" s="10" t="str">
        <f>Data[[#This Row],[schedule]]&amp;" | "&amp;Data[[#This Row],[section]]</f>
        <v>SCHEDULE 4: REPORT ON REGULATORY ASSET BASE ROLL FORWARD | 4b(vii): Asset Classes</v>
      </c>
      <c r="N7579" s="10" t="str">
        <f t="shared" si="119"/>
        <v>SCHEDULE 4: REPORT ON REGULATORY ASSET BASE ROLL FORWARD | 4b(vii): Asset Classes | Total | RAB value</v>
      </c>
    </row>
    <row r="7580" spans="1:14" hidden="1">
      <c r="A7580" t="s">
        <v>3</v>
      </c>
      <c r="B7580">
        <v>2012</v>
      </c>
      <c r="C7580" t="s">
        <v>206</v>
      </c>
      <c r="D7580" t="s">
        <v>218</v>
      </c>
      <c r="E7580" t="s">
        <v>81</v>
      </c>
      <c r="F7580" t="s">
        <v>316</v>
      </c>
      <c r="G7580">
        <v>121</v>
      </c>
      <c r="H7580" t="s">
        <v>297</v>
      </c>
      <c r="I7580">
        <v>2012</v>
      </c>
      <c r="J7580" t="s">
        <v>92</v>
      </c>
      <c r="K7580" t="s">
        <v>3022</v>
      </c>
      <c r="L7580">
        <v>175868.91745934461</v>
      </c>
      <c r="M7580" s="10" t="str">
        <f>Data[[#This Row],[schedule]]&amp;" | "&amp;Data[[#This Row],[section]]</f>
        <v>SCHEDULE 4: REPORT ON REGULATORY ASSET BASE ROLL FORWARD | 4b(viii): Assets Held for Future Use</v>
      </c>
      <c r="N7580" s="10" t="str">
        <f t="shared" si="119"/>
        <v>SCHEDULE 4: REPORT ON REGULATORY ASSET BASE ROLL FORWARD | 4b(viii): Assets Held for Future Use | Base Value | Assets held for future use—previous disclosure year</v>
      </c>
    </row>
    <row r="7581" spans="1:14" hidden="1">
      <c r="A7581" t="s">
        <v>3</v>
      </c>
      <c r="B7581">
        <v>2012</v>
      </c>
      <c r="C7581" t="s">
        <v>206</v>
      </c>
      <c r="D7581" t="s">
        <v>218</v>
      </c>
      <c r="E7581" t="s">
        <v>81</v>
      </c>
      <c r="F7581" t="s">
        <v>317</v>
      </c>
      <c r="G7581">
        <v>121</v>
      </c>
      <c r="H7581" t="s">
        <v>297</v>
      </c>
      <c r="I7581">
        <v>2012</v>
      </c>
      <c r="J7581" t="s">
        <v>92</v>
      </c>
      <c r="K7581" t="s">
        <v>3023</v>
      </c>
      <c r="L7581">
        <v>31011.556215671619</v>
      </c>
      <c r="M7581" s="10" t="str">
        <f>Data[[#This Row],[schedule]]&amp;" | "&amp;Data[[#This Row],[section]]</f>
        <v>SCHEDULE 4: REPORT ON REGULATORY ASSET BASE ROLL FORWARD | 4b(viii): Assets Held for Future Use</v>
      </c>
      <c r="N7581" s="10" t="str">
        <f t="shared" si="119"/>
        <v>SCHEDULE 4: REPORT ON REGULATORY ASSET BASE ROLL FORWARD | 4b(viii): Assets Held for Future Use | Holding Costs | Assets held for future use—previous disclosure year</v>
      </c>
    </row>
    <row r="7582" spans="1:14" hidden="1">
      <c r="A7582" t="s">
        <v>3</v>
      </c>
      <c r="B7582">
        <v>2012</v>
      </c>
      <c r="C7582" t="s">
        <v>206</v>
      </c>
      <c r="D7582" t="s">
        <v>218</v>
      </c>
      <c r="E7582" t="s">
        <v>81</v>
      </c>
      <c r="F7582" t="s">
        <v>318</v>
      </c>
      <c r="G7582">
        <v>121</v>
      </c>
      <c r="H7582" t="s">
        <v>297</v>
      </c>
      <c r="I7582">
        <v>2012</v>
      </c>
      <c r="J7582" t="s">
        <v>92</v>
      </c>
      <c r="K7582" t="s">
        <v>3024</v>
      </c>
      <c r="L7582">
        <v>-2378.9219600000001</v>
      </c>
      <c r="M7582" s="10" t="str">
        <f>Data[[#This Row],[schedule]]&amp;" | "&amp;Data[[#This Row],[section]]</f>
        <v>SCHEDULE 4: REPORT ON REGULATORY ASSET BASE ROLL FORWARD | 4b(viii): Assets Held for Future Use</v>
      </c>
      <c r="N7582" s="10" t="str">
        <f t="shared" si="119"/>
        <v>SCHEDULE 4: REPORT ON REGULATORY ASSET BASE ROLL FORWARD | 4b(viii): Assets Held for Future Use | Net Revenues | Assets held for future use—previous disclosure year</v>
      </c>
    </row>
    <row r="7583" spans="1:14" hidden="1">
      <c r="A7583" t="s">
        <v>3</v>
      </c>
      <c r="B7583">
        <v>2012</v>
      </c>
      <c r="C7583" t="s">
        <v>206</v>
      </c>
      <c r="D7583" t="s">
        <v>218</v>
      </c>
      <c r="E7583" t="s">
        <v>81</v>
      </c>
      <c r="F7583" t="s">
        <v>319</v>
      </c>
      <c r="G7583">
        <v>121</v>
      </c>
      <c r="H7583" t="s">
        <v>297</v>
      </c>
      <c r="I7583">
        <v>2012</v>
      </c>
      <c r="J7583" t="s">
        <v>92</v>
      </c>
      <c r="K7583" t="s">
        <v>3025</v>
      </c>
      <c r="L7583">
        <v>-27520.74756743557</v>
      </c>
      <c r="M7583" s="10" t="str">
        <f>Data[[#This Row],[schedule]]&amp;" | "&amp;Data[[#This Row],[section]]</f>
        <v>SCHEDULE 4: REPORT ON REGULATORY ASSET BASE ROLL FORWARD | 4b(viii): Assets Held for Future Use</v>
      </c>
      <c r="N7583" s="10" t="str">
        <f t="shared" si="119"/>
        <v>SCHEDULE 4: REPORT ON REGULATORY ASSET BASE ROLL FORWARD | 4b(viii): Assets Held for Future Use | Tracking Revaluations | Assets held for future use—previous disclosure year</v>
      </c>
    </row>
    <row r="7584" spans="1:14" hidden="1">
      <c r="A7584" t="s">
        <v>3</v>
      </c>
      <c r="B7584">
        <v>2012</v>
      </c>
      <c r="C7584" t="s">
        <v>206</v>
      </c>
      <c r="D7584" t="s">
        <v>218</v>
      </c>
      <c r="E7584" t="s">
        <v>81</v>
      </c>
      <c r="F7584" t="s">
        <v>60</v>
      </c>
      <c r="G7584">
        <v>121</v>
      </c>
      <c r="H7584" t="s">
        <v>297</v>
      </c>
      <c r="I7584">
        <v>2012</v>
      </c>
      <c r="J7584" t="s">
        <v>92</v>
      </c>
      <c r="K7584" t="s">
        <v>3026</v>
      </c>
      <c r="L7584">
        <v>181738.64806758071</v>
      </c>
      <c r="M7584" s="10" t="str">
        <f>Data[[#This Row],[schedule]]&amp;" | "&amp;Data[[#This Row],[section]]</f>
        <v>SCHEDULE 4: REPORT ON REGULATORY ASSET BASE ROLL FORWARD | 4b(viii): Assets Held for Future Use</v>
      </c>
      <c r="N7584" s="10" t="str">
        <f t="shared" si="119"/>
        <v>SCHEDULE 4: REPORT ON REGULATORY ASSET BASE ROLL FORWARD | 4b(viii): Assets Held for Future Use | Total | Assets held for future use—previous disclosure year</v>
      </c>
    </row>
    <row r="7585" spans="1:14" hidden="1">
      <c r="A7585" t="s">
        <v>3</v>
      </c>
      <c r="B7585">
        <v>2012</v>
      </c>
      <c r="C7585" t="s">
        <v>206</v>
      </c>
      <c r="D7585" t="s">
        <v>218</v>
      </c>
      <c r="E7585" t="s">
        <v>81</v>
      </c>
      <c r="F7585" t="s">
        <v>316</v>
      </c>
      <c r="G7585">
        <v>122</v>
      </c>
      <c r="H7585" t="s">
        <v>298</v>
      </c>
      <c r="I7585">
        <v>2012</v>
      </c>
      <c r="J7585" t="s">
        <v>92</v>
      </c>
      <c r="K7585" t="s">
        <v>458</v>
      </c>
      <c r="L7585">
        <v>0</v>
      </c>
      <c r="M7585" s="10" t="str">
        <f>Data[[#This Row],[schedule]]&amp;" | "&amp;Data[[#This Row],[section]]</f>
        <v>SCHEDULE 4: REPORT ON REGULATORY ASSET BASE ROLL FORWARD | 4b(viii): Assets Held for Future Use</v>
      </c>
      <c r="N7585" s="10" t="str">
        <f t="shared" si="119"/>
        <v>SCHEDULE 4: REPORT ON REGULATORY ASSET BASE ROLL FORWARD | 4b(viii): Assets Held for Future Use | Base Value | Assets held for future use—additions¹</v>
      </c>
    </row>
    <row r="7586" spans="1:14" hidden="1">
      <c r="A7586" t="s">
        <v>3</v>
      </c>
      <c r="B7586">
        <v>2012</v>
      </c>
      <c r="C7586" t="s">
        <v>206</v>
      </c>
      <c r="D7586" t="s">
        <v>218</v>
      </c>
      <c r="E7586" t="s">
        <v>81</v>
      </c>
      <c r="F7586" t="s">
        <v>317</v>
      </c>
      <c r="G7586">
        <v>122</v>
      </c>
      <c r="H7586" t="s">
        <v>298</v>
      </c>
      <c r="I7586">
        <v>2012</v>
      </c>
      <c r="J7586" t="s">
        <v>92</v>
      </c>
      <c r="K7586" t="s">
        <v>3027</v>
      </c>
      <c r="L7586">
        <v>17952.6343504654</v>
      </c>
      <c r="M7586" s="10" t="str">
        <f>Data[[#This Row],[schedule]]&amp;" | "&amp;Data[[#This Row],[section]]</f>
        <v>SCHEDULE 4: REPORT ON REGULATORY ASSET BASE ROLL FORWARD | 4b(viii): Assets Held for Future Use</v>
      </c>
      <c r="N7586" s="10" t="str">
        <f t="shared" si="119"/>
        <v>SCHEDULE 4: REPORT ON REGULATORY ASSET BASE ROLL FORWARD | 4b(viii): Assets Held for Future Use | Holding Costs | Assets held for future use—additions¹</v>
      </c>
    </row>
    <row r="7587" spans="1:14" hidden="1">
      <c r="A7587" t="s">
        <v>3</v>
      </c>
      <c r="B7587">
        <v>2012</v>
      </c>
      <c r="C7587" t="s">
        <v>206</v>
      </c>
      <c r="D7587" t="s">
        <v>218</v>
      </c>
      <c r="E7587" t="s">
        <v>81</v>
      </c>
      <c r="F7587" t="s">
        <v>318</v>
      </c>
      <c r="G7587">
        <v>122</v>
      </c>
      <c r="H7587" t="s">
        <v>298</v>
      </c>
      <c r="I7587">
        <v>2012</v>
      </c>
      <c r="J7587" t="s">
        <v>92</v>
      </c>
      <c r="K7587" t="s">
        <v>3028</v>
      </c>
      <c r="L7587">
        <v>-854.17928000000006</v>
      </c>
      <c r="M7587" s="10" t="str">
        <f>Data[[#This Row],[schedule]]&amp;" | "&amp;Data[[#This Row],[section]]</f>
        <v>SCHEDULE 4: REPORT ON REGULATORY ASSET BASE ROLL FORWARD | 4b(viii): Assets Held for Future Use</v>
      </c>
      <c r="N7587" s="10" t="str">
        <f t="shared" si="119"/>
        <v>SCHEDULE 4: REPORT ON REGULATORY ASSET BASE ROLL FORWARD | 4b(viii): Assets Held for Future Use | Net Revenues | Assets held for future use—additions¹</v>
      </c>
    </row>
    <row r="7588" spans="1:14" hidden="1">
      <c r="A7588" t="s">
        <v>3</v>
      </c>
      <c r="B7588">
        <v>2012</v>
      </c>
      <c r="C7588" t="s">
        <v>206</v>
      </c>
      <c r="D7588" t="s">
        <v>218</v>
      </c>
      <c r="E7588" t="s">
        <v>81</v>
      </c>
      <c r="F7588" t="s">
        <v>319</v>
      </c>
      <c r="G7588">
        <v>122</v>
      </c>
      <c r="H7588" t="s">
        <v>298</v>
      </c>
      <c r="I7588">
        <v>2012</v>
      </c>
      <c r="J7588" t="s">
        <v>92</v>
      </c>
      <c r="K7588" t="s">
        <v>3029</v>
      </c>
      <c r="L7588">
        <v>1647.4816124733329</v>
      </c>
      <c r="M7588" s="10" t="str">
        <f>Data[[#This Row],[schedule]]&amp;" | "&amp;Data[[#This Row],[section]]</f>
        <v>SCHEDULE 4: REPORT ON REGULATORY ASSET BASE ROLL FORWARD | 4b(viii): Assets Held for Future Use</v>
      </c>
      <c r="N7588" s="10" t="str">
        <f t="shared" si="119"/>
        <v>SCHEDULE 4: REPORT ON REGULATORY ASSET BASE ROLL FORWARD | 4b(viii): Assets Held for Future Use | Tracking Revaluations | Assets held for future use—additions¹</v>
      </c>
    </row>
    <row r="7589" spans="1:14" hidden="1">
      <c r="A7589" t="s">
        <v>3</v>
      </c>
      <c r="B7589">
        <v>2012</v>
      </c>
      <c r="C7589" t="s">
        <v>206</v>
      </c>
      <c r="D7589" t="s">
        <v>218</v>
      </c>
      <c r="E7589" t="s">
        <v>81</v>
      </c>
      <c r="F7589" t="s">
        <v>60</v>
      </c>
      <c r="G7589">
        <v>122</v>
      </c>
      <c r="H7589" t="s">
        <v>298</v>
      </c>
      <c r="I7589">
        <v>2012</v>
      </c>
      <c r="J7589" t="s">
        <v>92</v>
      </c>
      <c r="K7589" t="s">
        <v>3030</v>
      </c>
      <c r="L7589">
        <v>20454.29524293873</v>
      </c>
      <c r="M7589" s="10" t="str">
        <f>Data[[#This Row],[schedule]]&amp;" | "&amp;Data[[#This Row],[section]]</f>
        <v>SCHEDULE 4: REPORT ON REGULATORY ASSET BASE ROLL FORWARD | 4b(viii): Assets Held for Future Use</v>
      </c>
      <c r="N7589" s="10" t="str">
        <f t="shared" si="119"/>
        <v>SCHEDULE 4: REPORT ON REGULATORY ASSET BASE ROLL FORWARD | 4b(viii): Assets Held for Future Use | Total | Assets held for future use—additions¹</v>
      </c>
    </row>
    <row r="7590" spans="1:14" hidden="1">
      <c r="A7590" t="s">
        <v>3</v>
      </c>
      <c r="B7590">
        <v>2012</v>
      </c>
      <c r="C7590" t="s">
        <v>206</v>
      </c>
      <c r="D7590" t="s">
        <v>218</v>
      </c>
      <c r="E7590" t="s">
        <v>81</v>
      </c>
      <c r="F7590" t="s">
        <v>316</v>
      </c>
      <c r="G7590">
        <v>123</v>
      </c>
      <c r="H7590" t="s">
        <v>299</v>
      </c>
      <c r="I7590">
        <v>2012</v>
      </c>
      <c r="J7590" t="s">
        <v>92</v>
      </c>
      <c r="K7590" t="s">
        <v>458</v>
      </c>
      <c r="L7590">
        <v>0</v>
      </c>
      <c r="M7590" s="10" t="str">
        <f>Data[[#This Row],[schedule]]&amp;" | "&amp;Data[[#This Row],[section]]</f>
        <v>SCHEDULE 4: REPORT ON REGULATORY ASSET BASE ROLL FORWARD | 4b(viii): Assets Held for Future Use</v>
      </c>
      <c r="N7590" s="10" t="str">
        <f t="shared" si="119"/>
        <v>SCHEDULE 4: REPORT ON REGULATORY ASSET BASE ROLL FORWARD | 4b(viii): Assets Held for Future Use | Base Value | Transfer to works under construction</v>
      </c>
    </row>
    <row r="7591" spans="1:14" hidden="1">
      <c r="A7591" t="s">
        <v>3</v>
      </c>
      <c r="B7591">
        <v>2012</v>
      </c>
      <c r="C7591" t="s">
        <v>206</v>
      </c>
      <c r="D7591" t="s">
        <v>218</v>
      </c>
      <c r="E7591" t="s">
        <v>81</v>
      </c>
      <c r="F7591" t="s">
        <v>317</v>
      </c>
      <c r="G7591">
        <v>123</v>
      </c>
      <c r="H7591" t="s">
        <v>299</v>
      </c>
      <c r="I7591">
        <v>2012</v>
      </c>
      <c r="J7591" t="s">
        <v>92</v>
      </c>
      <c r="K7591" t="s">
        <v>458</v>
      </c>
      <c r="L7591">
        <v>0</v>
      </c>
      <c r="M7591" s="10" t="str">
        <f>Data[[#This Row],[schedule]]&amp;" | "&amp;Data[[#This Row],[section]]</f>
        <v>SCHEDULE 4: REPORT ON REGULATORY ASSET BASE ROLL FORWARD | 4b(viii): Assets Held for Future Use</v>
      </c>
      <c r="N7591" s="10" t="str">
        <f t="shared" si="119"/>
        <v>SCHEDULE 4: REPORT ON REGULATORY ASSET BASE ROLL FORWARD | 4b(viii): Assets Held for Future Use | Holding Costs | Transfer to works under construction</v>
      </c>
    </row>
    <row r="7592" spans="1:14" hidden="1">
      <c r="A7592" t="s">
        <v>3</v>
      </c>
      <c r="B7592">
        <v>2012</v>
      </c>
      <c r="C7592" t="s">
        <v>206</v>
      </c>
      <c r="D7592" t="s">
        <v>218</v>
      </c>
      <c r="E7592" t="s">
        <v>81</v>
      </c>
      <c r="F7592" t="s">
        <v>318</v>
      </c>
      <c r="G7592">
        <v>123</v>
      </c>
      <c r="H7592" t="s">
        <v>299</v>
      </c>
      <c r="I7592">
        <v>2012</v>
      </c>
      <c r="J7592" t="s">
        <v>92</v>
      </c>
      <c r="K7592" t="s">
        <v>458</v>
      </c>
      <c r="L7592">
        <v>0</v>
      </c>
      <c r="M7592" s="10" t="str">
        <f>Data[[#This Row],[schedule]]&amp;" | "&amp;Data[[#This Row],[section]]</f>
        <v>SCHEDULE 4: REPORT ON REGULATORY ASSET BASE ROLL FORWARD | 4b(viii): Assets Held for Future Use</v>
      </c>
      <c r="N7592" s="10" t="str">
        <f t="shared" si="119"/>
        <v>SCHEDULE 4: REPORT ON REGULATORY ASSET BASE ROLL FORWARD | 4b(viii): Assets Held for Future Use | Net Revenues | Transfer to works under construction</v>
      </c>
    </row>
    <row r="7593" spans="1:14" hidden="1">
      <c r="A7593" t="s">
        <v>3</v>
      </c>
      <c r="B7593">
        <v>2012</v>
      </c>
      <c r="C7593" t="s">
        <v>206</v>
      </c>
      <c r="D7593" t="s">
        <v>218</v>
      </c>
      <c r="E7593" t="s">
        <v>81</v>
      </c>
      <c r="F7593" t="s">
        <v>319</v>
      </c>
      <c r="G7593">
        <v>123</v>
      </c>
      <c r="H7593" t="s">
        <v>299</v>
      </c>
      <c r="I7593">
        <v>2012</v>
      </c>
      <c r="J7593" t="s">
        <v>92</v>
      </c>
      <c r="K7593" t="s">
        <v>458</v>
      </c>
      <c r="L7593">
        <v>0</v>
      </c>
      <c r="M7593" s="10" t="str">
        <f>Data[[#This Row],[schedule]]&amp;" | "&amp;Data[[#This Row],[section]]</f>
        <v>SCHEDULE 4: REPORT ON REGULATORY ASSET BASE ROLL FORWARD | 4b(viii): Assets Held for Future Use</v>
      </c>
      <c r="N7593" s="10" t="str">
        <f t="shared" si="119"/>
        <v>SCHEDULE 4: REPORT ON REGULATORY ASSET BASE ROLL FORWARD | 4b(viii): Assets Held for Future Use | Tracking Revaluations | Transfer to works under construction</v>
      </c>
    </row>
    <row r="7594" spans="1:14" hidden="1">
      <c r="A7594" t="s">
        <v>3</v>
      </c>
      <c r="B7594">
        <v>2012</v>
      </c>
      <c r="C7594" t="s">
        <v>206</v>
      </c>
      <c r="D7594" t="s">
        <v>218</v>
      </c>
      <c r="E7594" t="s">
        <v>81</v>
      </c>
      <c r="F7594" t="s">
        <v>60</v>
      </c>
      <c r="G7594">
        <v>123</v>
      </c>
      <c r="H7594" t="s">
        <v>299</v>
      </c>
      <c r="I7594">
        <v>2012</v>
      </c>
      <c r="J7594" t="s">
        <v>92</v>
      </c>
      <c r="K7594" t="s">
        <v>458</v>
      </c>
      <c r="L7594">
        <v>0</v>
      </c>
      <c r="M7594" s="10" t="str">
        <f>Data[[#This Row],[schedule]]&amp;" | "&amp;Data[[#This Row],[section]]</f>
        <v>SCHEDULE 4: REPORT ON REGULATORY ASSET BASE ROLL FORWARD | 4b(viii): Assets Held for Future Use</v>
      </c>
      <c r="N7594" s="10" t="str">
        <f t="shared" si="119"/>
        <v>SCHEDULE 4: REPORT ON REGULATORY ASSET BASE ROLL FORWARD | 4b(viii): Assets Held for Future Use | Total | Transfer to works under construction</v>
      </c>
    </row>
    <row r="7595" spans="1:14" hidden="1">
      <c r="A7595" t="s">
        <v>3</v>
      </c>
      <c r="B7595">
        <v>2012</v>
      </c>
      <c r="C7595" t="s">
        <v>206</v>
      </c>
      <c r="D7595" t="s">
        <v>218</v>
      </c>
      <c r="E7595" t="s">
        <v>81</v>
      </c>
      <c r="F7595" t="s">
        <v>316</v>
      </c>
      <c r="G7595">
        <v>124</v>
      </c>
      <c r="H7595" t="s">
        <v>300</v>
      </c>
      <c r="I7595">
        <v>2012</v>
      </c>
      <c r="J7595" t="s">
        <v>92</v>
      </c>
      <c r="K7595" t="s">
        <v>3031</v>
      </c>
      <c r="L7595">
        <v>2465.00641</v>
      </c>
      <c r="M7595" s="10" t="str">
        <f>Data[[#This Row],[schedule]]&amp;" | "&amp;Data[[#This Row],[section]]</f>
        <v>SCHEDULE 4: REPORT ON REGULATORY ASSET BASE ROLL FORWARD | 4b(viii): Assets Held for Future Use</v>
      </c>
      <c r="N7595" s="10" t="str">
        <f t="shared" si="119"/>
        <v>SCHEDULE 4: REPORT ON REGULATORY ASSET BASE ROLL FORWARD | 4b(viii): Assets Held for Future Use | Base Value | Assets held for future use—disposals</v>
      </c>
    </row>
    <row r="7596" spans="1:14" hidden="1">
      <c r="A7596" t="s">
        <v>3</v>
      </c>
      <c r="B7596">
        <v>2012</v>
      </c>
      <c r="C7596" t="s">
        <v>206</v>
      </c>
      <c r="D7596" t="s">
        <v>218</v>
      </c>
      <c r="E7596" t="s">
        <v>81</v>
      </c>
      <c r="F7596" t="s">
        <v>317</v>
      </c>
      <c r="G7596">
        <v>124</v>
      </c>
      <c r="H7596" t="s">
        <v>300</v>
      </c>
      <c r="I7596">
        <v>2012</v>
      </c>
      <c r="J7596" t="s">
        <v>92</v>
      </c>
      <c r="K7596" t="s">
        <v>458</v>
      </c>
      <c r="L7596">
        <v>0</v>
      </c>
      <c r="M7596" s="10" t="str">
        <f>Data[[#This Row],[schedule]]&amp;" | "&amp;Data[[#This Row],[section]]</f>
        <v>SCHEDULE 4: REPORT ON REGULATORY ASSET BASE ROLL FORWARD | 4b(viii): Assets Held for Future Use</v>
      </c>
      <c r="N7596" s="10" t="str">
        <f t="shared" si="119"/>
        <v>SCHEDULE 4: REPORT ON REGULATORY ASSET BASE ROLL FORWARD | 4b(viii): Assets Held for Future Use | Holding Costs | Assets held for future use—disposals</v>
      </c>
    </row>
    <row r="7597" spans="1:14" hidden="1">
      <c r="A7597" t="s">
        <v>3</v>
      </c>
      <c r="B7597">
        <v>2012</v>
      </c>
      <c r="C7597" t="s">
        <v>206</v>
      </c>
      <c r="D7597" t="s">
        <v>218</v>
      </c>
      <c r="E7597" t="s">
        <v>81</v>
      </c>
      <c r="F7597" t="s">
        <v>318</v>
      </c>
      <c r="G7597">
        <v>124</v>
      </c>
      <c r="H7597" t="s">
        <v>300</v>
      </c>
      <c r="I7597">
        <v>2012</v>
      </c>
      <c r="J7597" t="s">
        <v>92</v>
      </c>
      <c r="K7597" t="s">
        <v>458</v>
      </c>
      <c r="L7597">
        <v>0</v>
      </c>
      <c r="M7597" s="10" t="str">
        <f>Data[[#This Row],[schedule]]&amp;" | "&amp;Data[[#This Row],[section]]</f>
        <v>SCHEDULE 4: REPORT ON REGULATORY ASSET BASE ROLL FORWARD | 4b(viii): Assets Held for Future Use</v>
      </c>
      <c r="N7597" s="10" t="str">
        <f t="shared" si="119"/>
        <v>SCHEDULE 4: REPORT ON REGULATORY ASSET BASE ROLL FORWARD | 4b(viii): Assets Held for Future Use | Net Revenues | Assets held for future use—disposals</v>
      </c>
    </row>
    <row r="7598" spans="1:14" hidden="1">
      <c r="A7598" t="s">
        <v>3</v>
      </c>
      <c r="B7598">
        <v>2012</v>
      </c>
      <c r="C7598" t="s">
        <v>206</v>
      </c>
      <c r="D7598" t="s">
        <v>218</v>
      </c>
      <c r="E7598" t="s">
        <v>81</v>
      </c>
      <c r="F7598" t="s">
        <v>319</v>
      </c>
      <c r="G7598">
        <v>124</v>
      </c>
      <c r="H7598" t="s">
        <v>300</v>
      </c>
      <c r="I7598">
        <v>2012</v>
      </c>
      <c r="J7598" t="s">
        <v>92</v>
      </c>
      <c r="K7598" t="s">
        <v>458</v>
      </c>
      <c r="L7598">
        <v>0</v>
      </c>
      <c r="M7598" s="10" t="str">
        <f>Data[[#This Row],[schedule]]&amp;" | "&amp;Data[[#This Row],[section]]</f>
        <v>SCHEDULE 4: REPORT ON REGULATORY ASSET BASE ROLL FORWARD | 4b(viii): Assets Held for Future Use</v>
      </c>
      <c r="N7598" s="10" t="str">
        <f t="shared" si="119"/>
        <v>SCHEDULE 4: REPORT ON REGULATORY ASSET BASE ROLL FORWARD | 4b(viii): Assets Held for Future Use | Tracking Revaluations | Assets held for future use—disposals</v>
      </c>
    </row>
    <row r="7599" spans="1:14" hidden="1">
      <c r="A7599" t="s">
        <v>3</v>
      </c>
      <c r="B7599">
        <v>2012</v>
      </c>
      <c r="C7599" t="s">
        <v>206</v>
      </c>
      <c r="D7599" t="s">
        <v>218</v>
      </c>
      <c r="E7599" t="s">
        <v>81</v>
      </c>
      <c r="F7599" t="s">
        <v>60</v>
      </c>
      <c r="G7599">
        <v>124</v>
      </c>
      <c r="H7599" t="s">
        <v>300</v>
      </c>
      <c r="I7599">
        <v>2012</v>
      </c>
      <c r="J7599" t="s">
        <v>92</v>
      </c>
      <c r="K7599" t="s">
        <v>3031</v>
      </c>
      <c r="L7599">
        <v>2465.00641</v>
      </c>
      <c r="M7599" s="10" t="str">
        <f>Data[[#This Row],[schedule]]&amp;" | "&amp;Data[[#This Row],[section]]</f>
        <v>SCHEDULE 4: REPORT ON REGULATORY ASSET BASE ROLL FORWARD | 4b(viii): Assets Held for Future Use</v>
      </c>
      <c r="N7599" s="10" t="str">
        <f t="shared" si="119"/>
        <v>SCHEDULE 4: REPORT ON REGULATORY ASSET BASE ROLL FORWARD | 4b(viii): Assets Held for Future Use | Total | Assets held for future use—disposals</v>
      </c>
    </row>
    <row r="7600" spans="1:14" hidden="1">
      <c r="A7600" t="s">
        <v>3</v>
      </c>
      <c r="B7600">
        <v>2012</v>
      </c>
      <c r="C7600" t="s">
        <v>206</v>
      </c>
      <c r="D7600" t="s">
        <v>218</v>
      </c>
      <c r="E7600" t="s">
        <v>81</v>
      </c>
      <c r="F7600" t="s">
        <v>316</v>
      </c>
      <c r="G7600">
        <v>125</v>
      </c>
      <c r="H7600" t="s">
        <v>301</v>
      </c>
      <c r="I7600">
        <v>2012</v>
      </c>
      <c r="J7600" t="s">
        <v>92</v>
      </c>
      <c r="K7600" t="s">
        <v>3032</v>
      </c>
      <c r="L7600">
        <v>173403.91104934461</v>
      </c>
      <c r="M7600" s="10" t="str">
        <f>Data[[#This Row],[schedule]]&amp;" | "&amp;Data[[#This Row],[section]]</f>
        <v>SCHEDULE 4: REPORT ON REGULATORY ASSET BASE ROLL FORWARD | 4b(viii): Assets Held for Future Use</v>
      </c>
      <c r="N7600" s="10" t="str">
        <f t="shared" si="119"/>
        <v>SCHEDULE 4: REPORT ON REGULATORY ASSET BASE ROLL FORWARD | 4b(viii): Assets Held for Future Use | Base Value | Assets held for future use²</v>
      </c>
    </row>
    <row r="7601" spans="1:14" hidden="1">
      <c r="A7601" t="s">
        <v>3</v>
      </c>
      <c r="B7601">
        <v>2012</v>
      </c>
      <c r="C7601" t="s">
        <v>206</v>
      </c>
      <c r="D7601" t="s">
        <v>218</v>
      </c>
      <c r="E7601" t="s">
        <v>81</v>
      </c>
      <c r="F7601" t="s">
        <v>317</v>
      </c>
      <c r="G7601">
        <v>125</v>
      </c>
      <c r="H7601" t="s">
        <v>301</v>
      </c>
      <c r="I7601">
        <v>2012</v>
      </c>
      <c r="J7601" t="s">
        <v>92</v>
      </c>
      <c r="K7601" t="s">
        <v>2708</v>
      </c>
      <c r="L7601">
        <v>48964.190566137011</v>
      </c>
      <c r="M7601" s="10" t="str">
        <f>Data[[#This Row],[schedule]]&amp;" | "&amp;Data[[#This Row],[section]]</f>
        <v>SCHEDULE 4: REPORT ON REGULATORY ASSET BASE ROLL FORWARD | 4b(viii): Assets Held for Future Use</v>
      </c>
      <c r="N7601" s="10" t="str">
        <f t="shared" si="119"/>
        <v>SCHEDULE 4: REPORT ON REGULATORY ASSET BASE ROLL FORWARD | 4b(viii): Assets Held for Future Use | Holding Costs | Assets held for future use²</v>
      </c>
    </row>
    <row r="7602" spans="1:14" hidden="1">
      <c r="A7602" t="s">
        <v>3</v>
      </c>
      <c r="B7602">
        <v>2012</v>
      </c>
      <c r="C7602" t="s">
        <v>206</v>
      </c>
      <c r="D7602" t="s">
        <v>218</v>
      </c>
      <c r="E7602" t="s">
        <v>81</v>
      </c>
      <c r="F7602" t="s">
        <v>318</v>
      </c>
      <c r="G7602">
        <v>125</v>
      </c>
      <c r="H7602" t="s">
        <v>301</v>
      </c>
      <c r="I7602">
        <v>2012</v>
      </c>
      <c r="J7602" t="s">
        <v>92</v>
      </c>
      <c r="K7602" t="s">
        <v>2709</v>
      </c>
      <c r="L7602">
        <v>-3233.10124</v>
      </c>
      <c r="M7602" s="10" t="str">
        <f>Data[[#This Row],[schedule]]&amp;" | "&amp;Data[[#This Row],[section]]</f>
        <v>SCHEDULE 4: REPORT ON REGULATORY ASSET BASE ROLL FORWARD | 4b(viii): Assets Held for Future Use</v>
      </c>
      <c r="N7602" s="10" t="str">
        <f t="shared" si="119"/>
        <v>SCHEDULE 4: REPORT ON REGULATORY ASSET BASE ROLL FORWARD | 4b(viii): Assets Held for Future Use | Net Revenues | Assets held for future use²</v>
      </c>
    </row>
    <row r="7603" spans="1:14" hidden="1">
      <c r="A7603" t="s">
        <v>3</v>
      </c>
      <c r="B7603">
        <v>2012</v>
      </c>
      <c r="C7603" t="s">
        <v>206</v>
      </c>
      <c r="D7603" t="s">
        <v>218</v>
      </c>
      <c r="E7603" t="s">
        <v>81</v>
      </c>
      <c r="F7603" t="s">
        <v>319</v>
      </c>
      <c r="G7603">
        <v>125</v>
      </c>
      <c r="H7603" t="s">
        <v>301</v>
      </c>
      <c r="I7603">
        <v>2012</v>
      </c>
      <c r="J7603" t="s">
        <v>92</v>
      </c>
      <c r="K7603" t="s">
        <v>2710</v>
      </c>
      <c r="L7603">
        <v>-25873.26595496224</v>
      </c>
      <c r="M7603" s="10" t="str">
        <f>Data[[#This Row],[schedule]]&amp;" | "&amp;Data[[#This Row],[section]]</f>
        <v>SCHEDULE 4: REPORT ON REGULATORY ASSET BASE ROLL FORWARD | 4b(viii): Assets Held for Future Use</v>
      </c>
      <c r="N7603" s="10" t="str">
        <f t="shared" si="119"/>
        <v>SCHEDULE 4: REPORT ON REGULATORY ASSET BASE ROLL FORWARD | 4b(viii): Assets Held for Future Use | Tracking Revaluations | Assets held for future use²</v>
      </c>
    </row>
    <row r="7604" spans="1:14" hidden="1">
      <c r="A7604" t="s">
        <v>3</v>
      </c>
      <c r="B7604">
        <v>2012</v>
      </c>
      <c r="C7604" t="s">
        <v>206</v>
      </c>
      <c r="D7604" t="s">
        <v>218</v>
      </c>
      <c r="E7604" t="s">
        <v>81</v>
      </c>
      <c r="F7604" t="s">
        <v>60</v>
      </c>
      <c r="G7604">
        <v>125</v>
      </c>
      <c r="H7604" t="s">
        <v>301</v>
      </c>
      <c r="I7604">
        <v>2012</v>
      </c>
      <c r="J7604" t="s">
        <v>92</v>
      </c>
      <c r="K7604" t="s">
        <v>3033</v>
      </c>
      <c r="L7604">
        <v>199727.93690051939</v>
      </c>
      <c r="M7604" s="10" t="str">
        <f>Data[[#This Row],[schedule]]&amp;" | "&amp;Data[[#This Row],[section]]</f>
        <v>SCHEDULE 4: REPORT ON REGULATORY ASSET BASE ROLL FORWARD | 4b(viii): Assets Held for Future Use</v>
      </c>
      <c r="N7604" s="10" t="str">
        <f t="shared" si="119"/>
        <v>SCHEDULE 4: REPORT ON REGULATORY ASSET BASE ROLL FORWARD | 4b(viii): Assets Held for Future Use | Total | Assets held for future use²</v>
      </c>
    </row>
    <row r="7605" spans="1:14" hidden="1">
      <c r="A7605" t="s">
        <v>3</v>
      </c>
      <c r="B7605">
        <v>2012</v>
      </c>
      <c r="C7605" t="s">
        <v>206</v>
      </c>
      <c r="D7605" t="s">
        <v>218</v>
      </c>
      <c r="E7605" t="s">
        <v>81</v>
      </c>
      <c r="F7605" t="s">
        <v>81</v>
      </c>
      <c r="G7605">
        <v>127</v>
      </c>
      <c r="H7605" t="s">
        <v>302</v>
      </c>
      <c r="I7605">
        <v>2012</v>
      </c>
      <c r="J7605" t="s">
        <v>93</v>
      </c>
      <c r="K7605" t="s">
        <v>3034</v>
      </c>
      <c r="L7605">
        <v>9.8782700000000001E-2</v>
      </c>
      <c r="M7605" s="10" t="str">
        <f>Data[[#This Row],[schedule]]&amp;" | "&amp;Data[[#This Row],[section]]</f>
        <v>SCHEDULE 4: REPORT ON REGULATORY ASSET BASE ROLL FORWARD | 4b(viii): Assets Held for Future Use</v>
      </c>
      <c r="N7605" s="10" t="str">
        <f t="shared" si="119"/>
        <v>SCHEDULE 4: REPORT ON REGULATORY ASSET BASE ROLL FORWARD | 4b(viii): Assets Held for Future Use | Highest rate of finance applied (%)</v>
      </c>
    </row>
    <row r="7606" spans="1:14" hidden="1">
      <c r="A7606" t="s">
        <v>3</v>
      </c>
      <c r="B7606">
        <v>2012</v>
      </c>
      <c r="C7606" t="s">
        <v>176</v>
      </c>
      <c r="D7606" t="s">
        <v>177</v>
      </c>
      <c r="E7606" t="s">
        <v>81</v>
      </c>
      <c r="F7606" t="s">
        <v>81</v>
      </c>
      <c r="G7606">
        <v>7</v>
      </c>
      <c r="H7606" t="s">
        <v>180</v>
      </c>
      <c r="I7606">
        <v>2012</v>
      </c>
      <c r="J7606" t="s">
        <v>92</v>
      </c>
      <c r="K7606" t="s">
        <v>3035</v>
      </c>
      <c r="L7606">
        <v>105913.6055149467</v>
      </c>
      <c r="M7606" s="10" t="str">
        <f>Data[[#This Row],[schedule]]&amp;" | "&amp;Data[[#This Row],[section]]</f>
        <v>SCHEDULE 3: REPORT ON THE REGULATORY TAX ALLOWANCE | 3a: Regulatory Tax Allowance</v>
      </c>
      <c r="N7606" s="10" t="str">
        <f t="shared" si="119"/>
        <v>SCHEDULE 3: REPORT ON THE REGULATORY TAX ALLOWANCE | 3a: Regulatory Tax Allowance | Regulatory profit / (loss) before tax</v>
      </c>
    </row>
    <row r="7607" spans="1:14" hidden="1">
      <c r="A7607" t="s">
        <v>3</v>
      </c>
      <c r="B7607">
        <v>2012</v>
      </c>
      <c r="C7607" t="s">
        <v>176</v>
      </c>
      <c r="D7607" t="s">
        <v>177</v>
      </c>
      <c r="E7607" t="s">
        <v>81</v>
      </c>
      <c r="F7607" t="s">
        <v>81</v>
      </c>
      <c r="G7607">
        <v>9</v>
      </c>
      <c r="H7607" t="s">
        <v>155</v>
      </c>
      <c r="I7607">
        <v>2012</v>
      </c>
      <c r="J7607" t="s">
        <v>92</v>
      </c>
      <c r="K7607" t="s">
        <v>2857</v>
      </c>
      <c r="L7607">
        <v>46187.417026773866</v>
      </c>
      <c r="M7607" s="10" t="str">
        <f>Data[[#This Row],[schedule]]&amp;" | "&amp;Data[[#This Row],[section]]</f>
        <v>SCHEDULE 3: REPORT ON THE REGULATORY TAX ALLOWANCE | 3a: Regulatory Tax Allowance</v>
      </c>
      <c r="N7607" s="10" t="str">
        <f t="shared" si="119"/>
        <v>SCHEDULE 3: REPORT ON THE REGULATORY TAX ALLOWANCE | 3a: Regulatory Tax Allowance | Regulatory depreciation</v>
      </c>
    </row>
    <row r="7608" spans="1:14" hidden="1">
      <c r="A7608" t="s">
        <v>3</v>
      </c>
      <c r="B7608">
        <v>2012</v>
      </c>
      <c r="C7608" t="s">
        <v>176</v>
      </c>
      <c r="D7608" t="s">
        <v>177</v>
      </c>
      <c r="E7608" t="s">
        <v>81</v>
      </c>
      <c r="F7608" t="s">
        <v>81</v>
      </c>
      <c r="G7608">
        <v>10</v>
      </c>
      <c r="H7608" t="s">
        <v>181</v>
      </c>
      <c r="I7608">
        <v>2012</v>
      </c>
      <c r="J7608" t="s">
        <v>92</v>
      </c>
      <c r="K7608" t="s">
        <v>3036</v>
      </c>
      <c r="L7608">
        <v>59.947111157691822</v>
      </c>
      <c r="M7608" s="10" t="str">
        <f>Data[[#This Row],[schedule]]&amp;" | "&amp;Data[[#This Row],[section]]</f>
        <v>SCHEDULE 3: REPORT ON THE REGULATORY TAX ALLOWANCE | 3a: Regulatory Tax Allowance</v>
      </c>
      <c r="N7608" s="10" t="str">
        <f t="shared" si="119"/>
        <v>SCHEDULE 3: REPORT ON THE REGULATORY TAX ALLOWANCE | 3a: Regulatory Tax Allowance | Other permanent differences—not deductible</v>
      </c>
    </row>
    <row r="7609" spans="1:14" hidden="1">
      <c r="A7609" t="s">
        <v>3</v>
      </c>
      <c r="B7609">
        <v>2012</v>
      </c>
      <c r="C7609" t="s">
        <v>176</v>
      </c>
      <c r="D7609" t="s">
        <v>177</v>
      </c>
      <c r="E7609" t="s">
        <v>81</v>
      </c>
      <c r="F7609" t="s">
        <v>81</v>
      </c>
      <c r="G7609">
        <v>11</v>
      </c>
      <c r="H7609" t="s">
        <v>182</v>
      </c>
      <c r="I7609">
        <v>2012</v>
      </c>
      <c r="J7609" t="s">
        <v>92</v>
      </c>
      <c r="K7609" t="s">
        <v>3037</v>
      </c>
      <c r="L7609">
        <v>5226.3186441319858</v>
      </c>
      <c r="M7609" s="10" t="str">
        <f>Data[[#This Row],[schedule]]&amp;" | "&amp;Data[[#This Row],[section]]</f>
        <v>SCHEDULE 3: REPORT ON THE REGULATORY TAX ALLOWANCE | 3a: Regulatory Tax Allowance</v>
      </c>
      <c r="N7609" s="10" t="str">
        <f t="shared" si="119"/>
        <v>SCHEDULE 3: REPORT ON THE REGULATORY TAX ALLOWANCE | 3a: Regulatory Tax Allowance | Other temporary adjustments—current period</v>
      </c>
    </row>
    <row r="7610" spans="1:14" hidden="1">
      <c r="A7610" t="s">
        <v>3</v>
      </c>
      <c r="B7610">
        <v>2012</v>
      </c>
      <c r="C7610" t="s">
        <v>176</v>
      </c>
      <c r="D7610" t="s">
        <v>177</v>
      </c>
      <c r="E7610" t="s">
        <v>81</v>
      </c>
      <c r="F7610" t="s">
        <v>81</v>
      </c>
      <c r="G7610">
        <v>12</v>
      </c>
      <c r="H7610" t="s">
        <v>751</v>
      </c>
      <c r="I7610">
        <v>2012</v>
      </c>
      <c r="J7610" t="s">
        <v>92</v>
      </c>
      <c r="K7610" t="s">
        <v>3038</v>
      </c>
      <c r="L7610">
        <v>51473.682782063537</v>
      </c>
      <c r="M7610" s="10" t="str">
        <f>Data[[#This Row],[schedule]]&amp;" | "&amp;Data[[#This Row],[section]]</f>
        <v>SCHEDULE 3: REPORT ON THE REGULATORY TAX ALLOWANCE | 3a: Regulatory Tax Allowance</v>
      </c>
      <c r="N7610" s="10" t="str">
        <f t="shared" si="119"/>
        <v>SCHEDULE 3: REPORT ON THE REGULATORY TAX ALLOWANCE | 3a: Regulatory Tax Allowance | (tax additions)</v>
      </c>
    </row>
    <row r="7611" spans="1:14" hidden="1">
      <c r="A7611" t="s">
        <v>3</v>
      </c>
      <c r="B7611">
        <v>2012</v>
      </c>
      <c r="C7611" t="s">
        <v>176</v>
      </c>
      <c r="D7611" t="s">
        <v>177</v>
      </c>
      <c r="E7611" t="s">
        <v>81</v>
      </c>
      <c r="F7611" t="s">
        <v>81</v>
      </c>
      <c r="G7611">
        <v>14</v>
      </c>
      <c r="H7611" t="s">
        <v>158</v>
      </c>
      <c r="I7611">
        <v>2012</v>
      </c>
      <c r="J7611" t="s">
        <v>92</v>
      </c>
      <c r="K7611" t="s">
        <v>2862</v>
      </c>
      <c r="L7611">
        <v>10790.58511381322</v>
      </c>
      <c r="M7611" s="10" t="str">
        <f>Data[[#This Row],[schedule]]&amp;" | "&amp;Data[[#This Row],[section]]</f>
        <v>SCHEDULE 3: REPORT ON THE REGULATORY TAX ALLOWANCE | 3a: Regulatory Tax Allowance</v>
      </c>
      <c r="N7611" s="10" t="str">
        <f t="shared" si="119"/>
        <v>SCHEDULE 3: REPORT ON THE REGULATORY TAX ALLOWANCE | 3a: Regulatory Tax Allowance | Total revaluations</v>
      </c>
    </row>
    <row r="7612" spans="1:14" hidden="1">
      <c r="A7612" t="s">
        <v>3</v>
      </c>
      <c r="B7612">
        <v>2012</v>
      </c>
      <c r="C7612" t="s">
        <v>176</v>
      </c>
      <c r="D7612" t="s">
        <v>177</v>
      </c>
      <c r="E7612" t="s">
        <v>81</v>
      </c>
      <c r="F7612" t="s">
        <v>81</v>
      </c>
      <c r="G7612">
        <v>15</v>
      </c>
      <c r="H7612" t="s">
        <v>183</v>
      </c>
      <c r="I7612">
        <v>2012</v>
      </c>
      <c r="J7612" t="s">
        <v>92</v>
      </c>
      <c r="K7612" t="s">
        <v>3039</v>
      </c>
      <c r="L7612">
        <v>31300.838355768628</v>
      </c>
      <c r="M7612" s="10" t="str">
        <f>Data[[#This Row],[schedule]]&amp;" | "&amp;Data[[#This Row],[section]]</f>
        <v>SCHEDULE 3: REPORT ON THE REGULATORY TAX ALLOWANCE | 3a: Regulatory Tax Allowance</v>
      </c>
      <c r="N7612" s="10" t="str">
        <f t="shared" si="119"/>
        <v>SCHEDULE 3: REPORT ON THE REGULATORY TAX ALLOWANCE | 3a: Regulatory Tax Allowance | Tax depreciation</v>
      </c>
    </row>
    <row r="7613" spans="1:14" hidden="1">
      <c r="A7613" t="s">
        <v>3</v>
      </c>
      <c r="B7613">
        <v>2012</v>
      </c>
      <c r="C7613" t="s">
        <v>176</v>
      </c>
      <c r="D7613" t="s">
        <v>177</v>
      </c>
      <c r="E7613" t="s">
        <v>81</v>
      </c>
      <c r="F7613" t="s">
        <v>81</v>
      </c>
      <c r="G7613">
        <v>16</v>
      </c>
      <c r="H7613" t="s">
        <v>120</v>
      </c>
      <c r="I7613">
        <v>2012</v>
      </c>
      <c r="J7613" t="s">
        <v>92</v>
      </c>
      <c r="K7613" t="s">
        <v>3040</v>
      </c>
      <c r="L7613">
        <v>12253.358633611209</v>
      </c>
      <c r="M7613" s="10" t="str">
        <f>Data[[#This Row],[schedule]]&amp;" | "&amp;Data[[#This Row],[section]]</f>
        <v>SCHEDULE 3: REPORT ON THE REGULATORY TAX ALLOWANCE | 3a: Regulatory Tax Allowance</v>
      </c>
      <c r="N7613" s="10" t="str">
        <f t="shared" si="119"/>
        <v>SCHEDULE 3: REPORT ON THE REGULATORY TAX ALLOWANCE | 3a: Regulatory Tax Allowance | Notional deductible interest</v>
      </c>
    </row>
    <row r="7614" spans="1:14" hidden="1">
      <c r="A7614" t="s">
        <v>3</v>
      </c>
      <c r="B7614">
        <v>2012</v>
      </c>
      <c r="C7614" t="s">
        <v>176</v>
      </c>
      <c r="D7614" t="s">
        <v>177</v>
      </c>
      <c r="E7614" t="s">
        <v>81</v>
      </c>
      <c r="F7614" t="s">
        <v>81</v>
      </c>
      <c r="G7614">
        <v>17</v>
      </c>
      <c r="H7614" t="s">
        <v>184</v>
      </c>
      <c r="I7614">
        <v>2012</v>
      </c>
      <c r="J7614" t="s">
        <v>92</v>
      </c>
      <c r="K7614" t="s">
        <v>458</v>
      </c>
      <c r="L7614">
        <v>0</v>
      </c>
      <c r="M7614" s="10" t="str">
        <f>Data[[#This Row],[schedule]]&amp;" | "&amp;Data[[#This Row],[section]]</f>
        <v>SCHEDULE 3: REPORT ON THE REGULATORY TAX ALLOWANCE | 3a: Regulatory Tax Allowance</v>
      </c>
      <c r="N7614" s="10" t="str">
        <f t="shared" si="119"/>
        <v>SCHEDULE 3: REPORT ON THE REGULATORY TAX ALLOWANCE | 3a: Regulatory Tax Allowance | Other permanent differences—non taxable</v>
      </c>
    </row>
    <row r="7615" spans="1:14" hidden="1">
      <c r="A7615" t="s">
        <v>3</v>
      </c>
      <c r="B7615">
        <v>2012</v>
      </c>
      <c r="C7615" t="s">
        <v>176</v>
      </c>
      <c r="D7615" t="s">
        <v>177</v>
      </c>
      <c r="E7615" t="s">
        <v>81</v>
      </c>
      <c r="F7615" t="s">
        <v>81</v>
      </c>
      <c r="G7615">
        <v>18</v>
      </c>
      <c r="H7615" t="s">
        <v>185</v>
      </c>
      <c r="I7615">
        <v>2012</v>
      </c>
      <c r="J7615" t="s">
        <v>92</v>
      </c>
      <c r="K7615" t="s">
        <v>3041</v>
      </c>
      <c r="L7615">
        <v>5166.6998976398108</v>
      </c>
      <c r="M7615" s="10" t="str">
        <f>Data[[#This Row],[schedule]]&amp;" | "&amp;Data[[#This Row],[section]]</f>
        <v>SCHEDULE 3: REPORT ON THE REGULATORY TAX ALLOWANCE | 3a: Regulatory Tax Allowance</v>
      </c>
      <c r="N7615" s="10" t="str">
        <f t="shared" si="119"/>
        <v>SCHEDULE 3: REPORT ON THE REGULATORY TAX ALLOWANCE | 3a: Regulatory Tax Allowance | Other temporary adjustments—prior period</v>
      </c>
    </row>
    <row r="7616" spans="1:14" hidden="1">
      <c r="A7616" t="s">
        <v>3</v>
      </c>
      <c r="B7616">
        <v>2012</v>
      </c>
      <c r="C7616" t="s">
        <v>176</v>
      </c>
      <c r="D7616" t="s">
        <v>177</v>
      </c>
      <c r="E7616" t="s">
        <v>81</v>
      </c>
      <c r="F7616" t="s">
        <v>81</v>
      </c>
      <c r="G7616">
        <v>19</v>
      </c>
      <c r="H7616" t="s">
        <v>756</v>
      </c>
      <c r="I7616">
        <v>2012</v>
      </c>
      <c r="J7616" t="s">
        <v>92</v>
      </c>
      <c r="K7616" t="s">
        <v>3042</v>
      </c>
      <c r="L7616">
        <v>59511.482000832882</v>
      </c>
      <c r="M7616" s="10" t="str">
        <f>Data[[#This Row],[schedule]]&amp;" | "&amp;Data[[#This Row],[section]]</f>
        <v>SCHEDULE 3: REPORT ON THE REGULATORY TAX ALLOWANCE | 3a: Regulatory Tax Allowance</v>
      </c>
      <c r="N7616" s="10" t="str">
        <f t="shared" si="119"/>
        <v>SCHEDULE 3: REPORT ON THE REGULATORY TAX ALLOWANCE | 3a: Regulatory Tax Allowance | (tax deductions)</v>
      </c>
    </row>
    <row r="7617" spans="1:14" hidden="1">
      <c r="A7617" t="s">
        <v>3</v>
      </c>
      <c r="B7617">
        <v>2012</v>
      </c>
      <c r="C7617" t="s">
        <v>176</v>
      </c>
      <c r="D7617" t="s">
        <v>177</v>
      </c>
      <c r="E7617" t="s">
        <v>81</v>
      </c>
      <c r="F7617" t="s">
        <v>81</v>
      </c>
      <c r="G7617">
        <v>21</v>
      </c>
      <c r="H7617" t="s">
        <v>186</v>
      </c>
      <c r="I7617">
        <v>2012</v>
      </c>
      <c r="J7617" t="s">
        <v>92</v>
      </c>
      <c r="K7617" t="s">
        <v>3043</v>
      </c>
      <c r="L7617">
        <v>97875.806296177383</v>
      </c>
      <c r="M7617" s="10" t="str">
        <f>Data[[#This Row],[schedule]]&amp;" | "&amp;Data[[#This Row],[section]]</f>
        <v>SCHEDULE 3: REPORT ON THE REGULATORY TAX ALLOWANCE | 3a: Regulatory Tax Allowance</v>
      </c>
      <c r="N7617" s="10" t="str">
        <f t="shared" si="119"/>
        <v xml:space="preserve">SCHEDULE 3: REPORT ON THE REGULATORY TAX ALLOWANCE | 3a: Regulatory Tax Allowance | Regulatory taxable income (loss) </v>
      </c>
    </row>
    <row r="7618" spans="1:14" hidden="1">
      <c r="A7618" t="s">
        <v>3</v>
      </c>
      <c r="B7618">
        <v>2012</v>
      </c>
      <c r="C7618" t="s">
        <v>176</v>
      </c>
      <c r="D7618" t="s">
        <v>177</v>
      </c>
      <c r="E7618" t="s">
        <v>81</v>
      </c>
      <c r="F7618" t="s">
        <v>81</v>
      </c>
      <c r="G7618">
        <v>23</v>
      </c>
      <c r="H7618" t="s">
        <v>187</v>
      </c>
      <c r="I7618">
        <v>2012</v>
      </c>
      <c r="J7618" t="s">
        <v>92</v>
      </c>
      <c r="K7618" t="s">
        <v>458</v>
      </c>
      <c r="L7618">
        <v>0</v>
      </c>
      <c r="M7618" s="10" t="str">
        <f>Data[[#This Row],[schedule]]&amp;" | "&amp;Data[[#This Row],[section]]</f>
        <v>SCHEDULE 3: REPORT ON THE REGULATORY TAX ALLOWANCE | 3a: Regulatory Tax Allowance</v>
      </c>
      <c r="N7618" s="10" t="str">
        <f t="shared" si="119"/>
        <v>SCHEDULE 3: REPORT ON THE REGULATORY TAX ALLOWANCE | 3a: Regulatory Tax Allowance | Tax losses used</v>
      </c>
    </row>
    <row r="7619" spans="1:14" hidden="1">
      <c r="A7619" t="s">
        <v>3</v>
      </c>
      <c r="B7619">
        <v>2012</v>
      </c>
      <c r="C7619" t="s">
        <v>176</v>
      </c>
      <c r="D7619" t="s">
        <v>177</v>
      </c>
      <c r="E7619" t="s">
        <v>81</v>
      </c>
      <c r="F7619" t="s">
        <v>81</v>
      </c>
      <c r="G7619">
        <v>24</v>
      </c>
      <c r="H7619" t="s">
        <v>188</v>
      </c>
      <c r="I7619">
        <v>2012</v>
      </c>
      <c r="J7619" t="s">
        <v>92</v>
      </c>
      <c r="K7619" t="s">
        <v>3043</v>
      </c>
      <c r="L7619">
        <v>97875.806296177383</v>
      </c>
      <c r="M7619" s="10" t="str">
        <f>Data[[#This Row],[schedule]]&amp;" | "&amp;Data[[#This Row],[section]]</f>
        <v>SCHEDULE 3: REPORT ON THE REGULATORY TAX ALLOWANCE | 3a: Regulatory Tax Allowance</v>
      </c>
      <c r="N7619" s="10" t="str">
        <f t="shared" si="119"/>
        <v>SCHEDULE 3: REPORT ON THE REGULATORY TAX ALLOWANCE | 3a: Regulatory Tax Allowance | Net taxable income</v>
      </c>
    </row>
    <row r="7620" spans="1:14" hidden="1">
      <c r="A7620" t="s">
        <v>3</v>
      </c>
      <c r="B7620">
        <v>2012</v>
      </c>
      <c r="C7620" t="s">
        <v>176</v>
      </c>
      <c r="D7620" t="s">
        <v>177</v>
      </c>
      <c r="E7620" t="s">
        <v>81</v>
      </c>
      <c r="F7620" t="s">
        <v>81</v>
      </c>
      <c r="G7620">
        <v>26</v>
      </c>
      <c r="H7620" t="s">
        <v>189</v>
      </c>
      <c r="I7620">
        <v>2012</v>
      </c>
      <c r="J7620" t="s">
        <v>93</v>
      </c>
      <c r="K7620" t="s">
        <v>759</v>
      </c>
      <c r="L7620">
        <v>0.28000000000000003</v>
      </c>
      <c r="M7620" s="10" t="str">
        <f>Data[[#This Row],[schedule]]&amp;" | "&amp;Data[[#This Row],[section]]</f>
        <v>SCHEDULE 3: REPORT ON THE REGULATORY TAX ALLOWANCE | 3a: Regulatory Tax Allowance</v>
      </c>
      <c r="N7620" s="10" t="str">
        <f t="shared" si="119"/>
        <v>SCHEDULE 3: REPORT ON THE REGULATORY TAX ALLOWANCE | 3a: Regulatory Tax Allowance | Statutory tax rate (%)</v>
      </c>
    </row>
    <row r="7621" spans="1:14" hidden="1">
      <c r="A7621" t="s">
        <v>3</v>
      </c>
      <c r="B7621">
        <v>2012</v>
      </c>
      <c r="C7621" t="s">
        <v>176</v>
      </c>
      <c r="D7621" t="s">
        <v>177</v>
      </c>
      <c r="E7621" t="s">
        <v>81</v>
      </c>
      <c r="F7621" t="s">
        <v>81</v>
      </c>
      <c r="G7621">
        <v>27</v>
      </c>
      <c r="H7621" t="s">
        <v>162</v>
      </c>
      <c r="I7621">
        <v>2012</v>
      </c>
      <c r="J7621" t="s">
        <v>92</v>
      </c>
      <c r="K7621" t="s">
        <v>2865</v>
      </c>
      <c r="L7621">
        <v>27405.225762929669</v>
      </c>
      <c r="M7621" s="10" t="str">
        <f>Data[[#This Row],[schedule]]&amp;" | "&amp;Data[[#This Row],[section]]</f>
        <v>SCHEDULE 3: REPORT ON THE REGULATORY TAX ALLOWANCE | 3a: Regulatory Tax Allowance</v>
      </c>
      <c r="N7621" s="10" t="str">
        <f t="shared" si="119"/>
        <v>SCHEDULE 3: REPORT ON THE REGULATORY TAX ALLOWANCE | 3a: Regulatory Tax Allowance | Regulatory tax allowance</v>
      </c>
    </row>
    <row r="7622" spans="1:14" hidden="1">
      <c r="A7622" t="s">
        <v>3</v>
      </c>
      <c r="B7622">
        <v>2012</v>
      </c>
      <c r="C7622" t="s">
        <v>176</v>
      </c>
      <c r="D7622" t="s">
        <v>178</v>
      </c>
      <c r="E7622" t="s">
        <v>81</v>
      </c>
      <c r="F7622" t="s">
        <v>81</v>
      </c>
      <c r="G7622">
        <v>45</v>
      </c>
      <c r="H7622" t="s">
        <v>190</v>
      </c>
      <c r="I7622">
        <v>2012</v>
      </c>
      <c r="J7622" t="s">
        <v>92</v>
      </c>
      <c r="K7622" t="s">
        <v>3044</v>
      </c>
      <c r="L7622">
        <v>563065.23864988866</v>
      </c>
      <c r="M7622" s="10" t="str">
        <f>Data[[#This Row],[schedule]]&amp;" | "&amp;Data[[#This Row],[section]]</f>
        <v>SCHEDULE 3: REPORT ON THE REGULATORY TAX ALLOWANCE | 3b(ii): Tax Depreciation Roll-Forward</v>
      </c>
      <c r="N7622" s="10" t="str">
        <f t="shared" si="119"/>
        <v>SCHEDULE 3: REPORT ON THE REGULATORY TAX ALLOWANCE | 3b(ii): Tax Depreciation Roll-Forward | Opening RAB (Tax Value)</v>
      </c>
    </row>
    <row r="7623" spans="1:14" hidden="1">
      <c r="A7623" t="s">
        <v>3</v>
      </c>
      <c r="B7623">
        <v>2012</v>
      </c>
      <c r="C7623" t="s">
        <v>176</v>
      </c>
      <c r="D7623" t="s">
        <v>178</v>
      </c>
      <c r="E7623" t="s">
        <v>81</v>
      </c>
      <c r="F7623" t="s">
        <v>81</v>
      </c>
      <c r="G7623">
        <v>46</v>
      </c>
      <c r="H7623" t="s">
        <v>191</v>
      </c>
      <c r="I7623">
        <v>2012</v>
      </c>
      <c r="J7623" t="s">
        <v>92</v>
      </c>
      <c r="K7623" t="s">
        <v>3045</v>
      </c>
      <c r="L7623">
        <v>15104.794391867599</v>
      </c>
      <c r="M7623" s="10" t="str">
        <f>Data[[#This Row],[schedule]]&amp;" | "&amp;Data[[#This Row],[section]]</f>
        <v>SCHEDULE 3: REPORT ON THE REGULATORY TAX ALLOWANCE | 3b(ii): Tax Depreciation Roll-Forward</v>
      </c>
      <c r="N7623" s="10" t="str">
        <f t="shared" si="119"/>
        <v>SCHEDULE 3: REPORT ON THE REGULATORY TAX ALLOWANCE | 3b(ii): Tax Depreciation Roll-Forward | Regulatory tax asset value of additions</v>
      </c>
    </row>
    <row r="7624" spans="1:14" hidden="1">
      <c r="A7624" t="s">
        <v>3</v>
      </c>
      <c r="B7624">
        <v>2012</v>
      </c>
      <c r="C7624" t="s">
        <v>176</v>
      </c>
      <c r="D7624" t="s">
        <v>178</v>
      </c>
      <c r="E7624" t="s">
        <v>81</v>
      </c>
      <c r="F7624" t="s">
        <v>81</v>
      </c>
      <c r="G7624">
        <v>47</v>
      </c>
      <c r="H7624" t="s">
        <v>192</v>
      </c>
      <c r="I7624">
        <v>2012</v>
      </c>
      <c r="J7624" t="s">
        <v>92</v>
      </c>
      <c r="K7624" t="s">
        <v>3046</v>
      </c>
      <c r="L7624">
        <v>850.1260806651012</v>
      </c>
      <c r="M7624" s="10" t="str">
        <f>Data[[#This Row],[schedule]]&amp;" | "&amp;Data[[#This Row],[section]]</f>
        <v>SCHEDULE 3: REPORT ON THE REGULATORY TAX ALLOWANCE | 3b(ii): Tax Depreciation Roll-Forward</v>
      </c>
      <c r="N7624" s="10" t="str">
        <f t="shared" si="119"/>
        <v>SCHEDULE 3: REPORT ON THE REGULATORY TAX ALLOWANCE | 3b(ii): Tax Depreciation Roll-Forward | Regulatory tax asset value of disposals</v>
      </c>
    </row>
    <row r="7625" spans="1:14" hidden="1">
      <c r="A7625" t="s">
        <v>3</v>
      </c>
      <c r="B7625">
        <v>2012</v>
      </c>
      <c r="C7625" t="s">
        <v>176</v>
      </c>
      <c r="D7625" t="s">
        <v>178</v>
      </c>
      <c r="E7625" t="s">
        <v>81</v>
      </c>
      <c r="F7625" t="s">
        <v>81</v>
      </c>
      <c r="G7625">
        <v>48</v>
      </c>
      <c r="H7625" t="s">
        <v>193</v>
      </c>
      <c r="I7625">
        <v>2012</v>
      </c>
      <c r="J7625" t="s">
        <v>92</v>
      </c>
      <c r="K7625" t="s">
        <v>3047</v>
      </c>
      <c r="L7625">
        <v>4419.2150000000001</v>
      </c>
      <c r="M7625" s="10" t="str">
        <f>Data[[#This Row],[schedule]]&amp;" | "&amp;Data[[#This Row],[section]]</f>
        <v>SCHEDULE 3: REPORT ON THE REGULATORY TAX ALLOWANCE | 3b(ii): Tax Depreciation Roll-Forward</v>
      </c>
      <c r="N7625" s="10" t="str">
        <f t="shared" si="119"/>
        <v>SCHEDULE 3: REPORT ON THE REGULATORY TAX ALLOWANCE | 3b(ii): Tax Depreciation Roll-Forward | Regulatory tax asset value of assets transferred from/(to) unregulated asset base</v>
      </c>
    </row>
    <row r="7626" spans="1:14" hidden="1">
      <c r="A7626" t="s">
        <v>3</v>
      </c>
      <c r="B7626">
        <v>2012</v>
      </c>
      <c r="C7626" t="s">
        <v>176</v>
      </c>
      <c r="D7626" t="s">
        <v>178</v>
      </c>
      <c r="E7626" t="s">
        <v>81</v>
      </c>
      <c r="F7626" t="s">
        <v>81</v>
      </c>
      <c r="G7626">
        <v>49</v>
      </c>
      <c r="H7626" t="s">
        <v>183</v>
      </c>
      <c r="I7626">
        <v>2012</v>
      </c>
      <c r="J7626" t="s">
        <v>92</v>
      </c>
      <c r="K7626" t="s">
        <v>3039</v>
      </c>
      <c r="L7626">
        <v>31300.838355768628</v>
      </c>
      <c r="M7626" s="10" t="str">
        <f>Data[[#This Row],[schedule]]&amp;" | "&amp;Data[[#This Row],[section]]</f>
        <v>SCHEDULE 3: REPORT ON THE REGULATORY TAX ALLOWANCE | 3b(ii): Tax Depreciation Roll-Forward</v>
      </c>
      <c r="N7626" s="10" t="str">
        <f t="shared" si="119"/>
        <v>SCHEDULE 3: REPORT ON THE REGULATORY TAX ALLOWANCE | 3b(ii): Tax Depreciation Roll-Forward | Tax depreciation</v>
      </c>
    </row>
    <row r="7627" spans="1:14" hidden="1">
      <c r="A7627" t="s">
        <v>3</v>
      </c>
      <c r="B7627">
        <v>2012</v>
      </c>
      <c r="C7627" t="s">
        <v>176</v>
      </c>
      <c r="D7627" t="s">
        <v>178</v>
      </c>
      <c r="E7627" t="s">
        <v>81</v>
      </c>
      <c r="F7627" t="s">
        <v>81</v>
      </c>
      <c r="G7627">
        <v>50</v>
      </c>
      <c r="H7627" t="s">
        <v>194</v>
      </c>
      <c r="I7627">
        <v>2012</v>
      </c>
      <c r="J7627" t="s">
        <v>92</v>
      </c>
      <c r="K7627" t="s">
        <v>458</v>
      </c>
      <c r="L7627">
        <v>0</v>
      </c>
      <c r="M7627" s="10" t="str">
        <f>Data[[#This Row],[schedule]]&amp;" | "&amp;Data[[#This Row],[section]]</f>
        <v>SCHEDULE 3: REPORT ON THE REGULATORY TAX ALLOWANCE | 3b(ii): Tax Depreciation Roll-Forward</v>
      </c>
      <c r="N7627" s="10" t="str">
        <f t="shared" si="119"/>
        <v>SCHEDULE 3: REPORT ON THE REGULATORY TAX ALLOWANCE | 3b(ii): Tax Depreciation Roll-Forward | Other adjustments to the RAB tax value</v>
      </c>
    </row>
    <row r="7628" spans="1:14" hidden="1">
      <c r="A7628" t="s">
        <v>3</v>
      </c>
      <c r="B7628">
        <v>2012</v>
      </c>
      <c r="C7628" t="s">
        <v>176</v>
      </c>
      <c r="D7628" t="s">
        <v>178</v>
      </c>
      <c r="E7628" t="s">
        <v>81</v>
      </c>
      <c r="F7628" t="s">
        <v>81</v>
      </c>
      <c r="G7628">
        <v>51</v>
      </c>
      <c r="H7628" t="s">
        <v>195</v>
      </c>
      <c r="I7628">
        <v>2012</v>
      </c>
      <c r="J7628" t="s">
        <v>92</v>
      </c>
      <c r="K7628" t="s">
        <v>81</v>
      </c>
      <c r="M7628" s="10" t="str">
        <f>Data[[#This Row],[schedule]]&amp;" | "&amp;Data[[#This Row],[section]]</f>
        <v>SCHEDULE 3: REPORT ON THE REGULATORY TAX ALLOWANCE | 3b(ii): Tax Depreciation Roll-Forward</v>
      </c>
      <c r="N7628" s="10" t="str">
        <f t="shared" si="119"/>
        <v xml:space="preserve">SCHEDULE 3: REPORT ON THE REGULATORY TAX ALLOWANCE | 3b(ii): Tax Depreciation Roll-Forward | Closing RAB (tax value) </v>
      </c>
    </row>
    <row r="7629" spans="1:14" hidden="1">
      <c r="A7629" t="s">
        <v>3</v>
      </c>
      <c r="B7629">
        <v>2012</v>
      </c>
      <c r="C7629" t="s">
        <v>176</v>
      </c>
      <c r="D7629" t="s">
        <v>179</v>
      </c>
      <c r="E7629" t="s">
        <v>81</v>
      </c>
      <c r="F7629" t="s">
        <v>81</v>
      </c>
      <c r="G7629">
        <v>54</v>
      </c>
      <c r="H7629" t="s">
        <v>196</v>
      </c>
      <c r="I7629">
        <v>2012</v>
      </c>
      <c r="J7629" t="s">
        <v>92</v>
      </c>
      <c r="K7629" t="s">
        <v>81</v>
      </c>
      <c r="M7629" s="10" t="str">
        <f>Data[[#This Row],[schedule]]&amp;" | "&amp;Data[[#This Row],[section]]</f>
        <v>SCHEDULE 3: REPORT ON THE REGULATORY TAX ALLOWANCE | 3b(iii): Reconciliation of Tax Losses (Airport Business)</v>
      </c>
      <c r="N7629" s="10" t="str">
        <f t="shared" si="119"/>
        <v>SCHEDULE 3: REPORT ON THE REGULATORY TAX ALLOWANCE | 3b(iii): Reconciliation of Tax Losses (Airport Business) | Tax losses (regulated business)—prior period</v>
      </c>
    </row>
    <row r="7630" spans="1:14" hidden="1">
      <c r="A7630" t="s">
        <v>3</v>
      </c>
      <c r="B7630">
        <v>2012</v>
      </c>
      <c r="C7630" t="s">
        <v>176</v>
      </c>
      <c r="D7630" t="s">
        <v>179</v>
      </c>
      <c r="E7630" t="s">
        <v>81</v>
      </c>
      <c r="F7630" t="s">
        <v>81</v>
      </c>
      <c r="G7630">
        <v>55</v>
      </c>
      <c r="H7630" t="s">
        <v>197</v>
      </c>
      <c r="I7630">
        <v>2012</v>
      </c>
      <c r="J7630" t="s">
        <v>92</v>
      </c>
      <c r="K7630" t="s">
        <v>458</v>
      </c>
      <c r="L7630">
        <v>0</v>
      </c>
      <c r="M7630" s="10" t="str">
        <f>Data[[#This Row],[schedule]]&amp;" | "&amp;Data[[#This Row],[section]]</f>
        <v>SCHEDULE 3: REPORT ON THE REGULATORY TAX ALLOWANCE | 3b(iii): Reconciliation of Tax Losses (Airport Business)</v>
      </c>
      <c r="N7630" s="10" t="str">
        <f t="shared" si="119"/>
        <v xml:space="preserve">SCHEDULE 3: REPORT ON THE REGULATORY TAX ALLOWANCE | 3b(iii): Reconciliation of Tax Losses (Airport Business) | Current year tax losses </v>
      </c>
    </row>
    <row r="7631" spans="1:14" hidden="1">
      <c r="A7631" t="s">
        <v>3</v>
      </c>
      <c r="B7631">
        <v>2012</v>
      </c>
      <c r="C7631" t="s">
        <v>176</v>
      </c>
      <c r="D7631" t="s">
        <v>179</v>
      </c>
      <c r="E7631" t="s">
        <v>81</v>
      </c>
      <c r="F7631" t="s">
        <v>81</v>
      </c>
      <c r="G7631">
        <v>56</v>
      </c>
      <c r="H7631" t="s">
        <v>198</v>
      </c>
      <c r="I7631">
        <v>2012</v>
      </c>
      <c r="J7631" t="s">
        <v>92</v>
      </c>
      <c r="K7631" t="s">
        <v>458</v>
      </c>
      <c r="L7631">
        <v>0</v>
      </c>
      <c r="M7631" s="10" t="str">
        <f>Data[[#This Row],[schedule]]&amp;" | "&amp;Data[[#This Row],[section]]</f>
        <v>SCHEDULE 3: REPORT ON THE REGULATORY TAX ALLOWANCE | 3b(iii): Reconciliation of Tax Losses (Airport Business)</v>
      </c>
      <c r="N7631" s="10" t="str">
        <f t="shared" si="119"/>
        <v xml:space="preserve">SCHEDULE 3: REPORT ON THE REGULATORY TAX ALLOWANCE | 3b(iii): Reconciliation of Tax Losses (Airport Business) | Tax losses used </v>
      </c>
    </row>
    <row r="7632" spans="1:14" hidden="1">
      <c r="A7632" t="s">
        <v>3</v>
      </c>
      <c r="B7632">
        <v>2012</v>
      </c>
      <c r="C7632" t="s">
        <v>176</v>
      </c>
      <c r="D7632" t="s">
        <v>179</v>
      </c>
      <c r="E7632" t="s">
        <v>81</v>
      </c>
      <c r="F7632" t="s">
        <v>81</v>
      </c>
      <c r="G7632">
        <v>58</v>
      </c>
      <c r="H7632" t="s">
        <v>199</v>
      </c>
      <c r="I7632">
        <v>2012</v>
      </c>
      <c r="J7632" t="s">
        <v>92</v>
      </c>
      <c r="K7632" t="s">
        <v>81</v>
      </c>
      <c r="M7632" s="10" t="str">
        <f>Data[[#This Row],[schedule]]&amp;" | "&amp;Data[[#This Row],[section]]</f>
        <v>SCHEDULE 3: REPORT ON THE REGULATORY TAX ALLOWANCE | 3b(iii): Reconciliation of Tax Losses (Airport Business)</v>
      </c>
      <c r="N7632" s="10" t="str">
        <f t="shared" si="119"/>
        <v>SCHEDULE 3: REPORT ON THE REGULATORY TAX ALLOWANCE | 3b(iii): Reconciliation of Tax Losses (Airport Business) | Tax losses (regulated business)</v>
      </c>
    </row>
    <row r="7633" spans="1:14" hidden="1">
      <c r="A7633" t="s">
        <v>3</v>
      </c>
      <c r="B7633">
        <v>2012</v>
      </c>
      <c r="C7633" t="s">
        <v>136</v>
      </c>
      <c r="D7633" t="s">
        <v>137</v>
      </c>
      <c r="E7633" t="s">
        <v>81</v>
      </c>
      <c r="F7633" t="s">
        <v>141</v>
      </c>
      <c r="G7633">
        <v>8</v>
      </c>
      <c r="H7633" t="s">
        <v>173</v>
      </c>
      <c r="I7633">
        <v>2012</v>
      </c>
      <c r="J7633" t="s">
        <v>92</v>
      </c>
      <c r="K7633" t="s">
        <v>2879</v>
      </c>
      <c r="L7633">
        <v>77298.404330000019</v>
      </c>
      <c r="M7633" s="10" t="str">
        <f>Data[[#This Row],[schedule]]&amp;" | "&amp;Data[[#This Row],[section]]</f>
        <v>SCHEDULE 2: REPORT ON THE REGULATORY PROFIT | 2a: Regulatory Profit</v>
      </c>
      <c r="N7633" s="10" t="str">
        <f t="shared" si="119"/>
        <v>SCHEDULE 2: REPORT ON THE REGULATORY PROFIT | 2a: Regulatory Profit | Income | Airfield</v>
      </c>
    </row>
    <row r="7634" spans="1:14" hidden="1">
      <c r="A7634" t="s">
        <v>3</v>
      </c>
      <c r="B7634">
        <v>2012</v>
      </c>
      <c r="C7634" t="s">
        <v>136</v>
      </c>
      <c r="D7634" t="s">
        <v>137</v>
      </c>
      <c r="E7634" t="s">
        <v>81</v>
      </c>
      <c r="F7634" t="s">
        <v>141</v>
      </c>
      <c r="G7634">
        <v>9</v>
      </c>
      <c r="H7634" t="s">
        <v>174</v>
      </c>
      <c r="I7634">
        <v>2012</v>
      </c>
      <c r="J7634" t="s">
        <v>92</v>
      </c>
      <c r="K7634" t="s">
        <v>2880</v>
      </c>
      <c r="L7634">
        <v>83079.663349999988</v>
      </c>
      <c r="M7634" s="10" t="str">
        <f>Data[[#This Row],[schedule]]&amp;" | "&amp;Data[[#This Row],[section]]</f>
        <v>SCHEDULE 2: REPORT ON THE REGULATORY PROFIT | 2a: Regulatory Profit</v>
      </c>
      <c r="N7634" s="10" t="str">
        <f t="shared" si="119"/>
        <v>SCHEDULE 2: REPORT ON THE REGULATORY PROFIT | 2a: Regulatory Profit | Income | Passenger Services Charge</v>
      </c>
    </row>
    <row r="7635" spans="1:14" hidden="1">
      <c r="A7635" t="s">
        <v>3</v>
      </c>
      <c r="B7635">
        <v>2012</v>
      </c>
      <c r="C7635" t="s">
        <v>136</v>
      </c>
      <c r="D7635" t="s">
        <v>137</v>
      </c>
      <c r="E7635" t="s">
        <v>81</v>
      </c>
      <c r="F7635" t="s">
        <v>141</v>
      </c>
      <c r="G7635">
        <v>10</v>
      </c>
      <c r="H7635" t="s">
        <v>175</v>
      </c>
      <c r="I7635">
        <v>2012</v>
      </c>
      <c r="J7635" t="s">
        <v>92</v>
      </c>
      <c r="K7635" t="s">
        <v>2881</v>
      </c>
      <c r="L7635">
        <v>28603.782309999999</v>
      </c>
      <c r="M7635" s="10" t="str">
        <f>Data[[#This Row],[schedule]]&amp;" | "&amp;Data[[#This Row],[section]]</f>
        <v>SCHEDULE 2: REPORT ON THE REGULATORY PROFIT | 2a: Regulatory Profit</v>
      </c>
      <c r="N7635" s="10" t="str">
        <f t="shared" si="119"/>
        <v>SCHEDULE 2: REPORT ON THE REGULATORY PROFIT | 2a: Regulatory Profit | Income | Terminal Services Charge</v>
      </c>
    </row>
    <row r="7636" spans="1:14" hidden="1">
      <c r="A7636" t="s">
        <v>3</v>
      </c>
      <c r="B7636">
        <v>2012</v>
      </c>
      <c r="C7636" t="s">
        <v>136</v>
      </c>
      <c r="D7636" t="s">
        <v>137</v>
      </c>
      <c r="E7636" t="s">
        <v>81</v>
      </c>
      <c r="F7636" t="s">
        <v>141</v>
      </c>
      <c r="G7636">
        <v>12</v>
      </c>
      <c r="H7636" t="s">
        <v>147</v>
      </c>
      <c r="I7636">
        <v>2012</v>
      </c>
      <c r="J7636" t="s">
        <v>92</v>
      </c>
      <c r="K7636" t="s">
        <v>2885</v>
      </c>
      <c r="L7636">
        <v>29389.261053545939</v>
      </c>
      <c r="M7636" s="10" t="str">
        <f>Data[[#This Row],[schedule]]&amp;" | "&amp;Data[[#This Row],[section]]</f>
        <v>SCHEDULE 2: REPORT ON THE REGULATORY PROFIT | 2a: Regulatory Profit</v>
      </c>
      <c r="N7636" s="10" t="str">
        <f t="shared" si="119"/>
        <v>SCHEDULE 2: REPORT ON THE REGULATORY PROFIT | 2a: Regulatory Profit | Income | Lease, rental and concession income</v>
      </c>
    </row>
    <row r="7637" spans="1:14" hidden="1">
      <c r="A7637" t="s">
        <v>3</v>
      </c>
      <c r="B7637">
        <v>2012</v>
      </c>
      <c r="C7637" t="s">
        <v>136</v>
      </c>
      <c r="D7637" t="s">
        <v>137</v>
      </c>
      <c r="E7637" t="s">
        <v>81</v>
      </c>
      <c r="F7637" t="s">
        <v>141</v>
      </c>
      <c r="G7637">
        <v>13</v>
      </c>
      <c r="H7637" t="s">
        <v>148</v>
      </c>
      <c r="I7637">
        <v>2012</v>
      </c>
      <c r="J7637" t="s">
        <v>92</v>
      </c>
      <c r="K7637" t="s">
        <v>2889</v>
      </c>
      <c r="L7637">
        <v>2614.6319580510021</v>
      </c>
      <c r="M7637" s="10" t="str">
        <f>Data[[#This Row],[schedule]]&amp;" | "&amp;Data[[#This Row],[section]]</f>
        <v>SCHEDULE 2: REPORT ON THE REGULATORY PROFIT | 2a: Regulatory Profit</v>
      </c>
      <c r="N7637" s="10" t="str">
        <f t="shared" si="119"/>
        <v>SCHEDULE 2: REPORT ON THE REGULATORY PROFIT | 2a: Regulatory Profit | Income | Other operating revenue</v>
      </c>
    </row>
    <row r="7638" spans="1:14" hidden="1">
      <c r="A7638" t="s">
        <v>3</v>
      </c>
      <c r="B7638">
        <v>2012</v>
      </c>
      <c r="C7638" t="s">
        <v>136</v>
      </c>
      <c r="D7638" t="s">
        <v>137</v>
      </c>
      <c r="E7638" t="s">
        <v>81</v>
      </c>
      <c r="F7638" t="s">
        <v>141</v>
      </c>
      <c r="G7638">
        <v>14</v>
      </c>
      <c r="H7638" t="s">
        <v>149</v>
      </c>
      <c r="I7638">
        <v>2012</v>
      </c>
      <c r="J7638" t="s">
        <v>92</v>
      </c>
      <c r="K7638" t="s">
        <v>3048</v>
      </c>
      <c r="L7638">
        <v>220985.74300159689</v>
      </c>
      <c r="M7638" s="10" t="str">
        <f>Data[[#This Row],[schedule]]&amp;" | "&amp;Data[[#This Row],[section]]</f>
        <v>SCHEDULE 2: REPORT ON THE REGULATORY PROFIT | 2a: Regulatory Profit</v>
      </c>
      <c r="N7638" s="10" t="str">
        <f t="shared" si="119"/>
        <v>SCHEDULE 2: REPORT ON THE REGULATORY PROFIT | 2a: Regulatory Profit | Income | Net operating revenue</v>
      </c>
    </row>
    <row r="7639" spans="1:14" hidden="1">
      <c r="A7639" t="s">
        <v>3</v>
      </c>
      <c r="B7639">
        <v>2012</v>
      </c>
      <c r="C7639" t="s">
        <v>136</v>
      </c>
      <c r="D7639" t="s">
        <v>137</v>
      </c>
      <c r="E7639" t="s">
        <v>81</v>
      </c>
      <c r="F7639" t="s">
        <v>141</v>
      </c>
      <c r="G7639">
        <v>16</v>
      </c>
      <c r="H7639" t="s">
        <v>150</v>
      </c>
      <c r="I7639">
        <v>2012</v>
      </c>
      <c r="J7639" t="s">
        <v>92</v>
      </c>
      <c r="K7639" t="s">
        <v>2897</v>
      </c>
      <c r="L7639">
        <v>80.999400419436725</v>
      </c>
      <c r="M7639" s="10" t="str">
        <f>Data[[#This Row],[schedule]]&amp;" | "&amp;Data[[#This Row],[section]]</f>
        <v>SCHEDULE 2: REPORT ON THE REGULATORY PROFIT | 2a: Regulatory Profit</v>
      </c>
      <c r="N7639" s="10" t="str">
        <f t="shared" si="119"/>
        <v>SCHEDULE 2: REPORT ON THE REGULATORY PROFIT | 2a: Regulatory Profit | Income | Gains / (losses) on sale of assets</v>
      </c>
    </row>
    <row r="7640" spans="1:14" hidden="1">
      <c r="A7640" t="s">
        <v>3</v>
      </c>
      <c r="B7640">
        <v>2012</v>
      </c>
      <c r="C7640" t="s">
        <v>136</v>
      </c>
      <c r="D7640" t="s">
        <v>137</v>
      </c>
      <c r="E7640" t="s">
        <v>81</v>
      </c>
      <c r="F7640" t="s">
        <v>141</v>
      </c>
      <c r="G7640">
        <v>17</v>
      </c>
      <c r="H7640" t="s">
        <v>151</v>
      </c>
      <c r="I7640">
        <v>2012</v>
      </c>
      <c r="J7640" t="s">
        <v>92</v>
      </c>
      <c r="K7640" t="s">
        <v>458</v>
      </c>
      <c r="L7640">
        <v>0</v>
      </c>
      <c r="M7640" s="10" t="str">
        <f>Data[[#This Row],[schedule]]&amp;" | "&amp;Data[[#This Row],[section]]</f>
        <v>SCHEDULE 2: REPORT ON THE REGULATORY PROFIT | 2a: Regulatory Profit</v>
      </c>
      <c r="N7640" s="10" t="str">
        <f t="shared" ref="N7640:N7703" si="120">SUBSTITUTE(SUBSTITUTE(SUBSTITUTE(C7640&amp;" | "&amp;D7640&amp;" | "&amp;E7640&amp;" | "&amp;F7640&amp;" | "&amp;H7640," |  |  | "," | ")," |  |  | "," | ")," |  | "," | ")</f>
        <v>SCHEDULE 2: REPORT ON THE REGULATORY PROFIT | 2a: Regulatory Profit | Income | Other income</v>
      </c>
    </row>
    <row r="7641" spans="1:14" hidden="1">
      <c r="A7641" t="s">
        <v>3</v>
      </c>
      <c r="B7641">
        <v>2012</v>
      </c>
      <c r="C7641" t="s">
        <v>136</v>
      </c>
      <c r="D7641" t="s">
        <v>137</v>
      </c>
      <c r="E7641" t="s">
        <v>81</v>
      </c>
      <c r="F7641" t="s">
        <v>141</v>
      </c>
      <c r="G7641">
        <v>18</v>
      </c>
      <c r="H7641" t="s">
        <v>152</v>
      </c>
      <c r="I7641">
        <v>2012</v>
      </c>
      <c r="J7641" t="s">
        <v>92</v>
      </c>
      <c r="K7641" t="s">
        <v>2845</v>
      </c>
      <c r="L7641">
        <v>221066.74240201639</v>
      </c>
      <c r="M7641" s="10" t="str">
        <f>Data[[#This Row],[schedule]]&amp;" | "&amp;Data[[#This Row],[section]]</f>
        <v>SCHEDULE 2: REPORT ON THE REGULATORY PROFIT | 2a: Regulatory Profit</v>
      </c>
      <c r="N7641" s="10" t="str">
        <f t="shared" si="120"/>
        <v>SCHEDULE 2: REPORT ON THE REGULATORY PROFIT | 2a: Regulatory Profit | Income | Total regulatory income</v>
      </c>
    </row>
    <row r="7642" spans="1:14" hidden="1">
      <c r="A7642" t="s">
        <v>3</v>
      </c>
      <c r="B7642">
        <v>2012</v>
      </c>
      <c r="C7642" t="s">
        <v>136</v>
      </c>
      <c r="D7642" t="s">
        <v>137</v>
      </c>
      <c r="E7642" t="s">
        <v>81</v>
      </c>
      <c r="F7642" t="s">
        <v>142</v>
      </c>
      <c r="G7642">
        <v>20</v>
      </c>
      <c r="H7642" t="s">
        <v>153</v>
      </c>
      <c r="I7642">
        <v>2012</v>
      </c>
      <c r="J7642" t="s">
        <v>92</v>
      </c>
      <c r="K7642" t="s">
        <v>81</v>
      </c>
      <c r="M7642" s="10" t="str">
        <f>Data[[#This Row],[schedule]]&amp;" | "&amp;Data[[#This Row],[section]]</f>
        <v>SCHEDULE 2: REPORT ON THE REGULATORY PROFIT | 2a: Regulatory Profit</v>
      </c>
      <c r="N7642" s="10" t="str">
        <f t="shared" si="120"/>
        <v>SCHEDULE 2: REPORT ON THE REGULATORY PROFIT | 2a: Regulatory Profit | Expenses | Operational expenditure:</v>
      </c>
    </row>
    <row r="7643" spans="1:14" hidden="1">
      <c r="A7643" t="s">
        <v>3</v>
      </c>
      <c r="B7643">
        <v>2012</v>
      </c>
      <c r="C7643" t="s">
        <v>136</v>
      </c>
      <c r="D7643" t="s">
        <v>137</v>
      </c>
      <c r="E7643" t="s">
        <v>81</v>
      </c>
      <c r="F7643" t="s">
        <v>142</v>
      </c>
      <c r="G7643">
        <v>21</v>
      </c>
      <c r="H7643" t="s">
        <v>76</v>
      </c>
      <c r="I7643">
        <v>2012</v>
      </c>
      <c r="J7643" t="s">
        <v>92</v>
      </c>
      <c r="K7643" t="s">
        <v>2944</v>
      </c>
      <c r="L7643">
        <v>27093.515208127272</v>
      </c>
      <c r="M7643" s="10" t="str">
        <f>Data[[#This Row],[schedule]]&amp;" | "&amp;Data[[#This Row],[section]]</f>
        <v>SCHEDULE 2: REPORT ON THE REGULATORY PROFIT | 2a: Regulatory Profit</v>
      </c>
      <c r="N7643" s="10" t="str">
        <f t="shared" si="120"/>
        <v>SCHEDULE 2: REPORT ON THE REGULATORY PROFIT | 2a: Regulatory Profit | Expenses | Corporate overheads</v>
      </c>
    </row>
    <row r="7644" spans="1:14" hidden="1">
      <c r="A7644" t="s">
        <v>3</v>
      </c>
      <c r="B7644">
        <v>2012</v>
      </c>
      <c r="C7644" t="s">
        <v>136</v>
      </c>
      <c r="D7644" t="s">
        <v>137</v>
      </c>
      <c r="E7644" t="s">
        <v>81</v>
      </c>
      <c r="F7644" t="s">
        <v>142</v>
      </c>
      <c r="G7644">
        <v>22</v>
      </c>
      <c r="H7644" t="s">
        <v>77</v>
      </c>
      <c r="I7644">
        <v>2012</v>
      </c>
      <c r="J7644" t="s">
        <v>92</v>
      </c>
      <c r="K7644" t="s">
        <v>2945</v>
      </c>
      <c r="L7644">
        <v>20916.383491523709</v>
      </c>
      <c r="M7644" s="10" t="str">
        <f>Data[[#This Row],[schedule]]&amp;" | "&amp;Data[[#This Row],[section]]</f>
        <v>SCHEDULE 2: REPORT ON THE REGULATORY PROFIT | 2a: Regulatory Profit</v>
      </c>
      <c r="N7644" s="10" t="str">
        <f t="shared" si="120"/>
        <v>SCHEDULE 2: REPORT ON THE REGULATORY PROFIT | 2a: Regulatory Profit | Expenses | Asset management and airport operations</v>
      </c>
    </row>
    <row r="7645" spans="1:14" hidden="1">
      <c r="A7645" t="s">
        <v>3</v>
      </c>
      <c r="B7645">
        <v>2012</v>
      </c>
      <c r="C7645" t="s">
        <v>136</v>
      </c>
      <c r="D7645" t="s">
        <v>137</v>
      </c>
      <c r="E7645" t="s">
        <v>81</v>
      </c>
      <c r="F7645" t="s">
        <v>142</v>
      </c>
      <c r="G7645">
        <v>23</v>
      </c>
      <c r="H7645" t="s">
        <v>78</v>
      </c>
      <c r="I7645">
        <v>2012</v>
      </c>
      <c r="J7645" t="s">
        <v>92</v>
      </c>
      <c r="K7645" t="s">
        <v>2946</v>
      </c>
      <c r="L7645">
        <v>31657.811895241612</v>
      </c>
      <c r="M7645" s="10" t="str">
        <f>Data[[#This Row],[schedule]]&amp;" | "&amp;Data[[#This Row],[section]]</f>
        <v>SCHEDULE 2: REPORT ON THE REGULATORY PROFIT | 2a: Regulatory Profit</v>
      </c>
      <c r="N7645" s="10" t="str">
        <f t="shared" si="120"/>
        <v>SCHEDULE 2: REPORT ON THE REGULATORY PROFIT | 2a: Regulatory Profit | Expenses | Asset maintenance</v>
      </c>
    </row>
    <row r="7646" spans="1:14" hidden="1">
      <c r="A7646" t="s">
        <v>3</v>
      </c>
      <c r="B7646">
        <v>2012</v>
      </c>
      <c r="C7646" t="s">
        <v>136</v>
      </c>
      <c r="D7646" t="s">
        <v>137</v>
      </c>
      <c r="E7646" t="s">
        <v>81</v>
      </c>
      <c r="F7646" t="s">
        <v>142</v>
      </c>
      <c r="G7646">
        <v>24</v>
      </c>
      <c r="H7646" t="s">
        <v>79</v>
      </c>
      <c r="I7646">
        <v>2012</v>
      </c>
      <c r="J7646" t="s">
        <v>92</v>
      </c>
      <c r="K7646" t="s">
        <v>2795</v>
      </c>
      <c r="L7646">
        <v>79667.710594892589</v>
      </c>
      <c r="M7646" s="10" t="str">
        <f>Data[[#This Row],[schedule]]&amp;" | "&amp;Data[[#This Row],[section]]</f>
        <v>SCHEDULE 2: REPORT ON THE REGULATORY PROFIT | 2a: Regulatory Profit</v>
      </c>
      <c r="N7646" s="10" t="str">
        <f t="shared" si="120"/>
        <v>SCHEDULE 2: REPORT ON THE REGULATORY PROFIT | 2a: Regulatory Profit | Expenses | Total operational expenditure</v>
      </c>
    </row>
    <row r="7647" spans="1:14" hidden="1">
      <c r="A7647" t="s">
        <v>3</v>
      </c>
      <c r="B7647">
        <v>2012</v>
      </c>
      <c r="C7647" t="s">
        <v>136</v>
      </c>
      <c r="D7647" t="s">
        <v>137</v>
      </c>
      <c r="E7647" t="s">
        <v>81</v>
      </c>
      <c r="F7647" t="s">
        <v>81</v>
      </c>
      <c r="G7647">
        <v>26</v>
      </c>
      <c r="H7647" t="s">
        <v>154</v>
      </c>
      <c r="I7647">
        <v>2012</v>
      </c>
      <c r="J7647" t="s">
        <v>92</v>
      </c>
      <c r="K7647" t="s">
        <v>2852</v>
      </c>
      <c r="L7647">
        <v>141399.0318071238</v>
      </c>
      <c r="M7647" s="10" t="str">
        <f>Data[[#This Row],[schedule]]&amp;" | "&amp;Data[[#This Row],[section]]</f>
        <v>SCHEDULE 2: REPORT ON THE REGULATORY PROFIT | 2a: Regulatory Profit</v>
      </c>
      <c r="N7647" s="10" t="str">
        <f t="shared" si="120"/>
        <v>SCHEDULE 2: REPORT ON THE REGULATORY PROFIT | 2a: Regulatory Profit | Operating surplus / (deficit)</v>
      </c>
    </row>
    <row r="7648" spans="1:14" hidden="1">
      <c r="A7648" t="s">
        <v>3</v>
      </c>
      <c r="B7648">
        <v>2012</v>
      </c>
      <c r="C7648" t="s">
        <v>136</v>
      </c>
      <c r="D7648" t="s">
        <v>137</v>
      </c>
      <c r="E7648" t="s">
        <v>81</v>
      </c>
      <c r="F7648" t="s">
        <v>81</v>
      </c>
      <c r="G7648">
        <v>28</v>
      </c>
      <c r="H7648" t="s">
        <v>155</v>
      </c>
      <c r="I7648">
        <v>2012</v>
      </c>
      <c r="J7648" t="s">
        <v>92</v>
      </c>
      <c r="K7648" t="s">
        <v>2857</v>
      </c>
      <c r="L7648">
        <v>46187.417026773866</v>
      </c>
      <c r="M7648" s="10" t="str">
        <f>Data[[#This Row],[schedule]]&amp;" | "&amp;Data[[#This Row],[section]]</f>
        <v>SCHEDULE 2: REPORT ON THE REGULATORY PROFIT | 2a: Regulatory Profit</v>
      </c>
      <c r="N7648" s="10" t="str">
        <f t="shared" si="120"/>
        <v>SCHEDULE 2: REPORT ON THE REGULATORY PROFIT | 2a: Regulatory Profit | Regulatory depreciation</v>
      </c>
    </row>
    <row r="7649" spans="1:14" hidden="1">
      <c r="A7649" t="s">
        <v>3</v>
      </c>
      <c r="B7649">
        <v>2012</v>
      </c>
      <c r="C7649" t="s">
        <v>136</v>
      </c>
      <c r="D7649" t="s">
        <v>137</v>
      </c>
      <c r="E7649" t="s">
        <v>81</v>
      </c>
      <c r="F7649" t="s">
        <v>81</v>
      </c>
      <c r="G7649">
        <v>30</v>
      </c>
      <c r="H7649" t="s">
        <v>156</v>
      </c>
      <c r="I7649">
        <v>2012</v>
      </c>
      <c r="J7649" t="s">
        <v>92</v>
      </c>
      <c r="K7649" t="s">
        <v>2862</v>
      </c>
      <c r="L7649">
        <v>10790.58511381322</v>
      </c>
      <c r="M7649" s="10" t="str">
        <f>Data[[#This Row],[schedule]]&amp;" | "&amp;Data[[#This Row],[section]]</f>
        <v>SCHEDULE 2: REPORT ON THE REGULATORY PROFIT | 2a: Regulatory Profit</v>
      </c>
      <c r="N7649" s="10" t="str">
        <f t="shared" si="120"/>
        <v>SCHEDULE 2: REPORT ON THE REGULATORY PROFIT | 2a: Regulatory Profit | Indexed revaluation</v>
      </c>
    </row>
    <row r="7650" spans="1:14" hidden="1">
      <c r="A7650" t="s">
        <v>3</v>
      </c>
      <c r="B7650">
        <v>2012</v>
      </c>
      <c r="C7650" t="s">
        <v>136</v>
      </c>
      <c r="D7650" t="s">
        <v>137</v>
      </c>
      <c r="E7650" t="s">
        <v>81</v>
      </c>
      <c r="F7650" t="s">
        <v>81</v>
      </c>
      <c r="G7650">
        <v>31</v>
      </c>
      <c r="H7650" t="s">
        <v>157</v>
      </c>
      <c r="I7650">
        <v>2012</v>
      </c>
      <c r="J7650" t="s">
        <v>92</v>
      </c>
      <c r="K7650" t="s">
        <v>458</v>
      </c>
      <c r="L7650">
        <v>0</v>
      </c>
      <c r="M7650" s="10" t="str">
        <f>Data[[#This Row],[schedule]]&amp;" | "&amp;Data[[#This Row],[section]]</f>
        <v>SCHEDULE 2: REPORT ON THE REGULATORY PROFIT | 2a: Regulatory Profit</v>
      </c>
      <c r="N7650" s="10" t="str">
        <f t="shared" si="120"/>
        <v>SCHEDULE 2: REPORT ON THE REGULATORY PROFIT | 2a: Regulatory Profit | Non-indexed revaluation</v>
      </c>
    </row>
    <row r="7651" spans="1:14" hidden="1">
      <c r="A7651" t="s">
        <v>3</v>
      </c>
      <c r="B7651">
        <v>2012</v>
      </c>
      <c r="C7651" t="s">
        <v>136</v>
      </c>
      <c r="D7651" t="s">
        <v>137</v>
      </c>
      <c r="E7651" t="s">
        <v>81</v>
      </c>
      <c r="F7651" t="s">
        <v>81</v>
      </c>
      <c r="G7651">
        <v>32</v>
      </c>
      <c r="H7651" t="s">
        <v>158</v>
      </c>
      <c r="I7651">
        <v>2012</v>
      </c>
      <c r="J7651" t="s">
        <v>92</v>
      </c>
      <c r="K7651" t="s">
        <v>2862</v>
      </c>
      <c r="L7651">
        <v>10790.58511381322</v>
      </c>
      <c r="M7651" s="10" t="str">
        <f>Data[[#This Row],[schedule]]&amp;" | "&amp;Data[[#This Row],[section]]</f>
        <v>SCHEDULE 2: REPORT ON THE REGULATORY PROFIT | 2a: Regulatory Profit</v>
      </c>
      <c r="N7651" s="10" t="str">
        <f t="shared" si="120"/>
        <v>SCHEDULE 2: REPORT ON THE REGULATORY PROFIT | 2a: Regulatory Profit | Total revaluations</v>
      </c>
    </row>
    <row r="7652" spans="1:14" hidden="1">
      <c r="A7652" t="s">
        <v>3</v>
      </c>
      <c r="B7652">
        <v>2012</v>
      </c>
      <c r="C7652" t="s">
        <v>136</v>
      </c>
      <c r="D7652" t="s">
        <v>137</v>
      </c>
      <c r="E7652" t="s">
        <v>81</v>
      </c>
      <c r="F7652" t="s">
        <v>81</v>
      </c>
      <c r="G7652">
        <v>34</v>
      </c>
      <c r="H7652" t="s">
        <v>159</v>
      </c>
      <c r="I7652">
        <v>2012</v>
      </c>
      <c r="J7652" t="s">
        <v>92</v>
      </c>
      <c r="K7652" t="s">
        <v>3049</v>
      </c>
      <c r="L7652">
        <v>106002.1998941632</v>
      </c>
      <c r="M7652" s="10" t="str">
        <f>Data[[#This Row],[schedule]]&amp;" | "&amp;Data[[#This Row],[section]]</f>
        <v>SCHEDULE 2: REPORT ON THE REGULATORY PROFIT | 2a: Regulatory Profit</v>
      </c>
      <c r="N7652" s="10" t="str">
        <f t="shared" si="120"/>
        <v>SCHEDULE 2: REPORT ON THE REGULATORY PROFIT | 2a: Regulatory Profit | Regulatory Profit / (Loss) before tax &amp; allowance for long term credit spread</v>
      </c>
    </row>
    <row r="7653" spans="1:14" hidden="1">
      <c r="A7653" t="s">
        <v>3</v>
      </c>
      <c r="B7653">
        <v>2012</v>
      </c>
      <c r="C7653" t="s">
        <v>136</v>
      </c>
      <c r="D7653" t="s">
        <v>137</v>
      </c>
      <c r="E7653" t="s">
        <v>81</v>
      </c>
      <c r="F7653" t="s">
        <v>81</v>
      </c>
      <c r="G7653">
        <v>36</v>
      </c>
      <c r="H7653" t="s">
        <v>160</v>
      </c>
      <c r="I7653">
        <v>2012</v>
      </c>
      <c r="J7653" t="s">
        <v>92</v>
      </c>
      <c r="K7653" t="s">
        <v>3050</v>
      </c>
      <c r="L7653">
        <v>88.59437921641657</v>
      </c>
      <c r="M7653" s="10" t="str">
        <f>Data[[#This Row],[schedule]]&amp;" | "&amp;Data[[#This Row],[section]]</f>
        <v>SCHEDULE 2: REPORT ON THE REGULATORY PROFIT | 2a: Regulatory Profit</v>
      </c>
      <c r="N7653" s="10" t="str">
        <f t="shared" si="120"/>
        <v>SCHEDULE 2: REPORT ON THE REGULATORY PROFIT | 2a: Regulatory Profit | Allowance for long term credit spread</v>
      </c>
    </row>
    <row r="7654" spans="1:14" hidden="1">
      <c r="A7654" t="s">
        <v>3</v>
      </c>
      <c r="B7654">
        <v>2012</v>
      </c>
      <c r="C7654" t="s">
        <v>136</v>
      </c>
      <c r="D7654" t="s">
        <v>137</v>
      </c>
      <c r="E7654" t="s">
        <v>81</v>
      </c>
      <c r="F7654" t="s">
        <v>81</v>
      </c>
      <c r="G7654">
        <v>38</v>
      </c>
      <c r="H7654" t="s">
        <v>161</v>
      </c>
      <c r="I7654">
        <v>2012</v>
      </c>
      <c r="J7654" t="s">
        <v>92</v>
      </c>
      <c r="K7654" t="s">
        <v>3035</v>
      </c>
      <c r="L7654">
        <v>105913.6055149467</v>
      </c>
      <c r="M7654" s="10" t="str">
        <f>Data[[#This Row],[schedule]]&amp;" | "&amp;Data[[#This Row],[section]]</f>
        <v>SCHEDULE 2: REPORT ON THE REGULATORY PROFIT | 2a: Regulatory Profit</v>
      </c>
      <c r="N7654" s="10" t="str">
        <f t="shared" si="120"/>
        <v>SCHEDULE 2: REPORT ON THE REGULATORY PROFIT | 2a: Regulatory Profit | Regulatory Profit / (Loss) before tax</v>
      </c>
    </row>
    <row r="7655" spans="1:14" hidden="1">
      <c r="A7655" t="s">
        <v>3</v>
      </c>
      <c r="B7655">
        <v>2012</v>
      </c>
      <c r="C7655" t="s">
        <v>136</v>
      </c>
      <c r="D7655" t="s">
        <v>137</v>
      </c>
      <c r="E7655" t="s">
        <v>81</v>
      </c>
      <c r="F7655" t="s">
        <v>81</v>
      </c>
      <c r="G7655">
        <v>40</v>
      </c>
      <c r="H7655" t="s">
        <v>162</v>
      </c>
      <c r="I7655">
        <v>2012</v>
      </c>
      <c r="J7655" t="s">
        <v>92</v>
      </c>
      <c r="K7655" t="s">
        <v>2865</v>
      </c>
      <c r="L7655">
        <v>27405.225762929669</v>
      </c>
      <c r="M7655" s="10" t="str">
        <f>Data[[#This Row],[schedule]]&amp;" | "&amp;Data[[#This Row],[section]]</f>
        <v>SCHEDULE 2: REPORT ON THE REGULATORY PROFIT | 2a: Regulatory Profit</v>
      </c>
      <c r="N7655" s="10" t="str">
        <f t="shared" si="120"/>
        <v>SCHEDULE 2: REPORT ON THE REGULATORY PROFIT | 2a: Regulatory Profit | Regulatory tax allowance</v>
      </c>
    </row>
    <row r="7656" spans="1:14" hidden="1">
      <c r="A7656" t="s">
        <v>3</v>
      </c>
      <c r="B7656">
        <v>2012</v>
      </c>
      <c r="C7656" t="s">
        <v>136</v>
      </c>
      <c r="D7656" t="s">
        <v>137</v>
      </c>
      <c r="E7656" t="s">
        <v>81</v>
      </c>
      <c r="F7656" t="s">
        <v>81</v>
      </c>
      <c r="G7656">
        <v>42</v>
      </c>
      <c r="H7656" t="s">
        <v>163</v>
      </c>
      <c r="I7656">
        <v>2012</v>
      </c>
      <c r="J7656" t="s">
        <v>92</v>
      </c>
      <c r="K7656" t="s">
        <v>774</v>
      </c>
      <c r="L7656">
        <v>78508.379752017063</v>
      </c>
      <c r="M7656" s="10" t="str">
        <f>Data[[#This Row],[schedule]]&amp;" | "&amp;Data[[#This Row],[section]]</f>
        <v>SCHEDULE 2: REPORT ON THE REGULATORY PROFIT | 2a: Regulatory Profit</v>
      </c>
      <c r="N7656" s="10" t="str">
        <f t="shared" si="120"/>
        <v xml:space="preserve">SCHEDULE 2: REPORT ON THE REGULATORY PROFIT | 2a: Regulatory Profit | Regulatory Profit / (Loss) </v>
      </c>
    </row>
    <row r="7657" spans="1:14" hidden="1">
      <c r="A7657" t="s">
        <v>3</v>
      </c>
      <c r="B7657">
        <v>2012</v>
      </c>
      <c r="C7657" t="s">
        <v>136</v>
      </c>
      <c r="D7657" t="s">
        <v>138</v>
      </c>
      <c r="E7657" t="s">
        <v>81</v>
      </c>
      <c r="F7657" t="s">
        <v>81</v>
      </c>
      <c r="G7657">
        <v>88</v>
      </c>
      <c r="H7657" t="s">
        <v>164</v>
      </c>
      <c r="I7657">
        <v>2012</v>
      </c>
      <c r="J7657" t="s">
        <v>92</v>
      </c>
      <c r="K7657" t="s">
        <v>458</v>
      </c>
      <c r="L7657">
        <v>0</v>
      </c>
      <c r="M7657" s="10" t="str">
        <f>Data[[#This Row],[schedule]]&amp;" | "&amp;Data[[#This Row],[section]]</f>
        <v>SCHEDULE 2: REPORT ON THE REGULATORY PROFIT | 2b(ii): Financial Incentives</v>
      </c>
      <c r="N7657" s="10" t="str">
        <f t="shared" si="120"/>
        <v>SCHEDULE 2: REPORT ON THE REGULATORY PROFIT | 2b(ii): Financial Incentives | Pricing incentives</v>
      </c>
    </row>
    <row r="7658" spans="1:14" hidden="1">
      <c r="A7658" t="s">
        <v>3</v>
      </c>
      <c r="B7658">
        <v>2012</v>
      </c>
      <c r="C7658" t="s">
        <v>136</v>
      </c>
      <c r="D7658" t="s">
        <v>138</v>
      </c>
      <c r="E7658" t="s">
        <v>81</v>
      </c>
      <c r="F7658" t="s">
        <v>81</v>
      </c>
      <c r="G7658">
        <v>89</v>
      </c>
      <c r="H7658" t="s">
        <v>165</v>
      </c>
      <c r="I7658">
        <v>2012</v>
      </c>
      <c r="J7658" t="s">
        <v>92</v>
      </c>
      <c r="K7658" t="s">
        <v>3051</v>
      </c>
      <c r="L7658">
        <v>7061.9091582849987</v>
      </c>
      <c r="M7658" s="10" t="str">
        <f>Data[[#This Row],[schedule]]&amp;" | "&amp;Data[[#This Row],[section]]</f>
        <v>SCHEDULE 2: REPORT ON THE REGULATORY PROFIT | 2b(ii): Financial Incentives</v>
      </c>
      <c r="N7658" s="10" t="str">
        <f t="shared" si="120"/>
        <v>SCHEDULE 2: REPORT ON THE REGULATORY PROFIT | 2b(ii): Financial Incentives | Other incentives</v>
      </c>
    </row>
    <row r="7659" spans="1:14" hidden="1">
      <c r="A7659" t="s">
        <v>3</v>
      </c>
      <c r="B7659">
        <v>2012</v>
      </c>
      <c r="C7659" t="s">
        <v>136</v>
      </c>
      <c r="D7659" t="s">
        <v>138</v>
      </c>
      <c r="E7659" t="s">
        <v>81</v>
      </c>
      <c r="F7659" t="s">
        <v>81</v>
      </c>
      <c r="G7659">
        <v>90</v>
      </c>
      <c r="H7659" t="s">
        <v>166</v>
      </c>
      <c r="I7659">
        <v>2012</v>
      </c>
      <c r="J7659" t="s">
        <v>92</v>
      </c>
      <c r="K7659" t="s">
        <v>3051</v>
      </c>
      <c r="L7659">
        <v>7061.9091582849987</v>
      </c>
      <c r="M7659" s="10" t="str">
        <f>Data[[#This Row],[schedule]]&amp;" | "&amp;Data[[#This Row],[section]]</f>
        <v>SCHEDULE 2: REPORT ON THE REGULATORY PROFIT | 2b(ii): Financial Incentives</v>
      </c>
      <c r="N7659" s="10" t="str">
        <f t="shared" si="120"/>
        <v>SCHEDULE 2: REPORT ON THE REGULATORY PROFIT | 2b(ii): Financial Incentives | Total financial incentives</v>
      </c>
    </row>
    <row r="7660" spans="1:14" hidden="1">
      <c r="A7660" t="s">
        <v>3</v>
      </c>
      <c r="B7660">
        <v>2012</v>
      </c>
      <c r="C7660" t="s">
        <v>136</v>
      </c>
      <c r="D7660" t="s">
        <v>139</v>
      </c>
      <c r="E7660" t="s">
        <v>81</v>
      </c>
      <c r="F7660" t="s">
        <v>81</v>
      </c>
      <c r="G7660">
        <v>93</v>
      </c>
      <c r="H7660" t="s">
        <v>167</v>
      </c>
      <c r="I7660">
        <v>2012</v>
      </c>
      <c r="J7660" t="s">
        <v>92</v>
      </c>
      <c r="K7660" t="s">
        <v>3052</v>
      </c>
      <c r="L7660">
        <v>3093.2503229835502</v>
      </c>
      <c r="M7660" s="10" t="str">
        <f>Data[[#This Row],[schedule]]&amp;" | "&amp;Data[[#This Row],[section]]</f>
        <v>SCHEDULE 2: REPORT ON THE REGULATORY PROFIT | 2b(iii): Rates and Levy Costs</v>
      </c>
      <c r="N7660" s="10" t="str">
        <f t="shared" si="120"/>
        <v>SCHEDULE 2: REPORT ON THE REGULATORY PROFIT | 2b(iii): Rates and Levy Costs | Rates and levy costs</v>
      </c>
    </row>
    <row r="7661" spans="1:14" hidden="1">
      <c r="A7661" t="s">
        <v>3</v>
      </c>
      <c r="B7661">
        <v>2012</v>
      </c>
      <c r="C7661" t="s">
        <v>136</v>
      </c>
      <c r="D7661" t="s">
        <v>140</v>
      </c>
      <c r="E7661" t="s">
        <v>81</v>
      </c>
      <c r="F7661" t="s">
        <v>81</v>
      </c>
      <c r="G7661">
        <v>96</v>
      </c>
      <c r="H7661" t="s">
        <v>168</v>
      </c>
      <c r="I7661">
        <v>2012</v>
      </c>
      <c r="J7661" t="s">
        <v>92</v>
      </c>
      <c r="K7661" t="s">
        <v>458</v>
      </c>
      <c r="L7661">
        <v>0</v>
      </c>
      <c r="M7661" s="10" t="str">
        <f>Data[[#This Row],[schedule]]&amp;" | "&amp;Data[[#This Row],[section]]</f>
        <v>SCHEDULE 2: REPORT ON THE REGULATORY PROFIT | 2b(iv): Merger and Acquisition Expenses</v>
      </c>
      <c r="N7661" s="10" t="str">
        <f t="shared" si="120"/>
        <v>SCHEDULE 2: REPORT ON THE REGULATORY PROFIT | 2b(iv): Merger and Acquisition Expenses | Merger and acquisition expenses</v>
      </c>
    </row>
    <row r="7662" spans="1:14" hidden="1">
      <c r="A7662" t="s">
        <v>3</v>
      </c>
      <c r="B7662">
        <v>2012</v>
      </c>
      <c r="C7662" t="s">
        <v>104</v>
      </c>
      <c r="D7662" t="s">
        <v>105</v>
      </c>
      <c r="E7662" t="s">
        <v>101</v>
      </c>
      <c r="F7662" t="s">
        <v>81</v>
      </c>
      <c r="G7662">
        <v>9</v>
      </c>
      <c r="H7662" t="s">
        <v>109</v>
      </c>
      <c r="I7662">
        <v>2010</v>
      </c>
      <c r="J7662" t="s">
        <v>92</v>
      </c>
      <c r="K7662" t="s">
        <v>81</v>
      </c>
      <c r="M7662" s="10" t="str">
        <f>Data[[#This Row],[schedule]]&amp;" | "&amp;Data[[#This Row],[section]]</f>
        <v>SCHEDULE 1: REPORT ON RETURN ON INVESTMENT | 1a: Return on Investment</v>
      </c>
      <c r="N7662" s="10" t="str">
        <f t="shared" si="120"/>
        <v>SCHEDULE 1: REPORT ON RETURN ON INVESTMENT | 1a: Return on Investment | By category | Regulatory profit / (loss)</v>
      </c>
    </row>
    <row r="7663" spans="1:14" hidden="1">
      <c r="A7663" t="s">
        <v>3</v>
      </c>
      <c r="B7663">
        <v>2012</v>
      </c>
      <c r="C7663" t="s">
        <v>104</v>
      </c>
      <c r="D7663" t="s">
        <v>105</v>
      </c>
      <c r="E7663" t="s">
        <v>101</v>
      </c>
      <c r="F7663" t="s">
        <v>81</v>
      </c>
      <c r="G7663">
        <v>9</v>
      </c>
      <c r="H7663" t="s">
        <v>109</v>
      </c>
      <c r="I7663">
        <v>2011</v>
      </c>
      <c r="J7663" t="s">
        <v>92</v>
      </c>
      <c r="K7663" t="s">
        <v>773</v>
      </c>
      <c r="L7663">
        <v>141975.44201955409</v>
      </c>
      <c r="M7663" s="10" t="str">
        <f>Data[[#This Row],[schedule]]&amp;" | "&amp;Data[[#This Row],[section]]</f>
        <v>SCHEDULE 1: REPORT ON RETURN ON INVESTMENT | 1a: Return on Investment</v>
      </c>
      <c r="N7663" s="10" t="str">
        <f t="shared" si="120"/>
        <v>SCHEDULE 1: REPORT ON RETURN ON INVESTMENT | 1a: Return on Investment | By category | Regulatory profit / (loss)</v>
      </c>
    </row>
    <row r="7664" spans="1:14" hidden="1">
      <c r="A7664" t="s">
        <v>3</v>
      </c>
      <c r="B7664">
        <v>2012</v>
      </c>
      <c r="C7664" t="s">
        <v>104</v>
      </c>
      <c r="D7664" t="s">
        <v>105</v>
      </c>
      <c r="E7664" t="s">
        <v>101</v>
      </c>
      <c r="F7664" t="s">
        <v>81</v>
      </c>
      <c r="G7664">
        <v>9</v>
      </c>
      <c r="H7664" t="s">
        <v>109</v>
      </c>
      <c r="I7664">
        <v>2012</v>
      </c>
      <c r="J7664" t="s">
        <v>92</v>
      </c>
      <c r="K7664" t="s">
        <v>774</v>
      </c>
      <c r="L7664">
        <v>78508.379752017063</v>
      </c>
      <c r="M7664" s="10" t="str">
        <f>Data[[#This Row],[schedule]]&amp;" | "&amp;Data[[#This Row],[section]]</f>
        <v>SCHEDULE 1: REPORT ON RETURN ON INVESTMENT | 1a: Return on Investment</v>
      </c>
      <c r="N7664" s="10" t="str">
        <f t="shared" si="120"/>
        <v>SCHEDULE 1: REPORT ON RETURN ON INVESTMENT | 1a: Return on Investment | By category | Regulatory profit / (loss)</v>
      </c>
    </row>
    <row r="7665" spans="1:14" hidden="1">
      <c r="A7665" t="s">
        <v>3</v>
      </c>
      <c r="B7665">
        <v>2012</v>
      </c>
      <c r="C7665" t="s">
        <v>104</v>
      </c>
      <c r="D7665" t="s">
        <v>105</v>
      </c>
      <c r="E7665" t="s">
        <v>101</v>
      </c>
      <c r="F7665" t="s">
        <v>81</v>
      </c>
      <c r="G7665">
        <v>10</v>
      </c>
      <c r="H7665" t="s">
        <v>110</v>
      </c>
      <c r="I7665">
        <v>2010</v>
      </c>
      <c r="J7665" t="s">
        <v>92</v>
      </c>
      <c r="K7665" t="s">
        <v>81</v>
      </c>
      <c r="M7665" s="10" t="str">
        <f>Data[[#This Row],[schedule]]&amp;" | "&amp;Data[[#This Row],[section]]</f>
        <v>SCHEDULE 1: REPORT ON RETURN ON INVESTMENT | 1a: Return on Investment</v>
      </c>
      <c r="N7665" s="10" t="str">
        <f t="shared" si="120"/>
        <v>SCHEDULE 1: REPORT ON RETURN ON INVESTMENT | 1a: Return on Investment | By category | Notional interest tax shield</v>
      </c>
    </row>
    <row r="7666" spans="1:14" hidden="1">
      <c r="A7666" t="s">
        <v>3</v>
      </c>
      <c r="B7666">
        <v>2012</v>
      </c>
      <c r="C7666" t="s">
        <v>104</v>
      </c>
      <c r="D7666" t="s">
        <v>105</v>
      </c>
      <c r="E7666" t="s">
        <v>101</v>
      </c>
      <c r="F7666" t="s">
        <v>81</v>
      </c>
      <c r="G7666">
        <v>10</v>
      </c>
      <c r="H7666" t="s">
        <v>110</v>
      </c>
      <c r="I7666">
        <v>2011</v>
      </c>
      <c r="J7666" t="s">
        <v>92</v>
      </c>
      <c r="K7666" t="s">
        <v>776</v>
      </c>
      <c r="L7666">
        <v>3913.599600058918</v>
      </c>
      <c r="M7666" s="10" t="str">
        <f>Data[[#This Row],[schedule]]&amp;" | "&amp;Data[[#This Row],[section]]</f>
        <v>SCHEDULE 1: REPORT ON RETURN ON INVESTMENT | 1a: Return on Investment</v>
      </c>
      <c r="N7666" s="10" t="str">
        <f t="shared" si="120"/>
        <v>SCHEDULE 1: REPORT ON RETURN ON INVESTMENT | 1a: Return on Investment | By category | Notional interest tax shield</v>
      </c>
    </row>
    <row r="7667" spans="1:14" hidden="1">
      <c r="A7667" t="s">
        <v>3</v>
      </c>
      <c r="B7667">
        <v>2012</v>
      </c>
      <c r="C7667" t="s">
        <v>104</v>
      </c>
      <c r="D7667" t="s">
        <v>105</v>
      </c>
      <c r="E7667" t="s">
        <v>101</v>
      </c>
      <c r="F7667" t="s">
        <v>81</v>
      </c>
      <c r="G7667">
        <v>10</v>
      </c>
      <c r="H7667" t="s">
        <v>110</v>
      </c>
      <c r="I7667">
        <v>2012</v>
      </c>
      <c r="J7667" t="s">
        <v>92</v>
      </c>
      <c r="K7667" t="s">
        <v>777</v>
      </c>
      <c r="L7667">
        <v>3430.9404174111401</v>
      </c>
      <c r="M7667" s="10" t="str">
        <f>Data[[#This Row],[schedule]]&amp;" | "&amp;Data[[#This Row],[section]]</f>
        <v>SCHEDULE 1: REPORT ON RETURN ON INVESTMENT | 1a: Return on Investment</v>
      </c>
      <c r="N7667" s="10" t="str">
        <f t="shared" si="120"/>
        <v>SCHEDULE 1: REPORT ON RETURN ON INVESTMENT | 1a: Return on Investment | By category | Notional interest tax shield</v>
      </c>
    </row>
    <row r="7668" spans="1:14" hidden="1">
      <c r="A7668" t="s">
        <v>3</v>
      </c>
      <c r="B7668">
        <v>2012</v>
      </c>
      <c r="C7668" t="s">
        <v>104</v>
      </c>
      <c r="D7668" t="s">
        <v>105</v>
      </c>
      <c r="E7668" t="s">
        <v>101</v>
      </c>
      <c r="F7668" t="s">
        <v>81</v>
      </c>
      <c r="G7668">
        <v>11</v>
      </c>
      <c r="H7668" t="s">
        <v>111</v>
      </c>
      <c r="I7668">
        <v>2010</v>
      </c>
      <c r="J7668" t="s">
        <v>92</v>
      </c>
      <c r="K7668" t="s">
        <v>81</v>
      </c>
      <c r="M7668" s="10" t="str">
        <f>Data[[#This Row],[schedule]]&amp;" | "&amp;Data[[#This Row],[section]]</f>
        <v>SCHEDULE 1: REPORT ON RETURN ON INVESTMENT | 1a: Return on Investment</v>
      </c>
      <c r="N7668" s="10" t="str">
        <f t="shared" si="120"/>
        <v>SCHEDULE 1: REPORT ON RETURN ON INVESTMENT | 1a: Return on Investment | By category | Adjusted regulatory profit</v>
      </c>
    </row>
    <row r="7669" spans="1:14" hidden="1">
      <c r="A7669" t="s">
        <v>3</v>
      </c>
      <c r="B7669">
        <v>2012</v>
      </c>
      <c r="C7669" t="s">
        <v>104</v>
      </c>
      <c r="D7669" t="s">
        <v>105</v>
      </c>
      <c r="E7669" t="s">
        <v>101</v>
      </c>
      <c r="F7669" t="s">
        <v>81</v>
      </c>
      <c r="G7669">
        <v>11</v>
      </c>
      <c r="H7669" t="s">
        <v>111</v>
      </c>
      <c r="I7669">
        <v>2011</v>
      </c>
      <c r="J7669" t="s">
        <v>92</v>
      </c>
      <c r="K7669" t="s">
        <v>779</v>
      </c>
      <c r="L7669">
        <v>138061.84241949519</v>
      </c>
      <c r="M7669" s="10" t="str">
        <f>Data[[#This Row],[schedule]]&amp;" | "&amp;Data[[#This Row],[section]]</f>
        <v>SCHEDULE 1: REPORT ON RETURN ON INVESTMENT | 1a: Return on Investment</v>
      </c>
      <c r="N7669" s="10" t="str">
        <f t="shared" si="120"/>
        <v>SCHEDULE 1: REPORT ON RETURN ON INVESTMENT | 1a: Return on Investment | By category | Adjusted regulatory profit</v>
      </c>
    </row>
    <row r="7670" spans="1:14" hidden="1">
      <c r="A7670" t="s">
        <v>3</v>
      </c>
      <c r="B7670">
        <v>2012</v>
      </c>
      <c r="C7670" t="s">
        <v>104</v>
      </c>
      <c r="D7670" t="s">
        <v>105</v>
      </c>
      <c r="E7670" t="s">
        <v>101</v>
      </c>
      <c r="F7670" t="s">
        <v>81</v>
      </c>
      <c r="G7670">
        <v>11</v>
      </c>
      <c r="H7670" t="s">
        <v>111</v>
      </c>
      <c r="I7670">
        <v>2012</v>
      </c>
      <c r="J7670" t="s">
        <v>92</v>
      </c>
      <c r="K7670" t="s">
        <v>780</v>
      </c>
      <c r="L7670">
        <v>75077.439334605922</v>
      </c>
      <c r="M7670" s="10" t="str">
        <f>Data[[#This Row],[schedule]]&amp;" | "&amp;Data[[#This Row],[section]]</f>
        <v>SCHEDULE 1: REPORT ON RETURN ON INVESTMENT | 1a: Return on Investment</v>
      </c>
      <c r="N7670" s="10" t="str">
        <f t="shared" si="120"/>
        <v>SCHEDULE 1: REPORT ON RETURN ON INVESTMENT | 1a: Return on Investment | By category | Adjusted regulatory profit</v>
      </c>
    </row>
    <row r="7671" spans="1:14" hidden="1">
      <c r="A7671" t="s">
        <v>3</v>
      </c>
      <c r="B7671">
        <v>2012</v>
      </c>
      <c r="C7671" t="s">
        <v>104</v>
      </c>
      <c r="D7671" t="s">
        <v>105</v>
      </c>
      <c r="E7671" t="s">
        <v>101</v>
      </c>
      <c r="F7671" t="s">
        <v>81</v>
      </c>
      <c r="G7671">
        <v>12</v>
      </c>
      <c r="H7671" t="s">
        <v>112</v>
      </c>
      <c r="I7671">
        <v>2010</v>
      </c>
      <c r="J7671" t="s">
        <v>92</v>
      </c>
      <c r="K7671" t="s">
        <v>81</v>
      </c>
      <c r="M7671" s="10" t="str">
        <f>Data[[#This Row],[schedule]]&amp;" | "&amp;Data[[#This Row],[section]]</f>
        <v>SCHEDULE 1: REPORT ON RETURN ON INVESTMENT | 1a: Return on Investment</v>
      </c>
      <c r="N7671" s="10" t="str">
        <f t="shared" si="120"/>
        <v xml:space="preserve">SCHEDULE 1: REPORT ON RETURN ON INVESTMENT | 1a: Return on Investment | By category | Regulatory investment value </v>
      </c>
    </row>
    <row r="7672" spans="1:14" hidden="1">
      <c r="A7672" t="s">
        <v>3</v>
      </c>
      <c r="B7672">
        <v>2012</v>
      </c>
      <c r="C7672" t="s">
        <v>104</v>
      </c>
      <c r="D7672" t="s">
        <v>105</v>
      </c>
      <c r="E7672" t="s">
        <v>101</v>
      </c>
      <c r="F7672" t="s">
        <v>81</v>
      </c>
      <c r="G7672">
        <v>12</v>
      </c>
      <c r="H7672" t="s">
        <v>112</v>
      </c>
      <c r="I7672">
        <v>2011</v>
      </c>
      <c r="J7672" t="s">
        <v>92</v>
      </c>
      <c r="K7672" t="s">
        <v>782</v>
      </c>
      <c r="L7672">
        <v>1091750.6254693819</v>
      </c>
      <c r="M7672" s="10" t="str">
        <f>Data[[#This Row],[schedule]]&amp;" | "&amp;Data[[#This Row],[section]]</f>
        <v>SCHEDULE 1: REPORT ON RETURN ON INVESTMENT | 1a: Return on Investment</v>
      </c>
      <c r="N7672" s="10" t="str">
        <f t="shared" si="120"/>
        <v xml:space="preserve">SCHEDULE 1: REPORT ON RETURN ON INVESTMENT | 1a: Return on Investment | By category | Regulatory investment value </v>
      </c>
    </row>
    <row r="7673" spans="1:14" hidden="1">
      <c r="A7673" t="s">
        <v>3</v>
      </c>
      <c r="B7673">
        <v>2012</v>
      </c>
      <c r="C7673" t="s">
        <v>104</v>
      </c>
      <c r="D7673" t="s">
        <v>105</v>
      </c>
      <c r="E7673" t="s">
        <v>101</v>
      </c>
      <c r="F7673" t="s">
        <v>81</v>
      </c>
      <c r="G7673">
        <v>12</v>
      </c>
      <c r="H7673" t="s">
        <v>112</v>
      </c>
      <c r="I7673">
        <v>2012</v>
      </c>
      <c r="J7673" t="s">
        <v>92</v>
      </c>
      <c r="K7673" t="s">
        <v>783</v>
      </c>
      <c r="L7673">
        <v>1142120.786329506</v>
      </c>
      <c r="M7673" s="10" t="str">
        <f>Data[[#This Row],[schedule]]&amp;" | "&amp;Data[[#This Row],[section]]</f>
        <v>SCHEDULE 1: REPORT ON RETURN ON INVESTMENT | 1a: Return on Investment</v>
      </c>
      <c r="N7673" s="10" t="str">
        <f t="shared" si="120"/>
        <v xml:space="preserve">SCHEDULE 1: REPORT ON RETURN ON INVESTMENT | 1a: Return on Investment | By category | Regulatory investment value </v>
      </c>
    </row>
    <row r="7674" spans="1:14" hidden="1">
      <c r="A7674" t="s">
        <v>3</v>
      </c>
      <c r="B7674">
        <v>2012</v>
      </c>
      <c r="C7674" t="s">
        <v>104</v>
      </c>
      <c r="D7674" t="s">
        <v>105</v>
      </c>
      <c r="E7674" t="s">
        <v>101</v>
      </c>
      <c r="F7674" t="s">
        <v>81</v>
      </c>
      <c r="G7674">
        <v>14</v>
      </c>
      <c r="H7674" t="s">
        <v>113</v>
      </c>
      <c r="I7674">
        <v>2010</v>
      </c>
      <c r="J7674" t="s">
        <v>93</v>
      </c>
      <c r="K7674" t="s">
        <v>81</v>
      </c>
      <c r="M7674" s="10" t="str">
        <f>Data[[#This Row],[schedule]]&amp;" | "&amp;Data[[#This Row],[section]]</f>
        <v>SCHEDULE 1: REPORT ON RETURN ON INVESTMENT | 1a: Return on Investment</v>
      </c>
      <c r="N7674" s="10" t="str">
        <f t="shared" si="120"/>
        <v>SCHEDULE 1: REPORT ON RETURN ON INVESTMENT | 1a: Return on Investment | By category | ROI—comparable to a post tax WACC (%)</v>
      </c>
    </row>
    <row r="7675" spans="1:14" hidden="1">
      <c r="A7675" t="s">
        <v>3</v>
      </c>
      <c r="B7675">
        <v>2012</v>
      </c>
      <c r="C7675" t="s">
        <v>104</v>
      </c>
      <c r="D7675" t="s">
        <v>105</v>
      </c>
      <c r="E7675" t="s">
        <v>101</v>
      </c>
      <c r="F7675" t="s">
        <v>81</v>
      </c>
      <c r="G7675">
        <v>14</v>
      </c>
      <c r="H7675" t="s">
        <v>113</v>
      </c>
      <c r="I7675">
        <v>2011</v>
      </c>
      <c r="J7675" t="s">
        <v>93</v>
      </c>
      <c r="K7675" t="s">
        <v>785</v>
      </c>
      <c r="L7675">
        <v>0.12645913746111889</v>
      </c>
      <c r="M7675" s="10" t="str">
        <f>Data[[#This Row],[schedule]]&amp;" | "&amp;Data[[#This Row],[section]]</f>
        <v>SCHEDULE 1: REPORT ON RETURN ON INVESTMENT | 1a: Return on Investment</v>
      </c>
      <c r="N7675" s="10" t="str">
        <f t="shared" si="120"/>
        <v>SCHEDULE 1: REPORT ON RETURN ON INVESTMENT | 1a: Return on Investment | By category | ROI—comparable to a post tax WACC (%)</v>
      </c>
    </row>
    <row r="7676" spans="1:14" hidden="1">
      <c r="A7676" t="s">
        <v>3</v>
      </c>
      <c r="B7676">
        <v>2012</v>
      </c>
      <c r="C7676" t="s">
        <v>104</v>
      </c>
      <c r="D7676" t="s">
        <v>105</v>
      </c>
      <c r="E7676" t="s">
        <v>101</v>
      </c>
      <c r="F7676" t="s">
        <v>81</v>
      </c>
      <c r="G7676">
        <v>14</v>
      </c>
      <c r="H7676" t="s">
        <v>113</v>
      </c>
      <c r="I7676">
        <v>2012</v>
      </c>
      <c r="J7676" t="s">
        <v>93</v>
      </c>
      <c r="K7676" t="s">
        <v>786</v>
      </c>
      <c r="L7676">
        <v>6.5735113337606094E-2</v>
      </c>
      <c r="M7676" s="10" t="str">
        <f>Data[[#This Row],[schedule]]&amp;" | "&amp;Data[[#This Row],[section]]</f>
        <v>SCHEDULE 1: REPORT ON RETURN ON INVESTMENT | 1a: Return on Investment</v>
      </c>
      <c r="N7676" s="10" t="str">
        <f t="shared" si="120"/>
        <v>SCHEDULE 1: REPORT ON RETURN ON INVESTMENT | 1a: Return on Investment | By category | ROI—comparable to a post tax WACC (%)</v>
      </c>
    </row>
    <row r="7677" spans="1:14" hidden="1">
      <c r="A7677" t="s">
        <v>3</v>
      </c>
      <c r="B7677">
        <v>2012</v>
      </c>
      <c r="C7677" t="s">
        <v>104</v>
      </c>
      <c r="D7677" t="s">
        <v>105</v>
      </c>
      <c r="E7677" t="s">
        <v>101</v>
      </c>
      <c r="F7677" t="s">
        <v>81</v>
      </c>
      <c r="G7677">
        <v>15</v>
      </c>
      <c r="H7677" t="s">
        <v>114</v>
      </c>
      <c r="I7677">
        <v>2010</v>
      </c>
      <c r="J7677" t="s">
        <v>93</v>
      </c>
      <c r="K7677" t="s">
        <v>81</v>
      </c>
      <c r="M7677" s="10" t="str">
        <f>Data[[#This Row],[schedule]]&amp;" | "&amp;Data[[#This Row],[section]]</f>
        <v>SCHEDULE 1: REPORT ON RETURN ON INVESTMENT | 1a: Return on Investment</v>
      </c>
      <c r="N7677" s="10" t="str">
        <f t="shared" si="120"/>
        <v>SCHEDULE 1: REPORT ON RETURN ON INVESTMENT | 1a: Return on Investment | By category | Post tax WACC (%)</v>
      </c>
    </row>
    <row r="7678" spans="1:14" hidden="1">
      <c r="A7678" t="s">
        <v>3</v>
      </c>
      <c r="B7678">
        <v>2012</v>
      </c>
      <c r="C7678" t="s">
        <v>104</v>
      </c>
      <c r="D7678" t="s">
        <v>105</v>
      </c>
      <c r="E7678" t="s">
        <v>101</v>
      </c>
      <c r="F7678" t="s">
        <v>81</v>
      </c>
      <c r="G7678">
        <v>15</v>
      </c>
      <c r="H7678" t="s">
        <v>114</v>
      </c>
      <c r="I7678">
        <v>2011</v>
      </c>
      <c r="J7678" t="s">
        <v>93</v>
      </c>
      <c r="K7678" t="s">
        <v>788</v>
      </c>
      <c r="L7678">
        <v>8.0600000000000005E-2</v>
      </c>
      <c r="M7678" s="10" t="str">
        <f>Data[[#This Row],[schedule]]&amp;" | "&amp;Data[[#This Row],[section]]</f>
        <v>SCHEDULE 1: REPORT ON RETURN ON INVESTMENT | 1a: Return on Investment</v>
      </c>
      <c r="N7678" s="10" t="str">
        <f t="shared" si="120"/>
        <v>SCHEDULE 1: REPORT ON RETURN ON INVESTMENT | 1a: Return on Investment | By category | Post tax WACC (%)</v>
      </c>
    </row>
    <row r="7679" spans="1:14" hidden="1">
      <c r="A7679" t="s">
        <v>3</v>
      </c>
      <c r="B7679">
        <v>2012</v>
      </c>
      <c r="C7679" t="s">
        <v>104</v>
      </c>
      <c r="D7679" t="s">
        <v>105</v>
      </c>
      <c r="E7679" t="s">
        <v>101</v>
      </c>
      <c r="F7679" t="s">
        <v>81</v>
      </c>
      <c r="G7679">
        <v>15</v>
      </c>
      <c r="H7679" t="s">
        <v>114</v>
      </c>
      <c r="I7679">
        <v>2012</v>
      </c>
      <c r="J7679" t="s">
        <v>93</v>
      </c>
      <c r="K7679" t="s">
        <v>789</v>
      </c>
      <c r="L7679">
        <v>7.5600000000000001E-2</v>
      </c>
      <c r="M7679" s="10" t="str">
        <f>Data[[#This Row],[schedule]]&amp;" | "&amp;Data[[#This Row],[section]]</f>
        <v>SCHEDULE 1: REPORT ON RETURN ON INVESTMENT | 1a: Return on Investment</v>
      </c>
      <c r="N7679" s="10" t="str">
        <f t="shared" si="120"/>
        <v>SCHEDULE 1: REPORT ON RETURN ON INVESTMENT | 1a: Return on Investment | By category | Post tax WACC (%)</v>
      </c>
    </row>
    <row r="7680" spans="1:14" hidden="1">
      <c r="A7680" t="s">
        <v>3</v>
      </c>
      <c r="B7680">
        <v>2012</v>
      </c>
      <c r="C7680" t="s">
        <v>104</v>
      </c>
      <c r="D7680" t="s">
        <v>105</v>
      </c>
      <c r="E7680" t="s">
        <v>101</v>
      </c>
      <c r="F7680" t="s">
        <v>81</v>
      </c>
      <c r="G7680">
        <v>17</v>
      </c>
      <c r="H7680" t="s">
        <v>115</v>
      </c>
      <c r="I7680">
        <v>2010</v>
      </c>
      <c r="J7680" t="s">
        <v>93</v>
      </c>
      <c r="K7680" t="s">
        <v>81</v>
      </c>
      <c r="M7680" s="10" t="str">
        <f>Data[[#This Row],[schedule]]&amp;" | "&amp;Data[[#This Row],[section]]</f>
        <v>SCHEDULE 1: REPORT ON RETURN ON INVESTMENT | 1a: Return on Investment</v>
      </c>
      <c r="N7680" s="10" t="str">
        <f t="shared" si="120"/>
        <v>SCHEDULE 1: REPORT ON RETURN ON INVESTMENT | 1a: Return on Investment | By category | ROI—comparable to a vanilla WACC (%)</v>
      </c>
    </row>
    <row r="7681" spans="1:14" hidden="1">
      <c r="A7681" t="s">
        <v>3</v>
      </c>
      <c r="B7681">
        <v>2012</v>
      </c>
      <c r="C7681" t="s">
        <v>104</v>
      </c>
      <c r="D7681" t="s">
        <v>105</v>
      </c>
      <c r="E7681" t="s">
        <v>101</v>
      </c>
      <c r="F7681" t="s">
        <v>81</v>
      </c>
      <c r="G7681">
        <v>17</v>
      </c>
      <c r="H7681" t="s">
        <v>115</v>
      </c>
      <c r="I7681">
        <v>2011</v>
      </c>
      <c r="J7681" t="s">
        <v>93</v>
      </c>
      <c r="K7681" t="s">
        <v>791</v>
      </c>
      <c r="L7681">
        <v>0.13004383849884571</v>
      </c>
      <c r="M7681" s="10" t="str">
        <f>Data[[#This Row],[schedule]]&amp;" | "&amp;Data[[#This Row],[section]]</f>
        <v>SCHEDULE 1: REPORT ON RETURN ON INVESTMENT | 1a: Return on Investment</v>
      </c>
      <c r="N7681" s="10" t="str">
        <f t="shared" si="120"/>
        <v>SCHEDULE 1: REPORT ON RETURN ON INVESTMENT | 1a: Return on Investment | By category | ROI—comparable to a vanilla WACC (%)</v>
      </c>
    </row>
    <row r="7682" spans="1:14" hidden="1">
      <c r="A7682" t="s">
        <v>3</v>
      </c>
      <c r="B7682">
        <v>2012</v>
      </c>
      <c r="C7682" t="s">
        <v>104</v>
      </c>
      <c r="D7682" t="s">
        <v>105</v>
      </c>
      <c r="E7682" t="s">
        <v>101</v>
      </c>
      <c r="F7682" t="s">
        <v>81</v>
      </c>
      <c r="G7682">
        <v>17</v>
      </c>
      <c r="H7682" t="s">
        <v>115</v>
      </c>
      <c r="I7682">
        <v>2012</v>
      </c>
      <c r="J7682" t="s">
        <v>93</v>
      </c>
      <c r="K7682" t="s">
        <v>792</v>
      </c>
      <c r="L7682">
        <v>6.8739121721375501E-2</v>
      </c>
      <c r="M7682" s="10" t="str">
        <f>Data[[#This Row],[schedule]]&amp;" | "&amp;Data[[#This Row],[section]]</f>
        <v>SCHEDULE 1: REPORT ON RETURN ON INVESTMENT | 1a: Return on Investment</v>
      </c>
      <c r="N7682" s="10" t="str">
        <f t="shared" si="120"/>
        <v>SCHEDULE 1: REPORT ON RETURN ON INVESTMENT | 1a: Return on Investment | By category | ROI—comparable to a vanilla WACC (%)</v>
      </c>
    </row>
    <row r="7683" spans="1:14" hidden="1">
      <c r="A7683" t="s">
        <v>3</v>
      </c>
      <c r="B7683">
        <v>2012</v>
      </c>
      <c r="C7683" t="s">
        <v>104</v>
      </c>
      <c r="D7683" t="s">
        <v>105</v>
      </c>
      <c r="E7683" t="s">
        <v>101</v>
      </c>
      <c r="F7683" t="s">
        <v>81</v>
      </c>
      <c r="G7683">
        <v>18</v>
      </c>
      <c r="H7683" t="s">
        <v>116</v>
      </c>
      <c r="I7683">
        <v>2010</v>
      </c>
      <c r="J7683" t="s">
        <v>93</v>
      </c>
      <c r="K7683" t="s">
        <v>81</v>
      </c>
      <c r="M7683" s="10" t="str">
        <f>Data[[#This Row],[schedule]]&amp;" | "&amp;Data[[#This Row],[section]]</f>
        <v>SCHEDULE 1: REPORT ON RETURN ON INVESTMENT | 1a: Return on Investment</v>
      </c>
      <c r="N7683" s="10" t="str">
        <f t="shared" si="120"/>
        <v>SCHEDULE 1: REPORT ON RETURN ON INVESTMENT | 1a: Return on Investment | By category | Vanilla WACC (%)</v>
      </c>
    </row>
    <row r="7684" spans="1:14" hidden="1">
      <c r="A7684" t="s">
        <v>3</v>
      </c>
      <c r="B7684">
        <v>2012</v>
      </c>
      <c r="C7684" t="s">
        <v>104</v>
      </c>
      <c r="D7684" t="s">
        <v>105</v>
      </c>
      <c r="E7684" t="s">
        <v>101</v>
      </c>
      <c r="F7684" t="s">
        <v>81</v>
      </c>
      <c r="G7684">
        <v>18</v>
      </c>
      <c r="H7684" t="s">
        <v>116</v>
      </c>
      <c r="I7684">
        <v>2011</v>
      </c>
      <c r="J7684" t="s">
        <v>93</v>
      </c>
      <c r="K7684" t="s">
        <v>794</v>
      </c>
      <c r="L7684">
        <v>8.4000000000000005E-2</v>
      </c>
      <c r="M7684" s="10" t="str">
        <f>Data[[#This Row],[schedule]]&amp;" | "&amp;Data[[#This Row],[section]]</f>
        <v>SCHEDULE 1: REPORT ON RETURN ON INVESTMENT | 1a: Return on Investment</v>
      </c>
      <c r="N7684" s="10" t="str">
        <f t="shared" si="120"/>
        <v>SCHEDULE 1: REPORT ON RETURN ON INVESTMENT | 1a: Return on Investment | By category | Vanilla WACC (%)</v>
      </c>
    </row>
    <row r="7685" spans="1:14" hidden="1">
      <c r="A7685" t="s">
        <v>3</v>
      </c>
      <c r="B7685">
        <v>2012</v>
      </c>
      <c r="C7685" t="s">
        <v>104</v>
      </c>
      <c r="D7685" t="s">
        <v>105</v>
      </c>
      <c r="E7685" t="s">
        <v>101</v>
      </c>
      <c r="F7685" t="s">
        <v>81</v>
      </c>
      <c r="G7685">
        <v>18</v>
      </c>
      <c r="H7685" t="s">
        <v>116</v>
      </c>
      <c r="I7685">
        <v>2012</v>
      </c>
      <c r="J7685" t="s">
        <v>93</v>
      </c>
      <c r="K7685" t="s">
        <v>795</v>
      </c>
      <c r="L7685">
        <v>7.8600000000000003E-2</v>
      </c>
      <c r="M7685" s="10" t="str">
        <f>Data[[#This Row],[schedule]]&amp;" | "&amp;Data[[#This Row],[section]]</f>
        <v>SCHEDULE 1: REPORT ON RETURN ON INVESTMENT | 1a: Return on Investment</v>
      </c>
      <c r="N7685" s="10" t="str">
        <f t="shared" si="120"/>
        <v>SCHEDULE 1: REPORT ON RETURN ON INVESTMENT | 1a: Return on Investment | By category | Vanilla WACC (%)</v>
      </c>
    </row>
    <row r="7686" spans="1:14" hidden="1">
      <c r="A7686" t="s">
        <v>3</v>
      </c>
      <c r="B7686">
        <v>2012</v>
      </c>
      <c r="C7686" t="s">
        <v>104</v>
      </c>
      <c r="D7686" t="s">
        <v>106</v>
      </c>
      <c r="E7686" t="s">
        <v>101</v>
      </c>
      <c r="F7686" t="s">
        <v>81</v>
      </c>
      <c r="G7686">
        <v>57</v>
      </c>
      <c r="H7686" t="s">
        <v>117</v>
      </c>
      <c r="I7686">
        <v>2012</v>
      </c>
      <c r="J7686" t="s">
        <v>92</v>
      </c>
      <c r="K7686" t="s">
        <v>81</v>
      </c>
      <c r="M7686" s="10" t="str">
        <f>Data[[#This Row],[schedule]]&amp;" | "&amp;Data[[#This Row],[section]]</f>
        <v>SCHEDULE 1: REPORT ON RETURN ON INVESTMENT | 1b(i): Deductible Interest and Interest Tax Shield</v>
      </c>
      <c r="N7686" s="10" t="str">
        <f t="shared" si="120"/>
        <v>SCHEDULE 1: REPORT ON RETURN ON INVESTMENT | 1b(i): Deductible Interest and Interest Tax Shield | By category | RAB value - previous year</v>
      </c>
    </row>
    <row r="7687" spans="1:14" hidden="1">
      <c r="A7687" t="s">
        <v>3</v>
      </c>
      <c r="B7687">
        <v>2012</v>
      </c>
      <c r="C7687" t="s">
        <v>104</v>
      </c>
      <c r="D7687" t="s">
        <v>106</v>
      </c>
      <c r="E7687" t="s">
        <v>101</v>
      </c>
      <c r="F7687" t="s">
        <v>81</v>
      </c>
      <c r="G7687">
        <v>57</v>
      </c>
      <c r="H7687" t="s">
        <v>117</v>
      </c>
      <c r="I7687">
        <v>2012</v>
      </c>
      <c r="J7687" t="s">
        <v>92</v>
      </c>
      <c r="K7687" t="s">
        <v>81</v>
      </c>
      <c r="M7687" s="10" t="str">
        <f>Data[[#This Row],[schedule]]&amp;" | "&amp;Data[[#This Row],[section]]</f>
        <v>SCHEDULE 1: REPORT ON RETURN ON INVESTMENT | 1b(i): Deductible Interest and Interest Tax Shield</v>
      </c>
      <c r="N7687" s="10" t="str">
        <f t="shared" si="120"/>
        <v>SCHEDULE 1: REPORT ON RETURN ON INVESTMENT | 1b(i): Deductible Interest and Interest Tax Shield | By category | RAB value - previous year</v>
      </c>
    </row>
    <row r="7688" spans="1:14" hidden="1">
      <c r="A7688" t="s">
        <v>3</v>
      </c>
      <c r="B7688">
        <v>2012</v>
      </c>
      <c r="C7688" t="s">
        <v>104</v>
      </c>
      <c r="D7688" t="s">
        <v>106</v>
      </c>
      <c r="E7688" t="s">
        <v>101</v>
      </c>
      <c r="F7688" t="s">
        <v>81</v>
      </c>
      <c r="G7688">
        <v>57</v>
      </c>
      <c r="H7688" t="s">
        <v>117</v>
      </c>
      <c r="I7688">
        <v>2012</v>
      </c>
      <c r="J7688" t="s">
        <v>92</v>
      </c>
      <c r="K7688" t="s">
        <v>2972</v>
      </c>
      <c r="L7688">
        <v>1136886.1229923191</v>
      </c>
      <c r="M7688" s="10" t="str">
        <f>Data[[#This Row],[schedule]]&amp;" | "&amp;Data[[#This Row],[section]]</f>
        <v>SCHEDULE 1: REPORT ON RETURN ON INVESTMENT | 1b(i): Deductible Interest and Interest Tax Shield</v>
      </c>
      <c r="N7688" s="10" t="str">
        <f t="shared" si="120"/>
        <v>SCHEDULE 1: REPORT ON RETURN ON INVESTMENT | 1b(i): Deductible Interest and Interest Tax Shield | By category | RAB value - previous year</v>
      </c>
    </row>
    <row r="7689" spans="1:14" hidden="1">
      <c r="A7689" t="s">
        <v>3</v>
      </c>
      <c r="B7689">
        <v>2012</v>
      </c>
      <c r="C7689" t="s">
        <v>104</v>
      </c>
      <c r="D7689" t="s">
        <v>106</v>
      </c>
      <c r="E7689" t="s">
        <v>101</v>
      </c>
      <c r="F7689" t="s">
        <v>81</v>
      </c>
      <c r="G7689">
        <v>58</v>
      </c>
      <c r="H7689" t="s">
        <v>118</v>
      </c>
      <c r="I7689">
        <v>2012</v>
      </c>
      <c r="J7689" t="s">
        <v>93</v>
      </c>
      <c r="K7689" t="s">
        <v>81</v>
      </c>
      <c r="M7689" s="10" t="str">
        <f>Data[[#This Row],[schedule]]&amp;" | "&amp;Data[[#This Row],[section]]</f>
        <v>SCHEDULE 1: REPORT ON RETURN ON INVESTMENT | 1b(i): Deductible Interest and Interest Tax Shield</v>
      </c>
      <c r="N7689" s="10" t="str">
        <f t="shared" si="120"/>
        <v>SCHEDULE 1: REPORT ON RETURN ON INVESTMENT | 1b(i): Deductible Interest and Interest Tax Shield | By category | Debt leverage assumption (%)</v>
      </c>
    </row>
    <row r="7690" spans="1:14" hidden="1">
      <c r="A7690" t="s">
        <v>3</v>
      </c>
      <c r="B7690">
        <v>2012</v>
      </c>
      <c r="C7690" t="s">
        <v>104</v>
      </c>
      <c r="D7690" t="s">
        <v>106</v>
      </c>
      <c r="E7690" t="s">
        <v>101</v>
      </c>
      <c r="F7690" t="s">
        <v>81</v>
      </c>
      <c r="G7690">
        <v>58</v>
      </c>
      <c r="H7690" t="s">
        <v>118</v>
      </c>
      <c r="I7690">
        <v>2012</v>
      </c>
      <c r="J7690" t="s">
        <v>93</v>
      </c>
      <c r="K7690" t="s">
        <v>81</v>
      </c>
      <c r="M7690" s="10" t="str">
        <f>Data[[#This Row],[schedule]]&amp;" | "&amp;Data[[#This Row],[section]]</f>
        <v>SCHEDULE 1: REPORT ON RETURN ON INVESTMENT | 1b(i): Deductible Interest and Interest Tax Shield</v>
      </c>
      <c r="N7690" s="10" t="str">
        <f t="shared" si="120"/>
        <v>SCHEDULE 1: REPORT ON RETURN ON INVESTMENT | 1b(i): Deductible Interest and Interest Tax Shield | By category | Debt leverage assumption (%)</v>
      </c>
    </row>
    <row r="7691" spans="1:14" hidden="1">
      <c r="A7691" t="s">
        <v>3</v>
      </c>
      <c r="B7691">
        <v>2012</v>
      </c>
      <c r="C7691" t="s">
        <v>104</v>
      </c>
      <c r="D7691" t="s">
        <v>106</v>
      </c>
      <c r="E7691" t="s">
        <v>101</v>
      </c>
      <c r="F7691" t="s">
        <v>81</v>
      </c>
      <c r="G7691">
        <v>58</v>
      </c>
      <c r="H7691" t="s">
        <v>118</v>
      </c>
      <c r="I7691">
        <v>2012</v>
      </c>
      <c r="J7691" t="s">
        <v>93</v>
      </c>
      <c r="K7691" t="s">
        <v>798</v>
      </c>
      <c r="L7691">
        <v>0.17</v>
      </c>
      <c r="M7691" s="10" t="str">
        <f>Data[[#This Row],[schedule]]&amp;" | "&amp;Data[[#This Row],[section]]</f>
        <v>SCHEDULE 1: REPORT ON RETURN ON INVESTMENT | 1b(i): Deductible Interest and Interest Tax Shield</v>
      </c>
      <c r="N7691" s="10" t="str">
        <f t="shared" si="120"/>
        <v>SCHEDULE 1: REPORT ON RETURN ON INVESTMENT | 1b(i): Deductible Interest and Interest Tax Shield | By category | Debt leverage assumption (%)</v>
      </c>
    </row>
    <row r="7692" spans="1:14" hidden="1">
      <c r="A7692" t="s">
        <v>3</v>
      </c>
      <c r="B7692">
        <v>2012</v>
      </c>
      <c r="C7692" t="s">
        <v>104</v>
      </c>
      <c r="D7692" t="s">
        <v>106</v>
      </c>
      <c r="E7692" t="s">
        <v>101</v>
      </c>
      <c r="F7692" t="s">
        <v>81</v>
      </c>
      <c r="G7692">
        <v>59</v>
      </c>
      <c r="H7692" t="s">
        <v>119</v>
      </c>
      <c r="I7692">
        <v>2012</v>
      </c>
      <c r="J7692" t="s">
        <v>93</v>
      </c>
      <c r="K7692" t="s">
        <v>81</v>
      </c>
      <c r="M7692" s="10" t="str">
        <f>Data[[#This Row],[schedule]]&amp;" | "&amp;Data[[#This Row],[section]]</f>
        <v>SCHEDULE 1: REPORT ON RETURN ON INVESTMENT | 1b(i): Deductible Interest and Interest Tax Shield</v>
      </c>
      <c r="N7692" s="10" t="str">
        <f t="shared" si="120"/>
        <v>SCHEDULE 1: REPORT ON RETURN ON INVESTMENT | 1b(i): Deductible Interest and Interest Tax Shield | By category | Cost of debt assumption (%)</v>
      </c>
    </row>
    <row r="7693" spans="1:14" hidden="1">
      <c r="A7693" t="s">
        <v>3</v>
      </c>
      <c r="B7693">
        <v>2012</v>
      </c>
      <c r="C7693" t="s">
        <v>104</v>
      </c>
      <c r="D7693" t="s">
        <v>106</v>
      </c>
      <c r="E7693" t="s">
        <v>101</v>
      </c>
      <c r="F7693" t="s">
        <v>81</v>
      </c>
      <c r="G7693">
        <v>59</v>
      </c>
      <c r="H7693" t="s">
        <v>119</v>
      </c>
      <c r="I7693">
        <v>2012</v>
      </c>
      <c r="J7693" t="s">
        <v>93</v>
      </c>
      <c r="K7693" t="s">
        <v>81</v>
      </c>
      <c r="M7693" s="10" t="str">
        <f>Data[[#This Row],[schedule]]&amp;" | "&amp;Data[[#This Row],[section]]</f>
        <v>SCHEDULE 1: REPORT ON RETURN ON INVESTMENT | 1b(i): Deductible Interest and Interest Tax Shield</v>
      </c>
      <c r="N7693" s="10" t="str">
        <f t="shared" si="120"/>
        <v>SCHEDULE 1: REPORT ON RETURN ON INVESTMENT | 1b(i): Deductible Interest and Interest Tax Shield | By category | Cost of debt assumption (%)</v>
      </c>
    </row>
    <row r="7694" spans="1:14" hidden="1">
      <c r="A7694" t="s">
        <v>3</v>
      </c>
      <c r="B7694">
        <v>2012</v>
      </c>
      <c r="C7694" t="s">
        <v>104</v>
      </c>
      <c r="D7694" t="s">
        <v>106</v>
      </c>
      <c r="E7694" t="s">
        <v>101</v>
      </c>
      <c r="F7694" t="s">
        <v>81</v>
      </c>
      <c r="G7694">
        <v>59</v>
      </c>
      <c r="H7694" t="s">
        <v>119</v>
      </c>
      <c r="I7694">
        <v>2012</v>
      </c>
      <c r="J7694" t="s">
        <v>93</v>
      </c>
      <c r="K7694" t="s">
        <v>4944</v>
      </c>
      <c r="L7694">
        <v>6.3399999999999998E-2</v>
      </c>
      <c r="M7694" s="10" t="str">
        <f>Data[[#This Row],[schedule]]&amp;" | "&amp;Data[[#This Row],[section]]</f>
        <v>SCHEDULE 1: REPORT ON RETURN ON INVESTMENT | 1b(i): Deductible Interest and Interest Tax Shield</v>
      </c>
      <c r="N7694" s="10" t="str">
        <f t="shared" si="120"/>
        <v>SCHEDULE 1: REPORT ON RETURN ON INVESTMENT | 1b(i): Deductible Interest and Interest Tax Shield | By category | Cost of debt assumption (%)</v>
      </c>
    </row>
    <row r="7695" spans="1:14" hidden="1">
      <c r="A7695" t="s">
        <v>3</v>
      </c>
      <c r="B7695">
        <v>2012</v>
      </c>
      <c r="C7695" t="s">
        <v>104</v>
      </c>
      <c r="D7695" t="s">
        <v>106</v>
      </c>
      <c r="E7695" t="s">
        <v>101</v>
      </c>
      <c r="F7695" t="s">
        <v>81</v>
      </c>
      <c r="G7695">
        <v>60</v>
      </c>
      <c r="H7695" t="s">
        <v>120</v>
      </c>
      <c r="I7695">
        <v>2012</v>
      </c>
      <c r="J7695" t="s">
        <v>92</v>
      </c>
      <c r="K7695" t="s">
        <v>81</v>
      </c>
      <c r="M7695" s="10" t="str">
        <f>Data[[#This Row],[schedule]]&amp;" | "&amp;Data[[#This Row],[section]]</f>
        <v>SCHEDULE 1: REPORT ON RETURN ON INVESTMENT | 1b(i): Deductible Interest and Interest Tax Shield</v>
      </c>
      <c r="N7695" s="10" t="str">
        <f t="shared" si="120"/>
        <v>SCHEDULE 1: REPORT ON RETURN ON INVESTMENT | 1b(i): Deductible Interest and Interest Tax Shield | By category | Notional deductible interest</v>
      </c>
    </row>
    <row r="7696" spans="1:14" hidden="1">
      <c r="A7696" t="s">
        <v>3</v>
      </c>
      <c r="B7696">
        <v>2012</v>
      </c>
      <c r="C7696" t="s">
        <v>104</v>
      </c>
      <c r="D7696" t="s">
        <v>106</v>
      </c>
      <c r="E7696" t="s">
        <v>101</v>
      </c>
      <c r="F7696" t="s">
        <v>81</v>
      </c>
      <c r="G7696">
        <v>60</v>
      </c>
      <c r="H7696" t="s">
        <v>120</v>
      </c>
      <c r="I7696">
        <v>2012</v>
      </c>
      <c r="J7696" t="s">
        <v>92</v>
      </c>
      <c r="K7696" t="s">
        <v>81</v>
      </c>
      <c r="M7696" s="10" t="str">
        <f>Data[[#This Row],[schedule]]&amp;" | "&amp;Data[[#This Row],[section]]</f>
        <v>SCHEDULE 1: REPORT ON RETURN ON INVESTMENT | 1b(i): Deductible Interest and Interest Tax Shield</v>
      </c>
      <c r="N7696" s="10" t="str">
        <f t="shared" si="120"/>
        <v>SCHEDULE 1: REPORT ON RETURN ON INVESTMENT | 1b(i): Deductible Interest and Interest Tax Shield | By category | Notional deductible interest</v>
      </c>
    </row>
    <row r="7697" spans="1:14" hidden="1">
      <c r="A7697" t="s">
        <v>3</v>
      </c>
      <c r="B7697">
        <v>2012</v>
      </c>
      <c r="C7697" t="s">
        <v>104</v>
      </c>
      <c r="D7697" t="s">
        <v>106</v>
      </c>
      <c r="E7697" t="s">
        <v>101</v>
      </c>
      <c r="F7697" t="s">
        <v>81</v>
      </c>
      <c r="G7697">
        <v>60</v>
      </c>
      <c r="H7697" t="s">
        <v>120</v>
      </c>
      <c r="I7697">
        <v>2012</v>
      </c>
      <c r="J7697" t="s">
        <v>92</v>
      </c>
      <c r="K7697" t="s">
        <v>3040</v>
      </c>
      <c r="L7697">
        <v>12253.358633611209</v>
      </c>
      <c r="M7697" s="10" t="str">
        <f>Data[[#This Row],[schedule]]&amp;" | "&amp;Data[[#This Row],[section]]</f>
        <v>SCHEDULE 1: REPORT ON RETURN ON INVESTMENT | 1b(i): Deductible Interest and Interest Tax Shield</v>
      </c>
      <c r="N7697" s="10" t="str">
        <f t="shared" si="120"/>
        <v>SCHEDULE 1: REPORT ON RETURN ON INVESTMENT | 1b(i): Deductible Interest and Interest Tax Shield | By category | Notional deductible interest</v>
      </c>
    </row>
    <row r="7698" spans="1:14" hidden="1">
      <c r="A7698" t="s">
        <v>3</v>
      </c>
      <c r="B7698">
        <v>2012</v>
      </c>
      <c r="C7698" t="s">
        <v>104</v>
      </c>
      <c r="D7698" t="s">
        <v>106</v>
      </c>
      <c r="E7698" t="s">
        <v>101</v>
      </c>
      <c r="F7698" t="s">
        <v>81</v>
      </c>
      <c r="G7698">
        <v>61</v>
      </c>
      <c r="H7698" t="s">
        <v>121</v>
      </c>
      <c r="I7698">
        <v>2012</v>
      </c>
      <c r="J7698" t="s">
        <v>93</v>
      </c>
      <c r="K7698" t="s">
        <v>81</v>
      </c>
      <c r="M7698" s="10" t="str">
        <f>Data[[#This Row],[schedule]]&amp;" | "&amp;Data[[#This Row],[section]]</f>
        <v>SCHEDULE 1: REPORT ON RETURN ON INVESTMENT | 1b(i): Deductible Interest and Interest Tax Shield</v>
      </c>
      <c r="N7698" s="10" t="str">
        <f t="shared" si="120"/>
        <v>SCHEDULE 1: REPORT ON RETURN ON INVESTMENT | 1b(i): Deductible Interest and Interest Tax Shield | By category | Tax rate (%)</v>
      </c>
    </row>
    <row r="7699" spans="1:14" hidden="1">
      <c r="A7699" t="s">
        <v>3</v>
      </c>
      <c r="B7699">
        <v>2012</v>
      </c>
      <c r="C7699" t="s">
        <v>104</v>
      </c>
      <c r="D7699" t="s">
        <v>106</v>
      </c>
      <c r="E7699" t="s">
        <v>101</v>
      </c>
      <c r="F7699" t="s">
        <v>81</v>
      </c>
      <c r="G7699">
        <v>61</v>
      </c>
      <c r="H7699" t="s">
        <v>121</v>
      </c>
      <c r="I7699">
        <v>2012</v>
      </c>
      <c r="J7699" t="s">
        <v>93</v>
      </c>
      <c r="K7699" t="s">
        <v>81</v>
      </c>
      <c r="M7699" s="10" t="str">
        <f>Data[[#This Row],[schedule]]&amp;" | "&amp;Data[[#This Row],[section]]</f>
        <v>SCHEDULE 1: REPORT ON RETURN ON INVESTMENT | 1b(i): Deductible Interest and Interest Tax Shield</v>
      </c>
      <c r="N7699" s="10" t="str">
        <f t="shared" si="120"/>
        <v>SCHEDULE 1: REPORT ON RETURN ON INVESTMENT | 1b(i): Deductible Interest and Interest Tax Shield | By category | Tax rate (%)</v>
      </c>
    </row>
    <row r="7700" spans="1:14" hidden="1">
      <c r="A7700" t="s">
        <v>3</v>
      </c>
      <c r="B7700">
        <v>2012</v>
      </c>
      <c r="C7700" t="s">
        <v>104</v>
      </c>
      <c r="D7700" t="s">
        <v>106</v>
      </c>
      <c r="E7700" t="s">
        <v>101</v>
      </c>
      <c r="F7700" t="s">
        <v>81</v>
      </c>
      <c r="G7700">
        <v>61</v>
      </c>
      <c r="H7700" t="s">
        <v>121</v>
      </c>
      <c r="I7700">
        <v>2012</v>
      </c>
      <c r="J7700" t="s">
        <v>93</v>
      </c>
      <c r="K7700" t="s">
        <v>759</v>
      </c>
      <c r="L7700">
        <v>0.28000000000000003</v>
      </c>
      <c r="M7700" s="10" t="str">
        <f>Data[[#This Row],[schedule]]&amp;" | "&amp;Data[[#This Row],[section]]</f>
        <v>SCHEDULE 1: REPORT ON RETURN ON INVESTMENT | 1b(i): Deductible Interest and Interest Tax Shield</v>
      </c>
      <c r="N7700" s="10" t="str">
        <f t="shared" si="120"/>
        <v>SCHEDULE 1: REPORT ON RETURN ON INVESTMENT | 1b(i): Deductible Interest and Interest Tax Shield | By category | Tax rate (%)</v>
      </c>
    </row>
    <row r="7701" spans="1:14" hidden="1">
      <c r="A7701" t="s">
        <v>3</v>
      </c>
      <c r="B7701">
        <v>2012</v>
      </c>
      <c r="C7701" t="s">
        <v>104</v>
      </c>
      <c r="D7701" t="s">
        <v>106</v>
      </c>
      <c r="E7701" t="s">
        <v>101</v>
      </c>
      <c r="F7701" t="s">
        <v>81</v>
      </c>
      <c r="G7701">
        <v>62</v>
      </c>
      <c r="H7701" t="s">
        <v>110</v>
      </c>
      <c r="I7701">
        <v>2012</v>
      </c>
      <c r="J7701" t="s">
        <v>92</v>
      </c>
      <c r="K7701" t="s">
        <v>81</v>
      </c>
      <c r="M7701" s="10" t="str">
        <f>Data[[#This Row],[schedule]]&amp;" | "&amp;Data[[#This Row],[section]]</f>
        <v>SCHEDULE 1: REPORT ON RETURN ON INVESTMENT | 1b(i): Deductible Interest and Interest Tax Shield</v>
      </c>
      <c r="N7701" s="10" t="str">
        <f t="shared" si="120"/>
        <v>SCHEDULE 1: REPORT ON RETURN ON INVESTMENT | 1b(i): Deductible Interest and Interest Tax Shield | By category | Notional interest tax shield</v>
      </c>
    </row>
    <row r="7702" spans="1:14" hidden="1">
      <c r="A7702" t="s">
        <v>3</v>
      </c>
      <c r="B7702">
        <v>2012</v>
      </c>
      <c r="C7702" t="s">
        <v>104</v>
      </c>
      <c r="D7702" t="s">
        <v>106</v>
      </c>
      <c r="E7702" t="s">
        <v>101</v>
      </c>
      <c r="F7702" t="s">
        <v>81</v>
      </c>
      <c r="G7702">
        <v>62</v>
      </c>
      <c r="H7702" t="s">
        <v>110</v>
      </c>
      <c r="I7702">
        <v>2012</v>
      </c>
      <c r="J7702" t="s">
        <v>92</v>
      </c>
      <c r="K7702" t="s">
        <v>81</v>
      </c>
      <c r="M7702" s="10" t="str">
        <f>Data[[#This Row],[schedule]]&amp;" | "&amp;Data[[#This Row],[section]]</f>
        <v>SCHEDULE 1: REPORT ON RETURN ON INVESTMENT | 1b(i): Deductible Interest and Interest Tax Shield</v>
      </c>
      <c r="N7702" s="10" t="str">
        <f t="shared" si="120"/>
        <v>SCHEDULE 1: REPORT ON RETURN ON INVESTMENT | 1b(i): Deductible Interest and Interest Tax Shield | By category | Notional interest tax shield</v>
      </c>
    </row>
    <row r="7703" spans="1:14" hidden="1">
      <c r="A7703" t="s">
        <v>3</v>
      </c>
      <c r="B7703">
        <v>2012</v>
      </c>
      <c r="C7703" t="s">
        <v>104</v>
      </c>
      <c r="D7703" t="s">
        <v>106</v>
      </c>
      <c r="E7703" t="s">
        <v>101</v>
      </c>
      <c r="F7703" t="s">
        <v>81</v>
      </c>
      <c r="G7703">
        <v>62</v>
      </c>
      <c r="H7703" t="s">
        <v>110</v>
      </c>
      <c r="I7703">
        <v>2012</v>
      </c>
      <c r="J7703" t="s">
        <v>92</v>
      </c>
      <c r="K7703" t="s">
        <v>777</v>
      </c>
      <c r="L7703">
        <v>3430.9404174111401</v>
      </c>
      <c r="M7703" s="10" t="str">
        <f>Data[[#This Row],[schedule]]&amp;" | "&amp;Data[[#This Row],[section]]</f>
        <v>SCHEDULE 1: REPORT ON RETURN ON INVESTMENT | 1b(i): Deductible Interest and Interest Tax Shield</v>
      </c>
      <c r="N7703" s="10" t="str">
        <f t="shared" si="120"/>
        <v>SCHEDULE 1: REPORT ON RETURN ON INVESTMENT | 1b(i): Deductible Interest and Interest Tax Shield | By category | Notional interest tax shield</v>
      </c>
    </row>
    <row r="7704" spans="1:14" hidden="1">
      <c r="A7704" t="s">
        <v>3</v>
      </c>
      <c r="B7704">
        <v>2012</v>
      </c>
      <c r="C7704" t="s">
        <v>104</v>
      </c>
      <c r="D7704" t="s">
        <v>107</v>
      </c>
      <c r="E7704" t="s">
        <v>101</v>
      </c>
      <c r="F7704" t="s">
        <v>81</v>
      </c>
      <c r="G7704">
        <v>64</v>
      </c>
      <c r="H7704" t="s">
        <v>351</v>
      </c>
      <c r="I7704">
        <v>2012</v>
      </c>
      <c r="J7704" t="s">
        <v>92</v>
      </c>
      <c r="K7704" t="s">
        <v>3156</v>
      </c>
      <c r="L7704">
        <v>1136886.1230052679</v>
      </c>
      <c r="M7704" s="10" t="str">
        <f>Data[[#This Row],[schedule]]&amp;" | "&amp;Data[[#This Row],[section]]</f>
        <v>SCHEDULE 1: REPORT ON RETURN ON INVESTMENT | 1b(ii): Regulatory Investment Value</v>
      </c>
      <c r="N7704" s="10" t="str">
        <f t="shared" ref="N7704:N7767" si="121">SUBSTITUTE(SUBSTITUTE(SUBSTITUTE(C7704&amp;" | "&amp;D7704&amp;" | "&amp;E7704&amp;" | "&amp;F7704&amp;" | "&amp;H7704," |  |  | "," | ")," |  |  | "," | ")," |  | "," | ")</f>
        <v>SCHEDULE 1: REPORT ON RETURN ON INVESTMENT | 1b(ii): Regulatory Investment Value | By category | Regulatory asset base value - previous year</v>
      </c>
    </row>
    <row r="7705" spans="1:14" hidden="1">
      <c r="A7705" t="s">
        <v>3</v>
      </c>
      <c r="B7705">
        <v>2012</v>
      </c>
      <c r="C7705" t="s">
        <v>104</v>
      </c>
      <c r="D7705" t="s">
        <v>107</v>
      </c>
      <c r="E7705" t="s">
        <v>108</v>
      </c>
      <c r="F7705" t="s">
        <v>133</v>
      </c>
      <c r="G7705">
        <v>66</v>
      </c>
      <c r="H7705" t="s">
        <v>83</v>
      </c>
      <c r="I7705">
        <v>2012</v>
      </c>
      <c r="J7705" t="s">
        <v>92</v>
      </c>
      <c r="K7705" t="s">
        <v>4945</v>
      </c>
      <c r="L7705">
        <v>3566.8562700000011</v>
      </c>
      <c r="M7705" s="10" t="str">
        <f>Data[[#This Row],[schedule]]&amp;" | "&amp;Data[[#This Row],[section]]</f>
        <v>SCHEDULE 1: REPORT ON RETURN ON INVESTMENT | 1b(ii): Regulatory Investment Value</v>
      </c>
      <c r="N7705" s="10" t="str">
        <f t="shared" si="121"/>
        <v>SCHEDULE 1: REPORT ON RETURN ON INVESTMENT | 1b(ii): Regulatory Investment Value | By Commissioned Project | Assets Commissioned—RAB Value | Airfield Pavements Rehabilitation</v>
      </c>
    </row>
    <row r="7706" spans="1:14" hidden="1">
      <c r="A7706" t="s">
        <v>3</v>
      </c>
      <c r="B7706">
        <v>2012</v>
      </c>
      <c r="C7706" t="s">
        <v>104</v>
      </c>
      <c r="D7706" t="s">
        <v>107</v>
      </c>
      <c r="E7706" t="s">
        <v>108</v>
      </c>
      <c r="F7706" t="s">
        <v>134</v>
      </c>
      <c r="G7706">
        <v>66</v>
      </c>
      <c r="H7706" t="s">
        <v>83</v>
      </c>
      <c r="I7706">
        <v>2012</v>
      </c>
      <c r="J7706" t="s">
        <v>93</v>
      </c>
      <c r="K7706" t="s">
        <v>458</v>
      </c>
      <c r="L7706">
        <v>0</v>
      </c>
      <c r="M7706" s="10" t="str">
        <f>Data[[#This Row],[schedule]]&amp;" | "&amp;Data[[#This Row],[section]]</f>
        <v>SCHEDULE 1: REPORT ON RETURN ON INVESTMENT | 1b(ii): Regulatory Investment Value</v>
      </c>
      <c r="N7706" s="10" t="str">
        <f t="shared" si="121"/>
        <v>SCHEDULE 1: REPORT ON RETURN ON INVESTMENT | 1b(ii): Regulatory Investment Value | By Commissioned Project | Proportion of Year Available | Airfield Pavements Rehabilitation</v>
      </c>
    </row>
    <row r="7707" spans="1:14" hidden="1">
      <c r="A7707" t="s">
        <v>3</v>
      </c>
      <c r="B7707">
        <v>2012</v>
      </c>
      <c r="C7707" t="s">
        <v>104</v>
      </c>
      <c r="D7707" t="s">
        <v>107</v>
      </c>
      <c r="E7707" t="s">
        <v>108</v>
      </c>
      <c r="F7707" t="s">
        <v>135</v>
      </c>
      <c r="G7707">
        <v>66</v>
      </c>
      <c r="H7707" t="s">
        <v>83</v>
      </c>
      <c r="I7707">
        <v>2012</v>
      </c>
      <c r="J7707" t="s">
        <v>92</v>
      </c>
      <c r="K7707" t="s">
        <v>458</v>
      </c>
      <c r="L7707">
        <v>0</v>
      </c>
      <c r="M7707" s="10" t="str">
        <f>Data[[#This Row],[schedule]]&amp;" | "&amp;Data[[#This Row],[section]]</f>
        <v>SCHEDULE 1: REPORT ON RETURN ON INVESTMENT | 1b(ii): Regulatory Investment Value</v>
      </c>
      <c r="N7707" s="10" t="str">
        <f t="shared" si="121"/>
        <v>SCHEDULE 1: REPORT ON RETURN ON INVESTMENT | 1b(ii): Regulatory Investment Value | By Commissioned Project | Proportionate Regulatory Value | Airfield Pavements Rehabilitation</v>
      </c>
    </row>
    <row r="7708" spans="1:14" hidden="1">
      <c r="A7708" t="s">
        <v>3</v>
      </c>
      <c r="B7708">
        <v>2012</v>
      </c>
      <c r="C7708" t="s">
        <v>104</v>
      </c>
      <c r="D7708" t="s">
        <v>107</v>
      </c>
      <c r="E7708" t="s">
        <v>108</v>
      </c>
      <c r="F7708" t="s">
        <v>133</v>
      </c>
      <c r="G7708">
        <v>67</v>
      </c>
      <c r="H7708" t="s">
        <v>85</v>
      </c>
      <c r="I7708">
        <v>2012</v>
      </c>
      <c r="J7708" t="s">
        <v>92</v>
      </c>
      <c r="K7708" t="s">
        <v>4946</v>
      </c>
      <c r="L7708">
        <v>790.80422226388498</v>
      </c>
      <c r="M7708" s="10" t="str">
        <f>Data[[#This Row],[schedule]]&amp;" | "&amp;Data[[#This Row],[section]]</f>
        <v>SCHEDULE 1: REPORT ON RETURN ON INVESTMENT | 1b(ii): Regulatory Investment Value</v>
      </c>
      <c r="N7708" s="10" t="str">
        <f t="shared" si="121"/>
        <v>SCHEDULE 1: REPORT ON RETURN ON INVESTMENT | 1b(ii): Regulatory Investment Value | By Commissioned Project | Assets Commissioned—RAB Value | DTB Building Works</v>
      </c>
    </row>
    <row r="7709" spans="1:14" hidden="1">
      <c r="A7709" t="s">
        <v>3</v>
      </c>
      <c r="B7709">
        <v>2012</v>
      </c>
      <c r="C7709" t="s">
        <v>104</v>
      </c>
      <c r="D7709" t="s">
        <v>107</v>
      </c>
      <c r="E7709" t="s">
        <v>108</v>
      </c>
      <c r="F7709" t="s">
        <v>134</v>
      </c>
      <c r="G7709">
        <v>67</v>
      </c>
      <c r="H7709" t="s">
        <v>85</v>
      </c>
      <c r="I7709">
        <v>2012</v>
      </c>
      <c r="J7709" t="s">
        <v>93</v>
      </c>
      <c r="K7709" t="s">
        <v>4947</v>
      </c>
      <c r="L7709">
        <v>0.60946211811894457</v>
      </c>
      <c r="M7709" s="10" t="str">
        <f>Data[[#This Row],[schedule]]&amp;" | "&amp;Data[[#This Row],[section]]</f>
        <v>SCHEDULE 1: REPORT ON RETURN ON INVESTMENT | 1b(ii): Regulatory Investment Value</v>
      </c>
      <c r="N7709" s="10" t="str">
        <f t="shared" si="121"/>
        <v>SCHEDULE 1: REPORT ON RETURN ON INVESTMENT | 1b(ii): Regulatory Investment Value | By Commissioned Project | Proportion of Year Available | DTB Building Works</v>
      </c>
    </row>
    <row r="7710" spans="1:14" hidden="1">
      <c r="A7710" t="s">
        <v>3</v>
      </c>
      <c r="B7710">
        <v>2012</v>
      </c>
      <c r="C7710" t="s">
        <v>104</v>
      </c>
      <c r="D7710" t="s">
        <v>107</v>
      </c>
      <c r="E7710" t="s">
        <v>108</v>
      </c>
      <c r="F7710" t="s">
        <v>135</v>
      </c>
      <c r="G7710">
        <v>67</v>
      </c>
      <c r="H7710" t="s">
        <v>85</v>
      </c>
      <c r="I7710">
        <v>2012</v>
      </c>
      <c r="J7710" t="s">
        <v>92</v>
      </c>
      <c r="K7710" t="s">
        <v>4948</v>
      </c>
      <c r="L7710">
        <v>481.96521631835202</v>
      </c>
      <c r="M7710" s="10" t="str">
        <f>Data[[#This Row],[schedule]]&amp;" | "&amp;Data[[#This Row],[section]]</f>
        <v>SCHEDULE 1: REPORT ON RETURN ON INVESTMENT | 1b(ii): Regulatory Investment Value</v>
      </c>
      <c r="N7710" s="10" t="str">
        <f t="shared" si="121"/>
        <v>SCHEDULE 1: REPORT ON RETURN ON INVESTMENT | 1b(ii): Regulatory Investment Value | By Commissioned Project | Proportionate Regulatory Value | DTB Building Works</v>
      </c>
    </row>
    <row r="7711" spans="1:14" hidden="1">
      <c r="A7711" t="s">
        <v>3</v>
      </c>
      <c r="B7711">
        <v>2012</v>
      </c>
      <c r="C7711" t="s">
        <v>104</v>
      </c>
      <c r="D7711" t="s">
        <v>107</v>
      </c>
      <c r="E7711" t="s">
        <v>108</v>
      </c>
      <c r="F7711" t="s">
        <v>133</v>
      </c>
      <c r="G7711">
        <v>68</v>
      </c>
      <c r="H7711" t="s">
        <v>86</v>
      </c>
      <c r="I7711">
        <v>2012</v>
      </c>
      <c r="J7711" t="s">
        <v>92</v>
      </c>
      <c r="K7711" t="s">
        <v>4949</v>
      </c>
      <c r="L7711">
        <v>2850.9407701092068</v>
      </c>
      <c r="M7711" s="10" t="str">
        <f>Data[[#This Row],[schedule]]&amp;" | "&amp;Data[[#This Row],[section]]</f>
        <v>SCHEDULE 1: REPORT ON RETURN ON INVESTMENT | 1b(ii): Regulatory Investment Value</v>
      </c>
      <c r="N7711" s="10" t="str">
        <f t="shared" si="121"/>
        <v>SCHEDULE 1: REPORT ON RETURN ON INVESTMENT | 1b(ii): Regulatory Investment Value | By Commissioned Project | Assets Commissioned—RAB Value | Meeters and greeters, forecourt mgmt &amp; emigration</v>
      </c>
    </row>
    <row r="7712" spans="1:14" hidden="1">
      <c r="A7712" t="s">
        <v>3</v>
      </c>
      <c r="B7712">
        <v>2012</v>
      </c>
      <c r="C7712" t="s">
        <v>104</v>
      </c>
      <c r="D7712" t="s">
        <v>107</v>
      </c>
      <c r="E7712" t="s">
        <v>108</v>
      </c>
      <c r="F7712" t="s">
        <v>134</v>
      </c>
      <c r="G7712">
        <v>68</v>
      </c>
      <c r="H7712" t="s">
        <v>86</v>
      </c>
      <c r="I7712">
        <v>2012</v>
      </c>
      <c r="J7712" t="s">
        <v>93</v>
      </c>
      <c r="K7712" t="s">
        <v>4950</v>
      </c>
      <c r="L7712">
        <v>8.7482745923494996E-3</v>
      </c>
      <c r="M7712" s="10" t="str">
        <f>Data[[#This Row],[schedule]]&amp;" | "&amp;Data[[#This Row],[section]]</f>
        <v>SCHEDULE 1: REPORT ON RETURN ON INVESTMENT | 1b(ii): Regulatory Investment Value</v>
      </c>
      <c r="N7712" s="10" t="str">
        <f t="shared" si="121"/>
        <v>SCHEDULE 1: REPORT ON RETURN ON INVESTMENT | 1b(ii): Regulatory Investment Value | By Commissioned Project | Proportion of Year Available | Meeters and greeters, forecourt mgmt &amp; emigration</v>
      </c>
    </row>
    <row r="7713" spans="1:14" hidden="1">
      <c r="A7713" t="s">
        <v>3</v>
      </c>
      <c r="B7713">
        <v>2012</v>
      </c>
      <c r="C7713" t="s">
        <v>104</v>
      </c>
      <c r="D7713" t="s">
        <v>107</v>
      </c>
      <c r="E7713" t="s">
        <v>108</v>
      </c>
      <c r="F7713" t="s">
        <v>135</v>
      </c>
      <c r="G7713">
        <v>68</v>
      </c>
      <c r="H7713" t="s">
        <v>86</v>
      </c>
      <c r="I7713">
        <v>2012</v>
      </c>
      <c r="J7713" t="s">
        <v>92</v>
      </c>
      <c r="K7713" t="s">
        <v>4951</v>
      </c>
      <c r="L7713">
        <v>24.9408127034398</v>
      </c>
      <c r="M7713" s="10" t="str">
        <f>Data[[#This Row],[schedule]]&amp;" | "&amp;Data[[#This Row],[section]]</f>
        <v>SCHEDULE 1: REPORT ON RETURN ON INVESTMENT | 1b(ii): Regulatory Investment Value</v>
      </c>
      <c r="N7713" s="10" t="str">
        <f t="shared" si="121"/>
        <v>SCHEDULE 1: REPORT ON RETURN ON INVESTMENT | 1b(ii): Regulatory Investment Value | By Commissioned Project | Proportionate Regulatory Value | Meeters and greeters, forecourt mgmt &amp; emigration</v>
      </c>
    </row>
    <row r="7714" spans="1:14" hidden="1">
      <c r="A7714" t="s">
        <v>3</v>
      </c>
      <c r="B7714">
        <v>2012</v>
      </c>
      <c r="C7714" t="s">
        <v>104</v>
      </c>
      <c r="D7714" t="s">
        <v>107</v>
      </c>
      <c r="E7714" t="s">
        <v>108</v>
      </c>
      <c r="F7714" t="s">
        <v>133</v>
      </c>
      <c r="G7714">
        <v>69</v>
      </c>
      <c r="H7714" t="s">
        <v>87</v>
      </c>
      <c r="I7714">
        <v>2012</v>
      </c>
      <c r="J7714" t="s">
        <v>92</v>
      </c>
      <c r="K7714" t="s">
        <v>4952</v>
      </c>
      <c r="L7714">
        <v>706.31817697617794</v>
      </c>
      <c r="M7714" s="10" t="str">
        <f>Data[[#This Row],[schedule]]&amp;" | "&amp;Data[[#This Row],[section]]</f>
        <v>SCHEDULE 1: REPORT ON RETURN ON INVESTMENT | 1b(ii): Regulatory Investment Value</v>
      </c>
      <c r="N7714" s="10" t="str">
        <f t="shared" si="121"/>
        <v>SCHEDULE 1: REPORT ON RETURN ON INVESTMENT | 1b(ii): Regulatory Investment Value | By Commissioned Project | Assets Commissioned—RAB Value | Terminal Precinct Roading &amp; Services</v>
      </c>
    </row>
    <row r="7715" spans="1:14" hidden="1">
      <c r="A7715" t="s">
        <v>3</v>
      </c>
      <c r="B7715">
        <v>2012</v>
      </c>
      <c r="C7715" t="s">
        <v>104</v>
      </c>
      <c r="D7715" t="s">
        <v>107</v>
      </c>
      <c r="E7715" t="s">
        <v>108</v>
      </c>
      <c r="F7715" t="s">
        <v>134</v>
      </c>
      <c r="G7715">
        <v>69</v>
      </c>
      <c r="H7715" t="s">
        <v>87</v>
      </c>
      <c r="I7715">
        <v>2012</v>
      </c>
      <c r="J7715" t="s">
        <v>93</v>
      </c>
      <c r="K7715" t="s">
        <v>4953</v>
      </c>
      <c r="L7715">
        <v>0.81999405286345695</v>
      </c>
      <c r="M7715" s="10" t="str">
        <f>Data[[#This Row],[schedule]]&amp;" | "&amp;Data[[#This Row],[section]]</f>
        <v>SCHEDULE 1: REPORT ON RETURN ON INVESTMENT | 1b(ii): Regulatory Investment Value</v>
      </c>
      <c r="N7715" s="10" t="str">
        <f t="shared" si="121"/>
        <v>SCHEDULE 1: REPORT ON RETURN ON INVESTMENT | 1b(ii): Regulatory Investment Value | By Commissioned Project | Proportion of Year Available | Terminal Precinct Roading &amp; Services</v>
      </c>
    </row>
    <row r="7716" spans="1:14" hidden="1">
      <c r="A7716" t="s">
        <v>3</v>
      </c>
      <c r="B7716">
        <v>2012</v>
      </c>
      <c r="C7716" t="s">
        <v>104</v>
      </c>
      <c r="D7716" t="s">
        <v>107</v>
      </c>
      <c r="E7716" t="s">
        <v>108</v>
      </c>
      <c r="F7716" t="s">
        <v>135</v>
      </c>
      <c r="G7716">
        <v>69</v>
      </c>
      <c r="H7716" t="s">
        <v>87</v>
      </c>
      <c r="I7716">
        <v>2012</v>
      </c>
      <c r="J7716" t="s">
        <v>92</v>
      </c>
      <c r="K7716" t="s">
        <v>4954</v>
      </c>
      <c r="L7716">
        <v>579.17670454982454</v>
      </c>
      <c r="M7716" s="10" t="str">
        <f>Data[[#This Row],[schedule]]&amp;" | "&amp;Data[[#This Row],[section]]</f>
        <v>SCHEDULE 1: REPORT ON RETURN ON INVESTMENT | 1b(ii): Regulatory Investment Value</v>
      </c>
      <c r="N7716" s="10" t="str">
        <f t="shared" si="121"/>
        <v>SCHEDULE 1: REPORT ON RETURN ON INVESTMENT | 1b(ii): Regulatory Investment Value | By Commissioned Project | Proportionate Regulatory Value | Terminal Precinct Roading &amp; Services</v>
      </c>
    </row>
    <row r="7717" spans="1:14" hidden="1">
      <c r="A7717" t="s">
        <v>3</v>
      </c>
      <c r="B7717">
        <v>2012</v>
      </c>
      <c r="C7717" t="s">
        <v>104</v>
      </c>
      <c r="D7717" t="s">
        <v>107</v>
      </c>
      <c r="E7717" t="s">
        <v>101</v>
      </c>
      <c r="F7717" t="s">
        <v>133</v>
      </c>
      <c r="G7717">
        <v>75</v>
      </c>
      <c r="H7717" t="s">
        <v>123</v>
      </c>
      <c r="I7717">
        <v>2012</v>
      </c>
      <c r="J7717" t="s">
        <v>92</v>
      </c>
      <c r="K7717" t="s">
        <v>4955</v>
      </c>
      <c r="L7717">
        <v>8389.1271791146482</v>
      </c>
      <c r="M7717" s="10" t="str">
        <f>Data[[#This Row],[schedule]]&amp;" | "&amp;Data[[#This Row],[section]]</f>
        <v>SCHEDULE 1: REPORT ON RETURN ON INVESTMENT | 1b(ii): Regulatory Investment Value</v>
      </c>
      <c r="N7717" s="10" t="str">
        <f t="shared" si="121"/>
        <v>SCHEDULE 1: REPORT ON RETURN ON INVESTMENT | 1b(ii): Regulatory Investment Value | By category | Assets Commissioned—RAB Value | Other assets commissioned</v>
      </c>
    </row>
    <row r="7718" spans="1:14" hidden="1">
      <c r="A7718" t="s">
        <v>3</v>
      </c>
      <c r="B7718">
        <v>2012</v>
      </c>
      <c r="C7718" t="s">
        <v>104</v>
      </c>
      <c r="D7718" t="s">
        <v>107</v>
      </c>
      <c r="E7718" t="s">
        <v>101</v>
      </c>
      <c r="F7718" t="s">
        <v>134</v>
      </c>
      <c r="G7718">
        <v>75</v>
      </c>
      <c r="H7718" t="s">
        <v>123</v>
      </c>
      <c r="I7718">
        <v>2012</v>
      </c>
      <c r="J7718" t="s">
        <v>93</v>
      </c>
      <c r="K7718" t="s">
        <v>808</v>
      </c>
      <c r="L7718">
        <v>0.5</v>
      </c>
      <c r="M7718" s="10" t="str">
        <f>Data[[#This Row],[schedule]]&amp;" | "&amp;Data[[#This Row],[section]]</f>
        <v>SCHEDULE 1: REPORT ON RETURN ON INVESTMENT | 1b(ii): Regulatory Investment Value</v>
      </c>
      <c r="N7718" s="10" t="str">
        <f t="shared" si="121"/>
        <v>SCHEDULE 1: REPORT ON RETURN ON INVESTMENT | 1b(ii): Regulatory Investment Value | By category | Proportion of Year Available | Other assets commissioned</v>
      </c>
    </row>
    <row r="7719" spans="1:14" hidden="1">
      <c r="A7719" t="s">
        <v>3</v>
      </c>
      <c r="B7719">
        <v>2012</v>
      </c>
      <c r="C7719" t="s">
        <v>104</v>
      </c>
      <c r="D7719" t="s">
        <v>107</v>
      </c>
      <c r="E7719" t="s">
        <v>101</v>
      </c>
      <c r="F7719" t="s">
        <v>135</v>
      </c>
      <c r="G7719">
        <v>75</v>
      </c>
      <c r="H7719" t="s">
        <v>123</v>
      </c>
      <c r="I7719">
        <v>2012</v>
      </c>
      <c r="J7719" t="s">
        <v>92</v>
      </c>
      <c r="K7719" t="s">
        <v>4956</v>
      </c>
      <c r="L7719">
        <v>4194.5635895573241</v>
      </c>
      <c r="M7719" s="10" t="str">
        <f>Data[[#This Row],[schedule]]&amp;" | "&amp;Data[[#This Row],[section]]</f>
        <v>SCHEDULE 1: REPORT ON RETURN ON INVESTMENT | 1b(ii): Regulatory Investment Value</v>
      </c>
      <c r="N7719" s="10" t="str">
        <f t="shared" si="121"/>
        <v>SCHEDULE 1: REPORT ON RETURN ON INVESTMENT | 1b(ii): Regulatory Investment Value | By category | Proportionate Regulatory Value | Other assets commissioned</v>
      </c>
    </row>
    <row r="7720" spans="1:14" hidden="1">
      <c r="A7720" t="s">
        <v>3</v>
      </c>
      <c r="B7720">
        <v>2012</v>
      </c>
      <c r="C7720" t="s">
        <v>104</v>
      </c>
      <c r="D7720" t="s">
        <v>107</v>
      </c>
      <c r="E7720" t="s">
        <v>101</v>
      </c>
      <c r="F7720" t="s">
        <v>133</v>
      </c>
      <c r="G7720">
        <v>76</v>
      </c>
      <c r="H7720" t="s">
        <v>124</v>
      </c>
      <c r="I7720">
        <v>2012</v>
      </c>
      <c r="J7720" t="s">
        <v>92</v>
      </c>
      <c r="K7720" t="s">
        <v>458</v>
      </c>
      <c r="L7720">
        <v>0</v>
      </c>
      <c r="M7720" s="10" t="str">
        <f>Data[[#This Row],[schedule]]&amp;" | "&amp;Data[[#This Row],[section]]</f>
        <v>SCHEDULE 1: REPORT ON RETURN ON INVESTMENT | 1b(ii): Regulatory Investment Value</v>
      </c>
      <c r="N7720" s="10" t="str">
        <f t="shared" si="121"/>
        <v>SCHEDULE 1: REPORT ON RETURN ON INVESTMENT | 1b(ii): Regulatory Investment Value | By category | Assets Commissioned—RAB Value | Adjustment for merger, acquisition or sale activity</v>
      </c>
    </row>
    <row r="7721" spans="1:14" hidden="1">
      <c r="A7721" t="s">
        <v>3</v>
      </c>
      <c r="B7721">
        <v>2012</v>
      </c>
      <c r="C7721" t="s">
        <v>104</v>
      </c>
      <c r="D7721" t="s">
        <v>107</v>
      </c>
      <c r="E7721" t="s">
        <v>101</v>
      </c>
      <c r="F7721" t="s">
        <v>134</v>
      </c>
      <c r="G7721">
        <v>76</v>
      </c>
      <c r="H7721" t="s">
        <v>124</v>
      </c>
      <c r="I7721">
        <v>2012</v>
      </c>
      <c r="J7721" t="s">
        <v>93</v>
      </c>
      <c r="K7721" t="s">
        <v>458</v>
      </c>
      <c r="L7721">
        <v>0</v>
      </c>
      <c r="M7721" s="10" t="str">
        <f>Data[[#This Row],[schedule]]&amp;" | "&amp;Data[[#This Row],[section]]</f>
        <v>SCHEDULE 1: REPORT ON RETURN ON INVESTMENT | 1b(ii): Regulatory Investment Value</v>
      </c>
      <c r="N7721" s="10" t="str">
        <f t="shared" si="121"/>
        <v>SCHEDULE 1: REPORT ON RETURN ON INVESTMENT | 1b(ii): Regulatory Investment Value | By category | Proportion of Year Available | Adjustment for merger, acquisition or sale activity</v>
      </c>
    </row>
    <row r="7722" spans="1:14" hidden="1">
      <c r="A7722" t="s">
        <v>3</v>
      </c>
      <c r="B7722">
        <v>2012</v>
      </c>
      <c r="C7722" t="s">
        <v>104</v>
      </c>
      <c r="D7722" t="s">
        <v>107</v>
      </c>
      <c r="E7722" t="s">
        <v>101</v>
      </c>
      <c r="F7722" t="s">
        <v>135</v>
      </c>
      <c r="G7722">
        <v>76</v>
      </c>
      <c r="H7722" t="s">
        <v>124</v>
      </c>
      <c r="I7722">
        <v>2012</v>
      </c>
      <c r="J7722" t="s">
        <v>92</v>
      </c>
      <c r="K7722" t="s">
        <v>458</v>
      </c>
      <c r="L7722">
        <v>0</v>
      </c>
      <c r="M7722" s="10" t="str">
        <f>Data[[#This Row],[schedule]]&amp;" | "&amp;Data[[#This Row],[section]]</f>
        <v>SCHEDULE 1: REPORT ON RETURN ON INVESTMENT | 1b(ii): Regulatory Investment Value</v>
      </c>
      <c r="N7722" s="10" t="str">
        <f t="shared" si="121"/>
        <v>SCHEDULE 1: REPORT ON RETURN ON INVESTMENT | 1b(ii): Regulatory Investment Value | By category | Proportionate Regulatory Value | Adjustment for merger, acquisition or sale activity</v>
      </c>
    </row>
    <row r="7723" spans="1:14" hidden="1">
      <c r="A7723" t="s">
        <v>3</v>
      </c>
      <c r="B7723">
        <v>2012</v>
      </c>
      <c r="C7723" t="s">
        <v>104</v>
      </c>
      <c r="D7723" t="s">
        <v>107</v>
      </c>
      <c r="E7723" t="s">
        <v>101</v>
      </c>
      <c r="F7723" t="s">
        <v>133</v>
      </c>
      <c r="G7723">
        <v>77</v>
      </c>
      <c r="H7723" t="s">
        <v>63</v>
      </c>
      <c r="I7723">
        <v>2012</v>
      </c>
      <c r="J7723" t="s">
        <v>92</v>
      </c>
      <c r="K7723" t="s">
        <v>2978</v>
      </c>
      <c r="L7723">
        <v>91.965997780616007</v>
      </c>
      <c r="M7723" s="10" t="str">
        <f>Data[[#This Row],[schedule]]&amp;" | "&amp;Data[[#This Row],[section]]</f>
        <v>SCHEDULE 1: REPORT ON RETURN ON INVESTMENT | 1b(ii): Regulatory Investment Value</v>
      </c>
      <c r="N7723" s="10" t="str">
        <f t="shared" si="121"/>
        <v>SCHEDULE 1: REPORT ON RETURN ON INVESTMENT | 1b(ii): Regulatory Investment Value | By category | Assets Commissioned—RAB Value | Asset disposals</v>
      </c>
    </row>
    <row r="7724" spans="1:14" hidden="1">
      <c r="A7724" t="s">
        <v>3</v>
      </c>
      <c r="B7724">
        <v>2012</v>
      </c>
      <c r="C7724" t="s">
        <v>104</v>
      </c>
      <c r="D7724" t="s">
        <v>107</v>
      </c>
      <c r="E7724" t="s">
        <v>101</v>
      </c>
      <c r="F7724" t="s">
        <v>134</v>
      </c>
      <c r="G7724">
        <v>77</v>
      </c>
      <c r="H7724" t="s">
        <v>63</v>
      </c>
      <c r="I7724">
        <v>2012</v>
      </c>
      <c r="J7724" t="s">
        <v>93</v>
      </c>
      <c r="K7724" t="s">
        <v>808</v>
      </c>
      <c r="L7724">
        <v>0.5</v>
      </c>
      <c r="M7724" s="10" t="str">
        <f>Data[[#This Row],[schedule]]&amp;" | "&amp;Data[[#This Row],[section]]</f>
        <v>SCHEDULE 1: REPORT ON RETURN ON INVESTMENT | 1b(ii): Regulatory Investment Value</v>
      </c>
      <c r="N7724" s="10" t="str">
        <f t="shared" si="121"/>
        <v>SCHEDULE 1: REPORT ON RETURN ON INVESTMENT | 1b(ii): Regulatory Investment Value | By category | Proportion of Year Available | Asset disposals</v>
      </c>
    </row>
    <row r="7725" spans="1:14" hidden="1">
      <c r="A7725" t="s">
        <v>3</v>
      </c>
      <c r="B7725">
        <v>2012</v>
      </c>
      <c r="C7725" t="s">
        <v>104</v>
      </c>
      <c r="D7725" t="s">
        <v>107</v>
      </c>
      <c r="E7725" t="s">
        <v>101</v>
      </c>
      <c r="F7725" t="s">
        <v>135</v>
      </c>
      <c r="G7725">
        <v>77</v>
      </c>
      <c r="H7725" t="s">
        <v>63</v>
      </c>
      <c r="I7725">
        <v>2012</v>
      </c>
      <c r="J7725" t="s">
        <v>92</v>
      </c>
      <c r="K7725" t="s">
        <v>4957</v>
      </c>
      <c r="L7725">
        <v>45.982998890307996</v>
      </c>
      <c r="M7725" s="10" t="str">
        <f>Data[[#This Row],[schedule]]&amp;" | "&amp;Data[[#This Row],[section]]</f>
        <v>SCHEDULE 1: REPORT ON RETURN ON INVESTMENT | 1b(ii): Regulatory Investment Value</v>
      </c>
      <c r="N7725" s="10" t="str">
        <f t="shared" si="121"/>
        <v>SCHEDULE 1: REPORT ON RETURN ON INVESTMENT | 1b(ii): Regulatory Investment Value | By category | Proportionate Regulatory Value | Asset disposals</v>
      </c>
    </row>
    <row r="7726" spans="1:14" hidden="1">
      <c r="A7726" t="s">
        <v>3</v>
      </c>
      <c r="B7726">
        <v>2012</v>
      </c>
      <c r="C7726" t="s">
        <v>104</v>
      </c>
      <c r="D7726" t="s">
        <v>107</v>
      </c>
      <c r="E7726" t="s">
        <v>101</v>
      </c>
      <c r="F7726" t="s">
        <v>133</v>
      </c>
      <c r="G7726">
        <v>78</v>
      </c>
      <c r="H7726" t="s">
        <v>125</v>
      </c>
      <c r="I7726">
        <v>2012</v>
      </c>
      <c r="J7726" t="s">
        <v>92</v>
      </c>
      <c r="K7726" t="s">
        <v>4958</v>
      </c>
      <c r="L7726">
        <v>16212.0806206833</v>
      </c>
      <c r="M7726" s="10" t="str">
        <f>Data[[#This Row],[schedule]]&amp;" | "&amp;Data[[#This Row],[section]]</f>
        <v>SCHEDULE 1: REPORT ON RETURN ON INVESTMENT | 1b(ii): Regulatory Investment Value</v>
      </c>
      <c r="N7726" s="10" t="str">
        <f t="shared" si="121"/>
        <v>SCHEDULE 1: REPORT ON RETURN ON INVESTMENT | 1b(ii): Regulatory Investment Value | By category | Assets Commissioned—RAB Value | RAB investment</v>
      </c>
    </row>
    <row r="7727" spans="1:14" hidden="1">
      <c r="A7727" t="s">
        <v>3</v>
      </c>
      <c r="B7727">
        <v>2012</v>
      </c>
      <c r="C7727" t="s">
        <v>104</v>
      </c>
      <c r="D7727" t="s">
        <v>107</v>
      </c>
      <c r="E7727" t="s">
        <v>101</v>
      </c>
      <c r="F7727" t="s">
        <v>135</v>
      </c>
      <c r="G7727">
        <v>79</v>
      </c>
      <c r="H7727" t="s">
        <v>126</v>
      </c>
      <c r="I7727">
        <v>2012</v>
      </c>
      <c r="J7727" t="s">
        <v>92</v>
      </c>
      <c r="K7727" t="s">
        <v>4959</v>
      </c>
      <c r="L7727">
        <v>5234.6633242386324</v>
      </c>
      <c r="M7727" s="10" t="str">
        <f>Data[[#This Row],[schedule]]&amp;" | "&amp;Data[[#This Row],[section]]</f>
        <v>SCHEDULE 1: REPORT ON RETURN ON INVESTMENT | 1b(ii): Regulatory Investment Value</v>
      </c>
      <c r="N7727" s="10" t="str">
        <f t="shared" si="121"/>
        <v>SCHEDULE 1: REPORT ON RETURN ON INVESTMENT | 1b(ii): Regulatory Investment Value | By category | Proportionate Regulatory Value | RAB proportionate investment</v>
      </c>
    </row>
    <row r="7728" spans="1:14" hidden="1">
      <c r="A7728" t="s">
        <v>3</v>
      </c>
      <c r="B7728">
        <v>2012</v>
      </c>
      <c r="C7728" t="s">
        <v>104</v>
      </c>
      <c r="D7728" t="s">
        <v>107</v>
      </c>
      <c r="E7728" t="s">
        <v>101</v>
      </c>
      <c r="F7728" t="s">
        <v>135</v>
      </c>
      <c r="G7728">
        <v>81</v>
      </c>
      <c r="H7728" t="s">
        <v>127</v>
      </c>
      <c r="I7728">
        <v>2012</v>
      </c>
      <c r="J7728" t="s">
        <v>92</v>
      </c>
      <c r="K7728" t="s">
        <v>783</v>
      </c>
      <c r="L7728">
        <v>1142120.786329506</v>
      </c>
      <c r="M7728" s="10" t="str">
        <f>Data[[#This Row],[schedule]]&amp;" | "&amp;Data[[#This Row],[section]]</f>
        <v>SCHEDULE 1: REPORT ON RETURN ON INVESTMENT | 1b(ii): Regulatory Investment Value</v>
      </c>
      <c r="N7728" s="10" t="str">
        <f t="shared" si="121"/>
        <v>SCHEDULE 1: REPORT ON RETURN ON INVESTMENT | 1b(ii): Regulatory Investment Value | By category | Proportionate Regulatory Value | Regulatory investment value</v>
      </c>
    </row>
    <row r="7729" spans="1:14">
      <c r="A7729" t="s">
        <v>3</v>
      </c>
      <c r="B7729">
        <v>2011</v>
      </c>
      <c r="C7729" t="s">
        <v>5353</v>
      </c>
      <c r="D7729" t="s">
        <v>5354</v>
      </c>
      <c r="E7729" t="s">
        <v>81</v>
      </c>
      <c r="F7729" t="s">
        <v>309</v>
      </c>
      <c r="G7729">
        <v>10</v>
      </c>
      <c r="H7729" t="s">
        <v>5355</v>
      </c>
      <c r="I7729">
        <v>2011</v>
      </c>
      <c r="J7729" t="s">
        <v>5356</v>
      </c>
      <c r="K7729" t="s">
        <v>6877</v>
      </c>
      <c r="L7729">
        <v>1349038</v>
      </c>
      <c r="M7729" s="10" t="str">
        <f>Data[[#This Row],[schedule]]&amp;" | "&amp;Data[[#This Row],[section]]</f>
        <v>SCHEDULE 23: REPORT ON INITIAL REGULATORY ASSET BASE VALUE | 23a: Regulatory Asset Base Value</v>
      </c>
      <c r="N7729" s="10" t="str">
        <f t="shared" si="121"/>
        <v>SCHEDULE 23: REPORT ON INITIAL REGULATORY ASSET BASE VALUE | 23a: Regulatory Asset Base Value | Unallocated RAB | Allocated non-current assets—year ended 2009</v>
      </c>
    </row>
    <row r="7730" spans="1:14">
      <c r="A7730" t="s">
        <v>3</v>
      </c>
      <c r="B7730">
        <v>2011</v>
      </c>
      <c r="C7730" t="s">
        <v>5353</v>
      </c>
      <c r="D7730" t="s">
        <v>5354</v>
      </c>
      <c r="E7730" t="s">
        <v>81</v>
      </c>
      <c r="F7730" t="s">
        <v>309</v>
      </c>
      <c r="G7730">
        <v>11</v>
      </c>
      <c r="H7730" t="s">
        <v>5358</v>
      </c>
      <c r="I7730">
        <v>2011</v>
      </c>
      <c r="J7730" t="s">
        <v>5356</v>
      </c>
      <c r="K7730" t="s">
        <v>6878</v>
      </c>
      <c r="L7730">
        <v>222281.425805579</v>
      </c>
      <c r="M7730" s="10" t="str">
        <f>Data[[#This Row],[schedule]]&amp;" | "&amp;Data[[#This Row],[section]]</f>
        <v>SCHEDULE 23: REPORT ON INITIAL REGULATORY ASSET BASE VALUE | 23a: Regulatory Asset Base Value</v>
      </c>
      <c r="N7730" s="10" t="str">
        <f t="shared" si="121"/>
        <v>SCHEDULE 23: REPORT ON INITIAL REGULATORY ASSET BASE VALUE | 23a: Regulatory Asset Base Value | Unallocated RAB | Adjustment to reinstate unallocated 2009 asset values</v>
      </c>
    </row>
    <row r="7731" spans="1:14">
      <c r="A7731" t="s">
        <v>3</v>
      </c>
      <c r="B7731">
        <v>2011</v>
      </c>
      <c r="C7731" t="s">
        <v>5353</v>
      </c>
      <c r="D7731" t="s">
        <v>5354</v>
      </c>
      <c r="E7731" t="s">
        <v>81</v>
      </c>
      <c r="F7731" t="s">
        <v>309</v>
      </c>
      <c r="G7731">
        <v>12</v>
      </c>
      <c r="H7731" t="s">
        <v>5360</v>
      </c>
      <c r="I7731">
        <v>2011</v>
      </c>
      <c r="J7731" t="s">
        <v>5356</v>
      </c>
      <c r="K7731" t="s">
        <v>6879</v>
      </c>
      <c r="L7731">
        <v>1571319.4258055789</v>
      </c>
      <c r="M7731" s="10" t="str">
        <f>Data[[#This Row],[schedule]]&amp;" | "&amp;Data[[#This Row],[section]]</f>
        <v>SCHEDULE 23: REPORT ON INITIAL REGULATORY ASSET BASE VALUE | 23a: Regulatory Asset Base Value</v>
      </c>
      <c r="N7731" s="10" t="str">
        <f t="shared" si="121"/>
        <v>SCHEDULE 23: REPORT ON INITIAL REGULATORY ASSET BASE VALUE | 23a: Regulatory Asset Base Value | Unallocated RAB | Non-current assets—year ended 2009</v>
      </c>
    </row>
    <row r="7732" spans="1:14">
      <c r="A7732" t="s">
        <v>3</v>
      </c>
      <c r="B7732">
        <v>2011</v>
      </c>
      <c r="C7732" t="s">
        <v>5353</v>
      </c>
      <c r="D7732" t="s">
        <v>5354</v>
      </c>
      <c r="E7732" t="s">
        <v>81</v>
      </c>
      <c r="F7732" t="s">
        <v>309</v>
      </c>
      <c r="G7732">
        <v>14</v>
      </c>
      <c r="H7732" t="s">
        <v>5362</v>
      </c>
      <c r="I7732">
        <v>2011</v>
      </c>
      <c r="J7732" t="s">
        <v>5356</v>
      </c>
      <c r="K7732" t="s">
        <v>6880</v>
      </c>
      <c r="L7732">
        <v>165721.3101253529</v>
      </c>
      <c r="M7732" s="10" t="str">
        <f>Data[[#This Row],[schedule]]&amp;" | "&amp;Data[[#This Row],[section]]</f>
        <v>SCHEDULE 23: REPORT ON INITIAL REGULATORY ASSET BASE VALUE | 23a: Regulatory Asset Base Value</v>
      </c>
      <c r="N7732" s="10" t="str">
        <f t="shared" si="121"/>
        <v>SCHEDULE 23: REPORT ON INITIAL REGULATORY ASSET BASE VALUE | 23a: Regulatory Asset Base Value | Unallocated RAB | Assets held for future use—year ended 2009</v>
      </c>
    </row>
    <row r="7733" spans="1:14">
      <c r="A7733" t="s">
        <v>3</v>
      </c>
      <c r="B7733">
        <v>2011</v>
      </c>
      <c r="C7733" t="s">
        <v>5353</v>
      </c>
      <c r="D7733" t="s">
        <v>5354</v>
      </c>
      <c r="E7733" t="s">
        <v>81</v>
      </c>
      <c r="F7733" t="s">
        <v>309</v>
      </c>
      <c r="G7733">
        <v>15</v>
      </c>
      <c r="H7733" t="s">
        <v>5364</v>
      </c>
      <c r="I7733">
        <v>2011</v>
      </c>
      <c r="J7733" t="s">
        <v>5356</v>
      </c>
      <c r="K7733" t="s">
        <v>6881</v>
      </c>
      <c r="L7733">
        <v>45405.527487630192</v>
      </c>
      <c r="M7733" s="10" t="str">
        <f>Data[[#This Row],[schedule]]&amp;" | "&amp;Data[[#This Row],[section]]</f>
        <v>SCHEDULE 23: REPORT ON INITIAL REGULATORY ASSET BASE VALUE | 23a: Regulatory Asset Base Value</v>
      </c>
      <c r="N7733" s="10" t="str">
        <f t="shared" si="121"/>
        <v>SCHEDULE 23: REPORT ON INITIAL REGULATORY ASSET BASE VALUE | 23a: Regulatory Asset Base Value | Unallocated RAB | Works under construction—year ended 2009</v>
      </c>
    </row>
    <row r="7734" spans="1:14">
      <c r="A7734" t="s">
        <v>3</v>
      </c>
      <c r="B7734">
        <v>2011</v>
      </c>
      <c r="C7734" t="s">
        <v>5353</v>
      </c>
      <c r="D7734" t="s">
        <v>5354</v>
      </c>
      <c r="E7734" t="s">
        <v>81</v>
      </c>
      <c r="F7734" t="s">
        <v>309</v>
      </c>
      <c r="G7734">
        <v>16</v>
      </c>
      <c r="H7734" t="s">
        <v>5366</v>
      </c>
      <c r="I7734">
        <v>2011</v>
      </c>
      <c r="J7734" t="s">
        <v>5356</v>
      </c>
      <c r="K7734" t="s">
        <v>6882</v>
      </c>
      <c r="L7734">
        <v>2360</v>
      </c>
      <c r="M7734" s="10" t="str">
        <f>Data[[#This Row],[schedule]]&amp;" | "&amp;Data[[#This Row],[section]]</f>
        <v>SCHEDULE 23: REPORT ON INITIAL REGULATORY ASSET BASE VALUE | 23a: Regulatory Asset Base Value</v>
      </c>
      <c r="N7734" s="10" t="str">
        <f t="shared" si="121"/>
        <v>SCHEDULE 23: REPORT ON INITIAL REGULATORY ASSET BASE VALUE | 23a: Regulatory Asset Base Value | Unallocated RAB | Excluded intangible assets</v>
      </c>
    </row>
    <row r="7735" spans="1:14">
      <c r="A7735" t="s">
        <v>3</v>
      </c>
      <c r="B7735">
        <v>2011</v>
      </c>
      <c r="C7735" t="s">
        <v>5353</v>
      </c>
      <c r="D7735" t="s">
        <v>5354</v>
      </c>
      <c r="E7735" t="s">
        <v>81</v>
      </c>
      <c r="F7735" t="s">
        <v>309</v>
      </c>
      <c r="G7735">
        <v>17</v>
      </c>
      <c r="H7735" t="s">
        <v>5367</v>
      </c>
      <c r="I7735">
        <v>2011</v>
      </c>
      <c r="J7735" t="s">
        <v>5356</v>
      </c>
      <c r="K7735" t="s">
        <v>4419</v>
      </c>
      <c r="L7735">
        <v>544</v>
      </c>
      <c r="M7735" s="10" t="str">
        <f>Data[[#This Row],[schedule]]&amp;" | "&amp;Data[[#This Row],[section]]</f>
        <v>SCHEDULE 23: REPORT ON INITIAL REGULATORY ASSET BASE VALUE | 23a: Regulatory Asset Base Value</v>
      </c>
      <c r="N7735" s="10" t="str">
        <f t="shared" si="121"/>
        <v>SCHEDULE 23: REPORT ON INITIAL REGULATORY ASSET BASE VALUE | 23a: Regulatory Asset Base Value | Unallocated RAB | Other excluded assets</v>
      </c>
    </row>
    <row r="7736" spans="1:14">
      <c r="A7736" t="s">
        <v>3</v>
      </c>
      <c r="B7736">
        <v>2011</v>
      </c>
      <c r="C7736" t="s">
        <v>5353</v>
      </c>
      <c r="D7736" t="s">
        <v>5354</v>
      </c>
      <c r="E7736" t="s">
        <v>81</v>
      </c>
      <c r="F7736" t="s">
        <v>309</v>
      </c>
      <c r="G7736">
        <v>18</v>
      </c>
      <c r="H7736" t="s">
        <v>5368</v>
      </c>
      <c r="I7736">
        <v>2011</v>
      </c>
      <c r="J7736" t="s">
        <v>5356</v>
      </c>
      <c r="K7736" t="s">
        <v>6883</v>
      </c>
      <c r="L7736">
        <v>214030.8376129831</v>
      </c>
      <c r="M7736" s="10" t="str">
        <f>Data[[#This Row],[schedule]]&amp;" | "&amp;Data[[#This Row],[section]]</f>
        <v>SCHEDULE 23: REPORT ON INITIAL REGULATORY ASSET BASE VALUE | 23a: Regulatory Asset Base Value</v>
      </c>
      <c r="N7736" s="10" t="str">
        <f t="shared" si="121"/>
        <v>SCHEDULE 23: REPORT ON INITIAL REGULATORY ASSET BASE VALUE | 23a: Regulatory Asset Base Value | Unallocated RAB | (asset deductions)</v>
      </c>
    </row>
    <row r="7737" spans="1:14">
      <c r="A7737" t="s">
        <v>3</v>
      </c>
      <c r="B7737">
        <v>2011</v>
      </c>
      <c r="C7737" t="s">
        <v>5353</v>
      </c>
      <c r="D7737" t="s">
        <v>5354</v>
      </c>
      <c r="E7737" t="s">
        <v>81</v>
      </c>
      <c r="F7737" t="s">
        <v>309</v>
      </c>
      <c r="G7737">
        <v>20</v>
      </c>
      <c r="H7737" t="s">
        <v>5370</v>
      </c>
      <c r="I7737">
        <v>2011</v>
      </c>
      <c r="J7737" t="s">
        <v>5356</v>
      </c>
      <c r="K7737" t="s">
        <v>6884</v>
      </c>
      <c r="L7737">
        <v>-103970.6446471048</v>
      </c>
      <c r="M7737" s="10" t="str">
        <f>Data[[#This Row],[schedule]]&amp;" | "&amp;Data[[#This Row],[section]]</f>
        <v>SCHEDULE 23: REPORT ON INITIAL REGULATORY ASSET BASE VALUE | 23a: Regulatory Asset Base Value</v>
      </c>
      <c r="N7737" s="10" t="str">
        <f t="shared" si="121"/>
        <v>SCHEDULE 23: REPORT ON INITIAL REGULATORY ASSET BASE VALUE | 23a: Regulatory Asset Base Value | Unallocated RAB | MVAU valuation adjustment</v>
      </c>
    </row>
    <row r="7738" spans="1:14">
      <c r="A7738" t="s">
        <v>3</v>
      </c>
      <c r="B7738">
        <v>2011</v>
      </c>
      <c r="C7738" t="s">
        <v>5353</v>
      </c>
      <c r="D7738" t="s">
        <v>5354</v>
      </c>
      <c r="E7738" t="s">
        <v>81</v>
      </c>
      <c r="F7738" t="s">
        <v>309</v>
      </c>
      <c r="G7738">
        <v>22</v>
      </c>
      <c r="H7738" t="s">
        <v>5372</v>
      </c>
      <c r="I7738">
        <v>2011</v>
      </c>
      <c r="J7738" t="s">
        <v>5356</v>
      </c>
      <c r="K7738" t="s">
        <v>6885</v>
      </c>
      <c r="L7738">
        <v>1253317.943545491</v>
      </c>
      <c r="M7738" s="10" t="str">
        <f>Data[[#This Row],[schedule]]&amp;" | "&amp;Data[[#This Row],[section]]</f>
        <v>SCHEDULE 23: REPORT ON INITIAL REGULATORY ASSET BASE VALUE | 23a: Regulatory Asset Base Value</v>
      </c>
      <c r="N7738" s="10" t="str">
        <f t="shared" si="121"/>
        <v>SCHEDULE 23: REPORT ON INITIAL REGULATORY ASSET BASE VALUE | 23a: Regulatory Asset Base Value | Unallocated RAB | Initial RAB value</v>
      </c>
    </row>
    <row r="7739" spans="1:14">
      <c r="A7739" t="s">
        <v>3</v>
      </c>
      <c r="B7739">
        <v>2011</v>
      </c>
      <c r="C7739" t="s">
        <v>5353</v>
      </c>
      <c r="D7739" t="s">
        <v>5354</v>
      </c>
      <c r="E7739" t="s">
        <v>81</v>
      </c>
      <c r="F7739" t="s">
        <v>310</v>
      </c>
      <c r="G7739">
        <v>22</v>
      </c>
      <c r="H7739" t="s">
        <v>5372</v>
      </c>
      <c r="I7739">
        <v>2011</v>
      </c>
      <c r="J7739" t="s">
        <v>5356</v>
      </c>
      <c r="K7739" t="s">
        <v>6886</v>
      </c>
      <c r="L7739">
        <v>1067498.930049425</v>
      </c>
      <c r="M7739" s="10" t="str">
        <f>Data[[#This Row],[schedule]]&amp;" | "&amp;Data[[#This Row],[section]]</f>
        <v>SCHEDULE 23: REPORT ON INITIAL REGULATORY ASSET BASE VALUE | 23a: Regulatory Asset Base Value</v>
      </c>
      <c r="N7739" s="10" t="str">
        <f t="shared" si="121"/>
        <v>SCHEDULE 23: REPORT ON INITIAL REGULATORY ASSET BASE VALUE | 23a: Regulatory Asset Base Value | RAB | Initial RAB value</v>
      </c>
    </row>
    <row r="7740" spans="1:14">
      <c r="A7740" t="s">
        <v>3</v>
      </c>
      <c r="B7740">
        <v>2011</v>
      </c>
      <c r="C7740" t="s">
        <v>5353</v>
      </c>
      <c r="D7740" t="s">
        <v>5354</v>
      </c>
      <c r="E7740" t="s">
        <v>81</v>
      </c>
      <c r="F7740" t="s">
        <v>309</v>
      </c>
      <c r="G7740">
        <v>24</v>
      </c>
      <c r="H7740" t="s">
        <v>155</v>
      </c>
      <c r="I7740">
        <v>2011</v>
      </c>
      <c r="J7740" t="s">
        <v>5356</v>
      </c>
      <c r="K7740" t="s">
        <v>6887</v>
      </c>
      <c r="L7740">
        <v>53693.404539999989</v>
      </c>
      <c r="M7740" s="10" t="str">
        <f>Data[[#This Row],[schedule]]&amp;" | "&amp;Data[[#This Row],[section]]</f>
        <v>SCHEDULE 23: REPORT ON INITIAL REGULATORY ASSET BASE VALUE | 23a: Regulatory Asset Base Value</v>
      </c>
      <c r="N7740" s="10" t="str">
        <f t="shared" si="121"/>
        <v>SCHEDULE 23: REPORT ON INITIAL REGULATORY ASSET BASE VALUE | 23a: Regulatory Asset Base Value | Unallocated RAB | Regulatory depreciation</v>
      </c>
    </row>
    <row r="7741" spans="1:14">
      <c r="A7741" t="s">
        <v>3</v>
      </c>
      <c r="B7741">
        <v>2011</v>
      </c>
      <c r="C7741" t="s">
        <v>5353</v>
      </c>
      <c r="D7741" t="s">
        <v>5354</v>
      </c>
      <c r="E7741" t="s">
        <v>81</v>
      </c>
      <c r="F7741" t="s">
        <v>310</v>
      </c>
      <c r="G7741">
        <v>24</v>
      </c>
      <c r="H7741" t="s">
        <v>155</v>
      </c>
      <c r="I7741">
        <v>2011</v>
      </c>
      <c r="J7741" t="s">
        <v>5356</v>
      </c>
      <c r="K7741" t="s">
        <v>6888</v>
      </c>
      <c r="L7741">
        <v>44061.408825114362</v>
      </c>
      <c r="M7741" s="10" t="str">
        <f>Data[[#This Row],[schedule]]&amp;" | "&amp;Data[[#This Row],[section]]</f>
        <v>SCHEDULE 23: REPORT ON INITIAL REGULATORY ASSET BASE VALUE | 23a: Regulatory Asset Base Value</v>
      </c>
      <c r="N7741" s="10" t="str">
        <f t="shared" si="121"/>
        <v>SCHEDULE 23: REPORT ON INITIAL REGULATORY ASSET BASE VALUE | 23a: Regulatory Asset Base Value | RAB | Regulatory depreciation</v>
      </c>
    </row>
    <row r="7742" spans="1:14">
      <c r="A7742" t="s">
        <v>3</v>
      </c>
      <c r="B7742">
        <v>2011</v>
      </c>
      <c r="C7742" t="s">
        <v>5353</v>
      </c>
      <c r="D7742" t="s">
        <v>5354</v>
      </c>
      <c r="E7742" t="s">
        <v>81</v>
      </c>
      <c r="F7742" t="s">
        <v>309</v>
      </c>
      <c r="G7742">
        <v>26</v>
      </c>
      <c r="H7742" t="s">
        <v>272</v>
      </c>
      <c r="I7742">
        <v>2011</v>
      </c>
      <c r="J7742" t="s">
        <v>5356</v>
      </c>
      <c r="K7742" t="s">
        <v>6889</v>
      </c>
      <c r="L7742">
        <v>20815.57918749189</v>
      </c>
      <c r="M7742" s="10" t="str">
        <f>Data[[#This Row],[schedule]]&amp;" | "&amp;Data[[#This Row],[section]]</f>
        <v>SCHEDULE 23: REPORT ON INITIAL REGULATORY ASSET BASE VALUE | 23a: Regulatory Asset Base Value</v>
      </c>
      <c r="N7742" s="10" t="str">
        <f t="shared" si="121"/>
        <v>SCHEDULE 23: REPORT ON INITIAL REGULATORY ASSET BASE VALUE | 23a: Regulatory Asset Base Value | Unallocated RAB | Indexed revaluations</v>
      </c>
    </row>
    <row r="7743" spans="1:14">
      <c r="A7743" t="s">
        <v>3</v>
      </c>
      <c r="B7743">
        <v>2011</v>
      </c>
      <c r="C7743" t="s">
        <v>5353</v>
      </c>
      <c r="D7743" t="s">
        <v>5354</v>
      </c>
      <c r="E7743" t="s">
        <v>81</v>
      </c>
      <c r="F7743" t="s">
        <v>310</v>
      </c>
      <c r="G7743">
        <v>26</v>
      </c>
      <c r="H7743" t="s">
        <v>272</v>
      </c>
      <c r="I7743">
        <v>2011</v>
      </c>
      <c r="J7743" t="s">
        <v>5356</v>
      </c>
      <c r="K7743" t="s">
        <v>6890</v>
      </c>
      <c r="L7743">
        <v>17738.518532158789</v>
      </c>
      <c r="M7743" s="10" t="str">
        <f>Data[[#This Row],[schedule]]&amp;" | "&amp;Data[[#This Row],[section]]</f>
        <v>SCHEDULE 23: REPORT ON INITIAL REGULATORY ASSET BASE VALUE | 23a: Regulatory Asset Base Value</v>
      </c>
      <c r="N7743" s="10" t="str">
        <f t="shared" si="121"/>
        <v>SCHEDULE 23: REPORT ON INITIAL REGULATORY ASSET BASE VALUE | 23a: Regulatory Asset Base Value | RAB | Indexed revaluations</v>
      </c>
    </row>
    <row r="7744" spans="1:14">
      <c r="A7744" t="s">
        <v>3</v>
      </c>
      <c r="B7744">
        <v>2011</v>
      </c>
      <c r="C7744" t="s">
        <v>5353</v>
      </c>
      <c r="D7744" t="s">
        <v>5354</v>
      </c>
      <c r="E7744" t="s">
        <v>81</v>
      </c>
      <c r="F7744" t="s">
        <v>309</v>
      </c>
      <c r="G7744">
        <v>27</v>
      </c>
      <c r="H7744" t="s">
        <v>273</v>
      </c>
      <c r="I7744">
        <v>2011</v>
      </c>
      <c r="J7744" t="s">
        <v>5356</v>
      </c>
      <c r="K7744" t="s">
        <v>458</v>
      </c>
      <c r="L7744">
        <v>0</v>
      </c>
      <c r="M7744" s="10" t="str">
        <f>Data[[#This Row],[schedule]]&amp;" | "&amp;Data[[#This Row],[section]]</f>
        <v>SCHEDULE 23: REPORT ON INITIAL REGULATORY ASSET BASE VALUE | 23a: Regulatory Asset Base Value</v>
      </c>
      <c r="N7744" s="10" t="str">
        <f t="shared" si="121"/>
        <v>SCHEDULE 23: REPORT ON INITIAL REGULATORY ASSET BASE VALUE | 23a: Regulatory Asset Base Value | Unallocated RAB | Non-indexed revaluations</v>
      </c>
    </row>
    <row r="7745" spans="1:14">
      <c r="A7745" t="s">
        <v>3</v>
      </c>
      <c r="B7745">
        <v>2011</v>
      </c>
      <c r="C7745" t="s">
        <v>5353</v>
      </c>
      <c r="D7745" t="s">
        <v>5354</v>
      </c>
      <c r="E7745" t="s">
        <v>81</v>
      </c>
      <c r="F7745" t="s">
        <v>310</v>
      </c>
      <c r="G7745">
        <v>27</v>
      </c>
      <c r="H7745" t="s">
        <v>273</v>
      </c>
      <c r="I7745">
        <v>2011</v>
      </c>
      <c r="J7745" t="s">
        <v>5356</v>
      </c>
      <c r="K7745" t="s">
        <v>458</v>
      </c>
      <c r="L7745">
        <v>0</v>
      </c>
      <c r="M7745" s="10" t="str">
        <f>Data[[#This Row],[schedule]]&amp;" | "&amp;Data[[#This Row],[section]]</f>
        <v>SCHEDULE 23: REPORT ON INITIAL REGULATORY ASSET BASE VALUE | 23a: Regulatory Asset Base Value</v>
      </c>
      <c r="N7745" s="10" t="str">
        <f t="shared" si="121"/>
        <v>SCHEDULE 23: REPORT ON INITIAL REGULATORY ASSET BASE VALUE | 23a: Regulatory Asset Base Value | RAB | Non-indexed revaluations</v>
      </c>
    </row>
    <row r="7746" spans="1:14">
      <c r="A7746" t="s">
        <v>3</v>
      </c>
      <c r="B7746">
        <v>2011</v>
      </c>
      <c r="C7746" t="s">
        <v>5353</v>
      </c>
      <c r="D7746" t="s">
        <v>5354</v>
      </c>
      <c r="E7746" t="s">
        <v>81</v>
      </c>
      <c r="F7746" t="s">
        <v>309</v>
      </c>
      <c r="G7746">
        <v>28</v>
      </c>
      <c r="H7746" t="s">
        <v>158</v>
      </c>
      <c r="I7746">
        <v>2011</v>
      </c>
      <c r="J7746" t="s">
        <v>5356</v>
      </c>
      <c r="K7746" t="s">
        <v>6889</v>
      </c>
      <c r="L7746">
        <v>20815.57918749189</v>
      </c>
      <c r="M7746" s="10" t="str">
        <f>Data[[#This Row],[schedule]]&amp;" | "&amp;Data[[#This Row],[section]]</f>
        <v>SCHEDULE 23: REPORT ON INITIAL REGULATORY ASSET BASE VALUE | 23a: Regulatory Asset Base Value</v>
      </c>
      <c r="N7746" s="10" t="str">
        <f t="shared" si="121"/>
        <v>SCHEDULE 23: REPORT ON INITIAL REGULATORY ASSET BASE VALUE | 23a: Regulatory Asset Base Value | Unallocated RAB | Total revaluations</v>
      </c>
    </row>
    <row r="7747" spans="1:14">
      <c r="A7747" t="s">
        <v>3</v>
      </c>
      <c r="B7747">
        <v>2011</v>
      </c>
      <c r="C7747" t="s">
        <v>5353</v>
      </c>
      <c r="D7747" t="s">
        <v>5354</v>
      </c>
      <c r="E7747" t="s">
        <v>81</v>
      </c>
      <c r="F7747" t="s">
        <v>310</v>
      </c>
      <c r="G7747">
        <v>28</v>
      </c>
      <c r="H7747" t="s">
        <v>158</v>
      </c>
      <c r="I7747">
        <v>2011</v>
      </c>
      <c r="J7747" t="s">
        <v>5356</v>
      </c>
      <c r="K7747" t="s">
        <v>6890</v>
      </c>
      <c r="L7747">
        <v>17738.518532158789</v>
      </c>
      <c r="M7747" s="10" t="str">
        <f>Data[[#This Row],[schedule]]&amp;" | "&amp;Data[[#This Row],[section]]</f>
        <v>SCHEDULE 23: REPORT ON INITIAL REGULATORY ASSET BASE VALUE | 23a: Regulatory Asset Base Value</v>
      </c>
      <c r="N7747" s="10" t="str">
        <f t="shared" si="121"/>
        <v>SCHEDULE 23: REPORT ON INITIAL REGULATORY ASSET BASE VALUE | 23a: Regulatory Asset Base Value | RAB | Total revaluations</v>
      </c>
    </row>
    <row r="7748" spans="1:14">
      <c r="A7748" t="s">
        <v>3</v>
      </c>
      <c r="B7748">
        <v>2011</v>
      </c>
      <c r="C7748" t="s">
        <v>5353</v>
      </c>
      <c r="D7748" t="s">
        <v>5354</v>
      </c>
      <c r="E7748" t="s">
        <v>81</v>
      </c>
      <c r="F7748" t="s">
        <v>309</v>
      </c>
      <c r="G7748">
        <v>30</v>
      </c>
      <c r="H7748" t="s">
        <v>274</v>
      </c>
      <c r="I7748">
        <v>2011</v>
      </c>
      <c r="J7748" t="s">
        <v>5356</v>
      </c>
      <c r="K7748" t="s">
        <v>6891</v>
      </c>
      <c r="L7748">
        <v>48394.704850000002</v>
      </c>
      <c r="M7748" s="10" t="str">
        <f>Data[[#This Row],[schedule]]&amp;" | "&amp;Data[[#This Row],[section]]</f>
        <v>SCHEDULE 23: REPORT ON INITIAL REGULATORY ASSET BASE VALUE | 23a: Regulatory Asset Base Value</v>
      </c>
      <c r="N7748" s="10" t="str">
        <f t="shared" si="121"/>
        <v>SCHEDULE 23: REPORT ON INITIAL REGULATORY ASSET BASE VALUE | 23a: Regulatory Asset Base Value | Unallocated RAB | Assets commissioned (other than below)</v>
      </c>
    </row>
    <row r="7749" spans="1:14">
      <c r="A7749" t="s">
        <v>3</v>
      </c>
      <c r="B7749">
        <v>2011</v>
      </c>
      <c r="C7749" t="s">
        <v>5353</v>
      </c>
      <c r="D7749" t="s">
        <v>5354</v>
      </c>
      <c r="E7749" t="s">
        <v>81</v>
      </c>
      <c r="F7749" t="s">
        <v>310</v>
      </c>
      <c r="G7749">
        <v>30</v>
      </c>
      <c r="H7749" t="s">
        <v>274</v>
      </c>
      <c r="I7749">
        <v>2011</v>
      </c>
      <c r="J7749" t="s">
        <v>5356</v>
      </c>
      <c r="K7749" t="s">
        <v>6892</v>
      </c>
      <c r="L7749">
        <v>30868.848945846101</v>
      </c>
      <c r="M7749" s="10" t="str">
        <f>Data[[#This Row],[schedule]]&amp;" | "&amp;Data[[#This Row],[section]]</f>
        <v>SCHEDULE 23: REPORT ON INITIAL REGULATORY ASSET BASE VALUE | 23a: Regulatory Asset Base Value</v>
      </c>
      <c r="N7749" s="10" t="str">
        <f t="shared" si="121"/>
        <v>SCHEDULE 23: REPORT ON INITIAL REGULATORY ASSET BASE VALUE | 23a: Regulatory Asset Base Value | RAB | Assets commissioned (other than below)</v>
      </c>
    </row>
    <row r="7750" spans="1:14">
      <c r="A7750" t="s">
        <v>3</v>
      </c>
      <c r="B7750">
        <v>2011</v>
      </c>
      <c r="C7750" t="s">
        <v>5353</v>
      </c>
      <c r="D7750" t="s">
        <v>5354</v>
      </c>
      <c r="E7750" t="s">
        <v>81</v>
      </c>
      <c r="F7750" t="s">
        <v>309</v>
      </c>
      <c r="G7750">
        <v>31</v>
      </c>
      <c r="H7750" t="s">
        <v>275</v>
      </c>
      <c r="I7750">
        <v>2011</v>
      </c>
      <c r="J7750" t="s">
        <v>5356</v>
      </c>
      <c r="K7750" t="s">
        <v>458</v>
      </c>
      <c r="L7750">
        <v>0</v>
      </c>
      <c r="M7750" s="10" t="str">
        <f>Data[[#This Row],[schedule]]&amp;" | "&amp;Data[[#This Row],[section]]</f>
        <v>SCHEDULE 23: REPORT ON INITIAL REGULATORY ASSET BASE VALUE | 23a: Regulatory Asset Base Value</v>
      </c>
      <c r="N7750" s="10" t="str">
        <f t="shared" si="121"/>
        <v>SCHEDULE 23: REPORT ON INITIAL REGULATORY ASSET BASE VALUE | 23a: Regulatory Asset Base Value | Unallocated RAB | Assets acquired from a regulated supplier</v>
      </c>
    </row>
    <row r="7751" spans="1:14">
      <c r="A7751" t="s">
        <v>3</v>
      </c>
      <c r="B7751">
        <v>2011</v>
      </c>
      <c r="C7751" t="s">
        <v>5353</v>
      </c>
      <c r="D7751" t="s">
        <v>5354</v>
      </c>
      <c r="E7751" t="s">
        <v>81</v>
      </c>
      <c r="F7751" t="s">
        <v>310</v>
      </c>
      <c r="G7751">
        <v>31</v>
      </c>
      <c r="H7751" t="s">
        <v>275</v>
      </c>
      <c r="I7751">
        <v>2011</v>
      </c>
      <c r="J7751" t="s">
        <v>5356</v>
      </c>
      <c r="K7751" t="s">
        <v>458</v>
      </c>
      <c r="L7751">
        <v>0</v>
      </c>
      <c r="M7751" s="10" t="str">
        <f>Data[[#This Row],[schedule]]&amp;" | "&amp;Data[[#This Row],[section]]</f>
        <v>SCHEDULE 23: REPORT ON INITIAL REGULATORY ASSET BASE VALUE | 23a: Regulatory Asset Base Value</v>
      </c>
      <c r="N7751" s="10" t="str">
        <f t="shared" si="121"/>
        <v>SCHEDULE 23: REPORT ON INITIAL REGULATORY ASSET BASE VALUE | 23a: Regulatory Asset Base Value | RAB | Assets acquired from a regulated supplier</v>
      </c>
    </row>
    <row r="7752" spans="1:14">
      <c r="A7752" t="s">
        <v>3</v>
      </c>
      <c r="B7752">
        <v>2011</v>
      </c>
      <c r="C7752" t="s">
        <v>5353</v>
      </c>
      <c r="D7752" t="s">
        <v>5354</v>
      </c>
      <c r="E7752" t="s">
        <v>81</v>
      </c>
      <c r="F7752" t="s">
        <v>309</v>
      </c>
      <c r="G7752">
        <v>32</v>
      </c>
      <c r="H7752" t="s">
        <v>276</v>
      </c>
      <c r="I7752">
        <v>2011</v>
      </c>
      <c r="J7752" t="s">
        <v>5356</v>
      </c>
      <c r="K7752" t="s">
        <v>458</v>
      </c>
      <c r="L7752">
        <v>0</v>
      </c>
      <c r="M7752" s="10" t="str">
        <f>Data[[#This Row],[schedule]]&amp;" | "&amp;Data[[#This Row],[section]]</f>
        <v>SCHEDULE 23: REPORT ON INITIAL REGULATORY ASSET BASE VALUE | 23a: Regulatory Asset Base Value</v>
      </c>
      <c r="N7752" s="10" t="str">
        <f t="shared" si="121"/>
        <v>SCHEDULE 23: REPORT ON INITIAL REGULATORY ASSET BASE VALUE | 23a: Regulatory Asset Base Value | Unallocated RAB | Assets acquired from a related party</v>
      </c>
    </row>
    <row r="7753" spans="1:14">
      <c r="A7753" t="s">
        <v>3</v>
      </c>
      <c r="B7753">
        <v>2011</v>
      </c>
      <c r="C7753" t="s">
        <v>5353</v>
      </c>
      <c r="D7753" t="s">
        <v>5354</v>
      </c>
      <c r="E7753" t="s">
        <v>81</v>
      </c>
      <c r="F7753" t="s">
        <v>310</v>
      </c>
      <c r="G7753">
        <v>32</v>
      </c>
      <c r="H7753" t="s">
        <v>276</v>
      </c>
      <c r="I7753">
        <v>2011</v>
      </c>
      <c r="J7753" t="s">
        <v>5356</v>
      </c>
      <c r="K7753" t="s">
        <v>458</v>
      </c>
      <c r="L7753">
        <v>0</v>
      </c>
      <c r="M7753" s="10" t="str">
        <f>Data[[#This Row],[schedule]]&amp;" | "&amp;Data[[#This Row],[section]]</f>
        <v>SCHEDULE 23: REPORT ON INITIAL REGULATORY ASSET BASE VALUE | 23a: Regulatory Asset Base Value</v>
      </c>
      <c r="N7753" s="10" t="str">
        <f t="shared" si="121"/>
        <v>SCHEDULE 23: REPORT ON INITIAL REGULATORY ASSET BASE VALUE | 23a: Regulatory Asset Base Value | RAB | Assets acquired from a related party</v>
      </c>
    </row>
    <row r="7754" spans="1:14">
      <c r="A7754" t="s">
        <v>3</v>
      </c>
      <c r="B7754">
        <v>2011</v>
      </c>
      <c r="C7754" t="s">
        <v>5353</v>
      </c>
      <c r="D7754" t="s">
        <v>5354</v>
      </c>
      <c r="E7754" t="s">
        <v>81</v>
      </c>
      <c r="F7754" t="s">
        <v>309</v>
      </c>
      <c r="G7754">
        <v>33</v>
      </c>
      <c r="H7754" t="s">
        <v>62</v>
      </c>
      <c r="I7754">
        <v>2011</v>
      </c>
      <c r="J7754" t="s">
        <v>5356</v>
      </c>
      <c r="K7754" t="s">
        <v>6891</v>
      </c>
      <c r="L7754">
        <v>48394.704850000002</v>
      </c>
      <c r="M7754" s="10" t="str">
        <f>Data[[#This Row],[schedule]]&amp;" | "&amp;Data[[#This Row],[section]]</f>
        <v>SCHEDULE 23: REPORT ON INITIAL REGULATORY ASSET BASE VALUE | 23a: Regulatory Asset Base Value</v>
      </c>
      <c r="N7754" s="10" t="str">
        <f t="shared" si="121"/>
        <v>SCHEDULE 23: REPORT ON INITIAL REGULATORY ASSET BASE VALUE | 23a: Regulatory Asset Base Value | Unallocated RAB | Assets commissioned</v>
      </c>
    </row>
    <row r="7755" spans="1:14">
      <c r="A7755" t="s">
        <v>3</v>
      </c>
      <c r="B7755">
        <v>2011</v>
      </c>
      <c r="C7755" t="s">
        <v>5353</v>
      </c>
      <c r="D7755" t="s">
        <v>5354</v>
      </c>
      <c r="E7755" t="s">
        <v>81</v>
      </c>
      <c r="F7755" t="s">
        <v>310</v>
      </c>
      <c r="G7755">
        <v>33</v>
      </c>
      <c r="H7755" t="s">
        <v>62</v>
      </c>
      <c r="I7755">
        <v>2011</v>
      </c>
      <c r="J7755" t="s">
        <v>5356</v>
      </c>
      <c r="K7755" t="s">
        <v>6892</v>
      </c>
      <c r="L7755">
        <v>30868.848945846101</v>
      </c>
      <c r="M7755" s="10" t="str">
        <f>Data[[#This Row],[schedule]]&amp;" | "&amp;Data[[#This Row],[section]]</f>
        <v>SCHEDULE 23: REPORT ON INITIAL REGULATORY ASSET BASE VALUE | 23a: Regulatory Asset Base Value</v>
      </c>
      <c r="N7755" s="10" t="str">
        <f t="shared" si="121"/>
        <v>SCHEDULE 23: REPORT ON INITIAL REGULATORY ASSET BASE VALUE | 23a: Regulatory Asset Base Value | RAB | Assets commissioned</v>
      </c>
    </row>
    <row r="7756" spans="1:14">
      <c r="A7756" t="s">
        <v>3</v>
      </c>
      <c r="B7756">
        <v>2011</v>
      </c>
      <c r="C7756" t="s">
        <v>5353</v>
      </c>
      <c r="D7756" t="s">
        <v>5354</v>
      </c>
      <c r="E7756" t="s">
        <v>81</v>
      </c>
      <c r="F7756" t="s">
        <v>309</v>
      </c>
      <c r="G7756">
        <v>35</v>
      </c>
      <c r="H7756" t="s">
        <v>278</v>
      </c>
      <c r="I7756">
        <v>2011</v>
      </c>
      <c r="J7756" t="s">
        <v>5356</v>
      </c>
      <c r="K7756" t="s">
        <v>6893</v>
      </c>
      <c r="L7756">
        <v>153.03944999999999</v>
      </c>
      <c r="M7756" s="10" t="str">
        <f>Data[[#This Row],[schedule]]&amp;" | "&amp;Data[[#This Row],[section]]</f>
        <v>SCHEDULE 23: REPORT ON INITIAL REGULATORY ASSET BASE VALUE | 23a: Regulatory Asset Base Value</v>
      </c>
      <c r="N7756" s="10" t="str">
        <f t="shared" si="121"/>
        <v>SCHEDULE 23: REPORT ON INITIAL REGULATORY ASSET BASE VALUE | 23a: Regulatory Asset Base Value | Unallocated RAB | Asset disposals (other)</v>
      </c>
    </row>
    <row r="7757" spans="1:14">
      <c r="A7757" t="s">
        <v>3</v>
      </c>
      <c r="B7757">
        <v>2011</v>
      </c>
      <c r="C7757" t="s">
        <v>5353</v>
      </c>
      <c r="D7757" t="s">
        <v>5354</v>
      </c>
      <c r="E7757" t="s">
        <v>81</v>
      </c>
      <c r="F7757" t="s">
        <v>310</v>
      </c>
      <c r="G7757">
        <v>35</v>
      </c>
      <c r="H7757" t="s">
        <v>278</v>
      </c>
      <c r="I7757">
        <v>2011</v>
      </c>
      <c r="J7757" t="s">
        <v>5356</v>
      </c>
      <c r="K7757" t="s">
        <v>6894</v>
      </c>
      <c r="L7757">
        <v>68.54648982267102</v>
      </c>
      <c r="M7757" s="10" t="str">
        <f>Data[[#This Row],[schedule]]&amp;" | "&amp;Data[[#This Row],[section]]</f>
        <v>SCHEDULE 23: REPORT ON INITIAL REGULATORY ASSET BASE VALUE | 23a: Regulatory Asset Base Value</v>
      </c>
      <c r="N7757" s="10" t="str">
        <f t="shared" si="121"/>
        <v>SCHEDULE 23: REPORT ON INITIAL REGULATORY ASSET BASE VALUE | 23a: Regulatory Asset Base Value | RAB | Asset disposals (other)</v>
      </c>
    </row>
    <row r="7758" spans="1:14">
      <c r="A7758" t="s">
        <v>3</v>
      </c>
      <c r="B7758">
        <v>2011</v>
      </c>
      <c r="C7758" t="s">
        <v>5353</v>
      </c>
      <c r="D7758" t="s">
        <v>5354</v>
      </c>
      <c r="E7758" t="s">
        <v>81</v>
      </c>
      <c r="F7758" t="s">
        <v>309</v>
      </c>
      <c r="G7758">
        <v>36</v>
      </c>
      <c r="H7758" t="s">
        <v>5385</v>
      </c>
      <c r="I7758">
        <v>2011</v>
      </c>
      <c r="J7758" t="s">
        <v>5356</v>
      </c>
      <c r="K7758" t="s">
        <v>458</v>
      </c>
      <c r="L7758">
        <v>0</v>
      </c>
      <c r="M7758" s="10" t="str">
        <f>Data[[#This Row],[schedule]]&amp;" | "&amp;Data[[#This Row],[section]]</f>
        <v>SCHEDULE 23: REPORT ON INITIAL REGULATORY ASSET BASE VALUE | 23a: Regulatory Asset Base Value</v>
      </c>
      <c r="N7758" s="10" t="str">
        <f t="shared" si="121"/>
        <v>SCHEDULE 23: REPORT ON INITIAL REGULATORY ASSET BASE VALUE | 23a: Regulatory Asset Base Value | Unallocated RAB | Assets disposed of to a regulated supplier</v>
      </c>
    </row>
    <row r="7759" spans="1:14">
      <c r="A7759" t="s">
        <v>3</v>
      </c>
      <c r="B7759">
        <v>2011</v>
      </c>
      <c r="C7759" t="s">
        <v>5353</v>
      </c>
      <c r="D7759" t="s">
        <v>5354</v>
      </c>
      <c r="E7759" t="s">
        <v>81</v>
      </c>
      <c r="F7759" t="s">
        <v>310</v>
      </c>
      <c r="G7759">
        <v>36</v>
      </c>
      <c r="H7759" t="s">
        <v>5385</v>
      </c>
      <c r="I7759">
        <v>2011</v>
      </c>
      <c r="J7759" t="s">
        <v>5356</v>
      </c>
      <c r="K7759" t="s">
        <v>458</v>
      </c>
      <c r="L7759">
        <v>0</v>
      </c>
      <c r="M7759" s="10" t="str">
        <f>Data[[#This Row],[schedule]]&amp;" | "&amp;Data[[#This Row],[section]]</f>
        <v>SCHEDULE 23: REPORT ON INITIAL REGULATORY ASSET BASE VALUE | 23a: Regulatory Asset Base Value</v>
      </c>
      <c r="N7759" s="10" t="str">
        <f t="shared" si="121"/>
        <v>SCHEDULE 23: REPORT ON INITIAL REGULATORY ASSET BASE VALUE | 23a: Regulatory Asset Base Value | RAB | Assets disposed of to a regulated supplier</v>
      </c>
    </row>
    <row r="7760" spans="1:14">
      <c r="A7760" t="s">
        <v>3</v>
      </c>
      <c r="B7760">
        <v>2011</v>
      </c>
      <c r="C7760" t="s">
        <v>5353</v>
      </c>
      <c r="D7760" t="s">
        <v>5354</v>
      </c>
      <c r="E7760" t="s">
        <v>81</v>
      </c>
      <c r="F7760" t="s">
        <v>309</v>
      </c>
      <c r="G7760">
        <v>37</v>
      </c>
      <c r="H7760" t="s">
        <v>5386</v>
      </c>
      <c r="I7760">
        <v>2011</v>
      </c>
      <c r="J7760" t="s">
        <v>5356</v>
      </c>
      <c r="K7760" t="s">
        <v>458</v>
      </c>
      <c r="L7760">
        <v>0</v>
      </c>
      <c r="M7760" s="10" t="str">
        <f>Data[[#This Row],[schedule]]&amp;" | "&amp;Data[[#This Row],[section]]</f>
        <v>SCHEDULE 23: REPORT ON INITIAL REGULATORY ASSET BASE VALUE | 23a: Regulatory Asset Base Value</v>
      </c>
      <c r="N7760" s="10" t="str">
        <f t="shared" si="121"/>
        <v>SCHEDULE 23: REPORT ON INITIAL REGULATORY ASSET BASE VALUE | 23a: Regulatory Asset Base Value | Unallocated RAB | Assets disposed of to a related party</v>
      </c>
    </row>
    <row r="7761" spans="1:14">
      <c r="A7761" t="s">
        <v>3</v>
      </c>
      <c r="B7761">
        <v>2011</v>
      </c>
      <c r="C7761" t="s">
        <v>5353</v>
      </c>
      <c r="D7761" t="s">
        <v>5354</v>
      </c>
      <c r="E7761" t="s">
        <v>81</v>
      </c>
      <c r="F7761" t="s">
        <v>310</v>
      </c>
      <c r="G7761">
        <v>37</v>
      </c>
      <c r="H7761" t="s">
        <v>5386</v>
      </c>
      <c r="I7761">
        <v>2011</v>
      </c>
      <c r="J7761" t="s">
        <v>5356</v>
      </c>
      <c r="K7761" t="s">
        <v>458</v>
      </c>
      <c r="L7761">
        <v>0</v>
      </c>
      <c r="M7761" s="10" t="str">
        <f>Data[[#This Row],[schedule]]&amp;" | "&amp;Data[[#This Row],[section]]</f>
        <v>SCHEDULE 23: REPORT ON INITIAL REGULATORY ASSET BASE VALUE | 23a: Regulatory Asset Base Value</v>
      </c>
      <c r="N7761" s="10" t="str">
        <f t="shared" si="121"/>
        <v>SCHEDULE 23: REPORT ON INITIAL REGULATORY ASSET BASE VALUE | 23a: Regulatory Asset Base Value | RAB | Assets disposed of to a related party</v>
      </c>
    </row>
    <row r="7762" spans="1:14">
      <c r="A7762" t="s">
        <v>3</v>
      </c>
      <c r="B7762">
        <v>2011</v>
      </c>
      <c r="C7762" t="s">
        <v>5353</v>
      </c>
      <c r="D7762" t="s">
        <v>5354</v>
      </c>
      <c r="E7762" t="s">
        <v>81</v>
      </c>
      <c r="F7762" t="s">
        <v>309</v>
      </c>
      <c r="G7762">
        <v>38</v>
      </c>
      <c r="H7762" t="s">
        <v>63</v>
      </c>
      <c r="I7762">
        <v>2011</v>
      </c>
      <c r="J7762" t="s">
        <v>5356</v>
      </c>
      <c r="K7762" t="s">
        <v>6893</v>
      </c>
      <c r="L7762">
        <v>153.03944999999999</v>
      </c>
      <c r="M7762" s="10" t="str">
        <f>Data[[#This Row],[schedule]]&amp;" | "&amp;Data[[#This Row],[section]]</f>
        <v>SCHEDULE 23: REPORT ON INITIAL REGULATORY ASSET BASE VALUE | 23a: Regulatory Asset Base Value</v>
      </c>
      <c r="N7762" s="10" t="str">
        <f t="shared" si="121"/>
        <v>SCHEDULE 23: REPORT ON INITIAL REGULATORY ASSET BASE VALUE | 23a: Regulatory Asset Base Value | Unallocated RAB | Asset disposals</v>
      </c>
    </row>
    <row r="7763" spans="1:14">
      <c r="A7763" t="s">
        <v>3</v>
      </c>
      <c r="B7763">
        <v>2011</v>
      </c>
      <c r="C7763" t="s">
        <v>5353</v>
      </c>
      <c r="D7763" t="s">
        <v>5354</v>
      </c>
      <c r="E7763" t="s">
        <v>81</v>
      </c>
      <c r="F7763" t="s">
        <v>310</v>
      </c>
      <c r="G7763">
        <v>38</v>
      </c>
      <c r="H7763" t="s">
        <v>63</v>
      </c>
      <c r="I7763">
        <v>2011</v>
      </c>
      <c r="J7763" t="s">
        <v>5356</v>
      </c>
      <c r="K7763" t="s">
        <v>6894</v>
      </c>
      <c r="L7763">
        <v>68.54648982267102</v>
      </c>
      <c r="M7763" s="10" t="str">
        <f>Data[[#This Row],[schedule]]&amp;" | "&amp;Data[[#This Row],[section]]</f>
        <v>SCHEDULE 23: REPORT ON INITIAL REGULATORY ASSET BASE VALUE | 23a: Regulatory Asset Base Value</v>
      </c>
      <c r="N7763" s="10" t="str">
        <f t="shared" si="121"/>
        <v>SCHEDULE 23: REPORT ON INITIAL REGULATORY ASSET BASE VALUE | 23a: Regulatory Asset Base Value | RAB | Asset disposals</v>
      </c>
    </row>
    <row r="7764" spans="1:14">
      <c r="A7764" t="s">
        <v>3</v>
      </c>
      <c r="B7764">
        <v>2011</v>
      </c>
      <c r="C7764" t="s">
        <v>5353</v>
      </c>
      <c r="D7764" t="s">
        <v>5354</v>
      </c>
      <c r="E7764" t="s">
        <v>81</v>
      </c>
      <c r="F7764" t="s">
        <v>309</v>
      </c>
      <c r="G7764">
        <v>40</v>
      </c>
      <c r="H7764" t="s">
        <v>281</v>
      </c>
      <c r="I7764">
        <v>2011</v>
      </c>
      <c r="J7764" t="s">
        <v>5356</v>
      </c>
      <c r="K7764" t="s">
        <v>6895</v>
      </c>
      <c r="L7764">
        <v>23632.401726719581</v>
      </c>
      <c r="M7764" s="10" t="str">
        <f>Data[[#This Row],[schedule]]&amp;" | "&amp;Data[[#This Row],[section]]</f>
        <v>SCHEDULE 23: REPORT ON INITIAL REGULATORY ASSET BASE VALUE | 23a: Regulatory Asset Base Value</v>
      </c>
      <c r="N7764" s="10" t="str">
        <f t="shared" si="121"/>
        <v>SCHEDULE 23: REPORT ON INITIAL REGULATORY ASSET BASE VALUE | 23a: Regulatory Asset Base Value | Unallocated RAB | Lost and found assets adjustment</v>
      </c>
    </row>
    <row r="7765" spans="1:14">
      <c r="A7765" t="s">
        <v>3</v>
      </c>
      <c r="B7765">
        <v>2011</v>
      </c>
      <c r="C7765" t="s">
        <v>5353</v>
      </c>
      <c r="D7765" t="s">
        <v>5354</v>
      </c>
      <c r="E7765" t="s">
        <v>81</v>
      </c>
      <c r="F7765" t="s">
        <v>310</v>
      </c>
      <c r="G7765">
        <v>40</v>
      </c>
      <c r="H7765" t="s">
        <v>281</v>
      </c>
      <c r="I7765">
        <v>2011</v>
      </c>
      <c r="J7765" t="s">
        <v>5356</v>
      </c>
      <c r="K7765" t="s">
        <v>6896</v>
      </c>
      <c r="L7765">
        <v>10354.36385210785</v>
      </c>
      <c r="M7765" s="10" t="str">
        <f>Data[[#This Row],[schedule]]&amp;" | "&amp;Data[[#This Row],[section]]</f>
        <v>SCHEDULE 23: REPORT ON INITIAL REGULATORY ASSET BASE VALUE | 23a: Regulatory Asset Base Value</v>
      </c>
      <c r="N7765" s="10" t="str">
        <f t="shared" si="121"/>
        <v>SCHEDULE 23: REPORT ON INITIAL REGULATORY ASSET BASE VALUE | 23a: Regulatory Asset Base Value | RAB | Lost and found assets adjustment</v>
      </c>
    </row>
    <row r="7766" spans="1:14">
      <c r="A7766" t="s">
        <v>3</v>
      </c>
      <c r="B7766">
        <v>2011</v>
      </c>
      <c r="C7766" t="s">
        <v>5353</v>
      </c>
      <c r="D7766" t="s">
        <v>5354</v>
      </c>
      <c r="E7766" t="s">
        <v>81</v>
      </c>
      <c r="F7766" t="s">
        <v>310</v>
      </c>
      <c r="G7766">
        <v>42</v>
      </c>
      <c r="H7766" t="s">
        <v>282</v>
      </c>
      <c r="I7766">
        <v>2011</v>
      </c>
      <c r="J7766" t="s">
        <v>5356</v>
      </c>
      <c r="K7766" t="s">
        <v>6897</v>
      </c>
      <c r="L7766">
        <v>-1.9790604710600002E-8</v>
      </c>
      <c r="M7766" s="10" t="str">
        <f>Data[[#This Row],[schedule]]&amp;" | "&amp;Data[[#This Row],[section]]</f>
        <v>SCHEDULE 23: REPORT ON INITIAL REGULATORY ASSET BASE VALUE | 23a: Regulatory Asset Base Value</v>
      </c>
      <c r="N7766" s="10" t="str">
        <f t="shared" si="121"/>
        <v>SCHEDULE 23: REPORT ON INITIAL REGULATORY ASSET BASE VALUE | 23a: Regulatory Asset Base Value | RAB | Adjustment resulting from cost allocation</v>
      </c>
    </row>
    <row r="7767" spans="1:14">
      <c r="A7767" t="s">
        <v>3</v>
      </c>
      <c r="B7767">
        <v>2011</v>
      </c>
      <c r="C7767" t="s">
        <v>5353</v>
      </c>
      <c r="D7767" t="s">
        <v>5354</v>
      </c>
      <c r="E7767" t="s">
        <v>81</v>
      </c>
      <c r="F7767" t="s">
        <v>309</v>
      </c>
      <c r="G7767">
        <v>44</v>
      </c>
      <c r="H7767" t="s">
        <v>5390</v>
      </c>
      <c r="I7767">
        <v>2011</v>
      </c>
      <c r="J7767" t="s">
        <v>5356</v>
      </c>
      <c r="K7767" t="s">
        <v>3256</v>
      </c>
      <c r="L7767">
        <v>1292314.1853197031</v>
      </c>
      <c r="M7767" s="10" t="str">
        <f>Data[[#This Row],[schedule]]&amp;" | "&amp;Data[[#This Row],[section]]</f>
        <v>SCHEDULE 23: REPORT ON INITIAL REGULATORY ASSET BASE VALUE | 23a: Regulatory Asset Base Value</v>
      </c>
      <c r="N7767" s="10" t="str">
        <f t="shared" si="121"/>
        <v>SCHEDULE 23: REPORT ON INITIAL REGULATORY ASSET BASE VALUE | 23a: Regulatory Asset Base Value | Unallocated RAB | RAB Value—year ended 2010</v>
      </c>
    </row>
    <row r="7768" spans="1:14">
      <c r="A7768" t="s">
        <v>3</v>
      </c>
      <c r="B7768">
        <v>2011</v>
      </c>
      <c r="C7768" t="s">
        <v>5353</v>
      </c>
      <c r="D7768" t="s">
        <v>5354</v>
      </c>
      <c r="E7768" t="s">
        <v>81</v>
      </c>
      <c r="F7768" t="s">
        <v>310</v>
      </c>
      <c r="G7768">
        <v>44</v>
      </c>
      <c r="H7768" t="s">
        <v>5390</v>
      </c>
      <c r="I7768">
        <v>2011</v>
      </c>
      <c r="J7768" t="s">
        <v>5356</v>
      </c>
      <c r="K7768" t="s">
        <v>3257</v>
      </c>
      <c r="L7768">
        <v>1082330.7060645809</v>
      </c>
      <c r="M7768" s="10" t="str">
        <f>Data[[#This Row],[schedule]]&amp;" | "&amp;Data[[#This Row],[section]]</f>
        <v>SCHEDULE 23: REPORT ON INITIAL REGULATORY ASSET BASE VALUE | 23a: Regulatory Asset Base Value</v>
      </c>
      <c r="N7768" s="10" t="str">
        <f t="shared" ref="N7768:N7831" si="122">SUBSTITUTE(SUBSTITUTE(SUBSTITUTE(C7768&amp;" | "&amp;D7768&amp;" | "&amp;E7768&amp;" | "&amp;F7768&amp;" | "&amp;H7768," |  |  | "," | ")," |  |  | "," | ")," |  | "," | ")</f>
        <v>SCHEDULE 23: REPORT ON INITIAL REGULATORY ASSET BASE VALUE | 23a: Regulatory Asset Base Value | RAB | RAB Value—year ended 2010</v>
      </c>
    </row>
    <row r="7769" spans="1:14">
      <c r="A7769" t="s">
        <v>3</v>
      </c>
      <c r="B7769">
        <v>2011</v>
      </c>
      <c r="C7769" t="s">
        <v>5353</v>
      </c>
      <c r="D7769" t="s">
        <v>5393</v>
      </c>
      <c r="E7769" t="s">
        <v>81</v>
      </c>
      <c r="F7769" t="s">
        <v>310</v>
      </c>
      <c r="G7769">
        <v>74</v>
      </c>
      <c r="H7769" t="s">
        <v>5394</v>
      </c>
      <c r="I7769">
        <v>2011</v>
      </c>
      <c r="J7769" t="s">
        <v>5356</v>
      </c>
      <c r="K7769" t="s">
        <v>6898</v>
      </c>
      <c r="L7769">
        <v>1081</v>
      </c>
      <c r="M7769" s="10" t="str">
        <f>Data[[#This Row],[schedule]]&amp;" | "&amp;Data[[#This Row],[section]]</f>
        <v>SCHEDULE 23: REPORT ON INITIAL REGULATORY ASSET BASE VALUE | 23b(i): Calculation of Revaluation Rate and Indexed Revaluation</v>
      </c>
      <c r="N7769" s="10" t="str">
        <f t="shared" si="122"/>
        <v>SCHEDULE 23: REPORT ON INITIAL REGULATORY ASSET BASE VALUE | 23b(i): Calculation of Revaluation Rate and Indexed Revaluation | RAB | CPI at CPI reference date—2009</v>
      </c>
    </row>
    <row r="7770" spans="1:14">
      <c r="A7770" t="s">
        <v>3</v>
      </c>
      <c r="B7770">
        <v>2011</v>
      </c>
      <c r="C7770" t="s">
        <v>5353</v>
      </c>
      <c r="D7770" t="s">
        <v>5393</v>
      </c>
      <c r="E7770" t="s">
        <v>81</v>
      </c>
      <c r="F7770" t="s">
        <v>310</v>
      </c>
      <c r="G7770">
        <v>75</v>
      </c>
      <c r="H7770" t="s">
        <v>5396</v>
      </c>
      <c r="I7770">
        <v>2011</v>
      </c>
      <c r="J7770" t="s">
        <v>5356</v>
      </c>
      <c r="K7770" t="s">
        <v>6899</v>
      </c>
      <c r="L7770">
        <v>1099</v>
      </c>
      <c r="M7770" s="10" t="str">
        <f>Data[[#This Row],[schedule]]&amp;" | "&amp;Data[[#This Row],[section]]</f>
        <v>SCHEDULE 23: REPORT ON INITIAL REGULATORY ASSET BASE VALUE | 23b(i): Calculation of Revaluation Rate and Indexed Revaluation</v>
      </c>
      <c r="N7770" s="10" t="str">
        <f t="shared" si="122"/>
        <v>SCHEDULE 23: REPORT ON INITIAL REGULATORY ASSET BASE VALUE | 23b(i): Calculation of Revaluation Rate and Indexed Revaluation | RAB | CPI at CPI reference date—2010</v>
      </c>
    </row>
    <row r="7771" spans="1:14">
      <c r="A7771" t="s">
        <v>3</v>
      </c>
      <c r="B7771">
        <v>2011</v>
      </c>
      <c r="C7771" t="s">
        <v>5353</v>
      </c>
      <c r="D7771" t="s">
        <v>5393</v>
      </c>
      <c r="E7771" t="s">
        <v>81</v>
      </c>
      <c r="F7771" t="s">
        <v>310</v>
      </c>
      <c r="G7771">
        <v>76</v>
      </c>
      <c r="H7771" t="s">
        <v>288</v>
      </c>
      <c r="I7771">
        <v>2011</v>
      </c>
      <c r="J7771" t="s">
        <v>5356</v>
      </c>
      <c r="K7771" t="s">
        <v>6900</v>
      </c>
      <c r="L7771">
        <v>1.6651248843663199E-2</v>
      </c>
      <c r="M7771" s="10" t="str">
        <f>Data[[#This Row],[schedule]]&amp;" | "&amp;Data[[#This Row],[section]]</f>
        <v>SCHEDULE 23: REPORT ON INITIAL REGULATORY ASSET BASE VALUE | 23b(i): Calculation of Revaluation Rate and Indexed Revaluation</v>
      </c>
      <c r="N7771" s="10" t="str">
        <f t="shared" si="122"/>
        <v>SCHEDULE 23: REPORT ON INITIAL REGULATORY ASSET BASE VALUE | 23b(i): Calculation of Revaluation Rate and Indexed Revaluation | RAB | Revaluation rate (%)</v>
      </c>
    </row>
    <row r="7772" spans="1:14">
      <c r="A7772" t="s">
        <v>3</v>
      </c>
      <c r="B7772">
        <v>2011</v>
      </c>
      <c r="C7772" t="s">
        <v>5353</v>
      </c>
      <c r="D7772" t="s">
        <v>5393</v>
      </c>
      <c r="E7772" t="s">
        <v>81</v>
      </c>
      <c r="F7772" t="s">
        <v>309</v>
      </c>
      <c r="G7772">
        <v>79</v>
      </c>
      <c r="H7772" t="s">
        <v>5372</v>
      </c>
      <c r="I7772">
        <v>2011</v>
      </c>
      <c r="J7772" t="s">
        <v>5356</v>
      </c>
      <c r="K7772" t="s">
        <v>6885</v>
      </c>
      <c r="L7772">
        <v>1253317.943545491</v>
      </c>
      <c r="M7772" s="10" t="str">
        <f>Data[[#This Row],[schedule]]&amp;" | "&amp;Data[[#This Row],[section]]</f>
        <v>SCHEDULE 23: REPORT ON INITIAL REGULATORY ASSET BASE VALUE | 23b(i): Calculation of Revaluation Rate and Indexed Revaluation</v>
      </c>
      <c r="N7772" s="10" t="str">
        <f t="shared" si="122"/>
        <v>SCHEDULE 23: REPORT ON INITIAL REGULATORY ASSET BASE VALUE | 23b(i): Calculation of Revaluation Rate and Indexed Revaluation | Unallocated RAB | Initial RAB value</v>
      </c>
    </row>
    <row r="7773" spans="1:14">
      <c r="A7773" t="s">
        <v>3</v>
      </c>
      <c r="B7773">
        <v>2011</v>
      </c>
      <c r="C7773" t="s">
        <v>5353</v>
      </c>
      <c r="D7773" t="s">
        <v>5393</v>
      </c>
      <c r="E7773" t="s">
        <v>81</v>
      </c>
      <c r="F7773" t="s">
        <v>310</v>
      </c>
      <c r="G7773">
        <v>79</v>
      </c>
      <c r="H7773" t="s">
        <v>5372</v>
      </c>
      <c r="I7773">
        <v>2011</v>
      </c>
      <c r="J7773" t="s">
        <v>5356</v>
      </c>
      <c r="K7773" t="s">
        <v>6886</v>
      </c>
      <c r="L7773">
        <v>1067498.930049425</v>
      </c>
      <c r="M7773" s="10" t="str">
        <f>Data[[#This Row],[schedule]]&amp;" | "&amp;Data[[#This Row],[section]]</f>
        <v>SCHEDULE 23: REPORT ON INITIAL REGULATORY ASSET BASE VALUE | 23b(i): Calculation of Revaluation Rate and Indexed Revaluation</v>
      </c>
      <c r="N7773" s="10" t="str">
        <f t="shared" si="122"/>
        <v>SCHEDULE 23: REPORT ON INITIAL REGULATORY ASSET BASE VALUE | 23b(i): Calculation of Revaluation Rate and Indexed Revaluation | RAB | Initial RAB value</v>
      </c>
    </row>
    <row r="7774" spans="1:14">
      <c r="A7774" t="s">
        <v>3</v>
      </c>
      <c r="B7774">
        <v>2011</v>
      </c>
      <c r="C7774" t="s">
        <v>5353</v>
      </c>
      <c r="D7774" t="s">
        <v>5393</v>
      </c>
      <c r="E7774" t="s">
        <v>81</v>
      </c>
      <c r="F7774" t="s">
        <v>309</v>
      </c>
      <c r="G7774">
        <v>80</v>
      </c>
      <c r="H7774" t="s">
        <v>289</v>
      </c>
      <c r="I7774">
        <v>2011</v>
      </c>
      <c r="J7774" t="s">
        <v>5356</v>
      </c>
      <c r="K7774" t="s">
        <v>458</v>
      </c>
      <c r="L7774">
        <v>0</v>
      </c>
      <c r="M7774" s="10" t="str">
        <f>Data[[#This Row],[schedule]]&amp;" | "&amp;Data[[#This Row],[section]]</f>
        <v>SCHEDULE 23: REPORT ON INITIAL REGULATORY ASSET BASE VALUE | 23b(i): Calculation of Revaluation Rate and Indexed Revaluation</v>
      </c>
      <c r="N7774" s="10" t="str">
        <f t="shared" si="122"/>
        <v>SCHEDULE 23: REPORT ON INITIAL REGULATORY ASSET BASE VALUE | 23b(i): Calculation of Revaluation Rate and Indexed Revaluation | Unallocated RAB | Revalued land</v>
      </c>
    </row>
    <row r="7775" spans="1:14">
      <c r="A7775" t="s">
        <v>3</v>
      </c>
      <c r="B7775">
        <v>2011</v>
      </c>
      <c r="C7775" t="s">
        <v>5353</v>
      </c>
      <c r="D7775" t="s">
        <v>5393</v>
      </c>
      <c r="E7775" t="s">
        <v>81</v>
      </c>
      <c r="F7775" t="s">
        <v>310</v>
      </c>
      <c r="G7775">
        <v>80</v>
      </c>
      <c r="H7775" t="s">
        <v>289</v>
      </c>
      <c r="I7775">
        <v>2011</v>
      </c>
      <c r="J7775" t="s">
        <v>5356</v>
      </c>
      <c r="K7775" t="s">
        <v>458</v>
      </c>
      <c r="L7775">
        <v>0</v>
      </c>
      <c r="M7775" s="10" t="str">
        <f>Data[[#This Row],[schedule]]&amp;" | "&amp;Data[[#This Row],[section]]</f>
        <v>SCHEDULE 23: REPORT ON INITIAL REGULATORY ASSET BASE VALUE | 23b(i): Calculation of Revaluation Rate and Indexed Revaluation</v>
      </c>
      <c r="N7775" s="10" t="str">
        <f t="shared" si="122"/>
        <v>SCHEDULE 23: REPORT ON INITIAL REGULATORY ASSET BASE VALUE | 23b(i): Calculation of Revaluation Rate and Indexed Revaluation | RAB | Revalued land</v>
      </c>
    </row>
    <row r="7776" spans="1:14">
      <c r="A7776" t="s">
        <v>3</v>
      </c>
      <c r="B7776">
        <v>2011</v>
      </c>
      <c r="C7776" t="s">
        <v>5353</v>
      </c>
      <c r="D7776" t="s">
        <v>5393</v>
      </c>
      <c r="E7776" t="s">
        <v>81</v>
      </c>
      <c r="F7776" t="s">
        <v>309</v>
      </c>
      <c r="G7776">
        <v>81</v>
      </c>
      <c r="H7776" t="s">
        <v>290</v>
      </c>
      <c r="I7776">
        <v>2011</v>
      </c>
      <c r="J7776" t="s">
        <v>5356</v>
      </c>
      <c r="K7776" t="s">
        <v>6901</v>
      </c>
      <c r="L7776">
        <v>3073.731780000001</v>
      </c>
      <c r="M7776" s="10" t="str">
        <f>Data[[#This Row],[schedule]]&amp;" | "&amp;Data[[#This Row],[section]]</f>
        <v>SCHEDULE 23: REPORT ON INITIAL REGULATORY ASSET BASE VALUE | 23b(i): Calculation of Revaluation Rate and Indexed Revaluation</v>
      </c>
      <c r="N7776" s="10" t="str">
        <f t="shared" si="122"/>
        <v>SCHEDULE 23: REPORT ON INITIAL REGULATORY ASSET BASE VALUE | 23b(i): Calculation of Revaluation Rate and Indexed Revaluation | Unallocated RAB | Assets with nil physical asset life</v>
      </c>
    </row>
    <row r="7777" spans="1:14">
      <c r="A7777" t="s">
        <v>3</v>
      </c>
      <c r="B7777">
        <v>2011</v>
      </c>
      <c r="C7777" t="s">
        <v>5353</v>
      </c>
      <c r="D7777" t="s">
        <v>5393</v>
      </c>
      <c r="E7777" t="s">
        <v>81</v>
      </c>
      <c r="F7777" t="s">
        <v>310</v>
      </c>
      <c r="G7777">
        <v>81</v>
      </c>
      <c r="H7777" t="s">
        <v>290</v>
      </c>
      <c r="I7777">
        <v>2011</v>
      </c>
      <c r="J7777" t="s">
        <v>5356</v>
      </c>
      <c r="K7777" t="s">
        <v>6902</v>
      </c>
      <c r="L7777">
        <v>2133.79837828372</v>
      </c>
      <c r="M7777" s="10" t="str">
        <f>Data[[#This Row],[schedule]]&amp;" | "&amp;Data[[#This Row],[section]]</f>
        <v>SCHEDULE 23: REPORT ON INITIAL REGULATORY ASSET BASE VALUE | 23b(i): Calculation of Revaluation Rate and Indexed Revaluation</v>
      </c>
      <c r="N7777" s="10" t="str">
        <f t="shared" si="122"/>
        <v>SCHEDULE 23: REPORT ON INITIAL REGULATORY ASSET BASE VALUE | 23b(i): Calculation of Revaluation Rate and Indexed Revaluation | RAB | Assets with nil physical asset life</v>
      </c>
    </row>
    <row r="7778" spans="1:14">
      <c r="A7778" t="s">
        <v>3</v>
      </c>
      <c r="B7778">
        <v>2011</v>
      </c>
      <c r="C7778" t="s">
        <v>5353</v>
      </c>
      <c r="D7778" t="s">
        <v>5393</v>
      </c>
      <c r="E7778" t="s">
        <v>81</v>
      </c>
      <c r="F7778" t="s">
        <v>309</v>
      </c>
      <c r="G7778">
        <v>82</v>
      </c>
      <c r="H7778" t="s">
        <v>63</v>
      </c>
      <c r="I7778">
        <v>2011</v>
      </c>
      <c r="J7778" t="s">
        <v>5356</v>
      </c>
      <c r="K7778" t="s">
        <v>6893</v>
      </c>
      <c r="L7778">
        <v>153.03944999999999</v>
      </c>
      <c r="M7778" s="10" t="str">
        <f>Data[[#This Row],[schedule]]&amp;" | "&amp;Data[[#This Row],[section]]</f>
        <v>SCHEDULE 23: REPORT ON INITIAL REGULATORY ASSET BASE VALUE | 23b(i): Calculation of Revaluation Rate and Indexed Revaluation</v>
      </c>
      <c r="N7778" s="10" t="str">
        <f t="shared" si="122"/>
        <v>SCHEDULE 23: REPORT ON INITIAL REGULATORY ASSET BASE VALUE | 23b(i): Calculation of Revaluation Rate and Indexed Revaluation | Unallocated RAB | Asset disposals</v>
      </c>
    </row>
    <row r="7779" spans="1:14">
      <c r="A7779" t="s">
        <v>3</v>
      </c>
      <c r="B7779">
        <v>2011</v>
      </c>
      <c r="C7779" t="s">
        <v>5353</v>
      </c>
      <c r="D7779" t="s">
        <v>5393</v>
      </c>
      <c r="E7779" t="s">
        <v>81</v>
      </c>
      <c r="F7779" t="s">
        <v>310</v>
      </c>
      <c r="G7779">
        <v>82</v>
      </c>
      <c r="H7779" t="s">
        <v>63</v>
      </c>
      <c r="I7779">
        <v>2011</v>
      </c>
      <c r="J7779" t="s">
        <v>5356</v>
      </c>
      <c r="K7779" t="s">
        <v>6894</v>
      </c>
      <c r="L7779">
        <v>68.54648982267102</v>
      </c>
      <c r="M7779" s="10" t="str">
        <f>Data[[#This Row],[schedule]]&amp;" | "&amp;Data[[#This Row],[section]]</f>
        <v>SCHEDULE 23: REPORT ON INITIAL REGULATORY ASSET BASE VALUE | 23b(i): Calculation of Revaluation Rate and Indexed Revaluation</v>
      </c>
      <c r="N7779" s="10" t="str">
        <f t="shared" si="122"/>
        <v>SCHEDULE 23: REPORT ON INITIAL REGULATORY ASSET BASE VALUE | 23b(i): Calculation of Revaluation Rate and Indexed Revaluation | RAB | Asset disposals</v>
      </c>
    </row>
    <row r="7780" spans="1:14">
      <c r="A7780" t="s">
        <v>3</v>
      </c>
      <c r="B7780">
        <v>2011</v>
      </c>
      <c r="C7780" t="s">
        <v>5353</v>
      </c>
      <c r="D7780" t="s">
        <v>5393</v>
      </c>
      <c r="E7780" t="s">
        <v>81</v>
      </c>
      <c r="F7780" t="s">
        <v>309</v>
      </c>
      <c r="G7780">
        <v>83</v>
      </c>
      <c r="H7780" t="s">
        <v>291</v>
      </c>
      <c r="I7780">
        <v>2011</v>
      </c>
      <c r="J7780" t="s">
        <v>5356</v>
      </c>
      <c r="K7780" t="s">
        <v>458</v>
      </c>
      <c r="L7780">
        <v>0</v>
      </c>
      <c r="M7780" s="10" t="str">
        <f>Data[[#This Row],[schedule]]&amp;" | "&amp;Data[[#This Row],[section]]</f>
        <v>SCHEDULE 23: REPORT ON INITIAL REGULATORY ASSET BASE VALUE | 23b(i): Calculation of Revaluation Rate and Indexed Revaluation</v>
      </c>
      <c r="N7780" s="10" t="str">
        <f t="shared" si="122"/>
        <v>SCHEDULE 23: REPORT ON INITIAL REGULATORY ASSET BASE VALUE | 23b(i): Calculation of Revaluation Rate and Indexed Revaluation | Unallocated RAB | Lost asset adjustment</v>
      </c>
    </row>
    <row r="7781" spans="1:14">
      <c r="A7781" t="s">
        <v>3</v>
      </c>
      <c r="B7781">
        <v>2011</v>
      </c>
      <c r="C7781" t="s">
        <v>5353</v>
      </c>
      <c r="D7781" t="s">
        <v>5393</v>
      </c>
      <c r="E7781" t="s">
        <v>81</v>
      </c>
      <c r="F7781" t="s">
        <v>310</v>
      </c>
      <c r="G7781">
        <v>83</v>
      </c>
      <c r="H7781" t="s">
        <v>291</v>
      </c>
      <c r="I7781">
        <v>2011</v>
      </c>
      <c r="J7781" t="s">
        <v>5356</v>
      </c>
      <c r="K7781" t="s">
        <v>458</v>
      </c>
      <c r="L7781">
        <v>0</v>
      </c>
      <c r="M7781" s="10" t="str">
        <f>Data[[#This Row],[schedule]]&amp;" | "&amp;Data[[#This Row],[section]]</f>
        <v>SCHEDULE 23: REPORT ON INITIAL REGULATORY ASSET BASE VALUE | 23b(i): Calculation of Revaluation Rate and Indexed Revaluation</v>
      </c>
      <c r="N7781" s="10" t="str">
        <f t="shared" si="122"/>
        <v>SCHEDULE 23: REPORT ON INITIAL REGULATORY ASSET BASE VALUE | 23b(i): Calculation of Revaluation Rate and Indexed Revaluation | RAB | Lost asset adjustment</v>
      </c>
    </row>
    <row r="7782" spans="1:14">
      <c r="A7782" t="s">
        <v>3</v>
      </c>
      <c r="B7782">
        <v>2011</v>
      </c>
      <c r="C7782" t="s">
        <v>5353</v>
      </c>
      <c r="D7782" t="s">
        <v>5393</v>
      </c>
      <c r="E7782" t="s">
        <v>81</v>
      </c>
      <c r="F7782" t="s">
        <v>309</v>
      </c>
      <c r="G7782">
        <v>84</v>
      </c>
      <c r="H7782" t="s">
        <v>156</v>
      </c>
      <c r="I7782">
        <v>2011</v>
      </c>
      <c r="J7782" t="s">
        <v>5356</v>
      </c>
      <c r="K7782" t="s">
        <v>6889</v>
      </c>
      <c r="L7782">
        <v>20815.57918749189</v>
      </c>
      <c r="M7782" s="10" t="str">
        <f>Data[[#This Row],[schedule]]&amp;" | "&amp;Data[[#This Row],[section]]</f>
        <v>SCHEDULE 23: REPORT ON INITIAL REGULATORY ASSET BASE VALUE | 23b(i): Calculation of Revaluation Rate and Indexed Revaluation</v>
      </c>
      <c r="N7782" s="10" t="str">
        <f t="shared" si="122"/>
        <v>SCHEDULE 23: REPORT ON INITIAL REGULATORY ASSET BASE VALUE | 23b(i): Calculation of Revaluation Rate and Indexed Revaluation | Unallocated RAB | Indexed revaluation</v>
      </c>
    </row>
    <row r="7783" spans="1:14">
      <c r="A7783" t="s">
        <v>3</v>
      </c>
      <c r="B7783">
        <v>2011</v>
      </c>
      <c r="C7783" t="s">
        <v>5353</v>
      </c>
      <c r="D7783" t="s">
        <v>5393</v>
      </c>
      <c r="E7783" t="s">
        <v>81</v>
      </c>
      <c r="F7783" t="s">
        <v>310</v>
      </c>
      <c r="G7783">
        <v>84</v>
      </c>
      <c r="H7783" t="s">
        <v>156</v>
      </c>
      <c r="I7783">
        <v>2011</v>
      </c>
      <c r="J7783" t="s">
        <v>5356</v>
      </c>
      <c r="K7783" t="s">
        <v>6890</v>
      </c>
      <c r="L7783">
        <v>17738.518532158789</v>
      </c>
      <c r="M7783" s="10" t="str">
        <f>Data[[#This Row],[schedule]]&amp;" | "&amp;Data[[#This Row],[section]]</f>
        <v>SCHEDULE 23: REPORT ON INITIAL REGULATORY ASSET BASE VALUE | 23b(i): Calculation of Revaluation Rate and Indexed Revaluation</v>
      </c>
      <c r="N7783" s="10" t="str">
        <f t="shared" si="122"/>
        <v>SCHEDULE 23: REPORT ON INITIAL REGULATORY ASSET BASE VALUE | 23b(i): Calculation of Revaluation Rate and Indexed Revaluation | RAB | Indexed revaluation</v>
      </c>
    </row>
    <row r="7784" spans="1:14">
      <c r="A7784" t="s">
        <v>3</v>
      </c>
      <c r="B7784">
        <v>2011</v>
      </c>
      <c r="C7784" t="s">
        <v>5353</v>
      </c>
      <c r="D7784" t="s">
        <v>5400</v>
      </c>
      <c r="E7784" t="s">
        <v>81</v>
      </c>
      <c r="F7784" t="s">
        <v>336</v>
      </c>
      <c r="G7784">
        <v>88</v>
      </c>
      <c r="H7784" t="s">
        <v>5364</v>
      </c>
      <c r="I7784">
        <v>2011</v>
      </c>
      <c r="J7784" t="s">
        <v>5356</v>
      </c>
      <c r="K7784" t="s">
        <v>6881</v>
      </c>
      <c r="L7784">
        <v>45405.527487630192</v>
      </c>
      <c r="M7784" s="10" t="str">
        <f>Data[[#This Row],[schedule]]&amp;" | "&amp;Data[[#This Row],[section]]</f>
        <v>SCHEDULE 23: REPORT ON INITIAL REGULATORY ASSET BASE VALUE | 23b(ii): Works Under Construction</v>
      </c>
      <c r="N7784" s="10" t="str">
        <f t="shared" si="122"/>
        <v>SCHEDULE 23: REPORT ON INITIAL REGULATORY ASSET BASE VALUE | 23b(ii): Works Under Construction | Unallocated works under construction | Works under construction—year ended 2009</v>
      </c>
    </row>
    <row r="7785" spans="1:14">
      <c r="A7785" t="s">
        <v>3</v>
      </c>
      <c r="B7785">
        <v>2011</v>
      </c>
      <c r="C7785" t="s">
        <v>5353</v>
      </c>
      <c r="D7785" t="s">
        <v>5400</v>
      </c>
      <c r="E7785" t="s">
        <v>81</v>
      </c>
      <c r="F7785" t="s">
        <v>337</v>
      </c>
      <c r="G7785">
        <v>88</v>
      </c>
      <c r="H7785" t="s">
        <v>5364</v>
      </c>
      <c r="I7785">
        <v>2011</v>
      </c>
      <c r="J7785" t="s">
        <v>5356</v>
      </c>
      <c r="K7785" t="s">
        <v>81</v>
      </c>
      <c r="M7785" s="10" t="str">
        <f>Data[[#This Row],[schedule]]&amp;" | "&amp;Data[[#This Row],[section]]</f>
        <v>SCHEDULE 23: REPORT ON INITIAL REGULATORY ASSET BASE VALUE | 23b(ii): Works Under Construction</v>
      </c>
      <c r="N7785" s="10" t="str">
        <f t="shared" si="122"/>
        <v>SCHEDULE 23: REPORT ON INITIAL REGULATORY ASSET BASE VALUE | 23b(ii): Works Under Construction | Allocated works under construction | Works under construction—year ended 2009</v>
      </c>
    </row>
    <row r="7786" spans="1:14">
      <c r="A7786" t="s">
        <v>3</v>
      </c>
      <c r="B7786">
        <v>2011</v>
      </c>
      <c r="C7786" t="s">
        <v>5353</v>
      </c>
      <c r="D7786" t="s">
        <v>5400</v>
      </c>
      <c r="E7786" t="s">
        <v>81</v>
      </c>
      <c r="F7786" t="s">
        <v>336</v>
      </c>
      <c r="G7786">
        <v>89</v>
      </c>
      <c r="H7786" t="s">
        <v>5370</v>
      </c>
      <c r="I7786">
        <v>2011</v>
      </c>
      <c r="J7786" t="s">
        <v>5356</v>
      </c>
      <c r="K7786" t="s">
        <v>458</v>
      </c>
      <c r="L7786">
        <v>0</v>
      </c>
      <c r="M7786" s="10" t="str">
        <f>Data[[#This Row],[schedule]]&amp;" | "&amp;Data[[#This Row],[section]]</f>
        <v>SCHEDULE 23: REPORT ON INITIAL REGULATORY ASSET BASE VALUE | 23b(ii): Works Under Construction</v>
      </c>
      <c r="N7786" s="10" t="str">
        <f t="shared" si="122"/>
        <v>SCHEDULE 23: REPORT ON INITIAL REGULATORY ASSET BASE VALUE | 23b(ii): Works Under Construction | Unallocated works under construction | MVAU valuation adjustment</v>
      </c>
    </row>
    <row r="7787" spans="1:14">
      <c r="A7787" t="s">
        <v>3</v>
      </c>
      <c r="B7787">
        <v>2011</v>
      </c>
      <c r="C7787" t="s">
        <v>5353</v>
      </c>
      <c r="D7787" t="s">
        <v>5400</v>
      </c>
      <c r="E7787" t="s">
        <v>81</v>
      </c>
      <c r="F7787" t="s">
        <v>337</v>
      </c>
      <c r="G7787">
        <v>89</v>
      </c>
      <c r="H7787" t="s">
        <v>5370</v>
      </c>
      <c r="I7787">
        <v>2011</v>
      </c>
      <c r="J7787" t="s">
        <v>5356</v>
      </c>
      <c r="K7787" t="s">
        <v>81</v>
      </c>
      <c r="M7787" s="10" t="str">
        <f>Data[[#This Row],[schedule]]&amp;" | "&amp;Data[[#This Row],[section]]</f>
        <v>SCHEDULE 23: REPORT ON INITIAL REGULATORY ASSET BASE VALUE | 23b(ii): Works Under Construction</v>
      </c>
      <c r="N7787" s="10" t="str">
        <f t="shared" si="122"/>
        <v>SCHEDULE 23: REPORT ON INITIAL REGULATORY ASSET BASE VALUE | 23b(ii): Works Under Construction | Allocated works under construction | MVAU valuation adjustment</v>
      </c>
    </row>
    <row r="7788" spans="1:14">
      <c r="A7788" t="s">
        <v>3</v>
      </c>
      <c r="B7788">
        <v>2011</v>
      </c>
      <c r="C7788" t="s">
        <v>5353</v>
      </c>
      <c r="D7788" t="s">
        <v>5400</v>
      </c>
      <c r="E7788" t="s">
        <v>81</v>
      </c>
      <c r="F7788" t="s">
        <v>336</v>
      </c>
      <c r="G7788">
        <v>90</v>
      </c>
      <c r="H7788" t="s">
        <v>5401</v>
      </c>
      <c r="I7788">
        <v>2011</v>
      </c>
      <c r="J7788" t="s">
        <v>5356</v>
      </c>
      <c r="K7788" t="s">
        <v>6881</v>
      </c>
      <c r="L7788">
        <v>45405.527487630192</v>
      </c>
      <c r="M7788" s="10" t="str">
        <f>Data[[#This Row],[schedule]]&amp;" | "&amp;Data[[#This Row],[section]]</f>
        <v>SCHEDULE 23: REPORT ON INITIAL REGULATORY ASSET BASE VALUE | 23b(ii): Works Under Construction</v>
      </c>
      <c r="N7788" s="10" t="str">
        <f t="shared" si="122"/>
        <v>SCHEDULE 23: REPORT ON INITIAL REGULATORY ASSET BASE VALUE | 23b(ii): Works Under Construction | Unallocated works under construction | Works under construction adjusted—year ended 2009</v>
      </c>
    </row>
    <row r="7789" spans="1:14">
      <c r="A7789" t="s">
        <v>3</v>
      </c>
      <c r="B7789">
        <v>2011</v>
      </c>
      <c r="C7789" t="s">
        <v>5353</v>
      </c>
      <c r="D7789" t="s">
        <v>5400</v>
      </c>
      <c r="E7789" t="s">
        <v>81</v>
      </c>
      <c r="F7789" t="s">
        <v>337</v>
      </c>
      <c r="G7789">
        <v>90</v>
      </c>
      <c r="H7789" t="s">
        <v>5401</v>
      </c>
      <c r="I7789">
        <v>2011</v>
      </c>
      <c r="J7789" t="s">
        <v>5356</v>
      </c>
      <c r="K7789" t="s">
        <v>6903</v>
      </c>
      <c r="L7789">
        <v>16266.332059931019</v>
      </c>
      <c r="M7789" s="10" t="str">
        <f>Data[[#This Row],[schedule]]&amp;" | "&amp;Data[[#This Row],[section]]</f>
        <v>SCHEDULE 23: REPORT ON INITIAL REGULATORY ASSET BASE VALUE | 23b(ii): Works Under Construction</v>
      </c>
      <c r="N7789" s="10" t="str">
        <f t="shared" si="122"/>
        <v>SCHEDULE 23: REPORT ON INITIAL REGULATORY ASSET BASE VALUE | 23b(ii): Works Under Construction | Allocated works under construction | Works under construction adjusted—year ended 2009</v>
      </c>
    </row>
    <row r="7790" spans="1:14">
      <c r="A7790" t="s">
        <v>3</v>
      </c>
      <c r="B7790">
        <v>2011</v>
      </c>
      <c r="C7790" t="s">
        <v>5353</v>
      </c>
      <c r="D7790" t="s">
        <v>5400</v>
      </c>
      <c r="E7790" t="s">
        <v>81</v>
      </c>
      <c r="F7790" t="s">
        <v>336</v>
      </c>
      <c r="G7790">
        <v>91</v>
      </c>
      <c r="H7790" t="s">
        <v>67</v>
      </c>
      <c r="I7790">
        <v>2011</v>
      </c>
      <c r="J7790" t="s">
        <v>5356</v>
      </c>
      <c r="K7790" t="s">
        <v>6904</v>
      </c>
      <c r="L7790">
        <v>45091.197822369839</v>
      </c>
      <c r="M7790" s="10" t="str">
        <f>Data[[#This Row],[schedule]]&amp;" | "&amp;Data[[#This Row],[section]]</f>
        <v>SCHEDULE 23: REPORT ON INITIAL REGULATORY ASSET BASE VALUE | 23b(ii): Works Under Construction</v>
      </c>
      <c r="N7790" s="10" t="str">
        <f t="shared" si="122"/>
        <v>SCHEDULE 23: REPORT ON INITIAL REGULATORY ASSET BASE VALUE | 23b(ii): Works Under Construction | Unallocated works under construction | Capital expenditure</v>
      </c>
    </row>
    <row r="7791" spans="1:14">
      <c r="A7791" t="s">
        <v>3</v>
      </c>
      <c r="B7791">
        <v>2011</v>
      </c>
      <c r="C7791" t="s">
        <v>5353</v>
      </c>
      <c r="D7791" t="s">
        <v>5400</v>
      </c>
      <c r="E7791" t="s">
        <v>81</v>
      </c>
      <c r="F7791" t="s">
        <v>337</v>
      </c>
      <c r="G7791">
        <v>91</v>
      </c>
      <c r="H7791" t="s">
        <v>67</v>
      </c>
      <c r="I7791">
        <v>2011</v>
      </c>
      <c r="J7791" t="s">
        <v>5356</v>
      </c>
      <c r="K7791" t="s">
        <v>6905</v>
      </c>
      <c r="L7791">
        <v>29546.650486811221</v>
      </c>
      <c r="M7791" s="10" t="str">
        <f>Data[[#This Row],[schedule]]&amp;" | "&amp;Data[[#This Row],[section]]</f>
        <v>SCHEDULE 23: REPORT ON INITIAL REGULATORY ASSET BASE VALUE | 23b(ii): Works Under Construction</v>
      </c>
      <c r="N7791" s="10" t="str">
        <f t="shared" si="122"/>
        <v>SCHEDULE 23: REPORT ON INITIAL REGULATORY ASSET BASE VALUE | 23b(ii): Works Under Construction | Allocated works under construction | Capital expenditure</v>
      </c>
    </row>
    <row r="7792" spans="1:14">
      <c r="A7792" t="s">
        <v>3</v>
      </c>
      <c r="B7792">
        <v>2011</v>
      </c>
      <c r="C7792" t="s">
        <v>5353</v>
      </c>
      <c r="D7792" t="s">
        <v>5400</v>
      </c>
      <c r="E7792" t="s">
        <v>81</v>
      </c>
      <c r="F7792" t="s">
        <v>336</v>
      </c>
      <c r="G7792">
        <v>92</v>
      </c>
      <c r="H7792" t="s">
        <v>62</v>
      </c>
      <c r="I7792">
        <v>2011</v>
      </c>
      <c r="J7792" t="s">
        <v>5356</v>
      </c>
      <c r="K7792" t="s">
        <v>6891</v>
      </c>
      <c r="L7792">
        <v>48394.704850000002</v>
      </c>
      <c r="M7792" s="10" t="str">
        <f>Data[[#This Row],[schedule]]&amp;" | "&amp;Data[[#This Row],[section]]</f>
        <v>SCHEDULE 23: REPORT ON INITIAL REGULATORY ASSET BASE VALUE | 23b(ii): Works Under Construction</v>
      </c>
      <c r="N7792" s="10" t="str">
        <f t="shared" si="122"/>
        <v>SCHEDULE 23: REPORT ON INITIAL REGULATORY ASSET BASE VALUE | 23b(ii): Works Under Construction | Unallocated works under construction | Assets commissioned</v>
      </c>
    </row>
    <row r="7793" spans="1:14">
      <c r="A7793" t="s">
        <v>3</v>
      </c>
      <c r="B7793">
        <v>2011</v>
      </c>
      <c r="C7793" t="s">
        <v>5353</v>
      </c>
      <c r="D7793" t="s">
        <v>5400</v>
      </c>
      <c r="E7793" t="s">
        <v>81</v>
      </c>
      <c r="F7793" t="s">
        <v>337</v>
      </c>
      <c r="G7793">
        <v>92</v>
      </c>
      <c r="H7793" t="s">
        <v>62</v>
      </c>
      <c r="I7793">
        <v>2011</v>
      </c>
      <c r="J7793" t="s">
        <v>5356</v>
      </c>
      <c r="K7793" t="s">
        <v>6892</v>
      </c>
      <c r="L7793">
        <v>30868.848945846101</v>
      </c>
      <c r="M7793" s="10" t="str">
        <f>Data[[#This Row],[schedule]]&amp;" | "&amp;Data[[#This Row],[section]]</f>
        <v>SCHEDULE 23: REPORT ON INITIAL REGULATORY ASSET BASE VALUE | 23b(ii): Works Under Construction</v>
      </c>
      <c r="N7793" s="10" t="str">
        <f t="shared" si="122"/>
        <v>SCHEDULE 23: REPORT ON INITIAL REGULATORY ASSET BASE VALUE | 23b(ii): Works Under Construction | Allocated works under construction | Assets commissioned</v>
      </c>
    </row>
    <row r="7794" spans="1:14">
      <c r="A7794" t="s">
        <v>3</v>
      </c>
      <c r="B7794">
        <v>2011</v>
      </c>
      <c r="C7794" t="s">
        <v>5353</v>
      </c>
      <c r="D7794" t="s">
        <v>5400</v>
      </c>
      <c r="E7794" t="s">
        <v>81</v>
      </c>
      <c r="F7794" t="s">
        <v>336</v>
      </c>
      <c r="G7794">
        <v>93</v>
      </c>
      <c r="H7794" t="s">
        <v>295</v>
      </c>
      <c r="I7794">
        <v>2011</v>
      </c>
      <c r="J7794" t="s">
        <v>5356</v>
      </c>
      <c r="K7794" t="s">
        <v>458</v>
      </c>
      <c r="L7794">
        <v>0</v>
      </c>
      <c r="M7794" s="10" t="str">
        <f>Data[[#This Row],[schedule]]&amp;" | "&amp;Data[[#This Row],[section]]</f>
        <v>SCHEDULE 23: REPORT ON INITIAL REGULATORY ASSET BASE VALUE | 23b(ii): Works Under Construction</v>
      </c>
      <c r="N7794" s="10" t="str">
        <f t="shared" si="122"/>
        <v>SCHEDULE 23: REPORT ON INITIAL REGULATORY ASSET BASE VALUE | 23b(ii): Works Under Construction | Unallocated works under construction | Offsetting revenue</v>
      </c>
    </row>
    <row r="7795" spans="1:14">
      <c r="A7795" t="s">
        <v>3</v>
      </c>
      <c r="B7795">
        <v>2011</v>
      </c>
      <c r="C7795" t="s">
        <v>5353</v>
      </c>
      <c r="D7795" t="s">
        <v>5400</v>
      </c>
      <c r="E7795" t="s">
        <v>81</v>
      </c>
      <c r="F7795" t="s">
        <v>337</v>
      </c>
      <c r="G7795">
        <v>93</v>
      </c>
      <c r="H7795" t="s">
        <v>295</v>
      </c>
      <c r="I7795">
        <v>2011</v>
      </c>
      <c r="J7795" t="s">
        <v>5356</v>
      </c>
      <c r="K7795" t="s">
        <v>458</v>
      </c>
      <c r="L7795">
        <v>0</v>
      </c>
      <c r="M7795" s="10" t="str">
        <f>Data[[#This Row],[schedule]]&amp;" | "&amp;Data[[#This Row],[section]]</f>
        <v>SCHEDULE 23: REPORT ON INITIAL REGULATORY ASSET BASE VALUE | 23b(ii): Works Under Construction</v>
      </c>
      <c r="N7795" s="10" t="str">
        <f t="shared" si="122"/>
        <v>SCHEDULE 23: REPORT ON INITIAL REGULATORY ASSET BASE VALUE | 23b(ii): Works Under Construction | Allocated works under construction | Offsetting revenue</v>
      </c>
    </row>
    <row r="7796" spans="1:14">
      <c r="A7796" t="s">
        <v>3</v>
      </c>
      <c r="B7796">
        <v>2011</v>
      </c>
      <c r="C7796" t="s">
        <v>5353</v>
      </c>
      <c r="D7796" t="s">
        <v>5400</v>
      </c>
      <c r="E7796" t="s">
        <v>81</v>
      </c>
      <c r="F7796" t="s">
        <v>337</v>
      </c>
      <c r="G7796">
        <v>94</v>
      </c>
      <c r="H7796" t="s">
        <v>282</v>
      </c>
      <c r="I7796">
        <v>2011</v>
      </c>
      <c r="J7796" t="s">
        <v>5356</v>
      </c>
      <c r="K7796" t="s">
        <v>458</v>
      </c>
      <c r="L7796">
        <v>0</v>
      </c>
      <c r="M7796" s="10" t="str">
        <f>Data[[#This Row],[schedule]]&amp;" | "&amp;Data[[#This Row],[section]]</f>
        <v>SCHEDULE 23: REPORT ON INITIAL REGULATORY ASSET BASE VALUE | 23b(ii): Works Under Construction</v>
      </c>
      <c r="N7796" s="10" t="str">
        <f t="shared" si="122"/>
        <v>SCHEDULE 23: REPORT ON INITIAL REGULATORY ASSET BASE VALUE | 23b(ii): Works Under Construction | Allocated works under construction | Adjustment resulting from cost allocation</v>
      </c>
    </row>
    <row r="7797" spans="1:14">
      <c r="A7797" t="s">
        <v>3</v>
      </c>
      <c r="B7797">
        <v>2011</v>
      </c>
      <c r="C7797" t="s">
        <v>5353</v>
      </c>
      <c r="D7797" t="s">
        <v>5400</v>
      </c>
      <c r="E7797" t="s">
        <v>81</v>
      </c>
      <c r="F7797" t="s">
        <v>336</v>
      </c>
      <c r="G7797">
        <v>95</v>
      </c>
      <c r="H7797" t="s">
        <v>5406</v>
      </c>
      <c r="I7797">
        <v>2011</v>
      </c>
      <c r="J7797" t="s">
        <v>5356</v>
      </c>
      <c r="K7797" t="s">
        <v>3278</v>
      </c>
      <c r="L7797">
        <v>42102.020460000043</v>
      </c>
      <c r="M7797" s="10" t="str">
        <f>Data[[#This Row],[schedule]]&amp;" | "&amp;Data[[#This Row],[section]]</f>
        <v>SCHEDULE 23: REPORT ON INITIAL REGULATORY ASSET BASE VALUE | 23b(ii): Works Under Construction</v>
      </c>
      <c r="N7797" s="10" t="str">
        <f t="shared" si="122"/>
        <v>SCHEDULE 23: REPORT ON INITIAL REGULATORY ASSET BASE VALUE | 23b(ii): Works Under Construction | Unallocated works under construction | Works under construction—year ended 2010</v>
      </c>
    </row>
    <row r="7798" spans="1:14">
      <c r="A7798" t="s">
        <v>3</v>
      </c>
      <c r="B7798">
        <v>2011</v>
      </c>
      <c r="C7798" t="s">
        <v>5353</v>
      </c>
      <c r="D7798" t="s">
        <v>5400</v>
      </c>
      <c r="E7798" t="s">
        <v>81</v>
      </c>
      <c r="F7798" t="s">
        <v>337</v>
      </c>
      <c r="G7798">
        <v>95</v>
      </c>
      <c r="H7798" t="s">
        <v>5406</v>
      </c>
      <c r="I7798">
        <v>2011</v>
      </c>
      <c r="J7798" t="s">
        <v>5356</v>
      </c>
      <c r="K7798" t="s">
        <v>3279</v>
      </c>
      <c r="L7798">
        <v>14944.13360089613</v>
      </c>
      <c r="M7798" s="10" t="str">
        <f>Data[[#This Row],[schedule]]&amp;" | "&amp;Data[[#This Row],[section]]</f>
        <v>SCHEDULE 23: REPORT ON INITIAL REGULATORY ASSET BASE VALUE | 23b(ii): Works Under Construction</v>
      </c>
      <c r="N7798" s="10" t="str">
        <f t="shared" si="122"/>
        <v>SCHEDULE 23: REPORT ON INITIAL REGULATORY ASSET BASE VALUE | 23b(ii): Works Under Construction | Allocated works under construction | Works under construction—year ended 2010</v>
      </c>
    </row>
    <row r="7799" spans="1:14">
      <c r="A7799" t="s">
        <v>3</v>
      </c>
      <c r="B7799">
        <v>2011</v>
      </c>
      <c r="C7799" t="s">
        <v>5353</v>
      </c>
      <c r="D7799" t="s">
        <v>5408</v>
      </c>
      <c r="E7799" t="s">
        <v>81</v>
      </c>
      <c r="F7799" t="s">
        <v>316</v>
      </c>
      <c r="G7799">
        <v>99</v>
      </c>
      <c r="H7799" t="s">
        <v>5362</v>
      </c>
      <c r="I7799">
        <v>2011</v>
      </c>
      <c r="J7799" t="s">
        <v>5356</v>
      </c>
      <c r="K7799" t="s">
        <v>6906</v>
      </c>
      <c r="L7799">
        <v>150929.59668985891</v>
      </c>
      <c r="M7799" s="10" t="str">
        <f>Data[[#This Row],[schedule]]&amp;" | "&amp;Data[[#This Row],[section]]</f>
        <v>SCHEDULE 23: REPORT ON INITIAL REGULATORY ASSET BASE VALUE | 23b(iii): Assets Held for Future Use</v>
      </c>
      <c r="N7799" s="10" t="str">
        <f t="shared" si="122"/>
        <v>SCHEDULE 23: REPORT ON INITIAL REGULATORY ASSET BASE VALUE | 23b(iii): Assets Held for Future Use | Base Value | Assets held for future use—year ended 2009</v>
      </c>
    </row>
    <row r="7800" spans="1:14">
      <c r="A7800" t="s">
        <v>3</v>
      </c>
      <c r="B7800">
        <v>2011</v>
      </c>
      <c r="C7800" t="s">
        <v>5353</v>
      </c>
      <c r="D7800" t="s">
        <v>5408</v>
      </c>
      <c r="E7800" t="s">
        <v>81</v>
      </c>
      <c r="F7800" t="s">
        <v>317</v>
      </c>
      <c r="G7800">
        <v>99</v>
      </c>
      <c r="H7800" t="s">
        <v>5362</v>
      </c>
      <c r="I7800">
        <v>2011</v>
      </c>
      <c r="J7800" t="s">
        <v>5356</v>
      </c>
      <c r="K7800" t="s">
        <v>458</v>
      </c>
      <c r="L7800">
        <v>0</v>
      </c>
      <c r="M7800" s="10" t="str">
        <f>Data[[#This Row],[schedule]]&amp;" | "&amp;Data[[#This Row],[section]]</f>
        <v>SCHEDULE 23: REPORT ON INITIAL REGULATORY ASSET BASE VALUE | 23b(iii): Assets Held for Future Use</v>
      </c>
      <c r="N7800" s="10" t="str">
        <f t="shared" si="122"/>
        <v>SCHEDULE 23: REPORT ON INITIAL REGULATORY ASSET BASE VALUE | 23b(iii): Assets Held for Future Use | Holding Costs | Assets held for future use—year ended 2009</v>
      </c>
    </row>
    <row r="7801" spans="1:14">
      <c r="A7801" t="s">
        <v>3</v>
      </c>
      <c r="B7801">
        <v>2011</v>
      </c>
      <c r="C7801" t="s">
        <v>5353</v>
      </c>
      <c r="D7801" t="s">
        <v>5408</v>
      </c>
      <c r="E7801" t="s">
        <v>81</v>
      </c>
      <c r="F7801" t="s">
        <v>318</v>
      </c>
      <c r="G7801">
        <v>99</v>
      </c>
      <c r="H7801" t="s">
        <v>5362</v>
      </c>
      <c r="I7801">
        <v>2011</v>
      </c>
      <c r="J7801" t="s">
        <v>5356</v>
      </c>
      <c r="K7801" t="s">
        <v>458</v>
      </c>
      <c r="L7801">
        <v>0</v>
      </c>
      <c r="M7801" s="10" t="str">
        <f>Data[[#This Row],[schedule]]&amp;" | "&amp;Data[[#This Row],[section]]</f>
        <v>SCHEDULE 23: REPORT ON INITIAL REGULATORY ASSET BASE VALUE | 23b(iii): Assets Held for Future Use</v>
      </c>
      <c r="N7801" s="10" t="str">
        <f t="shared" si="122"/>
        <v>SCHEDULE 23: REPORT ON INITIAL REGULATORY ASSET BASE VALUE | 23b(iii): Assets Held for Future Use | Net Revenues | Assets held for future use—year ended 2009</v>
      </c>
    </row>
    <row r="7802" spans="1:14">
      <c r="A7802" t="s">
        <v>3</v>
      </c>
      <c r="B7802">
        <v>2011</v>
      </c>
      <c r="C7802" t="s">
        <v>5353</v>
      </c>
      <c r="D7802" t="s">
        <v>5408</v>
      </c>
      <c r="E7802" t="s">
        <v>81</v>
      </c>
      <c r="F7802" t="s">
        <v>319</v>
      </c>
      <c r="G7802">
        <v>99</v>
      </c>
      <c r="H7802" t="s">
        <v>5362</v>
      </c>
      <c r="I7802">
        <v>2011</v>
      </c>
      <c r="J7802" t="s">
        <v>5356</v>
      </c>
      <c r="K7802" t="s">
        <v>458</v>
      </c>
      <c r="L7802">
        <v>0</v>
      </c>
      <c r="M7802" s="10" t="str">
        <f>Data[[#This Row],[schedule]]&amp;" | "&amp;Data[[#This Row],[section]]</f>
        <v>SCHEDULE 23: REPORT ON INITIAL REGULATORY ASSET BASE VALUE | 23b(iii): Assets Held for Future Use</v>
      </c>
      <c r="N7802" s="10" t="str">
        <f t="shared" si="122"/>
        <v>SCHEDULE 23: REPORT ON INITIAL REGULATORY ASSET BASE VALUE | 23b(iii): Assets Held for Future Use | Tracking Revaluations | Assets held for future use—year ended 2009</v>
      </c>
    </row>
    <row r="7803" spans="1:14">
      <c r="A7803" t="s">
        <v>3</v>
      </c>
      <c r="B7803">
        <v>2011</v>
      </c>
      <c r="C7803" t="s">
        <v>5353</v>
      </c>
      <c r="D7803" t="s">
        <v>5408</v>
      </c>
      <c r="E7803" t="s">
        <v>81</v>
      </c>
      <c r="F7803" t="s">
        <v>60</v>
      </c>
      <c r="G7803">
        <v>99</v>
      </c>
      <c r="H7803" t="s">
        <v>5362</v>
      </c>
      <c r="I7803">
        <v>2011</v>
      </c>
      <c r="J7803" t="s">
        <v>5356</v>
      </c>
      <c r="K7803" t="s">
        <v>6906</v>
      </c>
      <c r="L7803">
        <v>150929.59668985891</v>
      </c>
      <c r="M7803" s="10" t="str">
        <f>Data[[#This Row],[schedule]]&amp;" | "&amp;Data[[#This Row],[section]]</f>
        <v>SCHEDULE 23: REPORT ON INITIAL REGULATORY ASSET BASE VALUE | 23b(iii): Assets Held for Future Use</v>
      </c>
      <c r="N7803" s="10" t="str">
        <f t="shared" si="122"/>
        <v>SCHEDULE 23: REPORT ON INITIAL REGULATORY ASSET BASE VALUE | 23b(iii): Assets Held for Future Use | Total | Assets held for future use—year ended 2009</v>
      </c>
    </row>
    <row r="7804" spans="1:14">
      <c r="A7804" t="s">
        <v>3</v>
      </c>
      <c r="B7804">
        <v>2011</v>
      </c>
      <c r="C7804" t="s">
        <v>5353</v>
      </c>
      <c r="D7804" t="s">
        <v>5408</v>
      </c>
      <c r="E7804" t="s">
        <v>81</v>
      </c>
      <c r="F7804" t="s">
        <v>316</v>
      </c>
      <c r="G7804">
        <v>100</v>
      </c>
      <c r="H7804" t="s">
        <v>298</v>
      </c>
      <c r="I7804">
        <v>2011</v>
      </c>
      <c r="J7804" t="s">
        <v>5356</v>
      </c>
      <c r="K7804" t="s">
        <v>458</v>
      </c>
      <c r="L7804">
        <v>0</v>
      </c>
      <c r="M7804" s="10" t="str">
        <f>Data[[#This Row],[schedule]]&amp;" | "&amp;Data[[#This Row],[section]]</f>
        <v>SCHEDULE 23: REPORT ON INITIAL REGULATORY ASSET BASE VALUE | 23b(iii): Assets Held for Future Use</v>
      </c>
      <c r="N7804" s="10" t="str">
        <f t="shared" si="122"/>
        <v>SCHEDULE 23: REPORT ON INITIAL REGULATORY ASSET BASE VALUE | 23b(iii): Assets Held for Future Use | Base Value | Assets held for future use—additions¹</v>
      </c>
    </row>
    <row r="7805" spans="1:14">
      <c r="A7805" t="s">
        <v>3</v>
      </c>
      <c r="B7805">
        <v>2011</v>
      </c>
      <c r="C7805" t="s">
        <v>5353</v>
      </c>
      <c r="D7805" t="s">
        <v>5408</v>
      </c>
      <c r="E7805" t="s">
        <v>81</v>
      </c>
      <c r="F7805" t="s">
        <v>317</v>
      </c>
      <c r="G7805">
        <v>100</v>
      </c>
      <c r="H7805" t="s">
        <v>298</v>
      </c>
      <c r="I7805">
        <v>2011</v>
      </c>
      <c r="J7805" t="s">
        <v>5356</v>
      </c>
      <c r="K7805" t="s">
        <v>3311</v>
      </c>
      <c r="L7805">
        <v>14909.23307093533</v>
      </c>
      <c r="M7805" s="10" t="str">
        <f>Data[[#This Row],[schedule]]&amp;" | "&amp;Data[[#This Row],[section]]</f>
        <v>SCHEDULE 23: REPORT ON INITIAL REGULATORY ASSET BASE VALUE | 23b(iii): Assets Held for Future Use</v>
      </c>
      <c r="N7805" s="10" t="str">
        <f t="shared" si="122"/>
        <v>SCHEDULE 23: REPORT ON INITIAL REGULATORY ASSET BASE VALUE | 23b(iii): Assets Held for Future Use | Holding Costs | Assets held for future use—additions¹</v>
      </c>
    </row>
    <row r="7806" spans="1:14">
      <c r="A7806" t="s">
        <v>3</v>
      </c>
      <c r="B7806">
        <v>2011</v>
      </c>
      <c r="C7806" t="s">
        <v>5353</v>
      </c>
      <c r="D7806" t="s">
        <v>5408</v>
      </c>
      <c r="E7806" t="s">
        <v>81</v>
      </c>
      <c r="F7806" t="s">
        <v>318</v>
      </c>
      <c r="G7806">
        <v>100</v>
      </c>
      <c r="H7806" t="s">
        <v>298</v>
      </c>
      <c r="I7806">
        <v>2011</v>
      </c>
      <c r="J7806" t="s">
        <v>5356</v>
      </c>
      <c r="K7806" t="s">
        <v>3312</v>
      </c>
      <c r="L7806">
        <v>547.97946000000002</v>
      </c>
      <c r="M7806" s="10" t="str">
        <f>Data[[#This Row],[schedule]]&amp;" | "&amp;Data[[#This Row],[section]]</f>
        <v>SCHEDULE 23: REPORT ON INITIAL REGULATORY ASSET BASE VALUE | 23b(iii): Assets Held for Future Use</v>
      </c>
      <c r="N7806" s="10" t="str">
        <f t="shared" si="122"/>
        <v>SCHEDULE 23: REPORT ON INITIAL REGULATORY ASSET BASE VALUE | 23b(iii): Assets Held for Future Use | Net Revenues | Assets held for future use—additions¹</v>
      </c>
    </row>
    <row r="7807" spans="1:14">
      <c r="A7807" t="s">
        <v>3</v>
      </c>
      <c r="B7807">
        <v>2011</v>
      </c>
      <c r="C7807" t="s">
        <v>5353</v>
      </c>
      <c r="D7807" t="s">
        <v>5408</v>
      </c>
      <c r="E7807" t="s">
        <v>81</v>
      </c>
      <c r="F7807" t="s">
        <v>319</v>
      </c>
      <c r="G7807">
        <v>100</v>
      </c>
      <c r="H7807" t="s">
        <v>298</v>
      </c>
      <c r="I7807">
        <v>2011</v>
      </c>
      <c r="J7807" t="s">
        <v>5356</v>
      </c>
      <c r="K7807" t="s">
        <v>3313</v>
      </c>
      <c r="L7807">
        <v>-2465.9365080909829</v>
      </c>
      <c r="M7807" s="10" t="str">
        <f>Data[[#This Row],[schedule]]&amp;" | "&amp;Data[[#This Row],[section]]</f>
        <v>SCHEDULE 23: REPORT ON INITIAL REGULATORY ASSET BASE VALUE | 23b(iii): Assets Held for Future Use</v>
      </c>
      <c r="N7807" s="10" t="str">
        <f t="shared" si="122"/>
        <v>SCHEDULE 23: REPORT ON INITIAL REGULATORY ASSET BASE VALUE | 23b(iii): Assets Held for Future Use | Tracking Revaluations | Assets held for future use—additions¹</v>
      </c>
    </row>
    <row r="7808" spans="1:14">
      <c r="A7808" t="s">
        <v>3</v>
      </c>
      <c r="B7808">
        <v>2011</v>
      </c>
      <c r="C7808" t="s">
        <v>5353</v>
      </c>
      <c r="D7808" t="s">
        <v>5408</v>
      </c>
      <c r="E7808" t="s">
        <v>81</v>
      </c>
      <c r="F7808" t="s">
        <v>60</v>
      </c>
      <c r="G7808">
        <v>100</v>
      </c>
      <c r="H7808" t="s">
        <v>298</v>
      </c>
      <c r="I7808">
        <v>2011</v>
      </c>
      <c r="J7808" t="s">
        <v>5356</v>
      </c>
      <c r="K7808" t="s">
        <v>6907</v>
      </c>
      <c r="L7808">
        <v>11895.317102844339</v>
      </c>
      <c r="M7808" s="10" t="str">
        <f>Data[[#This Row],[schedule]]&amp;" | "&amp;Data[[#This Row],[section]]</f>
        <v>SCHEDULE 23: REPORT ON INITIAL REGULATORY ASSET BASE VALUE | 23b(iii): Assets Held for Future Use</v>
      </c>
      <c r="N7808" s="10" t="str">
        <f t="shared" si="122"/>
        <v>SCHEDULE 23: REPORT ON INITIAL REGULATORY ASSET BASE VALUE | 23b(iii): Assets Held for Future Use | Total | Assets held for future use—additions¹</v>
      </c>
    </row>
    <row r="7809" spans="1:14">
      <c r="A7809" t="s">
        <v>3</v>
      </c>
      <c r="B7809">
        <v>2011</v>
      </c>
      <c r="C7809" t="s">
        <v>5353</v>
      </c>
      <c r="D7809" t="s">
        <v>5408</v>
      </c>
      <c r="E7809" t="s">
        <v>81</v>
      </c>
      <c r="F7809" t="s">
        <v>316</v>
      </c>
      <c r="G7809">
        <v>101</v>
      </c>
      <c r="H7809" t="s">
        <v>299</v>
      </c>
      <c r="I7809">
        <v>2011</v>
      </c>
      <c r="J7809" t="s">
        <v>5356</v>
      </c>
      <c r="K7809" t="s">
        <v>458</v>
      </c>
      <c r="L7809">
        <v>0</v>
      </c>
      <c r="M7809" s="10" t="str">
        <f>Data[[#This Row],[schedule]]&amp;" | "&amp;Data[[#This Row],[section]]</f>
        <v>SCHEDULE 23: REPORT ON INITIAL REGULATORY ASSET BASE VALUE | 23b(iii): Assets Held for Future Use</v>
      </c>
      <c r="N7809" s="10" t="str">
        <f t="shared" si="122"/>
        <v>SCHEDULE 23: REPORT ON INITIAL REGULATORY ASSET BASE VALUE | 23b(iii): Assets Held for Future Use | Base Value | Transfer to works under construction</v>
      </c>
    </row>
    <row r="7810" spans="1:14">
      <c r="A7810" t="s">
        <v>3</v>
      </c>
      <c r="B7810">
        <v>2011</v>
      </c>
      <c r="C7810" t="s">
        <v>5353</v>
      </c>
      <c r="D7810" t="s">
        <v>5408</v>
      </c>
      <c r="E7810" t="s">
        <v>81</v>
      </c>
      <c r="F7810" t="s">
        <v>317</v>
      </c>
      <c r="G7810">
        <v>101</v>
      </c>
      <c r="H7810" t="s">
        <v>299</v>
      </c>
      <c r="I7810">
        <v>2011</v>
      </c>
      <c r="J7810" t="s">
        <v>5356</v>
      </c>
      <c r="K7810" t="s">
        <v>458</v>
      </c>
      <c r="L7810">
        <v>0</v>
      </c>
      <c r="M7810" s="10" t="str">
        <f>Data[[#This Row],[schedule]]&amp;" | "&amp;Data[[#This Row],[section]]</f>
        <v>SCHEDULE 23: REPORT ON INITIAL REGULATORY ASSET BASE VALUE | 23b(iii): Assets Held for Future Use</v>
      </c>
      <c r="N7810" s="10" t="str">
        <f t="shared" si="122"/>
        <v>SCHEDULE 23: REPORT ON INITIAL REGULATORY ASSET BASE VALUE | 23b(iii): Assets Held for Future Use | Holding Costs | Transfer to works under construction</v>
      </c>
    </row>
    <row r="7811" spans="1:14">
      <c r="A7811" t="s">
        <v>3</v>
      </c>
      <c r="B7811">
        <v>2011</v>
      </c>
      <c r="C7811" t="s">
        <v>5353</v>
      </c>
      <c r="D7811" t="s">
        <v>5408</v>
      </c>
      <c r="E7811" t="s">
        <v>81</v>
      </c>
      <c r="F7811" t="s">
        <v>318</v>
      </c>
      <c r="G7811">
        <v>101</v>
      </c>
      <c r="H7811" t="s">
        <v>299</v>
      </c>
      <c r="I7811">
        <v>2011</v>
      </c>
      <c r="J7811" t="s">
        <v>5356</v>
      </c>
      <c r="K7811" t="s">
        <v>458</v>
      </c>
      <c r="L7811">
        <v>0</v>
      </c>
      <c r="M7811" s="10" t="str">
        <f>Data[[#This Row],[schedule]]&amp;" | "&amp;Data[[#This Row],[section]]</f>
        <v>SCHEDULE 23: REPORT ON INITIAL REGULATORY ASSET BASE VALUE | 23b(iii): Assets Held for Future Use</v>
      </c>
      <c r="N7811" s="10" t="str">
        <f t="shared" si="122"/>
        <v>SCHEDULE 23: REPORT ON INITIAL REGULATORY ASSET BASE VALUE | 23b(iii): Assets Held for Future Use | Net Revenues | Transfer to works under construction</v>
      </c>
    </row>
    <row r="7812" spans="1:14">
      <c r="A7812" t="s">
        <v>3</v>
      </c>
      <c r="B7812">
        <v>2011</v>
      </c>
      <c r="C7812" t="s">
        <v>5353</v>
      </c>
      <c r="D7812" t="s">
        <v>5408</v>
      </c>
      <c r="E7812" t="s">
        <v>81</v>
      </c>
      <c r="F7812" t="s">
        <v>319</v>
      </c>
      <c r="G7812">
        <v>101</v>
      </c>
      <c r="H7812" t="s">
        <v>299</v>
      </c>
      <c r="I7812">
        <v>2011</v>
      </c>
      <c r="J7812" t="s">
        <v>5356</v>
      </c>
      <c r="K7812" t="s">
        <v>458</v>
      </c>
      <c r="L7812">
        <v>0</v>
      </c>
      <c r="M7812" s="10" t="str">
        <f>Data[[#This Row],[schedule]]&amp;" | "&amp;Data[[#This Row],[section]]</f>
        <v>SCHEDULE 23: REPORT ON INITIAL REGULATORY ASSET BASE VALUE | 23b(iii): Assets Held for Future Use</v>
      </c>
      <c r="N7812" s="10" t="str">
        <f t="shared" si="122"/>
        <v>SCHEDULE 23: REPORT ON INITIAL REGULATORY ASSET BASE VALUE | 23b(iii): Assets Held for Future Use | Tracking Revaluations | Transfer to works under construction</v>
      </c>
    </row>
    <row r="7813" spans="1:14">
      <c r="A7813" t="s">
        <v>3</v>
      </c>
      <c r="B7813">
        <v>2011</v>
      </c>
      <c r="C7813" t="s">
        <v>5353</v>
      </c>
      <c r="D7813" t="s">
        <v>5408</v>
      </c>
      <c r="E7813" t="s">
        <v>81</v>
      </c>
      <c r="F7813" t="s">
        <v>60</v>
      </c>
      <c r="G7813">
        <v>101</v>
      </c>
      <c r="H7813" t="s">
        <v>299</v>
      </c>
      <c r="I7813">
        <v>2011</v>
      </c>
      <c r="J7813" t="s">
        <v>5356</v>
      </c>
      <c r="K7813" t="s">
        <v>458</v>
      </c>
      <c r="L7813">
        <v>0</v>
      </c>
      <c r="M7813" s="10" t="str">
        <f>Data[[#This Row],[schedule]]&amp;" | "&amp;Data[[#This Row],[section]]</f>
        <v>SCHEDULE 23: REPORT ON INITIAL REGULATORY ASSET BASE VALUE | 23b(iii): Assets Held for Future Use</v>
      </c>
      <c r="N7813" s="10" t="str">
        <f t="shared" si="122"/>
        <v>SCHEDULE 23: REPORT ON INITIAL REGULATORY ASSET BASE VALUE | 23b(iii): Assets Held for Future Use | Total | Transfer to works under construction</v>
      </c>
    </row>
    <row r="7814" spans="1:14">
      <c r="A7814" t="s">
        <v>3</v>
      </c>
      <c r="B7814">
        <v>2011</v>
      </c>
      <c r="C7814" t="s">
        <v>5353</v>
      </c>
      <c r="D7814" t="s">
        <v>5408</v>
      </c>
      <c r="E7814" t="s">
        <v>81</v>
      </c>
      <c r="F7814" t="s">
        <v>316</v>
      </c>
      <c r="G7814">
        <v>102</v>
      </c>
      <c r="H7814" t="s">
        <v>300</v>
      </c>
      <c r="I7814">
        <v>2011</v>
      </c>
      <c r="J7814" t="s">
        <v>5356</v>
      </c>
      <c r="K7814" t="s">
        <v>6908</v>
      </c>
      <c r="L7814">
        <v>2283.3282879692292</v>
      </c>
      <c r="M7814" s="10" t="str">
        <f>Data[[#This Row],[schedule]]&amp;" | "&amp;Data[[#This Row],[section]]</f>
        <v>SCHEDULE 23: REPORT ON INITIAL REGULATORY ASSET BASE VALUE | 23b(iii): Assets Held for Future Use</v>
      </c>
      <c r="N7814" s="10" t="str">
        <f t="shared" si="122"/>
        <v>SCHEDULE 23: REPORT ON INITIAL REGULATORY ASSET BASE VALUE | 23b(iii): Assets Held for Future Use | Base Value | Assets held for future use—disposals</v>
      </c>
    </row>
    <row r="7815" spans="1:14">
      <c r="A7815" t="s">
        <v>3</v>
      </c>
      <c r="B7815">
        <v>2011</v>
      </c>
      <c r="C7815" t="s">
        <v>5353</v>
      </c>
      <c r="D7815" t="s">
        <v>5408</v>
      </c>
      <c r="E7815" t="s">
        <v>81</v>
      </c>
      <c r="F7815" t="s">
        <v>317</v>
      </c>
      <c r="G7815">
        <v>102</v>
      </c>
      <c r="H7815" t="s">
        <v>300</v>
      </c>
      <c r="I7815">
        <v>2011</v>
      </c>
      <c r="J7815" t="s">
        <v>5356</v>
      </c>
      <c r="K7815" t="s">
        <v>458</v>
      </c>
      <c r="L7815">
        <v>0</v>
      </c>
      <c r="M7815" s="10" t="str">
        <f>Data[[#This Row],[schedule]]&amp;" | "&amp;Data[[#This Row],[section]]</f>
        <v>SCHEDULE 23: REPORT ON INITIAL REGULATORY ASSET BASE VALUE | 23b(iii): Assets Held for Future Use</v>
      </c>
      <c r="N7815" s="10" t="str">
        <f t="shared" si="122"/>
        <v>SCHEDULE 23: REPORT ON INITIAL REGULATORY ASSET BASE VALUE | 23b(iii): Assets Held for Future Use | Holding Costs | Assets held for future use—disposals</v>
      </c>
    </row>
    <row r="7816" spans="1:14">
      <c r="A7816" t="s">
        <v>3</v>
      </c>
      <c r="B7816">
        <v>2011</v>
      </c>
      <c r="C7816" t="s">
        <v>5353</v>
      </c>
      <c r="D7816" t="s">
        <v>5408</v>
      </c>
      <c r="E7816" t="s">
        <v>81</v>
      </c>
      <c r="F7816" t="s">
        <v>318</v>
      </c>
      <c r="G7816">
        <v>102</v>
      </c>
      <c r="H7816" t="s">
        <v>300</v>
      </c>
      <c r="I7816">
        <v>2011</v>
      </c>
      <c r="J7816" t="s">
        <v>5356</v>
      </c>
      <c r="K7816" t="s">
        <v>458</v>
      </c>
      <c r="L7816">
        <v>0</v>
      </c>
      <c r="M7816" s="10" t="str">
        <f>Data[[#This Row],[schedule]]&amp;" | "&amp;Data[[#This Row],[section]]</f>
        <v>SCHEDULE 23: REPORT ON INITIAL REGULATORY ASSET BASE VALUE | 23b(iii): Assets Held for Future Use</v>
      </c>
      <c r="N7816" s="10" t="str">
        <f t="shared" si="122"/>
        <v>SCHEDULE 23: REPORT ON INITIAL REGULATORY ASSET BASE VALUE | 23b(iii): Assets Held for Future Use | Net Revenues | Assets held for future use—disposals</v>
      </c>
    </row>
    <row r="7817" spans="1:14">
      <c r="A7817" t="s">
        <v>3</v>
      </c>
      <c r="B7817">
        <v>2011</v>
      </c>
      <c r="C7817" t="s">
        <v>5353</v>
      </c>
      <c r="D7817" t="s">
        <v>5408</v>
      </c>
      <c r="E7817" t="s">
        <v>81</v>
      </c>
      <c r="F7817" t="s">
        <v>319</v>
      </c>
      <c r="G7817">
        <v>102</v>
      </c>
      <c r="H7817" t="s">
        <v>300</v>
      </c>
      <c r="I7817">
        <v>2011</v>
      </c>
      <c r="J7817" t="s">
        <v>5356</v>
      </c>
      <c r="K7817" t="s">
        <v>458</v>
      </c>
      <c r="L7817">
        <v>0</v>
      </c>
      <c r="M7817" s="10" t="str">
        <f>Data[[#This Row],[schedule]]&amp;" | "&amp;Data[[#This Row],[section]]</f>
        <v>SCHEDULE 23: REPORT ON INITIAL REGULATORY ASSET BASE VALUE | 23b(iii): Assets Held for Future Use</v>
      </c>
      <c r="N7817" s="10" t="str">
        <f t="shared" si="122"/>
        <v>SCHEDULE 23: REPORT ON INITIAL REGULATORY ASSET BASE VALUE | 23b(iii): Assets Held for Future Use | Tracking Revaluations | Assets held for future use—disposals</v>
      </c>
    </row>
    <row r="7818" spans="1:14">
      <c r="A7818" t="s">
        <v>3</v>
      </c>
      <c r="B7818">
        <v>2011</v>
      </c>
      <c r="C7818" t="s">
        <v>5353</v>
      </c>
      <c r="D7818" t="s">
        <v>5408</v>
      </c>
      <c r="E7818" t="s">
        <v>81</v>
      </c>
      <c r="F7818" t="s">
        <v>60</v>
      </c>
      <c r="G7818">
        <v>102</v>
      </c>
      <c r="H7818" t="s">
        <v>300</v>
      </c>
      <c r="I7818">
        <v>2011</v>
      </c>
      <c r="J7818" t="s">
        <v>5356</v>
      </c>
      <c r="K7818" t="s">
        <v>6908</v>
      </c>
      <c r="L7818">
        <v>2283.3282879692292</v>
      </c>
      <c r="M7818" s="10" t="str">
        <f>Data[[#This Row],[schedule]]&amp;" | "&amp;Data[[#This Row],[section]]</f>
        <v>SCHEDULE 23: REPORT ON INITIAL REGULATORY ASSET BASE VALUE | 23b(iii): Assets Held for Future Use</v>
      </c>
      <c r="N7818" s="10" t="str">
        <f t="shared" si="122"/>
        <v>SCHEDULE 23: REPORT ON INITIAL REGULATORY ASSET BASE VALUE | 23b(iii): Assets Held for Future Use | Total | Assets held for future use—disposals</v>
      </c>
    </row>
    <row r="7819" spans="1:14">
      <c r="A7819" t="s">
        <v>3</v>
      </c>
      <c r="B7819">
        <v>2011</v>
      </c>
      <c r="C7819" t="s">
        <v>5353</v>
      </c>
      <c r="D7819" t="s">
        <v>5408</v>
      </c>
      <c r="E7819" t="s">
        <v>81</v>
      </c>
      <c r="F7819" t="s">
        <v>316</v>
      </c>
      <c r="G7819">
        <v>103</v>
      </c>
      <c r="H7819" t="s">
        <v>5413</v>
      </c>
      <c r="I7819">
        <v>2011</v>
      </c>
      <c r="J7819" t="s">
        <v>5356</v>
      </c>
      <c r="K7819" t="s">
        <v>6909</v>
      </c>
      <c r="L7819">
        <v>148646.26840188971</v>
      </c>
      <c r="M7819" s="10" t="str">
        <f>Data[[#This Row],[schedule]]&amp;" | "&amp;Data[[#This Row],[section]]</f>
        <v>SCHEDULE 23: REPORT ON INITIAL REGULATORY ASSET BASE VALUE | 23b(iii): Assets Held for Future Use</v>
      </c>
      <c r="N7819" s="10" t="str">
        <f t="shared" si="122"/>
        <v>SCHEDULE 23: REPORT ON INITIAL REGULATORY ASSET BASE VALUE | 23b(iii): Assets Held for Future Use | Base Value | Assets held for future use—year ended 2010²</v>
      </c>
    </row>
    <row r="7820" spans="1:14">
      <c r="A7820" t="s">
        <v>3</v>
      </c>
      <c r="B7820">
        <v>2011</v>
      </c>
      <c r="C7820" t="s">
        <v>5353</v>
      </c>
      <c r="D7820" t="s">
        <v>5408</v>
      </c>
      <c r="E7820" t="s">
        <v>81</v>
      </c>
      <c r="F7820" t="s">
        <v>317</v>
      </c>
      <c r="G7820">
        <v>103</v>
      </c>
      <c r="H7820" t="s">
        <v>5413</v>
      </c>
      <c r="I7820">
        <v>2011</v>
      </c>
      <c r="J7820" t="s">
        <v>5356</v>
      </c>
      <c r="K7820" t="s">
        <v>3311</v>
      </c>
      <c r="L7820">
        <v>14909.23307093533</v>
      </c>
      <c r="M7820" s="10" t="str">
        <f>Data[[#This Row],[schedule]]&amp;" | "&amp;Data[[#This Row],[section]]</f>
        <v>SCHEDULE 23: REPORT ON INITIAL REGULATORY ASSET BASE VALUE | 23b(iii): Assets Held for Future Use</v>
      </c>
      <c r="N7820" s="10" t="str">
        <f t="shared" si="122"/>
        <v>SCHEDULE 23: REPORT ON INITIAL REGULATORY ASSET BASE VALUE | 23b(iii): Assets Held for Future Use | Holding Costs | Assets held for future use—year ended 2010²</v>
      </c>
    </row>
    <row r="7821" spans="1:14">
      <c r="A7821" t="s">
        <v>3</v>
      </c>
      <c r="B7821">
        <v>2011</v>
      </c>
      <c r="C7821" t="s">
        <v>5353</v>
      </c>
      <c r="D7821" t="s">
        <v>5408</v>
      </c>
      <c r="E7821" t="s">
        <v>81</v>
      </c>
      <c r="F7821" t="s">
        <v>318</v>
      </c>
      <c r="G7821">
        <v>103</v>
      </c>
      <c r="H7821" t="s">
        <v>5413</v>
      </c>
      <c r="I7821">
        <v>2011</v>
      </c>
      <c r="J7821" t="s">
        <v>5356</v>
      </c>
      <c r="K7821" t="s">
        <v>3312</v>
      </c>
      <c r="L7821">
        <v>547.97946000000002</v>
      </c>
      <c r="M7821" s="10" t="str">
        <f>Data[[#This Row],[schedule]]&amp;" | "&amp;Data[[#This Row],[section]]</f>
        <v>SCHEDULE 23: REPORT ON INITIAL REGULATORY ASSET BASE VALUE | 23b(iii): Assets Held for Future Use</v>
      </c>
      <c r="N7821" s="10" t="str">
        <f t="shared" si="122"/>
        <v>SCHEDULE 23: REPORT ON INITIAL REGULATORY ASSET BASE VALUE | 23b(iii): Assets Held for Future Use | Net Revenues | Assets held for future use—year ended 2010²</v>
      </c>
    </row>
    <row r="7822" spans="1:14">
      <c r="A7822" t="s">
        <v>3</v>
      </c>
      <c r="B7822">
        <v>2011</v>
      </c>
      <c r="C7822" t="s">
        <v>5353</v>
      </c>
      <c r="D7822" t="s">
        <v>5408</v>
      </c>
      <c r="E7822" t="s">
        <v>81</v>
      </c>
      <c r="F7822" t="s">
        <v>319</v>
      </c>
      <c r="G7822">
        <v>103</v>
      </c>
      <c r="H7822" t="s">
        <v>5413</v>
      </c>
      <c r="I7822">
        <v>2011</v>
      </c>
      <c r="J7822" t="s">
        <v>5356</v>
      </c>
      <c r="K7822" t="s">
        <v>3313</v>
      </c>
      <c r="L7822">
        <v>-2465.9365080909829</v>
      </c>
      <c r="M7822" s="10" t="str">
        <f>Data[[#This Row],[schedule]]&amp;" | "&amp;Data[[#This Row],[section]]</f>
        <v>SCHEDULE 23: REPORT ON INITIAL REGULATORY ASSET BASE VALUE | 23b(iii): Assets Held for Future Use</v>
      </c>
      <c r="N7822" s="10" t="str">
        <f t="shared" si="122"/>
        <v>SCHEDULE 23: REPORT ON INITIAL REGULATORY ASSET BASE VALUE | 23b(iii): Assets Held for Future Use | Tracking Revaluations | Assets held for future use—year ended 2010²</v>
      </c>
    </row>
    <row r="7823" spans="1:14">
      <c r="A7823" t="s">
        <v>3</v>
      </c>
      <c r="B7823">
        <v>2011</v>
      </c>
      <c r="C7823" t="s">
        <v>5353</v>
      </c>
      <c r="D7823" t="s">
        <v>5408</v>
      </c>
      <c r="E7823" t="s">
        <v>81</v>
      </c>
      <c r="F7823" t="s">
        <v>60</v>
      </c>
      <c r="G7823">
        <v>103</v>
      </c>
      <c r="H7823" t="s">
        <v>5413</v>
      </c>
      <c r="I7823">
        <v>2011</v>
      </c>
      <c r="J7823" t="s">
        <v>5356</v>
      </c>
      <c r="K7823" t="s">
        <v>6910</v>
      </c>
      <c r="L7823">
        <v>160541.58550473399</v>
      </c>
      <c r="M7823" s="10" t="str">
        <f>Data[[#This Row],[schedule]]&amp;" | "&amp;Data[[#This Row],[section]]</f>
        <v>SCHEDULE 23: REPORT ON INITIAL REGULATORY ASSET BASE VALUE | 23b(iii): Assets Held for Future Use</v>
      </c>
      <c r="N7823" s="10" t="str">
        <f t="shared" si="122"/>
        <v>SCHEDULE 23: REPORT ON INITIAL REGULATORY ASSET BASE VALUE | 23b(iii): Assets Held for Future Use | Total | Assets held for future use—year ended 2010²</v>
      </c>
    </row>
    <row r="7824" spans="1:14">
      <c r="A7824" t="s">
        <v>3</v>
      </c>
      <c r="B7824">
        <v>2011</v>
      </c>
      <c r="C7824" t="s">
        <v>5353</v>
      </c>
      <c r="D7824" t="s">
        <v>5416</v>
      </c>
      <c r="E7824" t="s">
        <v>81</v>
      </c>
      <c r="F7824" t="s">
        <v>5417</v>
      </c>
      <c r="G7824">
        <v>108</v>
      </c>
      <c r="H7824" t="s">
        <v>6911</v>
      </c>
      <c r="I7824">
        <v>2011</v>
      </c>
      <c r="J7824" t="s">
        <v>5356</v>
      </c>
      <c r="K7824" t="s">
        <v>458</v>
      </c>
      <c r="L7824">
        <v>0</v>
      </c>
      <c r="M7824" s="10" t="str">
        <f>Data[[#This Row],[schedule]]&amp;" | "&amp;Data[[#This Row],[section]]</f>
        <v>SCHEDULE 23: REPORT ON INITIAL REGULATORY ASSET BASE VALUE | 23b(iv): Asset Lives &amp; Asset Uses</v>
      </c>
      <c r="N7824" s="10" t="str">
        <f t="shared" si="122"/>
        <v>SCHEDULE 23: REPORT ON INITIAL REGULATORY ASSET BASE VALUE | 23b(iv): Asset Lives &amp; Asset Uses | RAB value year end | Land: Seabed</v>
      </c>
    </row>
    <row r="7825" spans="1:14">
      <c r="A7825" t="s">
        <v>3</v>
      </c>
      <c r="B7825">
        <v>2011</v>
      </c>
      <c r="C7825" t="s">
        <v>5353</v>
      </c>
      <c r="D7825" t="s">
        <v>5416</v>
      </c>
      <c r="E7825" t="s">
        <v>81</v>
      </c>
      <c r="F7825" t="s">
        <v>5417</v>
      </c>
      <c r="G7825">
        <v>109</v>
      </c>
      <c r="H7825" t="s">
        <v>6912</v>
      </c>
      <c r="I7825">
        <v>2011</v>
      </c>
      <c r="J7825" t="s">
        <v>5356</v>
      </c>
      <c r="K7825" t="s">
        <v>6913</v>
      </c>
      <c r="L7825">
        <v>220470</v>
      </c>
      <c r="M7825" s="10" t="str">
        <f>Data[[#This Row],[schedule]]&amp;" | "&amp;Data[[#This Row],[section]]</f>
        <v>SCHEDULE 23: REPORT ON INITIAL REGULATORY ASSET BASE VALUE | 23b(iv): Asset Lives &amp; Asset Uses</v>
      </c>
      <c r="N7825" s="10" t="str">
        <f t="shared" si="122"/>
        <v>SCHEDULE 23: REPORT ON INITIAL REGULATORY ASSET BASE VALUE | 23b(iv): Asset Lives &amp; Asset Uses | RAB value year end | Land: Airfield</v>
      </c>
    </row>
    <row r="7826" spans="1:14">
      <c r="A7826" t="s">
        <v>3</v>
      </c>
      <c r="B7826">
        <v>2011</v>
      </c>
      <c r="C7826" t="s">
        <v>5353</v>
      </c>
      <c r="D7826" t="s">
        <v>5416</v>
      </c>
      <c r="E7826" t="s">
        <v>81</v>
      </c>
      <c r="F7826" t="s">
        <v>5417</v>
      </c>
      <c r="G7826">
        <v>110</v>
      </c>
      <c r="H7826" t="s">
        <v>6914</v>
      </c>
      <c r="I7826">
        <v>2011</v>
      </c>
      <c r="J7826" t="s">
        <v>5356</v>
      </c>
      <c r="K7826" t="s">
        <v>6915</v>
      </c>
      <c r="L7826">
        <v>24492.71</v>
      </c>
      <c r="M7826" s="10" t="str">
        <f>Data[[#This Row],[schedule]]&amp;" | "&amp;Data[[#This Row],[section]]</f>
        <v>SCHEDULE 23: REPORT ON INITIAL REGULATORY ASSET BASE VALUE | 23b(iv): Asset Lives &amp; Asset Uses</v>
      </c>
      <c r="N7826" s="10" t="str">
        <f t="shared" si="122"/>
        <v>SCHEDULE 23: REPORT ON INITIAL REGULATORY ASSET BASE VALUE | 23b(iv): Asset Lives &amp; Asset Uses | RAB value year end | Land: Southern Airfield REPA/PSZ</v>
      </c>
    </row>
    <row r="7827" spans="1:14">
      <c r="A7827" t="s">
        <v>3</v>
      </c>
      <c r="B7827">
        <v>2011</v>
      </c>
      <c r="C7827" t="s">
        <v>5353</v>
      </c>
      <c r="D7827" t="s">
        <v>5416</v>
      </c>
      <c r="E7827" t="s">
        <v>81</v>
      </c>
      <c r="F7827" t="s">
        <v>5417</v>
      </c>
      <c r="G7827">
        <v>111</v>
      </c>
      <c r="H7827" t="s">
        <v>6916</v>
      </c>
      <c r="I7827">
        <v>2011</v>
      </c>
      <c r="J7827" t="s">
        <v>5356</v>
      </c>
      <c r="K7827" t="s">
        <v>6917</v>
      </c>
      <c r="L7827">
        <v>16650.385999999999</v>
      </c>
      <c r="M7827" s="10" t="str">
        <f>Data[[#This Row],[schedule]]&amp;" | "&amp;Data[[#This Row],[section]]</f>
        <v>SCHEDULE 23: REPORT ON INITIAL REGULATORY ASSET BASE VALUE | 23b(iv): Asset Lives &amp; Asset Uses</v>
      </c>
      <c r="N7827" s="10" t="str">
        <f t="shared" si="122"/>
        <v>SCHEDULE 23: REPORT ON INITIAL REGULATORY ASSET BASE VALUE | 23b(iv): Asset Lives &amp; Asset Uses | RAB value year end | Land: Southern Airfield Restricted</v>
      </c>
    </row>
    <row r="7828" spans="1:14">
      <c r="A7828" t="s">
        <v>3</v>
      </c>
      <c r="B7828">
        <v>2011</v>
      </c>
      <c r="C7828" t="s">
        <v>5353</v>
      </c>
      <c r="D7828" t="s">
        <v>5416</v>
      </c>
      <c r="E7828" t="s">
        <v>81</v>
      </c>
      <c r="F7828" t="s">
        <v>5417</v>
      </c>
      <c r="G7828">
        <v>112</v>
      </c>
      <c r="H7828" t="s">
        <v>6918</v>
      </c>
      <c r="I7828">
        <v>2011</v>
      </c>
      <c r="J7828" t="s">
        <v>5356</v>
      </c>
      <c r="K7828" t="s">
        <v>6919</v>
      </c>
      <c r="L7828">
        <v>18928.195</v>
      </c>
      <c r="M7828" s="10" t="str">
        <f>Data[[#This Row],[schedule]]&amp;" | "&amp;Data[[#This Row],[section]]</f>
        <v>SCHEDULE 23: REPORT ON INITIAL REGULATORY ASSET BASE VALUE | 23b(iv): Asset Lives &amp; Asset Uses</v>
      </c>
      <c r="N7828" s="10" t="str">
        <f t="shared" si="122"/>
        <v>SCHEDULE 23: REPORT ON INITIAL REGULATORY ASSET BASE VALUE | 23b(iv): Asset Lives &amp; Asset Uses | RAB value year end | Land: Aircraft and Freight</v>
      </c>
    </row>
    <row r="7829" spans="1:14">
      <c r="A7829" t="s">
        <v>3</v>
      </c>
      <c r="B7829">
        <v>2011</v>
      </c>
      <c r="C7829" t="s">
        <v>5353</v>
      </c>
      <c r="D7829" t="s">
        <v>5416</v>
      </c>
      <c r="E7829" t="s">
        <v>81</v>
      </c>
      <c r="F7829" t="s">
        <v>5417</v>
      </c>
      <c r="G7829">
        <v>113</v>
      </c>
      <c r="H7829" t="s">
        <v>6920</v>
      </c>
      <c r="I7829">
        <v>2011</v>
      </c>
      <c r="J7829" t="s">
        <v>5356</v>
      </c>
      <c r="K7829" t="s">
        <v>6921</v>
      </c>
      <c r="L7829">
        <v>3883.056</v>
      </c>
      <c r="M7829" s="10" t="str">
        <f>Data[[#This Row],[schedule]]&amp;" | "&amp;Data[[#This Row],[section]]</f>
        <v>SCHEDULE 23: REPORT ON INITIAL REGULATORY ASSET BASE VALUE | 23b(iv): Asset Lives &amp; Asset Uses</v>
      </c>
      <c r="N7829" s="10" t="str">
        <f t="shared" si="122"/>
        <v>SCHEDULE 23: REPORT ON INITIAL REGULATORY ASSET BASE VALUE | 23b(iv): Asset Lives &amp; Asset Uses | RAB value year end | Land: ITB</v>
      </c>
    </row>
    <row r="7830" spans="1:14">
      <c r="A7830" t="s">
        <v>3</v>
      </c>
      <c r="B7830">
        <v>2011</v>
      </c>
      <c r="C7830" t="s">
        <v>5353</v>
      </c>
      <c r="D7830" t="s">
        <v>5416</v>
      </c>
      <c r="E7830" t="s">
        <v>81</v>
      </c>
      <c r="F7830" t="s">
        <v>5417</v>
      </c>
      <c r="G7830">
        <v>114</v>
      </c>
      <c r="H7830" t="s">
        <v>6922</v>
      </c>
      <c r="I7830">
        <v>2011</v>
      </c>
      <c r="J7830" t="s">
        <v>5356</v>
      </c>
      <c r="K7830" t="s">
        <v>6923</v>
      </c>
      <c r="L7830">
        <v>1397.002</v>
      </c>
      <c r="M7830" s="10" t="str">
        <f>Data[[#This Row],[schedule]]&amp;" | "&amp;Data[[#This Row],[section]]</f>
        <v>SCHEDULE 23: REPORT ON INITIAL REGULATORY ASSET BASE VALUE | 23b(iv): Asset Lives &amp; Asset Uses</v>
      </c>
      <c r="N7830" s="10" t="str">
        <f t="shared" si="122"/>
        <v>SCHEDULE 23: REPORT ON INITIAL REGULATORY ASSET BASE VALUE | 23b(iv): Asset Lives &amp; Asset Uses | RAB value year end | Land: DTB</v>
      </c>
    </row>
    <row r="7831" spans="1:14">
      <c r="A7831" t="s">
        <v>3</v>
      </c>
      <c r="B7831">
        <v>2011</v>
      </c>
      <c r="C7831" t="s">
        <v>5353</v>
      </c>
      <c r="D7831" t="s">
        <v>5416</v>
      </c>
      <c r="E7831" t="s">
        <v>81</v>
      </c>
      <c r="F7831" t="s">
        <v>5417</v>
      </c>
      <c r="G7831">
        <v>115</v>
      </c>
      <c r="H7831" t="s">
        <v>6924</v>
      </c>
      <c r="I7831">
        <v>2011</v>
      </c>
      <c r="J7831" t="s">
        <v>5356</v>
      </c>
      <c r="K7831" t="s">
        <v>6925</v>
      </c>
      <c r="L7831">
        <v>6529.567</v>
      </c>
      <c r="M7831" s="10" t="str">
        <f>Data[[#This Row],[schedule]]&amp;" | "&amp;Data[[#This Row],[section]]</f>
        <v>SCHEDULE 23: REPORT ON INITIAL REGULATORY ASSET BASE VALUE | 23b(iv): Asset Lives &amp; Asset Uses</v>
      </c>
      <c r="N7831" s="10" t="str">
        <f t="shared" si="122"/>
        <v>SCHEDULE 23: REPORT ON INITIAL REGULATORY ASSET BASE VALUE | 23b(iv): Asset Lives &amp; Asset Uses | RAB value year end | Land: Infrastructure</v>
      </c>
    </row>
    <row r="7832" spans="1:14">
      <c r="A7832" t="s">
        <v>3</v>
      </c>
      <c r="B7832">
        <v>2011</v>
      </c>
      <c r="C7832" t="s">
        <v>5353</v>
      </c>
      <c r="D7832" t="s">
        <v>5416</v>
      </c>
      <c r="E7832" t="s">
        <v>81</v>
      </c>
      <c r="F7832" t="s">
        <v>5417</v>
      </c>
      <c r="G7832">
        <v>116</v>
      </c>
      <c r="H7832" t="s">
        <v>6926</v>
      </c>
      <c r="I7832">
        <v>2011</v>
      </c>
      <c r="J7832" t="s">
        <v>5356</v>
      </c>
      <c r="K7832" t="s">
        <v>6927</v>
      </c>
      <c r="L7832">
        <v>13140.628000000001</v>
      </c>
      <c r="M7832" s="10" t="str">
        <f>Data[[#This Row],[schedule]]&amp;" | "&amp;Data[[#This Row],[section]]</f>
        <v>SCHEDULE 23: REPORT ON INITIAL REGULATORY ASSET BASE VALUE | 23b(iv): Asset Lives &amp; Asset Uses</v>
      </c>
      <c r="N7832" s="10" t="str">
        <f t="shared" ref="N7832:N7895" si="123">SUBSTITUTE(SUBSTITUTE(SUBSTITUTE(C7832&amp;" | "&amp;D7832&amp;" | "&amp;E7832&amp;" | "&amp;F7832&amp;" | "&amp;H7832," |  |  | "," | ")," |  |  | "," | ")," |  | "," | ")</f>
        <v>SCHEDULE 23: REPORT ON INITIAL REGULATORY ASSET BASE VALUE | 23b(iv): Asset Lives &amp; Asset Uses | RAB value year end | Land: Roads</v>
      </c>
    </row>
    <row r="7833" spans="1:14">
      <c r="A7833" t="s">
        <v>3</v>
      </c>
      <c r="B7833">
        <v>2011</v>
      </c>
      <c r="C7833" t="s">
        <v>5353</v>
      </c>
      <c r="D7833" t="s">
        <v>5416</v>
      </c>
      <c r="E7833" t="s">
        <v>81</v>
      </c>
      <c r="F7833" t="s">
        <v>5417</v>
      </c>
      <c r="G7833">
        <v>126</v>
      </c>
      <c r="H7833" t="s">
        <v>247</v>
      </c>
      <c r="I7833">
        <v>2011</v>
      </c>
      <c r="J7833" t="s">
        <v>5356</v>
      </c>
      <c r="K7833" t="s">
        <v>6928</v>
      </c>
      <c r="L7833">
        <v>305491.54399999988</v>
      </c>
      <c r="M7833" s="10" t="str">
        <f>Data[[#This Row],[schedule]]&amp;" | "&amp;Data[[#This Row],[section]]</f>
        <v>SCHEDULE 23: REPORT ON INITIAL REGULATORY ASSET BASE VALUE | 23b(iv): Asset Lives &amp; Asset Uses</v>
      </c>
      <c r="N7833" s="10" t="str">
        <f t="shared" si="123"/>
        <v>SCHEDULE 23: REPORT ON INITIAL REGULATORY ASSET BASE VALUE | 23b(iv): Asset Lives &amp; Asset Uses | RAB value year end | Total value land</v>
      </c>
    </row>
    <row r="7834" spans="1:14">
      <c r="A7834" t="s">
        <v>3</v>
      </c>
      <c r="B7834">
        <v>2011</v>
      </c>
      <c r="C7834" t="s">
        <v>5353</v>
      </c>
      <c r="D7834" t="s">
        <v>5416</v>
      </c>
      <c r="E7834" t="s">
        <v>81</v>
      </c>
      <c r="F7834" t="s">
        <v>5417</v>
      </c>
      <c r="G7834">
        <v>136</v>
      </c>
      <c r="H7834" t="s">
        <v>6929</v>
      </c>
      <c r="I7834">
        <v>2011</v>
      </c>
      <c r="J7834" t="s">
        <v>5356</v>
      </c>
      <c r="K7834" t="s">
        <v>6930</v>
      </c>
      <c r="L7834">
        <v>10459849</v>
      </c>
      <c r="M7834" s="10" t="str">
        <f>Data[[#This Row],[schedule]]&amp;" | "&amp;Data[[#This Row],[section]]</f>
        <v>SCHEDULE 23: REPORT ON INITIAL REGULATORY ASSET BASE VALUE | 23b(iv): Asset Lives &amp; Asset Uses</v>
      </c>
      <c r="N7834" s="10" t="str">
        <f t="shared" si="123"/>
        <v>SCHEDULE 23: REPORT ON INITIAL REGULATORY ASSET BASE VALUE | 23b(iv): Asset Lives &amp; Asset Uses | RAB value year end | Sealed Surfaces: Concrete pavement - sub base Airfield</v>
      </c>
    </row>
    <row r="7835" spans="1:14">
      <c r="A7835" t="s">
        <v>3</v>
      </c>
      <c r="B7835">
        <v>2011</v>
      </c>
      <c r="C7835" t="s">
        <v>5353</v>
      </c>
      <c r="D7835" t="s">
        <v>5416</v>
      </c>
      <c r="E7835" t="s">
        <v>81</v>
      </c>
      <c r="F7835" t="s">
        <v>5437</v>
      </c>
      <c r="G7835">
        <v>136</v>
      </c>
      <c r="H7835" t="s">
        <v>6929</v>
      </c>
      <c r="I7835">
        <v>2011</v>
      </c>
      <c r="J7835" t="s">
        <v>5438</v>
      </c>
      <c r="K7835" t="s">
        <v>5350</v>
      </c>
      <c r="L7835">
        <v>37</v>
      </c>
      <c r="M7835" s="10" t="str">
        <f>Data[[#This Row],[schedule]]&amp;" | "&amp;Data[[#This Row],[section]]</f>
        <v>SCHEDULE 23: REPORT ON INITIAL REGULATORY ASSET BASE VALUE | 23b(iv): Asset Lives &amp; Asset Uses</v>
      </c>
      <c r="N7835" s="10" t="str">
        <f t="shared" si="123"/>
        <v>SCHEDULE 23: REPORT ON INITIAL REGULATORY ASSET BASE VALUE | 23b(iv): Asset Lives &amp; Asset Uses | Asset life | Sealed Surfaces: Concrete pavement - sub base Airfield</v>
      </c>
    </row>
    <row r="7836" spans="1:14">
      <c r="A7836" t="s">
        <v>3</v>
      </c>
      <c r="B7836">
        <v>2011</v>
      </c>
      <c r="C7836" t="s">
        <v>5353</v>
      </c>
      <c r="D7836" t="s">
        <v>5416</v>
      </c>
      <c r="E7836" t="s">
        <v>81</v>
      </c>
      <c r="F7836" t="s">
        <v>5417</v>
      </c>
      <c r="G7836">
        <v>137</v>
      </c>
      <c r="H7836" t="s">
        <v>6929</v>
      </c>
      <c r="I7836">
        <v>2011</v>
      </c>
      <c r="J7836" t="s">
        <v>5356</v>
      </c>
      <c r="K7836" t="s">
        <v>6931</v>
      </c>
      <c r="L7836">
        <v>9682675</v>
      </c>
      <c r="M7836" s="10" t="str">
        <f>Data[[#This Row],[schedule]]&amp;" | "&amp;Data[[#This Row],[section]]</f>
        <v>SCHEDULE 23: REPORT ON INITIAL REGULATORY ASSET BASE VALUE | 23b(iv): Asset Lives &amp; Asset Uses</v>
      </c>
      <c r="N7836" s="10" t="str">
        <f t="shared" si="123"/>
        <v>SCHEDULE 23: REPORT ON INITIAL REGULATORY ASSET BASE VALUE | 23b(iv): Asset Lives &amp; Asset Uses | RAB value year end | Sealed Surfaces: Concrete pavement - sub base Airfield</v>
      </c>
    </row>
    <row r="7837" spans="1:14">
      <c r="A7837" t="s">
        <v>3</v>
      </c>
      <c r="B7837">
        <v>2011</v>
      </c>
      <c r="C7837" t="s">
        <v>5353</v>
      </c>
      <c r="D7837" t="s">
        <v>5416</v>
      </c>
      <c r="E7837" t="s">
        <v>81</v>
      </c>
      <c r="F7837" t="s">
        <v>5437</v>
      </c>
      <c r="G7837">
        <v>137</v>
      </c>
      <c r="H7837" t="s">
        <v>6929</v>
      </c>
      <c r="I7837">
        <v>2011</v>
      </c>
      <c r="J7837" t="s">
        <v>5438</v>
      </c>
      <c r="K7837" t="s">
        <v>5350</v>
      </c>
      <c r="L7837">
        <v>37</v>
      </c>
      <c r="M7837" s="10" t="str">
        <f>Data[[#This Row],[schedule]]&amp;" | "&amp;Data[[#This Row],[section]]</f>
        <v>SCHEDULE 23: REPORT ON INITIAL REGULATORY ASSET BASE VALUE | 23b(iv): Asset Lives &amp; Asset Uses</v>
      </c>
      <c r="N7837" s="10" t="str">
        <f t="shared" si="123"/>
        <v>SCHEDULE 23: REPORT ON INITIAL REGULATORY ASSET BASE VALUE | 23b(iv): Asset Lives &amp; Asset Uses | Asset life | Sealed Surfaces: Concrete pavement - sub base Airfield</v>
      </c>
    </row>
    <row r="7838" spans="1:14">
      <c r="A7838" t="s">
        <v>3</v>
      </c>
      <c r="B7838">
        <v>2011</v>
      </c>
      <c r="C7838" t="s">
        <v>5353</v>
      </c>
      <c r="D7838" t="s">
        <v>5416</v>
      </c>
      <c r="E7838" t="s">
        <v>81</v>
      </c>
      <c r="F7838" t="s">
        <v>5417</v>
      </c>
      <c r="G7838">
        <v>138</v>
      </c>
      <c r="H7838" t="s">
        <v>6929</v>
      </c>
      <c r="I7838">
        <v>2011</v>
      </c>
      <c r="J7838" t="s">
        <v>5356</v>
      </c>
      <c r="K7838" t="s">
        <v>6932</v>
      </c>
      <c r="L7838">
        <v>8270859</v>
      </c>
      <c r="M7838" s="10" t="str">
        <f>Data[[#This Row],[schedule]]&amp;" | "&amp;Data[[#This Row],[section]]</f>
        <v>SCHEDULE 23: REPORT ON INITIAL REGULATORY ASSET BASE VALUE | 23b(iv): Asset Lives &amp; Asset Uses</v>
      </c>
      <c r="N7838" s="10" t="str">
        <f t="shared" si="123"/>
        <v>SCHEDULE 23: REPORT ON INITIAL REGULATORY ASSET BASE VALUE | 23b(iv): Asset Lives &amp; Asset Uses | RAB value year end | Sealed Surfaces: Concrete pavement - sub base Airfield</v>
      </c>
    </row>
    <row r="7839" spans="1:14">
      <c r="A7839" t="s">
        <v>3</v>
      </c>
      <c r="B7839">
        <v>2011</v>
      </c>
      <c r="C7839" t="s">
        <v>5353</v>
      </c>
      <c r="D7839" t="s">
        <v>5416</v>
      </c>
      <c r="E7839" t="s">
        <v>81</v>
      </c>
      <c r="F7839" t="s">
        <v>5437</v>
      </c>
      <c r="G7839">
        <v>138</v>
      </c>
      <c r="H7839" t="s">
        <v>6929</v>
      </c>
      <c r="I7839">
        <v>2011</v>
      </c>
      <c r="J7839" t="s">
        <v>5438</v>
      </c>
      <c r="K7839" t="s">
        <v>5350</v>
      </c>
      <c r="L7839">
        <v>37</v>
      </c>
      <c r="M7839" s="10" t="str">
        <f>Data[[#This Row],[schedule]]&amp;" | "&amp;Data[[#This Row],[section]]</f>
        <v>SCHEDULE 23: REPORT ON INITIAL REGULATORY ASSET BASE VALUE | 23b(iv): Asset Lives &amp; Asset Uses</v>
      </c>
      <c r="N7839" s="10" t="str">
        <f t="shared" si="123"/>
        <v>SCHEDULE 23: REPORT ON INITIAL REGULATORY ASSET BASE VALUE | 23b(iv): Asset Lives &amp; Asset Uses | Asset life | Sealed Surfaces: Concrete pavement - sub base Airfield</v>
      </c>
    </row>
    <row r="7840" spans="1:14">
      <c r="A7840" t="s">
        <v>3</v>
      </c>
      <c r="B7840">
        <v>2011</v>
      </c>
      <c r="C7840" t="s">
        <v>5353</v>
      </c>
      <c r="D7840" t="s">
        <v>5416</v>
      </c>
      <c r="E7840" t="s">
        <v>81</v>
      </c>
      <c r="F7840" t="s">
        <v>5417</v>
      </c>
      <c r="G7840">
        <v>139</v>
      </c>
      <c r="H7840" t="s">
        <v>6929</v>
      </c>
      <c r="I7840">
        <v>2011</v>
      </c>
      <c r="J7840" t="s">
        <v>5356</v>
      </c>
      <c r="K7840" t="s">
        <v>6933</v>
      </c>
      <c r="L7840">
        <v>6035061</v>
      </c>
      <c r="M7840" s="10" t="str">
        <f>Data[[#This Row],[schedule]]&amp;" | "&amp;Data[[#This Row],[section]]</f>
        <v>SCHEDULE 23: REPORT ON INITIAL REGULATORY ASSET BASE VALUE | 23b(iv): Asset Lives &amp; Asset Uses</v>
      </c>
      <c r="N7840" s="10" t="str">
        <f t="shared" si="123"/>
        <v>SCHEDULE 23: REPORT ON INITIAL REGULATORY ASSET BASE VALUE | 23b(iv): Asset Lives &amp; Asset Uses | RAB value year end | Sealed Surfaces: Concrete pavement - sub base Airfield</v>
      </c>
    </row>
    <row r="7841" spans="1:14">
      <c r="A7841" t="s">
        <v>3</v>
      </c>
      <c r="B7841">
        <v>2011</v>
      </c>
      <c r="C7841" t="s">
        <v>5353</v>
      </c>
      <c r="D7841" t="s">
        <v>5416</v>
      </c>
      <c r="E7841" t="s">
        <v>81</v>
      </c>
      <c r="F7841" t="s">
        <v>5437</v>
      </c>
      <c r="G7841">
        <v>139</v>
      </c>
      <c r="H7841" t="s">
        <v>6929</v>
      </c>
      <c r="I7841">
        <v>2011</v>
      </c>
      <c r="J7841" t="s">
        <v>5438</v>
      </c>
      <c r="K7841" t="s">
        <v>5350</v>
      </c>
      <c r="L7841">
        <v>37</v>
      </c>
      <c r="M7841" s="10" t="str">
        <f>Data[[#This Row],[schedule]]&amp;" | "&amp;Data[[#This Row],[section]]</f>
        <v>SCHEDULE 23: REPORT ON INITIAL REGULATORY ASSET BASE VALUE | 23b(iv): Asset Lives &amp; Asset Uses</v>
      </c>
      <c r="N7841" s="10" t="str">
        <f t="shared" si="123"/>
        <v>SCHEDULE 23: REPORT ON INITIAL REGULATORY ASSET BASE VALUE | 23b(iv): Asset Lives &amp; Asset Uses | Asset life | Sealed Surfaces: Concrete pavement - sub base Airfield</v>
      </c>
    </row>
    <row r="7842" spans="1:14">
      <c r="A7842" t="s">
        <v>3</v>
      </c>
      <c r="B7842">
        <v>2011</v>
      </c>
      <c r="C7842" t="s">
        <v>5353</v>
      </c>
      <c r="D7842" t="s">
        <v>5416</v>
      </c>
      <c r="E7842" t="s">
        <v>81</v>
      </c>
      <c r="F7842" t="s">
        <v>5417</v>
      </c>
      <c r="G7842">
        <v>140</v>
      </c>
      <c r="H7842" t="s">
        <v>6929</v>
      </c>
      <c r="I7842">
        <v>2011</v>
      </c>
      <c r="J7842" t="s">
        <v>5356</v>
      </c>
      <c r="K7842" t="s">
        <v>6934</v>
      </c>
      <c r="L7842">
        <v>5728960</v>
      </c>
      <c r="M7842" s="10" t="str">
        <f>Data[[#This Row],[schedule]]&amp;" | "&amp;Data[[#This Row],[section]]</f>
        <v>SCHEDULE 23: REPORT ON INITIAL REGULATORY ASSET BASE VALUE | 23b(iv): Asset Lives &amp; Asset Uses</v>
      </c>
      <c r="N7842" s="10" t="str">
        <f t="shared" si="123"/>
        <v>SCHEDULE 23: REPORT ON INITIAL REGULATORY ASSET BASE VALUE | 23b(iv): Asset Lives &amp; Asset Uses | RAB value year end | Sealed Surfaces: Concrete pavement - sub base Airfield</v>
      </c>
    </row>
    <row r="7843" spans="1:14">
      <c r="A7843" t="s">
        <v>3</v>
      </c>
      <c r="B7843">
        <v>2011</v>
      </c>
      <c r="C7843" t="s">
        <v>5353</v>
      </c>
      <c r="D7843" t="s">
        <v>5416</v>
      </c>
      <c r="E7843" t="s">
        <v>81</v>
      </c>
      <c r="F7843" t="s">
        <v>5437</v>
      </c>
      <c r="G7843">
        <v>140</v>
      </c>
      <c r="H7843" t="s">
        <v>6929</v>
      </c>
      <c r="I7843">
        <v>2011</v>
      </c>
      <c r="J7843" t="s">
        <v>5438</v>
      </c>
      <c r="K7843" t="s">
        <v>5350</v>
      </c>
      <c r="L7843">
        <v>37</v>
      </c>
      <c r="M7843" s="10" t="str">
        <f>Data[[#This Row],[schedule]]&amp;" | "&amp;Data[[#This Row],[section]]</f>
        <v>SCHEDULE 23: REPORT ON INITIAL REGULATORY ASSET BASE VALUE | 23b(iv): Asset Lives &amp; Asset Uses</v>
      </c>
      <c r="N7843" s="10" t="str">
        <f t="shared" si="123"/>
        <v>SCHEDULE 23: REPORT ON INITIAL REGULATORY ASSET BASE VALUE | 23b(iv): Asset Lives &amp; Asset Uses | Asset life | Sealed Surfaces: Concrete pavement - sub base Airfield</v>
      </c>
    </row>
    <row r="7844" spans="1:14">
      <c r="A7844" t="s">
        <v>3</v>
      </c>
      <c r="B7844">
        <v>2011</v>
      </c>
      <c r="C7844" t="s">
        <v>5353</v>
      </c>
      <c r="D7844" t="s">
        <v>5416</v>
      </c>
      <c r="E7844" t="s">
        <v>81</v>
      </c>
      <c r="F7844" t="s">
        <v>5417</v>
      </c>
      <c r="G7844">
        <v>141</v>
      </c>
      <c r="H7844" t="s">
        <v>6929</v>
      </c>
      <c r="I7844">
        <v>2011</v>
      </c>
      <c r="J7844" t="s">
        <v>5356</v>
      </c>
      <c r="K7844" t="s">
        <v>6935</v>
      </c>
      <c r="L7844">
        <v>8520904</v>
      </c>
      <c r="M7844" s="10" t="str">
        <f>Data[[#This Row],[schedule]]&amp;" | "&amp;Data[[#This Row],[section]]</f>
        <v>SCHEDULE 23: REPORT ON INITIAL REGULATORY ASSET BASE VALUE | 23b(iv): Asset Lives &amp; Asset Uses</v>
      </c>
      <c r="N7844" s="10" t="str">
        <f t="shared" si="123"/>
        <v>SCHEDULE 23: REPORT ON INITIAL REGULATORY ASSET BASE VALUE | 23b(iv): Asset Lives &amp; Asset Uses | RAB value year end | Sealed Surfaces: Concrete pavement - sub base Airfield</v>
      </c>
    </row>
    <row r="7845" spans="1:14">
      <c r="A7845" t="s">
        <v>3</v>
      </c>
      <c r="B7845">
        <v>2011</v>
      </c>
      <c r="C7845" t="s">
        <v>5353</v>
      </c>
      <c r="D7845" t="s">
        <v>5416</v>
      </c>
      <c r="E7845" t="s">
        <v>81</v>
      </c>
      <c r="F7845" t="s">
        <v>5437</v>
      </c>
      <c r="G7845">
        <v>141</v>
      </c>
      <c r="H7845" t="s">
        <v>6929</v>
      </c>
      <c r="I7845">
        <v>2011</v>
      </c>
      <c r="J7845" t="s">
        <v>5438</v>
      </c>
      <c r="K7845" t="s">
        <v>5350</v>
      </c>
      <c r="L7845">
        <v>37</v>
      </c>
      <c r="M7845" s="10" t="str">
        <f>Data[[#This Row],[schedule]]&amp;" | "&amp;Data[[#This Row],[section]]</f>
        <v>SCHEDULE 23: REPORT ON INITIAL REGULATORY ASSET BASE VALUE | 23b(iv): Asset Lives &amp; Asset Uses</v>
      </c>
      <c r="N7845" s="10" t="str">
        <f t="shared" si="123"/>
        <v>SCHEDULE 23: REPORT ON INITIAL REGULATORY ASSET BASE VALUE | 23b(iv): Asset Lives &amp; Asset Uses | Asset life | Sealed Surfaces: Concrete pavement - sub base Airfield</v>
      </c>
    </row>
    <row r="7846" spans="1:14">
      <c r="A7846" t="s">
        <v>3</v>
      </c>
      <c r="B7846">
        <v>2011</v>
      </c>
      <c r="C7846" t="s">
        <v>5353</v>
      </c>
      <c r="D7846" t="s">
        <v>5416</v>
      </c>
      <c r="E7846" t="s">
        <v>81</v>
      </c>
      <c r="F7846" t="s">
        <v>5417</v>
      </c>
      <c r="G7846">
        <v>144</v>
      </c>
      <c r="H7846" t="s">
        <v>5455</v>
      </c>
      <c r="I7846">
        <v>2011</v>
      </c>
      <c r="J7846" t="s">
        <v>5356</v>
      </c>
      <c r="K7846" t="s">
        <v>6936</v>
      </c>
      <c r="L7846">
        <v>179277231.90000001</v>
      </c>
      <c r="M7846" s="10" t="str">
        <f>Data[[#This Row],[schedule]]&amp;" | "&amp;Data[[#This Row],[section]]</f>
        <v>SCHEDULE 23: REPORT ON INITIAL REGULATORY ASSET BASE VALUE | 23b(iv): Asset Lives &amp; Asset Uses</v>
      </c>
      <c r="N7846" s="10" t="str">
        <f t="shared" si="123"/>
        <v>SCHEDULE 23: REPORT ON INITIAL REGULATORY ASSET BASE VALUE | 23b(iv): Asset Lives &amp; Asset Uses | RAB value year end | Other assets sealed surfaces</v>
      </c>
    </row>
    <row r="7847" spans="1:14">
      <c r="A7847" t="s">
        <v>3</v>
      </c>
      <c r="B7847">
        <v>2011</v>
      </c>
      <c r="C7847" t="s">
        <v>5353</v>
      </c>
      <c r="D7847" t="s">
        <v>5416</v>
      </c>
      <c r="E7847" t="s">
        <v>81</v>
      </c>
      <c r="F7847" t="s">
        <v>5417</v>
      </c>
      <c r="G7847">
        <v>146</v>
      </c>
      <c r="H7847" t="s">
        <v>250</v>
      </c>
      <c r="I7847">
        <v>2011</v>
      </c>
      <c r="J7847" t="s">
        <v>5356</v>
      </c>
      <c r="K7847" t="s">
        <v>6937</v>
      </c>
      <c r="L7847">
        <v>227975539.90000001</v>
      </c>
      <c r="M7847" s="10" t="str">
        <f>Data[[#This Row],[schedule]]&amp;" | "&amp;Data[[#This Row],[section]]</f>
        <v>SCHEDULE 23: REPORT ON INITIAL REGULATORY ASSET BASE VALUE | 23b(iv): Asset Lives &amp; Asset Uses</v>
      </c>
      <c r="N7847" s="10" t="str">
        <f t="shared" si="123"/>
        <v>SCHEDULE 23: REPORT ON INITIAL REGULATORY ASSET BASE VALUE | 23b(iv): Asset Lives &amp; Asset Uses | RAB value year end | Total value sealed surfaces</v>
      </c>
    </row>
    <row r="7848" spans="1:14">
      <c r="A7848" t="s">
        <v>3</v>
      </c>
      <c r="B7848">
        <v>2011</v>
      </c>
      <c r="C7848" t="s">
        <v>5353</v>
      </c>
      <c r="D7848" t="s">
        <v>5416</v>
      </c>
      <c r="E7848" t="s">
        <v>81</v>
      </c>
      <c r="F7848" t="s">
        <v>5417</v>
      </c>
      <c r="G7848">
        <v>150</v>
      </c>
      <c r="H7848" t="s">
        <v>6938</v>
      </c>
      <c r="I7848">
        <v>2011</v>
      </c>
      <c r="J7848" t="s">
        <v>5356</v>
      </c>
      <c r="K7848" t="s">
        <v>6939</v>
      </c>
      <c r="L7848">
        <v>68228275.387206838</v>
      </c>
      <c r="M7848" s="10" t="str">
        <f>Data[[#This Row],[schedule]]&amp;" | "&amp;Data[[#This Row],[section]]</f>
        <v>SCHEDULE 23: REPORT ON INITIAL REGULATORY ASSET BASE VALUE | 23b(iv): Asset Lives &amp; Asset Uses</v>
      </c>
      <c r="N7848" s="10" t="str">
        <f t="shared" si="123"/>
        <v>SCHEDULE 23: REPORT ON INITIAL REGULATORY ASSET BASE VALUE | 23b(iv): Asset Lives &amp; Asset Uses | RAB value year end | Infrastructure and Buildings: Building structure ITB - 1988</v>
      </c>
    </row>
    <row r="7849" spans="1:14">
      <c r="A7849" t="s">
        <v>3</v>
      </c>
      <c r="B7849">
        <v>2011</v>
      </c>
      <c r="C7849" t="s">
        <v>5353</v>
      </c>
      <c r="D7849" t="s">
        <v>5416</v>
      </c>
      <c r="E7849" t="s">
        <v>81</v>
      </c>
      <c r="F7849" t="s">
        <v>5437</v>
      </c>
      <c r="G7849">
        <v>150</v>
      </c>
      <c r="H7849" t="s">
        <v>6938</v>
      </c>
      <c r="I7849">
        <v>2011</v>
      </c>
      <c r="J7849" t="s">
        <v>5438</v>
      </c>
      <c r="K7849" t="s">
        <v>6940</v>
      </c>
      <c r="L7849">
        <v>47</v>
      </c>
      <c r="M7849" s="10" t="str">
        <f>Data[[#This Row],[schedule]]&amp;" | "&amp;Data[[#This Row],[section]]</f>
        <v>SCHEDULE 23: REPORT ON INITIAL REGULATORY ASSET BASE VALUE | 23b(iv): Asset Lives &amp; Asset Uses</v>
      </c>
      <c r="N7849" s="10" t="str">
        <f t="shared" si="123"/>
        <v>SCHEDULE 23: REPORT ON INITIAL REGULATORY ASSET BASE VALUE | 23b(iv): Asset Lives &amp; Asset Uses | Asset life | Infrastructure and Buildings: Building structure ITB - 1988</v>
      </c>
    </row>
    <row r="7850" spans="1:14">
      <c r="A7850" t="s">
        <v>3</v>
      </c>
      <c r="B7850">
        <v>2011</v>
      </c>
      <c r="C7850" t="s">
        <v>5353</v>
      </c>
      <c r="D7850" t="s">
        <v>5416</v>
      </c>
      <c r="E7850" t="s">
        <v>81</v>
      </c>
      <c r="F7850" t="s">
        <v>5417</v>
      </c>
      <c r="G7850">
        <v>151</v>
      </c>
      <c r="H7850" t="s">
        <v>6941</v>
      </c>
      <c r="I7850">
        <v>2011</v>
      </c>
      <c r="J7850" t="s">
        <v>5356</v>
      </c>
      <c r="K7850" t="s">
        <v>6942</v>
      </c>
      <c r="L7850">
        <v>5443742.8402401786</v>
      </c>
      <c r="M7850" s="10" t="str">
        <f>Data[[#This Row],[schedule]]&amp;" | "&amp;Data[[#This Row],[section]]</f>
        <v>SCHEDULE 23: REPORT ON INITIAL REGULATORY ASSET BASE VALUE | 23b(iv): Asset Lives &amp; Asset Uses</v>
      </c>
      <c r="N7850" s="10" t="str">
        <f t="shared" si="123"/>
        <v>SCHEDULE 23: REPORT ON INITIAL REGULATORY ASSET BASE VALUE | 23b(iv): Asset Lives &amp; Asset Uses | RAB value year end | Infrastructure and Buildings: Building structure ITB - 1991</v>
      </c>
    </row>
    <row r="7851" spans="1:14">
      <c r="A7851" t="s">
        <v>3</v>
      </c>
      <c r="B7851">
        <v>2011</v>
      </c>
      <c r="C7851" t="s">
        <v>5353</v>
      </c>
      <c r="D7851" t="s">
        <v>5416</v>
      </c>
      <c r="E7851" t="s">
        <v>81</v>
      </c>
      <c r="F7851" t="s">
        <v>5437</v>
      </c>
      <c r="G7851">
        <v>151</v>
      </c>
      <c r="H7851" t="s">
        <v>6941</v>
      </c>
      <c r="I7851">
        <v>2011</v>
      </c>
      <c r="J7851" t="s">
        <v>5438</v>
      </c>
      <c r="K7851" t="s">
        <v>6940</v>
      </c>
      <c r="L7851">
        <v>47</v>
      </c>
      <c r="M7851" s="10" t="str">
        <f>Data[[#This Row],[schedule]]&amp;" | "&amp;Data[[#This Row],[section]]</f>
        <v>SCHEDULE 23: REPORT ON INITIAL REGULATORY ASSET BASE VALUE | 23b(iv): Asset Lives &amp; Asset Uses</v>
      </c>
      <c r="N7851" s="10" t="str">
        <f t="shared" si="123"/>
        <v>SCHEDULE 23: REPORT ON INITIAL REGULATORY ASSET BASE VALUE | 23b(iv): Asset Lives &amp; Asset Uses | Asset life | Infrastructure and Buildings: Building structure ITB - 1991</v>
      </c>
    </row>
    <row r="7852" spans="1:14">
      <c r="A7852" t="s">
        <v>3</v>
      </c>
      <c r="B7852">
        <v>2011</v>
      </c>
      <c r="C7852" t="s">
        <v>5353</v>
      </c>
      <c r="D7852" t="s">
        <v>5416</v>
      </c>
      <c r="E7852" t="s">
        <v>81</v>
      </c>
      <c r="F7852" t="s">
        <v>5417</v>
      </c>
      <c r="G7852">
        <v>152</v>
      </c>
      <c r="H7852" t="s">
        <v>6943</v>
      </c>
      <c r="I7852">
        <v>2011</v>
      </c>
      <c r="J7852" t="s">
        <v>5356</v>
      </c>
      <c r="K7852" t="s">
        <v>6944</v>
      </c>
      <c r="L7852">
        <v>6510479.8077502931</v>
      </c>
      <c r="M7852" s="10" t="str">
        <f>Data[[#This Row],[schedule]]&amp;" | "&amp;Data[[#This Row],[section]]</f>
        <v>SCHEDULE 23: REPORT ON INITIAL REGULATORY ASSET BASE VALUE | 23b(iv): Asset Lives &amp; Asset Uses</v>
      </c>
      <c r="N7852" s="10" t="str">
        <f t="shared" si="123"/>
        <v>SCHEDULE 23: REPORT ON INITIAL REGULATORY ASSET BASE VALUE | 23b(iv): Asset Lives &amp; Asset Uses | RAB value year end | Infrastructure and Buildings: Air conditioning &amp; ventilation ITB - 1988</v>
      </c>
    </row>
    <row r="7853" spans="1:14">
      <c r="A7853" t="s">
        <v>3</v>
      </c>
      <c r="B7853">
        <v>2011</v>
      </c>
      <c r="C7853" t="s">
        <v>5353</v>
      </c>
      <c r="D7853" t="s">
        <v>5416</v>
      </c>
      <c r="E7853" t="s">
        <v>81</v>
      </c>
      <c r="F7853" t="s">
        <v>5437</v>
      </c>
      <c r="G7853">
        <v>152</v>
      </c>
      <c r="H7853" t="s">
        <v>6943</v>
      </c>
      <c r="I7853">
        <v>2011</v>
      </c>
      <c r="J7853" t="s">
        <v>5438</v>
      </c>
      <c r="K7853" t="s">
        <v>5002</v>
      </c>
      <c r="L7853">
        <v>7</v>
      </c>
      <c r="M7853" s="10" t="str">
        <f>Data[[#This Row],[schedule]]&amp;" | "&amp;Data[[#This Row],[section]]</f>
        <v>SCHEDULE 23: REPORT ON INITIAL REGULATORY ASSET BASE VALUE | 23b(iv): Asset Lives &amp; Asset Uses</v>
      </c>
      <c r="N7853" s="10" t="str">
        <f t="shared" si="123"/>
        <v>SCHEDULE 23: REPORT ON INITIAL REGULATORY ASSET BASE VALUE | 23b(iv): Asset Lives &amp; Asset Uses | Asset life | Infrastructure and Buildings: Air conditioning &amp; ventilation ITB - 1988</v>
      </c>
    </row>
    <row r="7854" spans="1:14">
      <c r="A7854" t="s">
        <v>3</v>
      </c>
      <c r="B7854">
        <v>2011</v>
      </c>
      <c r="C7854" t="s">
        <v>5353</v>
      </c>
      <c r="D7854" t="s">
        <v>5416</v>
      </c>
      <c r="E7854" t="s">
        <v>81</v>
      </c>
      <c r="F7854" t="s">
        <v>5417</v>
      </c>
      <c r="G7854">
        <v>153</v>
      </c>
      <c r="H7854" t="s">
        <v>6945</v>
      </c>
      <c r="I7854">
        <v>2011</v>
      </c>
      <c r="J7854" t="s">
        <v>5356</v>
      </c>
      <c r="K7854" t="s">
        <v>6946</v>
      </c>
      <c r="L7854">
        <v>11121347.333100021</v>
      </c>
      <c r="M7854" s="10" t="str">
        <f>Data[[#This Row],[schedule]]&amp;" | "&amp;Data[[#This Row],[section]]</f>
        <v>SCHEDULE 23: REPORT ON INITIAL REGULATORY ASSET BASE VALUE | 23b(iv): Asset Lives &amp; Asset Uses</v>
      </c>
      <c r="N7854" s="10" t="str">
        <f t="shared" si="123"/>
        <v>SCHEDULE 23: REPORT ON INITIAL REGULATORY ASSET BASE VALUE | 23b(iv): Asset Lives &amp; Asset Uses | RAB value year end | Infrastructure and Buildings: Partitioning, internal walls &amp; ITB - 1988</v>
      </c>
    </row>
    <row r="7855" spans="1:14">
      <c r="A7855" t="s">
        <v>3</v>
      </c>
      <c r="B7855">
        <v>2011</v>
      </c>
      <c r="C7855" t="s">
        <v>5353</v>
      </c>
      <c r="D7855" t="s">
        <v>5416</v>
      </c>
      <c r="E7855" t="s">
        <v>81</v>
      </c>
      <c r="F7855" t="s">
        <v>5437</v>
      </c>
      <c r="G7855">
        <v>153</v>
      </c>
      <c r="H7855" t="s">
        <v>6945</v>
      </c>
      <c r="I7855">
        <v>2011</v>
      </c>
      <c r="J7855" t="s">
        <v>5438</v>
      </c>
      <c r="K7855" t="s">
        <v>5350</v>
      </c>
      <c r="L7855">
        <v>37</v>
      </c>
      <c r="M7855" s="10" t="str">
        <f>Data[[#This Row],[schedule]]&amp;" | "&amp;Data[[#This Row],[section]]</f>
        <v>SCHEDULE 23: REPORT ON INITIAL REGULATORY ASSET BASE VALUE | 23b(iv): Asset Lives &amp; Asset Uses</v>
      </c>
      <c r="N7855" s="10" t="str">
        <f t="shared" si="123"/>
        <v>SCHEDULE 23: REPORT ON INITIAL REGULATORY ASSET BASE VALUE | 23b(iv): Asset Lives &amp; Asset Uses | Asset life | Infrastructure and Buildings: Partitioning, internal walls &amp; ITB - 1988</v>
      </c>
    </row>
    <row r="7856" spans="1:14">
      <c r="A7856" t="s">
        <v>3</v>
      </c>
      <c r="B7856">
        <v>2011</v>
      </c>
      <c r="C7856" t="s">
        <v>5353</v>
      </c>
      <c r="D7856" t="s">
        <v>5416</v>
      </c>
      <c r="E7856" t="s">
        <v>81</v>
      </c>
      <c r="F7856" t="s">
        <v>5417</v>
      </c>
      <c r="G7856">
        <v>154</v>
      </c>
      <c r="H7856" t="s">
        <v>6947</v>
      </c>
      <c r="I7856">
        <v>2011</v>
      </c>
      <c r="J7856" t="s">
        <v>5356</v>
      </c>
      <c r="K7856" t="s">
        <v>6948</v>
      </c>
      <c r="L7856">
        <v>6736130.6704925904</v>
      </c>
      <c r="M7856" s="10" t="str">
        <f>Data[[#This Row],[schedule]]&amp;" | "&amp;Data[[#This Row],[section]]</f>
        <v>SCHEDULE 23: REPORT ON INITIAL REGULATORY ASSET BASE VALUE | 23b(iv): Asset Lives &amp; Asset Uses</v>
      </c>
      <c r="N7856" s="10" t="str">
        <f t="shared" si="123"/>
        <v>SCHEDULE 23: REPORT ON INITIAL REGULATORY ASSET BASE VALUE | 23b(iv): Asset Lives &amp; Asset Uses | RAB value year end | Infrastructure and Buildings: Electricity network incl light ITB - 1988</v>
      </c>
    </row>
    <row r="7857" spans="1:14">
      <c r="A7857" t="s">
        <v>3</v>
      </c>
      <c r="B7857">
        <v>2011</v>
      </c>
      <c r="C7857" t="s">
        <v>5353</v>
      </c>
      <c r="D7857" t="s">
        <v>5416</v>
      </c>
      <c r="E7857" t="s">
        <v>81</v>
      </c>
      <c r="F7857" t="s">
        <v>5437</v>
      </c>
      <c r="G7857">
        <v>154</v>
      </c>
      <c r="H7857" t="s">
        <v>6947</v>
      </c>
      <c r="I7857">
        <v>2011</v>
      </c>
      <c r="J7857" t="s">
        <v>5438</v>
      </c>
      <c r="K7857" t="s">
        <v>2050</v>
      </c>
      <c r="L7857">
        <v>17</v>
      </c>
      <c r="M7857" s="10" t="str">
        <f>Data[[#This Row],[schedule]]&amp;" | "&amp;Data[[#This Row],[section]]</f>
        <v>SCHEDULE 23: REPORT ON INITIAL REGULATORY ASSET BASE VALUE | 23b(iv): Asset Lives &amp; Asset Uses</v>
      </c>
      <c r="N7857" s="10" t="str">
        <f t="shared" si="123"/>
        <v>SCHEDULE 23: REPORT ON INITIAL REGULATORY ASSET BASE VALUE | 23b(iv): Asset Lives &amp; Asset Uses | Asset life | Infrastructure and Buildings: Electricity network incl light ITB - 1988</v>
      </c>
    </row>
    <row r="7858" spans="1:14">
      <c r="A7858" t="s">
        <v>3</v>
      </c>
      <c r="B7858">
        <v>2011</v>
      </c>
      <c r="C7858" t="s">
        <v>5353</v>
      </c>
      <c r="D7858" t="s">
        <v>5416</v>
      </c>
      <c r="E7858" t="s">
        <v>81</v>
      </c>
      <c r="F7858" t="s">
        <v>5417</v>
      </c>
      <c r="G7858">
        <v>155</v>
      </c>
      <c r="H7858" t="s">
        <v>6949</v>
      </c>
      <c r="I7858">
        <v>2011</v>
      </c>
      <c r="J7858" t="s">
        <v>5356</v>
      </c>
      <c r="K7858" t="s">
        <v>6950</v>
      </c>
      <c r="L7858">
        <v>5805864.0079071624</v>
      </c>
      <c r="M7858" s="10" t="str">
        <f>Data[[#This Row],[schedule]]&amp;" | "&amp;Data[[#This Row],[section]]</f>
        <v>SCHEDULE 23: REPORT ON INITIAL REGULATORY ASSET BASE VALUE | 23b(iv): Asset Lives &amp; Asset Uses</v>
      </c>
      <c r="N7858" s="10" t="str">
        <f t="shared" si="123"/>
        <v>SCHEDULE 23: REPORT ON INITIAL REGULATORY ASSET BASE VALUE | 23b(iv): Asset Lives &amp; Asset Uses | RAB value year end | Infrastructure and Buildings: Building structure ITB - 1993</v>
      </c>
    </row>
    <row r="7859" spans="1:14">
      <c r="A7859" t="s">
        <v>3</v>
      </c>
      <c r="B7859">
        <v>2011</v>
      </c>
      <c r="C7859" t="s">
        <v>5353</v>
      </c>
      <c r="D7859" t="s">
        <v>5416</v>
      </c>
      <c r="E7859" t="s">
        <v>81</v>
      </c>
      <c r="F7859" t="s">
        <v>5437</v>
      </c>
      <c r="G7859">
        <v>155</v>
      </c>
      <c r="H7859" t="s">
        <v>6949</v>
      </c>
      <c r="I7859">
        <v>2011</v>
      </c>
      <c r="J7859" t="s">
        <v>5438</v>
      </c>
      <c r="K7859" t="s">
        <v>6940</v>
      </c>
      <c r="L7859">
        <v>47</v>
      </c>
      <c r="M7859" s="10" t="str">
        <f>Data[[#This Row],[schedule]]&amp;" | "&amp;Data[[#This Row],[section]]</f>
        <v>SCHEDULE 23: REPORT ON INITIAL REGULATORY ASSET BASE VALUE | 23b(iv): Asset Lives &amp; Asset Uses</v>
      </c>
      <c r="N7859" s="10" t="str">
        <f t="shared" si="123"/>
        <v>SCHEDULE 23: REPORT ON INITIAL REGULATORY ASSET BASE VALUE | 23b(iv): Asset Lives &amp; Asset Uses | Asset life | Infrastructure and Buildings: Building structure ITB - 1993</v>
      </c>
    </row>
    <row r="7860" spans="1:14">
      <c r="A7860" t="s">
        <v>3</v>
      </c>
      <c r="B7860">
        <v>2011</v>
      </c>
      <c r="C7860" t="s">
        <v>5353</v>
      </c>
      <c r="D7860" t="s">
        <v>5416</v>
      </c>
      <c r="E7860" t="s">
        <v>81</v>
      </c>
      <c r="F7860" t="s">
        <v>5417</v>
      </c>
      <c r="G7860">
        <v>159</v>
      </c>
      <c r="H7860" t="s">
        <v>6951</v>
      </c>
      <c r="I7860">
        <v>2011</v>
      </c>
      <c r="J7860" t="s">
        <v>5356</v>
      </c>
      <c r="K7860" t="s">
        <v>6952</v>
      </c>
      <c r="L7860">
        <v>145423847.4105092</v>
      </c>
      <c r="M7860" s="10" t="str">
        <f>Data[[#This Row],[schedule]]&amp;" | "&amp;Data[[#This Row],[section]]</f>
        <v>SCHEDULE 23: REPORT ON INITIAL REGULATORY ASSET BASE VALUE | 23b(iv): Asset Lives &amp; Asset Uses</v>
      </c>
      <c r="N7860" s="10" t="str">
        <f t="shared" si="123"/>
        <v>SCHEDULE 23: REPORT ON INITIAL REGULATORY ASSET BASE VALUE | 23b(iv): Asset Lives &amp; Asset Uses | RAB value year end | Infrastructure and Buildings: See appendix</v>
      </c>
    </row>
    <row r="7861" spans="1:14">
      <c r="A7861" t="s">
        <v>3</v>
      </c>
      <c r="B7861">
        <v>2011</v>
      </c>
      <c r="C7861" t="s">
        <v>5353</v>
      </c>
      <c r="D7861" t="s">
        <v>5416</v>
      </c>
      <c r="E7861" t="s">
        <v>81</v>
      </c>
      <c r="F7861" t="s">
        <v>5437</v>
      </c>
      <c r="G7861">
        <v>159</v>
      </c>
      <c r="H7861" t="s">
        <v>6951</v>
      </c>
      <c r="I7861">
        <v>2011</v>
      </c>
      <c r="J7861" t="s">
        <v>5438</v>
      </c>
      <c r="K7861" t="s">
        <v>81</v>
      </c>
      <c r="M7861" s="10" t="str">
        <f>Data[[#This Row],[schedule]]&amp;" | "&amp;Data[[#This Row],[section]]</f>
        <v>SCHEDULE 23: REPORT ON INITIAL REGULATORY ASSET BASE VALUE | 23b(iv): Asset Lives &amp; Asset Uses</v>
      </c>
      <c r="N7861" s="10" t="str">
        <f t="shared" si="123"/>
        <v>SCHEDULE 23: REPORT ON INITIAL REGULATORY ASSET BASE VALUE | 23b(iv): Asset Lives &amp; Asset Uses | Asset life | Infrastructure and Buildings: See appendix</v>
      </c>
    </row>
    <row r="7862" spans="1:14">
      <c r="A7862" t="s">
        <v>3</v>
      </c>
      <c r="B7862">
        <v>2011</v>
      </c>
      <c r="C7862" t="s">
        <v>5353</v>
      </c>
      <c r="D7862" t="s">
        <v>5416</v>
      </c>
      <c r="E7862" t="s">
        <v>81</v>
      </c>
      <c r="F7862" t="s">
        <v>5417</v>
      </c>
      <c r="G7862">
        <v>161</v>
      </c>
      <c r="H7862" t="s">
        <v>5487</v>
      </c>
      <c r="I7862">
        <v>2011</v>
      </c>
      <c r="J7862" t="s">
        <v>5356</v>
      </c>
      <c r="K7862" t="s">
        <v>6953</v>
      </c>
      <c r="L7862">
        <v>285026736.54279381</v>
      </c>
      <c r="M7862" s="10" t="str">
        <f>Data[[#This Row],[schedule]]&amp;" | "&amp;Data[[#This Row],[section]]</f>
        <v>SCHEDULE 23: REPORT ON INITIAL REGULATORY ASSET BASE VALUE | 23b(iv): Asset Lives &amp; Asset Uses</v>
      </c>
      <c r="N7862" s="10" t="str">
        <f t="shared" si="123"/>
        <v>SCHEDULE 23: REPORT ON INITIAL REGULATORY ASSET BASE VALUE | 23b(iv): Asset Lives &amp; Asset Uses | RAB value year end | Other assets infrastructure and buildings</v>
      </c>
    </row>
    <row r="7863" spans="1:14">
      <c r="A7863" t="s">
        <v>3</v>
      </c>
      <c r="B7863">
        <v>2011</v>
      </c>
      <c r="C7863" t="s">
        <v>5353</v>
      </c>
      <c r="D7863" t="s">
        <v>5416</v>
      </c>
      <c r="E7863" t="s">
        <v>81</v>
      </c>
      <c r="F7863" t="s">
        <v>5417</v>
      </c>
      <c r="G7863">
        <v>163</v>
      </c>
      <c r="H7863" t="s">
        <v>253</v>
      </c>
      <c r="I7863">
        <v>2011</v>
      </c>
      <c r="J7863" t="s">
        <v>5356</v>
      </c>
      <c r="K7863" t="s">
        <v>6954</v>
      </c>
      <c r="L7863">
        <v>534296424</v>
      </c>
      <c r="M7863" s="10" t="str">
        <f>Data[[#This Row],[schedule]]&amp;" | "&amp;Data[[#This Row],[section]]</f>
        <v>SCHEDULE 23: REPORT ON INITIAL REGULATORY ASSET BASE VALUE | 23b(iv): Asset Lives &amp; Asset Uses</v>
      </c>
      <c r="N7863" s="10" t="str">
        <f t="shared" si="123"/>
        <v>SCHEDULE 23: REPORT ON INITIAL REGULATORY ASSET BASE VALUE | 23b(iv): Asset Lives &amp; Asset Uses | RAB value year end | Total value infrastructure and buildings</v>
      </c>
    </row>
    <row r="7864" spans="1:14">
      <c r="A7864" t="s">
        <v>3</v>
      </c>
      <c r="B7864">
        <v>2011</v>
      </c>
      <c r="C7864" t="s">
        <v>5353</v>
      </c>
      <c r="D7864" t="s">
        <v>5416</v>
      </c>
      <c r="E7864" t="s">
        <v>81</v>
      </c>
      <c r="F7864" t="s">
        <v>5417</v>
      </c>
      <c r="G7864">
        <v>174</v>
      </c>
      <c r="H7864" t="s">
        <v>5498</v>
      </c>
      <c r="I7864">
        <v>2011</v>
      </c>
      <c r="J7864" t="s">
        <v>5356</v>
      </c>
      <c r="K7864" t="s">
        <v>6955</v>
      </c>
      <c r="L7864">
        <v>14566316</v>
      </c>
      <c r="M7864" s="10" t="str">
        <f>Data[[#This Row],[schedule]]&amp;" | "&amp;Data[[#This Row],[section]]</f>
        <v>SCHEDULE 23: REPORT ON INITIAL REGULATORY ASSET BASE VALUE | 23b(iv): Asset Lives &amp; Asset Uses</v>
      </c>
      <c r="N7864" s="10" t="str">
        <f t="shared" si="123"/>
        <v>SCHEDULE 23: REPORT ON INITIAL REGULATORY ASSET BASE VALUE | 23b(iv): Asset Lives &amp; Asset Uses | RAB value year end | Other assets vehicles, plant and equipment</v>
      </c>
    </row>
    <row r="7865" spans="1:14">
      <c r="A7865" t="s">
        <v>3</v>
      </c>
      <c r="B7865">
        <v>2011</v>
      </c>
      <c r="C7865" t="s">
        <v>5353</v>
      </c>
      <c r="D7865" t="s">
        <v>5416</v>
      </c>
      <c r="E7865" t="s">
        <v>81</v>
      </c>
      <c r="F7865" t="s">
        <v>5417</v>
      </c>
      <c r="G7865">
        <v>176</v>
      </c>
      <c r="H7865" t="s">
        <v>256</v>
      </c>
      <c r="I7865">
        <v>2011</v>
      </c>
      <c r="J7865" t="s">
        <v>5356</v>
      </c>
      <c r="K7865" t="s">
        <v>6955</v>
      </c>
      <c r="L7865">
        <v>14566316</v>
      </c>
      <c r="M7865" s="10" t="str">
        <f>Data[[#This Row],[schedule]]&amp;" | "&amp;Data[[#This Row],[section]]</f>
        <v>SCHEDULE 23: REPORT ON INITIAL REGULATORY ASSET BASE VALUE | 23b(iv): Asset Lives &amp; Asset Uses</v>
      </c>
      <c r="N7865" s="10" t="str">
        <f t="shared" si="123"/>
        <v>SCHEDULE 23: REPORT ON INITIAL REGULATORY ASSET BASE VALUE | 23b(iv): Asset Lives &amp; Asset Uses | RAB value year end | Total value vehicles, plant and equipment</v>
      </c>
    </row>
    <row r="7866" spans="1:14" hidden="1">
      <c r="A7866" t="s">
        <v>3</v>
      </c>
      <c r="B7866">
        <v>2011</v>
      </c>
      <c r="C7866" t="s">
        <v>200</v>
      </c>
      <c r="D7866" t="s">
        <v>81</v>
      </c>
      <c r="E7866" t="s">
        <v>81</v>
      </c>
      <c r="F7866" t="s">
        <v>81</v>
      </c>
      <c r="G7866">
        <v>8</v>
      </c>
      <c r="H7866" t="s">
        <v>220</v>
      </c>
      <c r="I7866">
        <v>2011</v>
      </c>
      <c r="J7866" t="s">
        <v>92</v>
      </c>
      <c r="K7866" t="s">
        <v>3053</v>
      </c>
      <c r="L7866">
        <v>3625.2120876238482</v>
      </c>
      <c r="M7866" s="10" t="str">
        <f>Data[[#This Row],[schedule]]&amp;" | "&amp;Data[[#This Row],[section]]</f>
        <v xml:space="preserve">SCHEDULE 17: REPORT ON PRICING STATISTICS | </v>
      </c>
      <c r="N7866" s="10" t="str">
        <f t="shared" si="123"/>
        <v>SCHEDULE 17: REPORT ON PRICING STATISTICS | Net operating charges from airfield activities relating to domestic flights of 3 tonnes or more but less than 30 tonnes MCTOW</v>
      </c>
    </row>
    <row r="7867" spans="1:14" hidden="1">
      <c r="A7867" t="s">
        <v>3</v>
      </c>
      <c r="B7867">
        <v>2011</v>
      </c>
      <c r="C7867" t="s">
        <v>200</v>
      </c>
      <c r="D7867" t="s">
        <v>81</v>
      </c>
      <c r="E7867" t="s">
        <v>81</v>
      </c>
      <c r="F7867" t="s">
        <v>81</v>
      </c>
      <c r="G7867">
        <v>9</v>
      </c>
      <c r="H7867" t="s">
        <v>221</v>
      </c>
      <c r="I7867">
        <v>2011</v>
      </c>
      <c r="J7867" t="s">
        <v>92</v>
      </c>
      <c r="K7867" t="s">
        <v>3054</v>
      </c>
      <c r="L7867">
        <v>16884.97799516415</v>
      </c>
      <c r="M7867" s="10" t="str">
        <f>Data[[#This Row],[schedule]]&amp;" | "&amp;Data[[#This Row],[section]]</f>
        <v xml:space="preserve">SCHEDULE 17: REPORT ON PRICING STATISTICS | </v>
      </c>
      <c r="N7867" s="10" t="str">
        <f t="shared" si="123"/>
        <v>SCHEDULE 17: REPORT ON PRICING STATISTICS | Net operating charges from airfield activities relating to domestic flights of 30 tonnes MCTOW or more</v>
      </c>
    </row>
    <row r="7868" spans="1:14" hidden="1">
      <c r="A7868" t="s">
        <v>3</v>
      </c>
      <c r="B7868">
        <v>2011</v>
      </c>
      <c r="C7868" t="s">
        <v>200</v>
      </c>
      <c r="D7868" t="s">
        <v>81</v>
      </c>
      <c r="E7868" t="s">
        <v>81</v>
      </c>
      <c r="F7868" t="s">
        <v>81</v>
      </c>
      <c r="G7868">
        <v>10</v>
      </c>
      <c r="H7868" t="s">
        <v>222</v>
      </c>
      <c r="I7868">
        <v>2011</v>
      </c>
      <c r="J7868" t="s">
        <v>92</v>
      </c>
      <c r="K7868" t="s">
        <v>3055</v>
      </c>
      <c r="L7868">
        <v>53033.328998695222</v>
      </c>
      <c r="M7868" s="10" t="str">
        <f>Data[[#This Row],[schedule]]&amp;" | "&amp;Data[[#This Row],[section]]</f>
        <v xml:space="preserve">SCHEDULE 17: REPORT ON PRICING STATISTICS | </v>
      </c>
      <c r="N7868" s="10" t="str">
        <f t="shared" si="123"/>
        <v>SCHEDULE 17: REPORT ON PRICING STATISTICS | Net operating charges from airfield activities relating to international flights</v>
      </c>
    </row>
    <row r="7869" spans="1:14" hidden="1">
      <c r="A7869" t="s">
        <v>3</v>
      </c>
      <c r="B7869">
        <v>2011</v>
      </c>
      <c r="C7869" t="s">
        <v>200</v>
      </c>
      <c r="D7869" t="s">
        <v>81</v>
      </c>
      <c r="E7869" t="s">
        <v>81</v>
      </c>
      <c r="F7869" t="s">
        <v>81</v>
      </c>
      <c r="G7869">
        <v>11</v>
      </c>
      <c r="H7869" t="s">
        <v>223</v>
      </c>
      <c r="I7869">
        <v>2011</v>
      </c>
      <c r="J7869" t="s">
        <v>92</v>
      </c>
      <c r="K7869" t="s">
        <v>3056</v>
      </c>
      <c r="L7869">
        <v>5026.8960743009202</v>
      </c>
      <c r="M7869" s="10" t="str">
        <f>Data[[#This Row],[schedule]]&amp;" | "&amp;Data[[#This Row],[section]]</f>
        <v xml:space="preserve">SCHEDULE 17: REPORT ON PRICING STATISTICS | </v>
      </c>
      <c r="N7869" s="10" t="str">
        <f t="shared" si="123"/>
        <v>SCHEDULE 17: REPORT ON PRICING STATISTICS | Net operating charges from specified passenger terminal activities relating to domestic passengers</v>
      </c>
    </row>
    <row r="7870" spans="1:14" hidden="1">
      <c r="A7870" t="s">
        <v>3</v>
      </c>
      <c r="B7870">
        <v>2011</v>
      </c>
      <c r="C7870" t="s">
        <v>200</v>
      </c>
      <c r="D7870" t="s">
        <v>81</v>
      </c>
      <c r="E7870" t="s">
        <v>81</v>
      </c>
      <c r="F7870" t="s">
        <v>81</v>
      </c>
      <c r="G7870">
        <v>12</v>
      </c>
      <c r="H7870" t="s">
        <v>224</v>
      </c>
      <c r="I7870">
        <v>2011</v>
      </c>
      <c r="J7870" t="s">
        <v>92</v>
      </c>
      <c r="K7870" t="s">
        <v>3057</v>
      </c>
      <c r="L7870">
        <v>116312.1860731216</v>
      </c>
      <c r="M7870" s="10" t="str">
        <f>Data[[#This Row],[schedule]]&amp;" | "&amp;Data[[#This Row],[section]]</f>
        <v xml:space="preserve">SCHEDULE 17: REPORT ON PRICING STATISTICS | </v>
      </c>
      <c r="N7870" s="10" t="str">
        <f t="shared" si="123"/>
        <v>SCHEDULE 17: REPORT ON PRICING STATISTICS | Net operating charges from specified passenger terminal activities relating to international passengers</v>
      </c>
    </row>
    <row r="7871" spans="1:14" hidden="1">
      <c r="A7871" t="s">
        <v>3</v>
      </c>
      <c r="B7871">
        <v>2011</v>
      </c>
      <c r="C7871" t="s">
        <v>200</v>
      </c>
      <c r="D7871" t="s">
        <v>81</v>
      </c>
      <c r="E7871" t="s">
        <v>81</v>
      </c>
      <c r="F7871" t="s">
        <v>81</v>
      </c>
      <c r="G7871">
        <v>15</v>
      </c>
      <c r="H7871" t="s">
        <v>225</v>
      </c>
      <c r="I7871">
        <v>2011</v>
      </c>
      <c r="J7871" t="s">
        <v>303</v>
      </c>
      <c r="K7871" t="s">
        <v>81</v>
      </c>
      <c r="M7871" s="10" t="str">
        <f>Data[[#This Row],[schedule]]&amp;" | "&amp;Data[[#This Row],[section]]</f>
        <v xml:space="preserve">SCHEDULE 17: REPORT ON PRICING STATISTICS | </v>
      </c>
      <c r="N7871" s="10" t="str">
        <f t="shared" si="123"/>
        <v>SCHEDULE 17: REPORT ON PRICING STATISTICS | Number of domestic passengers on flights of 3 tonnes or more but less than 30 tonnes MCTOW</v>
      </c>
    </row>
    <row r="7872" spans="1:14" hidden="1">
      <c r="A7872" t="s">
        <v>3</v>
      </c>
      <c r="B7872">
        <v>2011</v>
      </c>
      <c r="C7872" t="s">
        <v>200</v>
      </c>
      <c r="D7872" t="s">
        <v>81</v>
      </c>
      <c r="E7872" t="s">
        <v>81</v>
      </c>
      <c r="F7872" t="s">
        <v>81</v>
      </c>
      <c r="G7872">
        <v>16</v>
      </c>
      <c r="H7872" t="s">
        <v>226</v>
      </c>
      <c r="I7872">
        <v>2011</v>
      </c>
      <c r="J7872" t="s">
        <v>303</v>
      </c>
      <c r="K7872" t="s">
        <v>81</v>
      </c>
      <c r="M7872" s="10" t="str">
        <f>Data[[#This Row],[schedule]]&amp;" | "&amp;Data[[#This Row],[section]]</f>
        <v xml:space="preserve">SCHEDULE 17: REPORT ON PRICING STATISTICS | </v>
      </c>
      <c r="N7872" s="10" t="str">
        <f t="shared" si="123"/>
        <v>SCHEDULE 17: REPORT ON PRICING STATISTICS | Number of domestic passengers on flights of 30 tonnes MCTOW or more</v>
      </c>
    </row>
    <row r="7873" spans="1:14" hidden="1">
      <c r="A7873" t="s">
        <v>3</v>
      </c>
      <c r="B7873">
        <v>2011</v>
      </c>
      <c r="C7873" t="s">
        <v>200</v>
      </c>
      <c r="D7873" t="s">
        <v>81</v>
      </c>
      <c r="E7873" t="s">
        <v>81</v>
      </c>
      <c r="F7873" t="s">
        <v>81</v>
      </c>
      <c r="G7873">
        <v>17</v>
      </c>
      <c r="H7873" t="s">
        <v>227</v>
      </c>
      <c r="I7873">
        <v>2011</v>
      </c>
      <c r="J7873" t="s">
        <v>303</v>
      </c>
      <c r="K7873" t="s">
        <v>3058</v>
      </c>
      <c r="L7873">
        <v>7392045</v>
      </c>
      <c r="M7873" s="10" t="str">
        <f>Data[[#This Row],[schedule]]&amp;" | "&amp;Data[[#This Row],[section]]</f>
        <v xml:space="preserve">SCHEDULE 17: REPORT ON PRICING STATISTICS | </v>
      </c>
      <c r="N7873" s="10" t="str">
        <f t="shared" si="123"/>
        <v xml:space="preserve">SCHEDULE 17: REPORT ON PRICING STATISTICS | Number of international passengers </v>
      </c>
    </row>
    <row r="7874" spans="1:14" hidden="1">
      <c r="A7874" t="s">
        <v>3</v>
      </c>
      <c r="B7874">
        <v>2011</v>
      </c>
      <c r="C7874" t="s">
        <v>200</v>
      </c>
      <c r="D7874" t="s">
        <v>81</v>
      </c>
      <c r="E7874" t="s">
        <v>81</v>
      </c>
      <c r="F7874" t="s">
        <v>81</v>
      </c>
      <c r="G7874">
        <v>20</v>
      </c>
      <c r="H7874" t="s">
        <v>228</v>
      </c>
      <c r="I7874">
        <v>2011</v>
      </c>
      <c r="J7874" t="s">
        <v>304</v>
      </c>
      <c r="K7874" t="s">
        <v>3059</v>
      </c>
      <c r="L7874">
        <v>427981.91200000013</v>
      </c>
      <c r="M7874" s="10" t="str">
        <f>Data[[#This Row],[schedule]]&amp;" | "&amp;Data[[#This Row],[section]]</f>
        <v xml:space="preserve">SCHEDULE 17: REPORT ON PRICING STATISTICS | </v>
      </c>
      <c r="N7874" s="10" t="str">
        <f t="shared" si="123"/>
        <v>SCHEDULE 17: REPORT ON PRICING STATISTICS | Total MCTOW of domestic flights of 3 tonnes or more but less than 30 tonnes MCTOW</v>
      </c>
    </row>
    <row r="7875" spans="1:14" hidden="1">
      <c r="A7875" t="s">
        <v>3</v>
      </c>
      <c r="B7875">
        <v>2011</v>
      </c>
      <c r="C7875" t="s">
        <v>200</v>
      </c>
      <c r="D7875" t="s">
        <v>81</v>
      </c>
      <c r="E7875" t="s">
        <v>81</v>
      </c>
      <c r="F7875" t="s">
        <v>81</v>
      </c>
      <c r="G7875">
        <v>21</v>
      </c>
      <c r="H7875" t="s">
        <v>229</v>
      </c>
      <c r="I7875">
        <v>2011</v>
      </c>
      <c r="J7875" t="s">
        <v>304</v>
      </c>
      <c r="K7875" t="s">
        <v>3060</v>
      </c>
      <c r="L7875">
        <v>1227616.5730000001</v>
      </c>
      <c r="M7875" s="10" t="str">
        <f>Data[[#This Row],[schedule]]&amp;" | "&amp;Data[[#This Row],[section]]</f>
        <v xml:space="preserve">SCHEDULE 17: REPORT ON PRICING STATISTICS | </v>
      </c>
      <c r="N7875" s="10" t="str">
        <f t="shared" si="123"/>
        <v>SCHEDULE 17: REPORT ON PRICING STATISTICS | Total MCTOW of domestic flights of 30 tonnes MCTOW or more</v>
      </c>
    </row>
    <row r="7876" spans="1:14" hidden="1">
      <c r="A7876" t="s">
        <v>3</v>
      </c>
      <c r="B7876">
        <v>2011</v>
      </c>
      <c r="C7876" t="s">
        <v>200</v>
      </c>
      <c r="D7876" t="s">
        <v>81</v>
      </c>
      <c r="E7876" t="s">
        <v>81</v>
      </c>
      <c r="F7876" t="s">
        <v>81</v>
      </c>
      <c r="G7876">
        <v>22</v>
      </c>
      <c r="H7876" t="s">
        <v>230</v>
      </c>
      <c r="I7876">
        <v>2011</v>
      </c>
      <c r="J7876" t="s">
        <v>304</v>
      </c>
      <c r="K7876" t="s">
        <v>3061</v>
      </c>
      <c r="L7876">
        <v>3916051.9819999998</v>
      </c>
      <c r="M7876" s="10" t="str">
        <f>Data[[#This Row],[schedule]]&amp;" | "&amp;Data[[#This Row],[section]]</f>
        <v xml:space="preserve">SCHEDULE 17: REPORT ON PRICING STATISTICS | </v>
      </c>
      <c r="N7876" s="10" t="str">
        <f t="shared" si="123"/>
        <v xml:space="preserve">SCHEDULE 17: REPORT ON PRICING STATISTICS | Total MCTOW of international flights </v>
      </c>
    </row>
    <row r="7877" spans="1:14" hidden="1">
      <c r="A7877" t="s">
        <v>3</v>
      </c>
      <c r="B7877">
        <v>2011</v>
      </c>
      <c r="C7877" t="s">
        <v>200</v>
      </c>
      <c r="D7877" t="s">
        <v>81</v>
      </c>
      <c r="E7877" t="s">
        <v>81</v>
      </c>
      <c r="F7877" t="s">
        <v>81</v>
      </c>
      <c r="G7877">
        <v>25</v>
      </c>
      <c r="H7877" t="s">
        <v>231</v>
      </c>
      <c r="I7877">
        <v>2011</v>
      </c>
      <c r="J7877" t="s">
        <v>305</v>
      </c>
      <c r="K7877" t="s">
        <v>1010</v>
      </c>
      <c r="M7877" s="10" t="str">
        <f>Data[[#This Row],[schedule]]&amp;" | "&amp;Data[[#This Row],[section]]</f>
        <v xml:space="preserve">SCHEDULE 17: REPORT ON PRICING STATISTICS | </v>
      </c>
      <c r="N7877" s="10" t="str">
        <f t="shared" si="123"/>
        <v>SCHEDULE 17: REPORT ON PRICING STATISTICS | Average charge from airfield activities relating to domestic flights of 3 tonnes or more but less than 30 tonnes MCTOW</v>
      </c>
    </row>
    <row r="7878" spans="1:14" hidden="1">
      <c r="A7878" t="s">
        <v>3</v>
      </c>
      <c r="B7878">
        <v>2011</v>
      </c>
      <c r="C7878" t="s">
        <v>200</v>
      </c>
      <c r="D7878" t="s">
        <v>81</v>
      </c>
      <c r="E7878" t="s">
        <v>81</v>
      </c>
      <c r="F7878" t="s">
        <v>81</v>
      </c>
      <c r="G7878">
        <v>25</v>
      </c>
      <c r="H7878" t="s">
        <v>231</v>
      </c>
      <c r="I7878">
        <v>2011</v>
      </c>
      <c r="J7878" t="s">
        <v>306</v>
      </c>
      <c r="K7878" t="s">
        <v>3062</v>
      </c>
      <c r="L7878">
        <v>8.4704796767762645</v>
      </c>
      <c r="M7878" s="10" t="str">
        <f>Data[[#This Row],[schedule]]&amp;" | "&amp;Data[[#This Row],[section]]</f>
        <v xml:space="preserve">SCHEDULE 17: REPORT ON PRICING STATISTICS | </v>
      </c>
      <c r="N7878" s="10" t="str">
        <f t="shared" si="123"/>
        <v>SCHEDULE 17: REPORT ON PRICING STATISTICS | Average charge from airfield activities relating to domestic flights of 3 tonnes or more but less than 30 tonnes MCTOW</v>
      </c>
    </row>
    <row r="7879" spans="1:14" hidden="1">
      <c r="A7879" t="s">
        <v>3</v>
      </c>
      <c r="B7879">
        <v>2011</v>
      </c>
      <c r="C7879" t="s">
        <v>200</v>
      </c>
      <c r="D7879" t="s">
        <v>81</v>
      </c>
      <c r="E7879" t="s">
        <v>81</v>
      </c>
      <c r="F7879" t="s">
        <v>81</v>
      </c>
      <c r="G7879">
        <v>26</v>
      </c>
      <c r="H7879" t="s">
        <v>232</v>
      </c>
      <c r="I7879">
        <v>2011</v>
      </c>
      <c r="J7879" t="s">
        <v>305</v>
      </c>
      <c r="K7879" t="s">
        <v>1010</v>
      </c>
      <c r="M7879" s="10" t="str">
        <f>Data[[#This Row],[schedule]]&amp;" | "&amp;Data[[#This Row],[section]]</f>
        <v xml:space="preserve">SCHEDULE 17: REPORT ON PRICING STATISTICS | </v>
      </c>
      <c r="N7879" s="10" t="str">
        <f t="shared" si="123"/>
        <v>SCHEDULE 17: REPORT ON PRICING STATISTICS | Average charge from airfield activities relating to domestic flights of 30 tonnes MCTOW or more</v>
      </c>
    </row>
    <row r="7880" spans="1:14" hidden="1">
      <c r="A7880" t="s">
        <v>3</v>
      </c>
      <c r="B7880">
        <v>2011</v>
      </c>
      <c r="C7880" t="s">
        <v>200</v>
      </c>
      <c r="D7880" t="s">
        <v>81</v>
      </c>
      <c r="E7880" t="s">
        <v>81</v>
      </c>
      <c r="F7880" t="s">
        <v>81</v>
      </c>
      <c r="G7880">
        <v>26</v>
      </c>
      <c r="H7880" t="s">
        <v>232</v>
      </c>
      <c r="I7880">
        <v>2011</v>
      </c>
      <c r="J7880" t="s">
        <v>306</v>
      </c>
      <c r="K7880" t="s">
        <v>3063</v>
      </c>
      <c r="L7880">
        <v>13.75427667443534</v>
      </c>
      <c r="M7880" s="10" t="str">
        <f>Data[[#This Row],[schedule]]&amp;" | "&amp;Data[[#This Row],[section]]</f>
        <v xml:space="preserve">SCHEDULE 17: REPORT ON PRICING STATISTICS | </v>
      </c>
      <c r="N7880" s="10" t="str">
        <f t="shared" si="123"/>
        <v>SCHEDULE 17: REPORT ON PRICING STATISTICS | Average charge from airfield activities relating to domestic flights of 30 tonnes MCTOW or more</v>
      </c>
    </row>
    <row r="7881" spans="1:14" hidden="1">
      <c r="A7881" t="s">
        <v>3</v>
      </c>
      <c r="B7881">
        <v>2011</v>
      </c>
      <c r="C7881" t="s">
        <v>200</v>
      </c>
      <c r="D7881" t="s">
        <v>81</v>
      </c>
      <c r="E7881" t="s">
        <v>81</v>
      </c>
      <c r="F7881" t="s">
        <v>81</v>
      </c>
      <c r="G7881">
        <v>27</v>
      </c>
      <c r="H7881" t="s">
        <v>233</v>
      </c>
      <c r="I7881">
        <v>2011</v>
      </c>
      <c r="J7881" t="s">
        <v>305</v>
      </c>
      <c r="K7881" t="s">
        <v>3064</v>
      </c>
      <c r="L7881">
        <v>7.1743785378329301</v>
      </c>
      <c r="M7881" s="10" t="str">
        <f>Data[[#This Row],[schedule]]&amp;" | "&amp;Data[[#This Row],[section]]</f>
        <v xml:space="preserve">SCHEDULE 17: REPORT ON PRICING STATISTICS | </v>
      </c>
      <c r="N7881" s="10" t="str">
        <f t="shared" si="123"/>
        <v>SCHEDULE 17: REPORT ON PRICING STATISTICS | Average charge from airfield activities relating to international flights</v>
      </c>
    </row>
    <row r="7882" spans="1:14" hidden="1">
      <c r="A7882" t="s">
        <v>3</v>
      </c>
      <c r="B7882">
        <v>2011</v>
      </c>
      <c r="C7882" t="s">
        <v>200</v>
      </c>
      <c r="D7882" t="s">
        <v>81</v>
      </c>
      <c r="E7882" t="s">
        <v>81</v>
      </c>
      <c r="F7882" t="s">
        <v>81</v>
      </c>
      <c r="G7882">
        <v>27</v>
      </c>
      <c r="H7882" t="s">
        <v>233</v>
      </c>
      <c r="I7882">
        <v>2011</v>
      </c>
      <c r="J7882" t="s">
        <v>306</v>
      </c>
      <c r="K7882" t="s">
        <v>3065</v>
      </c>
      <c r="L7882">
        <v>13.542549803337931</v>
      </c>
      <c r="M7882" s="10" t="str">
        <f>Data[[#This Row],[schedule]]&amp;" | "&amp;Data[[#This Row],[section]]</f>
        <v xml:space="preserve">SCHEDULE 17: REPORT ON PRICING STATISTICS | </v>
      </c>
      <c r="N7882" s="10" t="str">
        <f t="shared" si="123"/>
        <v>SCHEDULE 17: REPORT ON PRICING STATISTICS | Average charge from airfield activities relating to international flights</v>
      </c>
    </row>
    <row r="7883" spans="1:14" hidden="1">
      <c r="A7883" t="s">
        <v>3</v>
      </c>
      <c r="B7883">
        <v>2011</v>
      </c>
      <c r="C7883" t="s">
        <v>200</v>
      </c>
      <c r="D7883" t="s">
        <v>81</v>
      </c>
      <c r="E7883" t="s">
        <v>81</v>
      </c>
      <c r="F7883" t="s">
        <v>81</v>
      </c>
      <c r="G7883">
        <v>29</v>
      </c>
      <c r="H7883" t="s">
        <v>234</v>
      </c>
      <c r="I7883">
        <v>2011</v>
      </c>
      <c r="J7883" t="s">
        <v>307</v>
      </c>
      <c r="K7883" t="s">
        <v>1010</v>
      </c>
      <c r="M7883" s="10" t="str">
        <f>Data[[#This Row],[schedule]]&amp;" | "&amp;Data[[#This Row],[section]]</f>
        <v xml:space="preserve">SCHEDULE 17: REPORT ON PRICING STATISTICS | </v>
      </c>
      <c r="N7883" s="10" t="str">
        <f t="shared" si="123"/>
        <v>SCHEDULE 17: REPORT ON PRICING STATISTICS | Average charge from specified passenger terminal activities</v>
      </c>
    </row>
    <row r="7884" spans="1:14" hidden="1">
      <c r="A7884" t="s">
        <v>3</v>
      </c>
      <c r="B7884">
        <v>2011</v>
      </c>
      <c r="C7884" t="s">
        <v>200</v>
      </c>
      <c r="D7884" t="s">
        <v>81</v>
      </c>
      <c r="E7884" t="s">
        <v>81</v>
      </c>
      <c r="F7884" t="s">
        <v>81</v>
      </c>
      <c r="G7884">
        <v>29</v>
      </c>
      <c r="H7884" t="s">
        <v>234</v>
      </c>
      <c r="I7884">
        <v>2011</v>
      </c>
      <c r="J7884" t="s">
        <v>308</v>
      </c>
      <c r="K7884" t="s">
        <v>3066</v>
      </c>
      <c r="L7884">
        <v>15.73477786906351</v>
      </c>
      <c r="M7884" s="10" t="str">
        <f>Data[[#This Row],[schedule]]&amp;" | "&amp;Data[[#This Row],[section]]</f>
        <v xml:space="preserve">SCHEDULE 17: REPORT ON PRICING STATISTICS | </v>
      </c>
      <c r="N7884" s="10" t="str">
        <f t="shared" si="123"/>
        <v>SCHEDULE 17: REPORT ON PRICING STATISTICS | Average charge from specified passenger terminal activities</v>
      </c>
    </row>
    <row r="7885" spans="1:14" hidden="1">
      <c r="A7885" t="s">
        <v>3</v>
      </c>
      <c r="B7885">
        <v>2011</v>
      </c>
      <c r="C7885" t="s">
        <v>200</v>
      </c>
      <c r="D7885" t="s">
        <v>81</v>
      </c>
      <c r="E7885" t="s">
        <v>81</v>
      </c>
      <c r="F7885" t="s">
        <v>81</v>
      </c>
      <c r="G7885">
        <v>31</v>
      </c>
      <c r="H7885" t="s">
        <v>235</v>
      </c>
      <c r="I7885">
        <v>2011</v>
      </c>
      <c r="J7885" t="s">
        <v>307</v>
      </c>
      <c r="K7885" t="s">
        <v>1010</v>
      </c>
      <c r="M7885" s="10" t="str">
        <f>Data[[#This Row],[schedule]]&amp;" | "&amp;Data[[#This Row],[section]]</f>
        <v xml:space="preserve">SCHEDULE 17: REPORT ON PRICING STATISTICS | </v>
      </c>
      <c r="N7885" s="10" t="str">
        <f t="shared" si="123"/>
        <v>SCHEDULE 17: REPORT ON PRICING STATISTICS | Average charge from airfield activities and specified passenger terminal activities</v>
      </c>
    </row>
    <row r="7886" spans="1:14" hidden="1">
      <c r="A7886" t="s">
        <v>3</v>
      </c>
      <c r="B7886">
        <v>2011</v>
      </c>
      <c r="C7886" t="s">
        <v>200</v>
      </c>
      <c r="D7886" t="s">
        <v>81</v>
      </c>
      <c r="E7886" t="s">
        <v>81</v>
      </c>
      <c r="F7886" t="s">
        <v>81</v>
      </c>
      <c r="G7886">
        <v>31</v>
      </c>
      <c r="H7886" t="s">
        <v>235</v>
      </c>
      <c r="I7886">
        <v>2011</v>
      </c>
      <c r="J7886" t="s">
        <v>308</v>
      </c>
      <c r="K7886" t="s">
        <v>3067</v>
      </c>
      <c r="L7886">
        <v>22.90915640689645</v>
      </c>
      <c r="M7886" s="10" t="str">
        <f>Data[[#This Row],[schedule]]&amp;" | "&amp;Data[[#This Row],[section]]</f>
        <v xml:space="preserve">SCHEDULE 17: REPORT ON PRICING STATISTICS | </v>
      </c>
      <c r="N7886" s="10" t="str">
        <f t="shared" si="123"/>
        <v>SCHEDULE 17: REPORT ON PRICING STATISTICS | Average charge from airfield activities and specified passenger terminal activities</v>
      </c>
    </row>
    <row r="7887" spans="1:14">
      <c r="A7887" t="s">
        <v>3</v>
      </c>
      <c r="B7887">
        <v>2011</v>
      </c>
      <c r="C7887" t="s">
        <v>4984</v>
      </c>
      <c r="D7887" t="s">
        <v>4985</v>
      </c>
      <c r="E7887" t="s">
        <v>81</v>
      </c>
      <c r="F7887" t="s">
        <v>4986</v>
      </c>
      <c r="G7887">
        <v>10</v>
      </c>
      <c r="H7887" t="s">
        <v>6575</v>
      </c>
      <c r="I7887">
        <v>2011</v>
      </c>
      <c r="J7887" t="s">
        <v>4988</v>
      </c>
      <c r="K7887" t="s">
        <v>6956</v>
      </c>
      <c r="L7887">
        <v>4380</v>
      </c>
      <c r="M7887" s="10" t="str">
        <f>Data[[#This Row],[schedule]]&amp;" | "&amp;Data[[#This Row],[section]]</f>
        <v>SCHEDULE 16: REPORT ON ASSOCIATED STATISTICS | 16a: Aircraft statistics: (i) International air passenger services</v>
      </c>
      <c r="N7887" s="10" t="str">
        <f t="shared" si="123"/>
        <v>SCHEDULE 16: REPORT ON ASSOCIATED STATISTICS | 16a: Aircraft statistics: (i) International air passenger services | Total number of landings | Aircraft type: Boeing - B777</v>
      </c>
    </row>
    <row r="7888" spans="1:14">
      <c r="A7888" t="s">
        <v>3</v>
      </c>
      <c r="B7888">
        <v>2011</v>
      </c>
      <c r="C7888" t="s">
        <v>4984</v>
      </c>
      <c r="D7888" t="s">
        <v>4985</v>
      </c>
      <c r="E7888" t="s">
        <v>81</v>
      </c>
      <c r="F7888" t="s">
        <v>4990</v>
      </c>
      <c r="G7888">
        <v>10</v>
      </c>
      <c r="H7888" t="s">
        <v>6575</v>
      </c>
      <c r="I7888">
        <v>2011</v>
      </c>
      <c r="J7888" t="s">
        <v>304</v>
      </c>
      <c r="K7888" t="s">
        <v>6957</v>
      </c>
      <c r="L7888">
        <v>1349156.148</v>
      </c>
      <c r="M7888" s="10" t="str">
        <f>Data[[#This Row],[schedule]]&amp;" | "&amp;Data[[#This Row],[section]]</f>
        <v>SCHEDULE 16: REPORT ON ASSOCIATED STATISTICS | 16a: Aircraft statistics: (i) International air passenger services</v>
      </c>
      <c r="N7888" s="10" t="str">
        <f t="shared" si="123"/>
        <v>SCHEDULE 16: REPORT ON ASSOCIATED STATISTICS | 16a: Aircraft statistics: (i) International air passenger services | Total MCTOW | Aircraft type: Boeing - B777</v>
      </c>
    </row>
    <row r="7889" spans="1:14">
      <c r="A7889" t="s">
        <v>3</v>
      </c>
      <c r="B7889">
        <v>2011</v>
      </c>
      <c r="C7889" t="s">
        <v>4984</v>
      </c>
      <c r="D7889" t="s">
        <v>4985</v>
      </c>
      <c r="E7889" t="s">
        <v>81</v>
      </c>
      <c r="F7889" t="s">
        <v>4986</v>
      </c>
      <c r="G7889">
        <v>11</v>
      </c>
      <c r="H7889" t="s">
        <v>6958</v>
      </c>
      <c r="I7889">
        <v>2011</v>
      </c>
      <c r="J7889" t="s">
        <v>4988</v>
      </c>
      <c r="K7889" t="s">
        <v>6959</v>
      </c>
      <c r="L7889">
        <v>1764</v>
      </c>
      <c r="M7889" s="10" t="str">
        <f>Data[[#This Row],[schedule]]&amp;" | "&amp;Data[[#This Row],[section]]</f>
        <v>SCHEDULE 16: REPORT ON ASSOCIATED STATISTICS | 16a: Aircraft statistics: (i) International air passenger services</v>
      </c>
      <c r="N7889" s="10" t="str">
        <f t="shared" si="123"/>
        <v>SCHEDULE 16: REPORT ON ASSOCIATED STATISTICS | 16a: Aircraft statistics: (i) International air passenger services | Total number of landings | Aircraft type: Airbus Industrie - A340</v>
      </c>
    </row>
    <row r="7890" spans="1:14">
      <c r="A7890" t="s">
        <v>3</v>
      </c>
      <c r="B7890">
        <v>2011</v>
      </c>
      <c r="C7890" t="s">
        <v>4984</v>
      </c>
      <c r="D7890" t="s">
        <v>4985</v>
      </c>
      <c r="E7890" t="s">
        <v>81</v>
      </c>
      <c r="F7890" t="s">
        <v>4990</v>
      </c>
      <c r="G7890">
        <v>11</v>
      </c>
      <c r="H7890" t="s">
        <v>6958</v>
      </c>
      <c r="I7890">
        <v>2011</v>
      </c>
      <c r="J7890" t="s">
        <v>304</v>
      </c>
      <c r="K7890" t="s">
        <v>6960</v>
      </c>
      <c r="L7890">
        <v>500540</v>
      </c>
      <c r="M7890" s="10" t="str">
        <f>Data[[#This Row],[schedule]]&amp;" | "&amp;Data[[#This Row],[section]]</f>
        <v>SCHEDULE 16: REPORT ON ASSOCIATED STATISTICS | 16a: Aircraft statistics: (i) International air passenger services</v>
      </c>
      <c r="N7890" s="10" t="str">
        <f t="shared" si="123"/>
        <v>SCHEDULE 16: REPORT ON ASSOCIATED STATISTICS | 16a: Aircraft statistics: (i) International air passenger services | Total MCTOW | Aircraft type: Airbus Industrie - A340</v>
      </c>
    </row>
    <row r="7891" spans="1:14">
      <c r="A7891" t="s">
        <v>3</v>
      </c>
      <c r="B7891">
        <v>2011</v>
      </c>
      <c r="C7891" t="s">
        <v>4984</v>
      </c>
      <c r="D7891" t="s">
        <v>4985</v>
      </c>
      <c r="E7891" t="s">
        <v>81</v>
      </c>
      <c r="F7891" t="s">
        <v>4986</v>
      </c>
      <c r="G7891">
        <v>12</v>
      </c>
      <c r="H7891" t="s">
        <v>6581</v>
      </c>
      <c r="I7891">
        <v>2011</v>
      </c>
      <c r="J7891" t="s">
        <v>4988</v>
      </c>
      <c r="K7891" t="s">
        <v>6961</v>
      </c>
      <c r="L7891">
        <v>2456</v>
      </c>
      <c r="M7891" s="10" t="str">
        <f>Data[[#This Row],[schedule]]&amp;" | "&amp;Data[[#This Row],[section]]</f>
        <v>SCHEDULE 16: REPORT ON ASSOCIATED STATISTICS | 16a: Aircraft statistics: (i) International air passenger services</v>
      </c>
      <c r="N7891" s="10" t="str">
        <f t="shared" si="123"/>
        <v>SCHEDULE 16: REPORT ON ASSOCIATED STATISTICS | 16a: Aircraft statistics: (i) International air passenger services | Total number of landings | Aircraft type: Boeing - B767</v>
      </c>
    </row>
    <row r="7892" spans="1:14">
      <c r="A7892" t="s">
        <v>3</v>
      </c>
      <c r="B7892">
        <v>2011</v>
      </c>
      <c r="C7892" t="s">
        <v>4984</v>
      </c>
      <c r="D7892" t="s">
        <v>4985</v>
      </c>
      <c r="E7892" t="s">
        <v>81</v>
      </c>
      <c r="F7892" t="s">
        <v>4990</v>
      </c>
      <c r="G7892">
        <v>12</v>
      </c>
      <c r="H7892" t="s">
        <v>6581</v>
      </c>
      <c r="I7892">
        <v>2011</v>
      </c>
      <c r="J7892" t="s">
        <v>304</v>
      </c>
      <c r="K7892" t="s">
        <v>6962</v>
      </c>
      <c r="L7892">
        <v>453741.02</v>
      </c>
      <c r="M7892" s="10" t="str">
        <f>Data[[#This Row],[schedule]]&amp;" | "&amp;Data[[#This Row],[section]]</f>
        <v>SCHEDULE 16: REPORT ON ASSOCIATED STATISTICS | 16a: Aircraft statistics: (i) International air passenger services</v>
      </c>
      <c r="N7892" s="10" t="str">
        <f t="shared" si="123"/>
        <v>SCHEDULE 16: REPORT ON ASSOCIATED STATISTICS | 16a: Aircraft statistics: (i) International air passenger services | Total MCTOW | Aircraft type: Boeing - B767</v>
      </c>
    </row>
    <row r="7893" spans="1:14">
      <c r="A7893" t="s">
        <v>3</v>
      </c>
      <c r="B7893">
        <v>2011</v>
      </c>
      <c r="C7893" t="s">
        <v>4984</v>
      </c>
      <c r="D7893" t="s">
        <v>4985</v>
      </c>
      <c r="E7893" t="s">
        <v>81</v>
      </c>
      <c r="F7893" t="s">
        <v>4986</v>
      </c>
      <c r="G7893">
        <v>13</v>
      </c>
      <c r="H7893" t="s">
        <v>6578</v>
      </c>
      <c r="I7893">
        <v>2011</v>
      </c>
      <c r="J7893" t="s">
        <v>4988</v>
      </c>
      <c r="K7893" t="s">
        <v>6963</v>
      </c>
      <c r="L7893">
        <v>5856</v>
      </c>
      <c r="M7893" s="10" t="str">
        <f>Data[[#This Row],[schedule]]&amp;" | "&amp;Data[[#This Row],[section]]</f>
        <v>SCHEDULE 16: REPORT ON ASSOCIATED STATISTICS | 16a: Aircraft statistics: (i) International air passenger services</v>
      </c>
      <c r="N7893" s="10" t="str">
        <f t="shared" si="123"/>
        <v>SCHEDULE 16: REPORT ON ASSOCIATED STATISTICS | 16a: Aircraft statistics: (i) International air passenger services | Total number of landings | Aircraft type: Boeing - B737</v>
      </c>
    </row>
    <row r="7894" spans="1:14">
      <c r="A7894" t="s">
        <v>3</v>
      </c>
      <c r="B7894">
        <v>2011</v>
      </c>
      <c r="C7894" t="s">
        <v>4984</v>
      </c>
      <c r="D7894" t="s">
        <v>4985</v>
      </c>
      <c r="E7894" t="s">
        <v>81</v>
      </c>
      <c r="F7894" t="s">
        <v>4990</v>
      </c>
      <c r="G7894">
        <v>13</v>
      </c>
      <c r="H7894" t="s">
        <v>6578</v>
      </c>
      <c r="I7894">
        <v>2011</v>
      </c>
      <c r="J7894" t="s">
        <v>304</v>
      </c>
      <c r="K7894" t="s">
        <v>6964</v>
      </c>
      <c r="L7894">
        <v>448749.09600000002</v>
      </c>
      <c r="M7894" s="10" t="str">
        <f>Data[[#This Row],[schedule]]&amp;" | "&amp;Data[[#This Row],[section]]</f>
        <v>SCHEDULE 16: REPORT ON ASSOCIATED STATISTICS | 16a: Aircraft statistics: (i) International air passenger services</v>
      </c>
      <c r="N7894" s="10" t="str">
        <f t="shared" si="123"/>
        <v>SCHEDULE 16: REPORT ON ASSOCIATED STATISTICS | 16a: Aircraft statistics: (i) International air passenger services | Total MCTOW | Aircraft type: Boeing - B737</v>
      </c>
    </row>
    <row r="7895" spans="1:14">
      <c r="A7895" t="s">
        <v>3</v>
      </c>
      <c r="B7895">
        <v>2011</v>
      </c>
      <c r="C7895" t="s">
        <v>4984</v>
      </c>
      <c r="D7895" t="s">
        <v>4985</v>
      </c>
      <c r="E7895" t="s">
        <v>81</v>
      </c>
      <c r="F7895" t="s">
        <v>4986</v>
      </c>
      <c r="G7895">
        <v>14</v>
      </c>
      <c r="H7895" t="s">
        <v>6587</v>
      </c>
      <c r="I7895">
        <v>2011</v>
      </c>
      <c r="J7895" t="s">
        <v>4988</v>
      </c>
      <c r="K7895" t="s">
        <v>6965</v>
      </c>
      <c r="L7895">
        <v>975</v>
      </c>
      <c r="M7895" s="10" t="str">
        <f>Data[[#This Row],[schedule]]&amp;" | "&amp;Data[[#This Row],[section]]</f>
        <v>SCHEDULE 16: REPORT ON ASSOCIATED STATISTICS | 16a: Aircraft statistics: (i) International air passenger services</v>
      </c>
      <c r="N7895" s="10" t="str">
        <f t="shared" si="123"/>
        <v>SCHEDULE 16: REPORT ON ASSOCIATED STATISTICS | 16a: Aircraft statistics: (i) International air passenger services | Total number of landings | Aircraft type: Boeing - B747</v>
      </c>
    </row>
    <row r="7896" spans="1:14">
      <c r="A7896" t="s">
        <v>3</v>
      </c>
      <c r="B7896">
        <v>2011</v>
      </c>
      <c r="C7896" t="s">
        <v>4984</v>
      </c>
      <c r="D7896" t="s">
        <v>4985</v>
      </c>
      <c r="E7896" t="s">
        <v>81</v>
      </c>
      <c r="F7896" t="s">
        <v>4990</v>
      </c>
      <c r="G7896">
        <v>14</v>
      </c>
      <c r="H7896" t="s">
        <v>6587</v>
      </c>
      <c r="I7896">
        <v>2011</v>
      </c>
      <c r="J7896" t="s">
        <v>304</v>
      </c>
      <c r="K7896" t="s">
        <v>6966</v>
      </c>
      <c r="L7896">
        <v>387170.77100000001</v>
      </c>
      <c r="M7896" s="10" t="str">
        <f>Data[[#This Row],[schedule]]&amp;" | "&amp;Data[[#This Row],[section]]</f>
        <v>SCHEDULE 16: REPORT ON ASSOCIATED STATISTICS | 16a: Aircraft statistics: (i) International air passenger services</v>
      </c>
      <c r="N7896" s="10" t="str">
        <f t="shared" ref="N7896:N7959" si="124">SUBSTITUTE(SUBSTITUTE(SUBSTITUTE(C7896&amp;" | "&amp;D7896&amp;" | "&amp;E7896&amp;" | "&amp;F7896&amp;" | "&amp;H7896," |  |  | "," | ")," |  |  | "," | ")," |  | "," | ")</f>
        <v>SCHEDULE 16: REPORT ON ASSOCIATED STATISTICS | 16a: Aircraft statistics: (i) International air passenger services | Total MCTOW | Aircraft type: Boeing - B747</v>
      </c>
    </row>
    <row r="7897" spans="1:14">
      <c r="A7897" t="s">
        <v>3</v>
      </c>
      <c r="B7897">
        <v>2011</v>
      </c>
      <c r="C7897" t="s">
        <v>4984</v>
      </c>
      <c r="D7897" t="s">
        <v>4985</v>
      </c>
      <c r="E7897" t="s">
        <v>81</v>
      </c>
      <c r="F7897" t="s">
        <v>4986</v>
      </c>
      <c r="G7897">
        <v>15</v>
      </c>
      <c r="H7897" t="s">
        <v>6967</v>
      </c>
      <c r="I7897">
        <v>2011</v>
      </c>
      <c r="J7897" t="s">
        <v>4988</v>
      </c>
      <c r="K7897" t="s">
        <v>6968</v>
      </c>
      <c r="L7897">
        <v>4550</v>
      </c>
      <c r="M7897" s="10" t="str">
        <f>Data[[#This Row],[schedule]]&amp;" | "&amp;Data[[#This Row],[section]]</f>
        <v>SCHEDULE 16: REPORT ON ASSOCIATED STATISTICS | 16a: Aircraft statistics: (i) International air passenger services</v>
      </c>
      <c r="N7897" s="10" t="str">
        <f t="shared" si="124"/>
        <v>SCHEDULE 16: REPORT ON ASSOCIATED STATISTICS | 16a: Aircraft statistics: (i) International air passenger services | Total number of landings | Aircraft type: Airbus Industrie - A320</v>
      </c>
    </row>
    <row r="7898" spans="1:14">
      <c r="A7898" t="s">
        <v>3</v>
      </c>
      <c r="B7898">
        <v>2011</v>
      </c>
      <c r="C7898" t="s">
        <v>4984</v>
      </c>
      <c r="D7898" t="s">
        <v>4985</v>
      </c>
      <c r="E7898" t="s">
        <v>81</v>
      </c>
      <c r="F7898" t="s">
        <v>4990</v>
      </c>
      <c r="G7898">
        <v>15</v>
      </c>
      <c r="H7898" t="s">
        <v>6967</v>
      </c>
      <c r="I7898">
        <v>2011</v>
      </c>
      <c r="J7898" t="s">
        <v>304</v>
      </c>
      <c r="K7898" t="s">
        <v>6969</v>
      </c>
      <c r="L7898">
        <v>350245</v>
      </c>
      <c r="M7898" s="10" t="str">
        <f>Data[[#This Row],[schedule]]&amp;" | "&amp;Data[[#This Row],[section]]</f>
        <v>SCHEDULE 16: REPORT ON ASSOCIATED STATISTICS | 16a: Aircraft statistics: (i) International air passenger services</v>
      </c>
      <c r="N7898" s="10" t="str">
        <f t="shared" si="124"/>
        <v>SCHEDULE 16: REPORT ON ASSOCIATED STATISTICS | 16a: Aircraft statistics: (i) International air passenger services | Total MCTOW | Aircraft type: Airbus Industrie - A320</v>
      </c>
    </row>
    <row r="7899" spans="1:14">
      <c r="A7899" t="s">
        <v>3</v>
      </c>
      <c r="B7899">
        <v>2011</v>
      </c>
      <c r="C7899" t="s">
        <v>4984</v>
      </c>
      <c r="D7899" t="s">
        <v>4985</v>
      </c>
      <c r="E7899" t="s">
        <v>81</v>
      </c>
      <c r="F7899" t="s">
        <v>4986</v>
      </c>
      <c r="G7899">
        <v>16</v>
      </c>
      <c r="H7899" t="s">
        <v>6970</v>
      </c>
      <c r="I7899">
        <v>2011</v>
      </c>
      <c r="J7899" t="s">
        <v>4988</v>
      </c>
      <c r="K7899" t="s">
        <v>6971</v>
      </c>
      <c r="L7899">
        <v>357</v>
      </c>
      <c r="M7899" s="10" t="str">
        <f>Data[[#This Row],[schedule]]&amp;" | "&amp;Data[[#This Row],[section]]</f>
        <v>SCHEDULE 16: REPORT ON ASSOCIATED STATISTICS | 16a: Aircraft statistics: (i) International air passenger services</v>
      </c>
      <c r="N7899" s="10" t="str">
        <f t="shared" si="124"/>
        <v>SCHEDULE 16: REPORT ON ASSOCIATED STATISTICS | 16a: Aircraft statistics: (i) International air passenger services | Total number of landings | Aircraft type: Airbus Industrie - A380</v>
      </c>
    </row>
    <row r="7900" spans="1:14">
      <c r="A7900" t="s">
        <v>3</v>
      </c>
      <c r="B7900">
        <v>2011</v>
      </c>
      <c r="C7900" t="s">
        <v>4984</v>
      </c>
      <c r="D7900" t="s">
        <v>4985</v>
      </c>
      <c r="E7900" t="s">
        <v>81</v>
      </c>
      <c r="F7900" t="s">
        <v>4990</v>
      </c>
      <c r="G7900">
        <v>16</v>
      </c>
      <c r="H7900" t="s">
        <v>6970</v>
      </c>
      <c r="I7900">
        <v>2011</v>
      </c>
      <c r="J7900" t="s">
        <v>304</v>
      </c>
      <c r="K7900" t="s">
        <v>6972</v>
      </c>
      <c r="L7900">
        <v>203133</v>
      </c>
      <c r="M7900" s="10" t="str">
        <f>Data[[#This Row],[schedule]]&amp;" | "&amp;Data[[#This Row],[section]]</f>
        <v>SCHEDULE 16: REPORT ON ASSOCIATED STATISTICS | 16a: Aircraft statistics: (i) International air passenger services</v>
      </c>
      <c r="N7900" s="10" t="str">
        <f t="shared" si="124"/>
        <v>SCHEDULE 16: REPORT ON ASSOCIATED STATISTICS | 16a: Aircraft statistics: (i) International air passenger services | Total MCTOW | Aircraft type: Airbus Industrie - A380</v>
      </c>
    </row>
    <row r="7901" spans="1:14">
      <c r="A7901" t="s">
        <v>3</v>
      </c>
      <c r="B7901">
        <v>2011</v>
      </c>
      <c r="C7901" t="s">
        <v>4984</v>
      </c>
      <c r="D7901" t="s">
        <v>4985</v>
      </c>
      <c r="E7901" t="s">
        <v>81</v>
      </c>
      <c r="F7901" t="s">
        <v>4986</v>
      </c>
      <c r="G7901">
        <v>17</v>
      </c>
      <c r="H7901" t="s">
        <v>6973</v>
      </c>
      <c r="I7901">
        <v>2011</v>
      </c>
      <c r="J7901" t="s">
        <v>4988</v>
      </c>
      <c r="K7901" t="s">
        <v>2154</v>
      </c>
      <c r="L7901">
        <v>871</v>
      </c>
      <c r="M7901" s="10" t="str">
        <f>Data[[#This Row],[schedule]]&amp;" | "&amp;Data[[#This Row],[section]]</f>
        <v>SCHEDULE 16: REPORT ON ASSOCIATED STATISTICS | 16a: Aircraft statistics: (i) International air passenger services</v>
      </c>
      <c r="N7901" s="10" t="str">
        <f t="shared" si="124"/>
        <v>SCHEDULE 16: REPORT ON ASSOCIATED STATISTICS | 16a: Aircraft statistics: (i) International air passenger services | Total number of landings | Aircraft type: Airbus Industrie - A330</v>
      </c>
    </row>
    <row r="7902" spans="1:14">
      <c r="A7902" t="s">
        <v>3</v>
      </c>
      <c r="B7902">
        <v>2011</v>
      </c>
      <c r="C7902" t="s">
        <v>4984</v>
      </c>
      <c r="D7902" t="s">
        <v>4985</v>
      </c>
      <c r="E7902" t="s">
        <v>81</v>
      </c>
      <c r="F7902" t="s">
        <v>4990</v>
      </c>
      <c r="G7902">
        <v>17</v>
      </c>
      <c r="H7902" t="s">
        <v>6973</v>
      </c>
      <c r="I7902">
        <v>2011</v>
      </c>
      <c r="J7902" t="s">
        <v>304</v>
      </c>
      <c r="K7902" t="s">
        <v>6974</v>
      </c>
      <c r="L7902">
        <v>198904</v>
      </c>
      <c r="M7902" s="10" t="str">
        <f>Data[[#This Row],[schedule]]&amp;" | "&amp;Data[[#This Row],[section]]</f>
        <v>SCHEDULE 16: REPORT ON ASSOCIATED STATISTICS | 16a: Aircraft statistics: (i) International air passenger services</v>
      </c>
      <c r="N7902" s="10" t="str">
        <f t="shared" si="124"/>
        <v>SCHEDULE 16: REPORT ON ASSOCIATED STATISTICS | 16a: Aircraft statistics: (i) International air passenger services | Total MCTOW | Aircraft type: Airbus Industrie - A330</v>
      </c>
    </row>
    <row r="7903" spans="1:14">
      <c r="A7903" t="s">
        <v>3</v>
      </c>
      <c r="B7903">
        <v>2011</v>
      </c>
      <c r="C7903" t="s">
        <v>4984</v>
      </c>
      <c r="D7903" t="s">
        <v>4985</v>
      </c>
      <c r="E7903" t="s">
        <v>81</v>
      </c>
      <c r="F7903" t="s">
        <v>4986</v>
      </c>
      <c r="G7903">
        <v>18</v>
      </c>
      <c r="H7903" t="s">
        <v>6598</v>
      </c>
      <c r="I7903">
        <v>2011</v>
      </c>
      <c r="J7903" t="s">
        <v>4988</v>
      </c>
      <c r="K7903" t="s">
        <v>5015</v>
      </c>
      <c r="L7903">
        <v>189</v>
      </c>
      <c r="M7903" s="10" t="str">
        <f>Data[[#This Row],[schedule]]&amp;" | "&amp;Data[[#This Row],[section]]</f>
        <v>SCHEDULE 16: REPORT ON ASSOCIATED STATISTICS | 16a: Aircraft statistics: (i) International air passenger services</v>
      </c>
      <c r="N7903" s="10" t="str">
        <f t="shared" si="124"/>
        <v>SCHEDULE 16: REPORT ON ASSOCIATED STATISTICS | 16a: Aircraft statistics: (i) International air passenger services | Total number of landings | Aircraft type: Boeing - B757</v>
      </c>
    </row>
    <row r="7904" spans="1:14">
      <c r="A7904" t="s">
        <v>3</v>
      </c>
      <c r="B7904">
        <v>2011</v>
      </c>
      <c r="C7904" t="s">
        <v>4984</v>
      </c>
      <c r="D7904" t="s">
        <v>4985</v>
      </c>
      <c r="E7904" t="s">
        <v>81</v>
      </c>
      <c r="F7904" t="s">
        <v>4990</v>
      </c>
      <c r="G7904">
        <v>18</v>
      </c>
      <c r="H7904" t="s">
        <v>6598</v>
      </c>
      <c r="I7904">
        <v>2011</v>
      </c>
      <c r="J7904" t="s">
        <v>304</v>
      </c>
      <c r="K7904" t="s">
        <v>6975</v>
      </c>
      <c r="L7904">
        <v>20856.150000000001</v>
      </c>
      <c r="M7904" s="10" t="str">
        <f>Data[[#This Row],[schedule]]&amp;" | "&amp;Data[[#This Row],[section]]</f>
        <v>SCHEDULE 16: REPORT ON ASSOCIATED STATISTICS | 16a: Aircraft statistics: (i) International air passenger services</v>
      </c>
      <c r="N7904" s="10" t="str">
        <f t="shared" si="124"/>
        <v>SCHEDULE 16: REPORT ON ASSOCIATED STATISTICS | 16a: Aircraft statistics: (i) International air passenger services | Total MCTOW | Aircraft type: Boeing - B757</v>
      </c>
    </row>
    <row r="7905" spans="1:14">
      <c r="A7905" t="s">
        <v>3</v>
      </c>
      <c r="B7905">
        <v>2011</v>
      </c>
      <c r="C7905" t="s">
        <v>4984</v>
      </c>
      <c r="D7905" t="s">
        <v>4985</v>
      </c>
      <c r="E7905" t="s">
        <v>81</v>
      </c>
      <c r="F7905" t="s">
        <v>4986</v>
      </c>
      <c r="G7905">
        <v>19</v>
      </c>
      <c r="H7905" t="s">
        <v>6976</v>
      </c>
      <c r="I7905">
        <v>2011</v>
      </c>
      <c r="J7905" t="s">
        <v>4988</v>
      </c>
      <c r="K7905" t="s">
        <v>6156</v>
      </c>
      <c r="L7905">
        <v>31</v>
      </c>
      <c r="M7905" s="10" t="str">
        <f>Data[[#This Row],[schedule]]&amp;" | "&amp;Data[[#This Row],[section]]</f>
        <v>SCHEDULE 16: REPORT ON ASSOCIATED STATISTICS | 16a: Aircraft statistics: (i) International air passenger services</v>
      </c>
      <c r="N7905" s="10" t="str">
        <f t="shared" si="124"/>
        <v>SCHEDULE 16: REPORT ON ASSOCIATED STATISTICS | 16a: Aircraft statistics: (i) International air passenger services | Total number of landings | Aircraft type: Boeing - B727</v>
      </c>
    </row>
    <row r="7906" spans="1:14">
      <c r="A7906" t="s">
        <v>3</v>
      </c>
      <c r="B7906">
        <v>2011</v>
      </c>
      <c r="C7906" t="s">
        <v>4984</v>
      </c>
      <c r="D7906" t="s">
        <v>4985</v>
      </c>
      <c r="E7906" t="s">
        <v>81</v>
      </c>
      <c r="F7906" t="s">
        <v>4990</v>
      </c>
      <c r="G7906">
        <v>19</v>
      </c>
      <c r="H7906" t="s">
        <v>6976</v>
      </c>
      <c r="I7906">
        <v>2011</v>
      </c>
      <c r="J7906" t="s">
        <v>304</v>
      </c>
      <c r="K7906" t="s">
        <v>6977</v>
      </c>
      <c r="L7906">
        <v>2770.098</v>
      </c>
      <c r="M7906" s="10" t="str">
        <f>Data[[#This Row],[schedule]]&amp;" | "&amp;Data[[#This Row],[section]]</f>
        <v>SCHEDULE 16: REPORT ON ASSOCIATED STATISTICS | 16a: Aircraft statistics: (i) International air passenger services</v>
      </c>
      <c r="N7906" s="10" t="str">
        <f t="shared" si="124"/>
        <v>SCHEDULE 16: REPORT ON ASSOCIATED STATISTICS | 16a: Aircraft statistics: (i) International air passenger services | Total MCTOW | Aircraft type: Boeing - B727</v>
      </c>
    </row>
    <row r="7907" spans="1:14">
      <c r="A7907" t="s">
        <v>3</v>
      </c>
      <c r="B7907">
        <v>2011</v>
      </c>
      <c r="C7907" t="s">
        <v>4984</v>
      </c>
      <c r="D7907" t="s">
        <v>4985</v>
      </c>
      <c r="E7907" t="s">
        <v>81</v>
      </c>
      <c r="F7907" t="s">
        <v>4986</v>
      </c>
      <c r="G7907">
        <v>20</v>
      </c>
      <c r="H7907" t="s">
        <v>6978</v>
      </c>
      <c r="I7907">
        <v>2011</v>
      </c>
      <c r="J7907" t="s">
        <v>4988</v>
      </c>
      <c r="K7907" t="s">
        <v>1624</v>
      </c>
      <c r="L7907">
        <v>1</v>
      </c>
      <c r="M7907" s="10" t="str">
        <f>Data[[#This Row],[schedule]]&amp;" | "&amp;Data[[#This Row],[section]]</f>
        <v>SCHEDULE 16: REPORT ON ASSOCIATED STATISTICS | 16a: Aircraft statistics: (i) International air passenger services</v>
      </c>
      <c r="N7907" s="10" t="str">
        <f t="shared" si="124"/>
        <v>SCHEDULE 16: REPORT ON ASSOCIATED STATISTICS | 16a: Aircraft statistics: (i) International air passenger services | Total number of landings | Aircraft type: McDonnell Douglas - MD11</v>
      </c>
    </row>
    <row r="7908" spans="1:14">
      <c r="A7908" t="s">
        <v>3</v>
      </c>
      <c r="B7908">
        <v>2011</v>
      </c>
      <c r="C7908" t="s">
        <v>4984</v>
      </c>
      <c r="D7908" t="s">
        <v>4985</v>
      </c>
      <c r="E7908" t="s">
        <v>81</v>
      </c>
      <c r="F7908" t="s">
        <v>4990</v>
      </c>
      <c r="G7908">
        <v>20</v>
      </c>
      <c r="H7908" t="s">
        <v>6978</v>
      </c>
      <c r="I7908">
        <v>2011</v>
      </c>
      <c r="J7908" t="s">
        <v>304</v>
      </c>
      <c r="K7908" t="s">
        <v>6979</v>
      </c>
      <c r="L7908">
        <v>280.32</v>
      </c>
      <c r="M7908" s="10" t="str">
        <f>Data[[#This Row],[schedule]]&amp;" | "&amp;Data[[#This Row],[section]]</f>
        <v>SCHEDULE 16: REPORT ON ASSOCIATED STATISTICS | 16a: Aircraft statistics: (i) International air passenger services</v>
      </c>
      <c r="N7908" s="10" t="str">
        <f t="shared" si="124"/>
        <v>SCHEDULE 16: REPORT ON ASSOCIATED STATISTICS | 16a: Aircraft statistics: (i) International air passenger services | Total MCTOW | Aircraft type: McDonnell Douglas - MD11</v>
      </c>
    </row>
    <row r="7909" spans="1:14">
      <c r="A7909" t="s">
        <v>3</v>
      </c>
      <c r="B7909">
        <v>2011</v>
      </c>
      <c r="C7909" t="s">
        <v>4984</v>
      </c>
      <c r="D7909" t="s">
        <v>4985</v>
      </c>
      <c r="E7909" t="s">
        <v>81</v>
      </c>
      <c r="F7909" t="s">
        <v>4986</v>
      </c>
      <c r="G7909">
        <v>21</v>
      </c>
      <c r="H7909" t="s">
        <v>6980</v>
      </c>
      <c r="I7909">
        <v>2011</v>
      </c>
      <c r="J7909" t="s">
        <v>4988</v>
      </c>
      <c r="K7909" t="s">
        <v>2301</v>
      </c>
      <c r="L7909">
        <v>4</v>
      </c>
      <c r="M7909" s="10" t="str">
        <f>Data[[#This Row],[schedule]]&amp;" | "&amp;Data[[#This Row],[section]]</f>
        <v>SCHEDULE 16: REPORT ON ASSOCIATED STATISTICS | 16a: Aircraft statistics: (i) International air passenger services</v>
      </c>
      <c r="N7909" s="10" t="str">
        <f t="shared" si="124"/>
        <v>SCHEDULE 16: REPORT ON ASSOCIATED STATISTICS | 16a: Aircraft statistics: (i) International air passenger services | Total number of landings | Aircraft type: Bombardier - BD700</v>
      </c>
    </row>
    <row r="7910" spans="1:14">
      <c r="A7910" t="s">
        <v>3</v>
      </c>
      <c r="B7910">
        <v>2011</v>
      </c>
      <c r="C7910" t="s">
        <v>4984</v>
      </c>
      <c r="D7910" t="s">
        <v>4985</v>
      </c>
      <c r="E7910" t="s">
        <v>81</v>
      </c>
      <c r="F7910" t="s">
        <v>4990</v>
      </c>
      <c r="G7910">
        <v>21</v>
      </c>
      <c r="H7910" t="s">
        <v>6980</v>
      </c>
      <c r="I7910">
        <v>2011</v>
      </c>
      <c r="J7910" t="s">
        <v>304</v>
      </c>
      <c r="K7910" t="s">
        <v>6981</v>
      </c>
      <c r="L7910">
        <v>174.18</v>
      </c>
      <c r="M7910" s="10" t="str">
        <f>Data[[#This Row],[schedule]]&amp;" | "&amp;Data[[#This Row],[section]]</f>
        <v>SCHEDULE 16: REPORT ON ASSOCIATED STATISTICS | 16a: Aircraft statistics: (i) International air passenger services</v>
      </c>
      <c r="N7910" s="10" t="str">
        <f t="shared" si="124"/>
        <v>SCHEDULE 16: REPORT ON ASSOCIATED STATISTICS | 16a: Aircraft statistics: (i) International air passenger services | Total MCTOW | Aircraft type: Bombardier - BD700</v>
      </c>
    </row>
    <row r="7911" spans="1:14">
      <c r="A7911" t="s">
        <v>3</v>
      </c>
      <c r="B7911">
        <v>2011</v>
      </c>
      <c r="C7911" t="s">
        <v>4984</v>
      </c>
      <c r="D7911" t="s">
        <v>4985</v>
      </c>
      <c r="E7911" t="s">
        <v>81</v>
      </c>
      <c r="F7911" t="s">
        <v>4986</v>
      </c>
      <c r="G7911">
        <v>22</v>
      </c>
      <c r="H7911" t="s">
        <v>6982</v>
      </c>
      <c r="I7911">
        <v>2011</v>
      </c>
      <c r="J7911" t="s">
        <v>4988</v>
      </c>
      <c r="K7911" t="s">
        <v>1308</v>
      </c>
      <c r="L7911">
        <v>2</v>
      </c>
      <c r="M7911" s="10" t="str">
        <f>Data[[#This Row],[schedule]]&amp;" | "&amp;Data[[#This Row],[section]]</f>
        <v>SCHEDULE 16: REPORT ON ASSOCIATED STATISTICS | 16a: Aircraft statistics: (i) International air passenger services</v>
      </c>
      <c r="N7911" s="10" t="str">
        <f t="shared" si="124"/>
        <v>SCHEDULE 16: REPORT ON ASSOCIATED STATISTICS | 16a: Aircraft statistics: (i) International air passenger services | Total number of landings | Aircraft type: Grumman - Gulfstream</v>
      </c>
    </row>
    <row r="7912" spans="1:14">
      <c r="A7912" t="s">
        <v>3</v>
      </c>
      <c r="B7912">
        <v>2011</v>
      </c>
      <c r="C7912" t="s">
        <v>4984</v>
      </c>
      <c r="D7912" t="s">
        <v>4985</v>
      </c>
      <c r="E7912" t="s">
        <v>81</v>
      </c>
      <c r="F7912" t="s">
        <v>4990</v>
      </c>
      <c r="G7912">
        <v>22</v>
      </c>
      <c r="H7912" t="s">
        <v>6982</v>
      </c>
      <c r="I7912">
        <v>2011</v>
      </c>
      <c r="J7912" t="s">
        <v>304</v>
      </c>
      <c r="K7912" t="s">
        <v>6284</v>
      </c>
      <c r="L7912">
        <v>66.406000000000006</v>
      </c>
      <c r="M7912" s="10" t="str">
        <f>Data[[#This Row],[schedule]]&amp;" | "&amp;Data[[#This Row],[section]]</f>
        <v>SCHEDULE 16: REPORT ON ASSOCIATED STATISTICS | 16a: Aircraft statistics: (i) International air passenger services</v>
      </c>
      <c r="N7912" s="10" t="str">
        <f t="shared" si="124"/>
        <v>SCHEDULE 16: REPORT ON ASSOCIATED STATISTICS | 16a: Aircraft statistics: (i) International air passenger services | Total MCTOW | Aircraft type: Grumman - Gulfstream</v>
      </c>
    </row>
    <row r="7913" spans="1:14">
      <c r="A7913" t="s">
        <v>3</v>
      </c>
      <c r="B7913">
        <v>2011</v>
      </c>
      <c r="C7913" t="s">
        <v>4984</v>
      </c>
      <c r="D7913" t="s">
        <v>4985</v>
      </c>
      <c r="E7913" t="s">
        <v>81</v>
      </c>
      <c r="F7913" t="s">
        <v>4986</v>
      </c>
      <c r="G7913">
        <v>23</v>
      </c>
      <c r="H7913" t="s">
        <v>6983</v>
      </c>
      <c r="I7913">
        <v>2011</v>
      </c>
      <c r="J7913" t="s">
        <v>4988</v>
      </c>
      <c r="K7913" t="s">
        <v>4453</v>
      </c>
      <c r="L7913">
        <v>3</v>
      </c>
      <c r="M7913" s="10" t="str">
        <f>Data[[#This Row],[schedule]]&amp;" | "&amp;Data[[#This Row],[section]]</f>
        <v>SCHEDULE 16: REPORT ON ASSOCIATED STATISTICS | 16a: Aircraft statistics: (i) International air passenger services</v>
      </c>
      <c r="N7913" s="10" t="str">
        <f t="shared" si="124"/>
        <v>SCHEDULE 16: REPORT ON ASSOCIATED STATISTICS | 16a: Aircraft statistics: (i) International air passenger services | Total number of landings | Aircraft type: Cessna - C750</v>
      </c>
    </row>
    <row r="7914" spans="1:14">
      <c r="A7914" t="s">
        <v>3</v>
      </c>
      <c r="B7914">
        <v>2011</v>
      </c>
      <c r="C7914" t="s">
        <v>4984</v>
      </c>
      <c r="D7914" t="s">
        <v>4985</v>
      </c>
      <c r="E7914" t="s">
        <v>81</v>
      </c>
      <c r="F7914" t="s">
        <v>4990</v>
      </c>
      <c r="G7914">
        <v>23</v>
      </c>
      <c r="H7914" t="s">
        <v>6983</v>
      </c>
      <c r="I7914">
        <v>2011</v>
      </c>
      <c r="J7914" t="s">
        <v>304</v>
      </c>
      <c r="K7914" t="s">
        <v>6984</v>
      </c>
      <c r="L7914">
        <v>48.579000000000001</v>
      </c>
      <c r="M7914" s="10" t="str">
        <f>Data[[#This Row],[schedule]]&amp;" | "&amp;Data[[#This Row],[section]]</f>
        <v>SCHEDULE 16: REPORT ON ASSOCIATED STATISTICS | 16a: Aircraft statistics: (i) International air passenger services</v>
      </c>
      <c r="N7914" s="10" t="str">
        <f t="shared" si="124"/>
        <v>SCHEDULE 16: REPORT ON ASSOCIATED STATISTICS | 16a: Aircraft statistics: (i) International air passenger services | Total MCTOW | Aircraft type: Cessna - C750</v>
      </c>
    </row>
    <row r="7915" spans="1:14">
      <c r="A7915" t="s">
        <v>3</v>
      </c>
      <c r="B7915">
        <v>2011</v>
      </c>
      <c r="C7915" t="s">
        <v>4984</v>
      </c>
      <c r="D7915" t="s">
        <v>4985</v>
      </c>
      <c r="E7915" t="s">
        <v>81</v>
      </c>
      <c r="F7915" t="s">
        <v>4986</v>
      </c>
      <c r="G7915">
        <v>24</v>
      </c>
      <c r="H7915" t="s">
        <v>6985</v>
      </c>
      <c r="I7915">
        <v>2011</v>
      </c>
      <c r="J7915" t="s">
        <v>4988</v>
      </c>
      <c r="K7915" t="s">
        <v>5607</v>
      </c>
      <c r="L7915">
        <v>5</v>
      </c>
      <c r="M7915" s="10" t="str">
        <f>Data[[#This Row],[schedule]]&amp;" | "&amp;Data[[#This Row],[section]]</f>
        <v>SCHEDULE 16: REPORT ON ASSOCIATED STATISTICS | 16a: Aircraft statistics: (i) International air passenger services</v>
      </c>
      <c r="N7915" s="10" t="str">
        <f t="shared" si="124"/>
        <v>SCHEDULE 16: REPORT ON ASSOCIATED STATISTICS | 16a: Aircraft statistics: (i) International air passenger services | Total number of landings | Aircraft type: Beechcraft - BE40</v>
      </c>
    </row>
    <row r="7916" spans="1:14">
      <c r="A7916" t="s">
        <v>3</v>
      </c>
      <c r="B7916">
        <v>2011</v>
      </c>
      <c r="C7916" t="s">
        <v>4984</v>
      </c>
      <c r="D7916" t="s">
        <v>4985</v>
      </c>
      <c r="E7916" t="s">
        <v>81</v>
      </c>
      <c r="F7916" t="s">
        <v>4990</v>
      </c>
      <c r="G7916">
        <v>24</v>
      </c>
      <c r="H7916" t="s">
        <v>6985</v>
      </c>
      <c r="I7916">
        <v>2011</v>
      </c>
      <c r="J7916" t="s">
        <v>304</v>
      </c>
      <c r="K7916" t="s">
        <v>6986</v>
      </c>
      <c r="L7916">
        <v>36.515000000000001</v>
      </c>
      <c r="M7916" s="10" t="str">
        <f>Data[[#This Row],[schedule]]&amp;" | "&amp;Data[[#This Row],[section]]</f>
        <v>SCHEDULE 16: REPORT ON ASSOCIATED STATISTICS | 16a: Aircraft statistics: (i) International air passenger services</v>
      </c>
      <c r="N7916" s="10" t="str">
        <f t="shared" si="124"/>
        <v>SCHEDULE 16: REPORT ON ASSOCIATED STATISTICS | 16a: Aircraft statistics: (i) International air passenger services | Total MCTOW | Aircraft type: Beechcraft - BE40</v>
      </c>
    </row>
    <row r="7917" spans="1:14">
      <c r="A7917" t="s">
        <v>3</v>
      </c>
      <c r="B7917">
        <v>2011</v>
      </c>
      <c r="C7917" t="s">
        <v>4984</v>
      </c>
      <c r="D7917" t="s">
        <v>4985</v>
      </c>
      <c r="E7917" t="s">
        <v>81</v>
      </c>
      <c r="F7917" t="s">
        <v>4986</v>
      </c>
      <c r="G7917">
        <v>25</v>
      </c>
      <c r="H7917" t="s">
        <v>6987</v>
      </c>
      <c r="I7917">
        <v>2011</v>
      </c>
      <c r="J7917" t="s">
        <v>4988</v>
      </c>
      <c r="K7917" t="s">
        <v>5607</v>
      </c>
      <c r="L7917">
        <v>5</v>
      </c>
      <c r="M7917" s="10" t="str">
        <f>Data[[#This Row],[schedule]]&amp;" | "&amp;Data[[#This Row],[section]]</f>
        <v>SCHEDULE 16: REPORT ON ASSOCIATED STATISTICS | 16a: Aircraft statistics: (i) International air passenger services</v>
      </c>
      <c r="N7917" s="10" t="str">
        <f t="shared" si="124"/>
        <v>SCHEDULE 16: REPORT ON ASSOCIATED STATISTICS | 16a: Aircraft statistics: (i) International air passenger services | Total number of landings | Aircraft type: Cessna - C560</v>
      </c>
    </row>
    <row r="7918" spans="1:14">
      <c r="A7918" t="s">
        <v>3</v>
      </c>
      <c r="B7918">
        <v>2011</v>
      </c>
      <c r="C7918" t="s">
        <v>4984</v>
      </c>
      <c r="D7918" t="s">
        <v>4985</v>
      </c>
      <c r="E7918" t="s">
        <v>81</v>
      </c>
      <c r="F7918" t="s">
        <v>4990</v>
      </c>
      <c r="G7918">
        <v>25</v>
      </c>
      <c r="H7918" t="s">
        <v>6987</v>
      </c>
      <c r="I7918">
        <v>2011</v>
      </c>
      <c r="J7918" t="s">
        <v>304</v>
      </c>
      <c r="K7918" t="s">
        <v>6988</v>
      </c>
      <c r="L7918">
        <v>36.06</v>
      </c>
      <c r="M7918" s="10" t="str">
        <f>Data[[#This Row],[schedule]]&amp;" | "&amp;Data[[#This Row],[section]]</f>
        <v>SCHEDULE 16: REPORT ON ASSOCIATED STATISTICS | 16a: Aircraft statistics: (i) International air passenger services</v>
      </c>
      <c r="N7918" s="10" t="str">
        <f t="shared" si="124"/>
        <v>SCHEDULE 16: REPORT ON ASSOCIATED STATISTICS | 16a: Aircraft statistics: (i) International air passenger services | Total MCTOW | Aircraft type: Cessna - C560</v>
      </c>
    </row>
    <row r="7919" spans="1:14">
      <c r="A7919" t="s">
        <v>3</v>
      </c>
      <c r="B7919">
        <v>2011</v>
      </c>
      <c r="C7919" t="s">
        <v>4984</v>
      </c>
      <c r="D7919" t="s">
        <v>4985</v>
      </c>
      <c r="E7919" t="s">
        <v>81</v>
      </c>
      <c r="F7919" t="s">
        <v>4986</v>
      </c>
      <c r="G7919">
        <v>26</v>
      </c>
      <c r="H7919" t="s">
        <v>6989</v>
      </c>
      <c r="I7919">
        <v>2011</v>
      </c>
      <c r="J7919" t="s">
        <v>4988</v>
      </c>
      <c r="K7919" t="s">
        <v>2301</v>
      </c>
      <c r="L7919">
        <v>4</v>
      </c>
      <c r="M7919" s="10" t="str">
        <f>Data[[#This Row],[schedule]]&amp;" | "&amp;Data[[#This Row],[section]]</f>
        <v>SCHEDULE 16: REPORT ON ASSOCIATED STATISTICS | 16a: Aircraft statistics: (i) International air passenger services</v>
      </c>
      <c r="N7919" s="10" t="str">
        <f t="shared" si="124"/>
        <v>SCHEDULE 16: REPORT ON ASSOCIATED STATISTICS | 16a: Aircraft statistics: (i) International air passenger services | Total number of landings | Aircraft type: Bombardier - Learjet</v>
      </c>
    </row>
    <row r="7920" spans="1:14">
      <c r="A7920" t="s">
        <v>3</v>
      </c>
      <c r="B7920">
        <v>2011</v>
      </c>
      <c r="C7920" t="s">
        <v>4984</v>
      </c>
      <c r="D7920" t="s">
        <v>4985</v>
      </c>
      <c r="E7920" t="s">
        <v>81</v>
      </c>
      <c r="F7920" t="s">
        <v>4990</v>
      </c>
      <c r="G7920">
        <v>26</v>
      </c>
      <c r="H7920" t="s">
        <v>6989</v>
      </c>
      <c r="I7920">
        <v>2011</v>
      </c>
      <c r="J7920" t="s">
        <v>304</v>
      </c>
      <c r="K7920" t="s">
        <v>6613</v>
      </c>
      <c r="L7920">
        <v>33.564</v>
      </c>
      <c r="M7920" s="10" t="str">
        <f>Data[[#This Row],[schedule]]&amp;" | "&amp;Data[[#This Row],[section]]</f>
        <v>SCHEDULE 16: REPORT ON ASSOCIATED STATISTICS | 16a: Aircraft statistics: (i) International air passenger services</v>
      </c>
      <c r="N7920" s="10" t="str">
        <f t="shared" si="124"/>
        <v>SCHEDULE 16: REPORT ON ASSOCIATED STATISTICS | 16a: Aircraft statistics: (i) International air passenger services | Total MCTOW | Aircraft type: Bombardier - Learjet</v>
      </c>
    </row>
    <row r="7921" spans="1:14">
      <c r="A7921" t="s">
        <v>3</v>
      </c>
      <c r="B7921">
        <v>2011</v>
      </c>
      <c r="C7921" t="s">
        <v>4984</v>
      </c>
      <c r="D7921" t="s">
        <v>4985</v>
      </c>
      <c r="E7921" t="s">
        <v>81</v>
      </c>
      <c r="F7921" t="s">
        <v>4986</v>
      </c>
      <c r="G7921">
        <v>27</v>
      </c>
      <c r="H7921" t="s">
        <v>6990</v>
      </c>
      <c r="I7921">
        <v>2011</v>
      </c>
      <c r="J7921" t="s">
        <v>4988</v>
      </c>
      <c r="K7921" t="s">
        <v>1624</v>
      </c>
      <c r="L7921">
        <v>1</v>
      </c>
      <c r="M7921" s="10" t="str">
        <f>Data[[#This Row],[schedule]]&amp;" | "&amp;Data[[#This Row],[section]]</f>
        <v>SCHEDULE 16: REPORT ON ASSOCIATED STATISTICS | 16a: Aircraft statistics: (i) International air passenger services</v>
      </c>
      <c r="N7921" s="10" t="str">
        <f t="shared" si="124"/>
        <v>SCHEDULE 16: REPORT ON ASSOCIATED STATISTICS | 16a: Aircraft statistics: (i) International air passenger services | Total number of landings | Aircraft type: Dassault - Falcon</v>
      </c>
    </row>
    <row r="7922" spans="1:14">
      <c r="A7922" t="s">
        <v>3</v>
      </c>
      <c r="B7922">
        <v>2011</v>
      </c>
      <c r="C7922" t="s">
        <v>4984</v>
      </c>
      <c r="D7922" t="s">
        <v>4985</v>
      </c>
      <c r="E7922" t="s">
        <v>81</v>
      </c>
      <c r="F7922" t="s">
        <v>4990</v>
      </c>
      <c r="G7922">
        <v>27</v>
      </c>
      <c r="H7922" t="s">
        <v>6990</v>
      </c>
      <c r="I7922">
        <v>2011</v>
      </c>
      <c r="J7922" t="s">
        <v>304</v>
      </c>
      <c r="K7922" t="s">
        <v>6300</v>
      </c>
      <c r="L7922">
        <v>31.297000000000001</v>
      </c>
      <c r="M7922" s="10" t="str">
        <f>Data[[#This Row],[schedule]]&amp;" | "&amp;Data[[#This Row],[section]]</f>
        <v>SCHEDULE 16: REPORT ON ASSOCIATED STATISTICS | 16a: Aircraft statistics: (i) International air passenger services</v>
      </c>
      <c r="N7922" s="10" t="str">
        <f t="shared" si="124"/>
        <v>SCHEDULE 16: REPORT ON ASSOCIATED STATISTICS | 16a: Aircraft statistics: (i) International air passenger services | Total MCTOW | Aircraft type: Dassault - Falcon</v>
      </c>
    </row>
    <row r="7923" spans="1:14">
      <c r="A7923" t="s">
        <v>3</v>
      </c>
      <c r="B7923">
        <v>2011</v>
      </c>
      <c r="C7923" t="s">
        <v>4984</v>
      </c>
      <c r="D7923" t="s">
        <v>4985</v>
      </c>
      <c r="E7923" t="s">
        <v>81</v>
      </c>
      <c r="F7923" t="s">
        <v>4986</v>
      </c>
      <c r="G7923">
        <v>28</v>
      </c>
      <c r="H7923" t="s">
        <v>6991</v>
      </c>
      <c r="I7923">
        <v>2011</v>
      </c>
      <c r="J7923" t="s">
        <v>4988</v>
      </c>
      <c r="K7923" t="s">
        <v>1624</v>
      </c>
      <c r="L7923">
        <v>1</v>
      </c>
      <c r="M7923" s="10" t="str">
        <f>Data[[#This Row],[schedule]]&amp;" | "&amp;Data[[#This Row],[section]]</f>
        <v>SCHEDULE 16: REPORT ON ASSOCIATED STATISTICS | 16a: Aircraft statistics: (i) International air passenger services</v>
      </c>
      <c r="N7923" s="10" t="str">
        <f t="shared" si="124"/>
        <v>SCHEDULE 16: REPORT ON ASSOCIATED STATISTICS | 16a: Aircraft statistics: (i) International air passenger services | Total number of landings | Aircraft type: Convair - CV580</v>
      </c>
    </row>
    <row r="7924" spans="1:14">
      <c r="A7924" t="s">
        <v>3</v>
      </c>
      <c r="B7924">
        <v>2011</v>
      </c>
      <c r="C7924" t="s">
        <v>4984</v>
      </c>
      <c r="D7924" t="s">
        <v>4985</v>
      </c>
      <c r="E7924" t="s">
        <v>81</v>
      </c>
      <c r="F7924" t="s">
        <v>4990</v>
      </c>
      <c r="G7924">
        <v>28</v>
      </c>
      <c r="H7924" t="s">
        <v>6991</v>
      </c>
      <c r="I7924">
        <v>2011</v>
      </c>
      <c r="J7924" t="s">
        <v>304</v>
      </c>
      <c r="K7924" t="s">
        <v>6992</v>
      </c>
      <c r="L7924">
        <v>28.347999999999999</v>
      </c>
      <c r="M7924" s="10" t="str">
        <f>Data[[#This Row],[schedule]]&amp;" | "&amp;Data[[#This Row],[section]]</f>
        <v>SCHEDULE 16: REPORT ON ASSOCIATED STATISTICS | 16a: Aircraft statistics: (i) International air passenger services</v>
      </c>
      <c r="N7924" s="10" t="str">
        <f t="shared" si="124"/>
        <v>SCHEDULE 16: REPORT ON ASSOCIATED STATISTICS | 16a: Aircraft statistics: (i) International air passenger services | Total MCTOW | Aircraft type: Convair - CV580</v>
      </c>
    </row>
    <row r="7925" spans="1:14">
      <c r="A7925" t="s">
        <v>3</v>
      </c>
      <c r="B7925">
        <v>2011</v>
      </c>
      <c r="C7925" t="s">
        <v>4984</v>
      </c>
      <c r="D7925" t="s">
        <v>4985</v>
      </c>
      <c r="E7925" t="s">
        <v>81</v>
      </c>
      <c r="F7925" t="s">
        <v>4986</v>
      </c>
      <c r="G7925">
        <v>29</v>
      </c>
      <c r="H7925" t="s">
        <v>6993</v>
      </c>
      <c r="I7925">
        <v>2011</v>
      </c>
      <c r="J7925" t="s">
        <v>4988</v>
      </c>
      <c r="K7925" t="s">
        <v>1624</v>
      </c>
      <c r="L7925">
        <v>1</v>
      </c>
      <c r="M7925" s="10" t="str">
        <f>Data[[#This Row],[schedule]]&amp;" | "&amp;Data[[#This Row],[section]]</f>
        <v>SCHEDULE 16: REPORT ON ASSOCIATED STATISTICS | 16a: Aircraft statistics: (i) International air passenger services</v>
      </c>
      <c r="N7925" s="10" t="str">
        <f t="shared" si="124"/>
        <v>SCHEDULE 16: REPORT ON ASSOCIATED STATISTICS | 16a: Aircraft statistics: (i) International air passenger services | Total number of landings | Aircraft type: Canadair - CL600</v>
      </c>
    </row>
    <row r="7926" spans="1:14">
      <c r="A7926" t="s">
        <v>3</v>
      </c>
      <c r="B7926">
        <v>2011</v>
      </c>
      <c r="C7926" t="s">
        <v>4984</v>
      </c>
      <c r="D7926" t="s">
        <v>4985</v>
      </c>
      <c r="E7926" t="s">
        <v>81</v>
      </c>
      <c r="F7926" t="s">
        <v>4990</v>
      </c>
      <c r="G7926">
        <v>29</v>
      </c>
      <c r="H7926" t="s">
        <v>6993</v>
      </c>
      <c r="I7926">
        <v>2011</v>
      </c>
      <c r="J7926" t="s">
        <v>304</v>
      </c>
      <c r="K7926" t="s">
        <v>6386</v>
      </c>
      <c r="L7926">
        <v>20.45</v>
      </c>
      <c r="M7926" s="10" t="str">
        <f>Data[[#This Row],[schedule]]&amp;" | "&amp;Data[[#This Row],[section]]</f>
        <v>SCHEDULE 16: REPORT ON ASSOCIATED STATISTICS | 16a: Aircraft statistics: (i) International air passenger services</v>
      </c>
      <c r="N7926" s="10" t="str">
        <f t="shared" si="124"/>
        <v>SCHEDULE 16: REPORT ON ASSOCIATED STATISTICS | 16a: Aircraft statistics: (i) International air passenger services | Total MCTOW | Aircraft type: Canadair - CL600</v>
      </c>
    </row>
    <row r="7927" spans="1:14">
      <c r="A7927" t="s">
        <v>3</v>
      </c>
      <c r="B7927">
        <v>2011</v>
      </c>
      <c r="C7927" t="s">
        <v>4984</v>
      </c>
      <c r="D7927" t="s">
        <v>4985</v>
      </c>
      <c r="E7927" t="s">
        <v>81</v>
      </c>
      <c r="F7927" t="s">
        <v>4986</v>
      </c>
      <c r="G7927">
        <v>30</v>
      </c>
      <c r="H7927" t="s">
        <v>6994</v>
      </c>
      <c r="I7927">
        <v>2011</v>
      </c>
      <c r="J7927" t="s">
        <v>4988</v>
      </c>
      <c r="K7927" t="s">
        <v>1624</v>
      </c>
      <c r="L7927">
        <v>1</v>
      </c>
      <c r="M7927" s="10" t="str">
        <f>Data[[#This Row],[schedule]]&amp;" | "&amp;Data[[#This Row],[section]]</f>
        <v>SCHEDULE 16: REPORT ON ASSOCIATED STATISTICS | 16a: Aircraft statistics: (i) International air passenger services</v>
      </c>
      <c r="N7927" s="10" t="str">
        <f t="shared" si="124"/>
        <v>SCHEDULE 16: REPORT ON ASSOCIATED STATISTICS | 16a: Aircraft statistics: (i) International air passenger services | Total number of landings | Aircraft type: Embraer - ERJ135</v>
      </c>
    </row>
    <row r="7928" spans="1:14">
      <c r="A7928" t="s">
        <v>3</v>
      </c>
      <c r="B7928">
        <v>2011</v>
      </c>
      <c r="C7928" t="s">
        <v>4984</v>
      </c>
      <c r="D7928" t="s">
        <v>4985</v>
      </c>
      <c r="E7928" t="s">
        <v>81</v>
      </c>
      <c r="F7928" t="s">
        <v>4990</v>
      </c>
      <c r="G7928">
        <v>30</v>
      </c>
      <c r="H7928" t="s">
        <v>6994</v>
      </c>
      <c r="I7928">
        <v>2011</v>
      </c>
      <c r="J7928" t="s">
        <v>304</v>
      </c>
      <c r="K7928" t="s">
        <v>4843</v>
      </c>
      <c r="L7928">
        <v>20</v>
      </c>
      <c r="M7928" s="10" t="str">
        <f>Data[[#This Row],[schedule]]&amp;" | "&amp;Data[[#This Row],[section]]</f>
        <v>SCHEDULE 16: REPORT ON ASSOCIATED STATISTICS | 16a: Aircraft statistics: (i) International air passenger services</v>
      </c>
      <c r="N7928" s="10" t="str">
        <f t="shared" si="124"/>
        <v>SCHEDULE 16: REPORT ON ASSOCIATED STATISTICS | 16a: Aircraft statistics: (i) International air passenger services | Total MCTOW | Aircraft type: Embraer - ERJ135</v>
      </c>
    </row>
    <row r="7929" spans="1:14">
      <c r="A7929" t="s">
        <v>3</v>
      </c>
      <c r="B7929">
        <v>2011</v>
      </c>
      <c r="C7929" t="s">
        <v>4984</v>
      </c>
      <c r="D7929" t="s">
        <v>4985</v>
      </c>
      <c r="E7929" t="s">
        <v>81</v>
      </c>
      <c r="F7929" t="s">
        <v>4986</v>
      </c>
      <c r="G7929">
        <v>31</v>
      </c>
      <c r="H7929" t="s">
        <v>6995</v>
      </c>
      <c r="I7929">
        <v>2011</v>
      </c>
      <c r="J7929" t="s">
        <v>4988</v>
      </c>
      <c r="K7929" t="s">
        <v>1624</v>
      </c>
      <c r="L7929">
        <v>1</v>
      </c>
      <c r="M7929" s="10" t="str">
        <f>Data[[#This Row],[schedule]]&amp;" | "&amp;Data[[#This Row],[section]]</f>
        <v>SCHEDULE 16: REPORT ON ASSOCIATED STATISTICS | 16a: Aircraft statistics: (i) International air passenger services</v>
      </c>
      <c r="N7929" s="10" t="str">
        <f t="shared" si="124"/>
        <v>SCHEDULE 16: REPORT ON ASSOCIATED STATISTICS | 16a: Aircraft statistics: (i) International air passenger services | Total number of landings | Aircraft type: British Aerospace - Jetstream</v>
      </c>
    </row>
    <row r="7930" spans="1:14">
      <c r="A7930" t="s">
        <v>3</v>
      </c>
      <c r="B7930">
        <v>2011</v>
      </c>
      <c r="C7930" t="s">
        <v>4984</v>
      </c>
      <c r="D7930" t="s">
        <v>4985</v>
      </c>
      <c r="E7930" t="s">
        <v>81</v>
      </c>
      <c r="F7930" t="s">
        <v>4990</v>
      </c>
      <c r="G7930">
        <v>31</v>
      </c>
      <c r="H7930" t="s">
        <v>6995</v>
      </c>
      <c r="I7930">
        <v>2011</v>
      </c>
      <c r="J7930" t="s">
        <v>304</v>
      </c>
      <c r="K7930" t="s">
        <v>6996</v>
      </c>
      <c r="L7930">
        <v>7.0590000000000002</v>
      </c>
      <c r="M7930" s="10" t="str">
        <f>Data[[#This Row],[schedule]]&amp;" | "&amp;Data[[#This Row],[section]]</f>
        <v>SCHEDULE 16: REPORT ON ASSOCIATED STATISTICS | 16a: Aircraft statistics: (i) International air passenger services</v>
      </c>
      <c r="N7930" s="10" t="str">
        <f t="shared" si="124"/>
        <v>SCHEDULE 16: REPORT ON ASSOCIATED STATISTICS | 16a: Aircraft statistics: (i) International air passenger services | Total MCTOW | Aircraft type: British Aerospace - Jetstream</v>
      </c>
    </row>
    <row r="7931" spans="1:14">
      <c r="A7931" t="s">
        <v>3</v>
      </c>
      <c r="B7931">
        <v>2011</v>
      </c>
      <c r="C7931" t="s">
        <v>4984</v>
      </c>
      <c r="D7931" t="s">
        <v>4985</v>
      </c>
      <c r="E7931" t="s">
        <v>81</v>
      </c>
      <c r="F7931" t="s">
        <v>4986</v>
      </c>
      <c r="G7931">
        <v>32</v>
      </c>
      <c r="H7931" t="s">
        <v>6997</v>
      </c>
      <c r="I7931">
        <v>2011</v>
      </c>
      <c r="J7931" t="s">
        <v>4988</v>
      </c>
      <c r="K7931" t="s">
        <v>1624</v>
      </c>
      <c r="L7931">
        <v>1</v>
      </c>
      <c r="M7931" s="10" t="str">
        <f>Data[[#This Row],[schedule]]&amp;" | "&amp;Data[[#This Row],[section]]</f>
        <v>SCHEDULE 16: REPORT ON ASSOCIATED STATISTICS | 16a: Aircraft statistics: (i) International air passenger services</v>
      </c>
      <c r="N7931" s="10" t="str">
        <f t="shared" si="124"/>
        <v>SCHEDULE 16: REPORT ON ASSOCIATED STATISTICS | 16a: Aircraft statistics: (i) International air passenger services | Total number of landings | Aircraft type: Cessna - C510</v>
      </c>
    </row>
    <row r="7932" spans="1:14">
      <c r="A7932" t="s">
        <v>3</v>
      </c>
      <c r="B7932">
        <v>2011</v>
      </c>
      <c r="C7932" t="s">
        <v>4984</v>
      </c>
      <c r="D7932" t="s">
        <v>4985</v>
      </c>
      <c r="E7932" t="s">
        <v>81</v>
      </c>
      <c r="F7932" t="s">
        <v>4990</v>
      </c>
      <c r="G7932">
        <v>32</v>
      </c>
      <c r="H7932" t="s">
        <v>6997</v>
      </c>
      <c r="I7932">
        <v>2011</v>
      </c>
      <c r="J7932" t="s">
        <v>304</v>
      </c>
      <c r="K7932" t="s">
        <v>6998</v>
      </c>
      <c r="L7932">
        <v>3.9209999999999998</v>
      </c>
      <c r="M7932" s="10" t="str">
        <f>Data[[#This Row],[schedule]]&amp;" | "&amp;Data[[#This Row],[section]]</f>
        <v>SCHEDULE 16: REPORT ON ASSOCIATED STATISTICS | 16a: Aircraft statistics: (i) International air passenger services</v>
      </c>
      <c r="N7932" s="10" t="str">
        <f t="shared" si="124"/>
        <v>SCHEDULE 16: REPORT ON ASSOCIATED STATISTICS | 16a: Aircraft statistics: (i) International air passenger services | Total MCTOW | Aircraft type: Cessna - C510</v>
      </c>
    </row>
    <row r="7933" spans="1:14">
      <c r="A7933" t="s">
        <v>3</v>
      </c>
      <c r="B7933">
        <v>2011</v>
      </c>
      <c r="C7933" t="s">
        <v>4984</v>
      </c>
      <c r="D7933" t="s">
        <v>4985</v>
      </c>
      <c r="E7933" t="s">
        <v>81</v>
      </c>
      <c r="F7933" t="s">
        <v>4986</v>
      </c>
      <c r="G7933">
        <v>53</v>
      </c>
      <c r="H7933" t="s">
        <v>60</v>
      </c>
      <c r="I7933">
        <v>2011</v>
      </c>
      <c r="J7933" t="s">
        <v>4988</v>
      </c>
      <c r="K7933" t="s">
        <v>6999</v>
      </c>
      <c r="L7933">
        <v>21459</v>
      </c>
      <c r="M7933" s="10" t="str">
        <f>Data[[#This Row],[schedule]]&amp;" | "&amp;Data[[#This Row],[section]]</f>
        <v>SCHEDULE 16: REPORT ON ASSOCIATED STATISTICS | 16a: Aircraft statistics: (i) International air passenger services</v>
      </c>
      <c r="N7933" s="10" t="str">
        <f t="shared" si="124"/>
        <v>SCHEDULE 16: REPORT ON ASSOCIATED STATISTICS | 16a: Aircraft statistics: (i) International air passenger services | Total number of landings | Total</v>
      </c>
    </row>
    <row r="7934" spans="1:14">
      <c r="A7934" t="s">
        <v>3</v>
      </c>
      <c r="B7934">
        <v>2011</v>
      </c>
      <c r="C7934" t="s">
        <v>4984</v>
      </c>
      <c r="D7934" t="s">
        <v>4985</v>
      </c>
      <c r="E7934" t="s">
        <v>81</v>
      </c>
      <c r="F7934" t="s">
        <v>4990</v>
      </c>
      <c r="G7934">
        <v>53</v>
      </c>
      <c r="H7934" t="s">
        <v>60</v>
      </c>
      <c r="I7934">
        <v>2011</v>
      </c>
      <c r="J7934" t="s">
        <v>304</v>
      </c>
      <c r="K7934" t="s">
        <v>3061</v>
      </c>
      <c r="L7934">
        <v>3916051.9819999998</v>
      </c>
      <c r="M7934" s="10" t="str">
        <f>Data[[#This Row],[schedule]]&amp;" | "&amp;Data[[#This Row],[section]]</f>
        <v>SCHEDULE 16: REPORT ON ASSOCIATED STATISTICS | 16a: Aircraft statistics: (i) International air passenger services</v>
      </c>
      <c r="N7934" s="10" t="str">
        <f t="shared" si="124"/>
        <v>SCHEDULE 16: REPORT ON ASSOCIATED STATISTICS | 16a: Aircraft statistics: (i) International air passenger services | Total MCTOW | Total</v>
      </c>
    </row>
    <row r="7935" spans="1:14">
      <c r="A7935" t="s">
        <v>3</v>
      </c>
      <c r="B7935">
        <v>2011</v>
      </c>
      <c r="C7935" t="s">
        <v>4984</v>
      </c>
      <c r="D7935" t="s">
        <v>4996</v>
      </c>
      <c r="E7935" t="s">
        <v>81</v>
      </c>
      <c r="F7935" t="s">
        <v>4986</v>
      </c>
      <c r="G7935">
        <v>64</v>
      </c>
      <c r="H7935" t="s">
        <v>6578</v>
      </c>
      <c r="I7935">
        <v>2011</v>
      </c>
      <c r="J7935" t="s">
        <v>4988</v>
      </c>
      <c r="K7935" t="s">
        <v>7000</v>
      </c>
      <c r="L7935">
        <v>14571</v>
      </c>
      <c r="M7935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35" s="10" t="str">
        <f t="shared" si="124"/>
        <v>SCHEDULE 16: REPORT ON ASSOCIATED STATISTICS | 16a: Aircraft statistics: (ii) Domestic air passenger services: (1) Aircraft 30 tonnes MCTOW or more | Total number of landings | Aircraft type: Boeing - B737</v>
      </c>
    </row>
    <row r="7936" spans="1:14">
      <c r="A7936" t="s">
        <v>3</v>
      </c>
      <c r="B7936">
        <v>2011</v>
      </c>
      <c r="C7936" t="s">
        <v>4984</v>
      </c>
      <c r="D7936" t="s">
        <v>4996</v>
      </c>
      <c r="E7936" t="s">
        <v>81</v>
      </c>
      <c r="F7936" t="s">
        <v>4990</v>
      </c>
      <c r="G7936">
        <v>64</v>
      </c>
      <c r="H7936" t="s">
        <v>6578</v>
      </c>
      <c r="I7936">
        <v>2011</v>
      </c>
      <c r="J7936" t="s">
        <v>304</v>
      </c>
      <c r="K7936" t="s">
        <v>7001</v>
      </c>
      <c r="L7936">
        <v>834600.55</v>
      </c>
      <c r="M7936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36" s="10" t="str">
        <f t="shared" si="124"/>
        <v>SCHEDULE 16: REPORT ON ASSOCIATED STATISTICS | 16a: Aircraft statistics: (ii) Domestic air passenger services: (1) Aircraft 30 tonnes MCTOW or more | Total MCTOW | Aircraft type: Boeing - B737</v>
      </c>
    </row>
    <row r="7937" spans="1:14">
      <c r="A7937" t="s">
        <v>3</v>
      </c>
      <c r="B7937">
        <v>2011</v>
      </c>
      <c r="C7937" t="s">
        <v>4984</v>
      </c>
      <c r="D7937" t="s">
        <v>4996</v>
      </c>
      <c r="E7937" t="s">
        <v>81</v>
      </c>
      <c r="F7937" t="s">
        <v>4986</v>
      </c>
      <c r="G7937">
        <v>65</v>
      </c>
      <c r="H7937" t="s">
        <v>6967</v>
      </c>
      <c r="I7937">
        <v>2011</v>
      </c>
      <c r="J7937" t="s">
        <v>4988</v>
      </c>
      <c r="K7937" t="s">
        <v>7002</v>
      </c>
      <c r="L7937">
        <v>4753</v>
      </c>
      <c r="M7937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37" s="10" t="str">
        <f t="shared" si="124"/>
        <v>SCHEDULE 16: REPORT ON ASSOCIATED STATISTICS | 16a: Aircraft statistics: (ii) Domestic air passenger services: (1) Aircraft 30 tonnes MCTOW or more | Total number of landings | Aircraft type: Airbus Industrie - A320</v>
      </c>
    </row>
    <row r="7938" spans="1:14">
      <c r="A7938" t="s">
        <v>3</v>
      </c>
      <c r="B7938">
        <v>2011</v>
      </c>
      <c r="C7938" t="s">
        <v>4984</v>
      </c>
      <c r="D7938" t="s">
        <v>4996</v>
      </c>
      <c r="E7938" t="s">
        <v>81</v>
      </c>
      <c r="F7938" t="s">
        <v>4990</v>
      </c>
      <c r="G7938">
        <v>65</v>
      </c>
      <c r="H7938" t="s">
        <v>6967</v>
      </c>
      <c r="I7938">
        <v>2011</v>
      </c>
      <c r="J7938" t="s">
        <v>304</v>
      </c>
      <c r="K7938" t="s">
        <v>7003</v>
      </c>
      <c r="L7938">
        <v>360062.5</v>
      </c>
      <c r="M7938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38" s="10" t="str">
        <f t="shared" si="124"/>
        <v>SCHEDULE 16: REPORT ON ASSOCIATED STATISTICS | 16a: Aircraft statistics: (ii) Domestic air passenger services: (1) Aircraft 30 tonnes MCTOW or more | Total MCTOW | Aircraft type: Airbus Industrie - A320</v>
      </c>
    </row>
    <row r="7939" spans="1:14">
      <c r="A7939" t="s">
        <v>3</v>
      </c>
      <c r="B7939">
        <v>2011</v>
      </c>
      <c r="C7939" t="s">
        <v>4984</v>
      </c>
      <c r="D7939" t="s">
        <v>4996</v>
      </c>
      <c r="E7939" t="s">
        <v>81</v>
      </c>
      <c r="F7939" t="s">
        <v>4986</v>
      </c>
      <c r="G7939">
        <v>66</v>
      </c>
      <c r="H7939" t="s">
        <v>6575</v>
      </c>
      <c r="I7939">
        <v>2011</v>
      </c>
      <c r="J7939" t="s">
        <v>4988</v>
      </c>
      <c r="K7939" t="s">
        <v>7004</v>
      </c>
      <c r="L7939">
        <v>74</v>
      </c>
      <c r="M7939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39" s="10" t="str">
        <f t="shared" si="124"/>
        <v>SCHEDULE 16: REPORT ON ASSOCIATED STATISTICS | 16a: Aircraft statistics: (ii) Domestic air passenger services: (1) Aircraft 30 tonnes MCTOW or more | Total number of landings | Aircraft type: Boeing - B777</v>
      </c>
    </row>
    <row r="7940" spans="1:14">
      <c r="A7940" t="s">
        <v>3</v>
      </c>
      <c r="B7940">
        <v>2011</v>
      </c>
      <c r="C7940" t="s">
        <v>4984</v>
      </c>
      <c r="D7940" t="s">
        <v>4996</v>
      </c>
      <c r="E7940" t="s">
        <v>81</v>
      </c>
      <c r="F7940" t="s">
        <v>4990</v>
      </c>
      <c r="G7940">
        <v>66</v>
      </c>
      <c r="H7940" t="s">
        <v>6575</v>
      </c>
      <c r="I7940">
        <v>2011</v>
      </c>
      <c r="J7940" t="s">
        <v>304</v>
      </c>
      <c r="K7940" t="s">
        <v>7005</v>
      </c>
      <c r="L7940">
        <v>22185.620999999999</v>
      </c>
      <c r="M7940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0" s="10" t="str">
        <f t="shared" si="124"/>
        <v>SCHEDULE 16: REPORT ON ASSOCIATED STATISTICS | 16a: Aircraft statistics: (ii) Domestic air passenger services: (1) Aircraft 30 tonnes MCTOW or more | Total MCTOW | Aircraft type: Boeing - B777</v>
      </c>
    </row>
    <row r="7941" spans="1:14">
      <c r="A7941" t="s">
        <v>3</v>
      </c>
      <c r="B7941">
        <v>2011</v>
      </c>
      <c r="C7941" t="s">
        <v>4984</v>
      </c>
      <c r="D7941" t="s">
        <v>4996</v>
      </c>
      <c r="E7941" t="s">
        <v>81</v>
      </c>
      <c r="F7941" t="s">
        <v>4986</v>
      </c>
      <c r="G7941">
        <v>67</v>
      </c>
      <c r="H7941" t="s">
        <v>6587</v>
      </c>
      <c r="I7941">
        <v>2011</v>
      </c>
      <c r="J7941" t="s">
        <v>4988</v>
      </c>
      <c r="K7941" t="s">
        <v>5806</v>
      </c>
      <c r="L7941">
        <v>21</v>
      </c>
      <c r="M7941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1" s="10" t="str">
        <f t="shared" si="124"/>
        <v>SCHEDULE 16: REPORT ON ASSOCIATED STATISTICS | 16a: Aircraft statistics: (ii) Domestic air passenger services: (1) Aircraft 30 tonnes MCTOW or more | Total number of landings | Aircraft type: Boeing - B747</v>
      </c>
    </row>
    <row r="7942" spans="1:14">
      <c r="A7942" t="s">
        <v>3</v>
      </c>
      <c r="B7942">
        <v>2011</v>
      </c>
      <c r="C7942" t="s">
        <v>4984</v>
      </c>
      <c r="D7942" t="s">
        <v>4996</v>
      </c>
      <c r="E7942" t="s">
        <v>81</v>
      </c>
      <c r="F7942" t="s">
        <v>4990</v>
      </c>
      <c r="G7942">
        <v>67</v>
      </c>
      <c r="H7942" t="s">
        <v>6587</v>
      </c>
      <c r="I7942">
        <v>2011</v>
      </c>
      <c r="J7942" t="s">
        <v>304</v>
      </c>
      <c r="K7942" t="s">
        <v>7006</v>
      </c>
      <c r="L7942">
        <v>8302.9660000000003</v>
      </c>
      <c r="M7942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2" s="10" t="str">
        <f t="shared" si="124"/>
        <v>SCHEDULE 16: REPORT ON ASSOCIATED STATISTICS | 16a: Aircraft statistics: (ii) Domestic air passenger services: (1) Aircraft 30 tonnes MCTOW or more | Total MCTOW | Aircraft type: Boeing - B747</v>
      </c>
    </row>
    <row r="7943" spans="1:14">
      <c r="A7943" t="s">
        <v>3</v>
      </c>
      <c r="B7943">
        <v>2011</v>
      </c>
      <c r="C7943" t="s">
        <v>4984</v>
      </c>
      <c r="D7943" t="s">
        <v>4996</v>
      </c>
      <c r="E7943" t="s">
        <v>81</v>
      </c>
      <c r="F7943" t="s">
        <v>4986</v>
      </c>
      <c r="G7943">
        <v>68</v>
      </c>
      <c r="H7943" t="s">
        <v>6581</v>
      </c>
      <c r="I7943">
        <v>2011</v>
      </c>
      <c r="J7943" t="s">
        <v>4988</v>
      </c>
      <c r="K7943" t="s">
        <v>5807</v>
      </c>
      <c r="L7943">
        <v>11</v>
      </c>
      <c r="M7943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3" s="10" t="str">
        <f t="shared" si="124"/>
        <v>SCHEDULE 16: REPORT ON ASSOCIATED STATISTICS | 16a: Aircraft statistics: (ii) Domestic air passenger services: (1) Aircraft 30 tonnes MCTOW or more | Total number of landings | Aircraft type: Boeing - B767</v>
      </c>
    </row>
    <row r="7944" spans="1:14">
      <c r="A7944" t="s">
        <v>3</v>
      </c>
      <c r="B7944">
        <v>2011</v>
      </c>
      <c r="C7944" t="s">
        <v>4984</v>
      </c>
      <c r="D7944" t="s">
        <v>4996</v>
      </c>
      <c r="E7944" t="s">
        <v>81</v>
      </c>
      <c r="F7944" t="s">
        <v>4990</v>
      </c>
      <c r="G7944">
        <v>68</v>
      </c>
      <c r="H7944" t="s">
        <v>6581</v>
      </c>
      <c r="I7944">
        <v>2011</v>
      </c>
      <c r="J7944" t="s">
        <v>304</v>
      </c>
      <c r="K7944" t="s">
        <v>7007</v>
      </c>
      <c r="L7944">
        <v>2029.7850000000001</v>
      </c>
      <c r="M7944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4" s="10" t="str">
        <f t="shared" si="124"/>
        <v>SCHEDULE 16: REPORT ON ASSOCIATED STATISTICS | 16a: Aircraft statistics: (ii) Domestic air passenger services: (1) Aircraft 30 tonnes MCTOW or more | Total MCTOW | Aircraft type: Boeing - B767</v>
      </c>
    </row>
    <row r="7945" spans="1:14">
      <c r="A7945" t="s">
        <v>3</v>
      </c>
      <c r="B7945">
        <v>2011</v>
      </c>
      <c r="C7945" t="s">
        <v>4984</v>
      </c>
      <c r="D7945" t="s">
        <v>4996</v>
      </c>
      <c r="E7945" t="s">
        <v>81</v>
      </c>
      <c r="F7945" t="s">
        <v>4986</v>
      </c>
      <c r="G7945">
        <v>69</v>
      </c>
      <c r="H7945" t="s">
        <v>6598</v>
      </c>
      <c r="I7945">
        <v>2011</v>
      </c>
      <c r="J7945" t="s">
        <v>4988</v>
      </c>
      <c r="K7945" t="s">
        <v>1308</v>
      </c>
      <c r="L7945">
        <v>2</v>
      </c>
      <c r="M7945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5" s="10" t="str">
        <f t="shared" si="124"/>
        <v>SCHEDULE 16: REPORT ON ASSOCIATED STATISTICS | 16a: Aircraft statistics: (ii) Domestic air passenger services: (1) Aircraft 30 tonnes MCTOW or more | Total number of landings | Aircraft type: Boeing - B757</v>
      </c>
    </row>
    <row r="7946" spans="1:14">
      <c r="A7946" t="s">
        <v>3</v>
      </c>
      <c r="B7946">
        <v>2011</v>
      </c>
      <c r="C7946" t="s">
        <v>4984</v>
      </c>
      <c r="D7946" t="s">
        <v>4996</v>
      </c>
      <c r="E7946" t="s">
        <v>81</v>
      </c>
      <c r="F7946" t="s">
        <v>4990</v>
      </c>
      <c r="G7946">
        <v>69</v>
      </c>
      <c r="H7946" t="s">
        <v>6598</v>
      </c>
      <c r="I7946">
        <v>2011</v>
      </c>
      <c r="J7946" t="s">
        <v>304</v>
      </c>
      <c r="K7946" t="s">
        <v>7008</v>
      </c>
      <c r="L7946">
        <v>222.26</v>
      </c>
      <c r="M7946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6" s="10" t="str">
        <f t="shared" si="124"/>
        <v>SCHEDULE 16: REPORT ON ASSOCIATED STATISTICS | 16a: Aircraft statistics: (ii) Domestic air passenger services: (1) Aircraft 30 tonnes MCTOW or more | Total MCTOW | Aircraft type: Boeing - B757</v>
      </c>
    </row>
    <row r="7947" spans="1:14">
      <c r="A7947" t="s">
        <v>3</v>
      </c>
      <c r="B7947">
        <v>2011</v>
      </c>
      <c r="C7947" t="s">
        <v>4984</v>
      </c>
      <c r="D7947" t="s">
        <v>4996</v>
      </c>
      <c r="E7947" t="s">
        <v>81</v>
      </c>
      <c r="F7947" t="s">
        <v>4986</v>
      </c>
      <c r="G7947">
        <v>70</v>
      </c>
      <c r="H7947" t="s">
        <v>6976</v>
      </c>
      <c r="I7947">
        <v>2011</v>
      </c>
      <c r="J7947" t="s">
        <v>4988</v>
      </c>
      <c r="K7947" t="s">
        <v>1624</v>
      </c>
      <c r="L7947">
        <v>1</v>
      </c>
      <c r="M7947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7" s="10" t="str">
        <f t="shared" si="124"/>
        <v>SCHEDULE 16: REPORT ON ASSOCIATED STATISTICS | 16a: Aircraft statistics: (ii) Domestic air passenger services: (1) Aircraft 30 tonnes MCTOW or more | Total number of landings | Aircraft type: Boeing - B727</v>
      </c>
    </row>
    <row r="7948" spans="1:14">
      <c r="A7948" t="s">
        <v>3</v>
      </c>
      <c r="B7948">
        <v>2011</v>
      </c>
      <c r="C7948" t="s">
        <v>4984</v>
      </c>
      <c r="D7948" t="s">
        <v>4996</v>
      </c>
      <c r="E7948" t="s">
        <v>81</v>
      </c>
      <c r="F7948" t="s">
        <v>4990</v>
      </c>
      <c r="G7948">
        <v>70</v>
      </c>
      <c r="H7948" t="s">
        <v>6976</v>
      </c>
      <c r="I7948">
        <v>2011</v>
      </c>
      <c r="J7948" t="s">
        <v>304</v>
      </c>
      <c r="K7948" t="s">
        <v>7009</v>
      </c>
      <c r="L7948">
        <v>89.358000000000004</v>
      </c>
      <c r="M7948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8" s="10" t="str">
        <f t="shared" si="124"/>
        <v>SCHEDULE 16: REPORT ON ASSOCIATED STATISTICS | 16a: Aircraft statistics: (ii) Domestic air passenger services: (1) Aircraft 30 tonnes MCTOW or more | Total MCTOW | Aircraft type: Boeing - B727</v>
      </c>
    </row>
    <row r="7949" spans="1:14">
      <c r="A7949" t="s">
        <v>3</v>
      </c>
      <c r="B7949">
        <v>2011</v>
      </c>
      <c r="C7949" t="s">
        <v>4984</v>
      </c>
      <c r="D7949" t="s">
        <v>4996</v>
      </c>
      <c r="E7949" t="s">
        <v>81</v>
      </c>
      <c r="F7949" t="s">
        <v>4986</v>
      </c>
      <c r="G7949">
        <v>71</v>
      </c>
      <c r="H7949" t="s">
        <v>7010</v>
      </c>
      <c r="I7949">
        <v>2011</v>
      </c>
      <c r="J7949" t="s">
        <v>4988</v>
      </c>
      <c r="K7949" t="s">
        <v>1308</v>
      </c>
      <c r="L7949">
        <v>2</v>
      </c>
      <c r="M7949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49" s="10" t="str">
        <f t="shared" si="124"/>
        <v>SCHEDULE 16: REPORT ON ASSOCIATED STATISTICS | 16a: Aircraft statistics: (ii) Domestic air passenger services: (1) Aircraft 30 tonnes MCTOW or more | Total number of landings | Aircraft type: British Aerospace - BAe146</v>
      </c>
    </row>
    <row r="7950" spans="1:14">
      <c r="A7950" t="s">
        <v>3</v>
      </c>
      <c r="B7950">
        <v>2011</v>
      </c>
      <c r="C7950" t="s">
        <v>4984</v>
      </c>
      <c r="D7950" t="s">
        <v>4996</v>
      </c>
      <c r="E7950" t="s">
        <v>81</v>
      </c>
      <c r="F7950" t="s">
        <v>4990</v>
      </c>
      <c r="G7950">
        <v>71</v>
      </c>
      <c r="H7950" t="s">
        <v>7010</v>
      </c>
      <c r="I7950">
        <v>2011</v>
      </c>
      <c r="J7950" t="s">
        <v>304</v>
      </c>
      <c r="K7950" t="s">
        <v>7011</v>
      </c>
      <c r="L7950">
        <v>79.988</v>
      </c>
      <c r="M7950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50" s="10" t="str">
        <f t="shared" si="124"/>
        <v>SCHEDULE 16: REPORT ON ASSOCIATED STATISTICS | 16a: Aircraft statistics: (ii) Domestic air passenger services: (1) Aircraft 30 tonnes MCTOW or more | Total MCTOW | Aircraft type: British Aerospace - BAe146</v>
      </c>
    </row>
    <row r="7951" spans="1:14">
      <c r="A7951" t="s">
        <v>3</v>
      </c>
      <c r="B7951">
        <v>2011</v>
      </c>
      <c r="C7951" t="s">
        <v>4984</v>
      </c>
      <c r="D7951" t="s">
        <v>4996</v>
      </c>
      <c r="E7951" t="s">
        <v>81</v>
      </c>
      <c r="F7951" t="s">
        <v>4986</v>
      </c>
      <c r="G7951">
        <v>72</v>
      </c>
      <c r="H7951" t="s">
        <v>6980</v>
      </c>
      <c r="I7951">
        <v>2011</v>
      </c>
      <c r="J7951" t="s">
        <v>4988</v>
      </c>
      <c r="K7951" t="s">
        <v>1624</v>
      </c>
      <c r="L7951">
        <v>1</v>
      </c>
      <c r="M7951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51" s="10" t="str">
        <f t="shared" si="124"/>
        <v>SCHEDULE 16: REPORT ON ASSOCIATED STATISTICS | 16a: Aircraft statistics: (ii) Domestic air passenger services: (1) Aircraft 30 tonnes MCTOW or more | Total number of landings | Aircraft type: Bombardier - BD700</v>
      </c>
    </row>
    <row r="7952" spans="1:14">
      <c r="A7952" t="s">
        <v>3</v>
      </c>
      <c r="B7952">
        <v>2011</v>
      </c>
      <c r="C7952" t="s">
        <v>4984</v>
      </c>
      <c r="D7952" t="s">
        <v>4996</v>
      </c>
      <c r="E7952" t="s">
        <v>81</v>
      </c>
      <c r="F7952" t="s">
        <v>4990</v>
      </c>
      <c r="G7952">
        <v>72</v>
      </c>
      <c r="H7952" t="s">
        <v>6980</v>
      </c>
      <c r="I7952">
        <v>2011</v>
      </c>
      <c r="J7952" t="s">
        <v>304</v>
      </c>
      <c r="K7952" t="s">
        <v>7012</v>
      </c>
      <c r="L7952">
        <v>43.545000000000002</v>
      </c>
      <c r="M7952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52" s="10" t="str">
        <f t="shared" si="124"/>
        <v>SCHEDULE 16: REPORT ON ASSOCIATED STATISTICS | 16a: Aircraft statistics: (ii) Domestic air passenger services: (1) Aircraft 30 tonnes MCTOW or more | Total MCTOW | Aircraft type: Bombardier - BD700</v>
      </c>
    </row>
    <row r="7953" spans="1:14">
      <c r="A7953" t="s">
        <v>3</v>
      </c>
      <c r="B7953">
        <v>2011</v>
      </c>
      <c r="C7953" t="s">
        <v>4984</v>
      </c>
      <c r="D7953" t="s">
        <v>4996</v>
      </c>
      <c r="E7953" t="s">
        <v>81</v>
      </c>
      <c r="F7953" t="s">
        <v>4986</v>
      </c>
      <c r="G7953">
        <v>88</v>
      </c>
      <c r="H7953" t="s">
        <v>60</v>
      </c>
      <c r="I7953">
        <v>2011</v>
      </c>
      <c r="J7953" t="s">
        <v>4988</v>
      </c>
      <c r="K7953" t="s">
        <v>7013</v>
      </c>
      <c r="L7953">
        <v>19436</v>
      </c>
      <c r="M7953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53" s="10" t="str">
        <f t="shared" si="124"/>
        <v>SCHEDULE 16: REPORT ON ASSOCIATED STATISTICS | 16a: Aircraft statistics: (ii) Domestic air passenger services: (1) Aircraft 30 tonnes MCTOW or more | Total number of landings | Total</v>
      </c>
    </row>
    <row r="7954" spans="1:14">
      <c r="A7954" t="s">
        <v>3</v>
      </c>
      <c r="B7954">
        <v>2011</v>
      </c>
      <c r="C7954" t="s">
        <v>4984</v>
      </c>
      <c r="D7954" t="s">
        <v>4996</v>
      </c>
      <c r="E7954" t="s">
        <v>81</v>
      </c>
      <c r="F7954" t="s">
        <v>4990</v>
      </c>
      <c r="G7954">
        <v>88</v>
      </c>
      <c r="H7954" t="s">
        <v>60</v>
      </c>
      <c r="I7954">
        <v>2011</v>
      </c>
      <c r="J7954" t="s">
        <v>304</v>
      </c>
      <c r="K7954" t="s">
        <v>3060</v>
      </c>
      <c r="L7954">
        <v>1227616.5730000001</v>
      </c>
      <c r="M7954" s="10" t="str">
        <f>Data[[#This Row],[schedule]]&amp;" | "&amp;Data[[#This Row],[section]]</f>
        <v>SCHEDULE 16: REPORT ON ASSOCIATED STATISTICS | 16a: Aircraft statistics: (ii) Domestic air passenger services: (1) Aircraft 30 tonnes MCTOW or more</v>
      </c>
      <c r="N7954" s="10" t="str">
        <f t="shared" si="124"/>
        <v>SCHEDULE 16: REPORT ON ASSOCIATED STATISTICS | 16a: Aircraft statistics: (ii) Domestic air passenger services: (1) Aircraft 30 tonnes MCTOW or more | Total MCTOW | Total</v>
      </c>
    </row>
    <row r="7955" spans="1:14">
      <c r="A7955" t="s">
        <v>3</v>
      </c>
      <c r="B7955">
        <v>2011</v>
      </c>
      <c r="C7955" t="s">
        <v>4984</v>
      </c>
      <c r="D7955" t="s">
        <v>5007</v>
      </c>
      <c r="E7955" t="s">
        <v>81</v>
      </c>
      <c r="F7955" t="s">
        <v>4986</v>
      </c>
      <c r="G7955">
        <v>91</v>
      </c>
      <c r="H7955" t="s">
        <v>6644</v>
      </c>
      <c r="I7955">
        <v>2011</v>
      </c>
      <c r="J7955" t="s">
        <v>4988</v>
      </c>
      <c r="K7955" t="s">
        <v>7014</v>
      </c>
      <c r="L7955">
        <v>12696</v>
      </c>
      <c r="M7955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55" s="10" t="str">
        <f t="shared" si="124"/>
        <v>SCHEDULE 16: REPORT ON ASSOCIATED STATISTICS | 16a: Aircraft statistics: (ii) Domestic air passenger services: (2) Aircraft 3 tonnes or more but less than 30 tonnes MCTOW | Total number of landings | Aircraft type: De Havilland Canada - Dash8</v>
      </c>
    </row>
    <row r="7956" spans="1:14">
      <c r="A7956" t="s">
        <v>3</v>
      </c>
      <c r="B7956">
        <v>2011</v>
      </c>
      <c r="C7956" t="s">
        <v>4984</v>
      </c>
      <c r="D7956" t="s">
        <v>5007</v>
      </c>
      <c r="E7956" t="s">
        <v>81</v>
      </c>
      <c r="F7956" t="s">
        <v>4990</v>
      </c>
      <c r="G7956">
        <v>91</v>
      </c>
      <c r="H7956" t="s">
        <v>6644</v>
      </c>
      <c r="I7956">
        <v>2011</v>
      </c>
      <c r="J7956" t="s">
        <v>304</v>
      </c>
      <c r="K7956" t="s">
        <v>7015</v>
      </c>
      <c r="L7956">
        <v>247599.67600000001</v>
      </c>
      <c r="M7956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56" s="10" t="str">
        <f t="shared" si="124"/>
        <v>SCHEDULE 16: REPORT ON ASSOCIATED STATISTICS | 16a: Aircraft statistics: (ii) Domestic air passenger services: (2) Aircraft 3 tonnes or more but less than 30 tonnes MCTOW | Total MCTOW | Aircraft type: De Havilland Canada - Dash8</v>
      </c>
    </row>
    <row r="7957" spans="1:14">
      <c r="A7957" t="s">
        <v>3</v>
      </c>
      <c r="B7957">
        <v>2011</v>
      </c>
      <c r="C7957" t="s">
        <v>4984</v>
      </c>
      <c r="D7957" t="s">
        <v>5007</v>
      </c>
      <c r="E7957" t="s">
        <v>81</v>
      </c>
      <c r="F7957" t="s">
        <v>4986</v>
      </c>
      <c r="G7957">
        <v>92</v>
      </c>
      <c r="H7957" t="s">
        <v>6647</v>
      </c>
      <c r="I7957">
        <v>2011</v>
      </c>
      <c r="J7957" t="s">
        <v>4988</v>
      </c>
      <c r="K7957" t="s">
        <v>7016</v>
      </c>
      <c r="L7957">
        <v>14704</v>
      </c>
      <c r="M7957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57" s="10" t="str">
        <f t="shared" si="124"/>
        <v>SCHEDULE 16: REPORT ON ASSOCIATED STATISTICS | 16a: Aircraft statistics: (ii) Domestic air passenger services: (2) Aircraft 3 tonnes or more but less than 30 tonnes MCTOW | Total number of landings | Aircraft type: Beechcraft - BE1900</v>
      </c>
    </row>
    <row r="7958" spans="1:14">
      <c r="A7958" t="s">
        <v>3</v>
      </c>
      <c r="B7958">
        <v>2011</v>
      </c>
      <c r="C7958" t="s">
        <v>4984</v>
      </c>
      <c r="D7958" t="s">
        <v>5007</v>
      </c>
      <c r="E7958" t="s">
        <v>81</v>
      </c>
      <c r="F7958" t="s">
        <v>4990</v>
      </c>
      <c r="G7958">
        <v>92</v>
      </c>
      <c r="H7958" t="s">
        <v>6647</v>
      </c>
      <c r="I7958">
        <v>2011</v>
      </c>
      <c r="J7958" t="s">
        <v>304</v>
      </c>
      <c r="K7958" t="s">
        <v>7017</v>
      </c>
      <c r="L7958">
        <v>114176.56</v>
      </c>
      <c r="M7958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58" s="10" t="str">
        <f t="shared" si="124"/>
        <v>SCHEDULE 16: REPORT ON ASSOCIATED STATISTICS | 16a: Aircraft statistics: (ii) Domestic air passenger services: (2) Aircraft 3 tonnes or more but less than 30 tonnes MCTOW | Total MCTOW | Aircraft type: Beechcraft - BE1900</v>
      </c>
    </row>
    <row r="7959" spans="1:14">
      <c r="A7959" t="s">
        <v>3</v>
      </c>
      <c r="B7959">
        <v>2011</v>
      </c>
      <c r="C7959" t="s">
        <v>4984</v>
      </c>
      <c r="D7959" t="s">
        <v>5007</v>
      </c>
      <c r="E7959" t="s">
        <v>81</v>
      </c>
      <c r="F7959" t="s">
        <v>4986</v>
      </c>
      <c r="G7959">
        <v>93</v>
      </c>
      <c r="H7959" t="s">
        <v>7018</v>
      </c>
      <c r="I7959">
        <v>2011</v>
      </c>
      <c r="J7959" t="s">
        <v>4988</v>
      </c>
      <c r="K7959" t="s">
        <v>7019</v>
      </c>
      <c r="L7959">
        <v>1338</v>
      </c>
      <c r="M7959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59" s="10" t="str">
        <f t="shared" si="124"/>
        <v>SCHEDULE 16: REPORT ON ASSOCIATED STATISTICS | 16a: Aircraft statistics: (ii) Domestic air passenger services: (2) Aircraft 3 tonnes or more but less than 30 tonnes MCTOW | Total number of landings | Aircraft type: Aerospatiale/Alenia - ATR72</v>
      </c>
    </row>
    <row r="7960" spans="1:14">
      <c r="A7960" t="s">
        <v>3</v>
      </c>
      <c r="B7960">
        <v>2011</v>
      </c>
      <c r="C7960" t="s">
        <v>4984</v>
      </c>
      <c r="D7960" t="s">
        <v>5007</v>
      </c>
      <c r="E7960" t="s">
        <v>81</v>
      </c>
      <c r="F7960" t="s">
        <v>4990</v>
      </c>
      <c r="G7960">
        <v>93</v>
      </c>
      <c r="H7960" t="s">
        <v>7018</v>
      </c>
      <c r="I7960">
        <v>2011</v>
      </c>
      <c r="J7960" t="s">
        <v>304</v>
      </c>
      <c r="K7960" t="s">
        <v>7020</v>
      </c>
      <c r="L7960">
        <v>30506.400000000001</v>
      </c>
      <c r="M7960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0" s="10" t="str">
        <f t="shared" ref="N7960:N8023" si="125">SUBSTITUTE(SUBSTITUTE(SUBSTITUTE(C7960&amp;" | "&amp;D7960&amp;" | "&amp;E7960&amp;" | "&amp;F7960&amp;" | "&amp;H7960," |  |  | "," | ")," |  |  | "," | ")," |  | "," | ")</f>
        <v>SCHEDULE 16: REPORT ON ASSOCIATED STATISTICS | 16a: Aircraft statistics: (ii) Domestic air passenger services: (2) Aircraft 3 tonnes or more but less than 30 tonnes MCTOW | Total MCTOW | Aircraft type: Aerospatiale/Alenia - ATR72</v>
      </c>
    </row>
    <row r="7961" spans="1:14">
      <c r="A7961" t="s">
        <v>3</v>
      </c>
      <c r="B7961">
        <v>2011</v>
      </c>
      <c r="C7961" t="s">
        <v>4984</v>
      </c>
      <c r="D7961" t="s">
        <v>5007</v>
      </c>
      <c r="E7961" t="s">
        <v>81</v>
      </c>
      <c r="F7961" t="s">
        <v>4986</v>
      </c>
      <c r="G7961">
        <v>94</v>
      </c>
      <c r="H7961" t="s">
        <v>6991</v>
      </c>
      <c r="I7961">
        <v>2011</v>
      </c>
      <c r="J7961" t="s">
        <v>4988</v>
      </c>
      <c r="K7961" t="s">
        <v>7021</v>
      </c>
      <c r="L7961">
        <v>813</v>
      </c>
      <c r="M7961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1" s="10" t="str">
        <f t="shared" si="125"/>
        <v>SCHEDULE 16: REPORT ON ASSOCIATED STATISTICS | 16a: Aircraft statistics: (ii) Domestic air passenger services: (2) Aircraft 3 tonnes or more but less than 30 tonnes MCTOW | Total number of landings | Aircraft type: Convair - CV580</v>
      </c>
    </row>
    <row r="7962" spans="1:14">
      <c r="A7962" t="s">
        <v>3</v>
      </c>
      <c r="B7962">
        <v>2011</v>
      </c>
      <c r="C7962" t="s">
        <v>4984</v>
      </c>
      <c r="D7962" t="s">
        <v>5007</v>
      </c>
      <c r="E7962" t="s">
        <v>81</v>
      </c>
      <c r="F7962" t="s">
        <v>4990</v>
      </c>
      <c r="G7962">
        <v>94</v>
      </c>
      <c r="H7962" t="s">
        <v>6991</v>
      </c>
      <c r="I7962">
        <v>2011</v>
      </c>
      <c r="J7962" t="s">
        <v>304</v>
      </c>
      <c r="K7962" t="s">
        <v>7022</v>
      </c>
      <c r="L7962">
        <v>21634.256000000001</v>
      </c>
      <c r="M7962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2" s="10" t="str">
        <f t="shared" si="125"/>
        <v>SCHEDULE 16: REPORT ON ASSOCIATED STATISTICS | 16a: Aircraft statistics: (ii) Domestic air passenger services: (2) Aircraft 3 tonnes or more but less than 30 tonnes MCTOW | Total MCTOW | Aircraft type: Convair - CV580</v>
      </c>
    </row>
    <row r="7963" spans="1:14">
      <c r="A7963" t="s">
        <v>3</v>
      </c>
      <c r="B7963">
        <v>2011</v>
      </c>
      <c r="C7963" t="s">
        <v>4984</v>
      </c>
      <c r="D7963" t="s">
        <v>5007</v>
      </c>
      <c r="E7963" t="s">
        <v>81</v>
      </c>
      <c r="F7963" t="s">
        <v>4986</v>
      </c>
      <c r="G7963">
        <v>95</v>
      </c>
      <c r="H7963" t="s">
        <v>6655</v>
      </c>
      <c r="I7963">
        <v>2011</v>
      </c>
      <c r="J7963" t="s">
        <v>4988</v>
      </c>
      <c r="K7963" t="s">
        <v>7023</v>
      </c>
      <c r="L7963">
        <v>312</v>
      </c>
      <c r="M7963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3" s="10" t="str">
        <f t="shared" si="125"/>
        <v>SCHEDULE 16: REPORT ON ASSOCIATED STATISTICS | 16a: Aircraft statistics: (ii) Domestic air passenger services: (2) Aircraft 3 tonnes or more but less than 30 tonnes MCTOW | Total number of landings | Aircraft type: Fokker - F27</v>
      </c>
    </row>
    <row r="7964" spans="1:14">
      <c r="A7964" t="s">
        <v>3</v>
      </c>
      <c r="B7964">
        <v>2011</v>
      </c>
      <c r="C7964" t="s">
        <v>4984</v>
      </c>
      <c r="D7964" t="s">
        <v>5007</v>
      </c>
      <c r="E7964" t="s">
        <v>81</v>
      </c>
      <c r="F7964" t="s">
        <v>4990</v>
      </c>
      <c r="G7964">
        <v>95</v>
      </c>
      <c r="H7964" t="s">
        <v>6655</v>
      </c>
      <c r="I7964">
        <v>2011</v>
      </c>
      <c r="J7964" t="s">
        <v>304</v>
      </c>
      <c r="K7964" t="s">
        <v>7024</v>
      </c>
      <c r="L7964">
        <v>6495.84</v>
      </c>
      <c r="M7964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4" s="10" t="str">
        <f t="shared" si="125"/>
        <v>SCHEDULE 16: REPORT ON ASSOCIATED STATISTICS | 16a: Aircraft statistics: (ii) Domestic air passenger services: (2) Aircraft 3 tonnes or more but less than 30 tonnes MCTOW | Total MCTOW | Aircraft type: Fokker - F27</v>
      </c>
    </row>
    <row r="7965" spans="1:14">
      <c r="A7965" t="s">
        <v>3</v>
      </c>
      <c r="B7965">
        <v>2011</v>
      </c>
      <c r="C7965" t="s">
        <v>4984</v>
      </c>
      <c r="D7965" t="s">
        <v>5007</v>
      </c>
      <c r="E7965" t="s">
        <v>81</v>
      </c>
      <c r="F7965" t="s">
        <v>4986</v>
      </c>
      <c r="G7965">
        <v>96</v>
      </c>
      <c r="H7965" t="s">
        <v>7025</v>
      </c>
      <c r="I7965">
        <v>2011</v>
      </c>
      <c r="J7965" t="s">
        <v>4988</v>
      </c>
      <c r="K7965" t="s">
        <v>7026</v>
      </c>
      <c r="L7965">
        <v>725</v>
      </c>
      <c r="M7965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5" s="10" t="str">
        <f t="shared" si="125"/>
        <v>SCHEDULE 16: REPORT ON ASSOCIATED STATISTICS | 16a: Aircraft statistics: (ii) Domestic air passenger services: (2) Aircraft 3 tonnes or more but less than 30 tonnes MCTOW | Total number of landings | Aircraft type: Britten-Norman - BN2 Trilander</v>
      </c>
    </row>
    <row r="7966" spans="1:14">
      <c r="A7966" t="s">
        <v>3</v>
      </c>
      <c r="B7966">
        <v>2011</v>
      </c>
      <c r="C7966" t="s">
        <v>4984</v>
      </c>
      <c r="D7966" t="s">
        <v>5007</v>
      </c>
      <c r="E7966" t="s">
        <v>81</v>
      </c>
      <c r="F7966" t="s">
        <v>4990</v>
      </c>
      <c r="G7966">
        <v>96</v>
      </c>
      <c r="H7966" t="s">
        <v>7025</v>
      </c>
      <c r="I7966">
        <v>2011</v>
      </c>
      <c r="J7966" t="s">
        <v>304</v>
      </c>
      <c r="K7966" t="s">
        <v>7027</v>
      </c>
      <c r="L7966">
        <v>3288.6</v>
      </c>
      <c r="M7966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6" s="10" t="str">
        <f t="shared" si="125"/>
        <v>SCHEDULE 16: REPORT ON ASSOCIATED STATISTICS | 16a: Aircraft statistics: (ii) Domestic air passenger services: (2) Aircraft 3 tonnes or more but less than 30 tonnes MCTOW | Total MCTOW | Aircraft type: Britten-Norman - BN2 Trilander</v>
      </c>
    </row>
    <row r="7967" spans="1:14">
      <c r="A7967" t="s">
        <v>3</v>
      </c>
      <c r="B7967">
        <v>2011</v>
      </c>
      <c r="C7967" t="s">
        <v>4984</v>
      </c>
      <c r="D7967" t="s">
        <v>5007</v>
      </c>
      <c r="E7967" t="s">
        <v>81</v>
      </c>
      <c r="F7967" t="s">
        <v>4986</v>
      </c>
      <c r="G7967">
        <v>97</v>
      </c>
      <c r="H7967" t="s">
        <v>7028</v>
      </c>
      <c r="I7967">
        <v>2011</v>
      </c>
      <c r="J7967" t="s">
        <v>4988</v>
      </c>
      <c r="K7967" t="s">
        <v>6662</v>
      </c>
      <c r="L7967">
        <v>311</v>
      </c>
      <c r="M7967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7" s="10" t="str">
        <f t="shared" si="125"/>
        <v>SCHEDULE 16: REPORT ON ASSOCIATED STATISTICS | 16a: Aircraft statistics: (ii) Domestic air passenger services: (2) Aircraft 3 tonnes or more but less than 30 tonnes MCTOW | Total number of landings | Aircraft type: Fairchild - Metroliner</v>
      </c>
    </row>
    <row r="7968" spans="1:14">
      <c r="A7968" t="s">
        <v>3</v>
      </c>
      <c r="B7968">
        <v>2011</v>
      </c>
      <c r="C7968" t="s">
        <v>4984</v>
      </c>
      <c r="D7968" t="s">
        <v>5007</v>
      </c>
      <c r="E7968" t="s">
        <v>81</v>
      </c>
      <c r="F7968" t="s">
        <v>4990</v>
      </c>
      <c r="G7968">
        <v>97</v>
      </c>
      <c r="H7968" t="s">
        <v>7028</v>
      </c>
      <c r="I7968">
        <v>2011</v>
      </c>
      <c r="J7968" t="s">
        <v>304</v>
      </c>
      <c r="K7968" t="s">
        <v>7029</v>
      </c>
      <c r="L7968">
        <v>2327.297</v>
      </c>
      <c r="M7968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8" s="10" t="str">
        <f t="shared" si="125"/>
        <v>SCHEDULE 16: REPORT ON ASSOCIATED STATISTICS | 16a: Aircraft statistics: (ii) Domestic air passenger services: (2) Aircraft 3 tonnes or more but less than 30 tonnes MCTOW | Total MCTOW | Aircraft type: Fairchild - Metroliner</v>
      </c>
    </row>
    <row r="7969" spans="1:14">
      <c r="A7969" t="s">
        <v>3</v>
      </c>
      <c r="B7969">
        <v>2011</v>
      </c>
      <c r="C7969" t="s">
        <v>4984</v>
      </c>
      <c r="D7969" t="s">
        <v>5007</v>
      </c>
      <c r="E7969" t="s">
        <v>81</v>
      </c>
      <c r="F7969" t="s">
        <v>4986</v>
      </c>
      <c r="G7969">
        <v>98</v>
      </c>
      <c r="H7969" t="s">
        <v>6995</v>
      </c>
      <c r="I7969">
        <v>2011</v>
      </c>
      <c r="J7969" t="s">
        <v>4988</v>
      </c>
      <c r="K7969" t="s">
        <v>7030</v>
      </c>
      <c r="L7969">
        <v>141</v>
      </c>
      <c r="M7969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69" s="10" t="str">
        <f t="shared" si="125"/>
        <v>SCHEDULE 16: REPORT ON ASSOCIATED STATISTICS | 16a: Aircraft statistics: (ii) Domestic air passenger services: (2) Aircraft 3 tonnes or more but less than 30 tonnes MCTOW | Total number of landings | Aircraft type: British Aerospace - Jetstream</v>
      </c>
    </row>
    <row r="7970" spans="1:14">
      <c r="A7970" t="s">
        <v>3</v>
      </c>
      <c r="B7970">
        <v>2011</v>
      </c>
      <c r="C7970" t="s">
        <v>4984</v>
      </c>
      <c r="D7970" t="s">
        <v>5007</v>
      </c>
      <c r="E7970" t="s">
        <v>81</v>
      </c>
      <c r="F7970" t="s">
        <v>4990</v>
      </c>
      <c r="G7970">
        <v>98</v>
      </c>
      <c r="H7970" t="s">
        <v>6995</v>
      </c>
      <c r="I7970">
        <v>2011</v>
      </c>
      <c r="J7970" t="s">
        <v>304</v>
      </c>
      <c r="K7970" t="s">
        <v>7031</v>
      </c>
      <c r="L7970">
        <v>1029.6569999999999</v>
      </c>
      <c r="M7970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0" s="10" t="str">
        <f t="shared" si="125"/>
        <v>SCHEDULE 16: REPORT ON ASSOCIATED STATISTICS | 16a: Aircraft statistics: (ii) Domestic air passenger services: (2) Aircraft 3 tonnes or more but less than 30 tonnes MCTOW | Total MCTOW | Aircraft type: British Aerospace - Jetstream</v>
      </c>
    </row>
    <row r="7971" spans="1:14">
      <c r="A7971" t="s">
        <v>3</v>
      </c>
      <c r="B7971">
        <v>2011</v>
      </c>
      <c r="C7971" t="s">
        <v>4984</v>
      </c>
      <c r="D7971" t="s">
        <v>5007</v>
      </c>
      <c r="E7971" t="s">
        <v>81</v>
      </c>
      <c r="F7971" t="s">
        <v>4986</v>
      </c>
      <c r="G7971">
        <v>99</v>
      </c>
      <c r="H7971" t="s">
        <v>7032</v>
      </c>
      <c r="I7971">
        <v>2011</v>
      </c>
      <c r="J7971" t="s">
        <v>4988</v>
      </c>
      <c r="K7971" t="s">
        <v>5837</v>
      </c>
      <c r="L7971">
        <v>61</v>
      </c>
      <c r="M7971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1" s="10" t="str">
        <f t="shared" si="125"/>
        <v>SCHEDULE 16: REPORT ON ASSOCIATED STATISTICS | 16a: Aircraft statistics: (ii) Domestic air passenger services: (2) Aircraft 3 tonnes or more but less than 30 tonnes MCTOW | Total number of landings | Aircraft type: Beechcraft - BE20</v>
      </c>
    </row>
    <row r="7972" spans="1:14">
      <c r="A7972" t="s">
        <v>3</v>
      </c>
      <c r="B7972">
        <v>2011</v>
      </c>
      <c r="C7972" t="s">
        <v>4984</v>
      </c>
      <c r="D7972" t="s">
        <v>5007</v>
      </c>
      <c r="E7972" t="s">
        <v>81</v>
      </c>
      <c r="F7972" t="s">
        <v>4990</v>
      </c>
      <c r="G7972">
        <v>99</v>
      </c>
      <c r="H7972" t="s">
        <v>7032</v>
      </c>
      <c r="I7972">
        <v>2011</v>
      </c>
      <c r="J7972" t="s">
        <v>304</v>
      </c>
      <c r="K7972" t="s">
        <v>6371</v>
      </c>
      <c r="L7972">
        <v>345.87</v>
      </c>
      <c r="M7972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2" s="10" t="str">
        <f t="shared" si="125"/>
        <v>SCHEDULE 16: REPORT ON ASSOCIATED STATISTICS | 16a: Aircraft statistics: (ii) Domestic air passenger services: (2) Aircraft 3 tonnes or more but less than 30 tonnes MCTOW | Total MCTOW | Aircraft type: Beechcraft - BE20</v>
      </c>
    </row>
    <row r="7973" spans="1:14">
      <c r="A7973" t="s">
        <v>3</v>
      </c>
      <c r="B7973">
        <v>2011</v>
      </c>
      <c r="C7973" t="s">
        <v>4984</v>
      </c>
      <c r="D7973" t="s">
        <v>5007</v>
      </c>
      <c r="E7973" t="s">
        <v>81</v>
      </c>
      <c r="F7973" t="s">
        <v>4986</v>
      </c>
      <c r="G7973">
        <v>100</v>
      </c>
      <c r="H7973" t="s">
        <v>7033</v>
      </c>
      <c r="I7973">
        <v>2011</v>
      </c>
      <c r="J7973" t="s">
        <v>4988</v>
      </c>
      <c r="K7973" t="s">
        <v>6006</v>
      </c>
      <c r="L7973">
        <v>59</v>
      </c>
      <c r="M7973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3" s="10" t="str">
        <f t="shared" si="125"/>
        <v>SCHEDULE 16: REPORT ON ASSOCIATED STATISTICS | 16a: Aircraft statistics: (ii) Domestic air passenger services: (2) Aircraft 3 tonnes or more but less than 30 tonnes MCTOW | Total number of landings | Aircraft type: Piper - PA31</v>
      </c>
    </row>
    <row r="7974" spans="1:14">
      <c r="A7974" t="s">
        <v>3</v>
      </c>
      <c r="B7974">
        <v>2011</v>
      </c>
      <c r="C7974" t="s">
        <v>4984</v>
      </c>
      <c r="D7974" t="s">
        <v>5007</v>
      </c>
      <c r="E7974" t="s">
        <v>81</v>
      </c>
      <c r="F7974" t="s">
        <v>4990</v>
      </c>
      <c r="G7974">
        <v>100</v>
      </c>
      <c r="H7974" t="s">
        <v>7033</v>
      </c>
      <c r="I7974">
        <v>2011</v>
      </c>
      <c r="J7974" t="s">
        <v>304</v>
      </c>
      <c r="K7974" t="s">
        <v>7034</v>
      </c>
      <c r="L7974">
        <v>208.37899999999999</v>
      </c>
      <c r="M7974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4" s="10" t="str">
        <f t="shared" si="125"/>
        <v>SCHEDULE 16: REPORT ON ASSOCIATED STATISTICS | 16a: Aircraft statistics: (ii) Domestic air passenger services: (2) Aircraft 3 tonnes or more but less than 30 tonnes MCTOW | Total MCTOW | Aircraft type: Piper - PA31</v>
      </c>
    </row>
    <row r="7975" spans="1:14">
      <c r="A7975" t="s">
        <v>3</v>
      </c>
      <c r="B7975">
        <v>2011</v>
      </c>
      <c r="C7975" t="s">
        <v>4984</v>
      </c>
      <c r="D7975" t="s">
        <v>5007</v>
      </c>
      <c r="E7975" t="s">
        <v>81</v>
      </c>
      <c r="F7975" t="s">
        <v>4986</v>
      </c>
      <c r="G7975">
        <v>101</v>
      </c>
      <c r="H7975" t="s">
        <v>7035</v>
      </c>
      <c r="I7975">
        <v>2011</v>
      </c>
      <c r="J7975" t="s">
        <v>4988</v>
      </c>
      <c r="K7975" t="s">
        <v>5002</v>
      </c>
      <c r="L7975">
        <v>7</v>
      </c>
      <c r="M7975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5" s="10" t="str">
        <f t="shared" si="125"/>
        <v>SCHEDULE 16: REPORT ON ASSOCIATED STATISTICS | 16a: Aircraft statistics: (ii) Domestic air passenger services: (2) Aircraft 3 tonnes or more but less than 30 tonnes MCTOW | Total number of landings | Aircraft type: IAI - GALX</v>
      </c>
    </row>
    <row r="7976" spans="1:14">
      <c r="A7976" t="s">
        <v>3</v>
      </c>
      <c r="B7976">
        <v>2011</v>
      </c>
      <c r="C7976" t="s">
        <v>4984</v>
      </c>
      <c r="D7976" t="s">
        <v>5007</v>
      </c>
      <c r="E7976" t="s">
        <v>81</v>
      </c>
      <c r="F7976" t="s">
        <v>4990</v>
      </c>
      <c r="G7976">
        <v>101</v>
      </c>
      <c r="H7976" t="s">
        <v>7035</v>
      </c>
      <c r="I7976">
        <v>2011</v>
      </c>
      <c r="J7976" t="s">
        <v>304</v>
      </c>
      <c r="K7976" t="s">
        <v>7036</v>
      </c>
      <c r="L7976">
        <v>112.65</v>
      </c>
      <c r="M7976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6" s="10" t="str">
        <f t="shared" si="125"/>
        <v>SCHEDULE 16: REPORT ON ASSOCIATED STATISTICS | 16a: Aircraft statistics: (ii) Domestic air passenger services: (2) Aircraft 3 tonnes or more but less than 30 tonnes MCTOW | Total MCTOW | Aircraft type: IAI - GALX</v>
      </c>
    </row>
    <row r="7977" spans="1:14">
      <c r="A7977" t="s">
        <v>3</v>
      </c>
      <c r="B7977">
        <v>2011</v>
      </c>
      <c r="C7977" t="s">
        <v>4984</v>
      </c>
      <c r="D7977" t="s">
        <v>5007</v>
      </c>
      <c r="E7977" t="s">
        <v>81</v>
      </c>
      <c r="F7977" t="s">
        <v>4986</v>
      </c>
      <c r="G7977">
        <v>102</v>
      </c>
      <c r="H7977" t="s">
        <v>6987</v>
      </c>
      <c r="I7977">
        <v>2011</v>
      </c>
      <c r="J7977" t="s">
        <v>4988</v>
      </c>
      <c r="K7977" t="s">
        <v>4941</v>
      </c>
      <c r="L7977">
        <v>15</v>
      </c>
      <c r="M7977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7" s="10" t="str">
        <f t="shared" si="125"/>
        <v>SCHEDULE 16: REPORT ON ASSOCIATED STATISTICS | 16a: Aircraft statistics: (ii) Domestic air passenger services: (2) Aircraft 3 tonnes or more but less than 30 tonnes MCTOW | Total number of landings | Aircraft type: Cessna - C560</v>
      </c>
    </row>
    <row r="7978" spans="1:14">
      <c r="A7978" t="s">
        <v>3</v>
      </c>
      <c r="B7978">
        <v>2011</v>
      </c>
      <c r="C7978" t="s">
        <v>4984</v>
      </c>
      <c r="D7978" t="s">
        <v>5007</v>
      </c>
      <c r="E7978" t="s">
        <v>81</v>
      </c>
      <c r="F7978" t="s">
        <v>4990</v>
      </c>
      <c r="G7978">
        <v>102</v>
      </c>
      <c r="H7978" t="s">
        <v>6987</v>
      </c>
      <c r="I7978">
        <v>2011</v>
      </c>
      <c r="J7978" t="s">
        <v>304</v>
      </c>
      <c r="K7978" t="s">
        <v>7037</v>
      </c>
      <c r="L7978">
        <v>108.18</v>
      </c>
      <c r="M7978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8" s="10" t="str">
        <f t="shared" si="125"/>
        <v>SCHEDULE 16: REPORT ON ASSOCIATED STATISTICS | 16a: Aircraft statistics: (ii) Domestic air passenger services: (2) Aircraft 3 tonnes or more but less than 30 tonnes MCTOW | Total MCTOW | Aircraft type: Cessna - C560</v>
      </c>
    </row>
    <row r="7979" spans="1:14">
      <c r="A7979" t="s">
        <v>3</v>
      </c>
      <c r="B7979">
        <v>2011</v>
      </c>
      <c r="C7979" t="s">
        <v>4984</v>
      </c>
      <c r="D7979" t="s">
        <v>5007</v>
      </c>
      <c r="E7979" t="s">
        <v>81</v>
      </c>
      <c r="F7979" t="s">
        <v>4986</v>
      </c>
      <c r="G7979">
        <v>103</v>
      </c>
      <c r="H7979" t="s">
        <v>7038</v>
      </c>
      <c r="I7979">
        <v>2011</v>
      </c>
      <c r="J7979" t="s">
        <v>4988</v>
      </c>
      <c r="K7979" t="s">
        <v>5807</v>
      </c>
      <c r="L7979">
        <v>11</v>
      </c>
      <c r="M7979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79" s="10" t="str">
        <f t="shared" si="125"/>
        <v>SCHEDULE 16: REPORT ON ASSOCIATED STATISTICS | 16a: Aircraft statistics: (ii) Domestic air passenger services: (2) Aircraft 3 tonnes or more but less than 30 tonnes MCTOW | Total number of landings | Aircraft type: Beechcraft - BE9L</v>
      </c>
    </row>
    <row r="7980" spans="1:14">
      <c r="A7980" t="s">
        <v>3</v>
      </c>
      <c r="B7980">
        <v>2011</v>
      </c>
      <c r="C7980" t="s">
        <v>4984</v>
      </c>
      <c r="D7980" t="s">
        <v>5007</v>
      </c>
      <c r="E7980" t="s">
        <v>81</v>
      </c>
      <c r="F7980" t="s">
        <v>4990</v>
      </c>
      <c r="G7980">
        <v>103</v>
      </c>
      <c r="H7980" t="s">
        <v>7038</v>
      </c>
      <c r="I7980">
        <v>2011</v>
      </c>
      <c r="J7980" t="s">
        <v>304</v>
      </c>
      <c r="K7980" t="s">
        <v>7039</v>
      </c>
      <c r="L7980">
        <v>48.146999999999998</v>
      </c>
      <c r="M7980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0" s="10" t="str">
        <f t="shared" si="125"/>
        <v>SCHEDULE 16: REPORT ON ASSOCIATED STATISTICS | 16a: Aircraft statistics: (ii) Domestic air passenger services: (2) Aircraft 3 tonnes or more but less than 30 tonnes MCTOW | Total MCTOW | Aircraft type: Beechcraft - BE9L</v>
      </c>
    </row>
    <row r="7981" spans="1:14">
      <c r="A7981" t="s">
        <v>3</v>
      </c>
      <c r="B7981">
        <v>2011</v>
      </c>
      <c r="C7981" t="s">
        <v>4984</v>
      </c>
      <c r="D7981" t="s">
        <v>5007</v>
      </c>
      <c r="E7981" t="s">
        <v>81</v>
      </c>
      <c r="F7981" t="s">
        <v>4986</v>
      </c>
      <c r="G7981">
        <v>104</v>
      </c>
      <c r="H7981" t="s">
        <v>7040</v>
      </c>
      <c r="I7981">
        <v>2011</v>
      </c>
      <c r="J7981" t="s">
        <v>4988</v>
      </c>
      <c r="K7981" t="s">
        <v>4453</v>
      </c>
      <c r="L7981">
        <v>3</v>
      </c>
      <c r="M7981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1" s="10" t="str">
        <f t="shared" si="125"/>
        <v>SCHEDULE 16: REPORT ON ASSOCIATED STATISTICS | 16a: Aircraft statistics: (ii) Domestic air passenger services: (2) Aircraft 3 tonnes or more but less than 30 tonnes MCTOW | Total number of landings | Aircraft type: SAAB - SF340</v>
      </c>
    </row>
    <row r="7982" spans="1:14">
      <c r="A7982" t="s">
        <v>3</v>
      </c>
      <c r="B7982">
        <v>2011</v>
      </c>
      <c r="C7982" t="s">
        <v>4984</v>
      </c>
      <c r="D7982" t="s">
        <v>5007</v>
      </c>
      <c r="E7982" t="s">
        <v>81</v>
      </c>
      <c r="F7982" t="s">
        <v>4990</v>
      </c>
      <c r="G7982">
        <v>104</v>
      </c>
      <c r="H7982" t="s">
        <v>7040</v>
      </c>
      <c r="I7982">
        <v>2011</v>
      </c>
      <c r="J7982" t="s">
        <v>304</v>
      </c>
      <c r="K7982" t="s">
        <v>7041</v>
      </c>
      <c r="L7982">
        <v>39.465000000000003</v>
      </c>
      <c r="M7982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2" s="10" t="str">
        <f t="shared" si="125"/>
        <v>SCHEDULE 16: REPORT ON ASSOCIATED STATISTICS | 16a: Aircraft statistics: (ii) Domestic air passenger services: (2) Aircraft 3 tonnes or more but less than 30 tonnes MCTOW | Total MCTOW | Aircraft type: SAAB - SF340</v>
      </c>
    </row>
    <row r="7983" spans="1:14">
      <c r="A7983" t="s">
        <v>3</v>
      </c>
      <c r="B7983">
        <v>2011</v>
      </c>
      <c r="C7983" t="s">
        <v>4984</v>
      </c>
      <c r="D7983" t="s">
        <v>5007</v>
      </c>
      <c r="E7983" t="s">
        <v>81</v>
      </c>
      <c r="F7983" t="s">
        <v>4986</v>
      </c>
      <c r="G7983">
        <v>105</v>
      </c>
      <c r="H7983" t="s">
        <v>7042</v>
      </c>
      <c r="I7983">
        <v>2011</v>
      </c>
      <c r="J7983" t="s">
        <v>4988</v>
      </c>
      <c r="K7983" t="s">
        <v>4453</v>
      </c>
      <c r="L7983">
        <v>3</v>
      </c>
      <c r="M7983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3" s="10" t="str">
        <f t="shared" si="125"/>
        <v>SCHEDULE 16: REPORT ON ASSOCIATED STATISTICS | 16a: Aircraft statistics: (ii) Domestic air passenger services: (2) Aircraft 3 tonnes or more but less than 30 tonnes MCTOW | Total number of landings | Aircraft type: Cessna - C441</v>
      </c>
    </row>
    <row r="7984" spans="1:14">
      <c r="A7984" t="s">
        <v>3</v>
      </c>
      <c r="B7984">
        <v>2011</v>
      </c>
      <c r="C7984" t="s">
        <v>4984</v>
      </c>
      <c r="D7984" t="s">
        <v>5007</v>
      </c>
      <c r="E7984" t="s">
        <v>81</v>
      </c>
      <c r="F7984" t="s">
        <v>4990</v>
      </c>
      <c r="G7984">
        <v>105</v>
      </c>
      <c r="H7984" t="s">
        <v>7042</v>
      </c>
      <c r="I7984">
        <v>2011</v>
      </c>
      <c r="J7984" t="s">
        <v>304</v>
      </c>
      <c r="K7984" t="s">
        <v>7043</v>
      </c>
      <c r="L7984">
        <v>13.404</v>
      </c>
      <c r="M7984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4" s="10" t="str">
        <f t="shared" si="125"/>
        <v>SCHEDULE 16: REPORT ON ASSOCIATED STATISTICS | 16a: Aircraft statistics: (ii) Domestic air passenger services: (2) Aircraft 3 tonnes or more but less than 30 tonnes MCTOW | Total MCTOW | Aircraft type: Cessna - C441</v>
      </c>
    </row>
    <row r="7985" spans="1:14">
      <c r="A7985" t="s">
        <v>3</v>
      </c>
      <c r="B7985">
        <v>2011</v>
      </c>
      <c r="C7985" t="s">
        <v>4984</v>
      </c>
      <c r="D7985" t="s">
        <v>5007</v>
      </c>
      <c r="E7985" t="s">
        <v>81</v>
      </c>
      <c r="F7985" t="s">
        <v>4986</v>
      </c>
      <c r="G7985">
        <v>106</v>
      </c>
      <c r="H7985" t="s">
        <v>7044</v>
      </c>
      <c r="I7985">
        <v>2011</v>
      </c>
      <c r="J7985" t="s">
        <v>4988</v>
      </c>
      <c r="K7985" t="s">
        <v>1624</v>
      </c>
      <c r="L7985">
        <v>1</v>
      </c>
      <c r="M7985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5" s="10" t="str">
        <f t="shared" si="125"/>
        <v>SCHEDULE 16: REPORT ON ASSOCIATED STATISTICS | 16a: Aircraft statistics: (ii) Domestic air passenger services: (2) Aircraft 3 tonnes or more but less than 30 tonnes MCTOW | Total number of landings | Aircraft type: IAI - WW24</v>
      </c>
    </row>
    <row r="7986" spans="1:14">
      <c r="A7986" t="s">
        <v>3</v>
      </c>
      <c r="B7986">
        <v>2011</v>
      </c>
      <c r="C7986" t="s">
        <v>4984</v>
      </c>
      <c r="D7986" t="s">
        <v>5007</v>
      </c>
      <c r="E7986" t="s">
        <v>81</v>
      </c>
      <c r="F7986" t="s">
        <v>4990</v>
      </c>
      <c r="G7986">
        <v>106</v>
      </c>
      <c r="H7986" t="s">
        <v>7044</v>
      </c>
      <c r="I7986">
        <v>2011</v>
      </c>
      <c r="J7986" t="s">
        <v>304</v>
      </c>
      <c r="K7986" t="s">
        <v>7045</v>
      </c>
      <c r="L7986">
        <v>10.68</v>
      </c>
      <c r="M7986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6" s="10" t="str">
        <f t="shared" si="125"/>
        <v>SCHEDULE 16: REPORT ON ASSOCIATED STATISTICS | 16a: Aircraft statistics: (ii) Domestic air passenger services: (2) Aircraft 3 tonnes or more but less than 30 tonnes MCTOW | Total MCTOW | Aircraft type: IAI - WW24</v>
      </c>
    </row>
    <row r="7987" spans="1:14">
      <c r="A7987" t="s">
        <v>3</v>
      </c>
      <c r="B7987">
        <v>2011</v>
      </c>
      <c r="C7987" t="s">
        <v>4984</v>
      </c>
      <c r="D7987" t="s">
        <v>5007</v>
      </c>
      <c r="E7987" t="s">
        <v>81</v>
      </c>
      <c r="F7987" t="s">
        <v>4986</v>
      </c>
      <c r="G7987">
        <v>107</v>
      </c>
      <c r="H7987" t="s">
        <v>7046</v>
      </c>
      <c r="I7987">
        <v>2011</v>
      </c>
      <c r="J7987" t="s">
        <v>4988</v>
      </c>
      <c r="K7987" t="s">
        <v>4453</v>
      </c>
      <c r="L7987">
        <v>3</v>
      </c>
      <c r="M7987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7" s="10" t="str">
        <f t="shared" si="125"/>
        <v>SCHEDULE 16: REPORT ON ASSOCIATED STATISTICS | 16a: Aircraft statistics: (ii) Domestic air passenger services: (2) Aircraft 3 tonnes or more but less than 30 tonnes MCTOW | Total number of landings | Aircraft type: Cessna - C421</v>
      </c>
    </row>
    <row r="7988" spans="1:14">
      <c r="A7988" t="s">
        <v>3</v>
      </c>
      <c r="B7988">
        <v>2011</v>
      </c>
      <c r="C7988" t="s">
        <v>4984</v>
      </c>
      <c r="D7988" t="s">
        <v>5007</v>
      </c>
      <c r="E7988" t="s">
        <v>81</v>
      </c>
      <c r="F7988" t="s">
        <v>4990</v>
      </c>
      <c r="G7988">
        <v>107</v>
      </c>
      <c r="H7988" t="s">
        <v>7046</v>
      </c>
      <c r="I7988">
        <v>2011</v>
      </c>
      <c r="J7988" t="s">
        <v>304</v>
      </c>
      <c r="K7988" t="s">
        <v>7047</v>
      </c>
      <c r="L7988">
        <v>10.137</v>
      </c>
      <c r="M7988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8" s="10" t="str">
        <f t="shared" si="125"/>
        <v>SCHEDULE 16: REPORT ON ASSOCIATED STATISTICS | 16a: Aircraft statistics: (ii) Domestic air passenger services: (2) Aircraft 3 tonnes or more but less than 30 tonnes MCTOW | Total MCTOW | Aircraft type: Cessna - C421</v>
      </c>
    </row>
    <row r="7989" spans="1:14">
      <c r="A7989" t="s">
        <v>3</v>
      </c>
      <c r="B7989">
        <v>2011</v>
      </c>
      <c r="C7989" t="s">
        <v>4984</v>
      </c>
      <c r="D7989" t="s">
        <v>5007</v>
      </c>
      <c r="E7989" t="s">
        <v>81</v>
      </c>
      <c r="F7989" t="s">
        <v>4986</v>
      </c>
      <c r="G7989">
        <v>108</v>
      </c>
      <c r="H7989" t="s">
        <v>7048</v>
      </c>
      <c r="I7989">
        <v>2011</v>
      </c>
      <c r="J7989" t="s">
        <v>4988</v>
      </c>
      <c r="K7989" t="s">
        <v>4453</v>
      </c>
      <c r="L7989">
        <v>3</v>
      </c>
      <c r="M7989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89" s="10" t="str">
        <f t="shared" si="125"/>
        <v>SCHEDULE 16: REPORT ON ASSOCIATED STATISTICS | 16a: Aircraft statistics: (ii) Domestic air passenger services: (2) Aircraft 3 tonnes or more but less than 30 tonnes MCTOW | Total number of landings | Aircraft type: Cessna - C402</v>
      </c>
    </row>
    <row r="7990" spans="1:14">
      <c r="A7990" t="s">
        <v>3</v>
      </c>
      <c r="B7990">
        <v>2011</v>
      </c>
      <c r="C7990" t="s">
        <v>4984</v>
      </c>
      <c r="D7990" t="s">
        <v>5007</v>
      </c>
      <c r="E7990" t="s">
        <v>81</v>
      </c>
      <c r="F7990" t="s">
        <v>4990</v>
      </c>
      <c r="G7990">
        <v>108</v>
      </c>
      <c r="H7990" t="s">
        <v>7048</v>
      </c>
      <c r="I7990">
        <v>2011</v>
      </c>
      <c r="J7990" t="s">
        <v>304</v>
      </c>
      <c r="K7990" t="s">
        <v>7049</v>
      </c>
      <c r="L7990">
        <v>9.3209999999999997</v>
      </c>
      <c r="M7990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0" s="10" t="str">
        <f t="shared" si="125"/>
        <v>SCHEDULE 16: REPORT ON ASSOCIATED STATISTICS | 16a: Aircraft statistics: (ii) Domestic air passenger services: (2) Aircraft 3 tonnes or more but less than 30 tonnes MCTOW | Total MCTOW | Aircraft type: Cessna - C402</v>
      </c>
    </row>
    <row r="7991" spans="1:14">
      <c r="A7991" t="s">
        <v>3</v>
      </c>
      <c r="B7991">
        <v>2011</v>
      </c>
      <c r="C7991" t="s">
        <v>4984</v>
      </c>
      <c r="D7991" t="s">
        <v>5007</v>
      </c>
      <c r="E7991" t="s">
        <v>81</v>
      </c>
      <c r="F7991" t="s">
        <v>4986</v>
      </c>
      <c r="G7991">
        <v>109</v>
      </c>
      <c r="H7991" t="s">
        <v>7050</v>
      </c>
      <c r="I7991">
        <v>2011</v>
      </c>
      <c r="J7991" t="s">
        <v>4988</v>
      </c>
      <c r="K7991" t="s">
        <v>1308</v>
      </c>
      <c r="L7991">
        <v>2</v>
      </c>
      <c r="M7991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1" s="10" t="str">
        <f t="shared" si="125"/>
        <v>SCHEDULE 16: REPORT ON ASSOCIATED STATISTICS | 16a: Aircraft statistics: (ii) Domestic air passenger services: (2) Aircraft 3 tonnes or more but less than 30 tonnes MCTOW | Total number of landings | Aircraft type: Cessna - C208</v>
      </c>
    </row>
    <row r="7992" spans="1:14">
      <c r="A7992" t="s">
        <v>3</v>
      </c>
      <c r="B7992">
        <v>2011</v>
      </c>
      <c r="C7992" t="s">
        <v>4984</v>
      </c>
      <c r="D7992" t="s">
        <v>5007</v>
      </c>
      <c r="E7992" t="s">
        <v>81</v>
      </c>
      <c r="F7992" t="s">
        <v>4990</v>
      </c>
      <c r="G7992">
        <v>109</v>
      </c>
      <c r="H7992" t="s">
        <v>7050</v>
      </c>
      <c r="I7992">
        <v>2011</v>
      </c>
      <c r="J7992" t="s">
        <v>304</v>
      </c>
      <c r="K7992" t="s">
        <v>7051</v>
      </c>
      <c r="L7992">
        <v>7.2560000000000002</v>
      </c>
      <c r="M7992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2" s="10" t="str">
        <f t="shared" si="125"/>
        <v>SCHEDULE 16: REPORT ON ASSOCIATED STATISTICS | 16a: Aircraft statistics: (ii) Domestic air passenger services: (2) Aircraft 3 tonnes or more but less than 30 tonnes MCTOW | Total MCTOW | Aircraft type: Cessna - C208</v>
      </c>
    </row>
    <row r="7993" spans="1:14">
      <c r="A7993" t="s">
        <v>3</v>
      </c>
      <c r="B7993">
        <v>2011</v>
      </c>
      <c r="C7993" t="s">
        <v>4984</v>
      </c>
      <c r="D7993" t="s">
        <v>5007</v>
      </c>
      <c r="E7993" t="s">
        <v>81</v>
      </c>
      <c r="F7993" t="s">
        <v>4986</v>
      </c>
      <c r="G7993">
        <v>110</v>
      </c>
      <c r="H7993" t="s">
        <v>7052</v>
      </c>
      <c r="I7993">
        <v>2011</v>
      </c>
      <c r="J7993" t="s">
        <v>4988</v>
      </c>
      <c r="K7993" t="s">
        <v>1624</v>
      </c>
      <c r="L7993">
        <v>1</v>
      </c>
      <c r="M7993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3" s="10" t="str">
        <f t="shared" si="125"/>
        <v>SCHEDULE 16: REPORT ON ASSOCIATED STATISTICS | 16a: Aircraft statistics: (ii) Domestic air passenger services: (2) Aircraft 3 tonnes or more but less than 30 tonnes MCTOW | Total number of landings | Aircraft type: Cessna - C501</v>
      </c>
    </row>
    <row r="7994" spans="1:14">
      <c r="A7994" t="s">
        <v>3</v>
      </c>
      <c r="B7994">
        <v>2011</v>
      </c>
      <c r="C7994" t="s">
        <v>4984</v>
      </c>
      <c r="D7994" t="s">
        <v>5007</v>
      </c>
      <c r="E7994" t="s">
        <v>81</v>
      </c>
      <c r="F7994" t="s">
        <v>4990</v>
      </c>
      <c r="G7994">
        <v>110</v>
      </c>
      <c r="H7994" t="s">
        <v>7052</v>
      </c>
      <c r="I7994">
        <v>2011</v>
      </c>
      <c r="J7994" t="s">
        <v>304</v>
      </c>
      <c r="K7994" t="s">
        <v>7053</v>
      </c>
      <c r="L7994">
        <v>5.375</v>
      </c>
      <c r="M7994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4" s="10" t="str">
        <f t="shared" si="125"/>
        <v>SCHEDULE 16: REPORT ON ASSOCIATED STATISTICS | 16a: Aircraft statistics: (ii) Domestic air passenger services: (2) Aircraft 3 tonnes or more but less than 30 tonnes MCTOW | Total MCTOW | Aircraft type: Cessna - C501</v>
      </c>
    </row>
    <row r="7995" spans="1:14">
      <c r="A7995" t="s">
        <v>3</v>
      </c>
      <c r="B7995">
        <v>2011</v>
      </c>
      <c r="C7995" t="s">
        <v>4984</v>
      </c>
      <c r="D7995" t="s">
        <v>5007</v>
      </c>
      <c r="E7995" t="s">
        <v>81</v>
      </c>
      <c r="F7995" t="s">
        <v>4986</v>
      </c>
      <c r="G7995">
        <v>111</v>
      </c>
      <c r="H7995" t="s">
        <v>7054</v>
      </c>
      <c r="I7995">
        <v>2011</v>
      </c>
      <c r="J7995" t="s">
        <v>4988</v>
      </c>
      <c r="K7995" t="s">
        <v>1624</v>
      </c>
      <c r="L7995">
        <v>1</v>
      </c>
      <c r="M7995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5" s="10" t="str">
        <f t="shared" si="125"/>
        <v>SCHEDULE 16: REPORT ON ASSOCIATED STATISTICS | 16a: Aircraft statistics: (ii) Domestic air passenger services: (2) Aircraft 3 tonnes or more but less than 30 tonnes MCTOW | Total number of landings | Aircraft type: Sikorsky - S76</v>
      </c>
    </row>
    <row r="7996" spans="1:14">
      <c r="A7996" t="s">
        <v>3</v>
      </c>
      <c r="B7996">
        <v>2011</v>
      </c>
      <c r="C7996" t="s">
        <v>4984</v>
      </c>
      <c r="D7996" t="s">
        <v>5007</v>
      </c>
      <c r="E7996" t="s">
        <v>81</v>
      </c>
      <c r="F7996" t="s">
        <v>4990</v>
      </c>
      <c r="G7996">
        <v>111</v>
      </c>
      <c r="H7996" t="s">
        <v>7054</v>
      </c>
      <c r="I7996">
        <v>2011</v>
      </c>
      <c r="J7996" t="s">
        <v>304</v>
      </c>
      <c r="K7996" t="s">
        <v>6392</v>
      </c>
      <c r="L7996">
        <v>4.7619999999999996</v>
      </c>
      <c r="M7996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6" s="10" t="str">
        <f t="shared" si="125"/>
        <v>SCHEDULE 16: REPORT ON ASSOCIATED STATISTICS | 16a: Aircraft statistics: (ii) Domestic air passenger services: (2) Aircraft 3 tonnes or more but less than 30 tonnes MCTOW | Total MCTOW | Aircraft type: Sikorsky - S76</v>
      </c>
    </row>
    <row r="7997" spans="1:14">
      <c r="A7997" t="s">
        <v>3</v>
      </c>
      <c r="B7997">
        <v>2011</v>
      </c>
      <c r="C7997" t="s">
        <v>4984</v>
      </c>
      <c r="D7997" t="s">
        <v>5007</v>
      </c>
      <c r="E7997" t="s">
        <v>81</v>
      </c>
      <c r="F7997" t="s">
        <v>4986</v>
      </c>
      <c r="G7997">
        <v>115</v>
      </c>
      <c r="H7997" t="s">
        <v>60</v>
      </c>
      <c r="I7997">
        <v>2011</v>
      </c>
      <c r="J7997" t="s">
        <v>4988</v>
      </c>
      <c r="K7997" t="s">
        <v>7055</v>
      </c>
      <c r="L7997">
        <v>31210</v>
      </c>
      <c r="M7997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7" s="10" t="str">
        <f t="shared" si="125"/>
        <v>SCHEDULE 16: REPORT ON ASSOCIATED STATISTICS | 16a: Aircraft statistics: (ii) Domestic air passenger services: (2) Aircraft 3 tonnes or more but less than 30 tonnes MCTOW | Total number of landings | Total</v>
      </c>
    </row>
    <row r="7998" spans="1:14">
      <c r="A7998" t="s">
        <v>3</v>
      </c>
      <c r="B7998">
        <v>2011</v>
      </c>
      <c r="C7998" t="s">
        <v>4984</v>
      </c>
      <c r="D7998" t="s">
        <v>5007</v>
      </c>
      <c r="E7998" t="s">
        <v>81</v>
      </c>
      <c r="F7998" t="s">
        <v>4990</v>
      </c>
      <c r="G7998">
        <v>115</v>
      </c>
      <c r="H7998" t="s">
        <v>60</v>
      </c>
      <c r="I7998">
        <v>2011</v>
      </c>
      <c r="J7998" t="s">
        <v>304</v>
      </c>
      <c r="K7998" t="s">
        <v>3059</v>
      </c>
      <c r="L7998">
        <v>427981.91200000013</v>
      </c>
      <c r="M7998" s="10" t="str">
        <f>Data[[#This Row],[schedule]]&amp;" | "&amp;Data[[#This Row],[section]]</f>
        <v>SCHEDULE 16: REPORT ON ASSOCIATED STATISTICS | 16a: Aircraft statistics: (ii) Domestic air passenger services: (2) Aircraft 3 tonnes or more but less than 30 tonnes MCTOW</v>
      </c>
      <c r="N7998" s="10" t="str">
        <f t="shared" si="125"/>
        <v>SCHEDULE 16: REPORT ON ASSOCIATED STATISTICS | 16a: Aircraft statistics: (ii) Domestic air passenger services: (2) Aircraft 3 tonnes or more but less than 30 tonnes MCTOW | Total MCTOW | Total</v>
      </c>
    </row>
    <row r="7999" spans="1:14">
      <c r="A7999" t="s">
        <v>3</v>
      </c>
      <c r="B7999">
        <v>2011</v>
      </c>
      <c r="C7999" t="s">
        <v>4984</v>
      </c>
      <c r="D7999" t="s">
        <v>5038</v>
      </c>
      <c r="E7999" t="s">
        <v>81</v>
      </c>
      <c r="F7999" t="s">
        <v>4986</v>
      </c>
      <c r="G7999">
        <v>125</v>
      </c>
      <c r="H7999" t="s">
        <v>5039</v>
      </c>
      <c r="I7999">
        <v>2011</v>
      </c>
      <c r="J7999" t="s">
        <v>4988</v>
      </c>
      <c r="K7999" t="s">
        <v>7056</v>
      </c>
      <c r="L7999">
        <v>2073</v>
      </c>
      <c r="M7999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7999" s="10" t="str">
        <f t="shared" si="125"/>
        <v>SCHEDULE 16: REPORT ON ASSOCIATED STATISTICS | 16a: Aircraft statistics: (iii) Total number and MCTOW of landings of aircraft not included in (i) and (ii) | Total number of landings | Air passenger service aircraft less than 3 tonnes MCTOW</v>
      </c>
    </row>
    <row r="8000" spans="1:14">
      <c r="A8000" t="s">
        <v>3</v>
      </c>
      <c r="B8000">
        <v>2011</v>
      </c>
      <c r="C8000" t="s">
        <v>4984</v>
      </c>
      <c r="D8000" t="s">
        <v>5038</v>
      </c>
      <c r="E8000" t="s">
        <v>81</v>
      </c>
      <c r="F8000" t="s">
        <v>4990</v>
      </c>
      <c r="G8000">
        <v>125</v>
      </c>
      <c r="H8000" t="s">
        <v>5039</v>
      </c>
      <c r="I8000">
        <v>2011</v>
      </c>
      <c r="J8000" t="s">
        <v>304</v>
      </c>
      <c r="K8000" t="s">
        <v>7057</v>
      </c>
      <c r="L8000">
        <v>5922.5839999999998</v>
      </c>
      <c r="M8000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8000" s="10" t="str">
        <f t="shared" si="125"/>
        <v>SCHEDULE 16: REPORT ON ASSOCIATED STATISTICS | 16a: Aircraft statistics: (iii) Total number and MCTOW of landings of aircraft not included in (i) and (ii) | Total MCTOW | Air passenger service aircraft less than 3 tonnes MCTOW</v>
      </c>
    </row>
    <row r="8001" spans="1:14">
      <c r="A8001" t="s">
        <v>3</v>
      </c>
      <c r="B8001">
        <v>2011</v>
      </c>
      <c r="C8001" t="s">
        <v>4984</v>
      </c>
      <c r="D8001" t="s">
        <v>5038</v>
      </c>
      <c r="E8001" t="s">
        <v>81</v>
      </c>
      <c r="F8001" t="s">
        <v>4986</v>
      </c>
      <c r="G8001">
        <v>126</v>
      </c>
      <c r="H8001" t="s">
        <v>5042</v>
      </c>
      <c r="I8001">
        <v>2011</v>
      </c>
      <c r="J8001" t="s">
        <v>4988</v>
      </c>
      <c r="K8001" t="s">
        <v>7058</v>
      </c>
      <c r="L8001">
        <v>296</v>
      </c>
      <c r="M8001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8001" s="10" t="str">
        <f t="shared" si="125"/>
        <v>SCHEDULE 16: REPORT ON ASSOCIATED STATISTICS | 16a: Aircraft statistics: (iii) Total number and MCTOW of landings of aircraft not included in (i) and (ii) | Total number of landings | Freight aircraft</v>
      </c>
    </row>
    <row r="8002" spans="1:14">
      <c r="A8002" t="s">
        <v>3</v>
      </c>
      <c r="B8002">
        <v>2011</v>
      </c>
      <c r="C8002" t="s">
        <v>4984</v>
      </c>
      <c r="D8002" t="s">
        <v>5038</v>
      </c>
      <c r="E8002" t="s">
        <v>81</v>
      </c>
      <c r="F8002" t="s">
        <v>4990</v>
      </c>
      <c r="G8002">
        <v>126</v>
      </c>
      <c r="H8002" t="s">
        <v>5042</v>
      </c>
      <c r="I8002">
        <v>2011</v>
      </c>
      <c r="J8002" t="s">
        <v>304</v>
      </c>
      <c r="K8002" t="s">
        <v>7059</v>
      </c>
      <c r="L8002">
        <v>65985.239000000001</v>
      </c>
      <c r="M8002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8002" s="10" t="str">
        <f t="shared" si="125"/>
        <v>SCHEDULE 16: REPORT ON ASSOCIATED STATISTICS | 16a: Aircraft statistics: (iii) Total number and MCTOW of landings of aircraft not included in (i) and (ii) | Total MCTOW | Freight aircraft</v>
      </c>
    </row>
    <row r="8003" spans="1:14">
      <c r="A8003" t="s">
        <v>3</v>
      </c>
      <c r="B8003">
        <v>2011</v>
      </c>
      <c r="C8003" t="s">
        <v>4984</v>
      </c>
      <c r="D8003" t="s">
        <v>5038</v>
      </c>
      <c r="E8003" t="s">
        <v>81</v>
      </c>
      <c r="F8003" t="s">
        <v>4986</v>
      </c>
      <c r="G8003">
        <v>127</v>
      </c>
      <c r="H8003" t="s">
        <v>5045</v>
      </c>
      <c r="I8003">
        <v>2011</v>
      </c>
      <c r="J8003" t="s">
        <v>4988</v>
      </c>
      <c r="K8003" t="s">
        <v>2302</v>
      </c>
      <c r="L8003">
        <v>44</v>
      </c>
      <c r="M8003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8003" s="10" t="str">
        <f t="shared" si="125"/>
        <v>SCHEDULE 16: REPORT ON ASSOCIATED STATISTICS | 16a: Aircraft statistics: (iii) Total number and MCTOW of landings of aircraft not included in (i) and (ii) | Total number of landings | Military and diplomatic aircraft</v>
      </c>
    </row>
    <row r="8004" spans="1:14">
      <c r="A8004" t="s">
        <v>3</v>
      </c>
      <c r="B8004">
        <v>2011</v>
      </c>
      <c r="C8004" t="s">
        <v>4984</v>
      </c>
      <c r="D8004" t="s">
        <v>5038</v>
      </c>
      <c r="E8004" t="s">
        <v>81</v>
      </c>
      <c r="F8004" t="s">
        <v>4990</v>
      </c>
      <c r="G8004">
        <v>127</v>
      </c>
      <c r="H8004" t="s">
        <v>5045</v>
      </c>
      <c r="I8004">
        <v>2011</v>
      </c>
      <c r="J8004" t="s">
        <v>304</v>
      </c>
      <c r="K8004" t="s">
        <v>7060</v>
      </c>
      <c r="L8004">
        <v>3114.5540000000001</v>
      </c>
      <c r="M8004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8004" s="10" t="str">
        <f t="shared" si="125"/>
        <v>SCHEDULE 16: REPORT ON ASSOCIATED STATISTICS | 16a: Aircraft statistics: (iii) Total number and MCTOW of landings of aircraft not included in (i) and (ii) | Total MCTOW | Military and diplomatic aircraft</v>
      </c>
    </row>
    <row r="8005" spans="1:14">
      <c r="A8005" t="s">
        <v>3</v>
      </c>
      <c r="B8005">
        <v>2011</v>
      </c>
      <c r="C8005" t="s">
        <v>4984</v>
      </c>
      <c r="D8005" t="s">
        <v>5038</v>
      </c>
      <c r="E8005" t="s">
        <v>81</v>
      </c>
      <c r="F8005" t="s">
        <v>4986</v>
      </c>
      <c r="G8005">
        <v>128</v>
      </c>
      <c r="H8005" t="s">
        <v>5048</v>
      </c>
      <c r="I8005">
        <v>2011</v>
      </c>
      <c r="J8005" t="s">
        <v>4988</v>
      </c>
      <c r="K8005" t="s">
        <v>7061</v>
      </c>
      <c r="L8005">
        <v>2656</v>
      </c>
      <c r="M8005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8005" s="10" t="str">
        <f t="shared" si="125"/>
        <v>SCHEDULE 16: REPORT ON ASSOCIATED STATISTICS | 16a: Aircraft statistics: (iii) Total number and MCTOW of landings of aircraft not included in (i) and (ii) | Total number of landings | Other aircraft (including General Aviation)</v>
      </c>
    </row>
    <row r="8006" spans="1:14">
      <c r="A8006" t="s">
        <v>3</v>
      </c>
      <c r="B8006">
        <v>2011</v>
      </c>
      <c r="C8006" t="s">
        <v>4984</v>
      </c>
      <c r="D8006" t="s">
        <v>5038</v>
      </c>
      <c r="E8006" t="s">
        <v>81</v>
      </c>
      <c r="F8006" t="s">
        <v>4990</v>
      </c>
      <c r="G8006">
        <v>128</v>
      </c>
      <c r="H8006" t="s">
        <v>5048</v>
      </c>
      <c r="I8006">
        <v>2011</v>
      </c>
      <c r="J8006" t="s">
        <v>304</v>
      </c>
      <c r="K8006" t="s">
        <v>7062</v>
      </c>
      <c r="L8006">
        <v>43879.107000000004</v>
      </c>
      <c r="M8006" s="10" t="str">
        <f>Data[[#This Row],[schedule]]&amp;" | "&amp;Data[[#This Row],[section]]</f>
        <v>SCHEDULE 16: REPORT ON ASSOCIATED STATISTICS | 16a: Aircraft statistics: (iii) Total number and MCTOW of landings of aircraft not included in (i) and (ii)</v>
      </c>
      <c r="N8006" s="10" t="str">
        <f t="shared" si="125"/>
        <v>SCHEDULE 16: REPORT ON ASSOCIATED STATISTICS | 16a: Aircraft statistics: (iii) Total number and MCTOW of landings of aircraft not included in (i) and (ii) | Total MCTOW | Other aircraft (including General Aviation)</v>
      </c>
    </row>
    <row r="8007" spans="1:14">
      <c r="A8007" t="s">
        <v>3</v>
      </c>
      <c r="B8007">
        <v>2011</v>
      </c>
      <c r="C8007" t="s">
        <v>4984</v>
      </c>
      <c r="D8007" t="s">
        <v>5051</v>
      </c>
      <c r="E8007" t="s">
        <v>81</v>
      </c>
      <c r="F8007" t="s">
        <v>81</v>
      </c>
      <c r="G8007">
        <v>131</v>
      </c>
      <c r="H8007" t="s">
        <v>60</v>
      </c>
      <c r="I8007">
        <v>2011</v>
      </c>
      <c r="J8007" t="s">
        <v>4988</v>
      </c>
      <c r="K8007" t="s">
        <v>81</v>
      </c>
      <c r="M8007" s="10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8007" s="10" t="str">
        <f t="shared" si="125"/>
        <v>SCHEDULE 16: REPORT ON ASSOCIATED STATISTICS | 16a: Aircraft statistics: (iv)  The total number and MCTOW of landings during the disclosure year | Total</v>
      </c>
    </row>
    <row r="8008" spans="1:14">
      <c r="A8008" t="s">
        <v>3</v>
      </c>
      <c r="B8008">
        <v>2011</v>
      </c>
      <c r="C8008" t="s">
        <v>4984</v>
      </c>
      <c r="D8008" t="s">
        <v>5051</v>
      </c>
      <c r="E8008" t="s">
        <v>81</v>
      </c>
      <c r="F8008" t="s">
        <v>81</v>
      </c>
      <c r="G8008">
        <v>131</v>
      </c>
      <c r="H8008" t="s">
        <v>60</v>
      </c>
      <c r="I8008">
        <v>2011</v>
      </c>
      <c r="J8008" t="s">
        <v>4988</v>
      </c>
      <c r="K8008" t="s">
        <v>81</v>
      </c>
      <c r="M8008" s="10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8008" s="10" t="str">
        <f t="shared" si="125"/>
        <v>SCHEDULE 16: REPORT ON ASSOCIATED STATISTICS | 16a: Aircraft statistics: (iv)  The total number and MCTOW of landings during the disclosure year | Total</v>
      </c>
    </row>
    <row r="8009" spans="1:14">
      <c r="A8009" t="s">
        <v>3</v>
      </c>
      <c r="B8009">
        <v>2011</v>
      </c>
      <c r="C8009" t="s">
        <v>4984</v>
      </c>
      <c r="D8009" t="s">
        <v>5051</v>
      </c>
      <c r="E8009" t="s">
        <v>81</v>
      </c>
      <c r="F8009" t="s">
        <v>4986</v>
      </c>
      <c r="G8009">
        <v>131</v>
      </c>
      <c r="H8009" t="s">
        <v>60</v>
      </c>
      <c r="I8009">
        <v>2011</v>
      </c>
      <c r="J8009" t="s">
        <v>4988</v>
      </c>
      <c r="K8009" t="s">
        <v>7063</v>
      </c>
      <c r="L8009">
        <v>77174</v>
      </c>
      <c r="M8009" s="10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8009" s="10" t="str">
        <f t="shared" si="125"/>
        <v>SCHEDULE 16: REPORT ON ASSOCIATED STATISTICS | 16a: Aircraft statistics: (iv)  The total number and MCTOW of landings during the disclosure year | Total number of landings | Total</v>
      </c>
    </row>
    <row r="8010" spans="1:14">
      <c r="A8010" t="s">
        <v>3</v>
      </c>
      <c r="B8010">
        <v>2011</v>
      </c>
      <c r="C8010" t="s">
        <v>4984</v>
      </c>
      <c r="D8010" t="s">
        <v>5051</v>
      </c>
      <c r="E8010" t="s">
        <v>81</v>
      </c>
      <c r="F8010" t="s">
        <v>4990</v>
      </c>
      <c r="G8010">
        <v>131</v>
      </c>
      <c r="H8010" t="s">
        <v>60</v>
      </c>
      <c r="I8010">
        <v>2011</v>
      </c>
      <c r="J8010" t="s">
        <v>304</v>
      </c>
      <c r="K8010" t="s">
        <v>7064</v>
      </c>
      <c r="L8010">
        <v>5690551.9510000004</v>
      </c>
      <c r="M8010" s="10" t="str">
        <f>Data[[#This Row],[schedule]]&amp;" | "&amp;Data[[#This Row],[section]]</f>
        <v>SCHEDULE 16: REPORT ON ASSOCIATED STATISTICS | 16a: Aircraft statistics: (iv)  The total number and MCTOW of landings during the disclosure year</v>
      </c>
      <c r="N8010" s="10" t="str">
        <f t="shared" si="125"/>
        <v>SCHEDULE 16: REPORT ON ASSOCIATED STATISTICS | 16a: Aircraft statistics: (iv)  The total number and MCTOW of landings during the disclosure year | Total MCTOW | Total</v>
      </c>
    </row>
    <row r="8011" spans="1:14">
      <c r="A8011" t="s">
        <v>3</v>
      </c>
      <c r="B8011">
        <v>2011</v>
      </c>
      <c r="C8011" t="s">
        <v>4984</v>
      </c>
      <c r="D8011" t="s">
        <v>5054</v>
      </c>
      <c r="E8011" t="s">
        <v>81</v>
      </c>
      <c r="F8011" t="s">
        <v>5055</v>
      </c>
      <c r="G8011">
        <v>135</v>
      </c>
      <c r="H8011" t="s">
        <v>5056</v>
      </c>
      <c r="I8011">
        <v>2011</v>
      </c>
      <c r="J8011" t="s">
        <v>4988</v>
      </c>
      <c r="K8011" t="s">
        <v>7065</v>
      </c>
      <c r="L8011">
        <v>40812</v>
      </c>
      <c r="M8011" s="10" t="str">
        <f>Data[[#This Row],[schedule]]&amp;" | "&amp;Data[[#This Row],[section]]</f>
        <v>SCHEDULE 16: REPORT ON ASSOCIATED STATISTICS | 16b: Terminal access</v>
      </c>
      <c r="N8011" s="10" t="str">
        <f t="shared" si="125"/>
        <v>SCHEDULE 16: REPORT ON ASSOCIATED STATISTICS | 16b: Terminal access | Contact stand–airbridge | International air passenger service movements</v>
      </c>
    </row>
    <row r="8012" spans="1:14">
      <c r="A8012" t="s">
        <v>3</v>
      </c>
      <c r="B8012">
        <v>2011</v>
      </c>
      <c r="C8012" t="s">
        <v>4984</v>
      </c>
      <c r="D8012" t="s">
        <v>5054</v>
      </c>
      <c r="E8012" t="s">
        <v>81</v>
      </c>
      <c r="F8012" t="s">
        <v>5058</v>
      </c>
      <c r="G8012">
        <v>135</v>
      </c>
      <c r="H8012" t="s">
        <v>5056</v>
      </c>
      <c r="I8012">
        <v>2011</v>
      </c>
      <c r="J8012" t="s">
        <v>4988</v>
      </c>
      <c r="K8012" t="s">
        <v>7066</v>
      </c>
      <c r="L8012">
        <v>988</v>
      </c>
      <c r="M8012" s="10" t="str">
        <f>Data[[#This Row],[schedule]]&amp;" | "&amp;Data[[#This Row],[section]]</f>
        <v>SCHEDULE 16: REPORT ON ASSOCIATED STATISTICS | 16b: Terminal access</v>
      </c>
      <c r="N8012" s="10" t="str">
        <f t="shared" si="125"/>
        <v>SCHEDULE 16: REPORT ON ASSOCIATED STATISTICS | 16b: Terminal access | Contact stand–walking | International air passenger service movements</v>
      </c>
    </row>
    <row r="8013" spans="1:14">
      <c r="A8013" t="s">
        <v>3</v>
      </c>
      <c r="B8013">
        <v>2011</v>
      </c>
      <c r="C8013" t="s">
        <v>4984</v>
      </c>
      <c r="D8013" t="s">
        <v>5054</v>
      </c>
      <c r="E8013" t="s">
        <v>81</v>
      </c>
      <c r="F8013" t="s">
        <v>5059</v>
      </c>
      <c r="G8013">
        <v>135</v>
      </c>
      <c r="H8013" t="s">
        <v>5056</v>
      </c>
      <c r="I8013">
        <v>2011</v>
      </c>
      <c r="J8013" t="s">
        <v>4988</v>
      </c>
      <c r="K8013" t="s">
        <v>7067</v>
      </c>
      <c r="L8013">
        <v>997</v>
      </c>
      <c r="M8013" s="10" t="str">
        <f>Data[[#This Row],[schedule]]&amp;" | "&amp;Data[[#This Row],[section]]</f>
        <v>SCHEDULE 16: REPORT ON ASSOCIATED STATISTICS | 16b: Terminal access</v>
      </c>
      <c r="N8013" s="10" t="str">
        <f t="shared" si="125"/>
        <v>SCHEDULE 16: REPORT ON ASSOCIATED STATISTICS | 16b: Terminal access | Remote stand—bus | International air passenger service movements</v>
      </c>
    </row>
    <row r="8014" spans="1:14">
      <c r="A8014" t="s">
        <v>3</v>
      </c>
      <c r="B8014">
        <v>2011</v>
      </c>
      <c r="C8014" t="s">
        <v>4984</v>
      </c>
      <c r="D8014" t="s">
        <v>5054</v>
      </c>
      <c r="E8014" t="s">
        <v>81</v>
      </c>
      <c r="F8014" t="s">
        <v>60</v>
      </c>
      <c r="G8014">
        <v>135</v>
      </c>
      <c r="H8014" t="s">
        <v>5056</v>
      </c>
      <c r="I8014">
        <v>2011</v>
      </c>
      <c r="J8014" t="s">
        <v>4988</v>
      </c>
      <c r="K8014" t="s">
        <v>7068</v>
      </c>
      <c r="L8014">
        <v>42797</v>
      </c>
      <c r="M8014" s="10" t="str">
        <f>Data[[#This Row],[schedule]]&amp;" | "&amp;Data[[#This Row],[section]]</f>
        <v>SCHEDULE 16: REPORT ON ASSOCIATED STATISTICS | 16b: Terminal access</v>
      </c>
      <c r="N8014" s="10" t="str">
        <f t="shared" si="125"/>
        <v>SCHEDULE 16: REPORT ON ASSOCIATED STATISTICS | 16b: Terminal access | Total | International air passenger service movements</v>
      </c>
    </row>
    <row r="8015" spans="1:14">
      <c r="A8015" t="s">
        <v>3</v>
      </c>
      <c r="B8015">
        <v>2011</v>
      </c>
      <c r="C8015" t="s">
        <v>4984</v>
      </c>
      <c r="D8015" t="s">
        <v>5054</v>
      </c>
      <c r="E8015" t="s">
        <v>81</v>
      </c>
      <c r="F8015" t="s">
        <v>5055</v>
      </c>
      <c r="G8015">
        <v>136</v>
      </c>
      <c r="H8015" t="s">
        <v>5060</v>
      </c>
      <c r="I8015">
        <v>2011</v>
      </c>
      <c r="J8015" t="s">
        <v>4988</v>
      </c>
      <c r="K8015" t="s">
        <v>7069</v>
      </c>
      <c r="L8015">
        <v>30624</v>
      </c>
      <c r="M8015" s="10" t="str">
        <f>Data[[#This Row],[schedule]]&amp;" | "&amp;Data[[#This Row],[section]]</f>
        <v>SCHEDULE 16: REPORT ON ASSOCIATED STATISTICS | 16b: Terminal access</v>
      </c>
      <c r="N8015" s="10" t="str">
        <f t="shared" si="125"/>
        <v>SCHEDULE 16: REPORT ON ASSOCIATED STATISTICS | 16b: Terminal access | Contact stand–airbridge | Domestic jet air passenger service movements</v>
      </c>
    </row>
    <row r="8016" spans="1:14">
      <c r="A8016" t="s">
        <v>3</v>
      </c>
      <c r="B8016">
        <v>2011</v>
      </c>
      <c r="C8016" t="s">
        <v>4984</v>
      </c>
      <c r="D8016" t="s">
        <v>5054</v>
      </c>
      <c r="E8016" t="s">
        <v>81</v>
      </c>
      <c r="F8016" t="s">
        <v>5058</v>
      </c>
      <c r="G8016">
        <v>136</v>
      </c>
      <c r="H8016" t="s">
        <v>5060</v>
      </c>
      <c r="I8016">
        <v>2011</v>
      </c>
      <c r="J8016" t="s">
        <v>4988</v>
      </c>
      <c r="K8016" t="s">
        <v>7070</v>
      </c>
      <c r="L8016">
        <v>7965</v>
      </c>
      <c r="M8016" s="10" t="str">
        <f>Data[[#This Row],[schedule]]&amp;" | "&amp;Data[[#This Row],[section]]</f>
        <v>SCHEDULE 16: REPORT ON ASSOCIATED STATISTICS | 16b: Terminal access</v>
      </c>
      <c r="N8016" s="10" t="str">
        <f t="shared" si="125"/>
        <v>SCHEDULE 16: REPORT ON ASSOCIATED STATISTICS | 16b: Terminal access | Contact stand–walking | Domestic jet air passenger service movements</v>
      </c>
    </row>
    <row r="8017" spans="1:14">
      <c r="A8017" t="s">
        <v>3</v>
      </c>
      <c r="B8017">
        <v>2011</v>
      </c>
      <c r="C8017" t="s">
        <v>4984</v>
      </c>
      <c r="D8017" t="s">
        <v>5054</v>
      </c>
      <c r="E8017" t="s">
        <v>81</v>
      </c>
      <c r="F8017" t="s">
        <v>5059</v>
      </c>
      <c r="G8017">
        <v>136</v>
      </c>
      <c r="H8017" t="s">
        <v>5060</v>
      </c>
      <c r="I8017">
        <v>2011</v>
      </c>
      <c r="J8017" t="s">
        <v>4988</v>
      </c>
      <c r="K8017" t="s">
        <v>2292</v>
      </c>
      <c r="L8017">
        <v>504</v>
      </c>
      <c r="M8017" s="10" t="str">
        <f>Data[[#This Row],[schedule]]&amp;" | "&amp;Data[[#This Row],[section]]</f>
        <v>SCHEDULE 16: REPORT ON ASSOCIATED STATISTICS | 16b: Terminal access</v>
      </c>
      <c r="N8017" s="10" t="str">
        <f t="shared" si="125"/>
        <v>SCHEDULE 16: REPORT ON ASSOCIATED STATISTICS | 16b: Terminal access | Remote stand—bus | Domestic jet air passenger service movements</v>
      </c>
    </row>
    <row r="8018" spans="1:14">
      <c r="A8018" t="s">
        <v>3</v>
      </c>
      <c r="B8018">
        <v>2011</v>
      </c>
      <c r="C8018" t="s">
        <v>4984</v>
      </c>
      <c r="D8018" t="s">
        <v>5054</v>
      </c>
      <c r="E8018" t="s">
        <v>81</v>
      </c>
      <c r="F8018" t="s">
        <v>60</v>
      </c>
      <c r="G8018">
        <v>136</v>
      </c>
      <c r="H8018" t="s">
        <v>5060</v>
      </c>
      <c r="I8018">
        <v>2011</v>
      </c>
      <c r="J8018" t="s">
        <v>4988</v>
      </c>
      <c r="K8018" t="s">
        <v>7071</v>
      </c>
      <c r="L8018">
        <v>39093</v>
      </c>
      <c r="M8018" s="10" t="str">
        <f>Data[[#This Row],[schedule]]&amp;" | "&amp;Data[[#This Row],[section]]</f>
        <v>SCHEDULE 16: REPORT ON ASSOCIATED STATISTICS | 16b: Terminal access</v>
      </c>
      <c r="N8018" s="10" t="str">
        <f t="shared" si="125"/>
        <v>SCHEDULE 16: REPORT ON ASSOCIATED STATISTICS | 16b: Terminal access | Total | Domestic jet air passenger service movements</v>
      </c>
    </row>
    <row r="8019" spans="1:14">
      <c r="A8019" t="s">
        <v>3</v>
      </c>
      <c r="B8019">
        <v>2011</v>
      </c>
      <c r="C8019" t="s">
        <v>4984</v>
      </c>
      <c r="D8019" t="s">
        <v>5062</v>
      </c>
      <c r="E8019" t="s">
        <v>81</v>
      </c>
      <c r="F8019" t="s">
        <v>5063</v>
      </c>
      <c r="G8019">
        <v>141</v>
      </c>
      <c r="H8019" t="s">
        <v>5064</v>
      </c>
      <c r="I8019">
        <v>2011</v>
      </c>
      <c r="J8019" t="s">
        <v>4988</v>
      </c>
      <c r="K8019" t="s">
        <v>7072</v>
      </c>
      <c r="L8019">
        <v>3058433</v>
      </c>
      <c r="M8019" s="10" t="str">
        <f>Data[[#This Row],[schedule]]&amp;" | "&amp;Data[[#This Row],[section]]</f>
        <v>SCHEDULE 16: REPORT ON ASSOCIATED STATISTICS | 16c: Passenger statistics</v>
      </c>
      <c r="N8019" s="10" t="str">
        <f t="shared" si="125"/>
        <v>SCHEDULE 16: REPORT ON ASSOCIATED STATISTICS | 16c: Passenger statistics | Domestic | Inbound passengers†</v>
      </c>
    </row>
    <row r="8020" spans="1:14">
      <c r="A8020" t="s">
        <v>3</v>
      </c>
      <c r="B8020">
        <v>2011</v>
      </c>
      <c r="C8020" t="s">
        <v>4984</v>
      </c>
      <c r="D8020" t="s">
        <v>5062</v>
      </c>
      <c r="E8020" t="s">
        <v>81</v>
      </c>
      <c r="F8020" t="s">
        <v>5066</v>
      </c>
      <c r="G8020">
        <v>141</v>
      </c>
      <c r="H8020" t="s">
        <v>5064</v>
      </c>
      <c r="I8020">
        <v>2011</v>
      </c>
      <c r="J8020" t="s">
        <v>4988</v>
      </c>
      <c r="K8020" t="s">
        <v>7073</v>
      </c>
      <c r="L8020">
        <v>3686659</v>
      </c>
      <c r="M8020" s="10" t="str">
        <f>Data[[#This Row],[schedule]]&amp;" | "&amp;Data[[#This Row],[section]]</f>
        <v>SCHEDULE 16: REPORT ON ASSOCIATED STATISTICS | 16c: Passenger statistics</v>
      </c>
      <c r="N8020" s="10" t="str">
        <f t="shared" si="125"/>
        <v>SCHEDULE 16: REPORT ON ASSOCIATED STATISTICS | 16c: Passenger statistics | International | Inbound passengers†</v>
      </c>
    </row>
    <row r="8021" spans="1:14">
      <c r="A8021" t="s">
        <v>3</v>
      </c>
      <c r="B8021">
        <v>2011</v>
      </c>
      <c r="C8021" t="s">
        <v>4984</v>
      </c>
      <c r="D8021" t="s">
        <v>5062</v>
      </c>
      <c r="E8021" t="s">
        <v>81</v>
      </c>
      <c r="F8021" t="s">
        <v>60</v>
      </c>
      <c r="G8021">
        <v>141</v>
      </c>
      <c r="H8021" t="s">
        <v>5064</v>
      </c>
      <c r="I8021">
        <v>2011</v>
      </c>
      <c r="J8021" t="s">
        <v>4988</v>
      </c>
      <c r="K8021" t="s">
        <v>7074</v>
      </c>
      <c r="L8021">
        <v>6745092</v>
      </c>
      <c r="M8021" s="10" t="str">
        <f>Data[[#This Row],[schedule]]&amp;" | "&amp;Data[[#This Row],[section]]</f>
        <v>SCHEDULE 16: REPORT ON ASSOCIATED STATISTICS | 16c: Passenger statistics</v>
      </c>
      <c r="N8021" s="10" t="str">
        <f t="shared" si="125"/>
        <v>SCHEDULE 16: REPORT ON ASSOCIATED STATISTICS | 16c: Passenger statistics | Total | Inbound passengers†</v>
      </c>
    </row>
    <row r="8022" spans="1:14">
      <c r="A8022" t="s">
        <v>3</v>
      </c>
      <c r="B8022">
        <v>2011</v>
      </c>
      <c r="C8022" t="s">
        <v>4984</v>
      </c>
      <c r="D8022" t="s">
        <v>5062</v>
      </c>
      <c r="E8022" t="s">
        <v>81</v>
      </c>
      <c r="F8022" t="s">
        <v>5063</v>
      </c>
      <c r="G8022">
        <v>142</v>
      </c>
      <c r="H8022" t="s">
        <v>5069</v>
      </c>
      <c r="I8022">
        <v>2011</v>
      </c>
      <c r="J8022" t="s">
        <v>4988</v>
      </c>
      <c r="K8022" t="s">
        <v>7075</v>
      </c>
      <c r="L8022">
        <v>2981832</v>
      </c>
      <c r="M8022" s="10" t="str">
        <f>Data[[#This Row],[schedule]]&amp;" | "&amp;Data[[#This Row],[section]]</f>
        <v>SCHEDULE 16: REPORT ON ASSOCIATED STATISTICS | 16c: Passenger statistics</v>
      </c>
      <c r="N8022" s="10" t="str">
        <f t="shared" si="125"/>
        <v>SCHEDULE 16: REPORT ON ASSOCIATED STATISTICS | 16c: Passenger statistics | Domestic | Outbound passengers†</v>
      </c>
    </row>
    <row r="8023" spans="1:14">
      <c r="A8023" t="s">
        <v>3</v>
      </c>
      <c r="B8023">
        <v>2011</v>
      </c>
      <c r="C8023" t="s">
        <v>4984</v>
      </c>
      <c r="D8023" t="s">
        <v>5062</v>
      </c>
      <c r="E8023" t="s">
        <v>81</v>
      </c>
      <c r="F8023" t="s">
        <v>5066</v>
      </c>
      <c r="G8023">
        <v>142</v>
      </c>
      <c r="H8023" t="s">
        <v>5069</v>
      </c>
      <c r="I8023">
        <v>2011</v>
      </c>
      <c r="J8023" t="s">
        <v>4988</v>
      </c>
      <c r="K8023" t="s">
        <v>7076</v>
      </c>
      <c r="L8023">
        <v>3705386</v>
      </c>
      <c r="M8023" s="10" t="str">
        <f>Data[[#This Row],[schedule]]&amp;" | "&amp;Data[[#This Row],[section]]</f>
        <v>SCHEDULE 16: REPORT ON ASSOCIATED STATISTICS | 16c: Passenger statistics</v>
      </c>
      <c r="N8023" s="10" t="str">
        <f t="shared" si="125"/>
        <v>SCHEDULE 16: REPORT ON ASSOCIATED STATISTICS | 16c: Passenger statistics | International | Outbound passengers†</v>
      </c>
    </row>
    <row r="8024" spans="1:14">
      <c r="A8024" t="s">
        <v>3</v>
      </c>
      <c r="B8024">
        <v>2011</v>
      </c>
      <c r="C8024" t="s">
        <v>4984</v>
      </c>
      <c r="D8024" t="s">
        <v>5062</v>
      </c>
      <c r="E8024" t="s">
        <v>81</v>
      </c>
      <c r="F8024" t="s">
        <v>60</v>
      </c>
      <c r="G8024">
        <v>142</v>
      </c>
      <c r="H8024" t="s">
        <v>5069</v>
      </c>
      <c r="I8024">
        <v>2011</v>
      </c>
      <c r="J8024" t="s">
        <v>4988</v>
      </c>
      <c r="K8024" t="s">
        <v>7077</v>
      </c>
      <c r="L8024">
        <v>6687218</v>
      </c>
      <c r="M8024" s="10" t="str">
        <f>Data[[#This Row],[schedule]]&amp;" | "&amp;Data[[#This Row],[section]]</f>
        <v>SCHEDULE 16: REPORT ON ASSOCIATED STATISTICS | 16c: Passenger statistics</v>
      </c>
      <c r="N8024" s="10" t="str">
        <f t="shared" ref="N8024:N8030" si="126">SUBSTITUTE(SUBSTITUTE(SUBSTITUTE(C8024&amp;" | "&amp;D8024&amp;" | "&amp;E8024&amp;" | "&amp;F8024&amp;" | "&amp;H8024," |  |  | "," | ")," |  |  | "," | ")," |  | "," | ")</f>
        <v>SCHEDULE 16: REPORT ON ASSOCIATED STATISTICS | 16c: Passenger statistics | Total | Outbound passengers†</v>
      </c>
    </row>
    <row r="8025" spans="1:14">
      <c r="A8025" t="s">
        <v>3</v>
      </c>
      <c r="B8025">
        <v>2011</v>
      </c>
      <c r="C8025" t="s">
        <v>4984</v>
      </c>
      <c r="D8025" t="s">
        <v>5062</v>
      </c>
      <c r="E8025" t="s">
        <v>81</v>
      </c>
      <c r="F8025" t="s">
        <v>5063</v>
      </c>
      <c r="G8025">
        <v>143</v>
      </c>
      <c r="H8025" t="s">
        <v>5073</v>
      </c>
      <c r="I8025">
        <v>2011</v>
      </c>
      <c r="J8025" t="s">
        <v>4988</v>
      </c>
      <c r="K8025" t="s">
        <v>7078</v>
      </c>
      <c r="L8025">
        <v>6040265</v>
      </c>
      <c r="M8025" s="10" t="str">
        <f>Data[[#This Row],[schedule]]&amp;" | "&amp;Data[[#This Row],[section]]</f>
        <v>SCHEDULE 16: REPORT ON ASSOCIATED STATISTICS | 16c: Passenger statistics</v>
      </c>
      <c r="N8025" s="10" t="str">
        <f t="shared" si="126"/>
        <v>SCHEDULE 16: REPORT ON ASSOCIATED STATISTICS | 16c: Passenger statistics | Domestic | Total (gross figure)</v>
      </c>
    </row>
    <row r="8026" spans="1:14">
      <c r="A8026" t="s">
        <v>3</v>
      </c>
      <c r="B8026">
        <v>2011</v>
      </c>
      <c r="C8026" t="s">
        <v>4984</v>
      </c>
      <c r="D8026" t="s">
        <v>5062</v>
      </c>
      <c r="E8026" t="s">
        <v>81</v>
      </c>
      <c r="F8026" t="s">
        <v>5066</v>
      </c>
      <c r="G8026">
        <v>143</v>
      </c>
      <c r="H8026" t="s">
        <v>5073</v>
      </c>
      <c r="I8026">
        <v>2011</v>
      </c>
      <c r="J8026" t="s">
        <v>4988</v>
      </c>
      <c r="K8026" t="s">
        <v>3058</v>
      </c>
      <c r="L8026">
        <v>7392045</v>
      </c>
      <c r="M8026" s="10" t="str">
        <f>Data[[#This Row],[schedule]]&amp;" | "&amp;Data[[#This Row],[section]]</f>
        <v>SCHEDULE 16: REPORT ON ASSOCIATED STATISTICS | 16c: Passenger statistics</v>
      </c>
      <c r="N8026" s="10" t="str">
        <f t="shared" si="126"/>
        <v>SCHEDULE 16: REPORT ON ASSOCIATED STATISTICS | 16c: Passenger statistics | International | Total (gross figure)</v>
      </c>
    </row>
    <row r="8027" spans="1:14">
      <c r="A8027" t="s">
        <v>3</v>
      </c>
      <c r="B8027">
        <v>2011</v>
      </c>
      <c r="C8027" t="s">
        <v>4984</v>
      </c>
      <c r="D8027" t="s">
        <v>5062</v>
      </c>
      <c r="E8027" t="s">
        <v>81</v>
      </c>
      <c r="F8027" t="s">
        <v>60</v>
      </c>
      <c r="G8027">
        <v>143</v>
      </c>
      <c r="H8027" t="s">
        <v>5073</v>
      </c>
      <c r="I8027">
        <v>2011</v>
      </c>
      <c r="J8027" t="s">
        <v>4988</v>
      </c>
      <c r="K8027" t="s">
        <v>7079</v>
      </c>
      <c r="L8027">
        <v>13432310</v>
      </c>
      <c r="M8027" s="10" t="str">
        <f>Data[[#This Row],[schedule]]&amp;" | "&amp;Data[[#This Row],[section]]</f>
        <v>SCHEDULE 16: REPORT ON ASSOCIATED STATISTICS | 16c: Passenger statistics</v>
      </c>
      <c r="N8027" s="10" t="str">
        <f t="shared" si="126"/>
        <v>SCHEDULE 16: REPORT ON ASSOCIATED STATISTICS | 16c: Passenger statistics | Total | Total (gross figure)</v>
      </c>
    </row>
    <row r="8028" spans="1:14">
      <c r="A8028" t="s">
        <v>3</v>
      </c>
      <c r="B8028">
        <v>2011</v>
      </c>
      <c r="C8028" t="s">
        <v>4984</v>
      </c>
      <c r="D8028" t="s">
        <v>5062</v>
      </c>
      <c r="E8028" t="s">
        <v>81</v>
      </c>
      <c r="F8028" t="s">
        <v>5063</v>
      </c>
      <c r="G8028">
        <v>145</v>
      </c>
      <c r="H8028" t="s">
        <v>5076</v>
      </c>
      <c r="I8028">
        <v>2011</v>
      </c>
      <c r="J8028" t="s">
        <v>4988</v>
      </c>
      <c r="K8028" t="s">
        <v>81</v>
      </c>
      <c r="M8028" s="10" t="str">
        <f>Data[[#This Row],[schedule]]&amp;" | "&amp;Data[[#This Row],[section]]</f>
        <v>SCHEDULE 16: REPORT ON ASSOCIATED STATISTICS | 16c: Passenger statistics</v>
      </c>
      <c r="N8028" s="10" t="str">
        <f t="shared" si="126"/>
        <v>SCHEDULE 16: REPORT ON ASSOCIATED STATISTICS | 16c: Passenger statistics | Domestic | less estimated number of transfer and transit passengers</v>
      </c>
    </row>
    <row r="8029" spans="1:14">
      <c r="A8029" t="s">
        <v>3</v>
      </c>
      <c r="B8029">
        <v>2011</v>
      </c>
      <c r="C8029" t="s">
        <v>4984</v>
      </c>
      <c r="D8029" t="s">
        <v>5062</v>
      </c>
      <c r="E8029" t="s">
        <v>81</v>
      </c>
      <c r="F8029" t="s">
        <v>5066</v>
      </c>
      <c r="G8029">
        <v>145</v>
      </c>
      <c r="H8029" t="s">
        <v>5076</v>
      </c>
      <c r="I8029">
        <v>2011</v>
      </c>
      <c r="J8029" t="s">
        <v>4988</v>
      </c>
      <c r="K8029" t="s">
        <v>7080</v>
      </c>
      <c r="L8029">
        <v>569844</v>
      </c>
      <c r="M8029" s="10" t="str">
        <f>Data[[#This Row],[schedule]]&amp;" | "&amp;Data[[#This Row],[section]]</f>
        <v>SCHEDULE 16: REPORT ON ASSOCIATED STATISTICS | 16c: Passenger statistics</v>
      </c>
      <c r="N8029" s="10" t="str">
        <f t="shared" si="126"/>
        <v>SCHEDULE 16: REPORT ON ASSOCIATED STATISTICS | 16c: Passenger statistics | International | less estimated number of transfer and transit passengers</v>
      </c>
    </row>
    <row r="8030" spans="1:14">
      <c r="A8030" t="s">
        <v>3</v>
      </c>
      <c r="B8030">
        <v>2011</v>
      </c>
      <c r="C8030" t="s">
        <v>4984</v>
      </c>
      <c r="D8030" t="s">
        <v>5062</v>
      </c>
      <c r="E8030" t="s">
        <v>81</v>
      </c>
      <c r="F8030" t="s">
        <v>60</v>
      </c>
      <c r="G8030">
        <v>145</v>
      </c>
      <c r="H8030" t="s">
        <v>5076</v>
      </c>
      <c r="I8030">
        <v>2011</v>
      </c>
      <c r="J8030" t="s">
        <v>4988</v>
      </c>
      <c r="K8030" t="s">
        <v>7080</v>
      </c>
      <c r="L8030">
        <v>569844</v>
      </c>
      <c r="M8030" s="10" t="str">
        <f>Data[[#This Row],[schedule]]&amp;" | "&amp;Data[[#This Row],[section]]</f>
        <v>SCHEDULE 16: REPORT ON ASSOCIATED STATISTICS | 16c: Passenger statistics</v>
      </c>
      <c r="N8030" s="10" t="str">
        <f t="shared" si="126"/>
        <v>SCHEDULE 16: REPORT ON ASSOCIATED STATISTICS | 16c: Passenger statistics | Total | less estimated number of transfer and transit passengers</v>
      </c>
    </row>
    <row r="8031" spans="1:14">
      <c r="A8031" t="s">
        <v>3</v>
      </c>
      <c r="B8031">
        <v>2011</v>
      </c>
      <c r="C8031" t="s">
        <v>4984</v>
      </c>
      <c r="D8031" t="s">
        <v>5062</v>
      </c>
      <c r="E8031" t="s">
        <v>81</v>
      </c>
      <c r="F8031" t="s">
        <v>5063</v>
      </c>
      <c r="G8031">
        <v>147</v>
      </c>
      <c r="H8031" t="s">
        <v>5077</v>
      </c>
      <c r="I8031">
        <v>2011</v>
      </c>
      <c r="J8031" t="s">
        <v>4988</v>
      </c>
      <c r="K8031" t="s">
        <v>81</v>
      </c>
      <c r="M8031" s="10" t="str">
        <f>Data[[#This Row],[schedule]]&amp;" | "&amp;Data[[#This Row],[section]]</f>
        <v>SCHEDULE 16: REPORT ON ASSOCIATED STATISTICS | 16c: Passenger statistics</v>
      </c>
      <c r="N8031" s="10" t="str">
        <f t="shared" ref="N8031:N8062" si="127">SUBSTITUTE(SUBSTITUTE(SUBSTITUTE(C8031&amp;" | "&amp;D8031&amp;" | "&amp;E8031&amp;" | "&amp;F8031&amp;" | "&amp;H8031," |  |  | "," | ")," |  |  | "," | ")," |  | "," | ")</f>
        <v>SCHEDULE 16: REPORT ON ASSOCIATED STATISTICS | 16c: Passenger statistics | Domestic | Total (net figure)</v>
      </c>
    </row>
    <row r="8032" spans="1:14">
      <c r="A8032" t="s">
        <v>3</v>
      </c>
      <c r="B8032">
        <v>2011</v>
      </c>
      <c r="C8032" t="s">
        <v>4984</v>
      </c>
      <c r="D8032" t="s">
        <v>5062</v>
      </c>
      <c r="E8032" t="s">
        <v>81</v>
      </c>
      <c r="F8032" t="s">
        <v>5066</v>
      </c>
      <c r="G8032">
        <v>147</v>
      </c>
      <c r="H8032" t="s">
        <v>5077</v>
      </c>
      <c r="I8032">
        <v>2011</v>
      </c>
      <c r="J8032" t="s">
        <v>4988</v>
      </c>
      <c r="K8032" t="s">
        <v>81</v>
      </c>
      <c r="M8032" s="10" t="str">
        <f>Data[[#This Row],[schedule]]&amp;" | "&amp;Data[[#This Row],[section]]</f>
        <v>SCHEDULE 16: REPORT ON ASSOCIATED STATISTICS | 16c: Passenger statistics</v>
      </c>
      <c r="N8032" s="10" t="str">
        <f t="shared" si="127"/>
        <v>SCHEDULE 16: REPORT ON ASSOCIATED STATISTICS | 16c: Passenger statistics | International | Total (net figure)</v>
      </c>
    </row>
    <row r="8033" spans="1:14">
      <c r="A8033" t="s">
        <v>3</v>
      </c>
      <c r="B8033">
        <v>2011</v>
      </c>
      <c r="C8033" t="s">
        <v>4984</v>
      </c>
      <c r="D8033" t="s">
        <v>5062</v>
      </c>
      <c r="E8033" t="s">
        <v>81</v>
      </c>
      <c r="F8033" t="s">
        <v>60</v>
      </c>
      <c r="G8033">
        <v>147</v>
      </c>
      <c r="H8033" t="s">
        <v>5077</v>
      </c>
      <c r="I8033">
        <v>2011</v>
      </c>
      <c r="J8033" t="s">
        <v>4988</v>
      </c>
      <c r="K8033" t="s">
        <v>7081</v>
      </c>
      <c r="L8033">
        <v>12862466</v>
      </c>
      <c r="M8033" s="10" t="str">
        <f>Data[[#This Row],[schedule]]&amp;" | "&amp;Data[[#This Row],[section]]</f>
        <v>SCHEDULE 16: REPORT ON ASSOCIATED STATISTICS | 16c: Passenger statistics</v>
      </c>
      <c r="N8033" s="10" t="str">
        <f t="shared" si="127"/>
        <v>SCHEDULE 16: REPORT ON ASSOCIATED STATISTICS | 16c: Passenger statistics | Total | Total (net figure)</v>
      </c>
    </row>
    <row r="8034" spans="1:14">
      <c r="A8034" t="s">
        <v>3</v>
      </c>
      <c r="B8034">
        <v>2011</v>
      </c>
      <c r="C8034" t="s">
        <v>4984</v>
      </c>
      <c r="D8034" t="s">
        <v>5078</v>
      </c>
      <c r="E8034" t="s">
        <v>81</v>
      </c>
      <c r="F8034" t="s">
        <v>320</v>
      </c>
      <c r="G8034">
        <v>193</v>
      </c>
      <c r="H8034" t="s">
        <v>5079</v>
      </c>
      <c r="I8034">
        <v>2011</v>
      </c>
      <c r="J8034" t="s">
        <v>5080</v>
      </c>
      <c r="K8034" t="s">
        <v>7082</v>
      </c>
      <c r="L8034">
        <v>161.2947397327965</v>
      </c>
      <c r="M8034" s="10" t="str">
        <f>Data[[#This Row],[schedule]]&amp;" | "&amp;Data[[#This Row],[section]]</f>
        <v>SCHEDULE 16: REPORT ON ASSOCIATED STATISTICS | 16e: Human Resource Statistics</v>
      </c>
      <c r="N8034" s="10" t="str">
        <f t="shared" si="127"/>
        <v>SCHEDULE 16: REPORT ON ASSOCIATED STATISTICS | 16e: Human Resource Statistics | Specified Terminal Activities | Number of full-time equivalent employees</v>
      </c>
    </row>
    <row r="8035" spans="1:14">
      <c r="A8035" t="s">
        <v>3</v>
      </c>
      <c r="B8035">
        <v>2011</v>
      </c>
      <c r="C8035" t="s">
        <v>4984</v>
      </c>
      <c r="D8035" t="s">
        <v>5078</v>
      </c>
      <c r="E8035" t="s">
        <v>81</v>
      </c>
      <c r="F8035" t="s">
        <v>321</v>
      </c>
      <c r="G8035">
        <v>193</v>
      </c>
      <c r="H8035" t="s">
        <v>5079</v>
      </c>
      <c r="I8035">
        <v>2011</v>
      </c>
      <c r="J8035" t="s">
        <v>5080</v>
      </c>
      <c r="K8035" t="s">
        <v>7083</v>
      </c>
      <c r="L8035">
        <v>86.343334025906756</v>
      </c>
      <c r="M8035" s="10" t="str">
        <f>Data[[#This Row],[schedule]]&amp;" | "&amp;Data[[#This Row],[section]]</f>
        <v>SCHEDULE 16: REPORT ON ASSOCIATED STATISTICS | 16e: Human Resource Statistics</v>
      </c>
      <c r="N8035" s="10" t="str">
        <f t="shared" si="127"/>
        <v>SCHEDULE 16: REPORT ON ASSOCIATED STATISTICS | 16e: Human Resource Statistics | Airfield Activities | Number of full-time equivalent employees</v>
      </c>
    </row>
    <row r="8036" spans="1:14">
      <c r="A8036" t="s">
        <v>3</v>
      </c>
      <c r="B8036">
        <v>2011</v>
      </c>
      <c r="C8036" t="s">
        <v>4984</v>
      </c>
      <c r="D8036" t="s">
        <v>5078</v>
      </c>
      <c r="E8036" t="s">
        <v>81</v>
      </c>
      <c r="F8036" t="s">
        <v>322</v>
      </c>
      <c r="G8036">
        <v>193</v>
      </c>
      <c r="H8036" t="s">
        <v>5079</v>
      </c>
      <c r="I8036">
        <v>2011</v>
      </c>
      <c r="J8036" t="s">
        <v>5080</v>
      </c>
      <c r="K8036" t="s">
        <v>7084</v>
      </c>
      <c r="L8036">
        <v>5.207068069579492</v>
      </c>
      <c r="M8036" s="10" t="str">
        <f>Data[[#This Row],[schedule]]&amp;" | "&amp;Data[[#This Row],[section]]</f>
        <v>SCHEDULE 16: REPORT ON ASSOCIATED STATISTICS | 16e: Human Resource Statistics</v>
      </c>
      <c r="N8036" s="10" t="str">
        <f t="shared" si="127"/>
        <v>SCHEDULE 16: REPORT ON ASSOCIATED STATISTICS | 16e: Human Resource Statistics | Aircraft and Freight Activities | Number of full-time equivalent employees</v>
      </c>
    </row>
    <row r="8037" spans="1:14">
      <c r="A8037" t="s">
        <v>3</v>
      </c>
      <c r="B8037">
        <v>2011</v>
      </c>
      <c r="C8037" t="s">
        <v>4984</v>
      </c>
      <c r="D8037" t="s">
        <v>5078</v>
      </c>
      <c r="E8037" t="s">
        <v>81</v>
      </c>
      <c r="F8037" t="s">
        <v>60</v>
      </c>
      <c r="G8037">
        <v>193</v>
      </c>
      <c r="H8037" t="s">
        <v>5079</v>
      </c>
      <c r="I8037">
        <v>2011</v>
      </c>
      <c r="J8037" t="s">
        <v>5080</v>
      </c>
      <c r="K8037" t="s">
        <v>7085</v>
      </c>
      <c r="L8037">
        <v>252.84514182828281</v>
      </c>
      <c r="M8037" s="10" t="str">
        <f>Data[[#This Row],[schedule]]&amp;" | "&amp;Data[[#This Row],[section]]</f>
        <v>SCHEDULE 16: REPORT ON ASSOCIATED STATISTICS | 16e: Human Resource Statistics</v>
      </c>
      <c r="N8037" s="10" t="str">
        <f t="shared" si="127"/>
        <v>SCHEDULE 16: REPORT ON ASSOCIATED STATISTICS | 16e: Human Resource Statistics | Total | Number of full-time equivalent employees</v>
      </c>
    </row>
    <row r="8038" spans="1:14">
      <c r="A8038" t="s">
        <v>3</v>
      </c>
      <c r="B8038">
        <v>2011</v>
      </c>
      <c r="C8038" t="s">
        <v>4984</v>
      </c>
      <c r="D8038" t="s">
        <v>5078</v>
      </c>
      <c r="E8038" t="s">
        <v>81</v>
      </c>
      <c r="F8038" t="s">
        <v>60</v>
      </c>
      <c r="G8038">
        <v>194</v>
      </c>
      <c r="H8038" t="s">
        <v>5085</v>
      </c>
      <c r="I8038">
        <v>2011</v>
      </c>
      <c r="J8038" t="s">
        <v>5086</v>
      </c>
      <c r="K8038" t="s">
        <v>7086</v>
      </c>
      <c r="L8038">
        <v>26395.403862485149</v>
      </c>
      <c r="M8038" s="10" t="str">
        <f>Data[[#This Row],[schedule]]&amp;" | "&amp;Data[[#This Row],[section]]</f>
        <v>SCHEDULE 16: REPORT ON ASSOCIATED STATISTICS | 16e: Human Resource Statistics</v>
      </c>
      <c r="N8038" s="10" t="str">
        <f t="shared" si="127"/>
        <v>SCHEDULE 16: REPORT ON ASSOCIATED STATISTICS | 16e: Human Resource Statistics | Total | Human resource costs ($000)</v>
      </c>
    </row>
    <row r="8039" spans="1:14">
      <c r="A8039" t="s">
        <v>3</v>
      </c>
      <c r="B8039">
        <v>2011</v>
      </c>
      <c r="C8039" t="s">
        <v>5088</v>
      </c>
      <c r="D8039" t="s">
        <v>81</v>
      </c>
      <c r="E8039" t="s">
        <v>81</v>
      </c>
      <c r="F8039" t="s">
        <v>5089</v>
      </c>
      <c r="G8039">
        <v>14</v>
      </c>
      <c r="H8039" t="s">
        <v>5090</v>
      </c>
      <c r="I8039">
        <v>2011</v>
      </c>
      <c r="J8039" t="s">
        <v>5091</v>
      </c>
      <c r="K8039" t="s">
        <v>7087</v>
      </c>
      <c r="L8039">
        <v>4.1358695652000002</v>
      </c>
      <c r="M8039" s="10" t="str">
        <f>Data[[#This Row],[schedule]]&amp;" | "&amp;Data[[#This Row],[section]]</f>
        <v xml:space="preserve">SCHEDULE 14: REPORT ON PASSENGER SATISFACTION INDICATORS | </v>
      </c>
      <c r="N8039" s="10" t="str">
        <f t="shared" si="127"/>
        <v>SCHEDULE 14: REPORT ON PASSENGER SATISFACTION INDICATORS | FY Q1 | Domestic terminal: Ease of finding your way through an airport</v>
      </c>
    </row>
    <row r="8040" spans="1:14">
      <c r="A8040" t="s">
        <v>3</v>
      </c>
      <c r="B8040">
        <v>2011</v>
      </c>
      <c r="C8040" t="s">
        <v>5088</v>
      </c>
      <c r="D8040" t="s">
        <v>81</v>
      </c>
      <c r="E8040" t="s">
        <v>81</v>
      </c>
      <c r="F8040" t="s">
        <v>5093</v>
      </c>
      <c r="G8040">
        <v>14</v>
      </c>
      <c r="H8040" t="s">
        <v>5090</v>
      </c>
      <c r="I8040">
        <v>2011</v>
      </c>
      <c r="J8040" t="s">
        <v>5091</v>
      </c>
      <c r="K8040" t="s">
        <v>7088</v>
      </c>
      <c r="L8040">
        <v>4.1595744680999998</v>
      </c>
      <c r="M8040" s="10" t="str">
        <f>Data[[#This Row],[schedule]]&amp;" | "&amp;Data[[#This Row],[section]]</f>
        <v xml:space="preserve">SCHEDULE 14: REPORT ON PASSENGER SATISFACTION INDICATORS | </v>
      </c>
      <c r="N8040" s="10" t="str">
        <f t="shared" si="127"/>
        <v>SCHEDULE 14: REPORT ON PASSENGER SATISFACTION INDICATORS | FY Q2 | Domestic terminal: Ease of finding your way through an airport</v>
      </c>
    </row>
    <row r="8041" spans="1:14">
      <c r="A8041" t="s">
        <v>3</v>
      </c>
      <c r="B8041">
        <v>2011</v>
      </c>
      <c r="C8041" t="s">
        <v>5088</v>
      </c>
      <c r="D8041" t="s">
        <v>81</v>
      </c>
      <c r="E8041" t="s">
        <v>81</v>
      </c>
      <c r="F8041" t="s">
        <v>5095</v>
      </c>
      <c r="G8041">
        <v>14</v>
      </c>
      <c r="H8041" t="s">
        <v>5090</v>
      </c>
      <c r="I8041">
        <v>2011</v>
      </c>
      <c r="J8041" t="s">
        <v>5091</v>
      </c>
      <c r="K8041" t="s">
        <v>7089</v>
      </c>
      <c r="L8041">
        <v>4.0802139039999998</v>
      </c>
      <c r="M8041" s="10" t="str">
        <f>Data[[#This Row],[schedule]]&amp;" | "&amp;Data[[#This Row],[section]]</f>
        <v xml:space="preserve">SCHEDULE 14: REPORT ON PASSENGER SATISFACTION INDICATORS | </v>
      </c>
      <c r="N8041" s="10" t="str">
        <f t="shared" si="127"/>
        <v>SCHEDULE 14: REPORT ON PASSENGER SATISFACTION INDICATORS | FY Q3 | Domestic terminal: Ease of finding your way through an airport</v>
      </c>
    </row>
    <row r="8042" spans="1:14">
      <c r="A8042" t="s">
        <v>3</v>
      </c>
      <c r="B8042">
        <v>2011</v>
      </c>
      <c r="C8042" t="s">
        <v>5088</v>
      </c>
      <c r="D8042" t="s">
        <v>81</v>
      </c>
      <c r="E8042" t="s">
        <v>81</v>
      </c>
      <c r="F8042" t="s">
        <v>5097</v>
      </c>
      <c r="G8042">
        <v>14</v>
      </c>
      <c r="H8042" t="s">
        <v>5090</v>
      </c>
      <c r="I8042">
        <v>2011</v>
      </c>
      <c r="J8042" t="s">
        <v>5091</v>
      </c>
      <c r="K8042" t="s">
        <v>7090</v>
      </c>
      <c r="L8042">
        <v>4.1532846709999998</v>
      </c>
      <c r="M8042" s="10" t="str">
        <f>Data[[#This Row],[schedule]]&amp;" | "&amp;Data[[#This Row],[section]]</f>
        <v xml:space="preserve">SCHEDULE 14: REPORT ON PASSENGER SATISFACTION INDICATORS | </v>
      </c>
      <c r="N8042" s="10" t="str">
        <f t="shared" si="127"/>
        <v>SCHEDULE 14: REPORT ON PASSENGER SATISFACTION INDICATORS | FY Q4 | Domestic terminal: Ease of finding your way through an airport</v>
      </c>
    </row>
    <row r="8043" spans="1:14">
      <c r="A8043" t="s">
        <v>3</v>
      </c>
      <c r="B8043">
        <v>2011</v>
      </c>
      <c r="C8043" t="s">
        <v>5088</v>
      </c>
      <c r="D8043" t="s">
        <v>81</v>
      </c>
      <c r="E8043" t="s">
        <v>81</v>
      </c>
      <c r="F8043" t="s">
        <v>5099</v>
      </c>
      <c r="G8043">
        <v>14</v>
      </c>
      <c r="H8043" t="s">
        <v>5090</v>
      </c>
      <c r="I8043">
        <v>2011</v>
      </c>
      <c r="J8043" t="s">
        <v>5091</v>
      </c>
      <c r="K8043" t="s">
        <v>7091</v>
      </c>
      <c r="L8043">
        <v>4.1322356521249999</v>
      </c>
      <c r="M8043" s="10" t="str">
        <f>Data[[#This Row],[schedule]]&amp;" | "&amp;Data[[#This Row],[section]]</f>
        <v xml:space="preserve">SCHEDULE 14: REPORT ON PASSENGER SATISFACTION INDICATORS | </v>
      </c>
      <c r="N8043" s="10" t="str">
        <f t="shared" si="127"/>
        <v>SCHEDULE 14: REPORT ON PASSENGER SATISFACTION INDICATORS | Annual average | Domestic terminal: Ease of finding your way through an airport</v>
      </c>
    </row>
    <row r="8044" spans="1:14">
      <c r="A8044" t="s">
        <v>3</v>
      </c>
      <c r="B8044">
        <v>2011</v>
      </c>
      <c r="C8044" t="s">
        <v>5088</v>
      </c>
      <c r="D8044" t="s">
        <v>81</v>
      </c>
      <c r="E8044" t="s">
        <v>81</v>
      </c>
      <c r="F8044" t="s">
        <v>5089</v>
      </c>
      <c r="G8044">
        <v>15</v>
      </c>
      <c r="H8044" t="s">
        <v>5101</v>
      </c>
      <c r="I8044">
        <v>2011</v>
      </c>
      <c r="J8044" t="s">
        <v>5091</v>
      </c>
      <c r="K8044" t="s">
        <v>7092</v>
      </c>
      <c r="L8044">
        <v>3.7857142857000001</v>
      </c>
      <c r="M8044" s="10" t="str">
        <f>Data[[#This Row],[schedule]]&amp;" | "&amp;Data[[#This Row],[section]]</f>
        <v xml:space="preserve">SCHEDULE 14: REPORT ON PASSENGER SATISFACTION INDICATORS | </v>
      </c>
      <c r="N8044" s="10" t="str">
        <f t="shared" si="127"/>
        <v>SCHEDULE 14: REPORT ON PASSENGER SATISFACTION INDICATORS | FY Q1 | Domestic terminal: Ease of making connections with other flights</v>
      </c>
    </row>
    <row r="8045" spans="1:14">
      <c r="A8045" t="s">
        <v>3</v>
      </c>
      <c r="B8045">
        <v>2011</v>
      </c>
      <c r="C8045" t="s">
        <v>5088</v>
      </c>
      <c r="D8045" t="s">
        <v>81</v>
      </c>
      <c r="E8045" t="s">
        <v>81</v>
      </c>
      <c r="F8045" t="s">
        <v>5093</v>
      </c>
      <c r="G8045">
        <v>15</v>
      </c>
      <c r="H8045" t="s">
        <v>5101</v>
      </c>
      <c r="I8045">
        <v>2011</v>
      </c>
      <c r="J8045" t="s">
        <v>5091</v>
      </c>
      <c r="K8045" t="s">
        <v>7093</v>
      </c>
      <c r="L8045">
        <v>3.828125</v>
      </c>
      <c r="M8045" s="10" t="str">
        <f>Data[[#This Row],[schedule]]&amp;" | "&amp;Data[[#This Row],[section]]</f>
        <v xml:space="preserve">SCHEDULE 14: REPORT ON PASSENGER SATISFACTION INDICATORS | </v>
      </c>
      <c r="N8045" s="10" t="str">
        <f t="shared" si="127"/>
        <v>SCHEDULE 14: REPORT ON PASSENGER SATISFACTION INDICATORS | FY Q2 | Domestic terminal: Ease of making connections with other flights</v>
      </c>
    </row>
    <row r="8046" spans="1:14">
      <c r="A8046" t="s">
        <v>3</v>
      </c>
      <c r="B8046">
        <v>2011</v>
      </c>
      <c r="C8046" t="s">
        <v>5088</v>
      </c>
      <c r="D8046" t="s">
        <v>81</v>
      </c>
      <c r="E8046" t="s">
        <v>81</v>
      </c>
      <c r="F8046" t="s">
        <v>5095</v>
      </c>
      <c r="G8046">
        <v>15</v>
      </c>
      <c r="H8046" t="s">
        <v>5101</v>
      </c>
      <c r="I8046">
        <v>2011</v>
      </c>
      <c r="J8046" t="s">
        <v>5091</v>
      </c>
      <c r="K8046" t="s">
        <v>7094</v>
      </c>
      <c r="L8046">
        <v>3.8961038960000001</v>
      </c>
      <c r="M8046" s="10" t="str">
        <f>Data[[#This Row],[schedule]]&amp;" | "&amp;Data[[#This Row],[section]]</f>
        <v xml:space="preserve">SCHEDULE 14: REPORT ON PASSENGER SATISFACTION INDICATORS | </v>
      </c>
      <c r="N8046" s="10" t="str">
        <f t="shared" si="127"/>
        <v>SCHEDULE 14: REPORT ON PASSENGER SATISFACTION INDICATORS | FY Q3 | Domestic terminal: Ease of making connections with other flights</v>
      </c>
    </row>
    <row r="8047" spans="1:14">
      <c r="A8047" t="s">
        <v>3</v>
      </c>
      <c r="B8047">
        <v>2011</v>
      </c>
      <c r="C8047" t="s">
        <v>5088</v>
      </c>
      <c r="D8047" t="s">
        <v>81</v>
      </c>
      <c r="E8047" t="s">
        <v>81</v>
      </c>
      <c r="F8047" t="s">
        <v>5097</v>
      </c>
      <c r="G8047">
        <v>15</v>
      </c>
      <c r="H8047" t="s">
        <v>5101</v>
      </c>
      <c r="I8047">
        <v>2011</v>
      </c>
      <c r="J8047" t="s">
        <v>5091</v>
      </c>
      <c r="K8047" t="s">
        <v>7095</v>
      </c>
      <c r="L8047">
        <v>4.1228070170000004</v>
      </c>
      <c r="M8047" s="10" t="str">
        <f>Data[[#This Row],[schedule]]&amp;" | "&amp;Data[[#This Row],[section]]</f>
        <v xml:space="preserve">SCHEDULE 14: REPORT ON PASSENGER SATISFACTION INDICATORS | </v>
      </c>
      <c r="N8047" s="10" t="str">
        <f t="shared" si="127"/>
        <v>SCHEDULE 14: REPORT ON PASSENGER SATISFACTION INDICATORS | FY Q4 | Domestic terminal: Ease of making connections with other flights</v>
      </c>
    </row>
    <row r="8048" spans="1:14">
      <c r="A8048" t="s">
        <v>3</v>
      </c>
      <c r="B8048">
        <v>2011</v>
      </c>
      <c r="C8048" t="s">
        <v>5088</v>
      </c>
      <c r="D8048" t="s">
        <v>81</v>
      </c>
      <c r="E8048" t="s">
        <v>81</v>
      </c>
      <c r="F8048" t="s">
        <v>5099</v>
      </c>
      <c r="G8048">
        <v>15</v>
      </c>
      <c r="H8048" t="s">
        <v>5101</v>
      </c>
      <c r="I8048">
        <v>2011</v>
      </c>
      <c r="J8048" t="s">
        <v>5091</v>
      </c>
      <c r="K8048" t="s">
        <v>7096</v>
      </c>
      <c r="L8048">
        <v>3.9081875498250001</v>
      </c>
      <c r="M8048" s="10" t="str">
        <f>Data[[#This Row],[schedule]]&amp;" | "&amp;Data[[#This Row],[section]]</f>
        <v xml:space="preserve">SCHEDULE 14: REPORT ON PASSENGER SATISFACTION INDICATORS | </v>
      </c>
      <c r="N8048" s="10" t="str">
        <f t="shared" si="127"/>
        <v>SCHEDULE 14: REPORT ON PASSENGER SATISFACTION INDICATORS | Annual average | Domestic terminal: Ease of making connections with other flights</v>
      </c>
    </row>
    <row r="8049" spans="1:14">
      <c r="A8049" t="s">
        <v>3</v>
      </c>
      <c r="B8049">
        <v>2011</v>
      </c>
      <c r="C8049" t="s">
        <v>5088</v>
      </c>
      <c r="D8049" t="s">
        <v>81</v>
      </c>
      <c r="E8049" t="s">
        <v>81</v>
      </c>
      <c r="F8049" t="s">
        <v>5089</v>
      </c>
      <c r="G8049">
        <v>16</v>
      </c>
      <c r="H8049" t="s">
        <v>5107</v>
      </c>
      <c r="I8049">
        <v>2011</v>
      </c>
      <c r="J8049" t="s">
        <v>5091</v>
      </c>
      <c r="K8049" t="s">
        <v>7097</v>
      </c>
      <c r="L8049">
        <v>4.0517241379</v>
      </c>
      <c r="M8049" s="10" t="str">
        <f>Data[[#This Row],[schedule]]&amp;" | "&amp;Data[[#This Row],[section]]</f>
        <v xml:space="preserve">SCHEDULE 14: REPORT ON PASSENGER SATISFACTION INDICATORS | </v>
      </c>
      <c r="N8049" s="10" t="str">
        <f t="shared" si="127"/>
        <v>SCHEDULE 14: REPORT ON PASSENGER SATISFACTION INDICATORS | FY Q1 | Domestic terminal: Flight information display screens</v>
      </c>
    </row>
    <row r="8050" spans="1:14">
      <c r="A8050" t="s">
        <v>3</v>
      </c>
      <c r="B8050">
        <v>2011</v>
      </c>
      <c r="C8050" t="s">
        <v>5088</v>
      </c>
      <c r="D8050" t="s">
        <v>81</v>
      </c>
      <c r="E8050" t="s">
        <v>81</v>
      </c>
      <c r="F8050" t="s">
        <v>5093</v>
      </c>
      <c r="G8050">
        <v>16</v>
      </c>
      <c r="H8050" t="s">
        <v>5107</v>
      </c>
      <c r="I8050">
        <v>2011</v>
      </c>
      <c r="J8050" t="s">
        <v>5091</v>
      </c>
      <c r="K8050" t="s">
        <v>7098</v>
      </c>
      <c r="L8050">
        <v>4.0893854749000003</v>
      </c>
      <c r="M8050" s="10" t="str">
        <f>Data[[#This Row],[schedule]]&amp;" | "&amp;Data[[#This Row],[section]]</f>
        <v xml:space="preserve">SCHEDULE 14: REPORT ON PASSENGER SATISFACTION INDICATORS | </v>
      </c>
      <c r="N8050" s="10" t="str">
        <f t="shared" si="127"/>
        <v>SCHEDULE 14: REPORT ON PASSENGER SATISFACTION INDICATORS | FY Q2 | Domestic terminal: Flight information display screens</v>
      </c>
    </row>
    <row r="8051" spans="1:14">
      <c r="A8051" t="s">
        <v>3</v>
      </c>
      <c r="B8051">
        <v>2011</v>
      </c>
      <c r="C8051" t="s">
        <v>5088</v>
      </c>
      <c r="D8051" t="s">
        <v>81</v>
      </c>
      <c r="E8051" t="s">
        <v>81</v>
      </c>
      <c r="F8051" t="s">
        <v>5095</v>
      </c>
      <c r="G8051">
        <v>16</v>
      </c>
      <c r="H8051" t="s">
        <v>5107</v>
      </c>
      <c r="I8051">
        <v>2011</v>
      </c>
      <c r="J8051" t="s">
        <v>5091</v>
      </c>
      <c r="K8051" t="s">
        <v>7099</v>
      </c>
      <c r="L8051">
        <v>3.9662921350000002</v>
      </c>
      <c r="M8051" s="10" t="str">
        <f>Data[[#This Row],[schedule]]&amp;" | "&amp;Data[[#This Row],[section]]</f>
        <v xml:space="preserve">SCHEDULE 14: REPORT ON PASSENGER SATISFACTION INDICATORS | </v>
      </c>
      <c r="N8051" s="10" t="str">
        <f t="shared" si="127"/>
        <v>SCHEDULE 14: REPORT ON PASSENGER SATISFACTION INDICATORS | FY Q3 | Domestic terminal: Flight information display screens</v>
      </c>
    </row>
    <row r="8052" spans="1:14">
      <c r="A8052" t="s">
        <v>3</v>
      </c>
      <c r="B8052">
        <v>2011</v>
      </c>
      <c r="C8052" t="s">
        <v>5088</v>
      </c>
      <c r="D8052" t="s">
        <v>81</v>
      </c>
      <c r="E8052" t="s">
        <v>81</v>
      </c>
      <c r="F8052" t="s">
        <v>5097</v>
      </c>
      <c r="G8052">
        <v>16</v>
      </c>
      <c r="H8052" t="s">
        <v>5107</v>
      </c>
      <c r="I8052">
        <v>2011</v>
      </c>
      <c r="J8052" t="s">
        <v>5091</v>
      </c>
      <c r="K8052" t="s">
        <v>7100</v>
      </c>
      <c r="L8052">
        <v>4.162962963</v>
      </c>
      <c r="M8052" s="10" t="str">
        <f>Data[[#This Row],[schedule]]&amp;" | "&amp;Data[[#This Row],[section]]</f>
        <v xml:space="preserve">SCHEDULE 14: REPORT ON PASSENGER SATISFACTION INDICATORS | </v>
      </c>
      <c r="N8052" s="10" t="str">
        <f t="shared" si="127"/>
        <v>SCHEDULE 14: REPORT ON PASSENGER SATISFACTION INDICATORS | FY Q4 | Domestic terminal: Flight information display screens</v>
      </c>
    </row>
    <row r="8053" spans="1:14">
      <c r="A8053" t="s">
        <v>3</v>
      </c>
      <c r="B8053">
        <v>2011</v>
      </c>
      <c r="C8053" t="s">
        <v>5088</v>
      </c>
      <c r="D8053" t="s">
        <v>81</v>
      </c>
      <c r="E8053" t="s">
        <v>81</v>
      </c>
      <c r="F8053" t="s">
        <v>5099</v>
      </c>
      <c r="G8053">
        <v>16</v>
      </c>
      <c r="H8053" t="s">
        <v>5107</v>
      </c>
      <c r="I8053">
        <v>2011</v>
      </c>
      <c r="J8053" t="s">
        <v>5091</v>
      </c>
      <c r="K8053" t="s">
        <v>7101</v>
      </c>
      <c r="L8053">
        <v>4.0675911776499998</v>
      </c>
      <c r="M8053" s="10" t="str">
        <f>Data[[#This Row],[schedule]]&amp;" | "&amp;Data[[#This Row],[section]]</f>
        <v xml:space="preserve">SCHEDULE 14: REPORT ON PASSENGER SATISFACTION INDICATORS | </v>
      </c>
      <c r="N8053" s="10" t="str">
        <f t="shared" si="127"/>
        <v>SCHEDULE 14: REPORT ON PASSENGER SATISFACTION INDICATORS | Annual average | Domestic terminal: Flight information display screens</v>
      </c>
    </row>
    <row r="8054" spans="1:14">
      <c r="A8054" t="s">
        <v>3</v>
      </c>
      <c r="B8054">
        <v>2011</v>
      </c>
      <c r="C8054" t="s">
        <v>5088</v>
      </c>
      <c r="D8054" t="s">
        <v>81</v>
      </c>
      <c r="E8054" t="s">
        <v>81</v>
      </c>
      <c r="F8054" t="s">
        <v>5089</v>
      </c>
      <c r="G8054">
        <v>17</v>
      </c>
      <c r="H8054" t="s">
        <v>5111</v>
      </c>
      <c r="I8054">
        <v>2011</v>
      </c>
      <c r="J8054" t="s">
        <v>5091</v>
      </c>
      <c r="K8054" t="s">
        <v>2301</v>
      </c>
      <c r="L8054">
        <v>4</v>
      </c>
      <c r="M8054" s="10" t="str">
        <f>Data[[#This Row],[schedule]]&amp;" | "&amp;Data[[#This Row],[section]]</f>
        <v xml:space="preserve">SCHEDULE 14: REPORT ON PASSENGER SATISFACTION INDICATORS | </v>
      </c>
      <c r="N8054" s="10" t="str">
        <f t="shared" si="127"/>
        <v>SCHEDULE 14: REPORT ON PASSENGER SATISFACTION INDICATORS | FY Q1 | Domestic terminal: Walking distance within and/or between terminals</v>
      </c>
    </row>
    <row r="8055" spans="1:14">
      <c r="A8055" t="s">
        <v>3</v>
      </c>
      <c r="B8055">
        <v>2011</v>
      </c>
      <c r="C8055" t="s">
        <v>5088</v>
      </c>
      <c r="D8055" t="s">
        <v>81</v>
      </c>
      <c r="E8055" t="s">
        <v>81</v>
      </c>
      <c r="F8055" t="s">
        <v>5093</v>
      </c>
      <c r="G8055">
        <v>17</v>
      </c>
      <c r="H8055" t="s">
        <v>5111</v>
      </c>
      <c r="I8055">
        <v>2011</v>
      </c>
      <c r="J8055" t="s">
        <v>5091</v>
      </c>
      <c r="K8055" t="s">
        <v>7102</v>
      </c>
      <c r="L8055">
        <v>4.0380434782999997</v>
      </c>
      <c r="M8055" s="10" t="str">
        <f>Data[[#This Row],[schedule]]&amp;" | "&amp;Data[[#This Row],[section]]</f>
        <v xml:space="preserve">SCHEDULE 14: REPORT ON PASSENGER SATISFACTION INDICATORS | </v>
      </c>
      <c r="N8055" s="10" t="str">
        <f t="shared" si="127"/>
        <v>SCHEDULE 14: REPORT ON PASSENGER SATISFACTION INDICATORS | FY Q2 | Domestic terminal: Walking distance within and/or between terminals</v>
      </c>
    </row>
    <row r="8056" spans="1:14">
      <c r="A8056" t="s">
        <v>3</v>
      </c>
      <c r="B8056">
        <v>2011</v>
      </c>
      <c r="C8056" t="s">
        <v>5088</v>
      </c>
      <c r="D8056" t="s">
        <v>81</v>
      </c>
      <c r="E8056" t="s">
        <v>81</v>
      </c>
      <c r="F8056" t="s">
        <v>5095</v>
      </c>
      <c r="G8056">
        <v>17</v>
      </c>
      <c r="H8056" t="s">
        <v>5111</v>
      </c>
      <c r="I8056">
        <v>2011</v>
      </c>
      <c r="J8056" t="s">
        <v>5091</v>
      </c>
      <c r="K8056" t="s">
        <v>7103</v>
      </c>
      <c r="L8056">
        <v>3.9783783779999999</v>
      </c>
      <c r="M8056" s="10" t="str">
        <f>Data[[#This Row],[schedule]]&amp;" | "&amp;Data[[#This Row],[section]]</f>
        <v xml:space="preserve">SCHEDULE 14: REPORT ON PASSENGER SATISFACTION INDICATORS | </v>
      </c>
      <c r="N8056" s="10" t="str">
        <f t="shared" si="127"/>
        <v>SCHEDULE 14: REPORT ON PASSENGER SATISFACTION INDICATORS | FY Q3 | Domestic terminal: Walking distance within and/or between terminals</v>
      </c>
    </row>
    <row r="8057" spans="1:14">
      <c r="A8057" t="s">
        <v>3</v>
      </c>
      <c r="B8057">
        <v>2011</v>
      </c>
      <c r="C8057" t="s">
        <v>5088</v>
      </c>
      <c r="D8057" t="s">
        <v>81</v>
      </c>
      <c r="E8057" t="s">
        <v>81</v>
      </c>
      <c r="F8057" t="s">
        <v>5097</v>
      </c>
      <c r="G8057">
        <v>17</v>
      </c>
      <c r="H8057" t="s">
        <v>5111</v>
      </c>
      <c r="I8057">
        <v>2011</v>
      </c>
      <c r="J8057" t="s">
        <v>5091</v>
      </c>
      <c r="K8057" t="s">
        <v>7104</v>
      </c>
      <c r="L8057">
        <v>4.0147058820000003</v>
      </c>
      <c r="M8057" s="10" t="str">
        <f>Data[[#This Row],[schedule]]&amp;" | "&amp;Data[[#This Row],[section]]</f>
        <v xml:space="preserve">SCHEDULE 14: REPORT ON PASSENGER SATISFACTION INDICATORS | </v>
      </c>
      <c r="N8057" s="10" t="str">
        <f t="shared" si="127"/>
        <v>SCHEDULE 14: REPORT ON PASSENGER SATISFACTION INDICATORS | FY Q4 | Domestic terminal: Walking distance within and/or between terminals</v>
      </c>
    </row>
    <row r="8058" spans="1:14">
      <c r="A8058" t="s">
        <v>3</v>
      </c>
      <c r="B8058">
        <v>2011</v>
      </c>
      <c r="C8058" t="s">
        <v>5088</v>
      </c>
      <c r="D8058" t="s">
        <v>81</v>
      </c>
      <c r="E8058" t="s">
        <v>81</v>
      </c>
      <c r="F8058" t="s">
        <v>5099</v>
      </c>
      <c r="G8058">
        <v>17</v>
      </c>
      <c r="H8058" t="s">
        <v>5111</v>
      </c>
      <c r="I8058">
        <v>2011</v>
      </c>
      <c r="J8058" t="s">
        <v>5091</v>
      </c>
      <c r="K8058" t="s">
        <v>7105</v>
      </c>
      <c r="L8058">
        <v>4.0077819347750001</v>
      </c>
      <c r="M8058" s="10" t="str">
        <f>Data[[#This Row],[schedule]]&amp;" | "&amp;Data[[#This Row],[section]]</f>
        <v xml:space="preserve">SCHEDULE 14: REPORT ON PASSENGER SATISFACTION INDICATORS | </v>
      </c>
      <c r="N8058" s="10" t="str">
        <f t="shared" si="127"/>
        <v>SCHEDULE 14: REPORT ON PASSENGER SATISFACTION INDICATORS | Annual average | Domestic terminal: Walking distance within and/or between terminals</v>
      </c>
    </row>
    <row r="8059" spans="1:14">
      <c r="A8059" t="s">
        <v>3</v>
      </c>
      <c r="B8059">
        <v>2011</v>
      </c>
      <c r="C8059" t="s">
        <v>5088</v>
      </c>
      <c r="D8059" t="s">
        <v>81</v>
      </c>
      <c r="E8059" t="s">
        <v>81</v>
      </c>
      <c r="F8059" t="s">
        <v>5089</v>
      </c>
      <c r="G8059">
        <v>18</v>
      </c>
      <c r="H8059" t="s">
        <v>5116</v>
      </c>
      <c r="I8059">
        <v>2011</v>
      </c>
      <c r="J8059" t="s">
        <v>5091</v>
      </c>
      <c r="K8059" t="s">
        <v>7106</v>
      </c>
      <c r="L8059">
        <v>4.2539682540000001</v>
      </c>
      <c r="M8059" s="10" t="str">
        <f>Data[[#This Row],[schedule]]&amp;" | "&amp;Data[[#This Row],[section]]</f>
        <v xml:space="preserve">SCHEDULE 14: REPORT ON PASSENGER SATISFACTION INDICATORS | </v>
      </c>
      <c r="N8059" s="10" t="str">
        <f t="shared" si="127"/>
        <v>SCHEDULE 14: REPORT ON PASSENGER SATISFACTION INDICATORS | FY Q1 | Domestic terminal: Availability of baggage carts/trolleys</v>
      </c>
    </row>
    <row r="8060" spans="1:14">
      <c r="A8060" t="s">
        <v>3</v>
      </c>
      <c r="B8060">
        <v>2011</v>
      </c>
      <c r="C8060" t="s">
        <v>5088</v>
      </c>
      <c r="D8060" t="s">
        <v>81</v>
      </c>
      <c r="E8060" t="s">
        <v>81</v>
      </c>
      <c r="F8060" t="s">
        <v>5093</v>
      </c>
      <c r="G8060">
        <v>18</v>
      </c>
      <c r="H8060" t="s">
        <v>5116</v>
      </c>
      <c r="I8060">
        <v>2011</v>
      </c>
      <c r="J8060" t="s">
        <v>5091</v>
      </c>
      <c r="K8060" t="s">
        <v>7107</v>
      </c>
      <c r="L8060">
        <v>4.0630630631000004</v>
      </c>
      <c r="M8060" s="10" t="str">
        <f>Data[[#This Row],[schedule]]&amp;" | "&amp;Data[[#This Row],[section]]</f>
        <v xml:space="preserve">SCHEDULE 14: REPORT ON PASSENGER SATISFACTION INDICATORS | </v>
      </c>
      <c r="N8060" s="10" t="str">
        <f t="shared" si="127"/>
        <v>SCHEDULE 14: REPORT ON PASSENGER SATISFACTION INDICATORS | FY Q2 | Domestic terminal: Availability of baggage carts/trolleys</v>
      </c>
    </row>
    <row r="8061" spans="1:14">
      <c r="A8061" t="s">
        <v>3</v>
      </c>
      <c r="B8061">
        <v>2011</v>
      </c>
      <c r="C8061" t="s">
        <v>5088</v>
      </c>
      <c r="D8061" t="s">
        <v>81</v>
      </c>
      <c r="E8061" t="s">
        <v>81</v>
      </c>
      <c r="F8061" t="s">
        <v>5095</v>
      </c>
      <c r="G8061">
        <v>18</v>
      </c>
      <c r="H8061" t="s">
        <v>5116</v>
      </c>
      <c r="I8061">
        <v>2011</v>
      </c>
      <c r="J8061" t="s">
        <v>5091</v>
      </c>
      <c r="K8061" t="s">
        <v>7108</v>
      </c>
      <c r="L8061">
        <v>4.182608696</v>
      </c>
      <c r="M8061" s="10" t="str">
        <f>Data[[#This Row],[schedule]]&amp;" | "&amp;Data[[#This Row],[section]]</f>
        <v xml:space="preserve">SCHEDULE 14: REPORT ON PASSENGER SATISFACTION INDICATORS | </v>
      </c>
      <c r="N8061" s="10" t="str">
        <f t="shared" si="127"/>
        <v>SCHEDULE 14: REPORT ON PASSENGER SATISFACTION INDICATORS | FY Q3 | Domestic terminal: Availability of baggage carts/trolleys</v>
      </c>
    </row>
    <row r="8062" spans="1:14">
      <c r="A8062" t="s">
        <v>3</v>
      </c>
      <c r="B8062">
        <v>2011</v>
      </c>
      <c r="C8062" t="s">
        <v>5088</v>
      </c>
      <c r="D8062" t="s">
        <v>81</v>
      </c>
      <c r="E8062" t="s">
        <v>81</v>
      </c>
      <c r="F8062" t="s">
        <v>5097</v>
      </c>
      <c r="G8062">
        <v>18</v>
      </c>
      <c r="H8062" t="s">
        <v>5116</v>
      </c>
      <c r="I8062">
        <v>2011</v>
      </c>
      <c r="J8062" t="s">
        <v>5091</v>
      </c>
      <c r="K8062" t="s">
        <v>7109</v>
      </c>
      <c r="L8062">
        <v>4.2826086959999996</v>
      </c>
      <c r="M8062" s="10" t="str">
        <f>Data[[#This Row],[schedule]]&amp;" | "&amp;Data[[#This Row],[section]]</f>
        <v xml:space="preserve">SCHEDULE 14: REPORT ON PASSENGER SATISFACTION INDICATORS | </v>
      </c>
      <c r="N8062" s="10" t="str">
        <f t="shared" si="127"/>
        <v>SCHEDULE 14: REPORT ON PASSENGER SATISFACTION INDICATORS | FY Q4 | Domestic terminal: Availability of baggage carts/trolleys</v>
      </c>
    </row>
    <row r="8063" spans="1:14">
      <c r="A8063" t="s">
        <v>3</v>
      </c>
      <c r="B8063">
        <v>2011</v>
      </c>
      <c r="C8063" t="s">
        <v>5088</v>
      </c>
      <c r="D8063" t="s">
        <v>81</v>
      </c>
      <c r="E8063" t="s">
        <v>81</v>
      </c>
      <c r="F8063" t="s">
        <v>5099</v>
      </c>
      <c r="G8063">
        <v>18</v>
      </c>
      <c r="H8063" t="s">
        <v>5116</v>
      </c>
      <c r="I8063">
        <v>2011</v>
      </c>
      <c r="J8063" t="s">
        <v>5091</v>
      </c>
      <c r="K8063" t="s">
        <v>7110</v>
      </c>
      <c r="L8063">
        <v>4.1955621771249998</v>
      </c>
      <c r="M8063" s="10" t="str">
        <f>Data[[#This Row],[schedule]]&amp;" | "&amp;Data[[#This Row],[section]]</f>
        <v xml:space="preserve">SCHEDULE 14: REPORT ON PASSENGER SATISFACTION INDICATORS | </v>
      </c>
      <c r="N8063" s="10" t="str">
        <f t="shared" ref="N8063:N8084" si="128">SUBSTITUTE(SUBSTITUTE(SUBSTITUTE(C8063&amp;" | "&amp;D8063&amp;" | "&amp;E8063&amp;" | "&amp;F8063&amp;" | "&amp;H8063," |  |  | "," | ")," |  |  | "," | ")," |  | "," | ")</f>
        <v>SCHEDULE 14: REPORT ON PASSENGER SATISFACTION INDICATORS | Annual average | Domestic terminal: Availability of baggage carts/trolleys</v>
      </c>
    </row>
    <row r="8064" spans="1:14">
      <c r="A8064" t="s">
        <v>3</v>
      </c>
      <c r="B8064">
        <v>2011</v>
      </c>
      <c r="C8064" t="s">
        <v>5088</v>
      </c>
      <c r="D8064" t="s">
        <v>81</v>
      </c>
      <c r="E8064" t="s">
        <v>81</v>
      </c>
      <c r="F8064" t="s">
        <v>5089</v>
      </c>
      <c r="G8064">
        <v>19</v>
      </c>
      <c r="H8064" t="s">
        <v>5122</v>
      </c>
      <c r="I8064">
        <v>2011</v>
      </c>
      <c r="J8064" t="s">
        <v>5091</v>
      </c>
      <c r="K8064" t="s">
        <v>7111</v>
      </c>
      <c r="L8064">
        <v>4.2763157894999999</v>
      </c>
      <c r="M8064" s="10" t="str">
        <f>Data[[#This Row],[schedule]]&amp;" | "&amp;Data[[#This Row],[section]]</f>
        <v xml:space="preserve">SCHEDULE 14: REPORT ON PASSENGER SATISFACTION INDICATORS | </v>
      </c>
      <c r="N8064" s="10" t="str">
        <f t="shared" si="128"/>
        <v>SCHEDULE 14: REPORT ON PASSENGER SATISFACTION INDICATORS | FY Q1 | Domestic terminal: Courtesy, helpfulness of airport staff (excluding check-in and security)</v>
      </c>
    </row>
    <row r="8065" spans="1:14">
      <c r="A8065" t="s">
        <v>3</v>
      </c>
      <c r="B8065">
        <v>2011</v>
      </c>
      <c r="C8065" t="s">
        <v>5088</v>
      </c>
      <c r="D8065" t="s">
        <v>81</v>
      </c>
      <c r="E8065" t="s">
        <v>81</v>
      </c>
      <c r="F8065" t="s">
        <v>5093</v>
      </c>
      <c r="G8065">
        <v>19</v>
      </c>
      <c r="H8065" t="s">
        <v>5122</v>
      </c>
      <c r="I8065">
        <v>2011</v>
      </c>
      <c r="J8065" t="s">
        <v>5091</v>
      </c>
      <c r="K8065" t="s">
        <v>7112</v>
      </c>
      <c r="L8065">
        <v>4.2387096774000002</v>
      </c>
      <c r="M8065" s="10" t="str">
        <f>Data[[#This Row],[schedule]]&amp;" | "&amp;Data[[#This Row],[section]]</f>
        <v xml:space="preserve">SCHEDULE 14: REPORT ON PASSENGER SATISFACTION INDICATORS | </v>
      </c>
      <c r="N8065" s="10" t="str">
        <f t="shared" si="128"/>
        <v>SCHEDULE 14: REPORT ON PASSENGER SATISFACTION INDICATORS | FY Q2 | Domestic terminal: Courtesy, helpfulness of airport staff (excluding check-in and security)</v>
      </c>
    </row>
    <row r="8066" spans="1:14">
      <c r="A8066" t="s">
        <v>3</v>
      </c>
      <c r="B8066">
        <v>2011</v>
      </c>
      <c r="C8066" t="s">
        <v>5088</v>
      </c>
      <c r="D8066" t="s">
        <v>81</v>
      </c>
      <c r="E8066" t="s">
        <v>81</v>
      </c>
      <c r="F8066" t="s">
        <v>5095</v>
      </c>
      <c r="G8066">
        <v>19</v>
      </c>
      <c r="H8066" t="s">
        <v>5122</v>
      </c>
      <c r="I8066">
        <v>2011</v>
      </c>
      <c r="J8066" t="s">
        <v>5091</v>
      </c>
      <c r="K8066" t="s">
        <v>7113</v>
      </c>
      <c r="L8066">
        <v>4.2941176470000002</v>
      </c>
      <c r="M8066" s="10" t="str">
        <f>Data[[#This Row],[schedule]]&amp;" | "&amp;Data[[#This Row],[section]]</f>
        <v xml:space="preserve">SCHEDULE 14: REPORT ON PASSENGER SATISFACTION INDICATORS | </v>
      </c>
      <c r="N8066" s="10" t="str">
        <f t="shared" si="128"/>
        <v>SCHEDULE 14: REPORT ON PASSENGER SATISFACTION INDICATORS | FY Q3 | Domestic terminal: Courtesy, helpfulness of airport staff (excluding check-in and security)</v>
      </c>
    </row>
    <row r="8067" spans="1:14">
      <c r="A8067" t="s">
        <v>3</v>
      </c>
      <c r="B8067">
        <v>2011</v>
      </c>
      <c r="C8067" t="s">
        <v>5088</v>
      </c>
      <c r="D8067" t="s">
        <v>81</v>
      </c>
      <c r="E8067" t="s">
        <v>81</v>
      </c>
      <c r="F8067" t="s">
        <v>5097</v>
      </c>
      <c r="G8067">
        <v>19</v>
      </c>
      <c r="H8067" t="s">
        <v>5122</v>
      </c>
      <c r="I8067">
        <v>2011</v>
      </c>
      <c r="J8067" t="s">
        <v>5091</v>
      </c>
      <c r="K8067" t="s">
        <v>7114</v>
      </c>
      <c r="L8067">
        <v>4.2844036699999997</v>
      </c>
      <c r="M8067" s="10" t="str">
        <f>Data[[#This Row],[schedule]]&amp;" | "&amp;Data[[#This Row],[section]]</f>
        <v xml:space="preserve">SCHEDULE 14: REPORT ON PASSENGER SATISFACTION INDICATORS | </v>
      </c>
      <c r="N8067" s="10" t="str">
        <f t="shared" si="128"/>
        <v>SCHEDULE 14: REPORT ON PASSENGER SATISFACTION INDICATORS | FY Q4 | Domestic terminal: Courtesy, helpfulness of airport staff (excluding check-in and security)</v>
      </c>
    </row>
    <row r="8068" spans="1:14">
      <c r="A8068" t="s">
        <v>3</v>
      </c>
      <c r="B8068">
        <v>2011</v>
      </c>
      <c r="C8068" t="s">
        <v>5088</v>
      </c>
      <c r="D8068" t="s">
        <v>81</v>
      </c>
      <c r="E8068" t="s">
        <v>81</v>
      </c>
      <c r="F8068" t="s">
        <v>5099</v>
      </c>
      <c r="G8068">
        <v>19</v>
      </c>
      <c r="H8068" t="s">
        <v>5122</v>
      </c>
      <c r="I8068">
        <v>2011</v>
      </c>
      <c r="J8068" t="s">
        <v>5091</v>
      </c>
      <c r="K8068" t="s">
        <v>7115</v>
      </c>
      <c r="L8068">
        <v>4.2733866959249998</v>
      </c>
      <c r="M8068" s="10" t="str">
        <f>Data[[#This Row],[schedule]]&amp;" | "&amp;Data[[#This Row],[section]]</f>
        <v xml:space="preserve">SCHEDULE 14: REPORT ON PASSENGER SATISFACTION INDICATORS | </v>
      </c>
      <c r="N8068" s="10" t="str">
        <f t="shared" si="128"/>
        <v>SCHEDULE 14: REPORT ON PASSENGER SATISFACTION INDICATORS | Annual average | Domestic terminal: Courtesy, helpfulness of airport staff (excluding check-in and security)</v>
      </c>
    </row>
    <row r="8069" spans="1:14">
      <c r="A8069" t="s">
        <v>3</v>
      </c>
      <c r="B8069">
        <v>2011</v>
      </c>
      <c r="C8069" t="s">
        <v>5088</v>
      </c>
      <c r="D8069" t="s">
        <v>81</v>
      </c>
      <c r="E8069" t="s">
        <v>81</v>
      </c>
      <c r="F8069" t="s">
        <v>5089</v>
      </c>
      <c r="G8069">
        <v>20</v>
      </c>
      <c r="H8069" t="s">
        <v>5125</v>
      </c>
      <c r="I8069">
        <v>2011</v>
      </c>
      <c r="J8069" t="s">
        <v>5091</v>
      </c>
      <c r="K8069" t="s">
        <v>7116</v>
      </c>
      <c r="L8069">
        <v>3.8284023668999998</v>
      </c>
      <c r="M8069" s="10" t="str">
        <f>Data[[#This Row],[schedule]]&amp;" | "&amp;Data[[#This Row],[section]]</f>
        <v xml:space="preserve">SCHEDULE 14: REPORT ON PASSENGER SATISFACTION INDICATORS | </v>
      </c>
      <c r="N8069" s="10" t="str">
        <f t="shared" si="128"/>
        <v>SCHEDULE 14: REPORT ON PASSENGER SATISFACTION INDICATORS | FY Q1 | Domestic terminal: Availability of washrooms/toilets</v>
      </c>
    </row>
    <row r="8070" spans="1:14">
      <c r="A8070" t="s">
        <v>3</v>
      </c>
      <c r="B8070">
        <v>2011</v>
      </c>
      <c r="C8070" t="s">
        <v>5088</v>
      </c>
      <c r="D8070" t="s">
        <v>81</v>
      </c>
      <c r="E8070" t="s">
        <v>81</v>
      </c>
      <c r="F8070" t="s">
        <v>5093</v>
      </c>
      <c r="G8070">
        <v>20</v>
      </c>
      <c r="H8070" t="s">
        <v>5125</v>
      </c>
      <c r="I8070">
        <v>2011</v>
      </c>
      <c r="J8070" t="s">
        <v>5091</v>
      </c>
      <c r="K8070" t="s">
        <v>7117</v>
      </c>
      <c r="L8070">
        <v>3.8580246913999998</v>
      </c>
      <c r="M8070" s="10" t="str">
        <f>Data[[#This Row],[schedule]]&amp;" | "&amp;Data[[#This Row],[section]]</f>
        <v xml:space="preserve">SCHEDULE 14: REPORT ON PASSENGER SATISFACTION INDICATORS | </v>
      </c>
      <c r="N8070" s="10" t="str">
        <f t="shared" si="128"/>
        <v>SCHEDULE 14: REPORT ON PASSENGER SATISFACTION INDICATORS | FY Q2 | Domestic terminal: Availability of washrooms/toilets</v>
      </c>
    </row>
    <row r="8071" spans="1:14">
      <c r="A8071" t="s">
        <v>3</v>
      </c>
      <c r="B8071">
        <v>2011</v>
      </c>
      <c r="C8071" t="s">
        <v>5088</v>
      </c>
      <c r="D8071" t="s">
        <v>81</v>
      </c>
      <c r="E8071" t="s">
        <v>81</v>
      </c>
      <c r="F8071" t="s">
        <v>5095</v>
      </c>
      <c r="G8071">
        <v>20</v>
      </c>
      <c r="H8071" t="s">
        <v>5125</v>
      </c>
      <c r="I8071">
        <v>2011</v>
      </c>
      <c r="J8071" t="s">
        <v>5091</v>
      </c>
      <c r="K8071" t="s">
        <v>7118</v>
      </c>
      <c r="L8071">
        <v>3.8827160489999999</v>
      </c>
      <c r="M8071" s="10" t="str">
        <f>Data[[#This Row],[schedule]]&amp;" | "&amp;Data[[#This Row],[section]]</f>
        <v xml:space="preserve">SCHEDULE 14: REPORT ON PASSENGER SATISFACTION INDICATORS | </v>
      </c>
      <c r="N8071" s="10" t="str">
        <f t="shared" si="128"/>
        <v>SCHEDULE 14: REPORT ON PASSENGER SATISFACTION INDICATORS | FY Q3 | Domestic terminal: Availability of washrooms/toilets</v>
      </c>
    </row>
    <row r="8072" spans="1:14">
      <c r="A8072" t="s">
        <v>3</v>
      </c>
      <c r="B8072">
        <v>2011</v>
      </c>
      <c r="C8072" t="s">
        <v>5088</v>
      </c>
      <c r="D8072" t="s">
        <v>81</v>
      </c>
      <c r="E8072" t="s">
        <v>81</v>
      </c>
      <c r="F8072" t="s">
        <v>5097</v>
      </c>
      <c r="G8072">
        <v>20</v>
      </c>
      <c r="H8072" t="s">
        <v>5125</v>
      </c>
      <c r="I8072">
        <v>2011</v>
      </c>
      <c r="J8072" t="s">
        <v>5091</v>
      </c>
      <c r="K8072" t="s">
        <v>7119</v>
      </c>
      <c r="L8072">
        <v>3.939130435</v>
      </c>
      <c r="M8072" s="10" t="str">
        <f>Data[[#This Row],[schedule]]&amp;" | "&amp;Data[[#This Row],[section]]</f>
        <v xml:space="preserve">SCHEDULE 14: REPORT ON PASSENGER SATISFACTION INDICATORS | </v>
      </c>
      <c r="N8072" s="10" t="str">
        <f t="shared" si="128"/>
        <v>SCHEDULE 14: REPORT ON PASSENGER SATISFACTION INDICATORS | FY Q4 | Domestic terminal: Availability of washrooms/toilets</v>
      </c>
    </row>
    <row r="8073" spans="1:14">
      <c r="A8073" t="s">
        <v>3</v>
      </c>
      <c r="B8073">
        <v>2011</v>
      </c>
      <c r="C8073" t="s">
        <v>5088</v>
      </c>
      <c r="D8073" t="s">
        <v>81</v>
      </c>
      <c r="E8073" t="s">
        <v>81</v>
      </c>
      <c r="F8073" t="s">
        <v>5099</v>
      </c>
      <c r="G8073">
        <v>20</v>
      </c>
      <c r="H8073" t="s">
        <v>5125</v>
      </c>
      <c r="I8073">
        <v>2011</v>
      </c>
      <c r="J8073" t="s">
        <v>5091</v>
      </c>
      <c r="K8073" t="s">
        <v>7120</v>
      </c>
      <c r="L8073">
        <v>3.8770683856249999</v>
      </c>
      <c r="M8073" s="10" t="str">
        <f>Data[[#This Row],[schedule]]&amp;" | "&amp;Data[[#This Row],[section]]</f>
        <v xml:space="preserve">SCHEDULE 14: REPORT ON PASSENGER SATISFACTION INDICATORS | </v>
      </c>
      <c r="N8073" s="10" t="str">
        <f t="shared" si="128"/>
        <v>SCHEDULE 14: REPORT ON PASSENGER SATISFACTION INDICATORS | Annual average | Domestic terminal: Availability of washrooms/toilets</v>
      </c>
    </row>
    <row r="8074" spans="1:14">
      <c r="A8074" t="s">
        <v>3</v>
      </c>
      <c r="B8074">
        <v>2011</v>
      </c>
      <c r="C8074" t="s">
        <v>5088</v>
      </c>
      <c r="D8074" t="s">
        <v>81</v>
      </c>
      <c r="E8074" t="s">
        <v>81</v>
      </c>
      <c r="F8074" t="s">
        <v>5089</v>
      </c>
      <c r="G8074">
        <v>21</v>
      </c>
      <c r="H8074" t="s">
        <v>5129</v>
      </c>
      <c r="I8074">
        <v>2011</v>
      </c>
      <c r="J8074" t="s">
        <v>5091</v>
      </c>
      <c r="K8074" t="s">
        <v>7121</v>
      </c>
      <c r="L8074">
        <v>3.7625000000000002</v>
      </c>
      <c r="M8074" s="10" t="str">
        <f>Data[[#This Row],[schedule]]&amp;" | "&amp;Data[[#This Row],[section]]</f>
        <v xml:space="preserve">SCHEDULE 14: REPORT ON PASSENGER SATISFACTION INDICATORS | </v>
      </c>
      <c r="N8074" s="10" t="str">
        <f t="shared" si="128"/>
        <v>SCHEDULE 14: REPORT ON PASSENGER SATISFACTION INDICATORS | FY Q1 | Domestic terminal: Cleanliness of washrooms/toilets</v>
      </c>
    </row>
    <row r="8075" spans="1:14">
      <c r="A8075" t="s">
        <v>3</v>
      </c>
      <c r="B8075">
        <v>2011</v>
      </c>
      <c r="C8075" t="s">
        <v>5088</v>
      </c>
      <c r="D8075" t="s">
        <v>81</v>
      </c>
      <c r="E8075" t="s">
        <v>81</v>
      </c>
      <c r="F8075" t="s">
        <v>5093</v>
      </c>
      <c r="G8075">
        <v>21</v>
      </c>
      <c r="H8075" t="s">
        <v>5129</v>
      </c>
      <c r="I8075">
        <v>2011</v>
      </c>
      <c r="J8075" t="s">
        <v>5091</v>
      </c>
      <c r="K8075" t="s">
        <v>7122</v>
      </c>
      <c r="L8075">
        <v>3.7735849056999999</v>
      </c>
      <c r="M8075" s="10" t="str">
        <f>Data[[#This Row],[schedule]]&amp;" | "&amp;Data[[#This Row],[section]]</f>
        <v xml:space="preserve">SCHEDULE 14: REPORT ON PASSENGER SATISFACTION INDICATORS | </v>
      </c>
      <c r="N8075" s="10" t="str">
        <f t="shared" si="128"/>
        <v>SCHEDULE 14: REPORT ON PASSENGER SATISFACTION INDICATORS | FY Q2 | Domestic terminal: Cleanliness of washrooms/toilets</v>
      </c>
    </row>
    <row r="8076" spans="1:14">
      <c r="A8076" t="s">
        <v>3</v>
      </c>
      <c r="B8076">
        <v>2011</v>
      </c>
      <c r="C8076" t="s">
        <v>5088</v>
      </c>
      <c r="D8076" t="s">
        <v>81</v>
      </c>
      <c r="E8076" t="s">
        <v>81</v>
      </c>
      <c r="F8076" t="s">
        <v>5095</v>
      </c>
      <c r="G8076">
        <v>21</v>
      </c>
      <c r="H8076" t="s">
        <v>5129</v>
      </c>
      <c r="I8076">
        <v>2011</v>
      </c>
      <c r="J8076" t="s">
        <v>5091</v>
      </c>
      <c r="K8076" t="s">
        <v>7123</v>
      </c>
      <c r="L8076">
        <v>3.8490566039999998</v>
      </c>
      <c r="M8076" s="10" t="str">
        <f>Data[[#This Row],[schedule]]&amp;" | "&amp;Data[[#This Row],[section]]</f>
        <v xml:space="preserve">SCHEDULE 14: REPORT ON PASSENGER SATISFACTION INDICATORS | </v>
      </c>
      <c r="N8076" s="10" t="str">
        <f t="shared" si="128"/>
        <v>SCHEDULE 14: REPORT ON PASSENGER SATISFACTION INDICATORS | FY Q3 | Domestic terminal: Cleanliness of washrooms/toilets</v>
      </c>
    </row>
    <row r="8077" spans="1:14">
      <c r="A8077" t="s">
        <v>3</v>
      </c>
      <c r="B8077">
        <v>2011</v>
      </c>
      <c r="C8077" t="s">
        <v>5088</v>
      </c>
      <c r="D8077" t="s">
        <v>81</v>
      </c>
      <c r="E8077" t="s">
        <v>81</v>
      </c>
      <c r="F8077" t="s">
        <v>5097</v>
      </c>
      <c r="G8077">
        <v>21</v>
      </c>
      <c r="H8077" t="s">
        <v>5129</v>
      </c>
      <c r="I8077">
        <v>2011</v>
      </c>
      <c r="J8077" t="s">
        <v>5091</v>
      </c>
      <c r="K8077" t="s">
        <v>7124</v>
      </c>
      <c r="L8077">
        <v>3.745614035</v>
      </c>
      <c r="M8077" s="10" t="str">
        <f>Data[[#This Row],[schedule]]&amp;" | "&amp;Data[[#This Row],[section]]</f>
        <v xml:space="preserve">SCHEDULE 14: REPORT ON PASSENGER SATISFACTION INDICATORS | </v>
      </c>
      <c r="N8077" s="10" t="str">
        <f t="shared" si="128"/>
        <v>SCHEDULE 14: REPORT ON PASSENGER SATISFACTION INDICATORS | FY Q4 | Domestic terminal: Cleanliness of washrooms/toilets</v>
      </c>
    </row>
    <row r="8078" spans="1:14">
      <c r="A8078" t="s">
        <v>3</v>
      </c>
      <c r="B8078">
        <v>2011</v>
      </c>
      <c r="C8078" t="s">
        <v>5088</v>
      </c>
      <c r="D8078" t="s">
        <v>81</v>
      </c>
      <c r="E8078" t="s">
        <v>81</v>
      </c>
      <c r="F8078" t="s">
        <v>5099</v>
      </c>
      <c r="G8078">
        <v>21</v>
      </c>
      <c r="H8078" t="s">
        <v>5129</v>
      </c>
      <c r="I8078">
        <v>2011</v>
      </c>
      <c r="J8078" t="s">
        <v>5091</v>
      </c>
      <c r="K8078" t="s">
        <v>7125</v>
      </c>
      <c r="L8078">
        <v>3.7826888861499999</v>
      </c>
      <c r="M8078" s="10" t="str">
        <f>Data[[#This Row],[schedule]]&amp;" | "&amp;Data[[#This Row],[section]]</f>
        <v xml:space="preserve">SCHEDULE 14: REPORT ON PASSENGER SATISFACTION INDICATORS | </v>
      </c>
      <c r="N8078" s="10" t="str">
        <f t="shared" si="128"/>
        <v>SCHEDULE 14: REPORT ON PASSENGER SATISFACTION INDICATORS | Annual average | Domestic terminal: Cleanliness of washrooms/toilets</v>
      </c>
    </row>
    <row r="8079" spans="1:14">
      <c r="A8079" t="s">
        <v>3</v>
      </c>
      <c r="B8079">
        <v>2011</v>
      </c>
      <c r="C8079" t="s">
        <v>5088</v>
      </c>
      <c r="D8079" t="s">
        <v>81</v>
      </c>
      <c r="E8079" t="s">
        <v>81</v>
      </c>
      <c r="F8079" t="s">
        <v>5089</v>
      </c>
      <c r="G8079">
        <v>22</v>
      </c>
      <c r="H8079" t="s">
        <v>5133</v>
      </c>
      <c r="I8079">
        <v>2011</v>
      </c>
      <c r="J8079" t="s">
        <v>5091</v>
      </c>
      <c r="K8079" t="s">
        <v>7126</v>
      </c>
      <c r="L8079">
        <v>3.5193370166000002</v>
      </c>
      <c r="M8079" s="10" t="str">
        <f>Data[[#This Row],[schedule]]&amp;" | "&amp;Data[[#This Row],[section]]</f>
        <v xml:space="preserve">SCHEDULE 14: REPORT ON PASSENGER SATISFACTION INDICATORS | </v>
      </c>
      <c r="N8079" s="10" t="str">
        <f t="shared" si="128"/>
        <v>SCHEDULE 14: REPORT ON PASSENGER SATISFACTION INDICATORS | FY Q1 | Domestic terminal: Comfort of waiting/gate areas</v>
      </c>
    </row>
    <row r="8080" spans="1:14">
      <c r="A8080" t="s">
        <v>3</v>
      </c>
      <c r="B8080">
        <v>2011</v>
      </c>
      <c r="C8080" t="s">
        <v>5088</v>
      </c>
      <c r="D8080" t="s">
        <v>81</v>
      </c>
      <c r="E8080" t="s">
        <v>81</v>
      </c>
      <c r="F8080" t="s">
        <v>5093</v>
      </c>
      <c r="G8080">
        <v>22</v>
      </c>
      <c r="H8080" t="s">
        <v>5133</v>
      </c>
      <c r="I8080">
        <v>2011</v>
      </c>
      <c r="J8080" t="s">
        <v>5091</v>
      </c>
      <c r="K8080" t="s">
        <v>7127</v>
      </c>
      <c r="L8080">
        <v>3.5815217390999998</v>
      </c>
      <c r="M8080" s="10" t="str">
        <f>Data[[#This Row],[schedule]]&amp;" | "&amp;Data[[#This Row],[section]]</f>
        <v xml:space="preserve">SCHEDULE 14: REPORT ON PASSENGER SATISFACTION INDICATORS | </v>
      </c>
      <c r="N8080" s="10" t="str">
        <f t="shared" si="128"/>
        <v>SCHEDULE 14: REPORT ON PASSENGER SATISFACTION INDICATORS | FY Q2 | Domestic terminal: Comfort of waiting/gate areas</v>
      </c>
    </row>
    <row r="8081" spans="1:14">
      <c r="A8081" t="s">
        <v>3</v>
      </c>
      <c r="B8081">
        <v>2011</v>
      </c>
      <c r="C8081" t="s">
        <v>5088</v>
      </c>
      <c r="D8081" t="s">
        <v>81</v>
      </c>
      <c r="E8081" t="s">
        <v>81</v>
      </c>
      <c r="F8081" t="s">
        <v>5095</v>
      </c>
      <c r="G8081">
        <v>22</v>
      </c>
      <c r="H8081" t="s">
        <v>5133</v>
      </c>
      <c r="I8081">
        <v>2011</v>
      </c>
      <c r="J8081" t="s">
        <v>5091</v>
      </c>
      <c r="K8081" t="s">
        <v>7128</v>
      </c>
      <c r="L8081">
        <v>3.574585635</v>
      </c>
      <c r="M8081" s="10" t="str">
        <f>Data[[#This Row],[schedule]]&amp;" | "&amp;Data[[#This Row],[section]]</f>
        <v xml:space="preserve">SCHEDULE 14: REPORT ON PASSENGER SATISFACTION INDICATORS | </v>
      </c>
      <c r="N8081" s="10" t="str">
        <f t="shared" si="128"/>
        <v>SCHEDULE 14: REPORT ON PASSENGER SATISFACTION INDICATORS | FY Q3 | Domestic terminal: Comfort of waiting/gate areas</v>
      </c>
    </row>
    <row r="8082" spans="1:14">
      <c r="A8082" t="s">
        <v>3</v>
      </c>
      <c r="B8082">
        <v>2011</v>
      </c>
      <c r="C8082" t="s">
        <v>5088</v>
      </c>
      <c r="D8082" t="s">
        <v>81</v>
      </c>
      <c r="E8082" t="s">
        <v>81</v>
      </c>
      <c r="F8082" t="s">
        <v>5097</v>
      </c>
      <c r="G8082">
        <v>22</v>
      </c>
      <c r="H8082" t="s">
        <v>5133</v>
      </c>
      <c r="I8082">
        <v>2011</v>
      </c>
      <c r="J8082" t="s">
        <v>5091</v>
      </c>
      <c r="K8082" t="s">
        <v>7129</v>
      </c>
      <c r="L8082">
        <v>3.5639097739999999</v>
      </c>
      <c r="M8082" s="10" t="str">
        <f>Data[[#This Row],[schedule]]&amp;" | "&amp;Data[[#This Row],[section]]</f>
        <v xml:space="preserve">SCHEDULE 14: REPORT ON PASSENGER SATISFACTION INDICATORS | </v>
      </c>
      <c r="N8082" s="10" t="str">
        <f t="shared" si="128"/>
        <v>SCHEDULE 14: REPORT ON PASSENGER SATISFACTION INDICATORS | FY Q4 | Domestic terminal: Comfort of waiting/gate areas</v>
      </c>
    </row>
    <row r="8083" spans="1:14">
      <c r="A8083" t="s">
        <v>3</v>
      </c>
      <c r="B8083">
        <v>2011</v>
      </c>
      <c r="C8083" t="s">
        <v>5088</v>
      </c>
      <c r="D8083" t="s">
        <v>81</v>
      </c>
      <c r="E8083" t="s">
        <v>81</v>
      </c>
      <c r="F8083" t="s">
        <v>5099</v>
      </c>
      <c r="G8083">
        <v>22</v>
      </c>
      <c r="H8083" t="s">
        <v>5133</v>
      </c>
      <c r="I8083">
        <v>2011</v>
      </c>
      <c r="J8083" t="s">
        <v>5091</v>
      </c>
      <c r="K8083" t="s">
        <v>7130</v>
      </c>
      <c r="L8083">
        <v>3.559838541375</v>
      </c>
      <c r="M8083" s="10" t="str">
        <f>Data[[#This Row],[schedule]]&amp;" | "&amp;Data[[#This Row],[section]]</f>
        <v xml:space="preserve">SCHEDULE 14: REPORT ON PASSENGER SATISFACTION INDICATORS | </v>
      </c>
      <c r="N8083" s="10" t="str">
        <f t="shared" si="128"/>
        <v>SCHEDULE 14: REPORT ON PASSENGER SATISFACTION INDICATORS | Annual average | Domestic terminal: Comfort of waiting/gate areas</v>
      </c>
    </row>
    <row r="8084" spans="1:14">
      <c r="A8084" t="s">
        <v>3</v>
      </c>
      <c r="B8084">
        <v>2011</v>
      </c>
      <c r="C8084" t="s">
        <v>5088</v>
      </c>
      <c r="D8084" t="s">
        <v>81</v>
      </c>
      <c r="E8084" t="s">
        <v>81</v>
      </c>
      <c r="F8084" t="s">
        <v>5089</v>
      </c>
      <c r="G8084">
        <v>23</v>
      </c>
      <c r="H8084" t="s">
        <v>5138</v>
      </c>
      <c r="I8084">
        <v>2011</v>
      </c>
      <c r="J8084" t="s">
        <v>5091</v>
      </c>
      <c r="K8084" t="s">
        <v>7131</v>
      </c>
      <c r="L8084">
        <v>4.0489130434999998</v>
      </c>
      <c r="M8084" s="10" t="str">
        <f>Data[[#This Row],[schedule]]&amp;" | "&amp;Data[[#This Row],[section]]</f>
        <v xml:space="preserve">SCHEDULE 14: REPORT ON PASSENGER SATISFACTION INDICATORS | </v>
      </c>
      <c r="N8084" s="10" t="str">
        <f t="shared" si="128"/>
        <v>SCHEDULE 14: REPORT ON PASSENGER SATISFACTION INDICATORS | FY Q1 | Domestic terminal: Cleanliness of airport terminal</v>
      </c>
    </row>
    <row r="8085" spans="1:14">
      <c r="A8085" t="s">
        <v>3</v>
      </c>
      <c r="B8085">
        <v>2011</v>
      </c>
      <c r="C8085" t="s">
        <v>5088</v>
      </c>
      <c r="D8085" t="s">
        <v>81</v>
      </c>
      <c r="E8085" t="s">
        <v>81</v>
      </c>
      <c r="F8085" t="s">
        <v>5093</v>
      </c>
      <c r="G8085">
        <v>23</v>
      </c>
      <c r="H8085" t="s">
        <v>5138</v>
      </c>
      <c r="I8085">
        <v>2011</v>
      </c>
      <c r="J8085" t="s">
        <v>5091</v>
      </c>
      <c r="K8085" t="s">
        <v>7132</v>
      </c>
      <c r="L8085">
        <v>4.0531914893999996</v>
      </c>
      <c r="M8085" s="10" t="str">
        <f>Data[[#This Row],[schedule]]&amp;" | "&amp;Data[[#This Row],[section]]</f>
        <v xml:space="preserve">SCHEDULE 14: REPORT ON PASSENGER SATISFACTION INDICATORS | </v>
      </c>
      <c r="N8085" s="10" t="str">
        <f t="shared" ref="N8085:N8148" si="129">SUBSTITUTE(SUBSTITUTE(SUBSTITUTE(C8085&amp;" | "&amp;D8085&amp;" | "&amp;E8085&amp;" | "&amp;F8085&amp;" | "&amp;H8085," |  |  | "," | ")," |  |  | "," | ")," |  | "," | ")</f>
        <v>SCHEDULE 14: REPORT ON PASSENGER SATISFACTION INDICATORS | FY Q2 | Domestic terminal: Cleanliness of airport terminal</v>
      </c>
    </row>
    <row r="8086" spans="1:14">
      <c r="A8086" t="s">
        <v>3</v>
      </c>
      <c r="B8086">
        <v>2011</v>
      </c>
      <c r="C8086" t="s">
        <v>5088</v>
      </c>
      <c r="D8086" t="s">
        <v>81</v>
      </c>
      <c r="E8086" t="s">
        <v>81</v>
      </c>
      <c r="F8086" t="s">
        <v>5095</v>
      </c>
      <c r="G8086">
        <v>23</v>
      </c>
      <c r="H8086" t="s">
        <v>5138</v>
      </c>
      <c r="I8086">
        <v>2011</v>
      </c>
      <c r="J8086" t="s">
        <v>5091</v>
      </c>
      <c r="K8086" t="s">
        <v>5139</v>
      </c>
      <c r="L8086">
        <v>4.2</v>
      </c>
      <c r="M8086" s="10" t="str">
        <f>Data[[#This Row],[schedule]]&amp;" | "&amp;Data[[#This Row],[section]]</f>
        <v xml:space="preserve">SCHEDULE 14: REPORT ON PASSENGER SATISFACTION INDICATORS | </v>
      </c>
      <c r="N8086" s="10" t="str">
        <f t="shared" si="129"/>
        <v>SCHEDULE 14: REPORT ON PASSENGER SATISFACTION INDICATORS | FY Q3 | Domestic terminal: Cleanliness of airport terminal</v>
      </c>
    </row>
    <row r="8087" spans="1:14">
      <c r="A8087" t="s">
        <v>3</v>
      </c>
      <c r="B8087">
        <v>2011</v>
      </c>
      <c r="C8087" t="s">
        <v>5088</v>
      </c>
      <c r="D8087" t="s">
        <v>81</v>
      </c>
      <c r="E8087" t="s">
        <v>81</v>
      </c>
      <c r="F8087" t="s">
        <v>5097</v>
      </c>
      <c r="G8087">
        <v>23</v>
      </c>
      <c r="H8087" t="s">
        <v>5138</v>
      </c>
      <c r="I8087">
        <v>2011</v>
      </c>
      <c r="J8087" t="s">
        <v>5091</v>
      </c>
      <c r="K8087" t="s">
        <v>7133</v>
      </c>
      <c r="L8087">
        <v>4.1029411759999999</v>
      </c>
      <c r="M8087" s="10" t="str">
        <f>Data[[#This Row],[schedule]]&amp;" | "&amp;Data[[#This Row],[section]]</f>
        <v xml:space="preserve">SCHEDULE 14: REPORT ON PASSENGER SATISFACTION INDICATORS | </v>
      </c>
      <c r="N8087" s="10" t="str">
        <f t="shared" si="129"/>
        <v>SCHEDULE 14: REPORT ON PASSENGER SATISFACTION INDICATORS | FY Q4 | Domestic terminal: Cleanliness of airport terminal</v>
      </c>
    </row>
    <row r="8088" spans="1:14">
      <c r="A8088" t="s">
        <v>3</v>
      </c>
      <c r="B8088">
        <v>2011</v>
      </c>
      <c r="C8088" t="s">
        <v>5088</v>
      </c>
      <c r="D8088" t="s">
        <v>81</v>
      </c>
      <c r="E8088" t="s">
        <v>81</v>
      </c>
      <c r="F8088" t="s">
        <v>5099</v>
      </c>
      <c r="G8088">
        <v>23</v>
      </c>
      <c r="H8088" t="s">
        <v>5138</v>
      </c>
      <c r="I8088">
        <v>2011</v>
      </c>
      <c r="J8088" t="s">
        <v>5091</v>
      </c>
      <c r="K8088" t="s">
        <v>7134</v>
      </c>
      <c r="L8088">
        <v>4.1012614273499999</v>
      </c>
      <c r="M8088" s="10" t="str">
        <f>Data[[#This Row],[schedule]]&amp;" | "&amp;Data[[#This Row],[section]]</f>
        <v xml:space="preserve">SCHEDULE 14: REPORT ON PASSENGER SATISFACTION INDICATORS | </v>
      </c>
      <c r="N8088" s="10" t="str">
        <f t="shared" si="129"/>
        <v>SCHEDULE 14: REPORT ON PASSENGER SATISFACTION INDICATORS | Annual average | Domestic terminal: Cleanliness of airport terminal</v>
      </c>
    </row>
    <row r="8089" spans="1:14">
      <c r="A8089" t="s">
        <v>3</v>
      </c>
      <c r="B8089">
        <v>2011</v>
      </c>
      <c r="C8089" t="s">
        <v>5088</v>
      </c>
      <c r="D8089" t="s">
        <v>81</v>
      </c>
      <c r="E8089" t="s">
        <v>81</v>
      </c>
      <c r="F8089" t="s">
        <v>5089</v>
      </c>
      <c r="G8089">
        <v>24</v>
      </c>
      <c r="H8089" t="s">
        <v>5143</v>
      </c>
      <c r="I8089">
        <v>2011</v>
      </c>
      <c r="J8089" t="s">
        <v>5091</v>
      </c>
      <c r="K8089" t="s">
        <v>7135</v>
      </c>
      <c r="L8089">
        <v>3.7</v>
      </c>
      <c r="M8089" s="10" t="str">
        <f>Data[[#This Row],[schedule]]&amp;" | "&amp;Data[[#This Row],[section]]</f>
        <v xml:space="preserve">SCHEDULE 14: REPORT ON PASSENGER SATISFACTION INDICATORS | </v>
      </c>
      <c r="N8089" s="10" t="str">
        <f t="shared" si="129"/>
        <v>SCHEDULE 14: REPORT ON PASSENGER SATISFACTION INDICATORS | FY Q1 | Domestic terminal: Ambience of the airport</v>
      </c>
    </row>
    <row r="8090" spans="1:14">
      <c r="A8090" t="s">
        <v>3</v>
      </c>
      <c r="B8090">
        <v>2011</v>
      </c>
      <c r="C8090" t="s">
        <v>5088</v>
      </c>
      <c r="D8090" t="s">
        <v>81</v>
      </c>
      <c r="E8090" t="s">
        <v>81</v>
      </c>
      <c r="F8090" t="s">
        <v>5093</v>
      </c>
      <c r="G8090">
        <v>24</v>
      </c>
      <c r="H8090" t="s">
        <v>5143</v>
      </c>
      <c r="I8090">
        <v>2011</v>
      </c>
      <c r="J8090" t="s">
        <v>5091</v>
      </c>
      <c r="K8090" t="s">
        <v>7136</v>
      </c>
      <c r="L8090">
        <v>3.7783783783999998</v>
      </c>
      <c r="M8090" s="10" t="str">
        <f>Data[[#This Row],[schedule]]&amp;" | "&amp;Data[[#This Row],[section]]</f>
        <v xml:space="preserve">SCHEDULE 14: REPORT ON PASSENGER SATISFACTION INDICATORS | </v>
      </c>
      <c r="N8090" s="10" t="str">
        <f t="shared" si="129"/>
        <v>SCHEDULE 14: REPORT ON PASSENGER SATISFACTION INDICATORS | FY Q2 | Domestic terminal: Ambience of the airport</v>
      </c>
    </row>
    <row r="8091" spans="1:14">
      <c r="A8091" t="s">
        <v>3</v>
      </c>
      <c r="B8091">
        <v>2011</v>
      </c>
      <c r="C8091" t="s">
        <v>5088</v>
      </c>
      <c r="D8091" t="s">
        <v>81</v>
      </c>
      <c r="E8091" t="s">
        <v>81</v>
      </c>
      <c r="F8091" t="s">
        <v>5095</v>
      </c>
      <c r="G8091">
        <v>24</v>
      </c>
      <c r="H8091" t="s">
        <v>5143</v>
      </c>
      <c r="I8091">
        <v>2011</v>
      </c>
      <c r="J8091" t="s">
        <v>5091</v>
      </c>
      <c r="K8091" t="s">
        <v>7137</v>
      </c>
      <c r="L8091">
        <v>3.938202247</v>
      </c>
      <c r="M8091" s="10" t="str">
        <f>Data[[#This Row],[schedule]]&amp;" | "&amp;Data[[#This Row],[section]]</f>
        <v xml:space="preserve">SCHEDULE 14: REPORT ON PASSENGER SATISFACTION INDICATORS | </v>
      </c>
      <c r="N8091" s="10" t="str">
        <f t="shared" si="129"/>
        <v>SCHEDULE 14: REPORT ON PASSENGER SATISFACTION INDICATORS | FY Q3 | Domestic terminal: Ambience of the airport</v>
      </c>
    </row>
    <row r="8092" spans="1:14">
      <c r="A8092" t="s">
        <v>3</v>
      </c>
      <c r="B8092">
        <v>2011</v>
      </c>
      <c r="C8092" t="s">
        <v>5088</v>
      </c>
      <c r="D8092" t="s">
        <v>81</v>
      </c>
      <c r="E8092" t="s">
        <v>81</v>
      </c>
      <c r="F8092" t="s">
        <v>5097</v>
      </c>
      <c r="G8092">
        <v>24</v>
      </c>
      <c r="H8092" t="s">
        <v>5143</v>
      </c>
      <c r="I8092">
        <v>2011</v>
      </c>
      <c r="J8092" t="s">
        <v>5091</v>
      </c>
      <c r="K8092" t="s">
        <v>7138</v>
      </c>
      <c r="L8092">
        <v>3.77443609</v>
      </c>
      <c r="M8092" s="10" t="str">
        <f>Data[[#This Row],[schedule]]&amp;" | "&amp;Data[[#This Row],[section]]</f>
        <v xml:space="preserve">SCHEDULE 14: REPORT ON PASSENGER SATISFACTION INDICATORS | </v>
      </c>
      <c r="N8092" s="10" t="str">
        <f t="shared" si="129"/>
        <v>SCHEDULE 14: REPORT ON PASSENGER SATISFACTION INDICATORS | FY Q4 | Domestic terminal: Ambience of the airport</v>
      </c>
    </row>
    <row r="8093" spans="1:14">
      <c r="A8093" t="s">
        <v>3</v>
      </c>
      <c r="B8093">
        <v>2011</v>
      </c>
      <c r="C8093" t="s">
        <v>5088</v>
      </c>
      <c r="D8093" t="s">
        <v>81</v>
      </c>
      <c r="E8093" t="s">
        <v>81</v>
      </c>
      <c r="F8093" t="s">
        <v>5099</v>
      </c>
      <c r="G8093">
        <v>24</v>
      </c>
      <c r="H8093" t="s">
        <v>5143</v>
      </c>
      <c r="I8093">
        <v>2011</v>
      </c>
      <c r="J8093" t="s">
        <v>5091</v>
      </c>
      <c r="K8093" t="s">
        <v>7139</v>
      </c>
      <c r="L8093">
        <v>3.79775417895</v>
      </c>
      <c r="M8093" s="10" t="str">
        <f>Data[[#This Row],[schedule]]&amp;" | "&amp;Data[[#This Row],[section]]</f>
        <v xml:space="preserve">SCHEDULE 14: REPORT ON PASSENGER SATISFACTION INDICATORS | </v>
      </c>
      <c r="N8093" s="10" t="str">
        <f t="shared" si="129"/>
        <v>SCHEDULE 14: REPORT ON PASSENGER SATISFACTION INDICATORS | Annual average | Domestic terminal: Ambience of the airport</v>
      </c>
    </row>
    <row r="8094" spans="1:14">
      <c r="A8094" t="s">
        <v>3</v>
      </c>
      <c r="B8094">
        <v>2011</v>
      </c>
      <c r="C8094" t="s">
        <v>5088</v>
      </c>
      <c r="D8094" t="s">
        <v>81</v>
      </c>
      <c r="E8094" t="s">
        <v>81</v>
      </c>
      <c r="F8094" t="s">
        <v>5089</v>
      </c>
      <c r="G8094">
        <v>25</v>
      </c>
      <c r="H8094" t="s">
        <v>5149</v>
      </c>
      <c r="I8094">
        <v>2011</v>
      </c>
      <c r="J8094" t="s">
        <v>5091</v>
      </c>
      <c r="K8094" t="s">
        <v>7140</v>
      </c>
      <c r="L8094">
        <v>4.2795031055999999</v>
      </c>
      <c r="M8094" s="10" t="str">
        <f>Data[[#This Row],[schedule]]&amp;" | "&amp;Data[[#This Row],[section]]</f>
        <v xml:space="preserve">SCHEDULE 14: REPORT ON PASSENGER SATISFACTION INDICATORS | </v>
      </c>
      <c r="N8094" s="10" t="str">
        <f t="shared" si="129"/>
        <v>SCHEDULE 14: REPORT ON PASSENGER SATISFACTION INDICATORS | FY Q1 | Domestic terminal: Security inspection waiting time</v>
      </c>
    </row>
    <row r="8095" spans="1:14">
      <c r="A8095" t="s">
        <v>3</v>
      </c>
      <c r="B8095">
        <v>2011</v>
      </c>
      <c r="C8095" t="s">
        <v>5088</v>
      </c>
      <c r="D8095" t="s">
        <v>81</v>
      </c>
      <c r="E8095" t="s">
        <v>81</v>
      </c>
      <c r="F8095" t="s">
        <v>5093</v>
      </c>
      <c r="G8095">
        <v>25</v>
      </c>
      <c r="H8095" t="s">
        <v>5149</v>
      </c>
      <c r="I8095">
        <v>2011</v>
      </c>
      <c r="J8095" t="s">
        <v>5091</v>
      </c>
      <c r="K8095" t="s">
        <v>7141</v>
      </c>
      <c r="L8095">
        <v>4.1974522292999996</v>
      </c>
      <c r="M8095" s="10" t="str">
        <f>Data[[#This Row],[schedule]]&amp;" | "&amp;Data[[#This Row],[section]]</f>
        <v xml:space="preserve">SCHEDULE 14: REPORT ON PASSENGER SATISFACTION INDICATORS | </v>
      </c>
      <c r="N8095" s="10" t="str">
        <f t="shared" si="129"/>
        <v>SCHEDULE 14: REPORT ON PASSENGER SATISFACTION INDICATORS | FY Q2 | Domestic terminal: Security inspection waiting time</v>
      </c>
    </row>
    <row r="8096" spans="1:14">
      <c r="A8096" t="s">
        <v>3</v>
      </c>
      <c r="B8096">
        <v>2011</v>
      </c>
      <c r="C8096" t="s">
        <v>5088</v>
      </c>
      <c r="D8096" t="s">
        <v>81</v>
      </c>
      <c r="E8096" t="s">
        <v>81</v>
      </c>
      <c r="F8096" t="s">
        <v>5095</v>
      </c>
      <c r="G8096">
        <v>25</v>
      </c>
      <c r="H8096" t="s">
        <v>5149</v>
      </c>
      <c r="I8096">
        <v>2011</v>
      </c>
      <c r="J8096" t="s">
        <v>5091</v>
      </c>
      <c r="K8096" t="s">
        <v>7142</v>
      </c>
      <c r="L8096">
        <v>4.3246753250000003</v>
      </c>
      <c r="M8096" s="10" t="str">
        <f>Data[[#This Row],[schedule]]&amp;" | "&amp;Data[[#This Row],[section]]</f>
        <v xml:space="preserve">SCHEDULE 14: REPORT ON PASSENGER SATISFACTION INDICATORS | </v>
      </c>
      <c r="N8096" s="10" t="str">
        <f t="shared" si="129"/>
        <v>SCHEDULE 14: REPORT ON PASSENGER SATISFACTION INDICATORS | FY Q3 | Domestic terminal: Security inspection waiting time</v>
      </c>
    </row>
    <row r="8097" spans="1:14">
      <c r="A8097" t="s">
        <v>3</v>
      </c>
      <c r="B8097">
        <v>2011</v>
      </c>
      <c r="C8097" t="s">
        <v>5088</v>
      </c>
      <c r="D8097" t="s">
        <v>81</v>
      </c>
      <c r="E8097" t="s">
        <v>81</v>
      </c>
      <c r="F8097" t="s">
        <v>5097</v>
      </c>
      <c r="G8097">
        <v>25</v>
      </c>
      <c r="H8097" t="s">
        <v>5149</v>
      </c>
      <c r="I8097">
        <v>2011</v>
      </c>
      <c r="J8097" t="s">
        <v>5091</v>
      </c>
      <c r="K8097" t="s">
        <v>7143</v>
      </c>
      <c r="L8097">
        <v>4.3214285710000002</v>
      </c>
      <c r="M8097" s="10" t="str">
        <f>Data[[#This Row],[schedule]]&amp;" | "&amp;Data[[#This Row],[section]]</f>
        <v xml:space="preserve">SCHEDULE 14: REPORT ON PASSENGER SATISFACTION INDICATORS | </v>
      </c>
      <c r="N8097" s="10" t="str">
        <f t="shared" si="129"/>
        <v>SCHEDULE 14: REPORT ON PASSENGER SATISFACTION INDICATORS | FY Q4 | Domestic terminal: Security inspection waiting time</v>
      </c>
    </row>
    <row r="8098" spans="1:14">
      <c r="A8098" t="s">
        <v>3</v>
      </c>
      <c r="B8098">
        <v>2011</v>
      </c>
      <c r="C8098" t="s">
        <v>5088</v>
      </c>
      <c r="D8098" t="s">
        <v>81</v>
      </c>
      <c r="E8098" t="s">
        <v>81</v>
      </c>
      <c r="F8098" t="s">
        <v>5099</v>
      </c>
      <c r="G8098">
        <v>25</v>
      </c>
      <c r="H8098" t="s">
        <v>5149</v>
      </c>
      <c r="I8098">
        <v>2011</v>
      </c>
      <c r="J8098" t="s">
        <v>5091</v>
      </c>
      <c r="K8098" t="s">
        <v>7144</v>
      </c>
      <c r="L8098">
        <v>4.2807648077499998</v>
      </c>
      <c r="M8098" s="10" t="str">
        <f>Data[[#This Row],[schedule]]&amp;" | "&amp;Data[[#This Row],[section]]</f>
        <v xml:space="preserve">SCHEDULE 14: REPORT ON PASSENGER SATISFACTION INDICATORS | </v>
      </c>
      <c r="N8098" s="10" t="str">
        <f t="shared" si="129"/>
        <v>SCHEDULE 14: REPORT ON PASSENGER SATISFACTION INDICATORS | Annual average | Domestic terminal: Security inspection waiting time</v>
      </c>
    </row>
    <row r="8099" spans="1:14">
      <c r="A8099" t="s">
        <v>3</v>
      </c>
      <c r="B8099">
        <v>2011</v>
      </c>
      <c r="C8099" t="s">
        <v>5088</v>
      </c>
      <c r="D8099" t="s">
        <v>81</v>
      </c>
      <c r="E8099" t="s">
        <v>81</v>
      </c>
      <c r="F8099" t="s">
        <v>5089</v>
      </c>
      <c r="G8099">
        <v>26</v>
      </c>
      <c r="H8099" t="s">
        <v>5152</v>
      </c>
      <c r="I8099">
        <v>2011</v>
      </c>
      <c r="J8099" t="s">
        <v>5091</v>
      </c>
      <c r="K8099" t="s">
        <v>7145</v>
      </c>
      <c r="L8099">
        <v>4.4888888889</v>
      </c>
      <c r="M8099" s="10" t="str">
        <f>Data[[#This Row],[schedule]]&amp;" | "&amp;Data[[#This Row],[section]]</f>
        <v xml:space="preserve">SCHEDULE 14: REPORT ON PASSENGER SATISFACTION INDICATORS | </v>
      </c>
      <c r="N8099" s="10" t="str">
        <f t="shared" si="129"/>
        <v>SCHEDULE 14: REPORT ON PASSENGER SATISFACTION INDICATORS | FY Q1 | Domestic terminal: Check-in waiting time</v>
      </c>
    </row>
    <row r="8100" spans="1:14">
      <c r="A8100" t="s">
        <v>3</v>
      </c>
      <c r="B8100">
        <v>2011</v>
      </c>
      <c r="C8100" t="s">
        <v>5088</v>
      </c>
      <c r="D8100" t="s">
        <v>81</v>
      </c>
      <c r="E8100" t="s">
        <v>81</v>
      </c>
      <c r="F8100" t="s">
        <v>5093</v>
      </c>
      <c r="G8100">
        <v>26</v>
      </c>
      <c r="H8100" t="s">
        <v>5152</v>
      </c>
      <c r="I8100">
        <v>2011</v>
      </c>
      <c r="J8100" t="s">
        <v>5091</v>
      </c>
      <c r="K8100" t="s">
        <v>7146</v>
      </c>
      <c r="L8100">
        <v>4.3302752293999998</v>
      </c>
      <c r="M8100" s="10" t="str">
        <f>Data[[#This Row],[schedule]]&amp;" | "&amp;Data[[#This Row],[section]]</f>
        <v xml:space="preserve">SCHEDULE 14: REPORT ON PASSENGER SATISFACTION INDICATORS | </v>
      </c>
      <c r="N8100" s="10" t="str">
        <f t="shared" si="129"/>
        <v>SCHEDULE 14: REPORT ON PASSENGER SATISFACTION INDICATORS | FY Q2 | Domestic terminal: Check-in waiting time</v>
      </c>
    </row>
    <row r="8101" spans="1:14">
      <c r="A8101" t="s">
        <v>3</v>
      </c>
      <c r="B8101">
        <v>2011</v>
      </c>
      <c r="C8101" t="s">
        <v>5088</v>
      </c>
      <c r="D8101" t="s">
        <v>81</v>
      </c>
      <c r="E8101" t="s">
        <v>81</v>
      </c>
      <c r="F8101" t="s">
        <v>5095</v>
      </c>
      <c r="G8101">
        <v>26</v>
      </c>
      <c r="H8101" t="s">
        <v>5152</v>
      </c>
      <c r="I8101">
        <v>2011</v>
      </c>
      <c r="J8101" t="s">
        <v>5091</v>
      </c>
      <c r="K8101" t="s">
        <v>7147</v>
      </c>
      <c r="L8101">
        <v>4.3137254900000004</v>
      </c>
      <c r="M8101" s="10" t="str">
        <f>Data[[#This Row],[schedule]]&amp;" | "&amp;Data[[#This Row],[section]]</f>
        <v xml:space="preserve">SCHEDULE 14: REPORT ON PASSENGER SATISFACTION INDICATORS | </v>
      </c>
      <c r="N8101" s="10" t="str">
        <f t="shared" si="129"/>
        <v>SCHEDULE 14: REPORT ON PASSENGER SATISFACTION INDICATORS | FY Q3 | Domestic terminal: Check-in waiting time</v>
      </c>
    </row>
    <row r="8102" spans="1:14">
      <c r="A8102" t="s">
        <v>3</v>
      </c>
      <c r="B8102">
        <v>2011</v>
      </c>
      <c r="C8102" t="s">
        <v>5088</v>
      </c>
      <c r="D8102" t="s">
        <v>81</v>
      </c>
      <c r="E8102" t="s">
        <v>81</v>
      </c>
      <c r="F8102" t="s">
        <v>5097</v>
      </c>
      <c r="G8102">
        <v>26</v>
      </c>
      <c r="H8102" t="s">
        <v>5152</v>
      </c>
      <c r="I8102">
        <v>2011</v>
      </c>
      <c r="J8102" t="s">
        <v>5091</v>
      </c>
      <c r="K8102" t="s">
        <v>7148</v>
      </c>
      <c r="L8102">
        <v>4.4461538459999996</v>
      </c>
      <c r="M8102" s="10" t="str">
        <f>Data[[#This Row],[schedule]]&amp;" | "&amp;Data[[#This Row],[section]]</f>
        <v xml:space="preserve">SCHEDULE 14: REPORT ON PASSENGER SATISFACTION INDICATORS | </v>
      </c>
      <c r="N8102" s="10" t="str">
        <f t="shared" si="129"/>
        <v>SCHEDULE 14: REPORT ON PASSENGER SATISFACTION INDICATORS | FY Q4 | Domestic terminal: Check-in waiting time</v>
      </c>
    </row>
    <row r="8103" spans="1:14">
      <c r="A8103" t="s">
        <v>3</v>
      </c>
      <c r="B8103">
        <v>2011</v>
      </c>
      <c r="C8103" t="s">
        <v>5088</v>
      </c>
      <c r="D8103" t="s">
        <v>81</v>
      </c>
      <c r="E8103" t="s">
        <v>81</v>
      </c>
      <c r="F8103" t="s">
        <v>5099</v>
      </c>
      <c r="G8103">
        <v>26</v>
      </c>
      <c r="H8103" t="s">
        <v>5152</v>
      </c>
      <c r="I8103">
        <v>2011</v>
      </c>
      <c r="J8103" t="s">
        <v>5091</v>
      </c>
      <c r="K8103" t="s">
        <v>7149</v>
      </c>
      <c r="L8103">
        <v>4.3947608636749997</v>
      </c>
      <c r="M8103" s="10" t="str">
        <f>Data[[#This Row],[schedule]]&amp;" | "&amp;Data[[#This Row],[section]]</f>
        <v xml:space="preserve">SCHEDULE 14: REPORT ON PASSENGER SATISFACTION INDICATORS | </v>
      </c>
      <c r="N8103" s="10" t="str">
        <f t="shared" si="129"/>
        <v>SCHEDULE 14: REPORT ON PASSENGER SATISFACTION INDICATORS | Annual average | Domestic terminal: Check-in waiting time</v>
      </c>
    </row>
    <row r="8104" spans="1:14">
      <c r="A8104" t="s">
        <v>3</v>
      </c>
      <c r="B8104">
        <v>2011</v>
      </c>
      <c r="C8104" t="s">
        <v>5088</v>
      </c>
      <c r="D8104" t="s">
        <v>81</v>
      </c>
      <c r="E8104" t="s">
        <v>81</v>
      </c>
      <c r="F8104" t="s">
        <v>5089</v>
      </c>
      <c r="G8104">
        <v>27</v>
      </c>
      <c r="H8104" t="s">
        <v>5158</v>
      </c>
      <c r="I8104">
        <v>2011</v>
      </c>
      <c r="J8104" t="s">
        <v>5091</v>
      </c>
      <c r="K8104" t="s">
        <v>7150</v>
      </c>
      <c r="L8104">
        <v>4.3192771083999997</v>
      </c>
      <c r="M8104" s="10" t="str">
        <f>Data[[#This Row],[schedule]]&amp;" | "&amp;Data[[#This Row],[section]]</f>
        <v xml:space="preserve">SCHEDULE 14: REPORT ON PASSENGER SATISFACTION INDICATORS | </v>
      </c>
      <c r="N8104" s="10" t="str">
        <f t="shared" si="129"/>
        <v>SCHEDULE 14: REPORT ON PASSENGER SATISFACTION INDICATORS | FY Q1 | Domestic terminal: Feeling of being safe and secure</v>
      </c>
    </row>
    <row r="8105" spans="1:14">
      <c r="A8105" t="s">
        <v>3</v>
      </c>
      <c r="B8105">
        <v>2011</v>
      </c>
      <c r="C8105" t="s">
        <v>5088</v>
      </c>
      <c r="D8105" t="s">
        <v>81</v>
      </c>
      <c r="E8105" t="s">
        <v>81</v>
      </c>
      <c r="F8105" t="s">
        <v>5093</v>
      </c>
      <c r="G8105">
        <v>27</v>
      </c>
      <c r="H8105" t="s">
        <v>5158</v>
      </c>
      <c r="I8105">
        <v>2011</v>
      </c>
      <c r="J8105" t="s">
        <v>5091</v>
      </c>
      <c r="K8105" t="s">
        <v>7151</v>
      </c>
      <c r="L8105">
        <v>4.1904761905000001</v>
      </c>
      <c r="M8105" s="10" t="str">
        <f>Data[[#This Row],[schedule]]&amp;" | "&amp;Data[[#This Row],[section]]</f>
        <v xml:space="preserve">SCHEDULE 14: REPORT ON PASSENGER SATISFACTION INDICATORS | </v>
      </c>
      <c r="N8105" s="10" t="str">
        <f t="shared" si="129"/>
        <v>SCHEDULE 14: REPORT ON PASSENGER SATISFACTION INDICATORS | FY Q2 | Domestic terminal: Feeling of being safe and secure</v>
      </c>
    </row>
    <row r="8106" spans="1:14">
      <c r="A8106" t="s">
        <v>3</v>
      </c>
      <c r="B8106">
        <v>2011</v>
      </c>
      <c r="C8106" t="s">
        <v>5088</v>
      </c>
      <c r="D8106" t="s">
        <v>81</v>
      </c>
      <c r="E8106" t="s">
        <v>81</v>
      </c>
      <c r="F8106" t="s">
        <v>5095</v>
      </c>
      <c r="G8106">
        <v>27</v>
      </c>
      <c r="H8106" t="s">
        <v>5158</v>
      </c>
      <c r="I8106">
        <v>2011</v>
      </c>
      <c r="J8106" t="s">
        <v>5091</v>
      </c>
      <c r="K8106" t="s">
        <v>7152</v>
      </c>
      <c r="L8106">
        <v>4.3963414629999997</v>
      </c>
      <c r="M8106" s="10" t="str">
        <f>Data[[#This Row],[schedule]]&amp;" | "&amp;Data[[#This Row],[section]]</f>
        <v xml:space="preserve">SCHEDULE 14: REPORT ON PASSENGER SATISFACTION INDICATORS | </v>
      </c>
      <c r="N8106" s="10" t="str">
        <f t="shared" si="129"/>
        <v>SCHEDULE 14: REPORT ON PASSENGER SATISFACTION INDICATORS | FY Q3 | Domestic terminal: Feeling of being safe and secure</v>
      </c>
    </row>
    <row r="8107" spans="1:14">
      <c r="A8107" t="s">
        <v>3</v>
      </c>
      <c r="B8107">
        <v>2011</v>
      </c>
      <c r="C8107" t="s">
        <v>5088</v>
      </c>
      <c r="D8107" t="s">
        <v>81</v>
      </c>
      <c r="E8107" t="s">
        <v>81</v>
      </c>
      <c r="F8107" t="s">
        <v>5097</v>
      </c>
      <c r="G8107">
        <v>27</v>
      </c>
      <c r="H8107" t="s">
        <v>5158</v>
      </c>
      <c r="I8107">
        <v>2011</v>
      </c>
      <c r="J8107" t="s">
        <v>5091</v>
      </c>
      <c r="K8107" t="s">
        <v>7153</v>
      </c>
      <c r="L8107">
        <v>4.3250000000000002</v>
      </c>
      <c r="M8107" s="10" t="str">
        <f>Data[[#This Row],[schedule]]&amp;" | "&amp;Data[[#This Row],[section]]</f>
        <v xml:space="preserve">SCHEDULE 14: REPORT ON PASSENGER SATISFACTION INDICATORS | </v>
      </c>
      <c r="N8107" s="10" t="str">
        <f t="shared" si="129"/>
        <v>SCHEDULE 14: REPORT ON PASSENGER SATISFACTION INDICATORS | FY Q4 | Domestic terminal: Feeling of being safe and secure</v>
      </c>
    </row>
    <row r="8108" spans="1:14">
      <c r="A8108" t="s">
        <v>3</v>
      </c>
      <c r="B8108">
        <v>2011</v>
      </c>
      <c r="C8108" t="s">
        <v>5088</v>
      </c>
      <c r="D8108" t="s">
        <v>81</v>
      </c>
      <c r="E8108" t="s">
        <v>81</v>
      </c>
      <c r="F8108" t="s">
        <v>5099</v>
      </c>
      <c r="G8108">
        <v>27</v>
      </c>
      <c r="H8108" t="s">
        <v>5158</v>
      </c>
      <c r="I8108">
        <v>2011</v>
      </c>
      <c r="J8108" t="s">
        <v>5091</v>
      </c>
      <c r="K8108" t="s">
        <v>7154</v>
      </c>
      <c r="L8108">
        <v>4.3077736905749999</v>
      </c>
      <c r="M8108" s="10" t="str">
        <f>Data[[#This Row],[schedule]]&amp;" | "&amp;Data[[#This Row],[section]]</f>
        <v xml:space="preserve">SCHEDULE 14: REPORT ON PASSENGER SATISFACTION INDICATORS | </v>
      </c>
      <c r="N8108" s="10" t="str">
        <f t="shared" si="129"/>
        <v>SCHEDULE 14: REPORT ON PASSENGER SATISFACTION INDICATORS | Annual average | Domestic terminal: Feeling of being safe and secure</v>
      </c>
    </row>
    <row r="8109" spans="1:14">
      <c r="A8109" t="s">
        <v>3</v>
      </c>
      <c r="B8109">
        <v>2011</v>
      </c>
      <c r="C8109" t="s">
        <v>5088</v>
      </c>
      <c r="D8109" t="s">
        <v>81</v>
      </c>
      <c r="E8109" t="s">
        <v>81</v>
      </c>
      <c r="F8109" t="s">
        <v>5089</v>
      </c>
      <c r="G8109">
        <v>28</v>
      </c>
      <c r="H8109" t="s">
        <v>5160</v>
      </c>
      <c r="I8109">
        <v>2011</v>
      </c>
      <c r="J8109" t="s">
        <v>5091</v>
      </c>
      <c r="K8109" t="s">
        <v>7155</v>
      </c>
      <c r="L8109">
        <v>4.0321723973000001</v>
      </c>
      <c r="M8109" s="10" t="str">
        <f>Data[[#This Row],[schedule]]&amp;" | "&amp;Data[[#This Row],[section]]</f>
        <v xml:space="preserve">SCHEDULE 14: REPORT ON PASSENGER SATISFACTION INDICATORS | </v>
      </c>
      <c r="N8109" s="10" t="str">
        <f t="shared" si="129"/>
        <v>SCHEDULE 14: REPORT ON PASSENGER SATISFACTION INDICATORS | FY Q1 | Domestic terminal: Average survey score</v>
      </c>
    </row>
    <row r="8110" spans="1:14">
      <c r="A8110" t="s">
        <v>3</v>
      </c>
      <c r="B8110">
        <v>2011</v>
      </c>
      <c r="C8110" t="s">
        <v>5088</v>
      </c>
      <c r="D8110" t="s">
        <v>81</v>
      </c>
      <c r="E8110" t="s">
        <v>81</v>
      </c>
      <c r="F8110" t="s">
        <v>5093</v>
      </c>
      <c r="G8110">
        <v>28</v>
      </c>
      <c r="H8110" t="s">
        <v>5160</v>
      </c>
      <c r="I8110">
        <v>2011</v>
      </c>
      <c r="J8110" t="s">
        <v>5091</v>
      </c>
      <c r="K8110" t="s">
        <v>7156</v>
      </c>
      <c r="L8110">
        <v>4.0128432867857136</v>
      </c>
      <c r="M8110" s="10" t="str">
        <f>Data[[#This Row],[schedule]]&amp;" | "&amp;Data[[#This Row],[section]]</f>
        <v xml:space="preserve">SCHEDULE 14: REPORT ON PASSENGER SATISFACTION INDICATORS | </v>
      </c>
      <c r="N8110" s="10" t="str">
        <f t="shared" si="129"/>
        <v>SCHEDULE 14: REPORT ON PASSENGER SATISFACTION INDICATORS | FY Q2 | Domestic terminal: Average survey score</v>
      </c>
    </row>
    <row r="8111" spans="1:14">
      <c r="A8111" t="s">
        <v>3</v>
      </c>
      <c r="B8111">
        <v>2011</v>
      </c>
      <c r="C8111" t="s">
        <v>5088</v>
      </c>
      <c r="D8111" t="s">
        <v>81</v>
      </c>
      <c r="E8111" t="s">
        <v>81</v>
      </c>
      <c r="F8111" t="s">
        <v>5095</v>
      </c>
      <c r="G8111">
        <v>28</v>
      </c>
      <c r="H8111" t="s">
        <v>5160</v>
      </c>
      <c r="I8111">
        <v>2011</v>
      </c>
      <c r="J8111" t="s">
        <v>5091</v>
      </c>
      <c r="K8111" t="s">
        <v>7157</v>
      </c>
      <c r="L8111">
        <v>4.0626441050000004</v>
      </c>
      <c r="M8111" s="10" t="str">
        <f>Data[[#This Row],[schedule]]&amp;" | "&amp;Data[[#This Row],[section]]</f>
        <v xml:space="preserve">SCHEDULE 14: REPORT ON PASSENGER SATISFACTION INDICATORS | </v>
      </c>
      <c r="N8111" s="10" t="str">
        <f t="shared" si="129"/>
        <v>SCHEDULE 14: REPORT ON PASSENGER SATISFACTION INDICATORS | FY Q3 | Domestic terminal: Average survey score</v>
      </c>
    </row>
    <row r="8112" spans="1:14">
      <c r="A8112" t="s">
        <v>3</v>
      </c>
      <c r="B8112">
        <v>2011</v>
      </c>
      <c r="C8112" t="s">
        <v>5088</v>
      </c>
      <c r="D8112" t="s">
        <v>81</v>
      </c>
      <c r="E8112" t="s">
        <v>81</v>
      </c>
      <c r="F8112" t="s">
        <v>5097</v>
      </c>
      <c r="G8112">
        <v>28</v>
      </c>
      <c r="H8112" t="s">
        <v>5160</v>
      </c>
      <c r="I8112">
        <v>2011</v>
      </c>
      <c r="J8112" t="s">
        <v>5091</v>
      </c>
      <c r="K8112" t="s">
        <v>7158</v>
      </c>
      <c r="L8112">
        <v>4.0885276309999998</v>
      </c>
      <c r="M8112" s="10" t="str">
        <f>Data[[#This Row],[schedule]]&amp;" | "&amp;Data[[#This Row],[section]]</f>
        <v xml:space="preserve">SCHEDULE 14: REPORT ON PASSENGER SATISFACTION INDICATORS | </v>
      </c>
      <c r="N8112" s="10" t="str">
        <f t="shared" si="129"/>
        <v>SCHEDULE 14: REPORT ON PASSENGER SATISFACTION INDICATORS | FY Q4 | Domestic terminal: Average survey score</v>
      </c>
    </row>
    <row r="8113" spans="1:14">
      <c r="A8113" t="s">
        <v>3</v>
      </c>
      <c r="B8113">
        <v>2011</v>
      </c>
      <c r="C8113" t="s">
        <v>5088</v>
      </c>
      <c r="D8113" t="s">
        <v>81</v>
      </c>
      <c r="E8113" t="s">
        <v>81</v>
      </c>
      <c r="F8113" t="s">
        <v>5099</v>
      </c>
      <c r="G8113">
        <v>28</v>
      </c>
      <c r="H8113" t="s">
        <v>5160</v>
      </c>
      <c r="I8113">
        <v>2011</v>
      </c>
      <c r="J8113" t="s">
        <v>5091</v>
      </c>
      <c r="K8113" t="s">
        <v>7159</v>
      </c>
      <c r="L8113">
        <v>4.0490468549196432</v>
      </c>
      <c r="M8113" s="10" t="str">
        <f>Data[[#This Row],[schedule]]&amp;" | "&amp;Data[[#This Row],[section]]</f>
        <v xml:space="preserve">SCHEDULE 14: REPORT ON PASSENGER SATISFACTION INDICATORS | </v>
      </c>
      <c r="N8113" s="10" t="str">
        <f t="shared" si="129"/>
        <v>SCHEDULE 14: REPORT ON PASSENGER SATISFACTION INDICATORS | Annual average | Domestic terminal: Average survey score</v>
      </c>
    </row>
    <row r="8114" spans="1:14">
      <c r="A8114" t="s">
        <v>3</v>
      </c>
      <c r="B8114">
        <v>2011</v>
      </c>
      <c r="C8114" t="s">
        <v>5088</v>
      </c>
      <c r="D8114" t="s">
        <v>81</v>
      </c>
      <c r="E8114" t="s">
        <v>81</v>
      </c>
      <c r="F8114" t="s">
        <v>5089</v>
      </c>
      <c r="G8114">
        <v>31</v>
      </c>
      <c r="H8114" t="s">
        <v>5166</v>
      </c>
      <c r="I8114">
        <v>2011</v>
      </c>
      <c r="J8114" t="s">
        <v>5091</v>
      </c>
      <c r="K8114" t="s">
        <v>7160</v>
      </c>
      <c r="L8114">
        <v>3.9572192513000002</v>
      </c>
      <c r="M8114" s="10" t="str">
        <f>Data[[#This Row],[schedule]]&amp;" | "&amp;Data[[#This Row],[section]]</f>
        <v xml:space="preserve">SCHEDULE 14: REPORT ON PASSENGER SATISFACTION INDICATORS | </v>
      </c>
      <c r="N8114" s="10" t="str">
        <f t="shared" si="129"/>
        <v>SCHEDULE 14: REPORT ON PASSENGER SATISFACTION INDICATORS | FY Q1 | International terminal: Ease of finding your way through an airport</v>
      </c>
    </row>
    <row r="8115" spans="1:14">
      <c r="A8115" t="s">
        <v>3</v>
      </c>
      <c r="B8115">
        <v>2011</v>
      </c>
      <c r="C8115" t="s">
        <v>5088</v>
      </c>
      <c r="D8115" t="s">
        <v>81</v>
      </c>
      <c r="E8115" t="s">
        <v>81</v>
      </c>
      <c r="F8115" t="s">
        <v>5093</v>
      </c>
      <c r="G8115">
        <v>31</v>
      </c>
      <c r="H8115" t="s">
        <v>5166</v>
      </c>
      <c r="I8115">
        <v>2011</v>
      </c>
      <c r="J8115" t="s">
        <v>5091</v>
      </c>
      <c r="K8115" t="s">
        <v>7161</v>
      </c>
      <c r="L8115">
        <v>4.0106382978999999</v>
      </c>
      <c r="M8115" s="10" t="str">
        <f>Data[[#This Row],[schedule]]&amp;" | "&amp;Data[[#This Row],[section]]</f>
        <v xml:space="preserve">SCHEDULE 14: REPORT ON PASSENGER SATISFACTION INDICATORS | </v>
      </c>
      <c r="N8115" s="10" t="str">
        <f t="shared" si="129"/>
        <v>SCHEDULE 14: REPORT ON PASSENGER SATISFACTION INDICATORS | FY Q2 | International terminal: Ease of finding your way through an airport</v>
      </c>
    </row>
    <row r="8116" spans="1:14">
      <c r="A8116" t="s">
        <v>3</v>
      </c>
      <c r="B8116">
        <v>2011</v>
      </c>
      <c r="C8116" t="s">
        <v>5088</v>
      </c>
      <c r="D8116" t="s">
        <v>81</v>
      </c>
      <c r="E8116" t="s">
        <v>81</v>
      </c>
      <c r="F8116" t="s">
        <v>5095</v>
      </c>
      <c r="G8116">
        <v>31</v>
      </c>
      <c r="H8116" t="s">
        <v>5166</v>
      </c>
      <c r="I8116">
        <v>2011</v>
      </c>
      <c r="J8116" t="s">
        <v>5091</v>
      </c>
      <c r="K8116" t="s">
        <v>7162</v>
      </c>
      <c r="L8116">
        <v>4.230769231</v>
      </c>
      <c r="M8116" s="10" t="str">
        <f>Data[[#This Row],[schedule]]&amp;" | "&amp;Data[[#This Row],[section]]</f>
        <v xml:space="preserve">SCHEDULE 14: REPORT ON PASSENGER SATISFACTION INDICATORS | </v>
      </c>
      <c r="N8116" s="10" t="str">
        <f t="shared" si="129"/>
        <v>SCHEDULE 14: REPORT ON PASSENGER SATISFACTION INDICATORS | FY Q3 | International terminal: Ease of finding your way through an airport</v>
      </c>
    </row>
    <row r="8117" spans="1:14">
      <c r="A8117" t="s">
        <v>3</v>
      </c>
      <c r="B8117">
        <v>2011</v>
      </c>
      <c r="C8117" t="s">
        <v>5088</v>
      </c>
      <c r="D8117" t="s">
        <v>81</v>
      </c>
      <c r="E8117" t="s">
        <v>81</v>
      </c>
      <c r="F8117" t="s">
        <v>5097</v>
      </c>
      <c r="G8117">
        <v>31</v>
      </c>
      <c r="H8117" t="s">
        <v>5166</v>
      </c>
      <c r="I8117">
        <v>2011</v>
      </c>
      <c r="J8117" t="s">
        <v>5091</v>
      </c>
      <c r="K8117" t="s">
        <v>7163</v>
      </c>
      <c r="L8117">
        <v>4.0923076920000003</v>
      </c>
      <c r="M8117" s="10" t="str">
        <f>Data[[#This Row],[schedule]]&amp;" | "&amp;Data[[#This Row],[section]]</f>
        <v xml:space="preserve">SCHEDULE 14: REPORT ON PASSENGER SATISFACTION INDICATORS | </v>
      </c>
      <c r="N8117" s="10" t="str">
        <f t="shared" si="129"/>
        <v>SCHEDULE 14: REPORT ON PASSENGER SATISFACTION INDICATORS | FY Q4 | International terminal: Ease of finding your way through an airport</v>
      </c>
    </row>
    <row r="8118" spans="1:14">
      <c r="A8118" t="s">
        <v>3</v>
      </c>
      <c r="B8118">
        <v>2011</v>
      </c>
      <c r="C8118" t="s">
        <v>5088</v>
      </c>
      <c r="D8118" t="s">
        <v>81</v>
      </c>
      <c r="E8118" t="s">
        <v>81</v>
      </c>
      <c r="F8118" t="s">
        <v>5099</v>
      </c>
      <c r="G8118">
        <v>31</v>
      </c>
      <c r="H8118" t="s">
        <v>5166</v>
      </c>
      <c r="I8118">
        <v>2011</v>
      </c>
      <c r="J8118" t="s">
        <v>5091</v>
      </c>
      <c r="K8118" t="s">
        <v>7164</v>
      </c>
      <c r="L8118">
        <v>4.0727336180750013</v>
      </c>
      <c r="M8118" s="10" t="str">
        <f>Data[[#This Row],[schedule]]&amp;" | "&amp;Data[[#This Row],[section]]</f>
        <v xml:space="preserve">SCHEDULE 14: REPORT ON PASSENGER SATISFACTION INDICATORS | </v>
      </c>
      <c r="N8118" s="10" t="str">
        <f t="shared" si="129"/>
        <v>SCHEDULE 14: REPORT ON PASSENGER SATISFACTION INDICATORS | Annual average | International terminal: Ease of finding your way through an airport</v>
      </c>
    </row>
    <row r="8119" spans="1:14">
      <c r="A8119" t="s">
        <v>3</v>
      </c>
      <c r="B8119">
        <v>2011</v>
      </c>
      <c r="C8119" t="s">
        <v>5088</v>
      </c>
      <c r="D8119" t="s">
        <v>81</v>
      </c>
      <c r="E8119" t="s">
        <v>81</v>
      </c>
      <c r="F8119" t="s">
        <v>5089</v>
      </c>
      <c r="G8119">
        <v>32</v>
      </c>
      <c r="H8119" t="s">
        <v>5171</v>
      </c>
      <c r="I8119">
        <v>2011</v>
      </c>
      <c r="J8119" t="s">
        <v>5091</v>
      </c>
      <c r="K8119" t="s">
        <v>7165</v>
      </c>
      <c r="L8119">
        <v>4.0615384614999996</v>
      </c>
      <c r="M8119" s="10" t="str">
        <f>Data[[#This Row],[schedule]]&amp;" | "&amp;Data[[#This Row],[section]]</f>
        <v xml:space="preserve">SCHEDULE 14: REPORT ON PASSENGER SATISFACTION INDICATORS | </v>
      </c>
      <c r="N8119" s="10" t="str">
        <f t="shared" si="129"/>
        <v>SCHEDULE 14: REPORT ON PASSENGER SATISFACTION INDICATORS | FY Q1 | International terminal: Ease of making connections with other flights</v>
      </c>
    </row>
    <row r="8120" spans="1:14">
      <c r="A8120" t="s">
        <v>3</v>
      </c>
      <c r="B8120">
        <v>2011</v>
      </c>
      <c r="C8120" t="s">
        <v>5088</v>
      </c>
      <c r="D8120" t="s">
        <v>81</v>
      </c>
      <c r="E8120" t="s">
        <v>81</v>
      </c>
      <c r="F8120" t="s">
        <v>5093</v>
      </c>
      <c r="G8120">
        <v>32</v>
      </c>
      <c r="H8120" t="s">
        <v>5171</v>
      </c>
      <c r="I8120">
        <v>2011</v>
      </c>
      <c r="J8120" t="s">
        <v>5091</v>
      </c>
      <c r="K8120" t="s">
        <v>7166</v>
      </c>
      <c r="L8120">
        <v>4.1724137930999996</v>
      </c>
      <c r="M8120" s="10" t="str">
        <f>Data[[#This Row],[schedule]]&amp;" | "&amp;Data[[#This Row],[section]]</f>
        <v xml:space="preserve">SCHEDULE 14: REPORT ON PASSENGER SATISFACTION INDICATORS | </v>
      </c>
      <c r="N8120" s="10" t="str">
        <f t="shared" si="129"/>
        <v>SCHEDULE 14: REPORT ON PASSENGER SATISFACTION INDICATORS | FY Q2 | International terminal: Ease of making connections with other flights</v>
      </c>
    </row>
    <row r="8121" spans="1:14">
      <c r="A8121" t="s">
        <v>3</v>
      </c>
      <c r="B8121">
        <v>2011</v>
      </c>
      <c r="C8121" t="s">
        <v>5088</v>
      </c>
      <c r="D8121" t="s">
        <v>81</v>
      </c>
      <c r="E8121" t="s">
        <v>81</v>
      </c>
      <c r="F8121" t="s">
        <v>5095</v>
      </c>
      <c r="G8121">
        <v>32</v>
      </c>
      <c r="H8121" t="s">
        <v>5171</v>
      </c>
      <c r="I8121">
        <v>2011</v>
      </c>
      <c r="J8121" t="s">
        <v>5091</v>
      </c>
      <c r="K8121" t="s">
        <v>7167</v>
      </c>
      <c r="L8121">
        <v>4.1587301590000001</v>
      </c>
      <c r="M8121" s="10" t="str">
        <f>Data[[#This Row],[schedule]]&amp;" | "&amp;Data[[#This Row],[section]]</f>
        <v xml:space="preserve">SCHEDULE 14: REPORT ON PASSENGER SATISFACTION INDICATORS | </v>
      </c>
      <c r="N8121" s="10" t="str">
        <f t="shared" si="129"/>
        <v>SCHEDULE 14: REPORT ON PASSENGER SATISFACTION INDICATORS | FY Q3 | International terminal: Ease of making connections with other flights</v>
      </c>
    </row>
    <row r="8122" spans="1:14">
      <c r="A8122" t="s">
        <v>3</v>
      </c>
      <c r="B8122">
        <v>2011</v>
      </c>
      <c r="C8122" t="s">
        <v>5088</v>
      </c>
      <c r="D8122" t="s">
        <v>81</v>
      </c>
      <c r="E8122" t="s">
        <v>81</v>
      </c>
      <c r="F8122" t="s">
        <v>5097</v>
      </c>
      <c r="G8122">
        <v>32</v>
      </c>
      <c r="H8122" t="s">
        <v>5171</v>
      </c>
      <c r="I8122">
        <v>2011</v>
      </c>
      <c r="J8122" t="s">
        <v>5091</v>
      </c>
      <c r="K8122" t="s">
        <v>7168</v>
      </c>
      <c r="L8122">
        <v>3.8983050850000001</v>
      </c>
      <c r="M8122" s="10" t="str">
        <f>Data[[#This Row],[schedule]]&amp;" | "&amp;Data[[#This Row],[section]]</f>
        <v xml:space="preserve">SCHEDULE 14: REPORT ON PASSENGER SATISFACTION INDICATORS | </v>
      </c>
      <c r="N8122" s="10" t="str">
        <f t="shared" si="129"/>
        <v>SCHEDULE 14: REPORT ON PASSENGER SATISFACTION INDICATORS | FY Q4 | International terminal: Ease of making connections with other flights</v>
      </c>
    </row>
    <row r="8123" spans="1:14">
      <c r="A8123" t="s">
        <v>3</v>
      </c>
      <c r="B8123">
        <v>2011</v>
      </c>
      <c r="C8123" t="s">
        <v>5088</v>
      </c>
      <c r="D8123" t="s">
        <v>81</v>
      </c>
      <c r="E8123" t="s">
        <v>81</v>
      </c>
      <c r="F8123" t="s">
        <v>5099</v>
      </c>
      <c r="G8123">
        <v>32</v>
      </c>
      <c r="H8123" t="s">
        <v>5171</v>
      </c>
      <c r="I8123">
        <v>2011</v>
      </c>
      <c r="J8123" t="s">
        <v>5091</v>
      </c>
      <c r="K8123" t="s">
        <v>7169</v>
      </c>
      <c r="L8123">
        <v>4.0727468744999991</v>
      </c>
      <c r="M8123" s="10" t="str">
        <f>Data[[#This Row],[schedule]]&amp;" | "&amp;Data[[#This Row],[section]]</f>
        <v xml:space="preserve">SCHEDULE 14: REPORT ON PASSENGER SATISFACTION INDICATORS | </v>
      </c>
      <c r="N8123" s="10" t="str">
        <f t="shared" si="129"/>
        <v>SCHEDULE 14: REPORT ON PASSENGER SATISFACTION INDICATORS | Annual average | International terminal: Ease of making connections with other flights</v>
      </c>
    </row>
    <row r="8124" spans="1:14">
      <c r="A8124" t="s">
        <v>3</v>
      </c>
      <c r="B8124">
        <v>2011</v>
      </c>
      <c r="C8124" t="s">
        <v>5088</v>
      </c>
      <c r="D8124" t="s">
        <v>81</v>
      </c>
      <c r="E8124" t="s">
        <v>81</v>
      </c>
      <c r="F8124" t="s">
        <v>5089</v>
      </c>
      <c r="G8124">
        <v>33</v>
      </c>
      <c r="H8124" t="s">
        <v>5173</v>
      </c>
      <c r="I8124">
        <v>2011</v>
      </c>
      <c r="J8124" t="s">
        <v>5091</v>
      </c>
      <c r="K8124" t="s">
        <v>7170</v>
      </c>
      <c r="L8124">
        <v>3.9565217390999998</v>
      </c>
      <c r="M8124" s="10" t="str">
        <f>Data[[#This Row],[schedule]]&amp;" | "&amp;Data[[#This Row],[section]]</f>
        <v xml:space="preserve">SCHEDULE 14: REPORT ON PASSENGER SATISFACTION INDICATORS | </v>
      </c>
      <c r="N8124" s="10" t="str">
        <f t="shared" si="129"/>
        <v>SCHEDULE 14: REPORT ON PASSENGER SATISFACTION INDICATORS | FY Q1 | International terminal: Flight information display screens</v>
      </c>
    </row>
    <row r="8125" spans="1:14">
      <c r="A8125" t="s">
        <v>3</v>
      </c>
      <c r="B8125">
        <v>2011</v>
      </c>
      <c r="C8125" t="s">
        <v>5088</v>
      </c>
      <c r="D8125" t="s">
        <v>81</v>
      </c>
      <c r="E8125" t="s">
        <v>81</v>
      </c>
      <c r="F8125" t="s">
        <v>5093</v>
      </c>
      <c r="G8125">
        <v>33</v>
      </c>
      <c r="H8125" t="s">
        <v>5173</v>
      </c>
      <c r="I8125">
        <v>2011</v>
      </c>
      <c r="J8125" t="s">
        <v>5091</v>
      </c>
      <c r="K8125" t="s">
        <v>7171</v>
      </c>
      <c r="L8125">
        <v>3.9095744681000002</v>
      </c>
      <c r="M8125" s="10" t="str">
        <f>Data[[#This Row],[schedule]]&amp;" | "&amp;Data[[#This Row],[section]]</f>
        <v xml:space="preserve">SCHEDULE 14: REPORT ON PASSENGER SATISFACTION INDICATORS | </v>
      </c>
      <c r="N8125" s="10" t="str">
        <f t="shared" si="129"/>
        <v>SCHEDULE 14: REPORT ON PASSENGER SATISFACTION INDICATORS | FY Q2 | International terminal: Flight information display screens</v>
      </c>
    </row>
    <row r="8126" spans="1:14">
      <c r="A8126" t="s">
        <v>3</v>
      </c>
      <c r="B8126">
        <v>2011</v>
      </c>
      <c r="C8126" t="s">
        <v>5088</v>
      </c>
      <c r="D8126" t="s">
        <v>81</v>
      </c>
      <c r="E8126" t="s">
        <v>81</v>
      </c>
      <c r="F8126" t="s">
        <v>5095</v>
      </c>
      <c r="G8126">
        <v>33</v>
      </c>
      <c r="H8126" t="s">
        <v>5173</v>
      </c>
      <c r="I8126">
        <v>2011</v>
      </c>
      <c r="J8126" t="s">
        <v>5091</v>
      </c>
      <c r="K8126" t="s">
        <v>7172</v>
      </c>
      <c r="L8126">
        <v>4.1605504590000004</v>
      </c>
      <c r="M8126" s="10" t="str">
        <f>Data[[#This Row],[schedule]]&amp;" | "&amp;Data[[#This Row],[section]]</f>
        <v xml:space="preserve">SCHEDULE 14: REPORT ON PASSENGER SATISFACTION INDICATORS | </v>
      </c>
      <c r="N8126" s="10" t="str">
        <f t="shared" si="129"/>
        <v>SCHEDULE 14: REPORT ON PASSENGER SATISFACTION INDICATORS | FY Q3 | International terminal: Flight information display screens</v>
      </c>
    </row>
    <row r="8127" spans="1:14">
      <c r="A8127" t="s">
        <v>3</v>
      </c>
      <c r="B8127">
        <v>2011</v>
      </c>
      <c r="C8127" t="s">
        <v>5088</v>
      </c>
      <c r="D8127" t="s">
        <v>81</v>
      </c>
      <c r="E8127" t="s">
        <v>81</v>
      </c>
      <c r="F8127" t="s">
        <v>5097</v>
      </c>
      <c r="G8127">
        <v>33</v>
      </c>
      <c r="H8127" t="s">
        <v>5173</v>
      </c>
      <c r="I8127">
        <v>2011</v>
      </c>
      <c r="J8127" t="s">
        <v>5091</v>
      </c>
      <c r="K8127" t="s">
        <v>7173</v>
      </c>
      <c r="L8127">
        <v>4.0567010310000002</v>
      </c>
      <c r="M8127" s="10" t="str">
        <f>Data[[#This Row],[schedule]]&amp;" | "&amp;Data[[#This Row],[section]]</f>
        <v xml:space="preserve">SCHEDULE 14: REPORT ON PASSENGER SATISFACTION INDICATORS | </v>
      </c>
      <c r="N8127" s="10" t="str">
        <f t="shared" si="129"/>
        <v>SCHEDULE 14: REPORT ON PASSENGER SATISFACTION INDICATORS | FY Q4 | International terminal: Flight information display screens</v>
      </c>
    </row>
    <row r="8128" spans="1:14">
      <c r="A8128" t="s">
        <v>3</v>
      </c>
      <c r="B8128">
        <v>2011</v>
      </c>
      <c r="C8128" t="s">
        <v>5088</v>
      </c>
      <c r="D8128" t="s">
        <v>81</v>
      </c>
      <c r="E8128" t="s">
        <v>81</v>
      </c>
      <c r="F8128" t="s">
        <v>5099</v>
      </c>
      <c r="G8128">
        <v>33</v>
      </c>
      <c r="H8128" t="s">
        <v>5173</v>
      </c>
      <c r="I8128">
        <v>2011</v>
      </c>
      <c r="J8128" t="s">
        <v>5091</v>
      </c>
      <c r="K8128" t="s">
        <v>7174</v>
      </c>
      <c r="L8128">
        <v>4.0208369242000002</v>
      </c>
      <c r="M8128" s="10" t="str">
        <f>Data[[#This Row],[schedule]]&amp;" | "&amp;Data[[#This Row],[section]]</f>
        <v xml:space="preserve">SCHEDULE 14: REPORT ON PASSENGER SATISFACTION INDICATORS | </v>
      </c>
      <c r="N8128" s="10" t="str">
        <f t="shared" si="129"/>
        <v>SCHEDULE 14: REPORT ON PASSENGER SATISFACTION INDICATORS | Annual average | International terminal: Flight information display screens</v>
      </c>
    </row>
    <row r="8129" spans="1:14">
      <c r="A8129" t="s">
        <v>3</v>
      </c>
      <c r="B8129">
        <v>2011</v>
      </c>
      <c r="C8129" t="s">
        <v>5088</v>
      </c>
      <c r="D8129" t="s">
        <v>81</v>
      </c>
      <c r="E8129" t="s">
        <v>81</v>
      </c>
      <c r="F8129" t="s">
        <v>5089</v>
      </c>
      <c r="G8129">
        <v>34</v>
      </c>
      <c r="H8129" t="s">
        <v>5175</v>
      </c>
      <c r="I8129">
        <v>2011</v>
      </c>
      <c r="J8129" t="s">
        <v>5091</v>
      </c>
      <c r="K8129" t="s">
        <v>7175</v>
      </c>
      <c r="L8129">
        <v>3.7228260870000001</v>
      </c>
      <c r="M8129" s="10" t="str">
        <f>Data[[#This Row],[schedule]]&amp;" | "&amp;Data[[#This Row],[section]]</f>
        <v xml:space="preserve">SCHEDULE 14: REPORT ON PASSENGER SATISFACTION INDICATORS | </v>
      </c>
      <c r="N8129" s="10" t="str">
        <f t="shared" si="129"/>
        <v>SCHEDULE 14: REPORT ON PASSENGER SATISFACTION INDICATORS | FY Q1 | International terminal: Walking distance within and/or between terminals</v>
      </c>
    </row>
    <row r="8130" spans="1:14">
      <c r="A8130" t="s">
        <v>3</v>
      </c>
      <c r="B8130">
        <v>2011</v>
      </c>
      <c r="C8130" t="s">
        <v>5088</v>
      </c>
      <c r="D8130" t="s">
        <v>81</v>
      </c>
      <c r="E8130" t="s">
        <v>81</v>
      </c>
      <c r="F8130" t="s">
        <v>5093</v>
      </c>
      <c r="G8130">
        <v>34</v>
      </c>
      <c r="H8130" t="s">
        <v>5175</v>
      </c>
      <c r="I8130">
        <v>2011</v>
      </c>
      <c r="J8130" t="s">
        <v>5091</v>
      </c>
      <c r="K8130" t="s">
        <v>7176</v>
      </c>
      <c r="L8130">
        <v>3.9037433154999999</v>
      </c>
      <c r="M8130" s="10" t="str">
        <f>Data[[#This Row],[schedule]]&amp;" | "&amp;Data[[#This Row],[section]]</f>
        <v xml:space="preserve">SCHEDULE 14: REPORT ON PASSENGER SATISFACTION INDICATORS | </v>
      </c>
      <c r="N8130" s="10" t="str">
        <f t="shared" si="129"/>
        <v>SCHEDULE 14: REPORT ON PASSENGER SATISFACTION INDICATORS | FY Q2 | International terminal: Walking distance within and/or between terminals</v>
      </c>
    </row>
    <row r="8131" spans="1:14">
      <c r="A8131" t="s">
        <v>3</v>
      </c>
      <c r="B8131">
        <v>2011</v>
      </c>
      <c r="C8131" t="s">
        <v>5088</v>
      </c>
      <c r="D8131" t="s">
        <v>81</v>
      </c>
      <c r="E8131" t="s">
        <v>81</v>
      </c>
      <c r="F8131" t="s">
        <v>5095</v>
      </c>
      <c r="G8131">
        <v>34</v>
      </c>
      <c r="H8131" t="s">
        <v>5175</v>
      </c>
      <c r="I8131">
        <v>2011</v>
      </c>
      <c r="J8131" t="s">
        <v>5091</v>
      </c>
      <c r="K8131" t="s">
        <v>7177</v>
      </c>
      <c r="L8131">
        <v>3.9681818180000001</v>
      </c>
      <c r="M8131" s="10" t="str">
        <f>Data[[#This Row],[schedule]]&amp;" | "&amp;Data[[#This Row],[section]]</f>
        <v xml:space="preserve">SCHEDULE 14: REPORT ON PASSENGER SATISFACTION INDICATORS | </v>
      </c>
      <c r="N8131" s="10" t="str">
        <f t="shared" si="129"/>
        <v>SCHEDULE 14: REPORT ON PASSENGER SATISFACTION INDICATORS | FY Q3 | International terminal: Walking distance within and/or between terminals</v>
      </c>
    </row>
    <row r="8132" spans="1:14">
      <c r="A8132" t="s">
        <v>3</v>
      </c>
      <c r="B8132">
        <v>2011</v>
      </c>
      <c r="C8132" t="s">
        <v>5088</v>
      </c>
      <c r="D8132" t="s">
        <v>81</v>
      </c>
      <c r="E8132" t="s">
        <v>81</v>
      </c>
      <c r="F8132" t="s">
        <v>5097</v>
      </c>
      <c r="G8132">
        <v>34</v>
      </c>
      <c r="H8132" t="s">
        <v>5175</v>
      </c>
      <c r="I8132">
        <v>2011</v>
      </c>
      <c r="J8132" t="s">
        <v>5091</v>
      </c>
      <c r="K8132" t="s">
        <v>7178</v>
      </c>
      <c r="L8132">
        <v>3.9336734689999999</v>
      </c>
      <c r="M8132" s="10" t="str">
        <f>Data[[#This Row],[schedule]]&amp;" | "&amp;Data[[#This Row],[section]]</f>
        <v xml:space="preserve">SCHEDULE 14: REPORT ON PASSENGER SATISFACTION INDICATORS | </v>
      </c>
      <c r="N8132" s="10" t="str">
        <f t="shared" si="129"/>
        <v>SCHEDULE 14: REPORT ON PASSENGER SATISFACTION INDICATORS | FY Q4 | International terminal: Walking distance within and/or between terminals</v>
      </c>
    </row>
    <row r="8133" spans="1:14">
      <c r="A8133" t="s">
        <v>3</v>
      </c>
      <c r="B8133">
        <v>2011</v>
      </c>
      <c r="C8133" t="s">
        <v>5088</v>
      </c>
      <c r="D8133" t="s">
        <v>81</v>
      </c>
      <c r="E8133" t="s">
        <v>81</v>
      </c>
      <c r="F8133" t="s">
        <v>5099</v>
      </c>
      <c r="G8133">
        <v>34</v>
      </c>
      <c r="H8133" t="s">
        <v>5175</v>
      </c>
      <c r="I8133">
        <v>2011</v>
      </c>
      <c r="J8133" t="s">
        <v>5091</v>
      </c>
      <c r="K8133" t="s">
        <v>7179</v>
      </c>
      <c r="L8133">
        <v>3.8821061725249999</v>
      </c>
      <c r="M8133" s="10" t="str">
        <f>Data[[#This Row],[schedule]]&amp;" | "&amp;Data[[#This Row],[section]]</f>
        <v xml:space="preserve">SCHEDULE 14: REPORT ON PASSENGER SATISFACTION INDICATORS | </v>
      </c>
      <c r="N8133" s="10" t="str">
        <f t="shared" si="129"/>
        <v>SCHEDULE 14: REPORT ON PASSENGER SATISFACTION INDICATORS | Annual average | International terminal: Walking distance within and/or between terminals</v>
      </c>
    </row>
    <row r="8134" spans="1:14">
      <c r="A8134" t="s">
        <v>3</v>
      </c>
      <c r="B8134">
        <v>2011</v>
      </c>
      <c r="C8134" t="s">
        <v>5088</v>
      </c>
      <c r="D8134" t="s">
        <v>81</v>
      </c>
      <c r="E8134" t="s">
        <v>81</v>
      </c>
      <c r="F8134" t="s">
        <v>5089</v>
      </c>
      <c r="G8134">
        <v>35</v>
      </c>
      <c r="H8134" t="s">
        <v>5178</v>
      </c>
      <c r="I8134">
        <v>2011</v>
      </c>
      <c r="J8134" t="s">
        <v>5091</v>
      </c>
      <c r="K8134" t="s">
        <v>7180</v>
      </c>
      <c r="L8134">
        <v>4.2307692308</v>
      </c>
      <c r="M8134" s="10" t="str">
        <f>Data[[#This Row],[schedule]]&amp;" | "&amp;Data[[#This Row],[section]]</f>
        <v xml:space="preserve">SCHEDULE 14: REPORT ON PASSENGER SATISFACTION INDICATORS | </v>
      </c>
      <c r="N8134" s="10" t="str">
        <f t="shared" si="129"/>
        <v>SCHEDULE 14: REPORT ON PASSENGER SATISFACTION INDICATORS | FY Q1 | International terminal: Availability of baggage carts/trolleys</v>
      </c>
    </row>
    <row r="8135" spans="1:14">
      <c r="A8135" t="s">
        <v>3</v>
      </c>
      <c r="B8135">
        <v>2011</v>
      </c>
      <c r="C8135" t="s">
        <v>5088</v>
      </c>
      <c r="D8135" t="s">
        <v>81</v>
      </c>
      <c r="E8135" t="s">
        <v>81</v>
      </c>
      <c r="F8135" t="s">
        <v>5093</v>
      </c>
      <c r="G8135">
        <v>35</v>
      </c>
      <c r="H8135" t="s">
        <v>5178</v>
      </c>
      <c r="I8135">
        <v>2011</v>
      </c>
      <c r="J8135" t="s">
        <v>5091</v>
      </c>
      <c r="K8135" t="s">
        <v>7181</v>
      </c>
      <c r="L8135">
        <v>4.4310344828000003</v>
      </c>
      <c r="M8135" s="10" t="str">
        <f>Data[[#This Row],[schedule]]&amp;" | "&amp;Data[[#This Row],[section]]</f>
        <v xml:space="preserve">SCHEDULE 14: REPORT ON PASSENGER SATISFACTION INDICATORS | </v>
      </c>
      <c r="N8135" s="10" t="str">
        <f t="shared" si="129"/>
        <v>SCHEDULE 14: REPORT ON PASSENGER SATISFACTION INDICATORS | FY Q2 | International terminal: Availability of baggage carts/trolleys</v>
      </c>
    </row>
    <row r="8136" spans="1:14">
      <c r="A8136" t="s">
        <v>3</v>
      </c>
      <c r="B8136">
        <v>2011</v>
      </c>
      <c r="C8136" t="s">
        <v>5088</v>
      </c>
      <c r="D8136" t="s">
        <v>81</v>
      </c>
      <c r="E8136" t="s">
        <v>81</v>
      </c>
      <c r="F8136" t="s">
        <v>5095</v>
      </c>
      <c r="G8136">
        <v>35</v>
      </c>
      <c r="H8136" t="s">
        <v>5178</v>
      </c>
      <c r="I8136">
        <v>2011</v>
      </c>
      <c r="J8136" t="s">
        <v>5091</v>
      </c>
      <c r="K8136" t="s">
        <v>7182</v>
      </c>
      <c r="L8136">
        <v>4.1703703699999997</v>
      </c>
      <c r="M8136" s="10" t="str">
        <f>Data[[#This Row],[schedule]]&amp;" | "&amp;Data[[#This Row],[section]]</f>
        <v xml:space="preserve">SCHEDULE 14: REPORT ON PASSENGER SATISFACTION INDICATORS | </v>
      </c>
      <c r="N8136" s="10" t="str">
        <f t="shared" si="129"/>
        <v>SCHEDULE 14: REPORT ON PASSENGER SATISFACTION INDICATORS | FY Q3 | International terminal: Availability of baggage carts/trolleys</v>
      </c>
    </row>
    <row r="8137" spans="1:14">
      <c r="A8137" t="s">
        <v>3</v>
      </c>
      <c r="B8137">
        <v>2011</v>
      </c>
      <c r="C8137" t="s">
        <v>5088</v>
      </c>
      <c r="D8137" t="s">
        <v>81</v>
      </c>
      <c r="E8137" t="s">
        <v>81</v>
      </c>
      <c r="F8137" t="s">
        <v>5097</v>
      </c>
      <c r="G8137">
        <v>35</v>
      </c>
      <c r="H8137" t="s">
        <v>5178</v>
      </c>
      <c r="I8137">
        <v>2011</v>
      </c>
      <c r="J8137" t="s">
        <v>5091</v>
      </c>
      <c r="K8137" t="s">
        <v>7183</v>
      </c>
      <c r="L8137">
        <v>4.3412698409999999</v>
      </c>
      <c r="M8137" s="10" t="str">
        <f>Data[[#This Row],[schedule]]&amp;" | "&amp;Data[[#This Row],[section]]</f>
        <v xml:space="preserve">SCHEDULE 14: REPORT ON PASSENGER SATISFACTION INDICATORS | </v>
      </c>
      <c r="N8137" s="10" t="str">
        <f t="shared" si="129"/>
        <v>SCHEDULE 14: REPORT ON PASSENGER SATISFACTION INDICATORS | FY Q4 | International terminal: Availability of baggage carts/trolleys</v>
      </c>
    </row>
    <row r="8138" spans="1:14">
      <c r="A8138" t="s">
        <v>3</v>
      </c>
      <c r="B8138">
        <v>2011</v>
      </c>
      <c r="C8138" t="s">
        <v>5088</v>
      </c>
      <c r="D8138" t="s">
        <v>81</v>
      </c>
      <c r="E8138" t="s">
        <v>81</v>
      </c>
      <c r="F8138" t="s">
        <v>5099</v>
      </c>
      <c r="G8138">
        <v>35</v>
      </c>
      <c r="H8138" t="s">
        <v>5178</v>
      </c>
      <c r="I8138">
        <v>2011</v>
      </c>
      <c r="J8138" t="s">
        <v>5091</v>
      </c>
      <c r="K8138" t="s">
        <v>7184</v>
      </c>
      <c r="L8138">
        <v>4.2933609813250007</v>
      </c>
      <c r="M8138" s="10" t="str">
        <f>Data[[#This Row],[schedule]]&amp;" | "&amp;Data[[#This Row],[section]]</f>
        <v xml:space="preserve">SCHEDULE 14: REPORT ON PASSENGER SATISFACTION INDICATORS | </v>
      </c>
      <c r="N8138" s="10" t="str">
        <f t="shared" si="129"/>
        <v>SCHEDULE 14: REPORT ON PASSENGER SATISFACTION INDICATORS | Annual average | International terminal: Availability of baggage carts/trolleys</v>
      </c>
    </row>
    <row r="8139" spans="1:14">
      <c r="A8139" t="s">
        <v>3</v>
      </c>
      <c r="B8139">
        <v>2011</v>
      </c>
      <c r="C8139" t="s">
        <v>5088</v>
      </c>
      <c r="D8139" t="s">
        <v>81</v>
      </c>
      <c r="E8139" t="s">
        <v>81</v>
      </c>
      <c r="F8139" t="s">
        <v>5089</v>
      </c>
      <c r="G8139">
        <v>36</v>
      </c>
      <c r="H8139" t="s">
        <v>5182</v>
      </c>
      <c r="I8139">
        <v>2011</v>
      </c>
      <c r="J8139" t="s">
        <v>5091</v>
      </c>
      <c r="K8139" t="s">
        <v>7185</v>
      </c>
      <c r="L8139">
        <v>4.2289156627000004</v>
      </c>
      <c r="M8139" s="10" t="str">
        <f>Data[[#This Row],[schedule]]&amp;" | "&amp;Data[[#This Row],[section]]</f>
        <v xml:space="preserve">SCHEDULE 14: REPORT ON PASSENGER SATISFACTION INDICATORS | </v>
      </c>
      <c r="N8139" s="10" t="str">
        <f t="shared" si="129"/>
        <v>SCHEDULE 14: REPORT ON PASSENGER SATISFACTION INDICATORS | FY Q1 | International terminal: Courtesy, helpfulness of airport staff (excluding check-in and security)</v>
      </c>
    </row>
    <row r="8140" spans="1:14">
      <c r="A8140" t="s">
        <v>3</v>
      </c>
      <c r="B8140">
        <v>2011</v>
      </c>
      <c r="C8140" t="s">
        <v>5088</v>
      </c>
      <c r="D8140" t="s">
        <v>81</v>
      </c>
      <c r="E8140" t="s">
        <v>81</v>
      </c>
      <c r="F8140" t="s">
        <v>5093</v>
      </c>
      <c r="G8140">
        <v>36</v>
      </c>
      <c r="H8140" t="s">
        <v>5182</v>
      </c>
      <c r="I8140">
        <v>2011</v>
      </c>
      <c r="J8140" t="s">
        <v>5091</v>
      </c>
      <c r="K8140" t="s">
        <v>7186</v>
      </c>
      <c r="L8140">
        <v>4.3389830507999996</v>
      </c>
      <c r="M8140" s="10" t="str">
        <f>Data[[#This Row],[schedule]]&amp;" | "&amp;Data[[#This Row],[section]]</f>
        <v xml:space="preserve">SCHEDULE 14: REPORT ON PASSENGER SATISFACTION INDICATORS | </v>
      </c>
      <c r="N8140" s="10" t="str">
        <f t="shared" si="129"/>
        <v>SCHEDULE 14: REPORT ON PASSENGER SATISFACTION INDICATORS | FY Q2 | International terminal: Courtesy, helpfulness of airport staff (excluding check-in and security)</v>
      </c>
    </row>
    <row r="8141" spans="1:14">
      <c r="A8141" t="s">
        <v>3</v>
      </c>
      <c r="B8141">
        <v>2011</v>
      </c>
      <c r="C8141" t="s">
        <v>5088</v>
      </c>
      <c r="D8141" t="s">
        <v>81</v>
      </c>
      <c r="E8141" t="s">
        <v>81</v>
      </c>
      <c r="F8141" t="s">
        <v>5095</v>
      </c>
      <c r="G8141">
        <v>36</v>
      </c>
      <c r="H8141" t="s">
        <v>5182</v>
      </c>
      <c r="I8141">
        <v>2011</v>
      </c>
      <c r="J8141" t="s">
        <v>5091</v>
      </c>
      <c r="K8141" t="s">
        <v>7187</v>
      </c>
      <c r="L8141">
        <v>4.265625</v>
      </c>
      <c r="M8141" s="10" t="str">
        <f>Data[[#This Row],[schedule]]&amp;" | "&amp;Data[[#This Row],[section]]</f>
        <v xml:space="preserve">SCHEDULE 14: REPORT ON PASSENGER SATISFACTION INDICATORS | </v>
      </c>
      <c r="N8141" s="10" t="str">
        <f t="shared" si="129"/>
        <v>SCHEDULE 14: REPORT ON PASSENGER SATISFACTION INDICATORS | FY Q3 | International terminal: Courtesy, helpfulness of airport staff (excluding check-in and security)</v>
      </c>
    </row>
    <row r="8142" spans="1:14">
      <c r="A8142" t="s">
        <v>3</v>
      </c>
      <c r="B8142">
        <v>2011</v>
      </c>
      <c r="C8142" t="s">
        <v>5088</v>
      </c>
      <c r="D8142" t="s">
        <v>81</v>
      </c>
      <c r="E8142" t="s">
        <v>81</v>
      </c>
      <c r="F8142" t="s">
        <v>5097</v>
      </c>
      <c r="G8142">
        <v>36</v>
      </c>
      <c r="H8142" t="s">
        <v>5182</v>
      </c>
      <c r="I8142">
        <v>2011</v>
      </c>
      <c r="J8142" t="s">
        <v>5091</v>
      </c>
      <c r="K8142" t="s">
        <v>7188</v>
      </c>
      <c r="L8142">
        <v>4.3888888890000004</v>
      </c>
      <c r="M8142" s="10" t="str">
        <f>Data[[#This Row],[schedule]]&amp;" | "&amp;Data[[#This Row],[section]]</f>
        <v xml:space="preserve">SCHEDULE 14: REPORT ON PASSENGER SATISFACTION INDICATORS | </v>
      </c>
      <c r="N8142" s="10" t="str">
        <f t="shared" si="129"/>
        <v>SCHEDULE 14: REPORT ON PASSENGER SATISFACTION INDICATORS | FY Q4 | International terminal: Courtesy, helpfulness of airport staff (excluding check-in and security)</v>
      </c>
    </row>
    <row r="8143" spans="1:14">
      <c r="A8143" t="s">
        <v>3</v>
      </c>
      <c r="B8143">
        <v>2011</v>
      </c>
      <c r="C8143" t="s">
        <v>5088</v>
      </c>
      <c r="D8143" t="s">
        <v>81</v>
      </c>
      <c r="E8143" t="s">
        <v>81</v>
      </c>
      <c r="F8143" t="s">
        <v>5099</v>
      </c>
      <c r="G8143">
        <v>36</v>
      </c>
      <c r="H8143" t="s">
        <v>5182</v>
      </c>
      <c r="I8143">
        <v>2011</v>
      </c>
      <c r="J8143" t="s">
        <v>5091</v>
      </c>
      <c r="K8143" t="s">
        <v>7189</v>
      </c>
      <c r="L8143">
        <v>4.3056031505999997</v>
      </c>
      <c r="M8143" s="10" t="str">
        <f>Data[[#This Row],[schedule]]&amp;" | "&amp;Data[[#This Row],[section]]</f>
        <v xml:space="preserve">SCHEDULE 14: REPORT ON PASSENGER SATISFACTION INDICATORS | </v>
      </c>
      <c r="N8143" s="10" t="str">
        <f t="shared" si="129"/>
        <v>SCHEDULE 14: REPORT ON PASSENGER SATISFACTION INDICATORS | Annual average | International terminal: Courtesy, helpfulness of airport staff (excluding check-in and security)</v>
      </c>
    </row>
    <row r="8144" spans="1:14">
      <c r="A8144" t="s">
        <v>3</v>
      </c>
      <c r="B8144">
        <v>2011</v>
      </c>
      <c r="C8144" t="s">
        <v>5088</v>
      </c>
      <c r="D8144" t="s">
        <v>81</v>
      </c>
      <c r="E8144" t="s">
        <v>81</v>
      </c>
      <c r="F8144" t="s">
        <v>5089</v>
      </c>
      <c r="G8144">
        <v>37</v>
      </c>
      <c r="H8144" t="s">
        <v>5186</v>
      </c>
      <c r="I8144">
        <v>2011</v>
      </c>
      <c r="J8144" t="s">
        <v>5091</v>
      </c>
      <c r="K8144" t="s">
        <v>7190</v>
      </c>
      <c r="L8144">
        <v>3.9830508474999999</v>
      </c>
      <c r="M8144" s="10" t="str">
        <f>Data[[#This Row],[schedule]]&amp;" | "&amp;Data[[#This Row],[section]]</f>
        <v xml:space="preserve">SCHEDULE 14: REPORT ON PASSENGER SATISFACTION INDICATORS | </v>
      </c>
      <c r="N8144" s="10" t="str">
        <f t="shared" si="129"/>
        <v>SCHEDULE 14: REPORT ON PASSENGER SATISFACTION INDICATORS | FY Q1 | International terminal: Availability of washrooms/toilets</v>
      </c>
    </row>
    <row r="8145" spans="1:14">
      <c r="A8145" t="s">
        <v>3</v>
      </c>
      <c r="B8145">
        <v>2011</v>
      </c>
      <c r="C8145" t="s">
        <v>5088</v>
      </c>
      <c r="D8145" t="s">
        <v>81</v>
      </c>
      <c r="E8145" t="s">
        <v>81</v>
      </c>
      <c r="F8145" t="s">
        <v>5093</v>
      </c>
      <c r="G8145">
        <v>37</v>
      </c>
      <c r="H8145" t="s">
        <v>5186</v>
      </c>
      <c r="I8145">
        <v>2011</v>
      </c>
      <c r="J8145" t="s">
        <v>5091</v>
      </c>
      <c r="K8145" t="s">
        <v>7191</v>
      </c>
      <c r="L8145">
        <v>4.1907514451000001</v>
      </c>
      <c r="M8145" s="10" t="str">
        <f>Data[[#This Row],[schedule]]&amp;" | "&amp;Data[[#This Row],[section]]</f>
        <v xml:space="preserve">SCHEDULE 14: REPORT ON PASSENGER SATISFACTION INDICATORS | </v>
      </c>
      <c r="N8145" s="10" t="str">
        <f t="shared" si="129"/>
        <v>SCHEDULE 14: REPORT ON PASSENGER SATISFACTION INDICATORS | FY Q2 | International terminal: Availability of washrooms/toilets</v>
      </c>
    </row>
    <row r="8146" spans="1:14">
      <c r="A8146" t="s">
        <v>3</v>
      </c>
      <c r="B8146">
        <v>2011</v>
      </c>
      <c r="C8146" t="s">
        <v>5088</v>
      </c>
      <c r="D8146" t="s">
        <v>81</v>
      </c>
      <c r="E8146" t="s">
        <v>81</v>
      </c>
      <c r="F8146" t="s">
        <v>5095</v>
      </c>
      <c r="G8146">
        <v>37</v>
      </c>
      <c r="H8146" t="s">
        <v>5186</v>
      </c>
      <c r="I8146">
        <v>2011</v>
      </c>
      <c r="J8146" t="s">
        <v>5091</v>
      </c>
      <c r="K8146" t="s">
        <v>7192</v>
      </c>
      <c r="L8146">
        <v>4.110576923</v>
      </c>
      <c r="M8146" s="10" t="str">
        <f>Data[[#This Row],[schedule]]&amp;" | "&amp;Data[[#This Row],[section]]</f>
        <v xml:space="preserve">SCHEDULE 14: REPORT ON PASSENGER SATISFACTION INDICATORS | </v>
      </c>
      <c r="N8146" s="10" t="str">
        <f t="shared" si="129"/>
        <v>SCHEDULE 14: REPORT ON PASSENGER SATISFACTION INDICATORS | FY Q3 | International terminal: Availability of washrooms/toilets</v>
      </c>
    </row>
    <row r="8147" spans="1:14">
      <c r="A8147" t="s">
        <v>3</v>
      </c>
      <c r="B8147">
        <v>2011</v>
      </c>
      <c r="C8147" t="s">
        <v>5088</v>
      </c>
      <c r="D8147" t="s">
        <v>81</v>
      </c>
      <c r="E8147" t="s">
        <v>81</v>
      </c>
      <c r="F8147" t="s">
        <v>5097</v>
      </c>
      <c r="G8147">
        <v>37</v>
      </c>
      <c r="H8147" t="s">
        <v>5186</v>
      </c>
      <c r="I8147">
        <v>2011</v>
      </c>
      <c r="J8147" t="s">
        <v>5091</v>
      </c>
      <c r="K8147" t="s">
        <v>7193</v>
      </c>
      <c r="L8147">
        <v>4.1322751320000002</v>
      </c>
      <c r="M8147" s="10" t="str">
        <f>Data[[#This Row],[schedule]]&amp;" | "&amp;Data[[#This Row],[section]]</f>
        <v xml:space="preserve">SCHEDULE 14: REPORT ON PASSENGER SATISFACTION INDICATORS | </v>
      </c>
      <c r="N8147" s="10" t="str">
        <f t="shared" si="129"/>
        <v>SCHEDULE 14: REPORT ON PASSENGER SATISFACTION INDICATORS | FY Q4 | International terminal: Availability of washrooms/toilets</v>
      </c>
    </row>
    <row r="8148" spans="1:14">
      <c r="A8148" t="s">
        <v>3</v>
      </c>
      <c r="B8148">
        <v>2011</v>
      </c>
      <c r="C8148" t="s">
        <v>5088</v>
      </c>
      <c r="D8148" t="s">
        <v>81</v>
      </c>
      <c r="E8148" t="s">
        <v>81</v>
      </c>
      <c r="F8148" t="s">
        <v>5099</v>
      </c>
      <c r="G8148">
        <v>37</v>
      </c>
      <c r="H8148" t="s">
        <v>5186</v>
      </c>
      <c r="I8148">
        <v>2011</v>
      </c>
      <c r="J8148" t="s">
        <v>5091</v>
      </c>
      <c r="K8148" t="s">
        <v>7194</v>
      </c>
      <c r="L8148">
        <v>4.1041635870000004</v>
      </c>
      <c r="M8148" s="10" t="str">
        <f>Data[[#This Row],[schedule]]&amp;" | "&amp;Data[[#This Row],[section]]</f>
        <v xml:space="preserve">SCHEDULE 14: REPORT ON PASSENGER SATISFACTION INDICATORS | </v>
      </c>
      <c r="N8148" s="10" t="str">
        <f t="shared" si="129"/>
        <v>SCHEDULE 14: REPORT ON PASSENGER SATISFACTION INDICATORS | Annual average | International terminal: Availability of washrooms/toilets</v>
      </c>
    </row>
    <row r="8149" spans="1:14">
      <c r="A8149" t="s">
        <v>3</v>
      </c>
      <c r="B8149">
        <v>2011</v>
      </c>
      <c r="C8149" t="s">
        <v>5088</v>
      </c>
      <c r="D8149" t="s">
        <v>81</v>
      </c>
      <c r="E8149" t="s">
        <v>81</v>
      </c>
      <c r="F8149" t="s">
        <v>5089</v>
      </c>
      <c r="G8149">
        <v>38</v>
      </c>
      <c r="H8149" t="s">
        <v>5189</v>
      </c>
      <c r="I8149">
        <v>2011</v>
      </c>
      <c r="J8149" t="s">
        <v>5091</v>
      </c>
      <c r="K8149" t="s">
        <v>7195</v>
      </c>
      <c r="L8149">
        <v>3.8735632184000002</v>
      </c>
      <c r="M8149" s="10" t="str">
        <f>Data[[#This Row],[schedule]]&amp;" | "&amp;Data[[#This Row],[section]]</f>
        <v xml:space="preserve">SCHEDULE 14: REPORT ON PASSENGER SATISFACTION INDICATORS | </v>
      </c>
      <c r="N8149" s="10" t="str">
        <f t="shared" ref="N8149:N8212" si="130">SUBSTITUTE(SUBSTITUTE(SUBSTITUTE(C8149&amp;" | "&amp;D8149&amp;" | "&amp;E8149&amp;" | "&amp;F8149&amp;" | "&amp;H8149," |  |  | "," | ")," |  |  | "," | ")," |  | "," | ")</f>
        <v>SCHEDULE 14: REPORT ON PASSENGER SATISFACTION INDICATORS | FY Q1 | International terminal: Cleanliness of washrooms/toilets</v>
      </c>
    </row>
    <row r="8150" spans="1:14">
      <c r="A8150" t="s">
        <v>3</v>
      </c>
      <c r="B8150">
        <v>2011</v>
      </c>
      <c r="C8150" t="s">
        <v>5088</v>
      </c>
      <c r="D8150" t="s">
        <v>81</v>
      </c>
      <c r="E8150" t="s">
        <v>81</v>
      </c>
      <c r="F8150" t="s">
        <v>5093</v>
      </c>
      <c r="G8150">
        <v>38</v>
      </c>
      <c r="H8150" t="s">
        <v>5189</v>
      </c>
      <c r="I8150">
        <v>2011</v>
      </c>
      <c r="J8150" t="s">
        <v>5091</v>
      </c>
      <c r="K8150" t="s">
        <v>7196</v>
      </c>
      <c r="L8150">
        <v>4.1741573034000004</v>
      </c>
      <c r="M8150" s="10" t="str">
        <f>Data[[#This Row],[schedule]]&amp;" | "&amp;Data[[#This Row],[section]]</f>
        <v xml:space="preserve">SCHEDULE 14: REPORT ON PASSENGER SATISFACTION INDICATORS | </v>
      </c>
      <c r="N8150" s="10" t="str">
        <f t="shared" si="130"/>
        <v>SCHEDULE 14: REPORT ON PASSENGER SATISFACTION INDICATORS | FY Q2 | International terminal: Cleanliness of washrooms/toilets</v>
      </c>
    </row>
    <row r="8151" spans="1:14">
      <c r="A8151" t="s">
        <v>3</v>
      </c>
      <c r="B8151">
        <v>2011</v>
      </c>
      <c r="C8151" t="s">
        <v>5088</v>
      </c>
      <c r="D8151" t="s">
        <v>81</v>
      </c>
      <c r="E8151" t="s">
        <v>81</v>
      </c>
      <c r="F8151" t="s">
        <v>5095</v>
      </c>
      <c r="G8151">
        <v>38</v>
      </c>
      <c r="H8151" t="s">
        <v>5189</v>
      </c>
      <c r="I8151">
        <v>2011</v>
      </c>
      <c r="J8151" t="s">
        <v>5091</v>
      </c>
      <c r="K8151" t="s">
        <v>7197</v>
      </c>
      <c r="L8151">
        <v>4.0949999999999998</v>
      </c>
      <c r="M8151" s="10" t="str">
        <f>Data[[#This Row],[schedule]]&amp;" | "&amp;Data[[#This Row],[section]]</f>
        <v xml:space="preserve">SCHEDULE 14: REPORT ON PASSENGER SATISFACTION INDICATORS | </v>
      </c>
      <c r="N8151" s="10" t="str">
        <f t="shared" si="130"/>
        <v>SCHEDULE 14: REPORT ON PASSENGER SATISFACTION INDICATORS | FY Q3 | International terminal: Cleanliness of washrooms/toilets</v>
      </c>
    </row>
    <row r="8152" spans="1:14">
      <c r="A8152" t="s">
        <v>3</v>
      </c>
      <c r="B8152">
        <v>2011</v>
      </c>
      <c r="C8152" t="s">
        <v>5088</v>
      </c>
      <c r="D8152" t="s">
        <v>81</v>
      </c>
      <c r="E8152" t="s">
        <v>81</v>
      </c>
      <c r="F8152" t="s">
        <v>5097</v>
      </c>
      <c r="G8152">
        <v>38</v>
      </c>
      <c r="H8152" t="s">
        <v>5189</v>
      </c>
      <c r="I8152">
        <v>2011</v>
      </c>
      <c r="J8152" t="s">
        <v>5091</v>
      </c>
      <c r="K8152" t="s">
        <v>7198</v>
      </c>
      <c r="L8152">
        <v>4.0473684209999998</v>
      </c>
      <c r="M8152" s="10" t="str">
        <f>Data[[#This Row],[schedule]]&amp;" | "&amp;Data[[#This Row],[section]]</f>
        <v xml:space="preserve">SCHEDULE 14: REPORT ON PASSENGER SATISFACTION INDICATORS | </v>
      </c>
      <c r="N8152" s="10" t="str">
        <f t="shared" si="130"/>
        <v>SCHEDULE 14: REPORT ON PASSENGER SATISFACTION INDICATORS | FY Q4 | International terminal: Cleanliness of washrooms/toilets</v>
      </c>
    </row>
    <row r="8153" spans="1:14">
      <c r="A8153" t="s">
        <v>3</v>
      </c>
      <c r="B8153">
        <v>2011</v>
      </c>
      <c r="C8153" t="s">
        <v>5088</v>
      </c>
      <c r="D8153" t="s">
        <v>81</v>
      </c>
      <c r="E8153" t="s">
        <v>81</v>
      </c>
      <c r="F8153" t="s">
        <v>5099</v>
      </c>
      <c r="G8153">
        <v>38</v>
      </c>
      <c r="H8153" t="s">
        <v>5189</v>
      </c>
      <c r="I8153">
        <v>2011</v>
      </c>
      <c r="J8153" t="s">
        <v>5091</v>
      </c>
      <c r="K8153" t="s">
        <v>7199</v>
      </c>
      <c r="L8153">
        <v>4.0475222357250003</v>
      </c>
      <c r="M8153" s="10" t="str">
        <f>Data[[#This Row],[schedule]]&amp;" | "&amp;Data[[#This Row],[section]]</f>
        <v xml:space="preserve">SCHEDULE 14: REPORT ON PASSENGER SATISFACTION INDICATORS | </v>
      </c>
      <c r="N8153" s="10" t="str">
        <f t="shared" si="130"/>
        <v>SCHEDULE 14: REPORT ON PASSENGER SATISFACTION INDICATORS | Annual average | International terminal: Cleanliness of washrooms/toilets</v>
      </c>
    </row>
    <row r="8154" spans="1:14">
      <c r="A8154" t="s">
        <v>3</v>
      </c>
      <c r="B8154">
        <v>2011</v>
      </c>
      <c r="C8154" t="s">
        <v>5088</v>
      </c>
      <c r="D8154" t="s">
        <v>81</v>
      </c>
      <c r="E8154" t="s">
        <v>81</v>
      </c>
      <c r="F8154" t="s">
        <v>5089</v>
      </c>
      <c r="G8154">
        <v>39</v>
      </c>
      <c r="H8154" t="s">
        <v>5190</v>
      </c>
      <c r="I8154">
        <v>2011</v>
      </c>
      <c r="J8154" t="s">
        <v>5091</v>
      </c>
      <c r="K8154" t="s">
        <v>7200</v>
      </c>
      <c r="L8154">
        <v>3.8956043955999999</v>
      </c>
      <c r="M8154" s="10" t="str">
        <f>Data[[#This Row],[schedule]]&amp;" | "&amp;Data[[#This Row],[section]]</f>
        <v xml:space="preserve">SCHEDULE 14: REPORT ON PASSENGER SATISFACTION INDICATORS | </v>
      </c>
      <c r="N8154" s="10" t="str">
        <f t="shared" si="130"/>
        <v>SCHEDULE 14: REPORT ON PASSENGER SATISFACTION INDICATORS | FY Q1 | International terminal: Comfort of waiting/gate areas</v>
      </c>
    </row>
    <row r="8155" spans="1:14">
      <c r="A8155" t="s">
        <v>3</v>
      </c>
      <c r="B8155">
        <v>2011</v>
      </c>
      <c r="C8155" t="s">
        <v>5088</v>
      </c>
      <c r="D8155" t="s">
        <v>81</v>
      </c>
      <c r="E8155" t="s">
        <v>81</v>
      </c>
      <c r="F8155" t="s">
        <v>5093</v>
      </c>
      <c r="G8155">
        <v>39</v>
      </c>
      <c r="H8155" t="s">
        <v>5190</v>
      </c>
      <c r="I8155">
        <v>2011</v>
      </c>
      <c r="J8155" t="s">
        <v>5091</v>
      </c>
      <c r="K8155" t="s">
        <v>7201</v>
      </c>
      <c r="L8155">
        <v>3.9838709677000002</v>
      </c>
      <c r="M8155" s="10" t="str">
        <f>Data[[#This Row],[schedule]]&amp;" | "&amp;Data[[#This Row],[section]]</f>
        <v xml:space="preserve">SCHEDULE 14: REPORT ON PASSENGER SATISFACTION INDICATORS | </v>
      </c>
      <c r="N8155" s="10" t="str">
        <f t="shared" si="130"/>
        <v>SCHEDULE 14: REPORT ON PASSENGER SATISFACTION INDICATORS | FY Q2 | International terminal: Comfort of waiting/gate areas</v>
      </c>
    </row>
    <row r="8156" spans="1:14">
      <c r="A8156" t="s">
        <v>3</v>
      </c>
      <c r="B8156">
        <v>2011</v>
      </c>
      <c r="C8156" t="s">
        <v>5088</v>
      </c>
      <c r="D8156" t="s">
        <v>81</v>
      </c>
      <c r="E8156" t="s">
        <v>81</v>
      </c>
      <c r="F8156" t="s">
        <v>5095</v>
      </c>
      <c r="G8156">
        <v>39</v>
      </c>
      <c r="H8156" t="s">
        <v>5190</v>
      </c>
      <c r="I8156">
        <v>2011</v>
      </c>
      <c r="J8156" t="s">
        <v>5091</v>
      </c>
      <c r="K8156" t="s">
        <v>7202</v>
      </c>
      <c r="L8156">
        <v>3.890410959</v>
      </c>
      <c r="M8156" s="10" t="str">
        <f>Data[[#This Row],[schedule]]&amp;" | "&amp;Data[[#This Row],[section]]</f>
        <v xml:space="preserve">SCHEDULE 14: REPORT ON PASSENGER SATISFACTION INDICATORS | </v>
      </c>
      <c r="N8156" s="10" t="str">
        <f t="shared" si="130"/>
        <v>SCHEDULE 14: REPORT ON PASSENGER SATISFACTION INDICATORS | FY Q3 | International terminal: Comfort of waiting/gate areas</v>
      </c>
    </row>
    <row r="8157" spans="1:14">
      <c r="A8157" t="s">
        <v>3</v>
      </c>
      <c r="B8157">
        <v>2011</v>
      </c>
      <c r="C8157" t="s">
        <v>5088</v>
      </c>
      <c r="D8157" t="s">
        <v>81</v>
      </c>
      <c r="E8157" t="s">
        <v>81</v>
      </c>
      <c r="F8157" t="s">
        <v>5097</v>
      </c>
      <c r="G8157">
        <v>39</v>
      </c>
      <c r="H8157" t="s">
        <v>5190</v>
      </c>
      <c r="I8157">
        <v>2011</v>
      </c>
      <c r="J8157" t="s">
        <v>5091</v>
      </c>
      <c r="K8157" t="s">
        <v>7203</v>
      </c>
      <c r="L8157">
        <v>3.9432989690000002</v>
      </c>
      <c r="M8157" s="10" t="str">
        <f>Data[[#This Row],[schedule]]&amp;" | "&amp;Data[[#This Row],[section]]</f>
        <v xml:space="preserve">SCHEDULE 14: REPORT ON PASSENGER SATISFACTION INDICATORS | </v>
      </c>
      <c r="N8157" s="10" t="str">
        <f t="shared" si="130"/>
        <v>SCHEDULE 14: REPORT ON PASSENGER SATISFACTION INDICATORS | FY Q4 | International terminal: Comfort of waiting/gate areas</v>
      </c>
    </row>
    <row r="8158" spans="1:14">
      <c r="A8158" t="s">
        <v>3</v>
      </c>
      <c r="B8158">
        <v>2011</v>
      </c>
      <c r="C8158" t="s">
        <v>5088</v>
      </c>
      <c r="D8158" t="s">
        <v>81</v>
      </c>
      <c r="E8158" t="s">
        <v>81</v>
      </c>
      <c r="F8158" t="s">
        <v>5099</v>
      </c>
      <c r="G8158">
        <v>39</v>
      </c>
      <c r="H8158" t="s">
        <v>5190</v>
      </c>
      <c r="I8158">
        <v>2011</v>
      </c>
      <c r="J8158" t="s">
        <v>5091</v>
      </c>
      <c r="K8158" t="s">
        <v>7204</v>
      </c>
      <c r="L8158">
        <v>3.9282963228250001</v>
      </c>
      <c r="M8158" s="10" t="str">
        <f>Data[[#This Row],[schedule]]&amp;" | "&amp;Data[[#This Row],[section]]</f>
        <v xml:space="preserve">SCHEDULE 14: REPORT ON PASSENGER SATISFACTION INDICATORS | </v>
      </c>
      <c r="N8158" s="10" t="str">
        <f t="shared" si="130"/>
        <v>SCHEDULE 14: REPORT ON PASSENGER SATISFACTION INDICATORS | Annual average | International terminal: Comfort of waiting/gate areas</v>
      </c>
    </row>
    <row r="8159" spans="1:14">
      <c r="A8159" t="s">
        <v>3</v>
      </c>
      <c r="B8159">
        <v>2011</v>
      </c>
      <c r="C8159" t="s">
        <v>5088</v>
      </c>
      <c r="D8159" t="s">
        <v>81</v>
      </c>
      <c r="E8159" t="s">
        <v>81</v>
      </c>
      <c r="F8159" t="s">
        <v>5089</v>
      </c>
      <c r="G8159">
        <v>40</v>
      </c>
      <c r="H8159" t="s">
        <v>5193</v>
      </c>
      <c r="I8159">
        <v>2011</v>
      </c>
      <c r="J8159" t="s">
        <v>5091</v>
      </c>
      <c r="K8159" t="s">
        <v>7205</v>
      </c>
      <c r="L8159">
        <v>4.1968085106000004</v>
      </c>
      <c r="M8159" s="10" t="str">
        <f>Data[[#This Row],[schedule]]&amp;" | "&amp;Data[[#This Row],[section]]</f>
        <v xml:space="preserve">SCHEDULE 14: REPORT ON PASSENGER SATISFACTION INDICATORS | </v>
      </c>
      <c r="N8159" s="10" t="str">
        <f t="shared" si="130"/>
        <v>SCHEDULE 14: REPORT ON PASSENGER SATISFACTION INDICATORS | FY Q1 | International terminal: Cleanliness of airport terminal</v>
      </c>
    </row>
    <row r="8160" spans="1:14">
      <c r="A8160" t="s">
        <v>3</v>
      </c>
      <c r="B8160">
        <v>2011</v>
      </c>
      <c r="C8160" t="s">
        <v>5088</v>
      </c>
      <c r="D8160" t="s">
        <v>81</v>
      </c>
      <c r="E8160" t="s">
        <v>81</v>
      </c>
      <c r="F8160" t="s">
        <v>5093</v>
      </c>
      <c r="G8160">
        <v>40</v>
      </c>
      <c r="H8160" t="s">
        <v>5193</v>
      </c>
      <c r="I8160">
        <v>2011</v>
      </c>
      <c r="J8160" t="s">
        <v>5091</v>
      </c>
      <c r="K8160" t="s">
        <v>7206</v>
      </c>
      <c r="L8160">
        <v>4.3978494624</v>
      </c>
      <c r="M8160" s="10" t="str">
        <f>Data[[#This Row],[schedule]]&amp;" | "&amp;Data[[#This Row],[section]]</f>
        <v xml:space="preserve">SCHEDULE 14: REPORT ON PASSENGER SATISFACTION INDICATORS | </v>
      </c>
      <c r="N8160" s="10" t="str">
        <f t="shared" si="130"/>
        <v>SCHEDULE 14: REPORT ON PASSENGER SATISFACTION INDICATORS | FY Q2 | International terminal: Cleanliness of airport terminal</v>
      </c>
    </row>
    <row r="8161" spans="1:14">
      <c r="A8161" t="s">
        <v>3</v>
      </c>
      <c r="B8161">
        <v>2011</v>
      </c>
      <c r="C8161" t="s">
        <v>5088</v>
      </c>
      <c r="D8161" t="s">
        <v>81</v>
      </c>
      <c r="E8161" t="s">
        <v>81</v>
      </c>
      <c r="F8161" t="s">
        <v>5095</v>
      </c>
      <c r="G8161">
        <v>40</v>
      </c>
      <c r="H8161" t="s">
        <v>5193</v>
      </c>
      <c r="I8161">
        <v>2011</v>
      </c>
      <c r="J8161" t="s">
        <v>5091</v>
      </c>
      <c r="K8161" t="s">
        <v>7207</v>
      </c>
      <c r="L8161">
        <v>4.3378378379999996</v>
      </c>
      <c r="M8161" s="10" t="str">
        <f>Data[[#This Row],[schedule]]&amp;" | "&amp;Data[[#This Row],[section]]</f>
        <v xml:space="preserve">SCHEDULE 14: REPORT ON PASSENGER SATISFACTION INDICATORS | </v>
      </c>
      <c r="N8161" s="10" t="str">
        <f t="shared" si="130"/>
        <v>SCHEDULE 14: REPORT ON PASSENGER SATISFACTION INDICATORS | FY Q3 | International terminal: Cleanliness of airport terminal</v>
      </c>
    </row>
    <row r="8162" spans="1:14">
      <c r="A8162" t="s">
        <v>3</v>
      </c>
      <c r="B8162">
        <v>2011</v>
      </c>
      <c r="C8162" t="s">
        <v>5088</v>
      </c>
      <c r="D8162" t="s">
        <v>81</v>
      </c>
      <c r="E8162" t="s">
        <v>81</v>
      </c>
      <c r="F8162" t="s">
        <v>5097</v>
      </c>
      <c r="G8162">
        <v>40</v>
      </c>
      <c r="H8162" t="s">
        <v>5193</v>
      </c>
      <c r="I8162">
        <v>2011</v>
      </c>
      <c r="J8162" t="s">
        <v>5091</v>
      </c>
      <c r="K8162" t="s">
        <v>7208</v>
      </c>
      <c r="L8162">
        <v>4.343589744</v>
      </c>
      <c r="M8162" s="10" t="str">
        <f>Data[[#This Row],[schedule]]&amp;" | "&amp;Data[[#This Row],[section]]</f>
        <v xml:space="preserve">SCHEDULE 14: REPORT ON PASSENGER SATISFACTION INDICATORS | </v>
      </c>
      <c r="N8162" s="10" t="str">
        <f t="shared" si="130"/>
        <v>SCHEDULE 14: REPORT ON PASSENGER SATISFACTION INDICATORS | FY Q4 | International terminal: Cleanliness of airport terminal</v>
      </c>
    </row>
    <row r="8163" spans="1:14">
      <c r="A8163" t="s">
        <v>3</v>
      </c>
      <c r="B8163">
        <v>2011</v>
      </c>
      <c r="C8163" t="s">
        <v>5088</v>
      </c>
      <c r="D8163" t="s">
        <v>81</v>
      </c>
      <c r="E8163" t="s">
        <v>81</v>
      </c>
      <c r="F8163" t="s">
        <v>5099</v>
      </c>
      <c r="G8163">
        <v>40</v>
      </c>
      <c r="H8163" t="s">
        <v>5193</v>
      </c>
      <c r="I8163">
        <v>2011</v>
      </c>
      <c r="J8163" t="s">
        <v>5091</v>
      </c>
      <c r="K8163" t="s">
        <v>7209</v>
      </c>
      <c r="L8163">
        <v>4.3190213886000004</v>
      </c>
      <c r="M8163" s="10" t="str">
        <f>Data[[#This Row],[schedule]]&amp;" | "&amp;Data[[#This Row],[section]]</f>
        <v xml:space="preserve">SCHEDULE 14: REPORT ON PASSENGER SATISFACTION INDICATORS | </v>
      </c>
      <c r="N8163" s="10" t="str">
        <f t="shared" si="130"/>
        <v>SCHEDULE 14: REPORT ON PASSENGER SATISFACTION INDICATORS | Annual average | International terminal: Cleanliness of airport terminal</v>
      </c>
    </row>
    <row r="8164" spans="1:14">
      <c r="A8164" t="s">
        <v>3</v>
      </c>
      <c r="B8164">
        <v>2011</v>
      </c>
      <c r="C8164" t="s">
        <v>5088</v>
      </c>
      <c r="D8164" t="s">
        <v>81</v>
      </c>
      <c r="E8164" t="s">
        <v>81</v>
      </c>
      <c r="F8164" t="s">
        <v>5089</v>
      </c>
      <c r="G8164">
        <v>41</v>
      </c>
      <c r="H8164" t="s">
        <v>5196</v>
      </c>
      <c r="I8164">
        <v>2011</v>
      </c>
      <c r="J8164" t="s">
        <v>5091</v>
      </c>
      <c r="K8164" t="s">
        <v>7210</v>
      </c>
      <c r="L8164">
        <v>3.938547486</v>
      </c>
      <c r="M8164" s="10" t="str">
        <f>Data[[#This Row],[schedule]]&amp;" | "&amp;Data[[#This Row],[section]]</f>
        <v xml:space="preserve">SCHEDULE 14: REPORT ON PASSENGER SATISFACTION INDICATORS | </v>
      </c>
      <c r="N8164" s="10" t="str">
        <f t="shared" si="130"/>
        <v>SCHEDULE 14: REPORT ON PASSENGER SATISFACTION INDICATORS | FY Q1 | International terminal: Ambience of the airport</v>
      </c>
    </row>
    <row r="8165" spans="1:14">
      <c r="A8165" t="s">
        <v>3</v>
      </c>
      <c r="B8165">
        <v>2011</v>
      </c>
      <c r="C8165" t="s">
        <v>5088</v>
      </c>
      <c r="D8165" t="s">
        <v>81</v>
      </c>
      <c r="E8165" t="s">
        <v>81</v>
      </c>
      <c r="F8165" t="s">
        <v>5093</v>
      </c>
      <c r="G8165">
        <v>41</v>
      </c>
      <c r="H8165" t="s">
        <v>5196</v>
      </c>
      <c r="I8165">
        <v>2011</v>
      </c>
      <c r="J8165" t="s">
        <v>5091</v>
      </c>
      <c r="K8165" t="s">
        <v>7211</v>
      </c>
      <c r="L8165">
        <v>4.1436464087999996</v>
      </c>
      <c r="M8165" s="10" t="str">
        <f>Data[[#This Row],[schedule]]&amp;" | "&amp;Data[[#This Row],[section]]</f>
        <v xml:space="preserve">SCHEDULE 14: REPORT ON PASSENGER SATISFACTION INDICATORS | </v>
      </c>
      <c r="N8165" s="10" t="str">
        <f t="shared" si="130"/>
        <v>SCHEDULE 14: REPORT ON PASSENGER SATISFACTION INDICATORS | FY Q2 | International terminal: Ambience of the airport</v>
      </c>
    </row>
    <row r="8166" spans="1:14">
      <c r="A8166" t="s">
        <v>3</v>
      </c>
      <c r="B8166">
        <v>2011</v>
      </c>
      <c r="C8166" t="s">
        <v>5088</v>
      </c>
      <c r="D8166" t="s">
        <v>81</v>
      </c>
      <c r="E8166" t="s">
        <v>81</v>
      </c>
      <c r="F8166" t="s">
        <v>5095</v>
      </c>
      <c r="G8166">
        <v>41</v>
      </c>
      <c r="H8166" t="s">
        <v>5196</v>
      </c>
      <c r="I8166">
        <v>2011</v>
      </c>
      <c r="J8166" t="s">
        <v>5091</v>
      </c>
      <c r="K8166" t="s">
        <v>7212</v>
      </c>
      <c r="L8166">
        <v>4.1408450700000001</v>
      </c>
      <c r="M8166" s="10" t="str">
        <f>Data[[#This Row],[schedule]]&amp;" | "&amp;Data[[#This Row],[section]]</f>
        <v xml:space="preserve">SCHEDULE 14: REPORT ON PASSENGER SATISFACTION INDICATORS | </v>
      </c>
      <c r="N8166" s="10" t="str">
        <f t="shared" si="130"/>
        <v>SCHEDULE 14: REPORT ON PASSENGER SATISFACTION INDICATORS | FY Q3 | International terminal: Ambience of the airport</v>
      </c>
    </row>
    <row r="8167" spans="1:14">
      <c r="A8167" t="s">
        <v>3</v>
      </c>
      <c r="B8167">
        <v>2011</v>
      </c>
      <c r="C8167" t="s">
        <v>5088</v>
      </c>
      <c r="D8167" t="s">
        <v>81</v>
      </c>
      <c r="E8167" t="s">
        <v>81</v>
      </c>
      <c r="F8167" t="s">
        <v>5097</v>
      </c>
      <c r="G8167">
        <v>41</v>
      </c>
      <c r="H8167" t="s">
        <v>5196</v>
      </c>
      <c r="I8167">
        <v>2011</v>
      </c>
      <c r="J8167" t="s">
        <v>5091</v>
      </c>
      <c r="K8167" t="s">
        <v>7213</v>
      </c>
      <c r="L8167">
        <v>4.1428571429999996</v>
      </c>
      <c r="M8167" s="10" t="str">
        <f>Data[[#This Row],[schedule]]&amp;" | "&amp;Data[[#This Row],[section]]</f>
        <v xml:space="preserve">SCHEDULE 14: REPORT ON PASSENGER SATISFACTION INDICATORS | </v>
      </c>
      <c r="N8167" s="10" t="str">
        <f t="shared" si="130"/>
        <v>SCHEDULE 14: REPORT ON PASSENGER SATISFACTION INDICATORS | FY Q4 | International terminal: Ambience of the airport</v>
      </c>
    </row>
    <row r="8168" spans="1:14">
      <c r="A8168" t="s">
        <v>3</v>
      </c>
      <c r="B8168">
        <v>2011</v>
      </c>
      <c r="C8168" t="s">
        <v>5088</v>
      </c>
      <c r="D8168" t="s">
        <v>81</v>
      </c>
      <c r="E8168" t="s">
        <v>81</v>
      </c>
      <c r="F8168" t="s">
        <v>5099</v>
      </c>
      <c r="G8168">
        <v>41</v>
      </c>
      <c r="H8168" t="s">
        <v>5196</v>
      </c>
      <c r="I8168">
        <v>2011</v>
      </c>
      <c r="J8168" t="s">
        <v>5091</v>
      </c>
      <c r="K8168" t="s">
        <v>7214</v>
      </c>
      <c r="L8168">
        <v>4.0914740270249998</v>
      </c>
      <c r="M8168" s="10" t="str">
        <f>Data[[#This Row],[schedule]]&amp;" | "&amp;Data[[#This Row],[section]]</f>
        <v xml:space="preserve">SCHEDULE 14: REPORT ON PASSENGER SATISFACTION INDICATORS | </v>
      </c>
      <c r="N8168" s="10" t="str">
        <f t="shared" si="130"/>
        <v>SCHEDULE 14: REPORT ON PASSENGER SATISFACTION INDICATORS | Annual average | International terminal: Ambience of the airport</v>
      </c>
    </row>
    <row r="8169" spans="1:14">
      <c r="A8169" t="s">
        <v>3</v>
      </c>
      <c r="B8169">
        <v>2011</v>
      </c>
      <c r="C8169" t="s">
        <v>5088</v>
      </c>
      <c r="D8169" t="s">
        <v>81</v>
      </c>
      <c r="E8169" t="s">
        <v>81</v>
      </c>
      <c r="F8169" t="s">
        <v>5089</v>
      </c>
      <c r="G8169">
        <v>42</v>
      </c>
      <c r="H8169" t="s">
        <v>5198</v>
      </c>
      <c r="I8169">
        <v>2011</v>
      </c>
      <c r="J8169" t="s">
        <v>5091</v>
      </c>
      <c r="K8169" t="s">
        <v>7215</v>
      </c>
      <c r="L8169">
        <v>3.8121546960999999</v>
      </c>
      <c r="M8169" s="10" t="str">
        <f>Data[[#This Row],[schedule]]&amp;" | "&amp;Data[[#This Row],[section]]</f>
        <v xml:space="preserve">SCHEDULE 14: REPORT ON PASSENGER SATISFACTION INDICATORS | </v>
      </c>
      <c r="N8169" s="10" t="str">
        <f t="shared" si="130"/>
        <v>SCHEDULE 14: REPORT ON PASSENGER SATISFACTION INDICATORS | FY Q1 | International terminal: Passport and visa inspection waiting time</v>
      </c>
    </row>
    <row r="8170" spans="1:14">
      <c r="A8170" t="s">
        <v>3</v>
      </c>
      <c r="B8170">
        <v>2011</v>
      </c>
      <c r="C8170" t="s">
        <v>5088</v>
      </c>
      <c r="D8170" t="s">
        <v>81</v>
      </c>
      <c r="E8170" t="s">
        <v>81</v>
      </c>
      <c r="F8170" t="s">
        <v>5093</v>
      </c>
      <c r="G8170">
        <v>42</v>
      </c>
      <c r="H8170" t="s">
        <v>5198</v>
      </c>
      <c r="I8170">
        <v>2011</v>
      </c>
      <c r="J8170" t="s">
        <v>5091</v>
      </c>
      <c r="K8170" t="s">
        <v>7216</v>
      </c>
      <c r="L8170">
        <v>4.2613636363999996</v>
      </c>
      <c r="M8170" s="10" t="str">
        <f>Data[[#This Row],[schedule]]&amp;" | "&amp;Data[[#This Row],[section]]</f>
        <v xml:space="preserve">SCHEDULE 14: REPORT ON PASSENGER SATISFACTION INDICATORS | </v>
      </c>
      <c r="N8170" s="10" t="str">
        <f t="shared" si="130"/>
        <v>SCHEDULE 14: REPORT ON PASSENGER SATISFACTION INDICATORS | FY Q2 | International terminal: Passport and visa inspection waiting time</v>
      </c>
    </row>
    <row r="8171" spans="1:14">
      <c r="A8171" t="s">
        <v>3</v>
      </c>
      <c r="B8171">
        <v>2011</v>
      </c>
      <c r="C8171" t="s">
        <v>5088</v>
      </c>
      <c r="D8171" t="s">
        <v>81</v>
      </c>
      <c r="E8171" t="s">
        <v>81</v>
      </c>
      <c r="F8171" t="s">
        <v>5095</v>
      </c>
      <c r="G8171">
        <v>42</v>
      </c>
      <c r="H8171" t="s">
        <v>5198</v>
      </c>
      <c r="I8171">
        <v>2011</v>
      </c>
      <c r="J8171" t="s">
        <v>5091</v>
      </c>
      <c r="K8171" t="s">
        <v>7217</v>
      </c>
      <c r="L8171">
        <v>4.1421800949999996</v>
      </c>
      <c r="M8171" s="10" t="str">
        <f>Data[[#This Row],[schedule]]&amp;" | "&amp;Data[[#This Row],[section]]</f>
        <v xml:space="preserve">SCHEDULE 14: REPORT ON PASSENGER SATISFACTION INDICATORS | </v>
      </c>
      <c r="N8171" s="10" t="str">
        <f t="shared" si="130"/>
        <v>SCHEDULE 14: REPORT ON PASSENGER SATISFACTION INDICATORS | FY Q3 | International terminal: Passport and visa inspection waiting time</v>
      </c>
    </row>
    <row r="8172" spans="1:14">
      <c r="A8172" t="s">
        <v>3</v>
      </c>
      <c r="B8172">
        <v>2011</v>
      </c>
      <c r="C8172" t="s">
        <v>5088</v>
      </c>
      <c r="D8172" t="s">
        <v>81</v>
      </c>
      <c r="E8172" t="s">
        <v>81</v>
      </c>
      <c r="F8172" t="s">
        <v>5097</v>
      </c>
      <c r="G8172">
        <v>42</v>
      </c>
      <c r="H8172" t="s">
        <v>5198</v>
      </c>
      <c r="I8172">
        <v>2011</v>
      </c>
      <c r="J8172" t="s">
        <v>5091</v>
      </c>
      <c r="K8172" t="s">
        <v>7218</v>
      </c>
      <c r="L8172">
        <v>4.3612565439999997</v>
      </c>
      <c r="M8172" s="10" t="str">
        <f>Data[[#This Row],[schedule]]&amp;" | "&amp;Data[[#This Row],[section]]</f>
        <v xml:space="preserve">SCHEDULE 14: REPORT ON PASSENGER SATISFACTION INDICATORS | </v>
      </c>
      <c r="N8172" s="10" t="str">
        <f t="shared" si="130"/>
        <v>SCHEDULE 14: REPORT ON PASSENGER SATISFACTION INDICATORS | FY Q4 | International terminal: Passport and visa inspection waiting time</v>
      </c>
    </row>
    <row r="8173" spans="1:14">
      <c r="A8173" t="s">
        <v>3</v>
      </c>
      <c r="B8173">
        <v>2011</v>
      </c>
      <c r="C8173" t="s">
        <v>5088</v>
      </c>
      <c r="D8173" t="s">
        <v>81</v>
      </c>
      <c r="E8173" t="s">
        <v>81</v>
      </c>
      <c r="F8173" t="s">
        <v>5099</v>
      </c>
      <c r="G8173">
        <v>42</v>
      </c>
      <c r="H8173" t="s">
        <v>5198</v>
      </c>
      <c r="I8173">
        <v>2011</v>
      </c>
      <c r="J8173" t="s">
        <v>5091</v>
      </c>
      <c r="K8173" t="s">
        <v>7219</v>
      </c>
      <c r="L8173">
        <v>4.1442387429499998</v>
      </c>
      <c r="M8173" s="10" t="str">
        <f>Data[[#This Row],[schedule]]&amp;" | "&amp;Data[[#This Row],[section]]</f>
        <v xml:space="preserve">SCHEDULE 14: REPORT ON PASSENGER SATISFACTION INDICATORS | </v>
      </c>
      <c r="N8173" s="10" t="str">
        <f t="shared" si="130"/>
        <v>SCHEDULE 14: REPORT ON PASSENGER SATISFACTION INDICATORS | Annual average | International terminal: Passport and visa inspection waiting time</v>
      </c>
    </row>
    <row r="8174" spans="1:14">
      <c r="A8174" t="s">
        <v>3</v>
      </c>
      <c r="B8174">
        <v>2011</v>
      </c>
      <c r="C8174" t="s">
        <v>5088</v>
      </c>
      <c r="D8174" t="s">
        <v>81</v>
      </c>
      <c r="E8174" t="s">
        <v>81</v>
      </c>
      <c r="F8174" t="s">
        <v>5089</v>
      </c>
      <c r="G8174">
        <v>43</v>
      </c>
      <c r="H8174" t="s">
        <v>5203</v>
      </c>
      <c r="I8174">
        <v>2011</v>
      </c>
      <c r="J8174" t="s">
        <v>5091</v>
      </c>
      <c r="K8174" t="s">
        <v>7220</v>
      </c>
      <c r="L8174">
        <v>4.0786516853999997</v>
      </c>
      <c r="M8174" s="10" t="str">
        <f>Data[[#This Row],[schedule]]&amp;" | "&amp;Data[[#This Row],[section]]</f>
        <v xml:space="preserve">SCHEDULE 14: REPORT ON PASSENGER SATISFACTION INDICATORS | </v>
      </c>
      <c r="N8174" s="10" t="str">
        <f t="shared" si="130"/>
        <v>SCHEDULE 14: REPORT ON PASSENGER SATISFACTION INDICATORS | FY Q1 | International terminal: Security inspection waiting time</v>
      </c>
    </row>
    <row r="8175" spans="1:14">
      <c r="A8175" t="s">
        <v>3</v>
      </c>
      <c r="B8175">
        <v>2011</v>
      </c>
      <c r="C8175" t="s">
        <v>5088</v>
      </c>
      <c r="D8175" t="s">
        <v>81</v>
      </c>
      <c r="E8175" t="s">
        <v>81</v>
      </c>
      <c r="F8175" t="s">
        <v>5093</v>
      </c>
      <c r="G8175">
        <v>43</v>
      </c>
      <c r="H8175" t="s">
        <v>5203</v>
      </c>
      <c r="I8175">
        <v>2011</v>
      </c>
      <c r="J8175" t="s">
        <v>5091</v>
      </c>
      <c r="K8175" t="s">
        <v>7221</v>
      </c>
      <c r="L8175">
        <v>4.2108108108</v>
      </c>
      <c r="M8175" s="10" t="str">
        <f>Data[[#This Row],[schedule]]&amp;" | "&amp;Data[[#This Row],[section]]</f>
        <v xml:space="preserve">SCHEDULE 14: REPORT ON PASSENGER SATISFACTION INDICATORS | </v>
      </c>
      <c r="N8175" s="10" t="str">
        <f t="shared" si="130"/>
        <v>SCHEDULE 14: REPORT ON PASSENGER SATISFACTION INDICATORS | FY Q2 | International terminal: Security inspection waiting time</v>
      </c>
    </row>
    <row r="8176" spans="1:14">
      <c r="A8176" t="s">
        <v>3</v>
      </c>
      <c r="B8176">
        <v>2011</v>
      </c>
      <c r="C8176" t="s">
        <v>5088</v>
      </c>
      <c r="D8176" t="s">
        <v>81</v>
      </c>
      <c r="E8176" t="s">
        <v>81</v>
      </c>
      <c r="F8176" t="s">
        <v>5095</v>
      </c>
      <c r="G8176">
        <v>43</v>
      </c>
      <c r="H8176" t="s">
        <v>5203</v>
      </c>
      <c r="I8176">
        <v>2011</v>
      </c>
      <c r="J8176" t="s">
        <v>5091</v>
      </c>
      <c r="K8176" t="s">
        <v>7222</v>
      </c>
      <c r="L8176">
        <v>4.0967741929999999</v>
      </c>
      <c r="M8176" s="10" t="str">
        <f>Data[[#This Row],[schedule]]&amp;" | "&amp;Data[[#This Row],[section]]</f>
        <v xml:space="preserve">SCHEDULE 14: REPORT ON PASSENGER SATISFACTION INDICATORS | </v>
      </c>
      <c r="N8176" s="10" t="str">
        <f t="shared" si="130"/>
        <v>SCHEDULE 14: REPORT ON PASSENGER SATISFACTION INDICATORS | FY Q3 | International terminal: Security inspection waiting time</v>
      </c>
    </row>
    <row r="8177" spans="1:14">
      <c r="A8177" t="s">
        <v>3</v>
      </c>
      <c r="B8177">
        <v>2011</v>
      </c>
      <c r="C8177" t="s">
        <v>5088</v>
      </c>
      <c r="D8177" t="s">
        <v>81</v>
      </c>
      <c r="E8177" t="s">
        <v>81</v>
      </c>
      <c r="F8177" t="s">
        <v>5097</v>
      </c>
      <c r="G8177">
        <v>43</v>
      </c>
      <c r="H8177" t="s">
        <v>5203</v>
      </c>
      <c r="I8177">
        <v>2011</v>
      </c>
      <c r="J8177" t="s">
        <v>5091</v>
      </c>
      <c r="K8177" t="s">
        <v>7223</v>
      </c>
      <c r="L8177">
        <v>4.3031914889999996</v>
      </c>
      <c r="M8177" s="10" t="str">
        <f>Data[[#This Row],[schedule]]&amp;" | "&amp;Data[[#This Row],[section]]</f>
        <v xml:space="preserve">SCHEDULE 14: REPORT ON PASSENGER SATISFACTION INDICATORS | </v>
      </c>
      <c r="N8177" s="10" t="str">
        <f t="shared" si="130"/>
        <v>SCHEDULE 14: REPORT ON PASSENGER SATISFACTION INDICATORS | FY Q4 | International terminal: Security inspection waiting time</v>
      </c>
    </row>
    <row r="8178" spans="1:14">
      <c r="A8178" t="s">
        <v>3</v>
      </c>
      <c r="B8178">
        <v>2011</v>
      </c>
      <c r="C8178" t="s">
        <v>5088</v>
      </c>
      <c r="D8178" t="s">
        <v>81</v>
      </c>
      <c r="E8178" t="s">
        <v>81</v>
      </c>
      <c r="F8178" t="s">
        <v>5099</v>
      </c>
      <c r="G8178">
        <v>43</v>
      </c>
      <c r="H8178" t="s">
        <v>5203</v>
      </c>
      <c r="I8178">
        <v>2011</v>
      </c>
      <c r="J8178" t="s">
        <v>5091</v>
      </c>
      <c r="K8178" t="s">
        <v>7224</v>
      </c>
      <c r="L8178">
        <v>4.1723570447749996</v>
      </c>
      <c r="M8178" s="10" t="str">
        <f>Data[[#This Row],[schedule]]&amp;" | "&amp;Data[[#This Row],[section]]</f>
        <v xml:space="preserve">SCHEDULE 14: REPORT ON PASSENGER SATISFACTION INDICATORS | </v>
      </c>
      <c r="N8178" s="10" t="str">
        <f t="shared" si="130"/>
        <v>SCHEDULE 14: REPORT ON PASSENGER SATISFACTION INDICATORS | Annual average | International terminal: Security inspection waiting time</v>
      </c>
    </row>
    <row r="8179" spans="1:14">
      <c r="A8179" t="s">
        <v>3</v>
      </c>
      <c r="B8179">
        <v>2011</v>
      </c>
      <c r="C8179" t="s">
        <v>5088</v>
      </c>
      <c r="D8179" t="s">
        <v>81</v>
      </c>
      <c r="E8179" t="s">
        <v>81</v>
      </c>
      <c r="F8179" t="s">
        <v>5089</v>
      </c>
      <c r="G8179">
        <v>44</v>
      </c>
      <c r="H8179" t="s">
        <v>5207</v>
      </c>
      <c r="I8179">
        <v>2011</v>
      </c>
      <c r="J8179" t="s">
        <v>5091</v>
      </c>
      <c r="K8179" t="s">
        <v>7225</v>
      </c>
      <c r="L8179">
        <v>3.9391304348</v>
      </c>
      <c r="M8179" s="10" t="str">
        <f>Data[[#This Row],[schedule]]&amp;" | "&amp;Data[[#This Row],[section]]</f>
        <v xml:space="preserve">SCHEDULE 14: REPORT ON PASSENGER SATISFACTION INDICATORS | </v>
      </c>
      <c r="N8179" s="10" t="str">
        <f t="shared" si="130"/>
        <v>SCHEDULE 14: REPORT ON PASSENGER SATISFACTION INDICATORS | FY Q1 | International terminal: Check-in waiting time</v>
      </c>
    </row>
    <row r="8180" spans="1:14">
      <c r="A8180" t="s">
        <v>3</v>
      </c>
      <c r="B8180">
        <v>2011</v>
      </c>
      <c r="C8180" t="s">
        <v>5088</v>
      </c>
      <c r="D8180" t="s">
        <v>81</v>
      </c>
      <c r="E8180" t="s">
        <v>81</v>
      </c>
      <c r="F8180" t="s">
        <v>5093</v>
      </c>
      <c r="G8180">
        <v>44</v>
      </c>
      <c r="H8180" t="s">
        <v>5207</v>
      </c>
      <c r="I8180">
        <v>2011</v>
      </c>
      <c r="J8180" t="s">
        <v>5091</v>
      </c>
      <c r="K8180" t="s">
        <v>7226</v>
      </c>
      <c r="L8180">
        <v>4.0909090909000003</v>
      </c>
      <c r="M8180" s="10" t="str">
        <f>Data[[#This Row],[schedule]]&amp;" | "&amp;Data[[#This Row],[section]]</f>
        <v xml:space="preserve">SCHEDULE 14: REPORT ON PASSENGER SATISFACTION INDICATORS | </v>
      </c>
      <c r="N8180" s="10" t="str">
        <f t="shared" si="130"/>
        <v>SCHEDULE 14: REPORT ON PASSENGER SATISFACTION INDICATORS | FY Q2 | International terminal: Check-in waiting time</v>
      </c>
    </row>
    <row r="8181" spans="1:14">
      <c r="A8181" t="s">
        <v>3</v>
      </c>
      <c r="B8181">
        <v>2011</v>
      </c>
      <c r="C8181" t="s">
        <v>5088</v>
      </c>
      <c r="D8181" t="s">
        <v>81</v>
      </c>
      <c r="E8181" t="s">
        <v>81</v>
      </c>
      <c r="F8181" t="s">
        <v>5095</v>
      </c>
      <c r="G8181">
        <v>44</v>
      </c>
      <c r="H8181" t="s">
        <v>5207</v>
      </c>
      <c r="I8181">
        <v>2011</v>
      </c>
      <c r="J8181" t="s">
        <v>5091</v>
      </c>
      <c r="K8181" t="s">
        <v>7227</v>
      </c>
      <c r="L8181">
        <v>3.9934640520000002</v>
      </c>
      <c r="M8181" s="10" t="str">
        <f>Data[[#This Row],[schedule]]&amp;" | "&amp;Data[[#This Row],[section]]</f>
        <v xml:space="preserve">SCHEDULE 14: REPORT ON PASSENGER SATISFACTION INDICATORS | </v>
      </c>
      <c r="N8181" s="10" t="str">
        <f t="shared" si="130"/>
        <v>SCHEDULE 14: REPORT ON PASSENGER SATISFACTION INDICATORS | FY Q3 | International terminal: Check-in waiting time</v>
      </c>
    </row>
    <row r="8182" spans="1:14">
      <c r="A8182" t="s">
        <v>3</v>
      </c>
      <c r="B8182">
        <v>2011</v>
      </c>
      <c r="C8182" t="s">
        <v>5088</v>
      </c>
      <c r="D8182" t="s">
        <v>81</v>
      </c>
      <c r="E8182" t="s">
        <v>81</v>
      </c>
      <c r="F8182" t="s">
        <v>5097</v>
      </c>
      <c r="G8182">
        <v>44</v>
      </c>
      <c r="H8182" t="s">
        <v>5207</v>
      </c>
      <c r="I8182">
        <v>2011</v>
      </c>
      <c r="J8182" t="s">
        <v>5091</v>
      </c>
      <c r="K8182" t="s">
        <v>7228</v>
      </c>
      <c r="L8182">
        <v>4.0984848490000001</v>
      </c>
      <c r="M8182" s="10" t="str">
        <f>Data[[#This Row],[schedule]]&amp;" | "&amp;Data[[#This Row],[section]]</f>
        <v xml:space="preserve">SCHEDULE 14: REPORT ON PASSENGER SATISFACTION INDICATORS | </v>
      </c>
      <c r="N8182" s="10" t="str">
        <f t="shared" si="130"/>
        <v>SCHEDULE 14: REPORT ON PASSENGER SATISFACTION INDICATORS | FY Q4 | International terminal: Check-in waiting time</v>
      </c>
    </row>
    <row r="8183" spans="1:14">
      <c r="A8183" t="s">
        <v>3</v>
      </c>
      <c r="B8183">
        <v>2011</v>
      </c>
      <c r="C8183" t="s">
        <v>5088</v>
      </c>
      <c r="D8183" t="s">
        <v>81</v>
      </c>
      <c r="E8183" t="s">
        <v>81</v>
      </c>
      <c r="F8183" t="s">
        <v>5099</v>
      </c>
      <c r="G8183">
        <v>44</v>
      </c>
      <c r="H8183" t="s">
        <v>5207</v>
      </c>
      <c r="I8183">
        <v>2011</v>
      </c>
      <c r="J8183" t="s">
        <v>5091</v>
      </c>
      <c r="K8183" t="s">
        <v>7229</v>
      </c>
      <c r="L8183">
        <v>4.0304971066250008</v>
      </c>
      <c r="M8183" s="10" t="str">
        <f>Data[[#This Row],[schedule]]&amp;" | "&amp;Data[[#This Row],[section]]</f>
        <v xml:space="preserve">SCHEDULE 14: REPORT ON PASSENGER SATISFACTION INDICATORS | </v>
      </c>
      <c r="N8183" s="10" t="str">
        <f t="shared" si="130"/>
        <v>SCHEDULE 14: REPORT ON PASSENGER SATISFACTION INDICATORS | Annual average | International terminal: Check-in waiting time</v>
      </c>
    </row>
    <row r="8184" spans="1:14">
      <c r="A8184" t="s">
        <v>3</v>
      </c>
      <c r="B8184">
        <v>2011</v>
      </c>
      <c r="C8184" t="s">
        <v>5088</v>
      </c>
      <c r="D8184" t="s">
        <v>81</v>
      </c>
      <c r="E8184" t="s">
        <v>81</v>
      </c>
      <c r="F8184" t="s">
        <v>5089</v>
      </c>
      <c r="G8184">
        <v>45</v>
      </c>
      <c r="H8184" t="s">
        <v>5212</v>
      </c>
      <c r="I8184">
        <v>2011</v>
      </c>
      <c r="J8184" t="s">
        <v>5091</v>
      </c>
      <c r="K8184" t="s">
        <v>7230</v>
      </c>
      <c r="L8184">
        <v>4.3093922651999996</v>
      </c>
      <c r="M8184" s="10" t="str">
        <f>Data[[#This Row],[schedule]]&amp;" | "&amp;Data[[#This Row],[section]]</f>
        <v xml:space="preserve">SCHEDULE 14: REPORT ON PASSENGER SATISFACTION INDICATORS | </v>
      </c>
      <c r="N8184" s="10" t="str">
        <f t="shared" si="130"/>
        <v>SCHEDULE 14: REPORT ON PASSENGER SATISFACTION INDICATORS | FY Q1 | International terminal: Feeling of being safe and secure</v>
      </c>
    </row>
    <row r="8185" spans="1:14">
      <c r="A8185" t="s">
        <v>3</v>
      </c>
      <c r="B8185">
        <v>2011</v>
      </c>
      <c r="C8185" t="s">
        <v>5088</v>
      </c>
      <c r="D8185" t="s">
        <v>81</v>
      </c>
      <c r="E8185" t="s">
        <v>81</v>
      </c>
      <c r="F8185" t="s">
        <v>5093</v>
      </c>
      <c r="G8185">
        <v>45</v>
      </c>
      <c r="H8185" t="s">
        <v>5212</v>
      </c>
      <c r="I8185">
        <v>2011</v>
      </c>
      <c r="J8185" t="s">
        <v>5091</v>
      </c>
      <c r="K8185" t="s">
        <v>7231</v>
      </c>
      <c r="L8185">
        <v>4.2967032966999996</v>
      </c>
      <c r="M8185" s="10" t="str">
        <f>Data[[#This Row],[schedule]]&amp;" | "&amp;Data[[#This Row],[section]]</f>
        <v xml:space="preserve">SCHEDULE 14: REPORT ON PASSENGER SATISFACTION INDICATORS | </v>
      </c>
      <c r="N8185" s="10" t="str">
        <f t="shared" si="130"/>
        <v>SCHEDULE 14: REPORT ON PASSENGER SATISFACTION INDICATORS | FY Q2 | International terminal: Feeling of being safe and secure</v>
      </c>
    </row>
    <row r="8186" spans="1:14">
      <c r="A8186" t="s">
        <v>3</v>
      </c>
      <c r="B8186">
        <v>2011</v>
      </c>
      <c r="C8186" t="s">
        <v>5088</v>
      </c>
      <c r="D8186" t="s">
        <v>81</v>
      </c>
      <c r="E8186" t="s">
        <v>81</v>
      </c>
      <c r="F8186" t="s">
        <v>5095</v>
      </c>
      <c r="G8186">
        <v>45</v>
      </c>
      <c r="H8186" t="s">
        <v>5212</v>
      </c>
      <c r="I8186">
        <v>2011</v>
      </c>
      <c r="J8186" t="s">
        <v>5091</v>
      </c>
      <c r="K8186" t="s">
        <v>7232</v>
      </c>
      <c r="L8186">
        <v>4.3192488259999999</v>
      </c>
      <c r="M8186" s="10" t="str">
        <f>Data[[#This Row],[schedule]]&amp;" | "&amp;Data[[#This Row],[section]]</f>
        <v xml:space="preserve">SCHEDULE 14: REPORT ON PASSENGER SATISFACTION INDICATORS | </v>
      </c>
      <c r="N8186" s="10" t="str">
        <f t="shared" si="130"/>
        <v>SCHEDULE 14: REPORT ON PASSENGER SATISFACTION INDICATORS | FY Q3 | International terminal: Feeling of being safe and secure</v>
      </c>
    </row>
    <row r="8187" spans="1:14">
      <c r="A8187" t="s">
        <v>3</v>
      </c>
      <c r="B8187">
        <v>2011</v>
      </c>
      <c r="C8187" t="s">
        <v>5088</v>
      </c>
      <c r="D8187" t="s">
        <v>81</v>
      </c>
      <c r="E8187" t="s">
        <v>81</v>
      </c>
      <c r="F8187" t="s">
        <v>5097</v>
      </c>
      <c r="G8187">
        <v>45</v>
      </c>
      <c r="H8187" t="s">
        <v>5212</v>
      </c>
      <c r="I8187">
        <v>2011</v>
      </c>
      <c r="J8187" t="s">
        <v>5091</v>
      </c>
      <c r="K8187" t="s">
        <v>7233</v>
      </c>
      <c r="L8187">
        <v>4.4263157900000003</v>
      </c>
      <c r="M8187" s="10" t="str">
        <f>Data[[#This Row],[schedule]]&amp;" | "&amp;Data[[#This Row],[section]]</f>
        <v xml:space="preserve">SCHEDULE 14: REPORT ON PASSENGER SATISFACTION INDICATORS | </v>
      </c>
      <c r="N8187" s="10" t="str">
        <f t="shared" si="130"/>
        <v>SCHEDULE 14: REPORT ON PASSENGER SATISFACTION INDICATORS | FY Q4 | International terminal: Feeling of being safe and secure</v>
      </c>
    </row>
    <row r="8188" spans="1:14">
      <c r="A8188" t="s">
        <v>3</v>
      </c>
      <c r="B8188">
        <v>2011</v>
      </c>
      <c r="C8188" t="s">
        <v>5088</v>
      </c>
      <c r="D8188" t="s">
        <v>81</v>
      </c>
      <c r="E8188" t="s">
        <v>81</v>
      </c>
      <c r="F8188" t="s">
        <v>5099</v>
      </c>
      <c r="G8188">
        <v>45</v>
      </c>
      <c r="H8188" t="s">
        <v>5212</v>
      </c>
      <c r="I8188">
        <v>2011</v>
      </c>
      <c r="J8188" t="s">
        <v>5091</v>
      </c>
      <c r="K8188" t="s">
        <v>7234</v>
      </c>
      <c r="L8188">
        <v>4.3379150444249994</v>
      </c>
      <c r="M8188" s="10" t="str">
        <f>Data[[#This Row],[schedule]]&amp;" | "&amp;Data[[#This Row],[section]]</f>
        <v xml:space="preserve">SCHEDULE 14: REPORT ON PASSENGER SATISFACTION INDICATORS | </v>
      </c>
      <c r="N8188" s="10" t="str">
        <f t="shared" si="130"/>
        <v>SCHEDULE 14: REPORT ON PASSENGER SATISFACTION INDICATORS | Annual average | International terminal: Feeling of being safe and secure</v>
      </c>
    </row>
    <row r="8189" spans="1:14">
      <c r="A8189" t="s">
        <v>3</v>
      </c>
      <c r="B8189">
        <v>2011</v>
      </c>
      <c r="C8189" t="s">
        <v>5088</v>
      </c>
      <c r="D8189" t="s">
        <v>81</v>
      </c>
      <c r="E8189" t="s">
        <v>81</v>
      </c>
      <c r="F8189" t="s">
        <v>5089</v>
      </c>
      <c r="G8189">
        <v>46</v>
      </c>
      <c r="H8189" t="s">
        <v>5218</v>
      </c>
      <c r="I8189">
        <v>2011</v>
      </c>
      <c r="J8189" t="s">
        <v>5091</v>
      </c>
      <c r="K8189" t="s">
        <v>7235</v>
      </c>
      <c r="L8189">
        <v>4.0162481943357147</v>
      </c>
      <c r="M8189" s="10" t="str">
        <f>Data[[#This Row],[schedule]]&amp;" | "&amp;Data[[#This Row],[section]]</f>
        <v xml:space="preserve">SCHEDULE 14: REPORT ON PASSENGER SATISFACTION INDICATORS | </v>
      </c>
      <c r="N8189" s="10" t="str">
        <f t="shared" si="130"/>
        <v>SCHEDULE 14: REPORT ON PASSENGER SATISFACTION INDICATORS | FY Q1 | International terminal: Average survey score</v>
      </c>
    </row>
    <row r="8190" spans="1:14">
      <c r="A8190" t="s">
        <v>3</v>
      </c>
      <c r="B8190">
        <v>2011</v>
      </c>
      <c r="C8190" t="s">
        <v>5088</v>
      </c>
      <c r="D8190" t="s">
        <v>81</v>
      </c>
      <c r="E8190" t="s">
        <v>81</v>
      </c>
      <c r="F8190" t="s">
        <v>5093</v>
      </c>
      <c r="G8190">
        <v>46</v>
      </c>
      <c r="H8190" t="s">
        <v>5218</v>
      </c>
      <c r="I8190">
        <v>2011</v>
      </c>
      <c r="J8190" t="s">
        <v>5091</v>
      </c>
      <c r="K8190" t="s">
        <v>7236</v>
      </c>
      <c r="L8190">
        <v>4.1789865380357147</v>
      </c>
      <c r="M8190" s="10" t="str">
        <f>Data[[#This Row],[schedule]]&amp;" | "&amp;Data[[#This Row],[section]]</f>
        <v xml:space="preserve">SCHEDULE 14: REPORT ON PASSENGER SATISFACTION INDICATORS | </v>
      </c>
      <c r="N8190" s="10" t="str">
        <f t="shared" si="130"/>
        <v>SCHEDULE 14: REPORT ON PASSENGER SATISFACTION INDICATORS | FY Q2 | International terminal: Average survey score</v>
      </c>
    </row>
    <row r="8191" spans="1:14">
      <c r="A8191" t="s">
        <v>3</v>
      </c>
      <c r="B8191">
        <v>2011</v>
      </c>
      <c r="C8191" t="s">
        <v>5088</v>
      </c>
      <c r="D8191" t="s">
        <v>81</v>
      </c>
      <c r="E8191" t="s">
        <v>81</v>
      </c>
      <c r="F8191" t="s">
        <v>5095</v>
      </c>
      <c r="G8191">
        <v>46</v>
      </c>
      <c r="H8191" t="s">
        <v>5218</v>
      </c>
      <c r="I8191">
        <v>2011</v>
      </c>
      <c r="J8191" t="s">
        <v>5091</v>
      </c>
      <c r="K8191" t="s">
        <v>7237</v>
      </c>
      <c r="L8191">
        <v>4.1321282689999999</v>
      </c>
      <c r="M8191" s="10" t="str">
        <f>Data[[#This Row],[schedule]]&amp;" | "&amp;Data[[#This Row],[section]]</f>
        <v xml:space="preserve">SCHEDULE 14: REPORT ON PASSENGER SATISFACTION INDICATORS | </v>
      </c>
      <c r="N8191" s="10" t="str">
        <f t="shared" si="130"/>
        <v>SCHEDULE 14: REPORT ON PASSENGER SATISFACTION INDICATORS | FY Q3 | International terminal: Average survey score</v>
      </c>
    </row>
    <row r="8192" spans="1:14">
      <c r="A8192" t="s">
        <v>3</v>
      </c>
      <c r="B8192">
        <v>2011</v>
      </c>
      <c r="C8192" t="s">
        <v>5088</v>
      </c>
      <c r="D8192" t="s">
        <v>81</v>
      </c>
      <c r="E8192" t="s">
        <v>81</v>
      </c>
      <c r="F8192" t="s">
        <v>5097</v>
      </c>
      <c r="G8192">
        <v>46</v>
      </c>
      <c r="H8192" t="s">
        <v>5218</v>
      </c>
      <c r="I8192">
        <v>2011</v>
      </c>
      <c r="J8192" t="s">
        <v>5091</v>
      </c>
      <c r="K8192" t="s">
        <v>7238</v>
      </c>
      <c r="L8192">
        <v>4.1726768849999996</v>
      </c>
      <c r="M8192" s="10" t="str">
        <f>Data[[#This Row],[schedule]]&amp;" | "&amp;Data[[#This Row],[section]]</f>
        <v xml:space="preserve">SCHEDULE 14: REPORT ON PASSENGER SATISFACTION INDICATORS | </v>
      </c>
      <c r="N8192" s="10" t="str">
        <f t="shared" si="130"/>
        <v>SCHEDULE 14: REPORT ON PASSENGER SATISFACTION INDICATORS | FY Q4 | International terminal: Average survey score</v>
      </c>
    </row>
    <row r="8193" spans="1:14">
      <c r="A8193" t="s">
        <v>3</v>
      </c>
      <c r="B8193">
        <v>2011</v>
      </c>
      <c r="C8193" t="s">
        <v>5088</v>
      </c>
      <c r="D8193" t="s">
        <v>81</v>
      </c>
      <c r="E8193" t="s">
        <v>81</v>
      </c>
      <c r="F8193" t="s">
        <v>5099</v>
      </c>
      <c r="G8193">
        <v>46</v>
      </c>
      <c r="H8193" t="s">
        <v>5218</v>
      </c>
      <c r="I8193">
        <v>2011</v>
      </c>
      <c r="J8193" t="s">
        <v>5091</v>
      </c>
      <c r="K8193" t="s">
        <v>7239</v>
      </c>
      <c r="L8193">
        <v>4.1250099716499999</v>
      </c>
      <c r="M8193" s="10" t="str">
        <f>Data[[#This Row],[schedule]]&amp;" | "&amp;Data[[#This Row],[section]]</f>
        <v xml:space="preserve">SCHEDULE 14: REPORT ON PASSENGER SATISFACTION INDICATORS | </v>
      </c>
      <c r="N8193" s="10" t="str">
        <f t="shared" si="130"/>
        <v>SCHEDULE 14: REPORT ON PASSENGER SATISFACTION INDICATORS | Annual average | International terminal: Average survey score</v>
      </c>
    </row>
    <row r="8194" spans="1:14">
      <c r="A8194" t="s">
        <v>3</v>
      </c>
      <c r="B8194">
        <v>2011</v>
      </c>
      <c r="C8194" t="s">
        <v>5223</v>
      </c>
      <c r="D8194" t="s">
        <v>81</v>
      </c>
      <c r="E8194" t="s">
        <v>81</v>
      </c>
      <c r="F8194" t="s">
        <v>5224</v>
      </c>
      <c r="G8194">
        <v>8</v>
      </c>
      <c r="H8194" t="s">
        <v>5225</v>
      </c>
      <c r="I8194">
        <v>2011</v>
      </c>
      <c r="J8194" t="s">
        <v>4988</v>
      </c>
      <c r="K8194" t="s">
        <v>458</v>
      </c>
      <c r="L8194">
        <v>0</v>
      </c>
      <c r="M8194" s="10" t="str">
        <f>Data[[#This Row],[schedule]]&amp;" | "&amp;Data[[#This Row],[section]]</f>
        <v xml:space="preserve">SCHEDULE 11: REPORT ON RELIABILITY MEASURES | </v>
      </c>
      <c r="N8194" s="10" t="str">
        <f t="shared" si="130"/>
        <v>SCHEDULE 11: REPORT ON RELIABILITY MEASURES | Interruptions to: Runway | Caused by: Airports</v>
      </c>
    </row>
    <row r="8195" spans="1:14">
      <c r="A8195" t="s">
        <v>3</v>
      </c>
      <c r="B8195">
        <v>2011</v>
      </c>
      <c r="C8195" t="s">
        <v>5223</v>
      </c>
      <c r="D8195" t="s">
        <v>81</v>
      </c>
      <c r="E8195" t="s">
        <v>81</v>
      </c>
      <c r="F8195" t="s">
        <v>5224</v>
      </c>
      <c r="G8195">
        <v>8</v>
      </c>
      <c r="H8195" t="s">
        <v>5225</v>
      </c>
      <c r="I8195">
        <v>2011</v>
      </c>
      <c r="J8195" t="s">
        <v>5226</v>
      </c>
      <c r="K8195" t="s">
        <v>458</v>
      </c>
      <c r="L8195">
        <v>0</v>
      </c>
      <c r="M8195" s="10" t="str">
        <f>Data[[#This Row],[schedule]]&amp;" | "&amp;Data[[#This Row],[section]]</f>
        <v xml:space="preserve">SCHEDULE 11: REPORT ON RELIABILITY MEASURES | </v>
      </c>
      <c r="N8195" s="10" t="str">
        <f t="shared" si="130"/>
        <v>SCHEDULE 11: REPORT ON RELIABILITY MEASURES | Interruptions to: Runway | Caused by: Airports</v>
      </c>
    </row>
    <row r="8196" spans="1:14">
      <c r="A8196" t="s">
        <v>3</v>
      </c>
      <c r="B8196">
        <v>2011</v>
      </c>
      <c r="C8196" t="s">
        <v>5223</v>
      </c>
      <c r="D8196" t="s">
        <v>81</v>
      </c>
      <c r="E8196" t="s">
        <v>81</v>
      </c>
      <c r="F8196" t="s">
        <v>5224</v>
      </c>
      <c r="G8196">
        <v>8</v>
      </c>
      <c r="H8196" t="s">
        <v>5225</v>
      </c>
      <c r="I8196">
        <v>2011</v>
      </c>
      <c r="J8196" t="s">
        <v>5227</v>
      </c>
      <c r="K8196" t="s">
        <v>458</v>
      </c>
      <c r="L8196">
        <v>0</v>
      </c>
      <c r="M8196" s="10" t="str">
        <f>Data[[#This Row],[schedule]]&amp;" | "&amp;Data[[#This Row],[section]]</f>
        <v xml:space="preserve">SCHEDULE 11: REPORT ON RELIABILITY MEASURES | </v>
      </c>
      <c r="N8196" s="10" t="str">
        <f t="shared" si="130"/>
        <v>SCHEDULE 11: REPORT ON RELIABILITY MEASURES | Interruptions to: Runway | Caused by: Airports</v>
      </c>
    </row>
    <row r="8197" spans="1:14">
      <c r="A8197" t="s">
        <v>3</v>
      </c>
      <c r="B8197">
        <v>2011</v>
      </c>
      <c r="C8197" t="s">
        <v>5223</v>
      </c>
      <c r="D8197" t="s">
        <v>81</v>
      </c>
      <c r="E8197" t="s">
        <v>81</v>
      </c>
      <c r="F8197" t="s">
        <v>5224</v>
      </c>
      <c r="G8197">
        <v>9</v>
      </c>
      <c r="H8197" t="s">
        <v>5228</v>
      </c>
      <c r="I8197">
        <v>2011</v>
      </c>
      <c r="J8197" t="s">
        <v>4988</v>
      </c>
      <c r="K8197" t="s">
        <v>458</v>
      </c>
      <c r="L8197">
        <v>0</v>
      </c>
      <c r="M8197" s="10" t="str">
        <f>Data[[#This Row],[schedule]]&amp;" | "&amp;Data[[#This Row],[section]]</f>
        <v xml:space="preserve">SCHEDULE 11: REPORT ON RELIABILITY MEASURES | </v>
      </c>
      <c r="N8197" s="10" t="str">
        <f t="shared" si="130"/>
        <v>SCHEDULE 11: REPORT ON RELIABILITY MEASURES | Interruptions to: Runway | Caused by: Airlines/Other</v>
      </c>
    </row>
    <row r="8198" spans="1:14">
      <c r="A8198" t="s">
        <v>3</v>
      </c>
      <c r="B8198">
        <v>2011</v>
      </c>
      <c r="C8198" t="s">
        <v>5223</v>
      </c>
      <c r="D8198" t="s">
        <v>81</v>
      </c>
      <c r="E8198" t="s">
        <v>81</v>
      </c>
      <c r="F8198" t="s">
        <v>5224</v>
      </c>
      <c r="G8198">
        <v>9</v>
      </c>
      <c r="H8198" t="s">
        <v>5228</v>
      </c>
      <c r="I8198">
        <v>2011</v>
      </c>
      <c r="J8198" t="s">
        <v>5226</v>
      </c>
      <c r="K8198" t="s">
        <v>458</v>
      </c>
      <c r="L8198">
        <v>0</v>
      </c>
      <c r="M8198" s="10" t="str">
        <f>Data[[#This Row],[schedule]]&amp;" | "&amp;Data[[#This Row],[section]]</f>
        <v xml:space="preserve">SCHEDULE 11: REPORT ON RELIABILITY MEASURES | </v>
      </c>
      <c r="N8198" s="10" t="str">
        <f t="shared" si="130"/>
        <v>SCHEDULE 11: REPORT ON RELIABILITY MEASURES | Interruptions to: Runway | Caused by: Airlines/Other</v>
      </c>
    </row>
    <row r="8199" spans="1:14">
      <c r="A8199" t="s">
        <v>3</v>
      </c>
      <c r="B8199">
        <v>2011</v>
      </c>
      <c r="C8199" t="s">
        <v>5223</v>
      </c>
      <c r="D8199" t="s">
        <v>81</v>
      </c>
      <c r="E8199" t="s">
        <v>81</v>
      </c>
      <c r="F8199" t="s">
        <v>5224</v>
      </c>
      <c r="G8199">
        <v>9</v>
      </c>
      <c r="H8199" t="s">
        <v>5228</v>
      </c>
      <c r="I8199">
        <v>2011</v>
      </c>
      <c r="J8199" t="s">
        <v>5227</v>
      </c>
      <c r="K8199" t="s">
        <v>458</v>
      </c>
      <c r="L8199">
        <v>0</v>
      </c>
      <c r="M8199" s="10" t="str">
        <f>Data[[#This Row],[schedule]]&amp;" | "&amp;Data[[#This Row],[section]]</f>
        <v xml:space="preserve">SCHEDULE 11: REPORT ON RELIABILITY MEASURES | </v>
      </c>
      <c r="N8199" s="10" t="str">
        <f t="shared" si="130"/>
        <v>SCHEDULE 11: REPORT ON RELIABILITY MEASURES | Interruptions to: Runway | Caused by: Airlines/Other</v>
      </c>
    </row>
    <row r="8200" spans="1:14">
      <c r="A8200" t="s">
        <v>3</v>
      </c>
      <c r="B8200">
        <v>2011</v>
      </c>
      <c r="C8200" t="s">
        <v>5223</v>
      </c>
      <c r="D8200" t="s">
        <v>81</v>
      </c>
      <c r="E8200" t="s">
        <v>81</v>
      </c>
      <c r="F8200" t="s">
        <v>5224</v>
      </c>
      <c r="G8200">
        <v>10</v>
      </c>
      <c r="H8200" t="s">
        <v>5229</v>
      </c>
      <c r="I8200">
        <v>2011</v>
      </c>
      <c r="J8200" t="s">
        <v>4988</v>
      </c>
      <c r="K8200" t="s">
        <v>1624</v>
      </c>
      <c r="L8200">
        <v>1</v>
      </c>
      <c r="M8200" s="10" t="str">
        <f>Data[[#This Row],[schedule]]&amp;" | "&amp;Data[[#This Row],[section]]</f>
        <v xml:space="preserve">SCHEDULE 11: REPORT ON RELIABILITY MEASURES | </v>
      </c>
      <c r="N8200" s="10" t="str">
        <f t="shared" si="130"/>
        <v>SCHEDULE 11: REPORT ON RELIABILITY MEASURES | Interruptions to: Runway | Caused by: Undetermined reasons</v>
      </c>
    </row>
    <row r="8201" spans="1:14">
      <c r="A8201" t="s">
        <v>3</v>
      </c>
      <c r="B8201">
        <v>2011</v>
      </c>
      <c r="C8201" t="s">
        <v>5223</v>
      </c>
      <c r="D8201" t="s">
        <v>81</v>
      </c>
      <c r="E8201" t="s">
        <v>81</v>
      </c>
      <c r="F8201" t="s">
        <v>5224</v>
      </c>
      <c r="G8201">
        <v>10</v>
      </c>
      <c r="H8201" t="s">
        <v>5229</v>
      </c>
      <c r="I8201">
        <v>2011</v>
      </c>
      <c r="J8201" t="s">
        <v>5226</v>
      </c>
      <c r="K8201" t="s">
        <v>5002</v>
      </c>
      <c r="L8201">
        <v>7</v>
      </c>
      <c r="M8201" s="10" t="str">
        <f>Data[[#This Row],[schedule]]&amp;" | "&amp;Data[[#This Row],[section]]</f>
        <v xml:space="preserve">SCHEDULE 11: REPORT ON RELIABILITY MEASURES | </v>
      </c>
      <c r="N8201" s="10" t="str">
        <f t="shared" si="130"/>
        <v>SCHEDULE 11: REPORT ON RELIABILITY MEASURES | Interruptions to: Runway | Caused by: Undetermined reasons</v>
      </c>
    </row>
    <row r="8202" spans="1:14">
      <c r="A8202" t="s">
        <v>3</v>
      </c>
      <c r="B8202">
        <v>2011</v>
      </c>
      <c r="C8202" t="s">
        <v>5223</v>
      </c>
      <c r="D8202" t="s">
        <v>81</v>
      </c>
      <c r="E8202" t="s">
        <v>81</v>
      </c>
      <c r="F8202" t="s">
        <v>5224</v>
      </c>
      <c r="G8202">
        <v>10</v>
      </c>
      <c r="H8202" t="s">
        <v>5229</v>
      </c>
      <c r="I8202">
        <v>2011</v>
      </c>
      <c r="J8202" t="s">
        <v>5227</v>
      </c>
      <c r="K8202" t="s">
        <v>7240</v>
      </c>
      <c r="L8202">
        <v>57</v>
      </c>
      <c r="M8202" s="10" t="str">
        <f>Data[[#This Row],[schedule]]&amp;" | "&amp;Data[[#This Row],[section]]</f>
        <v xml:space="preserve">SCHEDULE 11: REPORT ON RELIABILITY MEASURES | </v>
      </c>
      <c r="N8202" s="10" t="str">
        <f t="shared" si="130"/>
        <v>SCHEDULE 11: REPORT ON RELIABILITY MEASURES | Interruptions to: Runway | Caused by: Undetermined reasons</v>
      </c>
    </row>
    <row r="8203" spans="1:14">
      <c r="A8203" t="s">
        <v>3</v>
      </c>
      <c r="B8203">
        <v>2011</v>
      </c>
      <c r="C8203" t="s">
        <v>5223</v>
      </c>
      <c r="D8203" t="s">
        <v>81</v>
      </c>
      <c r="E8203" t="s">
        <v>81</v>
      </c>
      <c r="F8203" t="s">
        <v>5224</v>
      </c>
      <c r="G8203">
        <v>11</v>
      </c>
      <c r="H8203" t="s">
        <v>60</v>
      </c>
      <c r="I8203">
        <v>2011</v>
      </c>
      <c r="J8203" t="s">
        <v>4988</v>
      </c>
      <c r="K8203" t="s">
        <v>1624</v>
      </c>
      <c r="L8203">
        <v>1</v>
      </c>
      <c r="M8203" s="10" t="str">
        <f>Data[[#This Row],[schedule]]&amp;" | "&amp;Data[[#This Row],[section]]</f>
        <v xml:space="preserve">SCHEDULE 11: REPORT ON RELIABILITY MEASURES | </v>
      </c>
      <c r="N8203" s="10" t="str">
        <f t="shared" si="130"/>
        <v>SCHEDULE 11: REPORT ON RELIABILITY MEASURES | Interruptions to: Runway | Total</v>
      </c>
    </row>
    <row r="8204" spans="1:14">
      <c r="A8204" t="s">
        <v>3</v>
      </c>
      <c r="B8204">
        <v>2011</v>
      </c>
      <c r="C8204" t="s">
        <v>5223</v>
      </c>
      <c r="D8204" t="s">
        <v>81</v>
      </c>
      <c r="E8204" t="s">
        <v>81</v>
      </c>
      <c r="F8204" t="s">
        <v>5224</v>
      </c>
      <c r="G8204">
        <v>11</v>
      </c>
      <c r="H8204" t="s">
        <v>60</v>
      </c>
      <c r="I8204">
        <v>2011</v>
      </c>
      <c r="J8204" t="s">
        <v>5226</v>
      </c>
      <c r="K8204" t="s">
        <v>5002</v>
      </c>
      <c r="L8204">
        <v>7</v>
      </c>
      <c r="M8204" s="10" t="str">
        <f>Data[[#This Row],[schedule]]&amp;" | "&amp;Data[[#This Row],[section]]</f>
        <v xml:space="preserve">SCHEDULE 11: REPORT ON RELIABILITY MEASURES | </v>
      </c>
      <c r="N8204" s="10" t="str">
        <f t="shared" si="130"/>
        <v>SCHEDULE 11: REPORT ON RELIABILITY MEASURES | Interruptions to: Runway | Total</v>
      </c>
    </row>
    <row r="8205" spans="1:14">
      <c r="A8205" t="s">
        <v>3</v>
      </c>
      <c r="B8205">
        <v>2011</v>
      </c>
      <c r="C8205" t="s">
        <v>5223</v>
      </c>
      <c r="D8205" t="s">
        <v>81</v>
      </c>
      <c r="E8205" t="s">
        <v>81</v>
      </c>
      <c r="F8205" t="s">
        <v>5224</v>
      </c>
      <c r="G8205">
        <v>11</v>
      </c>
      <c r="H8205" t="s">
        <v>60</v>
      </c>
      <c r="I8205">
        <v>2011</v>
      </c>
      <c r="J8205" t="s">
        <v>5227</v>
      </c>
      <c r="K8205" t="s">
        <v>7240</v>
      </c>
      <c r="L8205">
        <v>57</v>
      </c>
      <c r="M8205" s="10" t="str">
        <f>Data[[#This Row],[schedule]]&amp;" | "&amp;Data[[#This Row],[section]]</f>
        <v xml:space="preserve">SCHEDULE 11: REPORT ON RELIABILITY MEASURES | </v>
      </c>
      <c r="N8205" s="10" t="str">
        <f t="shared" si="130"/>
        <v>SCHEDULE 11: REPORT ON RELIABILITY MEASURES | Interruptions to: Runway | Total</v>
      </c>
    </row>
    <row r="8206" spans="1:14">
      <c r="A8206" t="s">
        <v>3</v>
      </c>
      <c r="B8206">
        <v>2011</v>
      </c>
      <c r="C8206" t="s">
        <v>5223</v>
      </c>
      <c r="D8206" t="s">
        <v>81</v>
      </c>
      <c r="E8206" t="s">
        <v>81</v>
      </c>
      <c r="F8206" t="s">
        <v>5231</v>
      </c>
      <c r="G8206">
        <v>14</v>
      </c>
      <c r="H8206" t="s">
        <v>5225</v>
      </c>
      <c r="I8206">
        <v>2011</v>
      </c>
      <c r="J8206" t="s">
        <v>4988</v>
      </c>
      <c r="K8206" t="s">
        <v>458</v>
      </c>
      <c r="L8206">
        <v>0</v>
      </c>
      <c r="M8206" s="10" t="str">
        <f>Data[[#This Row],[schedule]]&amp;" | "&amp;Data[[#This Row],[section]]</f>
        <v xml:space="preserve">SCHEDULE 11: REPORT ON RELIABILITY MEASURES | </v>
      </c>
      <c r="N8206" s="10" t="str">
        <f t="shared" si="130"/>
        <v>SCHEDULE 11: REPORT ON RELIABILITY MEASURES | Interruptions to: Taxiway | Caused by: Airports</v>
      </c>
    </row>
    <row r="8207" spans="1:14">
      <c r="A8207" t="s">
        <v>3</v>
      </c>
      <c r="B8207">
        <v>2011</v>
      </c>
      <c r="C8207" t="s">
        <v>5223</v>
      </c>
      <c r="D8207" t="s">
        <v>81</v>
      </c>
      <c r="E8207" t="s">
        <v>81</v>
      </c>
      <c r="F8207" t="s">
        <v>5231</v>
      </c>
      <c r="G8207">
        <v>14</v>
      </c>
      <c r="H8207" t="s">
        <v>5225</v>
      </c>
      <c r="I8207">
        <v>2011</v>
      </c>
      <c r="J8207" t="s">
        <v>5226</v>
      </c>
      <c r="K8207" t="s">
        <v>458</v>
      </c>
      <c r="L8207">
        <v>0</v>
      </c>
      <c r="M8207" s="10" t="str">
        <f>Data[[#This Row],[schedule]]&amp;" | "&amp;Data[[#This Row],[section]]</f>
        <v xml:space="preserve">SCHEDULE 11: REPORT ON RELIABILITY MEASURES | </v>
      </c>
      <c r="N8207" s="10" t="str">
        <f t="shared" si="130"/>
        <v>SCHEDULE 11: REPORT ON RELIABILITY MEASURES | Interruptions to: Taxiway | Caused by: Airports</v>
      </c>
    </row>
    <row r="8208" spans="1:14">
      <c r="A8208" t="s">
        <v>3</v>
      </c>
      <c r="B8208">
        <v>2011</v>
      </c>
      <c r="C8208" t="s">
        <v>5223</v>
      </c>
      <c r="D8208" t="s">
        <v>81</v>
      </c>
      <c r="E8208" t="s">
        <v>81</v>
      </c>
      <c r="F8208" t="s">
        <v>5231</v>
      </c>
      <c r="G8208">
        <v>14</v>
      </c>
      <c r="H8208" t="s">
        <v>5225</v>
      </c>
      <c r="I8208">
        <v>2011</v>
      </c>
      <c r="J8208" t="s">
        <v>5227</v>
      </c>
      <c r="K8208" t="s">
        <v>458</v>
      </c>
      <c r="L8208">
        <v>0</v>
      </c>
      <c r="M8208" s="10" t="str">
        <f>Data[[#This Row],[schedule]]&amp;" | "&amp;Data[[#This Row],[section]]</f>
        <v xml:space="preserve">SCHEDULE 11: REPORT ON RELIABILITY MEASURES | </v>
      </c>
      <c r="N8208" s="10" t="str">
        <f t="shared" si="130"/>
        <v>SCHEDULE 11: REPORT ON RELIABILITY MEASURES | Interruptions to: Taxiway | Caused by: Airports</v>
      </c>
    </row>
    <row r="8209" spans="1:14">
      <c r="A8209" t="s">
        <v>3</v>
      </c>
      <c r="B8209">
        <v>2011</v>
      </c>
      <c r="C8209" t="s">
        <v>5223</v>
      </c>
      <c r="D8209" t="s">
        <v>81</v>
      </c>
      <c r="E8209" t="s">
        <v>81</v>
      </c>
      <c r="F8209" t="s">
        <v>5231</v>
      </c>
      <c r="G8209">
        <v>15</v>
      </c>
      <c r="H8209" t="s">
        <v>5228</v>
      </c>
      <c r="I8209">
        <v>2011</v>
      </c>
      <c r="J8209" t="s">
        <v>4988</v>
      </c>
      <c r="K8209" t="s">
        <v>458</v>
      </c>
      <c r="L8209">
        <v>0</v>
      </c>
      <c r="M8209" s="10" t="str">
        <f>Data[[#This Row],[schedule]]&amp;" | "&amp;Data[[#This Row],[section]]</f>
        <v xml:space="preserve">SCHEDULE 11: REPORT ON RELIABILITY MEASURES | </v>
      </c>
      <c r="N8209" s="10" t="str">
        <f t="shared" si="130"/>
        <v>SCHEDULE 11: REPORT ON RELIABILITY MEASURES | Interruptions to: Taxiway | Caused by: Airlines/Other</v>
      </c>
    </row>
    <row r="8210" spans="1:14">
      <c r="A8210" t="s">
        <v>3</v>
      </c>
      <c r="B8210">
        <v>2011</v>
      </c>
      <c r="C8210" t="s">
        <v>5223</v>
      </c>
      <c r="D8210" t="s">
        <v>81</v>
      </c>
      <c r="E8210" t="s">
        <v>81</v>
      </c>
      <c r="F8210" t="s">
        <v>5231</v>
      </c>
      <c r="G8210">
        <v>15</v>
      </c>
      <c r="H8210" t="s">
        <v>5228</v>
      </c>
      <c r="I8210">
        <v>2011</v>
      </c>
      <c r="J8210" t="s">
        <v>5226</v>
      </c>
      <c r="K8210" t="s">
        <v>458</v>
      </c>
      <c r="L8210">
        <v>0</v>
      </c>
      <c r="M8210" s="10" t="str">
        <f>Data[[#This Row],[schedule]]&amp;" | "&amp;Data[[#This Row],[section]]</f>
        <v xml:space="preserve">SCHEDULE 11: REPORT ON RELIABILITY MEASURES | </v>
      </c>
      <c r="N8210" s="10" t="str">
        <f t="shared" si="130"/>
        <v>SCHEDULE 11: REPORT ON RELIABILITY MEASURES | Interruptions to: Taxiway | Caused by: Airlines/Other</v>
      </c>
    </row>
    <row r="8211" spans="1:14">
      <c r="A8211" t="s">
        <v>3</v>
      </c>
      <c r="B8211">
        <v>2011</v>
      </c>
      <c r="C8211" t="s">
        <v>5223</v>
      </c>
      <c r="D8211" t="s">
        <v>81</v>
      </c>
      <c r="E8211" t="s">
        <v>81</v>
      </c>
      <c r="F8211" t="s">
        <v>5231</v>
      </c>
      <c r="G8211">
        <v>15</v>
      </c>
      <c r="H8211" t="s">
        <v>5228</v>
      </c>
      <c r="I8211">
        <v>2011</v>
      </c>
      <c r="J8211" t="s">
        <v>5227</v>
      </c>
      <c r="K8211" t="s">
        <v>458</v>
      </c>
      <c r="L8211">
        <v>0</v>
      </c>
      <c r="M8211" s="10" t="str">
        <f>Data[[#This Row],[schedule]]&amp;" | "&amp;Data[[#This Row],[section]]</f>
        <v xml:space="preserve">SCHEDULE 11: REPORT ON RELIABILITY MEASURES | </v>
      </c>
      <c r="N8211" s="10" t="str">
        <f t="shared" si="130"/>
        <v>SCHEDULE 11: REPORT ON RELIABILITY MEASURES | Interruptions to: Taxiway | Caused by: Airlines/Other</v>
      </c>
    </row>
    <row r="8212" spans="1:14">
      <c r="A8212" t="s">
        <v>3</v>
      </c>
      <c r="B8212">
        <v>2011</v>
      </c>
      <c r="C8212" t="s">
        <v>5223</v>
      </c>
      <c r="D8212" t="s">
        <v>81</v>
      </c>
      <c r="E8212" t="s">
        <v>81</v>
      </c>
      <c r="F8212" t="s">
        <v>5231</v>
      </c>
      <c r="G8212">
        <v>16</v>
      </c>
      <c r="H8212" t="s">
        <v>5229</v>
      </c>
      <c r="I8212">
        <v>2011</v>
      </c>
      <c r="J8212" t="s">
        <v>4988</v>
      </c>
      <c r="K8212" t="s">
        <v>1624</v>
      </c>
      <c r="L8212">
        <v>1</v>
      </c>
      <c r="M8212" s="10" t="str">
        <f>Data[[#This Row],[schedule]]&amp;" | "&amp;Data[[#This Row],[section]]</f>
        <v xml:space="preserve">SCHEDULE 11: REPORT ON RELIABILITY MEASURES | </v>
      </c>
      <c r="N8212" s="10" t="str">
        <f t="shared" si="130"/>
        <v>SCHEDULE 11: REPORT ON RELIABILITY MEASURES | Interruptions to: Taxiway | Caused by: Undetermined reasons</v>
      </c>
    </row>
    <row r="8213" spans="1:14">
      <c r="A8213" t="s">
        <v>3</v>
      </c>
      <c r="B8213">
        <v>2011</v>
      </c>
      <c r="C8213" t="s">
        <v>5223</v>
      </c>
      <c r="D8213" t="s">
        <v>81</v>
      </c>
      <c r="E8213" t="s">
        <v>81</v>
      </c>
      <c r="F8213" t="s">
        <v>5231</v>
      </c>
      <c r="G8213">
        <v>16</v>
      </c>
      <c r="H8213" t="s">
        <v>5229</v>
      </c>
      <c r="I8213">
        <v>2011</v>
      </c>
      <c r="J8213" t="s">
        <v>5226</v>
      </c>
      <c r="K8213" t="s">
        <v>458</v>
      </c>
      <c r="L8213">
        <v>0</v>
      </c>
      <c r="M8213" s="10" t="str">
        <f>Data[[#This Row],[schedule]]&amp;" | "&amp;Data[[#This Row],[section]]</f>
        <v xml:space="preserve">SCHEDULE 11: REPORT ON RELIABILITY MEASURES | </v>
      </c>
      <c r="N8213" s="10" t="str">
        <f t="shared" ref="N8213:N8276" si="131">SUBSTITUTE(SUBSTITUTE(SUBSTITUTE(C8213&amp;" | "&amp;D8213&amp;" | "&amp;E8213&amp;" | "&amp;F8213&amp;" | "&amp;H8213," |  |  | "," | ")," |  |  | "," | ")," |  | "," | ")</f>
        <v>SCHEDULE 11: REPORT ON RELIABILITY MEASURES | Interruptions to: Taxiway | Caused by: Undetermined reasons</v>
      </c>
    </row>
    <row r="8214" spans="1:14">
      <c r="A8214" t="s">
        <v>3</v>
      </c>
      <c r="B8214">
        <v>2011</v>
      </c>
      <c r="C8214" t="s">
        <v>5223</v>
      </c>
      <c r="D8214" t="s">
        <v>81</v>
      </c>
      <c r="E8214" t="s">
        <v>81</v>
      </c>
      <c r="F8214" t="s">
        <v>5231</v>
      </c>
      <c r="G8214">
        <v>16</v>
      </c>
      <c r="H8214" t="s">
        <v>5229</v>
      </c>
      <c r="I8214">
        <v>2011</v>
      </c>
      <c r="J8214" t="s">
        <v>5227</v>
      </c>
      <c r="K8214" t="s">
        <v>6186</v>
      </c>
      <c r="L8214">
        <v>53</v>
      </c>
      <c r="M8214" s="10" t="str">
        <f>Data[[#This Row],[schedule]]&amp;" | "&amp;Data[[#This Row],[section]]</f>
        <v xml:space="preserve">SCHEDULE 11: REPORT ON RELIABILITY MEASURES | </v>
      </c>
      <c r="N8214" s="10" t="str">
        <f t="shared" si="131"/>
        <v>SCHEDULE 11: REPORT ON RELIABILITY MEASURES | Interruptions to: Taxiway | Caused by: Undetermined reasons</v>
      </c>
    </row>
    <row r="8215" spans="1:14">
      <c r="A8215" t="s">
        <v>3</v>
      </c>
      <c r="B8215">
        <v>2011</v>
      </c>
      <c r="C8215" t="s">
        <v>5223</v>
      </c>
      <c r="D8215" t="s">
        <v>81</v>
      </c>
      <c r="E8215" t="s">
        <v>81</v>
      </c>
      <c r="F8215" t="s">
        <v>5231</v>
      </c>
      <c r="G8215">
        <v>17</v>
      </c>
      <c r="H8215" t="s">
        <v>60</v>
      </c>
      <c r="I8215">
        <v>2011</v>
      </c>
      <c r="J8215" t="s">
        <v>4988</v>
      </c>
      <c r="K8215" t="s">
        <v>1624</v>
      </c>
      <c r="L8215">
        <v>1</v>
      </c>
      <c r="M8215" s="10" t="str">
        <f>Data[[#This Row],[schedule]]&amp;" | "&amp;Data[[#This Row],[section]]</f>
        <v xml:space="preserve">SCHEDULE 11: REPORT ON RELIABILITY MEASURES | </v>
      </c>
      <c r="N8215" s="10" t="str">
        <f t="shared" si="131"/>
        <v>SCHEDULE 11: REPORT ON RELIABILITY MEASURES | Interruptions to: Taxiway | Total</v>
      </c>
    </row>
    <row r="8216" spans="1:14">
      <c r="A8216" t="s">
        <v>3</v>
      </c>
      <c r="B8216">
        <v>2011</v>
      </c>
      <c r="C8216" t="s">
        <v>5223</v>
      </c>
      <c r="D8216" t="s">
        <v>81</v>
      </c>
      <c r="E8216" t="s">
        <v>81</v>
      </c>
      <c r="F8216" t="s">
        <v>5231</v>
      </c>
      <c r="G8216">
        <v>17</v>
      </c>
      <c r="H8216" t="s">
        <v>60</v>
      </c>
      <c r="I8216">
        <v>2011</v>
      </c>
      <c r="J8216" t="s">
        <v>5226</v>
      </c>
      <c r="K8216" t="s">
        <v>458</v>
      </c>
      <c r="L8216">
        <v>0</v>
      </c>
      <c r="M8216" s="10" t="str">
        <f>Data[[#This Row],[schedule]]&amp;" | "&amp;Data[[#This Row],[section]]</f>
        <v xml:space="preserve">SCHEDULE 11: REPORT ON RELIABILITY MEASURES | </v>
      </c>
      <c r="N8216" s="10" t="str">
        <f t="shared" si="131"/>
        <v>SCHEDULE 11: REPORT ON RELIABILITY MEASURES | Interruptions to: Taxiway | Total</v>
      </c>
    </row>
    <row r="8217" spans="1:14">
      <c r="A8217" t="s">
        <v>3</v>
      </c>
      <c r="B8217">
        <v>2011</v>
      </c>
      <c r="C8217" t="s">
        <v>5223</v>
      </c>
      <c r="D8217" t="s">
        <v>81</v>
      </c>
      <c r="E8217" t="s">
        <v>81</v>
      </c>
      <c r="F8217" t="s">
        <v>5231</v>
      </c>
      <c r="G8217">
        <v>17</v>
      </c>
      <c r="H8217" t="s">
        <v>60</v>
      </c>
      <c r="I8217">
        <v>2011</v>
      </c>
      <c r="J8217" t="s">
        <v>5227</v>
      </c>
      <c r="K8217" t="s">
        <v>6186</v>
      </c>
      <c r="L8217">
        <v>53</v>
      </c>
      <c r="M8217" s="10" t="str">
        <f>Data[[#This Row],[schedule]]&amp;" | "&amp;Data[[#This Row],[section]]</f>
        <v xml:space="preserve">SCHEDULE 11: REPORT ON RELIABILITY MEASURES | </v>
      </c>
      <c r="N8217" s="10" t="str">
        <f t="shared" si="131"/>
        <v>SCHEDULE 11: REPORT ON RELIABILITY MEASURES | Interruptions to: Taxiway | Total</v>
      </c>
    </row>
    <row r="8218" spans="1:14">
      <c r="A8218" t="s">
        <v>3</v>
      </c>
      <c r="B8218">
        <v>2011</v>
      </c>
      <c r="C8218" t="s">
        <v>5223</v>
      </c>
      <c r="D8218" t="s">
        <v>81</v>
      </c>
      <c r="E8218" t="s">
        <v>81</v>
      </c>
      <c r="F8218" t="s">
        <v>5233</v>
      </c>
      <c r="G8218">
        <v>20</v>
      </c>
      <c r="H8218" t="s">
        <v>5225</v>
      </c>
      <c r="I8218">
        <v>2011</v>
      </c>
      <c r="J8218" t="s">
        <v>4988</v>
      </c>
      <c r="K8218" t="s">
        <v>458</v>
      </c>
      <c r="L8218">
        <v>0</v>
      </c>
      <c r="M8218" s="10" t="str">
        <f>Data[[#This Row],[schedule]]&amp;" | "&amp;Data[[#This Row],[section]]</f>
        <v xml:space="preserve">SCHEDULE 11: REPORT ON RELIABILITY MEASURES | </v>
      </c>
      <c r="N8218" s="10" t="str">
        <f t="shared" si="131"/>
        <v>SCHEDULE 11: REPORT ON RELIABILITY MEASURES | Interruptions to: Remote stands and means of embarkation/disembarkation | Caused by: Airports</v>
      </c>
    </row>
    <row r="8219" spans="1:14">
      <c r="A8219" t="s">
        <v>3</v>
      </c>
      <c r="B8219">
        <v>2011</v>
      </c>
      <c r="C8219" t="s">
        <v>5223</v>
      </c>
      <c r="D8219" t="s">
        <v>81</v>
      </c>
      <c r="E8219" t="s">
        <v>81</v>
      </c>
      <c r="F8219" t="s">
        <v>5233</v>
      </c>
      <c r="G8219">
        <v>20</v>
      </c>
      <c r="H8219" t="s">
        <v>5225</v>
      </c>
      <c r="I8219">
        <v>2011</v>
      </c>
      <c r="J8219" t="s">
        <v>5226</v>
      </c>
      <c r="K8219" t="s">
        <v>458</v>
      </c>
      <c r="L8219">
        <v>0</v>
      </c>
      <c r="M8219" s="10" t="str">
        <f>Data[[#This Row],[schedule]]&amp;" | "&amp;Data[[#This Row],[section]]</f>
        <v xml:space="preserve">SCHEDULE 11: REPORT ON RELIABILITY MEASURES | </v>
      </c>
      <c r="N8219" s="10" t="str">
        <f t="shared" si="131"/>
        <v>SCHEDULE 11: REPORT ON RELIABILITY MEASURES | Interruptions to: Remote stands and means of embarkation/disembarkation | Caused by: Airports</v>
      </c>
    </row>
    <row r="8220" spans="1:14">
      <c r="A8220" t="s">
        <v>3</v>
      </c>
      <c r="B8220">
        <v>2011</v>
      </c>
      <c r="C8220" t="s">
        <v>5223</v>
      </c>
      <c r="D8220" t="s">
        <v>81</v>
      </c>
      <c r="E8220" t="s">
        <v>81</v>
      </c>
      <c r="F8220" t="s">
        <v>5233</v>
      </c>
      <c r="G8220">
        <v>20</v>
      </c>
      <c r="H8220" t="s">
        <v>5225</v>
      </c>
      <c r="I8220">
        <v>2011</v>
      </c>
      <c r="J8220" t="s">
        <v>5227</v>
      </c>
      <c r="K8220" t="s">
        <v>458</v>
      </c>
      <c r="L8220">
        <v>0</v>
      </c>
      <c r="M8220" s="10" t="str">
        <f>Data[[#This Row],[schedule]]&amp;" | "&amp;Data[[#This Row],[section]]</f>
        <v xml:space="preserve">SCHEDULE 11: REPORT ON RELIABILITY MEASURES | </v>
      </c>
      <c r="N8220" s="10" t="str">
        <f t="shared" si="131"/>
        <v>SCHEDULE 11: REPORT ON RELIABILITY MEASURES | Interruptions to: Remote stands and means of embarkation/disembarkation | Caused by: Airports</v>
      </c>
    </row>
    <row r="8221" spans="1:14">
      <c r="A8221" t="s">
        <v>3</v>
      </c>
      <c r="B8221">
        <v>2011</v>
      </c>
      <c r="C8221" t="s">
        <v>5223</v>
      </c>
      <c r="D8221" t="s">
        <v>81</v>
      </c>
      <c r="E8221" t="s">
        <v>81</v>
      </c>
      <c r="F8221" t="s">
        <v>5233</v>
      </c>
      <c r="G8221">
        <v>21</v>
      </c>
      <c r="H8221" t="s">
        <v>5228</v>
      </c>
      <c r="I8221">
        <v>2011</v>
      </c>
      <c r="J8221" t="s">
        <v>4988</v>
      </c>
      <c r="K8221" t="s">
        <v>458</v>
      </c>
      <c r="L8221">
        <v>0</v>
      </c>
      <c r="M8221" s="10" t="str">
        <f>Data[[#This Row],[schedule]]&amp;" | "&amp;Data[[#This Row],[section]]</f>
        <v xml:space="preserve">SCHEDULE 11: REPORT ON RELIABILITY MEASURES | </v>
      </c>
      <c r="N8221" s="10" t="str">
        <f t="shared" si="131"/>
        <v>SCHEDULE 11: REPORT ON RELIABILITY MEASURES | Interruptions to: Remote stands and means of embarkation/disembarkation | Caused by: Airlines/Other</v>
      </c>
    </row>
    <row r="8222" spans="1:14">
      <c r="A8222" t="s">
        <v>3</v>
      </c>
      <c r="B8222">
        <v>2011</v>
      </c>
      <c r="C8222" t="s">
        <v>5223</v>
      </c>
      <c r="D8222" t="s">
        <v>81</v>
      </c>
      <c r="E8222" t="s">
        <v>81</v>
      </c>
      <c r="F8222" t="s">
        <v>5233</v>
      </c>
      <c r="G8222">
        <v>21</v>
      </c>
      <c r="H8222" t="s">
        <v>5228</v>
      </c>
      <c r="I8222">
        <v>2011</v>
      </c>
      <c r="J8222" t="s">
        <v>5226</v>
      </c>
      <c r="K8222" t="s">
        <v>458</v>
      </c>
      <c r="L8222">
        <v>0</v>
      </c>
      <c r="M8222" s="10" t="str">
        <f>Data[[#This Row],[schedule]]&amp;" | "&amp;Data[[#This Row],[section]]</f>
        <v xml:space="preserve">SCHEDULE 11: REPORT ON RELIABILITY MEASURES | </v>
      </c>
      <c r="N8222" s="10" t="str">
        <f t="shared" si="131"/>
        <v>SCHEDULE 11: REPORT ON RELIABILITY MEASURES | Interruptions to: Remote stands and means of embarkation/disembarkation | Caused by: Airlines/Other</v>
      </c>
    </row>
    <row r="8223" spans="1:14">
      <c r="A8223" t="s">
        <v>3</v>
      </c>
      <c r="B8223">
        <v>2011</v>
      </c>
      <c r="C8223" t="s">
        <v>5223</v>
      </c>
      <c r="D8223" t="s">
        <v>81</v>
      </c>
      <c r="E8223" t="s">
        <v>81</v>
      </c>
      <c r="F8223" t="s">
        <v>5233</v>
      </c>
      <c r="G8223">
        <v>21</v>
      </c>
      <c r="H8223" t="s">
        <v>5228</v>
      </c>
      <c r="I8223">
        <v>2011</v>
      </c>
      <c r="J8223" t="s">
        <v>5227</v>
      </c>
      <c r="K8223" t="s">
        <v>458</v>
      </c>
      <c r="L8223">
        <v>0</v>
      </c>
      <c r="M8223" s="10" t="str">
        <f>Data[[#This Row],[schedule]]&amp;" | "&amp;Data[[#This Row],[section]]</f>
        <v xml:space="preserve">SCHEDULE 11: REPORT ON RELIABILITY MEASURES | </v>
      </c>
      <c r="N8223" s="10" t="str">
        <f t="shared" si="131"/>
        <v>SCHEDULE 11: REPORT ON RELIABILITY MEASURES | Interruptions to: Remote stands and means of embarkation/disembarkation | Caused by: Airlines/Other</v>
      </c>
    </row>
    <row r="8224" spans="1:14">
      <c r="A8224" t="s">
        <v>3</v>
      </c>
      <c r="B8224">
        <v>2011</v>
      </c>
      <c r="C8224" t="s">
        <v>5223</v>
      </c>
      <c r="D8224" t="s">
        <v>81</v>
      </c>
      <c r="E8224" t="s">
        <v>81</v>
      </c>
      <c r="F8224" t="s">
        <v>5233</v>
      </c>
      <c r="G8224">
        <v>22</v>
      </c>
      <c r="H8224" t="s">
        <v>5229</v>
      </c>
      <c r="I8224">
        <v>2011</v>
      </c>
      <c r="J8224" t="s">
        <v>4988</v>
      </c>
      <c r="K8224" t="s">
        <v>458</v>
      </c>
      <c r="L8224">
        <v>0</v>
      </c>
      <c r="M8224" s="10" t="str">
        <f>Data[[#This Row],[schedule]]&amp;" | "&amp;Data[[#This Row],[section]]</f>
        <v xml:space="preserve">SCHEDULE 11: REPORT ON RELIABILITY MEASURES | </v>
      </c>
      <c r="N8224" s="10" t="str">
        <f t="shared" si="131"/>
        <v>SCHEDULE 11: REPORT ON RELIABILITY MEASURES | Interruptions to: Remote stands and means of embarkation/disembarkation | Caused by: Undetermined reasons</v>
      </c>
    </row>
    <row r="8225" spans="1:14">
      <c r="A8225" t="s">
        <v>3</v>
      </c>
      <c r="B8225">
        <v>2011</v>
      </c>
      <c r="C8225" t="s">
        <v>5223</v>
      </c>
      <c r="D8225" t="s">
        <v>81</v>
      </c>
      <c r="E8225" t="s">
        <v>81</v>
      </c>
      <c r="F8225" t="s">
        <v>5233</v>
      </c>
      <c r="G8225">
        <v>22</v>
      </c>
      <c r="H8225" t="s">
        <v>5229</v>
      </c>
      <c r="I8225">
        <v>2011</v>
      </c>
      <c r="J8225" t="s">
        <v>5226</v>
      </c>
      <c r="K8225" t="s">
        <v>458</v>
      </c>
      <c r="L8225">
        <v>0</v>
      </c>
      <c r="M8225" s="10" t="str">
        <f>Data[[#This Row],[schedule]]&amp;" | "&amp;Data[[#This Row],[section]]</f>
        <v xml:space="preserve">SCHEDULE 11: REPORT ON RELIABILITY MEASURES | </v>
      </c>
      <c r="N8225" s="10" t="str">
        <f t="shared" si="131"/>
        <v>SCHEDULE 11: REPORT ON RELIABILITY MEASURES | Interruptions to: Remote stands and means of embarkation/disembarkation | Caused by: Undetermined reasons</v>
      </c>
    </row>
    <row r="8226" spans="1:14">
      <c r="A8226" t="s">
        <v>3</v>
      </c>
      <c r="B8226">
        <v>2011</v>
      </c>
      <c r="C8226" t="s">
        <v>5223</v>
      </c>
      <c r="D8226" t="s">
        <v>81</v>
      </c>
      <c r="E8226" t="s">
        <v>81</v>
      </c>
      <c r="F8226" t="s">
        <v>5233</v>
      </c>
      <c r="G8226">
        <v>22</v>
      </c>
      <c r="H8226" t="s">
        <v>5229</v>
      </c>
      <c r="I8226">
        <v>2011</v>
      </c>
      <c r="J8226" t="s">
        <v>5227</v>
      </c>
      <c r="K8226" t="s">
        <v>458</v>
      </c>
      <c r="L8226">
        <v>0</v>
      </c>
      <c r="M8226" s="10" t="str">
        <f>Data[[#This Row],[schedule]]&amp;" | "&amp;Data[[#This Row],[section]]</f>
        <v xml:space="preserve">SCHEDULE 11: REPORT ON RELIABILITY MEASURES | </v>
      </c>
      <c r="N8226" s="10" t="str">
        <f t="shared" si="131"/>
        <v>SCHEDULE 11: REPORT ON RELIABILITY MEASURES | Interruptions to: Remote stands and means of embarkation/disembarkation | Caused by: Undetermined reasons</v>
      </c>
    </row>
    <row r="8227" spans="1:14">
      <c r="A8227" t="s">
        <v>3</v>
      </c>
      <c r="B8227">
        <v>2011</v>
      </c>
      <c r="C8227" t="s">
        <v>5223</v>
      </c>
      <c r="D8227" t="s">
        <v>81</v>
      </c>
      <c r="E8227" t="s">
        <v>81</v>
      </c>
      <c r="F8227" t="s">
        <v>5233</v>
      </c>
      <c r="G8227">
        <v>23</v>
      </c>
      <c r="H8227" t="s">
        <v>60</v>
      </c>
      <c r="I8227">
        <v>2011</v>
      </c>
      <c r="J8227" t="s">
        <v>4988</v>
      </c>
      <c r="K8227" t="s">
        <v>458</v>
      </c>
      <c r="L8227">
        <v>0</v>
      </c>
      <c r="M8227" s="10" t="str">
        <f>Data[[#This Row],[schedule]]&amp;" | "&amp;Data[[#This Row],[section]]</f>
        <v xml:space="preserve">SCHEDULE 11: REPORT ON RELIABILITY MEASURES | </v>
      </c>
      <c r="N8227" s="10" t="str">
        <f t="shared" si="131"/>
        <v>SCHEDULE 11: REPORT ON RELIABILITY MEASURES | Interruptions to: Remote stands and means of embarkation/disembarkation | Total</v>
      </c>
    </row>
    <row r="8228" spans="1:14">
      <c r="A8228" t="s">
        <v>3</v>
      </c>
      <c r="B8228">
        <v>2011</v>
      </c>
      <c r="C8228" t="s">
        <v>5223</v>
      </c>
      <c r="D8228" t="s">
        <v>81</v>
      </c>
      <c r="E8228" t="s">
        <v>81</v>
      </c>
      <c r="F8228" t="s">
        <v>5233</v>
      </c>
      <c r="G8228">
        <v>23</v>
      </c>
      <c r="H8228" t="s">
        <v>60</v>
      </c>
      <c r="I8228">
        <v>2011</v>
      </c>
      <c r="J8228" t="s">
        <v>5226</v>
      </c>
      <c r="K8228" t="s">
        <v>5230</v>
      </c>
      <c r="M8228" s="10" t="str">
        <f>Data[[#This Row],[schedule]]&amp;" | "&amp;Data[[#This Row],[section]]</f>
        <v xml:space="preserve">SCHEDULE 11: REPORT ON RELIABILITY MEASURES | </v>
      </c>
      <c r="N8228" s="10" t="str">
        <f t="shared" si="131"/>
        <v>SCHEDULE 11: REPORT ON RELIABILITY MEASURES | Interruptions to: Remote stands and means of embarkation/disembarkation | Total</v>
      </c>
    </row>
    <row r="8229" spans="1:14">
      <c r="A8229" t="s">
        <v>3</v>
      </c>
      <c r="B8229">
        <v>2011</v>
      </c>
      <c r="C8229" t="s">
        <v>5223</v>
      </c>
      <c r="D8229" t="s">
        <v>81</v>
      </c>
      <c r="E8229" t="s">
        <v>81</v>
      </c>
      <c r="F8229" t="s">
        <v>5233</v>
      </c>
      <c r="G8229">
        <v>23</v>
      </c>
      <c r="H8229" t="s">
        <v>60</v>
      </c>
      <c r="I8229">
        <v>2011</v>
      </c>
      <c r="J8229" t="s">
        <v>5227</v>
      </c>
      <c r="K8229" t="s">
        <v>5230</v>
      </c>
      <c r="M8229" s="10" t="str">
        <f>Data[[#This Row],[schedule]]&amp;" | "&amp;Data[[#This Row],[section]]</f>
        <v xml:space="preserve">SCHEDULE 11: REPORT ON RELIABILITY MEASURES | </v>
      </c>
      <c r="N8229" s="10" t="str">
        <f t="shared" si="131"/>
        <v>SCHEDULE 11: REPORT ON RELIABILITY MEASURES | Interruptions to: Remote stands and means of embarkation/disembarkation | Total</v>
      </c>
    </row>
    <row r="8230" spans="1:14">
      <c r="A8230" t="s">
        <v>3</v>
      </c>
      <c r="B8230">
        <v>2011</v>
      </c>
      <c r="C8230" t="s">
        <v>5223</v>
      </c>
      <c r="D8230" t="s">
        <v>81</v>
      </c>
      <c r="E8230" t="s">
        <v>81</v>
      </c>
      <c r="F8230" t="s">
        <v>5234</v>
      </c>
      <c r="G8230">
        <v>26</v>
      </c>
      <c r="H8230" t="s">
        <v>5225</v>
      </c>
      <c r="I8230">
        <v>2011</v>
      </c>
      <c r="J8230" t="s">
        <v>4988</v>
      </c>
      <c r="K8230" t="s">
        <v>458</v>
      </c>
      <c r="L8230">
        <v>0</v>
      </c>
      <c r="M8230" s="10" t="str">
        <f>Data[[#This Row],[schedule]]&amp;" | "&amp;Data[[#This Row],[section]]</f>
        <v xml:space="preserve">SCHEDULE 11: REPORT ON RELIABILITY MEASURES | </v>
      </c>
      <c r="N8230" s="10" t="str">
        <f t="shared" si="131"/>
        <v>SCHEDULE 11: REPORT ON RELIABILITY MEASURES | Interruptions to: Contact stands and airbridges | Caused by: Airports</v>
      </c>
    </row>
    <row r="8231" spans="1:14">
      <c r="A8231" t="s">
        <v>3</v>
      </c>
      <c r="B8231">
        <v>2011</v>
      </c>
      <c r="C8231" t="s">
        <v>5223</v>
      </c>
      <c r="D8231" t="s">
        <v>81</v>
      </c>
      <c r="E8231" t="s">
        <v>81</v>
      </c>
      <c r="F8231" t="s">
        <v>5234</v>
      </c>
      <c r="G8231">
        <v>26</v>
      </c>
      <c r="H8231" t="s">
        <v>5225</v>
      </c>
      <c r="I8231">
        <v>2011</v>
      </c>
      <c r="J8231" t="s">
        <v>5226</v>
      </c>
      <c r="K8231" t="s">
        <v>458</v>
      </c>
      <c r="L8231">
        <v>0</v>
      </c>
      <c r="M8231" s="10" t="str">
        <f>Data[[#This Row],[schedule]]&amp;" | "&amp;Data[[#This Row],[section]]</f>
        <v xml:space="preserve">SCHEDULE 11: REPORT ON RELIABILITY MEASURES | </v>
      </c>
      <c r="N8231" s="10" t="str">
        <f t="shared" si="131"/>
        <v>SCHEDULE 11: REPORT ON RELIABILITY MEASURES | Interruptions to: Contact stands and airbridges | Caused by: Airports</v>
      </c>
    </row>
    <row r="8232" spans="1:14">
      <c r="A8232" t="s">
        <v>3</v>
      </c>
      <c r="B8232">
        <v>2011</v>
      </c>
      <c r="C8232" t="s">
        <v>5223</v>
      </c>
      <c r="D8232" t="s">
        <v>81</v>
      </c>
      <c r="E8232" t="s">
        <v>81</v>
      </c>
      <c r="F8232" t="s">
        <v>5234</v>
      </c>
      <c r="G8232">
        <v>26</v>
      </c>
      <c r="H8232" t="s">
        <v>5225</v>
      </c>
      <c r="I8232">
        <v>2011</v>
      </c>
      <c r="J8232" t="s">
        <v>5227</v>
      </c>
      <c r="K8232" t="s">
        <v>458</v>
      </c>
      <c r="L8232">
        <v>0</v>
      </c>
      <c r="M8232" s="10" t="str">
        <f>Data[[#This Row],[schedule]]&amp;" | "&amp;Data[[#This Row],[section]]</f>
        <v xml:space="preserve">SCHEDULE 11: REPORT ON RELIABILITY MEASURES | </v>
      </c>
      <c r="N8232" s="10" t="str">
        <f t="shared" si="131"/>
        <v>SCHEDULE 11: REPORT ON RELIABILITY MEASURES | Interruptions to: Contact stands and airbridges | Caused by: Airports</v>
      </c>
    </row>
    <row r="8233" spans="1:14">
      <c r="A8233" t="s">
        <v>3</v>
      </c>
      <c r="B8233">
        <v>2011</v>
      </c>
      <c r="C8233" t="s">
        <v>5223</v>
      </c>
      <c r="D8233" t="s">
        <v>81</v>
      </c>
      <c r="E8233" t="s">
        <v>81</v>
      </c>
      <c r="F8233" t="s">
        <v>5234</v>
      </c>
      <c r="G8233">
        <v>27</v>
      </c>
      <c r="H8233" t="s">
        <v>5228</v>
      </c>
      <c r="I8233">
        <v>2011</v>
      </c>
      <c r="J8233" t="s">
        <v>4988</v>
      </c>
      <c r="K8233" t="s">
        <v>458</v>
      </c>
      <c r="L8233">
        <v>0</v>
      </c>
      <c r="M8233" s="10" t="str">
        <f>Data[[#This Row],[schedule]]&amp;" | "&amp;Data[[#This Row],[section]]</f>
        <v xml:space="preserve">SCHEDULE 11: REPORT ON RELIABILITY MEASURES | </v>
      </c>
      <c r="N8233" s="10" t="str">
        <f t="shared" si="131"/>
        <v>SCHEDULE 11: REPORT ON RELIABILITY MEASURES | Interruptions to: Contact stands and airbridges | Caused by: Airlines/Other</v>
      </c>
    </row>
    <row r="8234" spans="1:14">
      <c r="A8234" t="s">
        <v>3</v>
      </c>
      <c r="B8234">
        <v>2011</v>
      </c>
      <c r="C8234" t="s">
        <v>5223</v>
      </c>
      <c r="D8234" t="s">
        <v>81</v>
      </c>
      <c r="E8234" t="s">
        <v>81</v>
      </c>
      <c r="F8234" t="s">
        <v>5234</v>
      </c>
      <c r="G8234">
        <v>27</v>
      </c>
      <c r="H8234" t="s">
        <v>5228</v>
      </c>
      <c r="I8234">
        <v>2011</v>
      </c>
      <c r="J8234" t="s">
        <v>5226</v>
      </c>
      <c r="K8234" t="s">
        <v>458</v>
      </c>
      <c r="L8234">
        <v>0</v>
      </c>
      <c r="M8234" s="10" t="str">
        <f>Data[[#This Row],[schedule]]&amp;" | "&amp;Data[[#This Row],[section]]</f>
        <v xml:space="preserve">SCHEDULE 11: REPORT ON RELIABILITY MEASURES | </v>
      </c>
      <c r="N8234" s="10" t="str">
        <f t="shared" si="131"/>
        <v>SCHEDULE 11: REPORT ON RELIABILITY MEASURES | Interruptions to: Contact stands and airbridges | Caused by: Airlines/Other</v>
      </c>
    </row>
    <row r="8235" spans="1:14">
      <c r="A8235" t="s">
        <v>3</v>
      </c>
      <c r="B8235">
        <v>2011</v>
      </c>
      <c r="C8235" t="s">
        <v>5223</v>
      </c>
      <c r="D8235" t="s">
        <v>81</v>
      </c>
      <c r="E8235" t="s">
        <v>81</v>
      </c>
      <c r="F8235" t="s">
        <v>5234</v>
      </c>
      <c r="G8235">
        <v>27</v>
      </c>
      <c r="H8235" t="s">
        <v>5228</v>
      </c>
      <c r="I8235">
        <v>2011</v>
      </c>
      <c r="J8235" t="s">
        <v>5227</v>
      </c>
      <c r="K8235" t="s">
        <v>458</v>
      </c>
      <c r="L8235">
        <v>0</v>
      </c>
      <c r="M8235" s="10" t="str">
        <f>Data[[#This Row],[schedule]]&amp;" | "&amp;Data[[#This Row],[section]]</f>
        <v xml:space="preserve">SCHEDULE 11: REPORT ON RELIABILITY MEASURES | </v>
      </c>
      <c r="N8235" s="10" t="str">
        <f t="shared" si="131"/>
        <v>SCHEDULE 11: REPORT ON RELIABILITY MEASURES | Interruptions to: Contact stands and airbridges | Caused by: Airlines/Other</v>
      </c>
    </row>
    <row r="8236" spans="1:14">
      <c r="A8236" t="s">
        <v>3</v>
      </c>
      <c r="B8236">
        <v>2011</v>
      </c>
      <c r="C8236" t="s">
        <v>5223</v>
      </c>
      <c r="D8236" t="s">
        <v>81</v>
      </c>
      <c r="E8236" t="s">
        <v>81</v>
      </c>
      <c r="F8236" t="s">
        <v>5234</v>
      </c>
      <c r="G8236">
        <v>28</v>
      </c>
      <c r="H8236" t="s">
        <v>5229</v>
      </c>
      <c r="I8236">
        <v>2011</v>
      </c>
      <c r="J8236" t="s">
        <v>4988</v>
      </c>
      <c r="K8236" t="s">
        <v>4150</v>
      </c>
      <c r="L8236">
        <v>93</v>
      </c>
      <c r="M8236" s="10" t="str">
        <f>Data[[#This Row],[schedule]]&amp;" | "&amp;Data[[#This Row],[section]]</f>
        <v xml:space="preserve">SCHEDULE 11: REPORT ON RELIABILITY MEASURES | </v>
      </c>
      <c r="N8236" s="10" t="str">
        <f t="shared" si="131"/>
        <v>SCHEDULE 11: REPORT ON RELIABILITY MEASURES | Interruptions to: Contact stands and airbridges | Caused by: Undetermined reasons</v>
      </c>
    </row>
    <row r="8237" spans="1:14">
      <c r="A8237" t="s">
        <v>3</v>
      </c>
      <c r="B8237">
        <v>2011</v>
      </c>
      <c r="C8237" t="s">
        <v>5223</v>
      </c>
      <c r="D8237" t="s">
        <v>81</v>
      </c>
      <c r="E8237" t="s">
        <v>81</v>
      </c>
      <c r="F8237" t="s">
        <v>5234</v>
      </c>
      <c r="G8237">
        <v>28</v>
      </c>
      <c r="H8237" t="s">
        <v>5229</v>
      </c>
      <c r="I8237">
        <v>2011</v>
      </c>
      <c r="J8237" t="s">
        <v>5226</v>
      </c>
      <c r="K8237" t="s">
        <v>5642</v>
      </c>
      <c r="L8237">
        <v>249</v>
      </c>
      <c r="M8237" s="10" t="str">
        <f>Data[[#This Row],[schedule]]&amp;" | "&amp;Data[[#This Row],[section]]</f>
        <v xml:space="preserve">SCHEDULE 11: REPORT ON RELIABILITY MEASURES | </v>
      </c>
      <c r="N8237" s="10" t="str">
        <f t="shared" si="131"/>
        <v>SCHEDULE 11: REPORT ON RELIABILITY MEASURES | Interruptions to: Contact stands and airbridges | Caused by: Undetermined reasons</v>
      </c>
    </row>
    <row r="8238" spans="1:14">
      <c r="A8238" t="s">
        <v>3</v>
      </c>
      <c r="B8238">
        <v>2011</v>
      </c>
      <c r="C8238" t="s">
        <v>5223</v>
      </c>
      <c r="D8238" t="s">
        <v>81</v>
      </c>
      <c r="E8238" t="s">
        <v>81</v>
      </c>
      <c r="F8238" t="s">
        <v>5234</v>
      </c>
      <c r="G8238">
        <v>28</v>
      </c>
      <c r="H8238" t="s">
        <v>5229</v>
      </c>
      <c r="I8238">
        <v>2011</v>
      </c>
      <c r="J8238" t="s">
        <v>5227</v>
      </c>
      <c r="K8238" t="s">
        <v>7241</v>
      </c>
      <c r="L8238">
        <v>58</v>
      </c>
      <c r="M8238" s="10" t="str">
        <f>Data[[#This Row],[schedule]]&amp;" | "&amp;Data[[#This Row],[section]]</f>
        <v xml:space="preserve">SCHEDULE 11: REPORT ON RELIABILITY MEASURES | </v>
      </c>
      <c r="N8238" s="10" t="str">
        <f t="shared" si="131"/>
        <v>SCHEDULE 11: REPORT ON RELIABILITY MEASURES | Interruptions to: Contact stands and airbridges | Caused by: Undetermined reasons</v>
      </c>
    </row>
    <row r="8239" spans="1:14">
      <c r="A8239" t="s">
        <v>3</v>
      </c>
      <c r="B8239">
        <v>2011</v>
      </c>
      <c r="C8239" t="s">
        <v>5223</v>
      </c>
      <c r="D8239" t="s">
        <v>81</v>
      </c>
      <c r="E8239" t="s">
        <v>81</v>
      </c>
      <c r="F8239" t="s">
        <v>5234</v>
      </c>
      <c r="G8239">
        <v>29</v>
      </c>
      <c r="H8239" t="s">
        <v>60</v>
      </c>
      <c r="I8239">
        <v>2011</v>
      </c>
      <c r="J8239" t="s">
        <v>4988</v>
      </c>
      <c r="K8239" t="s">
        <v>4150</v>
      </c>
      <c r="L8239">
        <v>93</v>
      </c>
      <c r="M8239" s="10" t="str">
        <f>Data[[#This Row],[schedule]]&amp;" | "&amp;Data[[#This Row],[section]]</f>
        <v xml:space="preserve">SCHEDULE 11: REPORT ON RELIABILITY MEASURES | </v>
      </c>
      <c r="N8239" s="10" t="str">
        <f t="shared" si="131"/>
        <v>SCHEDULE 11: REPORT ON RELIABILITY MEASURES | Interruptions to: Contact stands and airbridges | Total</v>
      </c>
    </row>
    <row r="8240" spans="1:14">
      <c r="A8240" t="s">
        <v>3</v>
      </c>
      <c r="B8240">
        <v>2011</v>
      </c>
      <c r="C8240" t="s">
        <v>5223</v>
      </c>
      <c r="D8240" t="s">
        <v>81</v>
      </c>
      <c r="E8240" t="s">
        <v>81</v>
      </c>
      <c r="F8240" t="s">
        <v>5234</v>
      </c>
      <c r="G8240">
        <v>29</v>
      </c>
      <c r="H8240" t="s">
        <v>60</v>
      </c>
      <c r="I8240">
        <v>2011</v>
      </c>
      <c r="J8240" t="s">
        <v>5226</v>
      </c>
      <c r="K8240" t="s">
        <v>5642</v>
      </c>
      <c r="L8240">
        <v>249</v>
      </c>
      <c r="M8240" s="10" t="str">
        <f>Data[[#This Row],[schedule]]&amp;" | "&amp;Data[[#This Row],[section]]</f>
        <v xml:space="preserve">SCHEDULE 11: REPORT ON RELIABILITY MEASURES | </v>
      </c>
      <c r="N8240" s="10" t="str">
        <f t="shared" si="131"/>
        <v>SCHEDULE 11: REPORT ON RELIABILITY MEASURES | Interruptions to: Contact stands and airbridges | Total</v>
      </c>
    </row>
    <row r="8241" spans="1:14">
      <c r="A8241" t="s">
        <v>3</v>
      </c>
      <c r="B8241">
        <v>2011</v>
      </c>
      <c r="C8241" t="s">
        <v>5223</v>
      </c>
      <c r="D8241" t="s">
        <v>81</v>
      </c>
      <c r="E8241" t="s">
        <v>81</v>
      </c>
      <c r="F8241" t="s">
        <v>5234</v>
      </c>
      <c r="G8241">
        <v>29</v>
      </c>
      <c r="H8241" t="s">
        <v>60</v>
      </c>
      <c r="I8241">
        <v>2011</v>
      </c>
      <c r="J8241" t="s">
        <v>5227</v>
      </c>
      <c r="K8241" t="s">
        <v>7241</v>
      </c>
      <c r="L8241">
        <v>58</v>
      </c>
      <c r="M8241" s="10" t="str">
        <f>Data[[#This Row],[schedule]]&amp;" | "&amp;Data[[#This Row],[section]]</f>
        <v xml:space="preserve">SCHEDULE 11: REPORT ON RELIABILITY MEASURES | </v>
      </c>
      <c r="N8241" s="10" t="str">
        <f t="shared" si="131"/>
        <v>SCHEDULE 11: REPORT ON RELIABILITY MEASURES | Interruptions to: Contact stands and airbridges | Total</v>
      </c>
    </row>
    <row r="8242" spans="1:14">
      <c r="A8242" t="s">
        <v>3</v>
      </c>
      <c r="B8242">
        <v>2011</v>
      </c>
      <c r="C8242" t="s">
        <v>5223</v>
      </c>
      <c r="D8242" t="s">
        <v>81</v>
      </c>
      <c r="E8242" t="s">
        <v>81</v>
      </c>
      <c r="F8242" t="s">
        <v>5235</v>
      </c>
      <c r="G8242">
        <v>32</v>
      </c>
      <c r="H8242" t="s">
        <v>5225</v>
      </c>
      <c r="I8242">
        <v>2011</v>
      </c>
      <c r="J8242" t="s">
        <v>4988</v>
      </c>
      <c r="K8242" t="s">
        <v>458</v>
      </c>
      <c r="L8242">
        <v>0</v>
      </c>
      <c r="M8242" s="10" t="str">
        <f>Data[[#This Row],[schedule]]&amp;" | "&amp;Data[[#This Row],[section]]</f>
        <v xml:space="preserve">SCHEDULE 11: REPORT ON RELIABILITY MEASURES | </v>
      </c>
      <c r="N8242" s="10" t="str">
        <f t="shared" si="131"/>
        <v>SCHEDULE 11: REPORT ON RELIABILITY MEASURES | Interruptions to: Baggage sortation system on departures | Caused by: Airports</v>
      </c>
    </row>
    <row r="8243" spans="1:14">
      <c r="A8243" t="s">
        <v>3</v>
      </c>
      <c r="B8243">
        <v>2011</v>
      </c>
      <c r="C8243" t="s">
        <v>5223</v>
      </c>
      <c r="D8243" t="s">
        <v>81</v>
      </c>
      <c r="E8243" t="s">
        <v>81</v>
      </c>
      <c r="F8243" t="s">
        <v>5235</v>
      </c>
      <c r="G8243">
        <v>32</v>
      </c>
      <c r="H8243" t="s">
        <v>5225</v>
      </c>
      <c r="I8243">
        <v>2011</v>
      </c>
      <c r="J8243" t="s">
        <v>5226</v>
      </c>
      <c r="K8243" t="s">
        <v>458</v>
      </c>
      <c r="L8243">
        <v>0</v>
      </c>
      <c r="M8243" s="10" t="str">
        <f>Data[[#This Row],[schedule]]&amp;" | "&amp;Data[[#This Row],[section]]</f>
        <v xml:space="preserve">SCHEDULE 11: REPORT ON RELIABILITY MEASURES | </v>
      </c>
      <c r="N8243" s="10" t="str">
        <f t="shared" si="131"/>
        <v>SCHEDULE 11: REPORT ON RELIABILITY MEASURES | Interruptions to: Baggage sortation system on departures | Caused by: Airports</v>
      </c>
    </row>
    <row r="8244" spans="1:14">
      <c r="A8244" t="s">
        <v>3</v>
      </c>
      <c r="B8244">
        <v>2011</v>
      </c>
      <c r="C8244" t="s">
        <v>5223</v>
      </c>
      <c r="D8244" t="s">
        <v>81</v>
      </c>
      <c r="E8244" t="s">
        <v>81</v>
      </c>
      <c r="F8244" t="s">
        <v>5235</v>
      </c>
      <c r="G8244">
        <v>32</v>
      </c>
      <c r="H8244" t="s">
        <v>5225</v>
      </c>
      <c r="I8244">
        <v>2011</v>
      </c>
      <c r="J8244" t="s">
        <v>5227</v>
      </c>
      <c r="K8244" t="s">
        <v>458</v>
      </c>
      <c r="L8244">
        <v>0</v>
      </c>
      <c r="M8244" s="10" t="str">
        <f>Data[[#This Row],[schedule]]&amp;" | "&amp;Data[[#This Row],[section]]</f>
        <v xml:space="preserve">SCHEDULE 11: REPORT ON RELIABILITY MEASURES | </v>
      </c>
      <c r="N8244" s="10" t="str">
        <f t="shared" si="131"/>
        <v>SCHEDULE 11: REPORT ON RELIABILITY MEASURES | Interruptions to: Baggage sortation system on departures | Caused by: Airports</v>
      </c>
    </row>
    <row r="8245" spans="1:14">
      <c r="A8245" t="s">
        <v>3</v>
      </c>
      <c r="B8245">
        <v>2011</v>
      </c>
      <c r="C8245" t="s">
        <v>5223</v>
      </c>
      <c r="D8245" t="s">
        <v>81</v>
      </c>
      <c r="E8245" t="s">
        <v>81</v>
      </c>
      <c r="F8245" t="s">
        <v>5235</v>
      </c>
      <c r="G8245">
        <v>33</v>
      </c>
      <c r="H8245" t="s">
        <v>5228</v>
      </c>
      <c r="I8245">
        <v>2011</v>
      </c>
      <c r="J8245" t="s">
        <v>4988</v>
      </c>
      <c r="K8245" t="s">
        <v>458</v>
      </c>
      <c r="L8245">
        <v>0</v>
      </c>
      <c r="M8245" s="10" t="str">
        <f>Data[[#This Row],[schedule]]&amp;" | "&amp;Data[[#This Row],[section]]</f>
        <v xml:space="preserve">SCHEDULE 11: REPORT ON RELIABILITY MEASURES | </v>
      </c>
      <c r="N8245" s="10" t="str">
        <f t="shared" si="131"/>
        <v>SCHEDULE 11: REPORT ON RELIABILITY MEASURES | Interruptions to: Baggage sortation system on departures | Caused by: Airlines/Other</v>
      </c>
    </row>
    <row r="8246" spans="1:14">
      <c r="A8246" t="s">
        <v>3</v>
      </c>
      <c r="B8246">
        <v>2011</v>
      </c>
      <c r="C8246" t="s">
        <v>5223</v>
      </c>
      <c r="D8246" t="s">
        <v>81</v>
      </c>
      <c r="E8246" t="s">
        <v>81</v>
      </c>
      <c r="F8246" t="s">
        <v>5235</v>
      </c>
      <c r="G8246">
        <v>33</v>
      </c>
      <c r="H8246" t="s">
        <v>5228</v>
      </c>
      <c r="I8246">
        <v>2011</v>
      </c>
      <c r="J8246" t="s">
        <v>5226</v>
      </c>
      <c r="K8246" t="s">
        <v>458</v>
      </c>
      <c r="L8246">
        <v>0</v>
      </c>
      <c r="M8246" s="10" t="str">
        <f>Data[[#This Row],[schedule]]&amp;" | "&amp;Data[[#This Row],[section]]</f>
        <v xml:space="preserve">SCHEDULE 11: REPORT ON RELIABILITY MEASURES | </v>
      </c>
      <c r="N8246" s="10" t="str">
        <f t="shared" si="131"/>
        <v>SCHEDULE 11: REPORT ON RELIABILITY MEASURES | Interruptions to: Baggage sortation system on departures | Caused by: Airlines/Other</v>
      </c>
    </row>
    <row r="8247" spans="1:14">
      <c r="A8247" t="s">
        <v>3</v>
      </c>
      <c r="B8247">
        <v>2011</v>
      </c>
      <c r="C8247" t="s">
        <v>5223</v>
      </c>
      <c r="D8247" t="s">
        <v>81</v>
      </c>
      <c r="E8247" t="s">
        <v>81</v>
      </c>
      <c r="F8247" t="s">
        <v>5235</v>
      </c>
      <c r="G8247">
        <v>33</v>
      </c>
      <c r="H8247" t="s">
        <v>5228</v>
      </c>
      <c r="I8247">
        <v>2011</v>
      </c>
      <c r="J8247" t="s">
        <v>5227</v>
      </c>
      <c r="K8247" t="s">
        <v>458</v>
      </c>
      <c r="L8247">
        <v>0</v>
      </c>
      <c r="M8247" s="10" t="str">
        <f>Data[[#This Row],[schedule]]&amp;" | "&amp;Data[[#This Row],[section]]</f>
        <v xml:space="preserve">SCHEDULE 11: REPORT ON RELIABILITY MEASURES | </v>
      </c>
      <c r="N8247" s="10" t="str">
        <f t="shared" si="131"/>
        <v>SCHEDULE 11: REPORT ON RELIABILITY MEASURES | Interruptions to: Baggage sortation system on departures | Caused by: Airlines/Other</v>
      </c>
    </row>
    <row r="8248" spans="1:14">
      <c r="A8248" t="s">
        <v>3</v>
      </c>
      <c r="B8248">
        <v>2011</v>
      </c>
      <c r="C8248" t="s">
        <v>5223</v>
      </c>
      <c r="D8248" t="s">
        <v>81</v>
      </c>
      <c r="E8248" t="s">
        <v>81</v>
      </c>
      <c r="F8248" t="s">
        <v>5235</v>
      </c>
      <c r="G8248">
        <v>34</v>
      </c>
      <c r="H8248" t="s">
        <v>5229</v>
      </c>
      <c r="I8248">
        <v>2011</v>
      </c>
      <c r="J8248" t="s">
        <v>4988</v>
      </c>
      <c r="K8248" t="s">
        <v>2107</v>
      </c>
      <c r="L8248">
        <v>16</v>
      </c>
      <c r="M8248" s="10" t="str">
        <f>Data[[#This Row],[schedule]]&amp;" | "&amp;Data[[#This Row],[section]]</f>
        <v xml:space="preserve">SCHEDULE 11: REPORT ON RELIABILITY MEASURES | </v>
      </c>
      <c r="N8248" s="10" t="str">
        <f t="shared" si="131"/>
        <v>SCHEDULE 11: REPORT ON RELIABILITY MEASURES | Interruptions to: Baggage sortation system on departures | Caused by: Undetermined reasons</v>
      </c>
    </row>
    <row r="8249" spans="1:14">
      <c r="A8249" t="s">
        <v>3</v>
      </c>
      <c r="B8249">
        <v>2011</v>
      </c>
      <c r="C8249" t="s">
        <v>5223</v>
      </c>
      <c r="D8249" t="s">
        <v>81</v>
      </c>
      <c r="E8249" t="s">
        <v>81</v>
      </c>
      <c r="F8249" t="s">
        <v>5235</v>
      </c>
      <c r="G8249">
        <v>34</v>
      </c>
      <c r="H8249" t="s">
        <v>5229</v>
      </c>
      <c r="I8249">
        <v>2011</v>
      </c>
      <c r="J8249" t="s">
        <v>5226</v>
      </c>
      <c r="K8249" t="s">
        <v>2117</v>
      </c>
      <c r="L8249">
        <v>24</v>
      </c>
      <c r="M8249" s="10" t="str">
        <f>Data[[#This Row],[schedule]]&amp;" | "&amp;Data[[#This Row],[section]]</f>
        <v xml:space="preserve">SCHEDULE 11: REPORT ON RELIABILITY MEASURES | </v>
      </c>
      <c r="N8249" s="10" t="str">
        <f t="shared" si="131"/>
        <v>SCHEDULE 11: REPORT ON RELIABILITY MEASURES | Interruptions to: Baggage sortation system on departures | Caused by: Undetermined reasons</v>
      </c>
    </row>
    <row r="8250" spans="1:14">
      <c r="A8250" t="s">
        <v>3</v>
      </c>
      <c r="B8250">
        <v>2011</v>
      </c>
      <c r="C8250" t="s">
        <v>5223</v>
      </c>
      <c r="D8250" t="s">
        <v>81</v>
      </c>
      <c r="E8250" t="s">
        <v>81</v>
      </c>
      <c r="F8250" t="s">
        <v>5235</v>
      </c>
      <c r="G8250">
        <v>34</v>
      </c>
      <c r="H8250" t="s">
        <v>5229</v>
      </c>
      <c r="I8250">
        <v>2011</v>
      </c>
      <c r="J8250" t="s">
        <v>5227</v>
      </c>
      <c r="K8250" t="s">
        <v>5348</v>
      </c>
      <c r="L8250">
        <v>18</v>
      </c>
      <c r="M8250" s="10" t="str">
        <f>Data[[#This Row],[schedule]]&amp;" | "&amp;Data[[#This Row],[section]]</f>
        <v xml:space="preserve">SCHEDULE 11: REPORT ON RELIABILITY MEASURES | </v>
      </c>
      <c r="N8250" s="10" t="str">
        <f t="shared" si="131"/>
        <v>SCHEDULE 11: REPORT ON RELIABILITY MEASURES | Interruptions to: Baggage sortation system on departures | Caused by: Undetermined reasons</v>
      </c>
    </row>
    <row r="8251" spans="1:14">
      <c r="A8251" t="s">
        <v>3</v>
      </c>
      <c r="B8251">
        <v>2011</v>
      </c>
      <c r="C8251" t="s">
        <v>5223</v>
      </c>
      <c r="D8251" t="s">
        <v>81</v>
      </c>
      <c r="E8251" t="s">
        <v>81</v>
      </c>
      <c r="F8251" t="s">
        <v>5235</v>
      </c>
      <c r="G8251">
        <v>35</v>
      </c>
      <c r="H8251" t="s">
        <v>60</v>
      </c>
      <c r="I8251">
        <v>2011</v>
      </c>
      <c r="J8251" t="s">
        <v>4988</v>
      </c>
      <c r="K8251" t="s">
        <v>2107</v>
      </c>
      <c r="L8251">
        <v>16</v>
      </c>
      <c r="M8251" s="10" t="str">
        <f>Data[[#This Row],[schedule]]&amp;" | "&amp;Data[[#This Row],[section]]</f>
        <v xml:space="preserve">SCHEDULE 11: REPORT ON RELIABILITY MEASURES | </v>
      </c>
      <c r="N8251" s="10" t="str">
        <f t="shared" si="131"/>
        <v>SCHEDULE 11: REPORT ON RELIABILITY MEASURES | Interruptions to: Baggage sortation system on departures | Total</v>
      </c>
    </row>
    <row r="8252" spans="1:14">
      <c r="A8252" t="s">
        <v>3</v>
      </c>
      <c r="B8252">
        <v>2011</v>
      </c>
      <c r="C8252" t="s">
        <v>5223</v>
      </c>
      <c r="D8252" t="s">
        <v>81</v>
      </c>
      <c r="E8252" t="s">
        <v>81</v>
      </c>
      <c r="F8252" t="s">
        <v>5235</v>
      </c>
      <c r="G8252">
        <v>35</v>
      </c>
      <c r="H8252" t="s">
        <v>60</v>
      </c>
      <c r="I8252">
        <v>2011</v>
      </c>
      <c r="J8252" t="s">
        <v>5226</v>
      </c>
      <c r="K8252" t="s">
        <v>2117</v>
      </c>
      <c r="L8252">
        <v>24</v>
      </c>
      <c r="M8252" s="10" t="str">
        <f>Data[[#This Row],[schedule]]&amp;" | "&amp;Data[[#This Row],[section]]</f>
        <v xml:space="preserve">SCHEDULE 11: REPORT ON RELIABILITY MEASURES | </v>
      </c>
      <c r="N8252" s="10" t="str">
        <f t="shared" si="131"/>
        <v>SCHEDULE 11: REPORT ON RELIABILITY MEASURES | Interruptions to: Baggage sortation system on departures | Total</v>
      </c>
    </row>
    <row r="8253" spans="1:14">
      <c r="A8253" t="s">
        <v>3</v>
      </c>
      <c r="B8253">
        <v>2011</v>
      </c>
      <c r="C8253" t="s">
        <v>5223</v>
      </c>
      <c r="D8253" t="s">
        <v>81</v>
      </c>
      <c r="E8253" t="s">
        <v>81</v>
      </c>
      <c r="F8253" t="s">
        <v>5235</v>
      </c>
      <c r="G8253">
        <v>35</v>
      </c>
      <c r="H8253" t="s">
        <v>60</v>
      </c>
      <c r="I8253">
        <v>2011</v>
      </c>
      <c r="J8253" t="s">
        <v>5227</v>
      </c>
      <c r="K8253" t="s">
        <v>5348</v>
      </c>
      <c r="L8253">
        <v>18</v>
      </c>
      <c r="M8253" s="10" t="str">
        <f>Data[[#This Row],[schedule]]&amp;" | "&amp;Data[[#This Row],[section]]</f>
        <v xml:space="preserve">SCHEDULE 11: REPORT ON RELIABILITY MEASURES | </v>
      </c>
      <c r="N8253" s="10" t="str">
        <f t="shared" si="131"/>
        <v>SCHEDULE 11: REPORT ON RELIABILITY MEASURES | Interruptions to: Baggage sortation system on departures | Total</v>
      </c>
    </row>
    <row r="8254" spans="1:14">
      <c r="A8254" t="s">
        <v>3</v>
      </c>
      <c r="B8254">
        <v>2011</v>
      </c>
      <c r="C8254" t="s">
        <v>5223</v>
      </c>
      <c r="D8254" t="s">
        <v>81</v>
      </c>
      <c r="E8254" t="s">
        <v>81</v>
      </c>
      <c r="F8254" t="s">
        <v>5239</v>
      </c>
      <c r="G8254">
        <v>38</v>
      </c>
      <c r="H8254" t="s">
        <v>5225</v>
      </c>
      <c r="I8254">
        <v>2011</v>
      </c>
      <c r="J8254" t="s">
        <v>4988</v>
      </c>
      <c r="K8254" t="s">
        <v>458</v>
      </c>
      <c r="L8254">
        <v>0</v>
      </c>
      <c r="M8254" s="10" t="str">
        <f>Data[[#This Row],[schedule]]&amp;" | "&amp;Data[[#This Row],[section]]</f>
        <v xml:space="preserve">SCHEDULE 11: REPORT ON RELIABILITY MEASURES | </v>
      </c>
      <c r="N8254" s="10" t="str">
        <f t="shared" si="131"/>
        <v>SCHEDULE 11: REPORT ON RELIABILITY MEASURES | Interruptions to: Baggage reclaim belts | Caused by: Airports</v>
      </c>
    </row>
    <row r="8255" spans="1:14">
      <c r="A8255" t="s">
        <v>3</v>
      </c>
      <c r="B8255">
        <v>2011</v>
      </c>
      <c r="C8255" t="s">
        <v>5223</v>
      </c>
      <c r="D8255" t="s">
        <v>81</v>
      </c>
      <c r="E8255" t="s">
        <v>81</v>
      </c>
      <c r="F8255" t="s">
        <v>5239</v>
      </c>
      <c r="G8255">
        <v>38</v>
      </c>
      <c r="H8255" t="s">
        <v>5225</v>
      </c>
      <c r="I8255">
        <v>2011</v>
      </c>
      <c r="J8255" t="s">
        <v>5226</v>
      </c>
      <c r="K8255" t="s">
        <v>458</v>
      </c>
      <c r="L8255">
        <v>0</v>
      </c>
      <c r="M8255" s="10" t="str">
        <f>Data[[#This Row],[schedule]]&amp;" | "&amp;Data[[#This Row],[section]]</f>
        <v xml:space="preserve">SCHEDULE 11: REPORT ON RELIABILITY MEASURES | </v>
      </c>
      <c r="N8255" s="10" t="str">
        <f t="shared" si="131"/>
        <v>SCHEDULE 11: REPORT ON RELIABILITY MEASURES | Interruptions to: Baggage reclaim belts | Caused by: Airports</v>
      </c>
    </row>
    <row r="8256" spans="1:14">
      <c r="A8256" t="s">
        <v>3</v>
      </c>
      <c r="B8256">
        <v>2011</v>
      </c>
      <c r="C8256" t="s">
        <v>5223</v>
      </c>
      <c r="D8256" t="s">
        <v>81</v>
      </c>
      <c r="E8256" t="s">
        <v>81</v>
      </c>
      <c r="F8256" t="s">
        <v>5239</v>
      </c>
      <c r="G8256">
        <v>38</v>
      </c>
      <c r="H8256" t="s">
        <v>5225</v>
      </c>
      <c r="I8256">
        <v>2011</v>
      </c>
      <c r="J8256" t="s">
        <v>5227</v>
      </c>
      <c r="K8256" t="s">
        <v>458</v>
      </c>
      <c r="L8256">
        <v>0</v>
      </c>
      <c r="M8256" s="10" t="str">
        <f>Data[[#This Row],[schedule]]&amp;" | "&amp;Data[[#This Row],[section]]</f>
        <v xml:space="preserve">SCHEDULE 11: REPORT ON RELIABILITY MEASURES | </v>
      </c>
      <c r="N8256" s="10" t="str">
        <f t="shared" si="131"/>
        <v>SCHEDULE 11: REPORT ON RELIABILITY MEASURES | Interruptions to: Baggage reclaim belts | Caused by: Airports</v>
      </c>
    </row>
    <row r="8257" spans="1:14">
      <c r="A8257" t="s">
        <v>3</v>
      </c>
      <c r="B8257">
        <v>2011</v>
      </c>
      <c r="C8257" t="s">
        <v>5223</v>
      </c>
      <c r="D8257" t="s">
        <v>81</v>
      </c>
      <c r="E8257" t="s">
        <v>81</v>
      </c>
      <c r="F8257" t="s">
        <v>5239</v>
      </c>
      <c r="G8257">
        <v>39</v>
      </c>
      <c r="H8257" t="s">
        <v>5228</v>
      </c>
      <c r="I8257">
        <v>2011</v>
      </c>
      <c r="J8257" t="s">
        <v>4988</v>
      </c>
      <c r="K8257" t="s">
        <v>458</v>
      </c>
      <c r="L8257">
        <v>0</v>
      </c>
      <c r="M8257" s="10" t="str">
        <f>Data[[#This Row],[schedule]]&amp;" | "&amp;Data[[#This Row],[section]]</f>
        <v xml:space="preserve">SCHEDULE 11: REPORT ON RELIABILITY MEASURES | </v>
      </c>
      <c r="N8257" s="10" t="str">
        <f t="shared" si="131"/>
        <v>SCHEDULE 11: REPORT ON RELIABILITY MEASURES | Interruptions to: Baggage reclaim belts | Caused by: Airlines/Other</v>
      </c>
    </row>
    <row r="8258" spans="1:14">
      <c r="A8258" t="s">
        <v>3</v>
      </c>
      <c r="B8258">
        <v>2011</v>
      </c>
      <c r="C8258" t="s">
        <v>5223</v>
      </c>
      <c r="D8258" t="s">
        <v>81</v>
      </c>
      <c r="E8258" t="s">
        <v>81</v>
      </c>
      <c r="F8258" t="s">
        <v>5239</v>
      </c>
      <c r="G8258">
        <v>39</v>
      </c>
      <c r="H8258" t="s">
        <v>5228</v>
      </c>
      <c r="I8258">
        <v>2011</v>
      </c>
      <c r="J8258" t="s">
        <v>5226</v>
      </c>
      <c r="K8258" t="s">
        <v>458</v>
      </c>
      <c r="L8258">
        <v>0</v>
      </c>
      <c r="M8258" s="10" t="str">
        <f>Data[[#This Row],[schedule]]&amp;" | "&amp;Data[[#This Row],[section]]</f>
        <v xml:space="preserve">SCHEDULE 11: REPORT ON RELIABILITY MEASURES | </v>
      </c>
      <c r="N8258" s="10" t="str">
        <f t="shared" si="131"/>
        <v>SCHEDULE 11: REPORT ON RELIABILITY MEASURES | Interruptions to: Baggage reclaim belts | Caused by: Airlines/Other</v>
      </c>
    </row>
    <row r="8259" spans="1:14">
      <c r="A8259" t="s">
        <v>3</v>
      </c>
      <c r="B8259">
        <v>2011</v>
      </c>
      <c r="C8259" t="s">
        <v>5223</v>
      </c>
      <c r="D8259" t="s">
        <v>81</v>
      </c>
      <c r="E8259" t="s">
        <v>81</v>
      </c>
      <c r="F8259" t="s">
        <v>5239</v>
      </c>
      <c r="G8259">
        <v>39</v>
      </c>
      <c r="H8259" t="s">
        <v>5228</v>
      </c>
      <c r="I8259">
        <v>2011</v>
      </c>
      <c r="J8259" t="s">
        <v>5227</v>
      </c>
      <c r="K8259" t="s">
        <v>458</v>
      </c>
      <c r="L8259">
        <v>0</v>
      </c>
      <c r="M8259" s="10" t="str">
        <f>Data[[#This Row],[schedule]]&amp;" | "&amp;Data[[#This Row],[section]]</f>
        <v xml:space="preserve">SCHEDULE 11: REPORT ON RELIABILITY MEASURES | </v>
      </c>
      <c r="N8259" s="10" t="str">
        <f t="shared" si="131"/>
        <v>SCHEDULE 11: REPORT ON RELIABILITY MEASURES | Interruptions to: Baggage reclaim belts | Caused by: Airlines/Other</v>
      </c>
    </row>
    <row r="8260" spans="1:14">
      <c r="A8260" t="s">
        <v>3</v>
      </c>
      <c r="B8260">
        <v>2011</v>
      </c>
      <c r="C8260" t="s">
        <v>5223</v>
      </c>
      <c r="D8260" t="s">
        <v>81</v>
      </c>
      <c r="E8260" t="s">
        <v>81</v>
      </c>
      <c r="F8260" t="s">
        <v>5239</v>
      </c>
      <c r="G8260">
        <v>40</v>
      </c>
      <c r="H8260" t="s">
        <v>5229</v>
      </c>
      <c r="I8260">
        <v>2011</v>
      </c>
      <c r="J8260" t="s">
        <v>4988</v>
      </c>
      <c r="K8260" t="s">
        <v>1308</v>
      </c>
      <c r="L8260">
        <v>2</v>
      </c>
      <c r="M8260" s="10" t="str">
        <f>Data[[#This Row],[schedule]]&amp;" | "&amp;Data[[#This Row],[section]]</f>
        <v xml:space="preserve">SCHEDULE 11: REPORT ON RELIABILITY MEASURES | </v>
      </c>
      <c r="N8260" s="10" t="str">
        <f t="shared" si="131"/>
        <v>SCHEDULE 11: REPORT ON RELIABILITY MEASURES | Interruptions to: Baggage reclaim belts | Caused by: Undetermined reasons</v>
      </c>
    </row>
    <row r="8261" spans="1:14">
      <c r="A8261" t="s">
        <v>3</v>
      </c>
      <c r="B8261">
        <v>2011</v>
      </c>
      <c r="C8261" t="s">
        <v>5223</v>
      </c>
      <c r="D8261" t="s">
        <v>81</v>
      </c>
      <c r="E8261" t="s">
        <v>81</v>
      </c>
      <c r="F8261" t="s">
        <v>5239</v>
      </c>
      <c r="G8261">
        <v>40</v>
      </c>
      <c r="H8261" t="s">
        <v>5229</v>
      </c>
      <c r="I8261">
        <v>2011</v>
      </c>
      <c r="J8261" t="s">
        <v>5226</v>
      </c>
      <c r="K8261" t="s">
        <v>458</v>
      </c>
      <c r="L8261">
        <v>0</v>
      </c>
      <c r="M8261" s="10" t="str">
        <f>Data[[#This Row],[schedule]]&amp;" | "&amp;Data[[#This Row],[section]]</f>
        <v xml:space="preserve">SCHEDULE 11: REPORT ON RELIABILITY MEASURES | </v>
      </c>
      <c r="N8261" s="10" t="str">
        <f t="shared" si="131"/>
        <v>SCHEDULE 11: REPORT ON RELIABILITY MEASURES | Interruptions to: Baggage reclaim belts | Caused by: Undetermined reasons</v>
      </c>
    </row>
    <row r="8262" spans="1:14">
      <c r="A8262" t="s">
        <v>3</v>
      </c>
      <c r="B8262">
        <v>2011</v>
      </c>
      <c r="C8262" t="s">
        <v>5223</v>
      </c>
      <c r="D8262" t="s">
        <v>81</v>
      </c>
      <c r="E8262" t="s">
        <v>81</v>
      </c>
      <c r="F8262" t="s">
        <v>5239</v>
      </c>
      <c r="G8262">
        <v>40</v>
      </c>
      <c r="H8262" t="s">
        <v>5229</v>
      </c>
      <c r="I8262">
        <v>2011</v>
      </c>
      <c r="J8262" t="s">
        <v>5227</v>
      </c>
      <c r="K8262" t="s">
        <v>7241</v>
      </c>
      <c r="L8262">
        <v>58</v>
      </c>
      <c r="M8262" s="10" t="str">
        <f>Data[[#This Row],[schedule]]&amp;" | "&amp;Data[[#This Row],[section]]</f>
        <v xml:space="preserve">SCHEDULE 11: REPORT ON RELIABILITY MEASURES | </v>
      </c>
      <c r="N8262" s="10" t="str">
        <f t="shared" si="131"/>
        <v>SCHEDULE 11: REPORT ON RELIABILITY MEASURES | Interruptions to: Baggage reclaim belts | Caused by: Undetermined reasons</v>
      </c>
    </row>
    <row r="8263" spans="1:14">
      <c r="A8263" t="s">
        <v>3</v>
      </c>
      <c r="B8263">
        <v>2011</v>
      </c>
      <c r="C8263" t="s">
        <v>5223</v>
      </c>
      <c r="D8263" t="s">
        <v>81</v>
      </c>
      <c r="E8263" t="s">
        <v>81</v>
      </c>
      <c r="F8263" t="s">
        <v>5239</v>
      </c>
      <c r="G8263">
        <v>41</v>
      </c>
      <c r="H8263" t="s">
        <v>60</v>
      </c>
      <c r="I8263">
        <v>2011</v>
      </c>
      <c r="J8263" t="s">
        <v>4988</v>
      </c>
      <c r="K8263" t="s">
        <v>1308</v>
      </c>
      <c r="L8263">
        <v>2</v>
      </c>
      <c r="M8263" s="10" t="str">
        <f>Data[[#This Row],[schedule]]&amp;" | "&amp;Data[[#This Row],[section]]</f>
        <v xml:space="preserve">SCHEDULE 11: REPORT ON RELIABILITY MEASURES | </v>
      </c>
      <c r="N8263" s="10" t="str">
        <f t="shared" si="131"/>
        <v>SCHEDULE 11: REPORT ON RELIABILITY MEASURES | Interruptions to: Baggage reclaim belts | Total</v>
      </c>
    </row>
    <row r="8264" spans="1:14">
      <c r="A8264" t="s">
        <v>3</v>
      </c>
      <c r="B8264">
        <v>2011</v>
      </c>
      <c r="C8264" t="s">
        <v>5223</v>
      </c>
      <c r="D8264" t="s">
        <v>81</v>
      </c>
      <c r="E8264" t="s">
        <v>81</v>
      </c>
      <c r="F8264" t="s">
        <v>5239</v>
      </c>
      <c r="G8264">
        <v>41</v>
      </c>
      <c r="H8264" t="s">
        <v>60</v>
      </c>
      <c r="I8264">
        <v>2011</v>
      </c>
      <c r="J8264" t="s">
        <v>5226</v>
      </c>
      <c r="K8264" t="s">
        <v>458</v>
      </c>
      <c r="L8264">
        <v>0</v>
      </c>
      <c r="M8264" s="10" t="str">
        <f>Data[[#This Row],[schedule]]&amp;" | "&amp;Data[[#This Row],[section]]</f>
        <v xml:space="preserve">SCHEDULE 11: REPORT ON RELIABILITY MEASURES | </v>
      </c>
      <c r="N8264" s="10" t="str">
        <f t="shared" si="131"/>
        <v>SCHEDULE 11: REPORT ON RELIABILITY MEASURES | Interruptions to: Baggage reclaim belts | Total</v>
      </c>
    </row>
    <row r="8265" spans="1:14">
      <c r="A8265" t="s">
        <v>3</v>
      </c>
      <c r="B8265">
        <v>2011</v>
      </c>
      <c r="C8265" t="s">
        <v>5223</v>
      </c>
      <c r="D8265" t="s">
        <v>81</v>
      </c>
      <c r="E8265" t="s">
        <v>81</v>
      </c>
      <c r="F8265" t="s">
        <v>5239</v>
      </c>
      <c r="G8265">
        <v>41</v>
      </c>
      <c r="H8265" t="s">
        <v>60</v>
      </c>
      <c r="I8265">
        <v>2011</v>
      </c>
      <c r="J8265" t="s">
        <v>5227</v>
      </c>
      <c r="K8265" t="s">
        <v>7241</v>
      </c>
      <c r="L8265">
        <v>58</v>
      </c>
      <c r="M8265" s="10" t="str">
        <f>Data[[#This Row],[schedule]]&amp;" | "&amp;Data[[#This Row],[section]]</f>
        <v xml:space="preserve">SCHEDULE 11: REPORT ON RELIABILITY MEASURES | </v>
      </c>
      <c r="N8265" s="10" t="str">
        <f t="shared" si="131"/>
        <v>SCHEDULE 11: REPORT ON RELIABILITY MEASURES | Interruptions to: Baggage reclaim belts | Total</v>
      </c>
    </row>
    <row r="8266" spans="1:14">
      <c r="A8266" t="s">
        <v>3</v>
      </c>
      <c r="B8266">
        <v>2011</v>
      </c>
      <c r="C8266" t="s">
        <v>5223</v>
      </c>
      <c r="D8266" t="s">
        <v>81</v>
      </c>
      <c r="E8266" t="s">
        <v>81</v>
      </c>
      <c r="F8266" t="s">
        <v>5240</v>
      </c>
      <c r="G8266">
        <v>44</v>
      </c>
      <c r="H8266" t="s">
        <v>5225</v>
      </c>
      <c r="I8266">
        <v>2011</v>
      </c>
      <c r="J8266" t="s">
        <v>4988</v>
      </c>
      <c r="K8266" t="s">
        <v>1350</v>
      </c>
      <c r="M8266" s="10" t="str">
        <f>Data[[#This Row],[schedule]]&amp;" | "&amp;Data[[#This Row],[section]]</f>
        <v xml:space="preserve">SCHEDULE 11: REPORT ON RELIABILITY MEASURES | </v>
      </c>
      <c r="N8266" s="10" t="str">
        <f t="shared" si="131"/>
        <v>SCHEDULE 11: REPORT ON RELIABILITY MEASURES | Interruptions to: On-time departure delay | Caused by: Airports</v>
      </c>
    </row>
    <row r="8267" spans="1:14">
      <c r="A8267" t="s">
        <v>3</v>
      </c>
      <c r="B8267">
        <v>2011</v>
      </c>
      <c r="C8267" t="s">
        <v>5223</v>
      </c>
      <c r="D8267" t="s">
        <v>81</v>
      </c>
      <c r="E8267" t="s">
        <v>81</v>
      </c>
      <c r="F8267" t="s">
        <v>5240</v>
      </c>
      <c r="G8267">
        <v>44</v>
      </c>
      <c r="H8267" t="s">
        <v>5225</v>
      </c>
      <c r="I8267">
        <v>2011</v>
      </c>
      <c r="J8267" t="s">
        <v>5226</v>
      </c>
      <c r="K8267" t="s">
        <v>1350</v>
      </c>
      <c r="M8267" s="10" t="str">
        <f>Data[[#This Row],[schedule]]&amp;" | "&amp;Data[[#This Row],[section]]</f>
        <v xml:space="preserve">SCHEDULE 11: REPORT ON RELIABILITY MEASURES | </v>
      </c>
      <c r="N8267" s="10" t="str">
        <f t="shared" si="131"/>
        <v>SCHEDULE 11: REPORT ON RELIABILITY MEASURES | Interruptions to: On-time departure delay | Caused by: Airports</v>
      </c>
    </row>
    <row r="8268" spans="1:14">
      <c r="A8268" t="s">
        <v>3</v>
      </c>
      <c r="B8268">
        <v>2011</v>
      </c>
      <c r="C8268" t="s">
        <v>5223</v>
      </c>
      <c r="D8268" t="s">
        <v>81</v>
      </c>
      <c r="E8268" t="s">
        <v>81</v>
      </c>
      <c r="F8268" t="s">
        <v>5240</v>
      </c>
      <c r="G8268">
        <v>44</v>
      </c>
      <c r="H8268" t="s">
        <v>5225</v>
      </c>
      <c r="I8268">
        <v>2011</v>
      </c>
      <c r="J8268" t="s">
        <v>5227</v>
      </c>
      <c r="K8268" t="s">
        <v>1350</v>
      </c>
      <c r="M8268" s="10" t="str">
        <f>Data[[#This Row],[schedule]]&amp;" | "&amp;Data[[#This Row],[section]]</f>
        <v xml:space="preserve">SCHEDULE 11: REPORT ON RELIABILITY MEASURES | </v>
      </c>
      <c r="N8268" s="10" t="str">
        <f t="shared" si="131"/>
        <v>SCHEDULE 11: REPORT ON RELIABILITY MEASURES | Interruptions to: On-time departure delay | Caused by: Airports</v>
      </c>
    </row>
    <row r="8269" spans="1:14">
      <c r="A8269" t="s">
        <v>3</v>
      </c>
      <c r="B8269">
        <v>2011</v>
      </c>
      <c r="C8269" t="s">
        <v>5223</v>
      </c>
      <c r="D8269" t="s">
        <v>81</v>
      </c>
      <c r="E8269" t="s">
        <v>81</v>
      </c>
      <c r="F8269" t="s">
        <v>5240</v>
      </c>
      <c r="G8269">
        <v>45</v>
      </c>
      <c r="H8269" t="s">
        <v>5228</v>
      </c>
      <c r="I8269">
        <v>2011</v>
      </c>
      <c r="J8269" t="s">
        <v>4988</v>
      </c>
      <c r="K8269" t="s">
        <v>1350</v>
      </c>
      <c r="M8269" s="10" t="str">
        <f>Data[[#This Row],[schedule]]&amp;" | "&amp;Data[[#This Row],[section]]</f>
        <v xml:space="preserve">SCHEDULE 11: REPORT ON RELIABILITY MEASURES | </v>
      </c>
      <c r="N8269" s="10" t="str">
        <f t="shared" si="131"/>
        <v>SCHEDULE 11: REPORT ON RELIABILITY MEASURES | Interruptions to: On-time departure delay | Caused by: Airlines/Other</v>
      </c>
    </row>
    <row r="8270" spans="1:14">
      <c r="A8270" t="s">
        <v>3</v>
      </c>
      <c r="B8270">
        <v>2011</v>
      </c>
      <c r="C8270" t="s">
        <v>5223</v>
      </c>
      <c r="D8270" t="s">
        <v>81</v>
      </c>
      <c r="E8270" t="s">
        <v>81</v>
      </c>
      <c r="F8270" t="s">
        <v>5240</v>
      </c>
      <c r="G8270">
        <v>45</v>
      </c>
      <c r="H8270" t="s">
        <v>5228</v>
      </c>
      <c r="I8270">
        <v>2011</v>
      </c>
      <c r="J8270" t="s">
        <v>5226</v>
      </c>
      <c r="K8270" t="s">
        <v>1350</v>
      </c>
      <c r="M8270" s="10" t="str">
        <f>Data[[#This Row],[schedule]]&amp;" | "&amp;Data[[#This Row],[section]]</f>
        <v xml:space="preserve">SCHEDULE 11: REPORT ON RELIABILITY MEASURES | </v>
      </c>
      <c r="N8270" s="10" t="str">
        <f t="shared" si="131"/>
        <v>SCHEDULE 11: REPORT ON RELIABILITY MEASURES | Interruptions to: On-time departure delay | Caused by: Airlines/Other</v>
      </c>
    </row>
    <row r="8271" spans="1:14">
      <c r="A8271" t="s">
        <v>3</v>
      </c>
      <c r="B8271">
        <v>2011</v>
      </c>
      <c r="C8271" t="s">
        <v>5223</v>
      </c>
      <c r="D8271" t="s">
        <v>81</v>
      </c>
      <c r="E8271" t="s">
        <v>81</v>
      </c>
      <c r="F8271" t="s">
        <v>5240</v>
      </c>
      <c r="G8271">
        <v>45</v>
      </c>
      <c r="H8271" t="s">
        <v>5228</v>
      </c>
      <c r="I8271">
        <v>2011</v>
      </c>
      <c r="J8271" t="s">
        <v>5227</v>
      </c>
      <c r="K8271" t="s">
        <v>1350</v>
      </c>
      <c r="M8271" s="10" t="str">
        <f>Data[[#This Row],[schedule]]&amp;" | "&amp;Data[[#This Row],[section]]</f>
        <v xml:space="preserve">SCHEDULE 11: REPORT ON RELIABILITY MEASURES | </v>
      </c>
      <c r="N8271" s="10" t="str">
        <f t="shared" si="131"/>
        <v>SCHEDULE 11: REPORT ON RELIABILITY MEASURES | Interruptions to: On-time departure delay | Caused by: Airlines/Other</v>
      </c>
    </row>
    <row r="8272" spans="1:14">
      <c r="A8272" t="s">
        <v>3</v>
      </c>
      <c r="B8272">
        <v>2011</v>
      </c>
      <c r="C8272" t="s">
        <v>5223</v>
      </c>
      <c r="D8272" t="s">
        <v>81</v>
      </c>
      <c r="E8272" t="s">
        <v>81</v>
      </c>
      <c r="F8272" t="s">
        <v>5240</v>
      </c>
      <c r="G8272">
        <v>46</v>
      </c>
      <c r="H8272" t="s">
        <v>5229</v>
      </c>
      <c r="I8272">
        <v>2011</v>
      </c>
      <c r="J8272" t="s">
        <v>4988</v>
      </c>
      <c r="K8272" t="s">
        <v>1350</v>
      </c>
      <c r="M8272" s="10" t="str">
        <f>Data[[#This Row],[schedule]]&amp;" | "&amp;Data[[#This Row],[section]]</f>
        <v xml:space="preserve">SCHEDULE 11: REPORT ON RELIABILITY MEASURES | </v>
      </c>
      <c r="N8272" s="10" t="str">
        <f t="shared" si="131"/>
        <v>SCHEDULE 11: REPORT ON RELIABILITY MEASURES | Interruptions to: On-time departure delay | Caused by: Undetermined reasons</v>
      </c>
    </row>
    <row r="8273" spans="1:14">
      <c r="A8273" t="s">
        <v>3</v>
      </c>
      <c r="B8273">
        <v>2011</v>
      </c>
      <c r="C8273" t="s">
        <v>5223</v>
      </c>
      <c r="D8273" t="s">
        <v>81</v>
      </c>
      <c r="E8273" t="s">
        <v>81</v>
      </c>
      <c r="F8273" t="s">
        <v>5240</v>
      </c>
      <c r="G8273">
        <v>46</v>
      </c>
      <c r="H8273" t="s">
        <v>5229</v>
      </c>
      <c r="I8273">
        <v>2011</v>
      </c>
      <c r="J8273" t="s">
        <v>5226</v>
      </c>
      <c r="K8273" t="s">
        <v>1350</v>
      </c>
      <c r="M8273" s="10" t="str">
        <f>Data[[#This Row],[schedule]]&amp;" | "&amp;Data[[#This Row],[section]]</f>
        <v xml:space="preserve">SCHEDULE 11: REPORT ON RELIABILITY MEASURES | </v>
      </c>
      <c r="N8273" s="10" t="str">
        <f t="shared" si="131"/>
        <v>SCHEDULE 11: REPORT ON RELIABILITY MEASURES | Interruptions to: On-time departure delay | Caused by: Undetermined reasons</v>
      </c>
    </row>
    <row r="8274" spans="1:14">
      <c r="A8274" t="s">
        <v>3</v>
      </c>
      <c r="B8274">
        <v>2011</v>
      </c>
      <c r="C8274" t="s">
        <v>5223</v>
      </c>
      <c r="D8274" t="s">
        <v>81</v>
      </c>
      <c r="E8274" t="s">
        <v>81</v>
      </c>
      <c r="F8274" t="s">
        <v>5240</v>
      </c>
      <c r="G8274">
        <v>46</v>
      </c>
      <c r="H8274" t="s">
        <v>5229</v>
      </c>
      <c r="I8274">
        <v>2011</v>
      </c>
      <c r="J8274" t="s">
        <v>5227</v>
      </c>
      <c r="K8274" t="s">
        <v>1350</v>
      </c>
      <c r="M8274" s="10" t="str">
        <f>Data[[#This Row],[schedule]]&amp;" | "&amp;Data[[#This Row],[section]]</f>
        <v xml:space="preserve">SCHEDULE 11: REPORT ON RELIABILITY MEASURES | </v>
      </c>
      <c r="N8274" s="10" t="str">
        <f t="shared" si="131"/>
        <v>SCHEDULE 11: REPORT ON RELIABILITY MEASURES | Interruptions to: On-time departure delay | Caused by: Undetermined reasons</v>
      </c>
    </row>
    <row r="8275" spans="1:14">
      <c r="A8275" t="s">
        <v>3</v>
      </c>
      <c r="B8275">
        <v>2011</v>
      </c>
      <c r="C8275" t="s">
        <v>5223</v>
      </c>
      <c r="D8275" t="s">
        <v>81</v>
      </c>
      <c r="E8275" t="s">
        <v>81</v>
      </c>
      <c r="F8275" t="s">
        <v>5240</v>
      </c>
      <c r="G8275">
        <v>47</v>
      </c>
      <c r="H8275" t="s">
        <v>60</v>
      </c>
      <c r="I8275">
        <v>2011</v>
      </c>
      <c r="J8275" t="s">
        <v>4988</v>
      </c>
      <c r="K8275" t="s">
        <v>458</v>
      </c>
      <c r="L8275">
        <v>0</v>
      </c>
      <c r="M8275" s="10" t="str">
        <f>Data[[#This Row],[schedule]]&amp;" | "&amp;Data[[#This Row],[section]]</f>
        <v xml:space="preserve">SCHEDULE 11: REPORT ON RELIABILITY MEASURES | </v>
      </c>
      <c r="N8275" s="10" t="str">
        <f t="shared" si="131"/>
        <v>SCHEDULE 11: REPORT ON RELIABILITY MEASURES | Interruptions to: On-time departure delay | Total</v>
      </c>
    </row>
    <row r="8276" spans="1:14">
      <c r="A8276" t="s">
        <v>3</v>
      </c>
      <c r="B8276">
        <v>2011</v>
      </c>
      <c r="C8276" t="s">
        <v>5223</v>
      </c>
      <c r="D8276" t="s">
        <v>81</v>
      </c>
      <c r="E8276" t="s">
        <v>81</v>
      </c>
      <c r="F8276" t="s">
        <v>5240</v>
      </c>
      <c r="G8276">
        <v>47</v>
      </c>
      <c r="H8276" t="s">
        <v>60</v>
      </c>
      <c r="I8276">
        <v>2011</v>
      </c>
      <c r="J8276" t="s">
        <v>5226</v>
      </c>
      <c r="K8276" t="s">
        <v>5230</v>
      </c>
      <c r="M8276" s="10" t="str">
        <f>Data[[#This Row],[schedule]]&amp;" | "&amp;Data[[#This Row],[section]]</f>
        <v xml:space="preserve">SCHEDULE 11: REPORT ON RELIABILITY MEASURES | </v>
      </c>
      <c r="N8276" s="10" t="str">
        <f t="shared" si="131"/>
        <v>SCHEDULE 11: REPORT ON RELIABILITY MEASURES | Interruptions to: On-time departure delay | Total</v>
      </c>
    </row>
    <row r="8277" spans="1:14">
      <c r="A8277" t="s">
        <v>3</v>
      </c>
      <c r="B8277">
        <v>2011</v>
      </c>
      <c r="C8277" t="s">
        <v>5223</v>
      </c>
      <c r="D8277" t="s">
        <v>81</v>
      </c>
      <c r="E8277" t="s">
        <v>81</v>
      </c>
      <c r="F8277" t="s">
        <v>5240</v>
      </c>
      <c r="G8277">
        <v>47</v>
      </c>
      <c r="H8277" t="s">
        <v>60</v>
      </c>
      <c r="I8277">
        <v>2011</v>
      </c>
      <c r="J8277" t="s">
        <v>5227</v>
      </c>
      <c r="K8277" t="s">
        <v>5230</v>
      </c>
      <c r="M8277" s="10" t="str">
        <f>Data[[#This Row],[schedule]]&amp;" | "&amp;Data[[#This Row],[section]]</f>
        <v xml:space="preserve">SCHEDULE 11: REPORT ON RELIABILITY MEASURES | </v>
      </c>
      <c r="N8277" s="10" t="str">
        <f t="shared" ref="N8277:N8340" si="132">SUBSTITUTE(SUBSTITUTE(SUBSTITUTE(C8277&amp;" | "&amp;D8277&amp;" | "&amp;E8277&amp;" | "&amp;F8277&amp;" | "&amp;H8277," |  |  | "," | ")," |  |  | "," | ")," |  | "," | ")</f>
        <v>SCHEDULE 11: REPORT ON RELIABILITY MEASURES | Interruptions to: On-time departure delay | Total</v>
      </c>
    </row>
    <row r="8278" spans="1:14">
      <c r="A8278" t="s">
        <v>3</v>
      </c>
      <c r="B8278">
        <v>2011</v>
      </c>
      <c r="C8278" t="s">
        <v>5223</v>
      </c>
      <c r="D8278" t="s">
        <v>81</v>
      </c>
      <c r="E8278" t="s">
        <v>81</v>
      </c>
      <c r="F8278" t="s">
        <v>81</v>
      </c>
      <c r="G8278">
        <v>56</v>
      </c>
      <c r="H8278" t="s">
        <v>5242</v>
      </c>
      <c r="I8278">
        <v>2011</v>
      </c>
      <c r="J8278" t="s">
        <v>4988</v>
      </c>
      <c r="K8278" t="s">
        <v>1350</v>
      </c>
      <c r="M8278" s="10" t="str">
        <f>Data[[#This Row],[schedule]]&amp;" | "&amp;Data[[#This Row],[section]]</f>
        <v xml:space="preserve">SCHEDULE 11: REPORT ON RELIABILITY MEASURES | </v>
      </c>
      <c r="N8278" s="10" t="str">
        <f t="shared" si="132"/>
        <v>SCHEDULE 11: REPORT ON RELIABILITY MEASURES | The percentage of time that FEGP is unavailable due to interruptions*</v>
      </c>
    </row>
    <row r="8279" spans="1:14" hidden="1">
      <c r="A8279" t="s">
        <v>3</v>
      </c>
      <c r="B8279">
        <v>2011</v>
      </c>
      <c r="C8279" t="s">
        <v>201</v>
      </c>
      <c r="D8279" t="s">
        <v>81</v>
      </c>
      <c r="E8279" t="s">
        <v>81</v>
      </c>
      <c r="F8279" t="s">
        <v>320</v>
      </c>
      <c r="G8279">
        <v>9</v>
      </c>
      <c r="H8279" t="s">
        <v>236</v>
      </c>
      <c r="I8279">
        <v>2011</v>
      </c>
      <c r="J8279" t="s">
        <v>92</v>
      </c>
      <c r="K8279" t="s">
        <v>3068</v>
      </c>
      <c r="L8279">
        <v>27.095469999999999</v>
      </c>
      <c r="M8279" s="10" t="str">
        <f>Data[[#This Row],[schedule]]&amp;" | "&amp;Data[[#This Row],[section]]</f>
        <v xml:space="preserve">SCHEDULE 10: REPORT ON COST ALLOCATIONS | </v>
      </c>
      <c r="N8279" s="10" t="str">
        <f t="shared" si="132"/>
        <v xml:space="preserve">SCHEDULE 10: REPORT ON COST ALLOCATIONS | Specified Terminal Activities | Corporate Overheads: Directly attributable operating costs </v>
      </c>
    </row>
    <row r="8280" spans="1:14" hidden="1">
      <c r="A8280" t="s">
        <v>3</v>
      </c>
      <c r="B8280">
        <v>2011</v>
      </c>
      <c r="C8280" t="s">
        <v>201</v>
      </c>
      <c r="D8280" t="s">
        <v>81</v>
      </c>
      <c r="E8280" t="s">
        <v>81</v>
      </c>
      <c r="F8280" t="s">
        <v>321</v>
      </c>
      <c r="G8280">
        <v>9</v>
      </c>
      <c r="H8280" t="s">
        <v>236</v>
      </c>
      <c r="I8280">
        <v>2011</v>
      </c>
      <c r="J8280" t="s">
        <v>92</v>
      </c>
      <c r="K8280" t="s">
        <v>458</v>
      </c>
      <c r="L8280">
        <v>0</v>
      </c>
      <c r="M8280" s="10" t="str">
        <f>Data[[#This Row],[schedule]]&amp;" | "&amp;Data[[#This Row],[section]]</f>
        <v xml:space="preserve">SCHEDULE 10: REPORT ON COST ALLOCATIONS | </v>
      </c>
      <c r="N8280" s="10" t="str">
        <f t="shared" si="132"/>
        <v xml:space="preserve">SCHEDULE 10: REPORT ON COST ALLOCATIONS | Airfield Activities | Corporate Overheads: Directly attributable operating costs </v>
      </c>
    </row>
    <row r="8281" spans="1:14" hidden="1">
      <c r="A8281" t="s">
        <v>3</v>
      </c>
      <c r="B8281">
        <v>2011</v>
      </c>
      <c r="C8281" t="s">
        <v>201</v>
      </c>
      <c r="D8281" t="s">
        <v>81</v>
      </c>
      <c r="E8281" t="s">
        <v>81</v>
      </c>
      <c r="F8281" t="s">
        <v>322</v>
      </c>
      <c r="G8281">
        <v>9</v>
      </c>
      <c r="H8281" t="s">
        <v>236</v>
      </c>
      <c r="I8281">
        <v>2011</v>
      </c>
      <c r="J8281" t="s">
        <v>92</v>
      </c>
      <c r="K8281" t="s">
        <v>458</v>
      </c>
      <c r="L8281">
        <v>0</v>
      </c>
      <c r="M8281" s="10" t="str">
        <f>Data[[#This Row],[schedule]]&amp;" | "&amp;Data[[#This Row],[section]]</f>
        <v xml:space="preserve">SCHEDULE 10: REPORT ON COST ALLOCATIONS | </v>
      </c>
      <c r="N8281" s="10" t="str">
        <f t="shared" si="132"/>
        <v xml:space="preserve">SCHEDULE 10: REPORT ON COST ALLOCATIONS | Aircraft and Freight Activities | Corporate Overheads: Directly attributable operating costs </v>
      </c>
    </row>
    <row r="8282" spans="1:14" hidden="1">
      <c r="A8282" t="s">
        <v>3</v>
      </c>
      <c r="B8282">
        <v>2011</v>
      </c>
      <c r="C8282" t="s">
        <v>201</v>
      </c>
      <c r="D8282" t="s">
        <v>81</v>
      </c>
      <c r="E8282" t="s">
        <v>81</v>
      </c>
      <c r="F8282" t="s">
        <v>323</v>
      </c>
      <c r="G8282">
        <v>9</v>
      </c>
      <c r="H8282" t="s">
        <v>236</v>
      </c>
      <c r="I8282">
        <v>2011</v>
      </c>
      <c r="J8282" t="s">
        <v>92</v>
      </c>
      <c r="K8282" t="s">
        <v>3068</v>
      </c>
      <c r="L8282">
        <v>27.095469999999999</v>
      </c>
      <c r="M8282" s="10" t="str">
        <f>Data[[#This Row],[schedule]]&amp;" | "&amp;Data[[#This Row],[section]]</f>
        <v xml:space="preserve">SCHEDULE 10: REPORT ON COST ALLOCATIONS | </v>
      </c>
      <c r="N8282" s="10" t="str">
        <f t="shared" si="132"/>
        <v xml:space="preserve">SCHEDULE 10: REPORT ON COST ALLOCATIONS | Airport Business | Corporate Overheads: Directly attributable operating costs </v>
      </c>
    </row>
    <row r="8283" spans="1:14" hidden="1">
      <c r="A8283" t="s">
        <v>3</v>
      </c>
      <c r="B8283">
        <v>2011</v>
      </c>
      <c r="C8283" t="s">
        <v>201</v>
      </c>
      <c r="D8283" t="s">
        <v>81</v>
      </c>
      <c r="E8283" t="s">
        <v>81</v>
      </c>
      <c r="F8283" t="s">
        <v>60</v>
      </c>
      <c r="G8283">
        <v>9</v>
      </c>
      <c r="H8283" t="s">
        <v>236</v>
      </c>
      <c r="I8283">
        <v>2011</v>
      </c>
      <c r="J8283" t="s">
        <v>92</v>
      </c>
      <c r="K8283" t="s">
        <v>3068</v>
      </c>
      <c r="L8283">
        <v>27.095469999999999</v>
      </c>
      <c r="M8283" s="10" t="str">
        <f>Data[[#This Row],[schedule]]&amp;" | "&amp;Data[[#This Row],[section]]</f>
        <v xml:space="preserve">SCHEDULE 10: REPORT ON COST ALLOCATIONS | </v>
      </c>
      <c r="N8283" s="10" t="str">
        <f t="shared" si="132"/>
        <v xml:space="preserve">SCHEDULE 10: REPORT ON COST ALLOCATIONS | Total | Corporate Overheads: Directly attributable operating costs </v>
      </c>
    </row>
    <row r="8284" spans="1:14" hidden="1">
      <c r="A8284" t="s">
        <v>3</v>
      </c>
      <c r="B8284">
        <v>2011</v>
      </c>
      <c r="C8284" t="s">
        <v>201</v>
      </c>
      <c r="D8284" t="s">
        <v>81</v>
      </c>
      <c r="E8284" t="s">
        <v>81</v>
      </c>
      <c r="F8284" t="s">
        <v>320</v>
      </c>
      <c r="G8284">
        <v>10</v>
      </c>
      <c r="H8284" t="s">
        <v>237</v>
      </c>
      <c r="I8284">
        <v>2011</v>
      </c>
      <c r="J8284" t="s">
        <v>92</v>
      </c>
      <c r="K8284" t="s">
        <v>3069</v>
      </c>
      <c r="L8284">
        <v>16111.91663160184</v>
      </c>
      <c r="M8284" s="10" t="str">
        <f>Data[[#This Row],[schedule]]&amp;" | "&amp;Data[[#This Row],[section]]</f>
        <v xml:space="preserve">SCHEDULE 10: REPORT ON COST ALLOCATIONS | </v>
      </c>
      <c r="N8284" s="10" t="str">
        <f t="shared" si="132"/>
        <v xml:space="preserve">SCHEDULE 10: REPORT ON COST ALLOCATIONS | Specified Terminal Activities | Corporate Overheads: Costs not directly attributable </v>
      </c>
    </row>
    <row r="8285" spans="1:14" hidden="1">
      <c r="A8285" t="s">
        <v>3</v>
      </c>
      <c r="B8285">
        <v>2011</v>
      </c>
      <c r="C8285" t="s">
        <v>201</v>
      </c>
      <c r="D8285" t="s">
        <v>81</v>
      </c>
      <c r="E8285" t="s">
        <v>81</v>
      </c>
      <c r="F8285" t="s">
        <v>321</v>
      </c>
      <c r="G8285">
        <v>10</v>
      </c>
      <c r="H8285" t="s">
        <v>237</v>
      </c>
      <c r="I8285">
        <v>2011</v>
      </c>
      <c r="J8285" t="s">
        <v>92</v>
      </c>
      <c r="K8285" t="s">
        <v>3070</v>
      </c>
      <c r="L8285">
        <v>9909.5355352294227</v>
      </c>
      <c r="M8285" s="10" t="str">
        <f>Data[[#This Row],[schedule]]&amp;" | "&amp;Data[[#This Row],[section]]</f>
        <v xml:space="preserve">SCHEDULE 10: REPORT ON COST ALLOCATIONS | </v>
      </c>
      <c r="N8285" s="10" t="str">
        <f t="shared" si="132"/>
        <v xml:space="preserve">SCHEDULE 10: REPORT ON COST ALLOCATIONS | Airfield Activities | Corporate Overheads: Costs not directly attributable </v>
      </c>
    </row>
    <row r="8286" spans="1:14" hidden="1">
      <c r="A8286" t="s">
        <v>3</v>
      </c>
      <c r="B8286">
        <v>2011</v>
      </c>
      <c r="C8286" t="s">
        <v>201</v>
      </c>
      <c r="D8286" t="s">
        <v>81</v>
      </c>
      <c r="E8286" t="s">
        <v>81</v>
      </c>
      <c r="F8286" t="s">
        <v>322</v>
      </c>
      <c r="G8286">
        <v>10</v>
      </c>
      <c r="H8286" t="s">
        <v>237</v>
      </c>
      <c r="I8286">
        <v>2011</v>
      </c>
      <c r="J8286" t="s">
        <v>92</v>
      </c>
      <c r="K8286" t="s">
        <v>3071</v>
      </c>
      <c r="L8286">
        <v>542.37245131910652</v>
      </c>
      <c r="M8286" s="10" t="str">
        <f>Data[[#This Row],[schedule]]&amp;" | "&amp;Data[[#This Row],[section]]</f>
        <v xml:space="preserve">SCHEDULE 10: REPORT ON COST ALLOCATIONS | </v>
      </c>
      <c r="N8286" s="10" t="str">
        <f t="shared" si="132"/>
        <v xml:space="preserve">SCHEDULE 10: REPORT ON COST ALLOCATIONS | Aircraft and Freight Activities | Corporate Overheads: Costs not directly attributable </v>
      </c>
    </row>
    <row r="8287" spans="1:14" hidden="1">
      <c r="A8287" t="s">
        <v>3</v>
      </c>
      <c r="B8287">
        <v>2011</v>
      </c>
      <c r="C8287" t="s">
        <v>201</v>
      </c>
      <c r="D8287" t="s">
        <v>81</v>
      </c>
      <c r="E8287" t="s">
        <v>81</v>
      </c>
      <c r="F8287" t="s">
        <v>323</v>
      </c>
      <c r="G8287">
        <v>10</v>
      </c>
      <c r="H8287" t="s">
        <v>237</v>
      </c>
      <c r="I8287">
        <v>2011</v>
      </c>
      <c r="J8287" t="s">
        <v>92</v>
      </c>
      <c r="K8287" t="s">
        <v>3072</v>
      </c>
      <c r="L8287">
        <v>26563.824618150371</v>
      </c>
      <c r="M8287" s="10" t="str">
        <f>Data[[#This Row],[schedule]]&amp;" | "&amp;Data[[#This Row],[section]]</f>
        <v xml:space="preserve">SCHEDULE 10: REPORT ON COST ALLOCATIONS | </v>
      </c>
      <c r="N8287" s="10" t="str">
        <f t="shared" si="132"/>
        <v xml:space="preserve">SCHEDULE 10: REPORT ON COST ALLOCATIONS | Airport Business | Corporate Overheads: Costs not directly attributable </v>
      </c>
    </row>
    <row r="8288" spans="1:14" hidden="1">
      <c r="A8288" t="s">
        <v>3</v>
      </c>
      <c r="B8288">
        <v>2011</v>
      </c>
      <c r="C8288" t="s">
        <v>201</v>
      </c>
      <c r="D8288" t="s">
        <v>81</v>
      </c>
      <c r="E8288" t="s">
        <v>81</v>
      </c>
      <c r="F8288" t="s">
        <v>324</v>
      </c>
      <c r="G8288">
        <v>10</v>
      </c>
      <c r="H8288" t="s">
        <v>237</v>
      </c>
      <c r="I8288">
        <v>2011</v>
      </c>
      <c r="J8288" t="s">
        <v>92</v>
      </c>
      <c r="K8288" t="s">
        <v>3073</v>
      </c>
      <c r="L8288">
        <v>7499.5033218496274</v>
      </c>
      <c r="M8288" s="10" t="str">
        <f>Data[[#This Row],[schedule]]&amp;" | "&amp;Data[[#This Row],[section]]</f>
        <v xml:space="preserve">SCHEDULE 10: REPORT ON COST ALLOCATIONS | </v>
      </c>
      <c r="N8288" s="10" t="str">
        <f t="shared" si="132"/>
        <v xml:space="preserve">SCHEDULE 10: REPORT ON COST ALLOCATIONS | Unregulated Component | Corporate Overheads: Costs not directly attributable </v>
      </c>
    </row>
    <row r="8289" spans="1:14" hidden="1">
      <c r="A8289" t="s">
        <v>3</v>
      </c>
      <c r="B8289">
        <v>2011</v>
      </c>
      <c r="C8289" t="s">
        <v>201</v>
      </c>
      <c r="D8289" t="s">
        <v>81</v>
      </c>
      <c r="E8289" t="s">
        <v>81</v>
      </c>
      <c r="F8289" t="s">
        <v>60</v>
      </c>
      <c r="G8289">
        <v>10</v>
      </c>
      <c r="H8289" t="s">
        <v>237</v>
      </c>
      <c r="I8289">
        <v>2011</v>
      </c>
      <c r="J8289" t="s">
        <v>92</v>
      </c>
      <c r="K8289" t="s">
        <v>3074</v>
      </c>
      <c r="L8289">
        <v>34063.327940000003</v>
      </c>
      <c r="M8289" s="10" t="str">
        <f>Data[[#This Row],[schedule]]&amp;" | "&amp;Data[[#This Row],[section]]</f>
        <v xml:space="preserve">SCHEDULE 10: REPORT ON COST ALLOCATIONS | </v>
      </c>
      <c r="N8289" s="10" t="str">
        <f t="shared" si="132"/>
        <v xml:space="preserve">SCHEDULE 10: REPORT ON COST ALLOCATIONS | Total | Corporate Overheads: Costs not directly attributable </v>
      </c>
    </row>
    <row r="8290" spans="1:14" hidden="1">
      <c r="A8290" t="s">
        <v>3</v>
      </c>
      <c r="B8290">
        <v>2011</v>
      </c>
      <c r="C8290" t="s">
        <v>201</v>
      </c>
      <c r="D8290" t="s">
        <v>81</v>
      </c>
      <c r="E8290" t="s">
        <v>81</v>
      </c>
      <c r="F8290" t="s">
        <v>320</v>
      </c>
      <c r="G8290">
        <v>12</v>
      </c>
      <c r="H8290" t="s">
        <v>238</v>
      </c>
      <c r="I8290">
        <v>2011</v>
      </c>
      <c r="J8290" t="s">
        <v>92</v>
      </c>
      <c r="K8290" t="s">
        <v>3075</v>
      </c>
      <c r="L8290">
        <v>5808.8748900000019</v>
      </c>
      <c r="M8290" s="10" t="str">
        <f>Data[[#This Row],[schedule]]&amp;" | "&amp;Data[[#This Row],[section]]</f>
        <v xml:space="preserve">SCHEDULE 10: REPORT ON COST ALLOCATIONS | </v>
      </c>
      <c r="N8290" s="10" t="str">
        <f t="shared" si="132"/>
        <v xml:space="preserve">SCHEDULE 10: REPORT ON COST ALLOCATIONS | Specified Terminal Activities | Asset Management and Airport Operations: Directly attributable operating costs </v>
      </c>
    </row>
    <row r="8291" spans="1:14" hidden="1">
      <c r="A8291" t="s">
        <v>3</v>
      </c>
      <c r="B8291">
        <v>2011</v>
      </c>
      <c r="C8291" t="s">
        <v>201</v>
      </c>
      <c r="D8291" t="s">
        <v>81</v>
      </c>
      <c r="E8291" t="s">
        <v>81</v>
      </c>
      <c r="F8291" t="s">
        <v>321</v>
      </c>
      <c r="G8291">
        <v>12</v>
      </c>
      <c r="H8291" t="s">
        <v>238</v>
      </c>
      <c r="I8291">
        <v>2011</v>
      </c>
      <c r="J8291" t="s">
        <v>92</v>
      </c>
      <c r="K8291" t="s">
        <v>3076</v>
      </c>
      <c r="L8291">
        <v>3549.1694199999979</v>
      </c>
      <c r="M8291" s="10" t="str">
        <f>Data[[#This Row],[schedule]]&amp;" | "&amp;Data[[#This Row],[section]]</f>
        <v xml:space="preserve">SCHEDULE 10: REPORT ON COST ALLOCATIONS | </v>
      </c>
      <c r="N8291" s="10" t="str">
        <f t="shared" si="132"/>
        <v xml:space="preserve">SCHEDULE 10: REPORT ON COST ALLOCATIONS | Airfield Activities | Asset Management and Airport Operations: Directly attributable operating costs </v>
      </c>
    </row>
    <row r="8292" spans="1:14" hidden="1">
      <c r="A8292" t="s">
        <v>3</v>
      </c>
      <c r="B8292">
        <v>2011</v>
      </c>
      <c r="C8292" t="s">
        <v>201</v>
      </c>
      <c r="D8292" t="s">
        <v>81</v>
      </c>
      <c r="E8292" t="s">
        <v>81</v>
      </c>
      <c r="F8292" t="s">
        <v>322</v>
      </c>
      <c r="G8292">
        <v>12</v>
      </c>
      <c r="H8292" t="s">
        <v>238</v>
      </c>
      <c r="I8292">
        <v>2011</v>
      </c>
      <c r="J8292" t="s">
        <v>92</v>
      </c>
      <c r="K8292" t="s">
        <v>3077</v>
      </c>
      <c r="L8292">
        <v>551.37878279697793</v>
      </c>
      <c r="M8292" s="10" t="str">
        <f>Data[[#This Row],[schedule]]&amp;" | "&amp;Data[[#This Row],[section]]</f>
        <v xml:space="preserve">SCHEDULE 10: REPORT ON COST ALLOCATIONS | </v>
      </c>
      <c r="N8292" s="10" t="str">
        <f t="shared" si="132"/>
        <v xml:space="preserve">SCHEDULE 10: REPORT ON COST ALLOCATIONS | Aircraft and Freight Activities | Asset Management and Airport Operations: Directly attributable operating costs </v>
      </c>
    </row>
    <row r="8293" spans="1:14" hidden="1">
      <c r="A8293" t="s">
        <v>3</v>
      </c>
      <c r="B8293">
        <v>2011</v>
      </c>
      <c r="C8293" t="s">
        <v>201</v>
      </c>
      <c r="D8293" t="s">
        <v>81</v>
      </c>
      <c r="E8293" t="s">
        <v>81</v>
      </c>
      <c r="F8293" t="s">
        <v>323</v>
      </c>
      <c r="G8293">
        <v>12</v>
      </c>
      <c r="H8293" t="s">
        <v>238</v>
      </c>
      <c r="I8293">
        <v>2011</v>
      </c>
      <c r="J8293" t="s">
        <v>92</v>
      </c>
      <c r="K8293" t="s">
        <v>3078</v>
      </c>
      <c r="L8293">
        <v>9909.4230927969784</v>
      </c>
      <c r="M8293" s="10" t="str">
        <f>Data[[#This Row],[schedule]]&amp;" | "&amp;Data[[#This Row],[section]]</f>
        <v xml:space="preserve">SCHEDULE 10: REPORT ON COST ALLOCATIONS | </v>
      </c>
      <c r="N8293" s="10" t="str">
        <f t="shared" si="132"/>
        <v xml:space="preserve">SCHEDULE 10: REPORT ON COST ALLOCATIONS | Airport Business | Asset Management and Airport Operations: Directly attributable operating costs </v>
      </c>
    </row>
    <row r="8294" spans="1:14" hidden="1">
      <c r="A8294" t="s">
        <v>3</v>
      </c>
      <c r="B8294">
        <v>2011</v>
      </c>
      <c r="C8294" t="s">
        <v>201</v>
      </c>
      <c r="D8294" t="s">
        <v>81</v>
      </c>
      <c r="E8294" t="s">
        <v>81</v>
      </c>
      <c r="F8294" t="s">
        <v>60</v>
      </c>
      <c r="G8294">
        <v>12</v>
      </c>
      <c r="H8294" t="s">
        <v>238</v>
      </c>
      <c r="I8294">
        <v>2011</v>
      </c>
      <c r="J8294" t="s">
        <v>92</v>
      </c>
      <c r="K8294" t="s">
        <v>3078</v>
      </c>
      <c r="L8294">
        <v>9909.4230927969784</v>
      </c>
      <c r="M8294" s="10" t="str">
        <f>Data[[#This Row],[schedule]]&amp;" | "&amp;Data[[#This Row],[section]]</f>
        <v xml:space="preserve">SCHEDULE 10: REPORT ON COST ALLOCATIONS | </v>
      </c>
      <c r="N8294" s="10" t="str">
        <f t="shared" si="132"/>
        <v xml:space="preserve">SCHEDULE 10: REPORT ON COST ALLOCATIONS | Total | Asset Management and Airport Operations: Directly attributable operating costs </v>
      </c>
    </row>
    <row r="8295" spans="1:14" hidden="1">
      <c r="A8295" t="s">
        <v>3</v>
      </c>
      <c r="B8295">
        <v>2011</v>
      </c>
      <c r="C8295" t="s">
        <v>201</v>
      </c>
      <c r="D8295" t="s">
        <v>81</v>
      </c>
      <c r="E8295" t="s">
        <v>81</v>
      </c>
      <c r="F8295" t="s">
        <v>320</v>
      </c>
      <c r="G8295">
        <v>13</v>
      </c>
      <c r="H8295" t="s">
        <v>239</v>
      </c>
      <c r="I8295">
        <v>2011</v>
      </c>
      <c r="J8295" t="s">
        <v>92</v>
      </c>
      <c r="K8295" t="s">
        <v>3079</v>
      </c>
      <c r="L8295">
        <v>5924.1960594199854</v>
      </c>
      <c r="M8295" s="10" t="str">
        <f>Data[[#This Row],[schedule]]&amp;" | "&amp;Data[[#This Row],[section]]</f>
        <v xml:space="preserve">SCHEDULE 10: REPORT ON COST ALLOCATIONS | </v>
      </c>
      <c r="N8295" s="10" t="str">
        <f t="shared" si="132"/>
        <v xml:space="preserve">SCHEDULE 10: REPORT ON COST ALLOCATIONS | Specified Terminal Activities | Asset Management and Airport Operations: Costs not directly attributable </v>
      </c>
    </row>
    <row r="8296" spans="1:14" hidden="1">
      <c r="A8296" t="s">
        <v>3</v>
      </c>
      <c r="B8296">
        <v>2011</v>
      </c>
      <c r="C8296" t="s">
        <v>201</v>
      </c>
      <c r="D8296" t="s">
        <v>81</v>
      </c>
      <c r="E8296" t="s">
        <v>81</v>
      </c>
      <c r="F8296" t="s">
        <v>321</v>
      </c>
      <c r="G8296">
        <v>13</v>
      </c>
      <c r="H8296" t="s">
        <v>239</v>
      </c>
      <c r="I8296">
        <v>2011</v>
      </c>
      <c r="J8296" t="s">
        <v>92</v>
      </c>
      <c r="K8296" t="s">
        <v>3080</v>
      </c>
      <c r="L8296">
        <v>3176.7030144961532</v>
      </c>
      <c r="M8296" s="10" t="str">
        <f>Data[[#This Row],[schedule]]&amp;" | "&amp;Data[[#This Row],[section]]</f>
        <v xml:space="preserve">SCHEDULE 10: REPORT ON COST ALLOCATIONS | </v>
      </c>
      <c r="N8296" s="10" t="str">
        <f t="shared" si="132"/>
        <v xml:space="preserve">SCHEDULE 10: REPORT ON COST ALLOCATIONS | Airfield Activities | Asset Management and Airport Operations: Costs not directly attributable </v>
      </c>
    </row>
    <row r="8297" spans="1:14" hidden="1">
      <c r="A8297" t="s">
        <v>3</v>
      </c>
      <c r="B8297">
        <v>2011</v>
      </c>
      <c r="C8297" t="s">
        <v>201</v>
      </c>
      <c r="D8297" t="s">
        <v>81</v>
      </c>
      <c r="E8297" t="s">
        <v>81</v>
      </c>
      <c r="F8297" t="s">
        <v>322</v>
      </c>
      <c r="G8297">
        <v>13</v>
      </c>
      <c r="H8297" t="s">
        <v>239</v>
      </c>
      <c r="I8297">
        <v>2011</v>
      </c>
      <c r="J8297" t="s">
        <v>92</v>
      </c>
      <c r="K8297" t="s">
        <v>3081</v>
      </c>
      <c r="L8297">
        <v>1038.1589505012321</v>
      </c>
      <c r="M8297" s="10" t="str">
        <f>Data[[#This Row],[schedule]]&amp;" | "&amp;Data[[#This Row],[section]]</f>
        <v xml:space="preserve">SCHEDULE 10: REPORT ON COST ALLOCATIONS | </v>
      </c>
      <c r="N8297" s="10" t="str">
        <f t="shared" si="132"/>
        <v xml:space="preserve">SCHEDULE 10: REPORT ON COST ALLOCATIONS | Aircraft and Freight Activities | Asset Management and Airport Operations: Costs not directly attributable </v>
      </c>
    </row>
    <row r="8298" spans="1:14" hidden="1">
      <c r="A8298" t="s">
        <v>3</v>
      </c>
      <c r="B8298">
        <v>2011</v>
      </c>
      <c r="C8298" t="s">
        <v>201</v>
      </c>
      <c r="D8298" t="s">
        <v>81</v>
      </c>
      <c r="E8298" t="s">
        <v>81</v>
      </c>
      <c r="F8298" t="s">
        <v>323</v>
      </c>
      <c r="G8298">
        <v>13</v>
      </c>
      <c r="H8298" t="s">
        <v>239</v>
      </c>
      <c r="I8298">
        <v>2011</v>
      </c>
      <c r="J8298" t="s">
        <v>92</v>
      </c>
      <c r="K8298" t="s">
        <v>3082</v>
      </c>
      <c r="L8298">
        <v>10139.058024417371</v>
      </c>
      <c r="M8298" s="10" t="str">
        <f>Data[[#This Row],[schedule]]&amp;" | "&amp;Data[[#This Row],[section]]</f>
        <v xml:space="preserve">SCHEDULE 10: REPORT ON COST ALLOCATIONS | </v>
      </c>
      <c r="N8298" s="10" t="str">
        <f t="shared" si="132"/>
        <v xml:space="preserve">SCHEDULE 10: REPORT ON COST ALLOCATIONS | Airport Business | Asset Management and Airport Operations: Costs not directly attributable </v>
      </c>
    </row>
    <row r="8299" spans="1:14" hidden="1">
      <c r="A8299" t="s">
        <v>3</v>
      </c>
      <c r="B8299">
        <v>2011</v>
      </c>
      <c r="C8299" t="s">
        <v>201</v>
      </c>
      <c r="D8299" t="s">
        <v>81</v>
      </c>
      <c r="E8299" t="s">
        <v>81</v>
      </c>
      <c r="F8299" t="s">
        <v>324</v>
      </c>
      <c r="G8299">
        <v>13</v>
      </c>
      <c r="H8299" t="s">
        <v>239</v>
      </c>
      <c r="I8299">
        <v>2011</v>
      </c>
      <c r="J8299" t="s">
        <v>92</v>
      </c>
      <c r="K8299" t="s">
        <v>3083</v>
      </c>
      <c r="L8299">
        <v>9346.3270927856483</v>
      </c>
      <c r="M8299" s="10" t="str">
        <f>Data[[#This Row],[schedule]]&amp;" | "&amp;Data[[#This Row],[section]]</f>
        <v xml:space="preserve">SCHEDULE 10: REPORT ON COST ALLOCATIONS | </v>
      </c>
      <c r="N8299" s="10" t="str">
        <f t="shared" si="132"/>
        <v xml:space="preserve">SCHEDULE 10: REPORT ON COST ALLOCATIONS | Unregulated Component | Asset Management and Airport Operations: Costs not directly attributable </v>
      </c>
    </row>
    <row r="8300" spans="1:14" hidden="1">
      <c r="A8300" t="s">
        <v>3</v>
      </c>
      <c r="B8300">
        <v>2011</v>
      </c>
      <c r="C8300" t="s">
        <v>201</v>
      </c>
      <c r="D8300" t="s">
        <v>81</v>
      </c>
      <c r="E8300" t="s">
        <v>81</v>
      </c>
      <c r="F8300" t="s">
        <v>60</v>
      </c>
      <c r="G8300">
        <v>13</v>
      </c>
      <c r="H8300" t="s">
        <v>239</v>
      </c>
      <c r="I8300">
        <v>2011</v>
      </c>
      <c r="J8300" t="s">
        <v>92</v>
      </c>
      <c r="K8300" t="s">
        <v>3084</v>
      </c>
      <c r="L8300">
        <v>19485.385117203019</v>
      </c>
      <c r="M8300" s="10" t="str">
        <f>Data[[#This Row],[schedule]]&amp;" | "&amp;Data[[#This Row],[section]]</f>
        <v xml:space="preserve">SCHEDULE 10: REPORT ON COST ALLOCATIONS | </v>
      </c>
      <c r="N8300" s="10" t="str">
        <f t="shared" si="132"/>
        <v xml:space="preserve">SCHEDULE 10: REPORT ON COST ALLOCATIONS | Total | Asset Management and Airport Operations: Costs not directly attributable </v>
      </c>
    </row>
    <row r="8301" spans="1:14" hidden="1">
      <c r="A8301" t="s">
        <v>3</v>
      </c>
      <c r="B8301">
        <v>2011</v>
      </c>
      <c r="C8301" t="s">
        <v>201</v>
      </c>
      <c r="D8301" t="s">
        <v>81</v>
      </c>
      <c r="E8301" t="s">
        <v>81</v>
      </c>
      <c r="F8301" t="s">
        <v>320</v>
      </c>
      <c r="G8301">
        <v>15</v>
      </c>
      <c r="H8301" t="s">
        <v>240</v>
      </c>
      <c r="I8301">
        <v>2011</v>
      </c>
      <c r="J8301" t="s">
        <v>92</v>
      </c>
      <c r="K8301" t="s">
        <v>3085</v>
      </c>
      <c r="L8301">
        <v>21772.964883000001</v>
      </c>
      <c r="M8301" s="10" t="str">
        <f>Data[[#This Row],[schedule]]&amp;" | "&amp;Data[[#This Row],[section]]</f>
        <v xml:space="preserve">SCHEDULE 10: REPORT ON COST ALLOCATIONS | </v>
      </c>
      <c r="N8301" s="10" t="str">
        <f t="shared" si="132"/>
        <v xml:space="preserve">SCHEDULE 10: REPORT ON COST ALLOCATIONS | Specified Terminal Activities | Asset Maintenance: Directly attributable operating costs </v>
      </c>
    </row>
    <row r="8302" spans="1:14" hidden="1">
      <c r="A8302" t="s">
        <v>3</v>
      </c>
      <c r="B8302">
        <v>2011</v>
      </c>
      <c r="C8302" t="s">
        <v>201</v>
      </c>
      <c r="D8302" t="s">
        <v>81</v>
      </c>
      <c r="E8302" t="s">
        <v>81</v>
      </c>
      <c r="F8302" t="s">
        <v>321</v>
      </c>
      <c r="G8302">
        <v>15</v>
      </c>
      <c r="H8302" t="s">
        <v>240</v>
      </c>
      <c r="I8302">
        <v>2011</v>
      </c>
      <c r="J8302" t="s">
        <v>92</v>
      </c>
      <c r="K8302" t="s">
        <v>3086</v>
      </c>
      <c r="L8302">
        <v>2494.1227800000001</v>
      </c>
      <c r="M8302" s="10" t="str">
        <f>Data[[#This Row],[schedule]]&amp;" | "&amp;Data[[#This Row],[section]]</f>
        <v xml:space="preserve">SCHEDULE 10: REPORT ON COST ALLOCATIONS | </v>
      </c>
      <c r="N8302" s="10" t="str">
        <f t="shared" si="132"/>
        <v xml:space="preserve">SCHEDULE 10: REPORT ON COST ALLOCATIONS | Airfield Activities | Asset Maintenance: Directly attributable operating costs </v>
      </c>
    </row>
    <row r="8303" spans="1:14" hidden="1">
      <c r="A8303" t="s">
        <v>3</v>
      </c>
      <c r="B8303">
        <v>2011</v>
      </c>
      <c r="C8303" t="s">
        <v>201</v>
      </c>
      <c r="D8303" t="s">
        <v>81</v>
      </c>
      <c r="E8303" t="s">
        <v>81</v>
      </c>
      <c r="F8303" t="s">
        <v>322</v>
      </c>
      <c r="G8303">
        <v>15</v>
      </c>
      <c r="H8303" t="s">
        <v>240</v>
      </c>
      <c r="I8303">
        <v>2011</v>
      </c>
      <c r="J8303" t="s">
        <v>92</v>
      </c>
      <c r="K8303" t="s">
        <v>3087</v>
      </c>
      <c r="L8303">
        <v>308.57362999999992</v>
      </c>
      <c r="M8303" s="10" t="str">
        <f>Data[[#This Row],[schedule]]&amp;" | "&amp;Data[[#This Row],[section]]</f>
        <v xml:space="preserve">SCHEDULE 10: REPORT ON COST ALLOCATIONS | </v>
      </c>
      <c r="N8303" s="10" t="str">
        <f t="shared" si="132"/>
        <v xml:space="preserve">SCHEDULE 10: REPORT ON COST ALLOCATIONS | Aircraft and Freight Activities | Asset Maintenance: Directly attributable operating costs </v>
      </c>
    </row>
    <row r="8304" spans="1:14" hidden="1">
      <c r="A8304" t="s">
        <v>3</v>
      </c>
      <c r="B8304">
        <v>2011</v>
      </c>
      <c r="C8304" t="s">
        <v>201</v>
      </c>
      <c r="D8304" t="s">
        <v>81</v>
      </c>
      <c r="E8304" t="s">
        <v>81</v>
      </c>
      <c r="F8304" t="s">
        <v>323</v>
      </c>
      <c r="G8304">
        <v>15</v>
      </c>
      <c r="H8304" t="s">
        <v>240</v>
      </c>
      <c r="I8304">
        <v>2011</v>
      </c>
      <c r="J8304" t="s">
        <v>92</v>
      </c>
      <c r="K8304" t="s">
        <v>3088</v>
      </c>
      <c r="L8304">
        <v>24575.661293000001</v>
      </c>
      <c r="M8304" s="10" t="str">
        <f>Data[[#This Row],[schedule]]&amp;" | "&amp;Data[[#This Row],[section]]</f>
        <v xml:space="preserve">SCHEDULE 10: REPORT ON COST ALLOCATIONS | </v>
      </c>
      <c r="N8304" s="10" t="str">
        <f t="shared" si="132"/>
        <v xml:space="preserve">SCHEDULE 10: REPORT ON COST ALLOCATIONS | Airport Business | Asset Maintenance: Directly attributable operating costs </v>
      </c>
    </row>
    <row r="8305" spans="1:14" hidden="1">
      <c r="A8305" t="s">
        <v>3</v>
      </c>
      <c r="B8305">
        <v>2011</v>
      </c>
      <c r="C8305" t="s">
        <v>201</v>
      </c>
      <c r="D8305" t="s">
        <v>81</v>
      </c>
      <c r="E8305" t="s">
        <v>81</v>
      </c>
      <c r="F8305" t="s">
        <v>60</v>
      </c>
      <c r="G8305">
        <v>15</v>
      </c>
      <c r="H8305" t="s">
        <v>240</v>
      </c>
      <c r="I8305">
        <v>2011</v>
      </c>
      <c r="J8305" t="s">
        <v>92</v>
      </c>
      <c r="K8305" t="s">
        <v>3088</v>
      </c>
      <c r="L8305">
        <v>24575.661293000001</v>
      </c>
      <c r="M8305" s="10" t="str">
        <f>Data[[#This Row],[schedule]]&amp;" | "&amp;Data[[#This Row],[section]]</f>
        <v xml:space="preserve">SCHEDULE 10: REPORT ON COST ALLOCATIONS | </v>
      </c>
      <c r="N8305" s="10" t="str">
        <f t="shared" si="132"/>
        <v xml:space="preserve">SCHEDULE 10: REPORT ON COST ALLOCATIONS | Total | Asset Maintenance: Directly attributable operating costs </v>
      </c>
    </row>
    <row r="8306" spans="1:14" hidden="1">
      <c r="A8306" t="s">
        <v>3</v>
      </c>
      <c r="B8306">
        <v>2011</v>
      </c>
      <c r="C8306" t="s">
        <v>201</v>
      </c>
      <c r="D8306" t="s">
        <v>81</v>
      </c>
      <c r="E8306" t="s">
        <v>81</v>
      </c>
      <c r="F8306" t="s">
        <v>320</v>
      </c>
      <c r="G8306">
        <v>16</v>
      </c>
      <c r="H8306" t="s">
        <v>241</v>
      </c>
      <c r="I8306">
        <v>2011</v>
      </c>
      <c r="J8306" t="s">
        <v>92</v>
      </c>
      <c r="K8306" t="s">
        <v>3089</v>
      </c>
      <c r="L8306">
        <v>1354.784989576422</v>
      </c>
      <c r="M8306" s="10" t="str">
        <f>Data[[#This Row],[schedule]]&amp;" | "&amp;Data[[#This Row],[section]]</f>
        <v xml:space="preserve">SCHEDULE 10: REPORT ON COST ALLOCATIONS | </v>
      </c>
      <c r="N8306" s="10" t="str">
        <f t="shared" si="132"/>
        <v xml:space="preserve">SCHEDULE 10: REPORT ON COST ALLOCATIONS | Specified Terminal Activities | Asset Maintenance: Costs not directly attributable </v>
      </c>
    </row>
    <row r="8307" spans="1:14" hidden="1">
      <c r="A8307" t="s">
        <v>3</v>
      </c>
      <c r="B8307">
        <v>2011</v>
      </c>
      <c r="C8307" t="s">
        <v>201</v>
      </c>
      <c r="D8307" t="s">
        <v>81</v>
      </c>
      <c r="E8307" t="s">
        <v>81</v>
      </c>
      <c r="F8307" t="s">
        <v>321</v>
      </c>
      <c r="G8307">
        <v>16</v>
      </c>
      <c r="H8307" t="s">
        <v>241</v>
      </c>
      <c r="I8307">
        <v>2011</v>
      </c>
      <c r="J8307" t="s">
        <v>92</v>
      </c>
      <c r="K8307" t="s">
        <v>3090</v>
      </c>
      <c r="L8307">
        <v>1338.349148101745</v>
      </c>
      <c r="M8307" s="10" t="str">
        <f>Data[[#This Row],[schedule]]&amp;" | "&amp;Data[[#This Row],[section]]</f>
        <v xml:space="preserve">SCHEDULE 10: REPORT ON COST ALLOCATIONS | </v>
      </c>
      <c r="N8307" s="10" t="str">
        <f t="shared" si="132"/>
        <v xml:space="preserve">SCHEDULE 10: REPORT ON COST ALLOCATIONS | Airfield Activities | Asset Maintenance: Costs not directly attributable </v>
      </c>
    </row>
    <row r="8308" spans="1:14" hidden="1">
      <c r="A8308" t="s">
        <v>3</v>
      </c>
      <c r="B8308">
        <v>2011</v>
      </c>
      <c r="C8308" t="s">
        <v>201</v>
      </c>
      <c r="D8308" t="s">
        <v>81</v>
      </c>
      <c r="E8308" t="s">
        <v>81</v>
      </c>
      <c r="F8308" t="s">
        <v>322</v>
      </c>
      <c r="G8308">
        <v>16</v>
      </c>
      <c r="H8308" t="s">
        <v>241</v>
      </c>
      <c r="I8308">
        <v>2011</v>
      </c>
      <c r="J8308" t="s">
        <v>92</v>
      </c>
      <c r="K8308" t="s">
        <v>3091</v>
      </c>
      <c r="L8308">
        <v>186.62991653056059</v>
      </c>
      <c r="M8308" s="10" t="str">
        <f>Data[[#This Row],[schedule]]&amp;" | "&amp;Data[[#This Row],[section]]</f>
        <v xml:space="preserve">SCHEDULE 10: REPORT ON COST ALLOCATIONS | </v>
      </c>
      <c r="N8308" s="10" t="str">
        <f t="shared" si="132"/>
        <v xml:space="preserve">SCHEDULE 10: REPORT ON COST ALLOCATIONS | Aircraft and Freight Activities | Asset Maintenance: Costs not directly attributable </v>
      </c>
    </row>
    <row r="8309" spans="1:14" hidden="1">
      <c r="A8309" t="s">
        <v>3</v>
      </c>
      <c r="B8309">
        <v>2011</v>
      </c>
      <c r="C8309" t="s">
        <v>201</v>
      </c>
      <c r="D8309" t="s">
        <v>81</v>
      </c>
      <c r="E8309" t="s">
        <v>81</v>
      </c>
      <c r="F8309" t="s">
        <v>323</v>
      </c>
      <c r="G8309">
        <v>16</v>
      </c>
      <c r="H8309" t="s">
        <v>241</v>
      </c>
      <c r="I8309">
        <v>2011</v>
      </c>
      <c r="J8309" t="s">
        <v>92</v>
      </c>
      <c r="K8309" t="s">
        <v>3092</v>
      </c>
      <c r="L8309">
        <v>2879.764054208727</v>
      </c>
      <c r="M8309" s="10" t="str">
        <f>Data[[#This Row],[schedule]]&amp;" | "&amp;Data[[#This Row],[section]]</f>
        <v xml:space="preserve">SCHEDULE 10: REPORT ON COST ALLOCATIONS | </v>
      </c>
      <c r="N8309" s="10" t="str">
        <f t="shared" si="132"/>
        <v xml:space="preserve">SCHEDULE 10: REPORT ON COST ALLOCATIONS | Airport Business | Asset Maintenance: Costs not directly attributable </v>
      </c>
    </row>
    <row r="8310" spans="1:14" hidden="1">
      <c r="A8310" t="s">
        <v>3</v>
      </c>
      <c r="B8310">
        <v>2011</v>
      </c>
      <c r="C8310" t="s">
        <v>201</v>
      </c>
      <c r="D8310" t="s">
        <v>81</v>
      </c>
      <c r="E8310" t="s">
        <v>81</v>
      </c>
      <c r="F8310" t="s">
        <v>324</v>
      </c>
      <c r="G8310">
        <v>16</v>
      </c>
      <c r="H8310" t="s">
        <v>241</v>
      </c>
      <c r="I8310">
        <v>2011</v>
      </c>
      <c r="J8310" t="s">
        <v>92</v>
      </c>
      <c r="K8310" t="s">
        <v>3093</v>
      </c>
      <c r="L8310">
        <v>8469.3709627912649</v>
      </c>
      <c r="M8310" s="10" t="str">
        <f>Data[[#This Row],[schedule]]&amp;" | "&amp;Data[[#This Row],[section]]</f>
        <v xml:space="preserve">SCHEDULE 10: REPORT ON COST ALLOCATIONS | </v>
      </c>
      <c r="N8310" s="10" t="str">
        <f t="shared" si="132"/>
        <v xml:space="preserve">SCHEDULE 10: REPORT ON COST ALLOCATIONS | Unregulated Component | Asset Maintenance: Costs not directly attributable </v>
      </c>
    </row>
    <row r="8311" spans="1:14" hidden="1">
      <c r="A8311" t="s">
        <v>3</v>
      </c>
      <c r="B8311">
        <v>2011</v>
      </c>
      <c r="C8311" t="s">
        <v>201</v>
      </c>
      <c r="D8311" t="s">
        <v>81</v>
      </c>
      <c r="E8311" t="s">
        <v>81</v>
      </c>
      <c r="F8311" t="s">
        <v>60</v>
      </c>
      <c r="G8311">
        <v>16</v>
      </c>
      <c r="H8311" t="s">
        <v>241</v>
      </c>
      <c r="I8311">
        <v>2011</v>
      </c>
      <c r="J8311" t="s">
        <v>92</v>
      </c>
      <c r="K8311" t="s">
        <v>3094</v>
      </c>
      <c r="L8311">
        <v>11349.13501699999</v>
      </c>
      <c r="M8311" s="10" t="str">
        <f>Data[[#This Row],[schedule]]&amp;" | "&amp;Data[[#This Row],[section]]</f>
        <v xml:space="preserve">SCHEDULE 10: REPORT ON COST ALLOCATIONS | </v>
      </c>
      <c r="N8311" s="10" t="str">
        <f t="shared" si="132"/>
        <v xml:space="preserve">SCHEDULE 10: REPORT ON COST ALLOCATIONS | Total | Asset Maintenance: Costs not directly attributable </v>
      </c>
    </row>
    <row r="8312" spans="1:14" hidden="1">
      <c r="A8312" t="s">
        <v>3</v>
      </c>
      <c r="B8312">
        <v>2011</v>
      </c>
      <c r="C8312" t="s">
        <v>201</v>
      </c>
      <c r="D8312" t="s">
        <v>81</v>
      </c>
      <c r="E8312" t="s">
        <v>81</v>
      </c>
      <c r="F8312" t="s">
        <v>320</v>
      </c>
      <c r="G8312">
        <v>18</v>
      </c>
      <c r="H8312" t="s">
        <v>242</v>
      </c>
      <c r="I8312">
        <v>2011</v>
      </c>
      <c r="J8312" t="s">
        <v>92</v>
      </c>
      <c r="K8312" t="s">
        <v>3095</v>
      </c>
      <c r="L8312">
        <v>27608.935243</v>
      </c>
      <c r="M8312" s="10" t="str">
        <f>Data[[#This Row],[schedule]]&amp;" | "&amp;Data[[#This Row],[section]]</f>
        <v xml:space="preserve">SCHEDULE 10: REPORT ON COST ALLOCATIONS | </v>
      </c>
      <c r="N8312" s="10" t="str">
        <f t="shared" si="132"/>
        <v>SCHEDULE 10: REPORT ON COST ALLOCATIONS | Specified Terminal Activities | Total directly attributable costs</v>
      </c>
    </row>
    <row r="8313" spans="1:14" hidden="1">
      <c r="A8313" t="s">
        <v>3</v>
      </c>
      <c r="B8313">
        <v>2011</v>
      </c>
      <c r="C8313" t="s">
        <v>201</v>
      </c>
      <c r="D8313" t="s">
        <v>81</v>
      </c>
      <c r="E8313" t="s">
        <v>81</v>
      </c>
      <c r="F8313" t="s">
        <v>321</v>
      </c>
      <c r="G8313">
        <v>18</v>
      </c>
      <c r="H8313" t="s">
        <v>242</v>
      </c>
      <c r="I8313">
        <v>2011</v>
      </c>
      <c r="J8313" t="s">
        <v>92</v>
      </c>
      <c r="K8313" t="s">
        <v>3096</v>
      </c>
      <c r="L8313">
        <v>6043.292199999998</v>
      </c>
      <c r="M8313" s="10" t="str">
        <f>Data[[#This Row],[schedule]]&amp;" | "&amp;Data[[#This Row],[section]]</f>
        <v xml:space="preserve">SCHEDULE 10: REPORT ON COST ALLOCATIONS | </v>
      </c>
      <c r="N8313" s="10" t="str">
        <f t="shared" si="132"/>
        <v>SCHEDULE 10: REPORT ON COST ALLOCATIONS | Airfield Activities | Total directly attributable costs</v>
      </c>
    </row>
    <row r="8314" spans="1:14" hidden="1">
      <c r="A8314" t="s">
        <v>3</v>
      </c>
      <c r="B8314">
        <v>2011</v>
      </c>
      <c r="C8314" t="s">
        <v>201</v>
      </c>
      <c r="D8314" t="s">
        <v>81</v>
      </c>
      <c r="E8314" t="s">
        <v>81</v>
      </c>
      <c r="F8314" t="s">
        <v>322</v>
      </c>
      <c r="G8314">
        <v>18</v>
      </c>
      <c r="H8314" t="s">
        <v>242</v>
      </c>
      <c r="I8314">
        <v>2011</v>
      </c>
      <c r="J8314" t="s">
        <v>92</v>
      </c>
      <c r="K8314" t="s">
        <v>3097</v>
      </c>
      <c r="L8314">
        <v>859.9524127969778</v>
      </c>
      <c r="M8314" s="10" t="str">
        <f>Data[[#This Row],[schedule]]&amp;" | "&amp;Data[[#This Row],[section]]</f>
        <v xml:space="preserve">SCHEDULE 10: REPORT ON COST ALLOCATIONS | </v>
      </c>
      <c r="N8314" s="10" t="str">
        <f t="shared" si="132"/>
        <v>SCHEDULE 10: REPORT ON COST ALLOCATIONS | Aircraft and Freight Activities | Total directly attributable costs</v>
      </c>
    </row>
    <row r="8315" spans="1:14" hidden="1">
      <c r="A8315" t="s">
        <v>3</v>
      </c>
      <c r="B8315">
        <v>2011</v>
      </c>
      <c r="C8315" t="s">
        <v>201</v>
      </c>
      <c r="D8315" t="s">
        <v>81</v>
      </c>
      <c r="E8315" t="s">
        <v>81</v>
      </c>
      <c r="F8315" t="s">
        <v>323</v>
      </c>
      <c r="G8315">
        <v>18</v>
      </c>
      <c r="H8315" t="s">
        <v>242</v>
      </c>
      <c r="I8315">
        <v>2011</v>
      </c>
      <c r="J8315" t="s">
        <v>92</v>
      </c>
      <c r="K8315" t="s">
        <v>3098</v>
      </c>
      <c r="L8315">
        <v>34512.179855796967</v>
      </c>
      <c r="M8315" s="10" t="str">
        <f>Data[[#This Row],[schedule]]&amp;" | "&amp;Data[[#This Row],[section]]</f>
        <v xml:space="preserve">SCHEDULE 10: REPORT ON COST ALLOCATIONS | </v>
      </c>
      <c r="N8315" s="10" t="str">
        <f t="shared" si="132"/>
        <v>SCHEDULE 10: REPORT ON COST ALLOCATIONS | Airport Business | Total directly attributable costs</v>
      </c>
    </row>
    <row r="8316" spans="1:14" hidden="1">
      <c r="A8316" t="s">
        <v>3</v>
      </c>
      <c r="B8316">
        <v>2011</v>
      </c>
      <c r="C8316" t="s">
        <v>201</v>
      </c>
      <c r="D8316" t="s">
        <v>81</v>
      </c>
      <c r="E8316" t="s">
        <v>81</v>
      </c>
      <c r="F8316" t="s">
        <v>60</v>
      </c>
      <c r="G8316">
        <v>18</v>
      </c>
      <c r="H8316" t="s">
        <v>242</v>
      </c>
      <c r="I8316">
        <v>2011</v>
      </c>
      <c r="J8316" t="s">
        <v>92</v>
      </c>
      <c r="K8316" t="s">
        <v>3098</v>
      </c>
      <c r="L8316">
        <v>34512.179855796967</v>
      </c>
      <c r="M8316" s="10" t="str">
        <f>Data[[#This Row],[schedule]]&amp;" | "&amp;Data[[#This Row],[section]]</f>
        <v xml:space="preserve">SCHEDULE 10: REPORT ON COST ALLOCATIONS | </v>
      </c>
      <c r="N8316" s="10" t="str">
        <f t="shared" si="132"/>
        <v>SCHEDULE 10: REPORT ON COST ALLOCATIONS | Total | Total directly attributable costs</v>
      </c>
    </row>
    <row r="8317" spans="1:14" hidden="1">
      <c r="A8317" t="s">
        <v>3</v>
      </c>
      <c r="B8317">
        <v>2011</v>
      </c>
      <c r="C8317" t="s">
        <v>201</v>
      </c>
      <c r="D8317" t="s">
        <v>81</v>
      </c>
      <c r="E8317" t="s">
        <v>81</v>
      </c>
      <c r="F8317" t="s">
        <v>320</v>
      </c>
      <c r="G8317">
        <v>19</v>
      </c>
      <c r="H8317" t="s">
        <v>243</v>
      </c>
      <c r="I8317">
        <v>2011</v>
      </c>
      <c r="J8317" t="s">
        <v>92</v>
      </c>
      <c r="K8317" t="s">
        <v>3099</v>
      </c>
      <c r="L8317">
        <v>23390.897680598249</v>
      </c>
      <c r="M8317" s="10" t="str">
        <f>Data[[#This Row],[schedule]]&amp;" | "&amp;Data[[#This Row],[section]]</f>
        <v xml:space="preserve">SCHEDULE 10: REPORT ON COST ALLOCATIONS | </v>
      </c>
      <c r="N8317" s="10" t="str">
        <f t="shared" si="132"/>
        <v>SCHEDULE 10: REPORT ON COST ALLOCATIONS | Specified Terminal Activities | Total costs not directly attributable</v>
      </c>
    </row>
    <row r="8318" spans="1:14" hidden="1">
      <c r="A8318" t="s">
        <v>3</v>
      </c>
      <c r="B8318">
        <v>2011</v>
      </c>
      <c r="C8318" t="s">
        <v>201</v>
      </c>
      <c r="D8318" t="s">
        <v>81</v>
      </c>
      <c r="E8318" t="s">
        <v>81</v>
      </c>
      <c r="F8318" t="s">
        <v>321</v>
      </c>
      <c r="G8318">
        <v>19</v>
      </c>
      <c r="H8318" t="s">
        <v>243</v>
      </c>
      <c r="I8318">
        <v>2011</v>
      </c>
      <c r="J8318" t="s">
        <v>92</v>
      </c>
      <c r="K8318" t="s">
        <v>3100</v>
      </c>
      <c r="L8318">
        <v>14424.587697827321</v>
      </c>
      <c r="M8318" s="10" t="str">
        <f>Data[[#This Row],[schedule]]&amp;" | "&amp;Data[[#This Row],[section]]</f>
        <v xml:space="preserve">SCHEDULE 10: REPORT ON COST ALLOCATIONS | </v>
      </c>
      <c r="N8318" s="10" t="str">
        <f t="shared" si="132"/>
        <v>SCHEDULE 10: REPORT ON COST ALLOCATIONS | Airfield Activities | Total costs not directly attributable</v>
      </c>
    </row>
    <row r="8319" spans="1:14" hidden="1">
      <c r="A8319" t="s">
        <v>3</v>
      </c>
      <c r="B8319">
        <v>2011</v>
      </c>
      <c r="C8319" t="s">
        <v>201</v>
      </c>
      <c r="D8319" t="s">
        <v>81</v>
      </c>
      <c r="E8319" t="s">
        <v>81</v>
      </c>
      <c r="F8319" t="s">
        <v>322</v>
      </c>
      <c r="G8319">
        <v>19</v>
      </c>
      <c r="H8319" t="s">
        <v>243</v>
      </c>
      <c r="I8319">
        <v>2011</v>
      </c>
      <c r="J8319" t="s">
        <v>92</v>
      </c>
      <c r="K8319" t="s">
        <v>3101</v>
      </c>
      <c r="L8319">
        <v>1767.1613183508989</v>
      </c>
      <c r="M8319" s="10" t="str">
        <f>Data[[#This Row],[schedule]]&amp;" | "&amp;Data[[#This Row],[section]]</f>
        <v xml:space="preserve">SCHEDULE 10: REPORT ON COST ALLOCATIONS | </v>
      </c>
      <c r="N8319" s="10" t="str">
        <f t="shared" si="132"/>
        <v>SCHEDULE 10: REPORT ON COST ALLOCATIONS | Aircraft and Freight Activities | Total costs not directly attributable</v>
      </c>
    </row>
    <row r="8320" spans="1:14" hidden="1">
      <c r="A8320" t="s">
        <v>3</v>
      </c>
      <c r="B8320">
        <v>2011</v>
      </c>
      <c r="C8320" t="s">
        <v>201</v>
      </c>
      <c r="D8320" t="s">
        <v>81</v>
      </c>
      <c r="E8320" t="s">
        <v>81</v>
      </c>
      <c r="F8320" t="s">
        <v>323</v>
      </c>
      <c r="G8320">
        <v>19</v>
      </c>
      <c r="H8320" t="s">
        <v>243</v>
      </c>
      <c r="I8320">
        <v>2011</v>
      </c>
      <c r="J8320" t="s">
        <v>92</v>
      </c>
      <c r="K8320" t="s">
        <v>3102</v>
      </c>
      <c r="L8320">
        <v>39582.646696776472</v>
      </c>
      <c r="M8320" s="10" t="str">
        <f>Data[[#This Row],[schedule]]&amp;" | "&amp;Data[[#This Row],[section]]</f>
        <v xml:space="preserve">SCHEDULE 10: REPORT ON COST ALLOCATIONS | </v>
      </c>
      <c r="N8320" s="10" t="str">
        <f t="shared" si="132"/>
        <v>SCHEDULE 10: REPORT ON COST ALLOCATIONS | Airport Business | Total costs not directly attributable</v>
      </c>
    </row>
    <row r="8321" spans="1:14" hidden="1">
      <c r="A8321" t="s">
        <v>3</v>
      </c>
      <c r="B8321">
        <v>2011</v>
      </c>
      <c r="C8321" t="s">
        <v>201</v>
      </c>
      <c r="D8321" t="s">
        <v>81</v>
      </c>
      <c r="E8321" t="s">
        <v>81</v>
      </c>
      <c r="F8321" t="s">
        <v>324</v>
      </c>
      <c r="G8321">
        <v>19</v>
      </c>
      <c r="H8321" t="s">
        <v>243</v>
      </c>
      <c r="I8321">
        <v>2011</v>
      </c>
      <c r="J8321" t="s">
        <v>92</v>
      </c>
      <c r="K8321" t="s">
        <v>3103</v>
      </c>
      <c r="L8321">
        <v>25315.20137742654</v>
      </c>
      <c r="M8321" s="10" t="str">
        <f>Data[[#This Row],[schedule]]&amp;" | "&amp;Data[[#This Row],[section]]</f>
        <v xml:space="preserve">SCHEDULE 10: REPORT ON COST ALLOCATIONS | </v>
      </c>
      <c r="N8321" s="10" t="str">
        <f t="shared" si="132"/>
        <v>SCHEDULE 10: REPORT ON COST ALLOCATIONS | Unregulated Component | Total costs not directly attributable</v>
      </c>
    </row>
    <row r="8322" spans="1:14" hidden="1">
      <c r="A8322" t="s">
        <v>3</v>
      </c>
      <c r="B8322">
        <v>2011</v>
      </c>
      <c r="C8322" t="s">
        <v>201</v>
      </c>
      <c r="D8322" t="s">
        <v>81</v>
      </c>
      <c r="E8322" t="s">
        <v>81</v>
      </c>
      <c r="F8322" t="s">
        <v>60</v>
      </c>
      <c r="G8322">
        <v>19</v>
      </c>
      <c r="H8322" t="s">
        <v>243</v>
      </c>
      <c r="I8322">
        <v>2011</v>
      </c>
      <c r="J8322" t="s">
        <v>92</v>
      </c>
      <c r="K8322" t="s">
        <v>3104</v>
      </c>
      <c r="L8322">
        <v>64897.848074203008</v>
      </c>
      <c r="M8322" s="10" t="str">
        <f>Data[[#This Row],[schedule]]&amp;" | "&amp;Data[[#This Row],[section]]</f>
        <v xml:space="preserve">SCHEDULE 10: REPORT ON COST ALLOCATIONS | </v>
      </c>
      <c r="N8322" s="10" t="str">
        <f t="shared" si="132"/>
        <v>SCHEDULE 10: REPORT ON COST ALLOCATIONS | Total | Total costs not directly attributable</v>
      </c>
    </row>
    <row r="8323" spans="1:14" hidden="1">
      <c r="A8323" t="s">
        <v>3</v>
      </c>
      <c r="B8323">
        <v>2011</v>
      </c>
      <c r="C8323" t="s">
        <v>201</v>
      </c>
      <c r="D8323" t="s">
        <v>81</v>
      </c>
      <c r="E8323" t="s">
        <v>81</v>
      </c>
      <c r="F8323" t="s">
        <v>320</v>
      </c>
      <c r="G8323">
        <v>20</v>
      </c>
      <c r="H8323" t="s">
        <v>244</v>
      </c>
      <c r="I8323">
        <v>2011</v>
      </c>
      <c r="J8323" t="s">
        <v>92</v>
      </c>
      <c r="K8323" t="s">
        <v>3105</v>
      </c>
      <c r="L8323">
        <v>50999.832923598253</v>
      </c>
      <c r="M8323" s="10" t="str">
        <f>Data[[#This Row],[schedule]]&amp;" | "&amp;Data[[#This Row],[section]]</f>
        <v xml:space="preserve">SCHEDULE 10: REPORT ON COST ALLOCATIONS | </v>
      </c>
      <c r="N8323" s="10" t="str">
        <f t="shared" si="132"/>
        <v>SCHEDULE 10: REPORT ON COST ALLOCATIONS | Specified Terminal Activities | Total operating costs</v>
      </c>
    </row>
    <row r="8324" spans="1:14" hidden="1">
      <c r="A8324" t="s">
        <v>3</v>
      </c>
      <c r="B8324">
        <v>2011</v>
      </c>
      <c r="C8324" t="s">
        <v>201</v>
      </c>
      <c r="D8324" t="s">
        <v>81</v>
      </c>
      <c r="E8324" t="s">
        <v>81</v>
      </c>
      <c r="F8324" t="s">
        <v>321</v>
      </c>
      <c r="G8324">
        <v>20</v>
      </c>
      <c r="H8324" t="s">
        <v>244</v>
      </c>
      <c r="I8324">
        <v>2011</v>
      </c>
      <c r="J8324" t="s">
        <v>92</v>
      </c>
      <c r="K8324" t="s">
        <v>3106</v>
      </c>
      <c r="L8324">
        <v>20467.879897827319</v>
      </c>
      <c r="M8324" s="10" t="str">
        <f>Data[[#This Row],[schedule]]&amp;" | "&amp;Data[[#This Row],[section]]</f>
        <v xml:space="preserve">SCHEDULE 10: REPORT ON COST ALLOCATIONS | </v>
      </c>
      <c r="N8324" s="10" t="str">
        <f t="shared" si="132"/>
        <v>SCHEDULE 10: REPORT ON COST ALLOCATIONS | Airfield Activities | Total operating costs</v>
      </c>
    </row>
    <row r="8325" spans="1:14" hidden="1">
      <c r="A8325" t="s">
        <v>3</v>
      </c>
      <c r="B8325">
        <v>2011</v>
      </c>
      <c r="C8325" t="s">
        <v>201</v>
      </c>
      <c r="D8325" t="s">
        <v>81</v>
      </c>
      <c r="E8325" t="s">
        <v>81</v>
      </c>
      <c r="F8325" t="s">
        <v>322</v>
      </c>
      <c r="G8325">
        <v>20</v>
      </c>
      <c r="H8325" t="s">
        <v>244</v>
      </c>
      <c r="I8325">
        <v>2011</v>
      </c>
      <c r="J8325" t="s">
        <v>92</v>
      </c>
      <c r="K8325" t="s">
        <v>3107</v>
      </c>
      <c r="L8325">
        <v>2627.1137311478769</v>
      </c>
      <c r="M8325" s="10" t="str">
        <f>Data[[#This Row],[schedule]]&amp;" | "&amp;Data[[#This Row],[section]]</f>
        <v xml:space="preserve">SCHEDULE 10: REPORT ON COST ALLOCATIONS | </v>
      </c>
      <c r="N8325" s="10" t="str">
        <f t="shared" si="132"/>
        <v>SCHEDULE 10: REPORT ON COST ALLOCATIONS | Aircraft and Freight Activities | Total operating costs</v>
      </c>
    </row>
    <row r="8326" spans="1:14" hidden="1">
      <c r="A8326" t="s">
        <v>3</v>
      </c>
      <c r="B8326">
        <v>2011</v>
      </c>
      <c r="C8326" t="s">
        <v>201</v>
      </c>
      <c r="D8326" t="s">
        <v>81</v>
      </c>
      <c r="E8326" t="s">
        <v>81</v>
      </c>
      <c r="F8326" t="s">
        <v>323</v>
      </c>
      <c r="G8326">
        <v>20</v>
      </c>
      <c r="H8326" t="s">
        <v>244</v>
      </c>
      <c r="I8326">
        <v>2011</v>
      </c>
      <c r="J8326" t="s">
        <v>92</v>
      </c>
      <c r="K8326" t="s">
        <v>3108</v>
      </c>
      <c r="L8326">
        <v>74094.826552573446</v>
      </c>
      <c r="M8326" s="10" t="str">
        <f>Data[[#This Row],[schedule]]&amp;" | "&amp;Data[[#This Row],[section]]</f>
        <v xml:space="preserve">SCHEDULE 10: REPORT ON COST ALLOCATIONS | </v>
      </c>
      <c r="N8326" s="10" t="str">
        <f t="shared" si="132"/>
        <v>SCHEDULE 10: REPORT ON COST ALLOCATIONS | Airport Business | Total operating costs</v>
      </c>
    </row>
    <row r="8327" spans="1:14" hidden="1">
      <c r="A8327" t="s">
        <v>3</v>
      </c>
      <c r="B8327">
        <v>2011</v>
      </c>
      <c r="C8327" t="s">
        <v>201</v>
      </c>
      <c r="D8327" t="s">
        <v>81</v>
      </c>
      <c r="E8327" t="s">
        <v>81</v>
      </c>
      <c r="F8327" t="s">
        <v>324</v>
      </c>
      <c r="G8327">
        <v>20</v>
      </c>
      <c r="H8327" t="s">
        <v>244</v>
      </c>
      <c r="I8327">
        <v>2011</v>
      </c>
      <c r="J8327" t="s">
        <v>92</v>
      </c>
      <c r="K8327" t="s">
        <v>3103</v>
      </c>
      <c r="L8327">
        <v>25315.20137742654</v>
      </c>
      <c r="M8327" s="10" t="str">
        <f>Data[[#This Row],[schedule]]&amp;" | "&amp;Data[[#This Row],[section]]</f>
        <v xml:space="preserve">SCHEDULE 10: REPORT ON COST ALLOCATIONS | </v>
      </c>
      <c r="N8327" s="10" t="str">
        <f t="shared" si="132"/>
        <v>SCHEDULE 10: REPORT ON COST ALLOCATIONS | Unregulated Component | Total operating costs</v>
      </c>
    </row>
    <row r="8328" spans="1:14" hidden="1">
      <c r="A8328" t="s">
        <v>3</v>
      </c>
      <c r="B8328">
        <v>2011</v>
      </c>
      <c r="C8328" t="s">
        <v>201</v>
      </c>
      <c r="D8328" t="s">
        <v>81</v>
      </c>
      <c r="E8328" t="s">
        <v>81</v>
      </c>
      <c r="F8328" t="s">
        <v>60</v>
      </c>
      <c r="G8328">
        <v>20</v>
      </c>
      <c r="H8328" t="s">
        <v>244</v>
      </c>
      <c r="I8328">
        <v>2011</v>
      </c>
      <c r="J8328" t="s">
        <v>92</v>
      </c>
      <c r="K8328" t="s">
        <v>3109</v>
      </c>
      <c r="L8328">
        <v>99410.027929999982</v>
      </c>
      <c r="M8328" s="10" t="str">
        <f>Data[[#This Row],[schedule]]&amp;" | "&amp;Data[[#This Row],[section]]</f>
        <v xml:space="preserve">SCHEDULE 10: REPORT ON COST ALLOCATIONS | </v>
      </c>
      <c r="N8328" s="10" t="str">
        <f t="shared" si="132"/>
        <v>SCHEDULE 10: REPORT ON COST ALLOCATIONS | Total | Total operating costs</v>
      </c>
    </row>
    <row r="8329" spans="1:14" hidden="1">
      <c r="A8329" t="s">
        <v>3</v>
      </c>
      <c r="B8329">
        <v>2011</v>
      </c>
      <c r="C8329" t="s">
        <v>202</v>
      </c>
      <c r="D8329" t="s">
        <v>207</v>
      </c>
      <c r="E8329" t="s">
        <v>81</v>
      </c>
      <c r="F8329" t="s">
        <v>320</v>
      </c>
      <c r="G8329">
        <v>9</v>
      </c>
      <c r="H8329" t="s">
        <v>245</v>
      </c>
      <c r="I8329">
        <v>2011</v>
      </c>
      <c r="J8329" t="s">
        <v>92</v>
      </c>
      <c r="K8329" t="s">
        <v>3110</v>
      </c>
      <c r="L8329">
        <v>197.21349309824231</v>
      </c>
      <c r="M8329" s="10" t="str">
        <f>Data[[#This Row],[schedule]]&amp;" | "&amp;Data[[#This Row],[section]]</f>
        <v>SCHEDULE 9: REPORT ON ASSET ALLOCATIONS | 9a: Asset Allocations</v>
      </c>
      <c r="N8329" s="10" t="str">
        <f t="shared" si="132"/>
        <v>SCHEDULE 9: REPORT ON ASSET ALLOCATIONS | 9a: Asset Allocations | Specified Terminal Activities | Land: Directly attributable assets</v>
      </c>
    </row>
    <row r="8330" spans="1:14" hidden="1">
      <c r="A8330" t="s">
        <v>3</v>
      </c>
      <c r="B8330">
        <v>2011</v>
      </c>
      <c r="C8330" t="s">
        <v>202</v>
      </c>
      <c r="D8330" t="s">
        <v>207</v>
      </c>
      <c r="E8330" t="s">
        <v>81</v>
      </c>
      <c r="F8330" t="s">
        <v>321</v>
      </c>
      <c r="G8330">
        <v>9</v>
      </c>
      <c r="H8330" t="s">
        <v>245</v>
      </c>
      <c r="I8330">
        <v>2011</v>
      </c>
      <c r="J8330" t="s">
        <v>92</v>
      </c>
      <c r="K8330" t="s">
        <v>3111</v>
      </c>
      <c r="L8330">
        <v>302552.27226019651</v>
      </c>
      <c r="M8330" s="10" t="str">
        <f>Data[[#This Row],[schedule]]&amp;" | "&amp;Data[[#This Row],[section]]</f>
        <v>SCHEDULE 9: REPORT ON ASSET ALLOCATIONS | 9a: Asset Allocations</v>
      </c>
      <c r="N8330" s="10" t="str">
        <f t="shared" si="132"/>
        <v>SCHEDULE 9: REPORT ON ASSET ALLOCATIONS | 9a: Asset Allocations | Airfield Activities | Land: Directly attributable assets</v>
      </c>
    </row>
    <row r="8331" spans="1:14" hidden="1">
      <c r="A8331" t="s">
        <v>3</v>
      </c>
      <c r="B8331">
        <v>2011</v>
      </c>
      <c r="C8331" t="s">
        <v>202</v>
      </c>
      <c r="D8331" t="s">
        <v>207</v>
      </c>
      <c r="E8331" t="s">
        <v>81</v>
      </c>
      <c r="F8331" t="s">
        <v>322</v>
      </c>
      <c r="G8331">
        <v>9</v>
      </c>
      <c r="H8331" t="s">
        <v>245</v>
      </c>
      <c r="I8331">
        <v>2011</v>
      </c>
      <c r="J8331" t="s">
        <v>92</v>
      </c>
      <c r="K8331" t="s">
        <v>3112</v>
      </c>
      <c r="L8331">
        <v>24424.364435640749</v>
      </c>
      <c r="M8331" s="10" t="str">
        <f>Data[[#This Row],[schedule]]&amp;" | "&amp;Data[[#This Row],[section]]</f>
        <v>SCHEDULE 9: REPORT ON ASSET ALLOCATIONS | 9a: Asset Allocations</v>
      </c>
      <c r="N8331" s="10" t="str">
        <f t="shared" si="132"/>
        <v>SCHEDULE 9: REPORT ON ASSET ALLOCATIONS | 9a: Asset Allocations | Aircraft and Freight Activities | Land: Directly attributable assets</v>
      </c>
    </row>
    <row r="8332" spans="1:14" hidden="1">
      <c r="A8332" t="s">
        <v>3</v>
      </c>
      <c r="B8332">
        <v>2011</v>
      </c>
      <c r="C8332" t="s">
        <v>202</v>
      </c>
      <c r="D8332" t="s">
        <v>207</v>
      </c>
      <c r="E8332" t="s">
        <v>81</v>
      </c>
      <c r="F8332" t="s">
        <v>323</v>
      </c>
      <c r="G8332">
        <v>9</v>
      </c>
      <c r="H8332" t="s">
        <v>245</v>
      </c>
      <c r="I8332">
        <v>2011</v>
      </c>
      <c r="J8332" t="s">
        <v>92</v>
      </c>
      <c r="K8332" t="s">
        <v>3113</v>
      </c>
      <c r="L8332">
        <v>327173.85018893541</v>
      </c>
      <c r="M8332" s="10" t="str">
        <f>Data[[#This Row],[schedule]]&amp;" | "&amp;Data[[#This Row],[section]]</f>
        <v>SCHEDULE 9: REPORT ON ASSET ALLOCATIONS | 9a: Asset Allocations</v>
      </c>
      <c r="N8332" s="10" t="str">
        <f t="shared" si="132"/>
        <v>SCHEDULE 9: REPORT ON ASSET ALLOCATIONS | 9a: Asset Allocations | Airport Business | Land: Directly attributable assets</v>
      </c>
    </row>
    <row r="8333" spans="1:14" hidden="1">
      <c r="A8333" t="s">
        <v>3</v>
      </c>
      <c r="B8333">
        <v>2011</v>
      </c>
      <c r="C8333" t="s">
        <v>202</v>
      </c>
      <c r="D8333" t="s">
        <v>207</v>
      </c>
      <c r="E8333" t="s">
        <v>81</v>
      </c>
      <c r="F8333" t="s">
        <v>60</v>
      </c>
      <c r="G8333">
        <v>9</v>
      </c>
      <c r="H8333" t="s">
        <v>245</v>
      </c>
      <c r="I8333">
        <v>2011</v>
      </c>
      <c r="J8333" t="s">
        <v>92</v>
      </c>
      <c r="K8333" t="s">
        <v>3113</v>
      </c>
      <c r="L8333">
        <v>327173.85018893541</v>
      </c>
      <c r="M8333" s="10" t="str">
        <f>Data[[#This Row],[schedule]]&amp;" | "&amp;Data[[#This Row],[section]]</f>
        <v>SCHEDULE 9: REPORT ON ASSET ALLOCATIONS | 9a: Asset Allocations</v>
      </c>
      <c r="N8333" s="10" t="str">
        <f t="shared" si="132"/>
        <v>SCHEDULE 9: REPORT ON ASSET ALLOCATIONS | 9a: Asset Allocations | Total | Land: Directly attributable assets</v>
      </c>
    </row>
    <row r="8334" spans="1:14" hidden="1">
      <c r="A8334" t="s">
        <v>3</v>
      </c>
      <c r="B8334">
        <v>2011</v>
      </c>
      <c r="C8334" t="s">
        <v>202</v>
      </c>
      <c r="D8334" t="s">
        <v>207</v>
      </c>
      <c r="E8334" t="s">
        <v>81</v>
      </c>
      <c r="F8334" t="s">
        <v>320</v>
      </c>
      <c r="G8334">
        <v>10</v>
      </c>
      <c r="H8334" t="s">
        <v>246</v>
      </c>
      <c r="I8334">
        <v>2011</v>
      </c>
      <c r="J8334" t="s">
        <v>92</v>
      </c>
      <c r="K8334" t="s">
        <v>3114</v>
      </c>
      <c r="L8334">
        <v>20379.287105525629</v>
      </c>
      <c r="M8334" s="10" t="str">
        <f>Data[[#This Row],[schedule]]&amp;" | "&amp;Data[[#This Row],[section]]</f>
        <v>SCHEDULE 9: REPORT ON ASSET ALLOCATIONS | 9a: Asset Allocations</v>
      </c>
      <c r="N8334" s="10" t="str">
        <f t="shared" si="132"/>
        <v>SCHEDULE 9: REPORT ON ASSET ALLOCATIONS | 9a: Asset Allocations | Specified Terminal Activities | Land: Assets not directly attributable</v>
      </c>
    </row>
    <row r="8335" spans="1:14" hidden="1">
      <c r="A8335" t="s">
        <v>3</v>
      </c>
      <c r="B8335">
        <v>2011</v>
      </c>
      <c r="C8335" t="s">
        <v>202</v>
      </c>
      <c r="D8335" t="s">
        <v>207</v>
      </c>
      <c r="E8335" t="s">
        <v>81</v>
      </c>
      <c r="F8335" t="s">
        <v>321</v>
      </c>
      <c r="G8335">
        <v>10</v>
      </c>
      <c r="H8335" t="s">
        <v>246</v>
      </c>
      <c r="I8335">
        <v>2011</v>
      </c>
      <c r="J8335" t="s">
        <v>92</v>
      </c>
      <c r="K8335" t="s">
        <v>3115</v>
      </c>
      <c r="L8335">
        <v>5962.379783777631</v>
      </c>
      <c r="M8335" s="10" t="str">
        <f>Data[[#This Row],[schedule]]&amp;" | "&amp;Data[[#This Row],[section]]</f>
        <v>SCHEDULE 9: REPORT ON ASSET ALLOCATIONS | 9a: Asset Allocations</v>
      </c>
      <c r="N8335" s="10" t="str">
        <f t="shared" si="132"/>
        <v>SCHEDULE 9: REPORT ON ASSET ALLOCATIONS | 9a: Asset Allocations | Airfield Activities | Land: Assets not directly attributable</v>
      </c>
    </row>
    <row r="8336" spans="1:14" hidden="1">
      <c r="A8336" t="s">
        <v>3</v>
      </c>
      <c r="B8336">
        <v>2011</v>
      </c>
      <c r="C8336" t="s">
        <v>202</v>
      </c>
      <c r="D8336" t="s">
        <v>207</v>
      </c>
      <c r="E8336" t="s">
        <v>81</v>
      </c>
      <c r="F8336" t="s">
        <v>322</v>
      </c>
      <c r="G8336">
        <v>10</v>
      </c>
      <c r="H8336" t="s">
        <v>246</v>
      </c>
      <c r="I8336">
        <v>2011</v>
      </c>
      <c r="J8336" t="s">
        <v>92</v>
      </c>
      <c r="K8336" t="s">
        <v>3116</v>
      </c>
      <c r="L8336">
        <v>587.10093190036207</v>
      </c>
      <c r="M8336" s="10" t="str">
        <f>Data[[#This Row],[schedule]]&amp;" | "&amp;Data[[#This Row],[section]]</f>
        <v>SCHEDULE 9: REPORT ON ASSET ALLOCATIONS | 9a: Asset Allocations</v>
      </c>
      <c r="N8336" s="10" t="str">
        <f t="shared" si="132"/>
        <v>SCHEDULE 9: REPORT ON ASSET ALLOCATIONS | 9a: Asset Allocations | Aircraft and Freight Activities | Land: Assets not directly attributable</v>
      </c>
    </row>
    <row r="8337" spans="1:14" hidden="1">
      <c r="A8337" t="s">
        <v>3</v>
      </c>
      <c r="B8337">
        <v>2011</v>
      </c>
      <c r="C8337" t="s">
        <v>202</v>
      </c>
      <c r="D8337" t="s">
        <v>207</v>
      </c>
      <c r="E8337" t="s">
        <v>81</v>
      </c>
      <c r="F8337" t="s">
        <v>323</v>
      </c>
      <c r="G8337">
        <v>10</v>
      </c>
      <c r="H8337" t="s">
        <v>246</v>
      </c>
      <c r="I8337">
        <v>2011</v>
      </c>
      <c r="J8337" t="s">
        <v>92</v>
      </c>
      <c r="K8337" t="s">
        <v>3117</v>
      </c>
      <c r="L8337">
        <v>26928.767821203619</v>
      </c>
      <c r="M8337" s="10" t="str">
        <f>Data[[#This Row],[schedule]]&amp;" | "&amp;Data[[#This Row],[section]]</f>
        <v>SCHEDULE 9: REPORT ON ASSET ALLOCATIONS | 9a: Asset Allocations</v>
      </c>
      <c r="N8337" s="10" t="str">
        <f t="shared" si="132"/>
        <v>SCHEDULE 9: REPORT ON ASSET ALLOCATIONS | 9a: Asset Allocations | Airport Business | Land: Assets not directly attributable</v>
      </c>
    </row>
    <row r="8338" spans="1:14" hidden="1">
      <c r="A8338" t="s">
        <v>3</v>
      </c>
      <c r="B8338">
        <v>2011</v>
      </c>
      <c r="C8338" t="s">
        <v>202</v>
      </c>
      <c r="D8338" t="s">
        <v>207</v>
      </c>
      <c r="E8338" t="s">
        <v>81</v>
      </c>
      <c r="F8338" t="s">
        <v>324</v>
      </c>
      <c r="G8338">
        <v>10</v>
      </c>
      <c r="H8338" t="s">
        <v>246</v>
      </c>
      <c r="I8338">
        <v>2011</v>
      </c>
      <c r="J8338" t="s">
        <v>92</v>
      </c>
      <c r="K8338" t="s">
        <v>3118</v>
      </c>
      <c r="L8338">
        <v>10576.61192565276</v>
      </c>
      <c r="M8338" s="10" t="str">
        <f>Data[[#This Row],[schedule]]&amp;" | "&amp;Data[[#This Row],[section]]</f>
        <v>SCHEDULE 9: REPORT ON ASSET ALLOCATIONS | 9a: Asset Allocations</v>
      </c>
      <c r="N8338" s="10" t="str">
        <f t="shared" si="132"/>
        <v>SCHEDULE 9: REPORT ON ASSET ALLOCATIONS | 9a: Asset Allocations | Unregulated Component | Land: Assets not directly attributable</v>
      </c>
    </row>
    <row r="8339" spans="1:14" hidden="1">
      <c r="A8339" t="s">
        <v>3</v>
      </c>
      <c r="B8339">
        <v>2011</v>
      </c>
      <c r="C8339" t="s">
        <v>202</v>
      </c>
      <c r="D8339" t="s">
        <v>207</v>
      </c>
      <c r="E8339" t="s">
        <v>81</v>
      </c>
      <c r="F8339" t="s">
        <v>60</v>
      </c>
      <c r="G8339">
        <v>10</v>
      </c>
      <c r="H8339" t="s">
        <v>246</v>
      </c>
      <c r="I8339">
        <v>2011</v>
      </c>
      <c r="J8339" t="s">
        <v>92</v>
      </c>
      <c r="K8339" t="s">
        <v>3119</v>
      </c>
      <c r="L8339">
        <v>37505.379746856379</v>
      </c>
      <c r="M8339" s="10" t="str">
        <f>Data[[#This Row],[schedule]]&amp;" | "&amp;Data[[#This Row],[section]]</f>
        <v>SCHEDULE 9: REPORT ON ASSET ALLOCATIONS | 9a: Asset Allocations</v>
      </c>
      <c r="N8339" s="10" t="str">
        <f t="shared" si="132"/>
        <v>SCHEDULE 9: REPORT ON ASSET ALLOCATIONS | 9a: Asset Allocations | Total | Land: Assets not directly attributable</v>
      </c>
    </row>
    <row r="8340" spans="1:14" hidden="1">
      <c r="A8340" t="s">
        <v>3</v>
      </c>
      <c r="B8340">
        <v>2011</v>
      </c>
      <c r="C8340" t="s">
        <v>202</v>
      </c>
      <c r="D8340" t="s">
        <v>207</v>
      </c>
      <c r="E8340" t="s">
        <v>81</v>
      </c>
      <c r="F8340" t="s">
        <v>323</v>
      </c>
      <c r="G8340">
        <v>11</v>
      </c>
      <c r="H8340" t="s">
        <v>247</v>
      </c>
      <c r="I8340">
        <v>2011</v>
      </c>
      <c r="J8340" t="s">
        <v>92</v>
      </c>
      <c r="K8340" t="s">
        <v>3120</v>
      </c>
      <c r="L8340">
        <v>354102.61801013898</v>
      </c>
      <c r="M8340" s="10" t="str">
        <f>Data[[#This Row],[schedule]]&amp;" | "&amp;Data[[#This Row],[section]]</f>
        <v>SCHEDULE 9: REPORT ON ASSET ALLOCATIONS | 9a: Asset Allocations</v>
      </c>
      <c r="N8340" s="10" t="str">
        <f t="shared" si="132"/>
        <v>SCHEDULE 9: REPORT ON ASSET ALLOCATIONS | 9a: Asset Allocations | Airport Business | Total value land</v>
      </c>
    </row>
    <row r="8341" spans="1:14" hidden="1">
      <c r="A8341" t="s">
        <v>3</v>
      </c>
      <c r="B8341">
        <v>2011</v>
      </c>
      <c r="C8341" t="s">
        <v>202</v>
      </c>
      <c r="D8341" t="s">
        <v>207</v>
      </c>
      <c r="E8341" t="s">
        <v>81</v>
      </c>
      <c r="F8341" t="s">
        <v>320</v>
      </c>
      <c r="G8341">
        <v>13</v>
      </c>
      <c r="H8341" t="s">
        <v>248</v>
      </c>
      <c r="I8341">
        <v>2011</v>
      </c>
      <c r="J8341" t="s">
        <v>92</v>
      </c>
      <c r="K8341" t="s">
        <v>458</v>
      </c>
      <c r="L8341">
        <v>0</v>
      </c>
      <c r="M8341" s="10" t="str">
        <f>Data[[#This Row],[schedule]]&amp;" | "&amp;Data[[#This Row],[section]]</f>
        <v>SCHEDULE 9: REPORT ON ASSET ALLOCATIONS | 9a: Asset Allocations</v>
      </c>
      <c r="N8341" s="10" t="str">
        <f t="shared" ref="N8341:N8404" si="133">SUBSTITUTE(SUBSTITUTE(SUBSTITUTE(C8341&amp;" | "&amp;D8341&amp;" | "&amp;E8341&amp;" | "&amp;F8341&amp;" | "&amp;H8341," |  |  | "," | ")," |  |  | "," | ")," |  | "," | ")</f>
        <v>SCHEDULE 9: REPORT ON ASSET ALLOCATIONS | 9a: Asset Allocations | Specified Terminal Activities | Sealed Surfaces: Directly attributable assets</v>
      </c>
    </row>
    <row r="8342" spans="1:14" hidden="1">
      <c r="A8342" t="s">
        <v>3</v>
      </c>
      <c r="B8342">
        <v>2011</v>
      </c>
      <c r="C8342" t="s">
        <v>202</v>
      </c>
      <c r="D8342" t="s">
        <v>207</v>
      </c>
      <c r="E8342" t="s">
        <v>81</v>
      </c>
      <c r="F8342" t="s">
        <v>321</v>
      </c>
      <c r="G8342">
        <v>13</v>
      </c>
      <c r="H8342" t="s">
        <v>248</v>
      </c>
      <c r="I8342">
        <v>2011</v>
      </c>
      <c r="J8342" t="s">
        <v>92</v>
      </c>
      <c r="K8342" t="s">
        <v>3121</v>
      </c>
      <c r="L8342">
        <v>227862.62318243081</v>
      </c>
      <c r="M8342" s="10" t="str">
        <f>Data[[#This Row],[schedule]]&amp;" | "&amp;Data[[#This Row],[section]]</f>
        <v>SCHEDULE 9: REPORT ON ASSET ALLOCATIONS | 9a: Asset Allocations</v>
      </c>
      <c r="N8342" s="10" t="str">
        <f t="shared" si="133"/>
        <v>SCHEDULE 9: REPORT ON ASSET ALLOCATIONS | 9a: Asset Allocations | Airfield Activities | Sealed Surfaces: Directly attributable assets</v>
      </c>
    </row>
    <row r="8343" spans="1:14" hidden="1">
      <c r="A8343" t="s">
        <v>3</v>
      </c>
      <c r="B8343">
        <v>2011</v>
      </c>
      <c r="C8343" t="s">
        <v>202</v>
      </c>
      <c r="D8343" t="s">
        <v>207</v>
      </c>
      <c r="E8343" t="s">
        <v>81</v>
      </c>
      <c r="F8343" t="s">
        <v>322</v>
      </c>
      <c r="G8343">
        <v>13</v>
      </c>
      <c r="H8343" t="s">
        <v>248</v>
      </c>
      <c r="I8343">
        <v>2011</v>
      </c>
      <c r="J8343" t="s">
        <v>92</v>
      </c>
      <c r="K8343" t="s">
        <v>458</v>
      </c>
      <c r="L8343">
        <v>0</v>
      </c>
      <c r="M8343" s="10" t="str">
        <f>Data[[#This Row],[schedule]]&amp;" | "&amp;Data[[#This Row],[section]]</f>
        <v>SCHEDULE 9: REPORT ON ASSET ALLOCATIONS | 9a: Asset Allocations</v>
      </c>
      <c r="N8343" s="10" t="str">
        <f t="shared" si="133"/>
        <v>SCHEDULE 9: REPORT ON ASSET ALLOCATIONS | 9a: Asset Allocations | Aircraft and Freight Activities | Sealed Surfaces: Directly attributable assets</v>
      </c>
    </row>
    <row r="8344" spans="1:14" hidden="1">
      <c r="A8344" t="s">
        <v>3</v>
      </c>
      <c r="B8344">
        <v>2011</v>
      </c>
      <c r="C8344" t="s">
        <v>202</v>
      </c>
      <c r="D8344" t="s">
        <v>207</v>
      </c>
      <c r="E8344" t="s">
        <v>81</v>
      </c>
      <c r="F8344" t="s">
        <v>323</v>
      </c>
      <c r="G8344">
        <v>13</v>
      </c>
      <c r="H8344" t="s">
        <v>248</v>
      </c>
      <c r="I8344">
        <v>2011</v>
      </c>
      <c r="J8344" t="s">
        <v>92</v>
      </c>
      <c r="K8344" t="s">
        <v>3121</v>
      </c>
      <c r="L8344">
        <v>227862.62318243081</v>
      </c>
      <c r="M8344" s="10" t="str">
        <f>Data[[#This Row],[schedule]]&amp;" | "&amp;Data[[#This Row],[section]]</f>
        <v>SCHEDULE 9: REPORT ON ASSET ALLOCATIONS | 9a: Asset Allocations</v>
      </c>
      <c r="N8344" s="10" t="str">
        <f t="shared" si="133"/>
        <v>SCHEDULE 9: REPORT ON ASSET ALLOCATIONS | 9a: Asset Allocations | Airport Business | Sealed Surfaces: Directly attributable assets</v>
      </c>
    </row>
    <row r="8345" spans="1:14" hidden="1">
      <c r="A8345" t="s">
        <v>3</v>
      </c>
      <c r="B8345">
        <v>2011</v>
      </c>
      <c r="C8345" t="s">
        <v>202</v>
      </c>
      <c r="D8345" t="s">
        <v>207</v>
      </c>
      <c r="E8345" t="s">
        <v>81</v>
      </c>
      <c r="F8345" t="s">
        <v>60</v>
      </c>
      <c r="G8345">
        <v>13</v>
      </c>
      <c r="H8345" t="s">
        <v>248</v>
      </c>
      <c r="I8345">
        <v>2011</v>
      </c>
      <c r="J8345" t="s">
        <v>92</v>
      </c>
      <c r="K8345" t="s">
        <v>3121</v>
      </c>
      <c r="L8345">
        <v>227862.62318243081</v>
      </c>
      <c r="M8345" s="10" t="str">
        <f>Data[[#This Row],[schedule]]&amp;" | "&amp;Data[[#This Row],[section]]</f>
        <v>SCHEDULE 9: REPORT ON ASSET ALLOCATIONS | 9a: Asset Allocations</v>
      </c>
      <c r="N8345" s="10" t="str">
        <f t="shared" si="133"/>
        <v>SCHEDULE 9: REPORT ON ASSET ALLOCATIONS | 9a: Asset Allocations | Total | Sealed Surfaces: Directly attributable assets</v>
      </c>
    </row>
    <row r="8346" spans="1:14" hidden="1">
      <c r="A8346" t="s">
        <v>3</v>
      </c>
      <c r="B8346">
        <v>2011</v>
      </c>
      <c r="C8346" t="s">
        <v>202</v>
      </c>
      <c r="D8346" t="s">
        <v>207</v>
      </c>
      <c r="E8346" t="s">
        <v>81</v>
      </c>
      <c r="F8346" t="s">
        <v>320</v>
      </c>
      <c r="G8346">
        <v>14</v>
      </c>
      <c r="H8346" t="s">
        <v>249</v>
      </c>
      <c r="I8346">
        <v>2011</v>
      </c>
      <c r="J8346" t="s">
        <v>92</v>
      </c>
      <c r="K8346" t="s">
        <v>458</v>
      </c>
      <c r="L8346">
        <v>0</v>
      </c>
      <c r="M8346" s="10" t="str">
        <f>Data[[#This Row],[schedule]]&amp;" | "&amp;Data[[#This Row],[section]]</f>
        <v>SCHEDULE 9: REPORT ON ASSET ALLOCATIONS | 9a: Asset Allocations</v>
      </c>
      <c r="N8346" s="10" t="str">
        <f t="shared" si="133"/>
        <v>SCHEDULE 9: REPORT ON ASSET ALLOCATIONS | 9a: Asset Allocations | Specified Terminal Activities | Sealed Surfaces: Assets not directly attributable</v>
      </c>
    </row>
    <row r="8347" spans="1:14" hidden="1">
      <c r="A8347" t="s">
        <v>3</v>
      </c>
      <c r="B8347">
        <v>2011</v>
      </c>
      <c r="C8347" t="s">
        <v>202</v>
      </c>
      <c r="D8347" t="s">
        <v>207</v>
      </c>
      <c r="E8347" t="s">
        <v>81</v>
      </c>
      <c r="F8347" t="s">
        <v>321</v>
      </c>
      <c r="G8347">
        <v>14</v>
      </c>
      <c r="H8347" t="s">
        <v>249</v>
      </c>
      <c r="I8347">
        <v>2011</v>
      </c>
      <c r="J8347" t="s">
        <v>92</v>
      </c>
      <c r="K8347" t="s">
        <v>458</v>
      </c>
      <c r="L8347">
        <v>0</v>
      </c>
      <c r="M8347" s="10" t="str">
        <f>Data[[#This Row],[schedule]]&amp;" | "&amp;Data[[#This Row],[section]]</f>
        <v>SCHEDULE 9: REPORT ON ASSET ALLOCATIONS | 9a: Asset Allocations</v>
      </c>
      <c r="N8347" s="10" t="str">
        <f t="shared" si="133"/>
        <v>SCHEDULE 9: REPORT ON ASSET ALLOCATIONS | 9a: Asset Allocations | Airfield Activities | Sealed Surfaces: Assets not directly attributable</v>
      </c>
    </row>
    <row r="8348" spans="1:14" hidden="1">
      <c r="A8348" t="s">
        <v>3</v>
      </c>
      <c r="B8348">
        <v>2011</v>
      </c>
      <c r="C8348" t="s">
        <v>202</v>
      </c>
      <c r="D8348" t="s">
        <v>207</v>
      </c>
      <c r="E8348" t="s">
        <v>81</v>
      </c>
      <c r="F8348" t="s">
        <v>322</v>
      </c>
      <c r="G8348">
        <v>14</v>
      </c>
      <c r="H8348" t="s">
        <v>249</v>
      </c>
      <c r="I8348">
        <v>2011</v>
      </c>
      <c r="J8348" t="s">
        <v>92</v>
      </c>
      <c r="K8348" t="s">
        <v>458</v>
      </c>
      <c r="L8348">
        <v>0</v>
      </c>
      <c r="M8348" s="10" t="str">
        <f>Data[[#This Row],[schedule]]&amp;" | "&amp;Data[[#This Row],[section]]</f>
        <v>SCHEDULE 9: REPORT ON ASSET ALLOCATIONS | 9a: Asset Allocations</v>
      </c>
      <c r="N8348" s="10" t="str">
        <f t="shared" si="133"/>
        <v>SCHEDULE 9: REPORT ON ASSET ALLOCATIONS | 9a: Asset Allocations | Aircraft and Freight Activities | Sealed Surfaces: Assets not directly attributable</v>
      </c>
    </row>
    <row r="8349" spans="1:14" hidden="1">
      <c r="A8349" t="s">
        <v>3</v>
      </c>
      <c r="B8349">
        <v>2011</v>
      </c>
      <c r="C8349" t="s">
        <v>202</v>
      </c>
      <c r="D8349" t="s">
        <v>207</v>
      </c>
      <c r="E8349" t="s">
        <v>81</v>
      </c>
      <c r="F8349" t="s">
        <v>323</v>
      </c>
      <c r="G8349">
        <v>14</v>
      </c>
      <c r="H8349" t="s">
        <v>249</v>
      </c>
      <c r="I8349">
        <v>2011</v>
      </c>
      <c r="J8349" t="s">
        <v>92</v>
      </c>
      <c r="K8349" t="s">
        <v>458</v>
      </c>
      <c r="L8349">
        <v>0</v>
      </c>
      <c r="M8349" s="10" t="str">
        <f>Data[[#This Row],[schedule]]&amp;" | "&amp;Data[[#This Row],[section]]</f>
        <v>SCHEDULE 9: REPORT ON ASSET ALLOCATIONS | 9a: Asset Allocations</v>
      </c>
      <c r="N8349" s="10" t="str">
        <f t="shared" si="133"/>
        <v>SCHEDULE 9: REPORT ON ASSET ALLOCATIONS | 9a: Asset Allocations | Airport Business | Sealed Surfaces: Assets not directly attributable</v>
      </c>
    </row>
    <row r="8350" spans="1:14" hidden="1">
      <c r="A8350" t="s">
        <v>3</v>
      </c>
      <c r="B8350">
        <v>2011</v>
      </c>
      <c r="C8350" t="s">
        <v>202</v>
      </c>
      <c r="D8350" t="s">
        <v>207</v>
      </c>
      <c r="E8350" t="s">
        <v>81</v>
      </c>
      <c r="F8350" t="s">
        <v>324</v>
      </c>
      <c r="G8350">
        <v>14</v>
      </c>
      <c r="H8350" t="s">
        <v>249</v>
      </c>
      <c r="I8350">
        <v>2011</v>
      </c>
      <c r="J8350" t="s">
        <v>92</v>
      </c>
      <c r="K8350" t="s">
        <v>458</v>
      </c>
      <c r="L8350">
        <v>0</v>
      </c>
      <c r="M8350" s="10" t="str">
        <f>Data[[#This Row],[schedule]]&amp;" | "&amp;Data[[#This Row],[section]]</f>
        <v>SCHEDULE 9: REPORT ON ASSET ALLOCATIONS | 9a: Asset Allocations</v>
      </c>
      <c r="N8350" s="10" t="str">
        <f t="shared" si="133"/>
        <v>SCHEDULE 9: REPORT ON ASSET ALLOCATIONS | 9a: Asset Allocations | Unregulated Component | Sealed Surfaces: Assets not directly attributable</v>
      </c>
    </row>
    <row r="8351" spans="1:14" hidden="1">
      <c r="A8351" t="s">
        <v>3</v>
      </c>
      <c r="B8351">
        <v>2011</v>
      </c>
      <c r="C8351" t="s">
        <v>202</v>
      </c>
      <c r="D8351" t="s">
        <v>207</v>
      </c>
      <c r="E8351" t="s">
        <v>81</v>
      </c>
      <c r="F8351" t="s">
        <v>60</v>
      </c>
      <c r="G8351">
        <v>14</v>
      </c>
      <c r="H8351" t="s">
        <v>249</v>
      </c>
      <c r="I8351">
        <v>2011</v>
      </c>
      <c r="J8351" t="s">
        <v>92</v>
      </c>
      <c r="K8351" t="s">
        <v>458</v>
      </c>
      <c r="L8351">
        <v>0</v>
      </c>
      <c r="M8351" s="10" t="str">
        <f>Data[[#This Row],[schedule]]&amp;" | "&amp;Data[[#This Row],[section]]</f>
        <v>SCHEDULE 9: REPORT ON ASSET ALLOCATIONS | 9a: Asset Allocations</v>
      </c>
      <c r="N8351" s="10" t="str">
        <f t="shared" si="133"/>
        <v>SCHEDULE 9: REPORT ON ASSET ALLOCATIONS | 9a: Asset Allocations | Total | Sealed Surfaces: Assets not directly attributable</v>
      </c>
    </row>
    <row r="8352" spans="1:14" hidden="1">
      <c r="A8352" t="s">
        <v>3</v>
      </c>
      <c r="B8352">
        <v>2011</v>
      </c>
      <c r="C8352" t="s">
        <v>202</v>
      </c>
      <c r="D8352" t="s">
        <v>207</v>
      </c>
      <c r="E8352" t="s">
        <v>81</v>
      </c>
      <c r="F8352" t="s">
        <v>323</v>
      </c>
      <c r="G8352">
        <v>15</v>
      </c>
      <c r="H8352" t="s">
        <v>250</v>
      </c>
      <c r="I8352">
        <v>2011</v>
      </c>
      <c r="J8352" t="s">
        <v>92</v>
      </c>
      <c r="K8352" t="s">
        <v>3121</v>
      </c>
      <c r="L8352">
        <v>227862.62318243081</v>
      </c>
      <c r="M8352" s="10" t="str">
        <f>Data[[#This Row],[schedule]]&amp;" | "&amp;Data[[#This Row],[section]]</f>
        <v>SCHEDULE 9: REPORT ON ASSET ALLOCATIONS | 9a: Asset Allocations</v>
      </c>
      <c r="N8352" s="10" t="str">
        <f t="shared" si="133"/>
        <v>SCHEDULE 9: REPORT ON ASSET ALLOCATIONS | 9a: Asset Allocations | Airport Business | Total value sealed surfaces</v>
      </c>
    </row>
    <row r="8353" spans="1:14" hidden="1">
      <c r="A8353" t="s">
        <v>3</v>
      </c>
      <c r="B8353">
        <v>2011</v>
      </c>
      <c r="C8353" t="s">
        <v>202</v>
      </c>
      <c r="D8353" t="s">
        <v>207</v>
      </c>
      <c r="E8353" t="s">
        <v>81</v>
      </c>
      <c r="F8353" t="s">
        <v>320</v>
      </c>
      <c r="G8353">
        <v>17</v>
      </c>
      <c r="H8353" t="s">
        <v>251</v>
      </c>
      <c r="I8353">
        <v>2011</v>
      </c>
      <c r="J8353" t="s">
        <v>92</v>
      </c>
      <c r="K8353" t="s">
        <v>3122</v>
      </c>
      <c r="L8353">
        <v>45729.983240506474</v>
      </c>
      <c r="M8353" s="10" t="str">
        <f>Data[[#This Row],[schedule]]&amp;" | "&amp;Data[[#This Row],[section]]</f>
        <v>SCHEDULE 9: REPORT ON ASSET ALLOCATIONS | 9a: Asset Allocations</v>
      </c>
      <c r="N8353" s="10" t="str">
        <f t="shared" si="133"/>
        <v>SCHEDULE 9: REPORT ON ASSET ALLOCATIONS | 9a: Asset Allocations | Specified Terminal Activities | Infrastructure and Buildings: Directly attributable assets</v>
      </c>
    </row>
    <row r="8354" spans="1:14" hidden="1">
      <c r="A8354" t="s">
        <v>3</v>
      </c>
      <c r="B8354">
        <v>2011</v>
      </c>
      <c r="C8354" t="s">
        <v>202</v>
      </c>
      <c r="D8354" t="s">
        <v>207</v>
      </c>
      <c r="E8354" t="s">
        <v>81</v>
      </c>
      <c r="F8354" t="s">
        <v>321</v>
      </c>
      <c r="G8354">
        <v>17</v>
      </c>
      <c r="H8354" t="s">
        <v>251</v>
      </c>
      <c r="I8354">
        <v>2011</v>
      </c>
      <c r="J8354" t="s">
        <v>92</v>
      </c>
      <c r="K8354" t="s">
        <v>3123</v>
      </c>
      <c r="L8354">
        <v>42519.295261848478</v>
      </c>
      <c r="M8354" s="10" t="str">
        <f>Data[[#This Row],[schedule]]&amp;" | "&amp;Data[[#This Row],[section]]</f>
        <v>SCHEDULE 9: REPORT ON ASSET ALLOCATIONS | 9a: Asset Allocations</v>
      </c>
      <c r="N8354" s="10" t="str">
        <f t="shared" si="133"/>
        <v>SCHEDULE 9: REPORT ON ASSET ALLOCATIONS | 9a: Asset Allocations | Airfield Activities | Infrastructure and Buildings: Directly attributable assets</v>
      </c>
    </row>
    <row r="8355" spans="1:14" hidden="1">
      <c r="A8355" t="s">
        <v>3</v>
      </c>
      <c r="B8355">
        <v>2011</v>
      </c>
      <c r="C8355" t="s">
        <v>202</v>
      </c>
      <c r="D8355" t="s">
        <v>207</v>
      </c>
      <c r="E8355" t="s">
        <v>81</v>
      </c>
      <c r="F8355" t="s">
        <v>322</v>
      </c>
      <c r="G8355">
        <v>17</v>
      </c>
      <c r="H8355" t="s">
        <v>251</v>
      </c>
      <c r="I8355">
        <v>2011</v>
      </c>
      <c r="J8355" t="s">
        <v>92</v>
      </c>
      <c r="K8355" t="s">
        <v>3124</v>
      </c>
      <c r="L8355">
        <v>28250.963459999999</v>
      </c>
      <c r="M8355" s="10" t="str">
        <f>Data[[#This Row],[schedule]]&amp;" | "&amp;Data[[#This Row],[section]]</f>
        <v>SCHEDULE 9: REPORT ON ASSET ALLOCATIONS | 9a: Asset Allocations</v>
      </c>
      <c r="N8355" s="10" t="str">
        <f t="shared" si="133"/>
        <v>SCHEDULE 9: REPORT ON ASSET ALLOCATIONS | 9a: Asset Allocations | Aircraft and Freight Activities | Infrastructure and Buildings: Directly attributable assets</v>
      </c>
    </row>
    <row r="8356" spans="1:14" hidden="1">
      <c r="A8356" t="s">
        <v>3</v>
      </c>
      <c r="B8356">
        <v>2011</v>
      </c>
      <c r="C8356" t="s">
        <v>202</v>
      </c>
      <c r="D8356" t="s">
        <v>207</v>
      </c>
      <c r="E8356" t="s">
        <v>81</v>
      </c>
      <c r="F8356" t="s">
        <v>323</v>
      </c>
      <c r="G8356">
        <v>17</v>
      </c>
      <c r="H8356" t="s">
        <v>251</v>
      </c>
      <c r="I8356">
        <v>2011</v>
      </c>
      <c r="J8356" t="s">
        <v>92</v>
      </c>
      <c r="K8356" t="s">
        <v>3125</v>
      </c>
      <c r="L8356">
        <v>116500.24196235499</v>
      </c>
      <c r="M8356" s="10" t="str">
        <f>Data[[#This Row],[schedule]]&amp;" | "&amp;Data[[#This Row],[section]]</f>
        <v>SCHEDULE 9: REPORT ON ASSET ALLOCATIONS | 9a: Asset Allocations</v>
      </c>
      <c r="N8356" s="10" t="str">
        <f t="shared" si="133"/>
        <v>SCHEDULE 9: REPORT ON ASSET ALLOCATIONS | 9a: Asset Allocations | Airport Business | Infrastructure and Buildings: Directly attributable assets</v>
      </c>
    </row>
    <row r="8357" spans="1:14" hidden="1">
      <c r="A8357" t="s">
        <v>3</v>
      </c>
      <c r="B8357">
        <v>2011</v>
      </c>
      <c r="C8357" t="s">
        <v>202</v>
      </c>
      <c r="D8357" t="s">
        <v>207</v>
      </c>
      <c r="E8357" t="s">
        <v>81</v>
      </c>
      <c r="F8357" t="s">
        <v>60</v>
      </c>
      <c r="G8357">
        <v>17</v>
      </c>
      <c r="H8357" t="s">
        <v>251</v>
      </c>
      <c r="I8357">
        <v>2011</v>
      </c>
      <c r="J8357" t="s">
        <v>92</v>
      </c>
      <c r="K8357" t="s">
        <v>3125</v>
      </c>
      <c r="L8357">
        <v>116500.24196235499</v>
      </c>
      <c r="M8357" s="10" t="str">
        <f>Data[[#This Row],[schedule]]&amp;" | "&amp;Data[[#This Row],[section]]</f>
        <v>SCHEDULE 9: REPORT ON ASSET ALLOCATIONS | 9a: Asset Allocations</v>
      </c>
      <c r="N8357" s="10" t="str">
        <f t="shared" si="133"/>
        <v>SCHEDULE 9: REPORT ON ASSET ALLOCATIONS | 9a: Asset Allocations | Total | Infrastructure and Buildings: Directly attributable assets</v>
      </c>
    </row>
    <row r="8358" spans="1:14" hidden="1">
      <c r="A8358" t="s">
        <v>3</v>
      </c>
      <c r="B8358">
        <v>2011</v>
      </c>
      <c r="C8358" t="s">
        <v>202</v>
      </c>
      <c r="D8358" t="s">
        <v>207</v>
      </c>
      <c r="E8358" t="s">
        <v>81</v>
      </c>
      <c r="F8358" t="s">
        <v>320</v>
      </c>
      <c r="G8358">
        <v>18</v>
      </c>
      <c r="H8358" t="s">
        <v>252</v>
      </c>
      <c r="I8358">
        <v>2011</v>
      </c>
      <c r="J8358" t="s">
        <v>92</v>
      </c>
      <c r="K8358" t="s">
        <v>3126</v>
      </c>
      <c r="L8358">
        <v>363819.12995540648</v>
      </c>
      <c r="M8358" s="10" t="str">
        <f>Data[[#This Row],[schedule]]&amp;" | "&amp;Data[[#This Row],[section]]</f>
        <v>SCHEDULE 9: REPORT ON ASSET ALLOCATIONS | 9a: Asset Allocations</v>
      </c>
      <c r="N8358" s="10" t="str">
        <f t="shared" si="133"/>
        <v>SCHEDULE 9: REPORT ON ASSET ALLOCATIONS | 9a: Asset Allocations | Specified Terminal Activities | Infrastructure and Buildings: Assets not directly attributable</v>
      </c>
    </row>
    <row r="8359" spans="1:14" hidden="1">
      <c r="A8359" t="s">
        <v>3</v>
      </c>
      <c r="B8359">
        <v>2011</v>
      </c>
      <c r="C8359" t="s">
        <v>202</v>
      </c>
      <c r="D8359" t="s">
        <v>207</v>
      </c>
      <c r="E8359" t="s">
        <v>81</v>
      </c>
      <c r="F8359" t="s">
        <v>321</v>
      </c>
      <c r="G8359">
        <v>18</v>
      </c>
      <c r="H8359" t="s">
        <v>252</v>
      </c>
      <c r="I8359">
        <v>2011</v>
      </c>
      <c r="J8359" t="s">
        <v>92</v>
      </c>
      <c r="K8359" t="s">
        <v>3127</v>
      </c>
      <c r="L8359">
        <v>48572.582944068563</v>
      </c>
      <c r="M8359" s="10" t="str">
        <f>Data[[#This Row],[schedule]]&amp;" | "&amp;Data[[#This Row],[section]]</f>
        <v>SCHEDULE 9: REPORT ON ASSET ALLOCATIONS | 9a: Asset Allocations</v>
      </c>
      <c r="N8359" s="10" t="str">
        <f t="shared" si="133"/>
        <v>SCHEDULE 9: REPORT ON ASSET ALLOCATIONS | 9a: Asset Allocations | Airfield Activities | Infrastructure and Buildings: Assets not directly attributable</v>
      </c>
    </row>
    <row r="8360" spans="1:14" hidden="1">
      <c r="A8360" t="s">
        <v>3</v>
      </c>
      <c r="B8360">
        <v>2011</v>
      </c>
      <c r="C8360" t="s">
        <v>202</v>
      </c>
      <c r="D8360" t="s">
        <v>207</v>
      </c>
      <c r="E8360" t="s">
        <v>81</v>
      </c>
      <c r="F8360" t="s">
        <v>322</v>
      </c>
      <c r="G8360">
        <v>18</v>
      </c>
      <c r="H8360" t="s">
        <v>252</v>
      </c>
      <c r="I8360">
        <v>2011</v>
      </c>
      <c r="J8360" t="s">
        <v>92</v>
      </c>
      <c r="K8360" t="s">
        <v>3128</v>
      </c>
      <c r="L8360">
        <v>9893.6353269722658</v>
      </c>
      <c r="M8360" s="10" t="str">
        <f>Data[[#This Row],[schedule]]&amp;" | "&amp;Data[[#This Row],[section]]</f>
        <v>SCHEDULE 9: REPORT ON ASSET ALLOCATIONS | 9a: Asset Allocations</v>
      </c>
      <c r="N8360" s="10" t="str">
        <f t="shared" si="133"/>
        <v>SCHEDULE 9: REPORT ON ASSET ALLOCATIONS | 9a: Asset Allocations | Aircraft and Freight Activities | Infrastructure and Buildings: Assets not directly attributable</v>
      </c>
    </row>
    <row r="8361" spans="1:14" hidden="1">
      <c r="A8361" t="s">
        <v>3</v>
      </c>
      <c r="B8361">
        <v>2011</v>
      </c>
      <c r="C8361" t="s">
        <v>202</v>
      </c>
      <c r="D8361" t="s">
        <v>207</v>
      </c>
      <c r="E8361" t="s">
        <v>81</v>
      </c>
      <c r="F8361" t="s">
        <v>323</v>
      </c>
      <c r="G8361">
        <v>18</v>
      </c>
      <c r="H8361" t="s">
        <v>252</v>
      </c>
      <c r="I8361">
        <v>2011</v>
      </c>
      <c r="J8361" t="s">
        <v>92</v>
      </c>
      <c r="K8361" t="s">
        <v>3129</v>
      </c>
      <c r="L8361">
        <v>422285.34822644742</v>
      </c>
      <c r="M8361" s="10" t="str">
        <f>Data[[#This Row],[schedule]]&amp;" | "&amp;Data[[#This Row],[section]]</f>
        <v>SCHEDULE 9: REPORT ON ASSET ALLOCATIONS | 9a: Asset Allocations</v>
      </c>
      <c r="N8361" s="10" t="str">
        <f t="shared" si="133"/>
        <v>SCHEDULE 9: REPORT ON ASSET ALLOCATIONS | 9a: Asset Allocations | Airport Business | Infrastructure and Buildings: Assets not directly attributable</v>
      </c>
    </row>
    <row r="8362" spans="1:14" hidden="1">
      <c r="A8362" t="s">
        <v>3</v>
      </c>
      <c r="B8362">
        <v>2011</v>
      </c>
      <c r="C8362" t="s">
        <v>202</v>
      </c>
      <c r="D8362" t="s">
        <v>207</v>
      </c>
      <c r="E8362" t="s">
        <v>81</v>
      </c>
      <c r="F8362" t="s">
        <v>324</v>
      </c>
      <c r="G8362">
        <v>18</v>
      </c>
      <c r="H8362" t="s">
        <v>252</v>
      </c>
      <c r="I8362">
        <v>2011</v>
      </c>
      <c r="J8362" t="s">
        <v>92</v>
      </c>
      <c r="K8362" t="s">
        <v>3130</v>
      </c>
      <c r="L8362">
        <v>208825.85588521461</v>
      </c>
      <c r="M8362" s="10" t="str">
        <f>Data[[#This Row],[schedule]]&amp;" | "&amp;Data[[#This Row],[section]]</f>
        <v>SCHEDULE 9: REPORT ON ASSET ALLOCATIONS | 9a: Asset Allocations</v>
      </c>
      <c r="N8362" s="10" t="str">
        <f t="shared" si="133"/>
        <v>SCHEDULE 9: REPORT ON ASSET ALLOCATIONS | 9a: Asset Allocations | Unregulated Component | Infrastructure and Buildings: Assets not directly attributable</v>
      </c>
    </row>
    <row r="8363" spans="1:14" hidden="1">
      <c r="A8363" t="s">
        <v>3</v>
      </c>
      <c r="B8363">
        <v>2011</v>
      </c>
      <c r="C8363" t="s">
        <v>202</v>
      </c>
      <c r="D8363" t="s">
        <v>207</v>
      </c>
      <c r="E8363" t="s">
        <v>81</v>
      </c>
      <c r="F8363" t="s">
        <v>60</v>
      </c>
      <c r="G8363">
        <v>18</v>
      </c>
      <c r="H8363" t="s">
        <v>252</v>
      </c>
      <c r="I8363">
        <v>2011</v>
      </c>
      <c r="J8363" t="s">
        <v>92</v>
      </c>
      <c r="K8363" t="s">
        <v>3131</v>
      </c>
      <c r="L8363">
        <v>631111.20411166199</v>
      </c>
      <c r="M8363" s="10" t="str">
        <f>Data[[#This Row],[schedule]]&amp;" | "&amp;Data[[#This Row],[section]]</f>
        <v>SCHEDULE 9: REPORT ON ASSET ALLOCATIONS | 9a: Asset Allocations</v>
      </c>
      <c r="N8363" s="10" t="str">
        <f t="shared" si="133"/>
        <v>SCHEDULE 9: REPORT ON ASSET ALLOCATIONS | 9a: Asset Allocations | Total | Infrastructure and Buildings: Assets not directly attributable</v>
      </c>
    </row>
    <row r="8364" spans="1:14" hidden="1">
      <c r="A8364" t="s">
        <v>3</v>
      </c>
      <c r="B8364">
        <v>2011</v>
      </c>
      <c r="C8364" t="s">
        <v>202</v>
      </c>
      <c r="D8364" t="s">
        <v>207</v>
      </c>
      <c r="E8364" t="s">
        <v>81</v>
      </c>
      <c r="F8364" t="s">
        <v>323</v>
      </c>
      <c r="G8364">
        <v>19</v>
      </c>
      <c r="H8364" t="s">
        <v>253</v>
      </c>
      <c r="I8364">
        <v>2011</v>
      </c>
      <c r="J8364" t="s">
        <v>92</v>
      </c>
      <c r="K8364" t="s">
        <v>3132</v>
      </c>
      <c r="L8364">
        <v>538785.59018880234</v>
      </c>
      <c r="M8364" s="10" t="str">
        <f>Data[[#This Row],[schedule]]&amp;" | "&amp;Data[[#This Row],[section]]</f>
        <v>SCHEDULE 9: REPORT ON ASSET ALLOCATIONS | 9a: Asset Allocations</v>
      </c>
      <c r="N8364" s="10" t="str">
        <f t="shared" si="133"/>
        <v>SCHEDULE 9: REPORT ON ASSET ALLOCATIONS | 9a: Asset Allocations | Airport Business | Total value infrastructure and buildings</v>
      </c>
    </row>
    <row r="8365" spans="1:14" hidden="1">
      <c r="A8365" t="s">
        <v>3</v>
      </c>
      <c r="B8365">
        <v>2011</v>
      </c>
      <c r="C8365" t="s">
        <v>202</v>
      </c>
      <c r="D8365" t="s">
        <v>207</v>
      </c>
      <c r="E8365" t="s">
        <v>81</v>
      </c>
      <c r="F8365" t="s">
        <v>320</v>
      </c>
      <c r="G8365">
        <v>21</v>
      </c>
      <c r="H8365" t="s">
        <v>254</v>
      </c>
      <c r="I8365">
        <v>2011</v>
      </c>
      <c r="J8365" t="s">
        <v>92</v>
      </c>
      <c r="K8365" t="s">
        <v>3133</v>
      </c>
      <c r="L8365">
        <v>1664.583796135179</v>
      </c>
      <c r="M8365" s="10" t="str">
        <f>Data[[#This Row],[schedule]]&amp;" | "&amp;Data[[#This Row],[section]]</f>
        <v>SCHEDULE 9: REPORT ON ASSET ALLOCATIONS | 9a: Asset Allocations</v>
      </c>
      <c r="N8365" s="10" t="str">
        <f t="shared" si="133"/>
        <v>SCHEDULE 9: REPORT ON ASSET ALLOCATIONS | 9a: Asset Allocations | Specified Terminal Activities | Vehicles, Plant and Equipment: Directly attributable assets</v>
      </c>
    </row>
    <row r="8366" spans="1:14" hidden="1">
      <c r="A8366" t="s">
        <v>3</v>
      </c>
      <c r="B8366">
        <v>2011</v>
      </c>
      <c r="C8366" t="s">
        <v>202</v>
      </c>
      <c r="D8366" t="s">
        <v>207</v>
      </c>
      <c r="E8366" t="s">
        <v>81</v>
      </c>
      <c r="F8366" t="s">
        <v>321</v>
      </c>
      <c r="G8366">
        <v>21</v>
      </c>
      <c r="H8366" t="s">
        <v>254</v>
      </c>
      <c r="I8366">
        <v>2011</v>
      </c>
      <c r="J8366" t="s">
        <v>92</v>
      </c>
      <c r="K8366" t="s">
        <v>3134</v>
      </c>
      <c r="L8366">
        <v>2054.1383563873478</v>
      </c>
      <c r="M8366" s="10" t="str">
        <f>Data[[#This Row],[schedule]]&amp;" | "&amp;Data[[#This Row],[section]]</f>
        <v>SCHEDULE 9: REPORT ON ASSET ALLOCATIONS | 9a: Asset Allocations</v>
      </c>
      <c r="N8366" s="10" t="str">
        <f t="shared" si="133"/>
        <v>SCHEDULE 9: REPORT ON ASSET ALLOCATIONS | 9a: Asset Allocations | Airfield Activities | Vehicles, Plant and Equipment: Directly attributable assets</v>
      </c>
    </row>
    <row r="8367" spans="1:14" hidden="1">
      <c r="A8367" t="s">
        <v>3</v>
      </c>
      <c r="B8367">
        <v>2011</v>
      </c>
      <c r="C8367" t="s">
        <v>202</v>
      </c>
      <c r="D8367" t="s">
        <v>207</v>
      </c>
      <c r="E8367" t="s">
        <v>81</v>
      </c>
      <c r="F8367" t="s">
        <v>322</v>
      </c>
      <c r="G8367">
        <v>21</v>
      </c>
      <c r="H8367" t="s">
        <v>254</v>
      </c>
      <c r="I8367">
        <v>2011</v>
      </c>
      <c r="J8367" t="s">
        <v>92</v>
      </c>
      <c r="K8367" t="s">
        <v>458</v>
      </c>
      <c r="L8367">
        <v>0</v>
      </c>
      <c r="M8367" s="10" t="str">
        <f>Data[[#This Row],[schedule]]&amp;" | "&amp;Data[[#This Row],[section]]</f>
        <v>SCHEDULE 9: REPORT ON ASSET ALLOCATIONS | 9a: Asset Allocations</v>
      </c>
      <c r="N8367" s="10" t="str">
        <f t="shared" si="133"/>
        <v>SCHEDULE 9: REPORT ON ASSET ALLOCATIONS | 9a: Asset Allocations | Aircraft and Freight Activities | Vehicles, Plant and Equipment: Directly attributable assets</v>
      </c>
    </row>
    <row r="8368" spans="1:14" hidden="1">
      <c r="A8368" t="s">
        <v>3</v>
      </c>
      <c r="B8368">
        <v>2011</v>
      </c>
      <c r="C8368" t="s">
        <v>202</v>
      </c>
      <c r="D8368" t="s">
        <v>207</v>
      </c>
      <c r="E8368" t="s">
        <v>81</v>
      </c>
      <c r="F8368" t="s">
        <v>323</v>
      </c>
      <c r="G8368">
        <v>21</v>
      </c>
      <c r="H8368" t="s">
        <v>254</v>
      </c>
      <c r="I8368">
        <v>2011</v>
      </c>
      <c r="J8368" t="s">
        <v>92</v>
      </c>
      <c r="K8368" t="s">
        <v>3135</v>
      </c>
      <c r="L8368">
        <v>3718.7221525225282</v>
      </c>
      <c r="M8368" s="10" t="str">
        <f>Data[[#This Row],[schedule]]&amp;" | "&amp;Data[[#This Row],[section]]</f>
        <v>SCHEDULE 9: REPORT ON ASSET ALLOCATIONS | 9a: Asset Allocations</v>
      </c>
      <c r="N8368" s="10" t="str">
        <f t="shared" si="133"/>
        <v>SCHEDULE 9: REPORT ON ASSET ALLOCATIONS | 9a: Asset Allocations | Airport Business | Vehicles, Plant and Equipment: Directly attributable assets</v>
      </c>
    </row>
    <row r="8369" spans="1:14" hidden="1">
      <c r="A8369" t="s">
        <v>3</v>
      </c>
      <c r="B8369">
        <v>2011</v>
      </c>
      <c r="C8369" t="s">
        <v>202</v>
      </c>
      <c r="D8369" t="s">
        <v>207</v>
      </c>
      <c r="E8369" t="s">
        <v>81</v>
      </c>
      <c r="F8369" t="s">
        <v>60</v>
      </c>
      <c r="G8369">
        <v>21</v>
      </c>
      <c r="H8369" t="s">
        <v>254</v>
      </c>
      <c r="I8369">
        <v>2011</v>
      </c>
      <c r="J8369" t="s">
        <v>92</v>
      </c>
      <c r="K8369" t="s">
        <v>3135</v>
      </c>
      <c r="L8369">
        <v>3718.7221525225282</v>
      </c>
      <c r="M8369" s="10" t="str">
        <f>Data[[#This Row],[schedule]]&amp;" | "&amp;Data[[#This Row],[section]]</f>
        <v>SCHEDULE 9: REPORT ON ASSET ALLOCATIONS | 9a: Asset Allocations</v>
      </c>
      <c r="N8369" s="10" t="str">
        <f t="shared" si="133"/>
        <v>SCHEDULE 9: REPORT ON ASSET ALLOCATIONS | 9a: Asset Allocations | Total | Vehicles, Plant and Equipment: Directly attributable assets</v>
      </c>
    </row>
    <row r="8370" spans="1:14" hidden="1">
      <c r="A8370" t="s">
        <v>3</v>
      </c>
      <c r="B8370">
        <v>2011</v>
      </c>
      <c r="C8370" t="s">
        <v>202</v>
      </c>
      <c r="D8370" t="s">
        <v>207</v>
      </c>
      <c r="E8370" t="s">
        <v>81</v>
      </c>
      <c r="F8370" t="s">
        <v>320</v>
      </c>
      <c r="G8370">
        <v>22</v>
      </c>
      <c r="H8370" t="s">
        <v>255</v>
      </c>
      <c r="I8370">
        <v>2011</v>
      </c>
      <c r="J8370" t="s">
        <v>92</v>
      </c>
      <c r="K8370" t="s">
        <v>3136</v>
      </c>
      <c r="L8370">
        <v>8881.5962203318777</v>
      </c>
      <c r="M8370" s="10" t="str">
        <f>Data[[#This Row],[schedule]]&amp;" | "&amp;Data[[#This Row],[section]]</f>
        <v>SCHEDULE 9: REPORT ON ASSET ALLOCATIONS | 9a: Asset Allocations</v>
      </c>
      <c r="N8370" s="10" t="str">
        <f t="shared" si="133"/>
        <v>SCHEDULE 9: REPORT ON ASSET ALLOCATIONS | 9a: Asset Allocations | Specified Terminal Activities | Vehicles, Plant and Equipment: Assets not directly attributable</v>
      </c>
    </row>
    <row r="8371" spans="1:14" hidden="1">
      <c r="A8371" t="s">
        <v>3</v>
      </c>
      <c r="B8371">
        <v>2011</v>
      </c>
      <c r="C8371" t="s">
        <v>202</v>
      </c>
      <c r="D8371" t="s">
        <v>207</v>
      </c>
      <c r="E8371" t="s">
        <v>81</v>
      </c>
      <c r="F8371" t="s">
        <v>321</v>
      </c>
      <c r="G8371">
        <v>22</v>
      </c>
      <c r="H8371" t="s">
        <v>255</v>
      </c>
      <c r="I8371">
        <v>2011</v>
      </c>
      <c r="J8371" t="s">
        <v>92</v>
      </c>
      <c r="K8371" t="s">
        <v>3137</v>
      </c>
      <c r="L8371">
        <v>3255.5762515251599</v>
      </c>
      <c r="M8371" s="10" t="str">
        <f>Data[[#This Row],[schedule]]&amp;" | "&amp;Data[[#This Row],[section]]</f>
        <v>SCHEDULE 9: REPORT ON ASSET ALLOCATIONS | 9a: Asset Allocations</v>
      </c>
      <c r="N8371" s="10" t="str">
        <f t="shared" si="133"/>
        <v>SCHEDULE 9: REPORT ON ASSET ALLOCATIONS | 9a: Asset Allocations | Airfield Activities | Vehicles, Plant and Equipment: Assets not directly attributable</v>
      </c>
    </row>
    <row r="8372" spans="1:14" hidden="1">
      <c r="A8372" t="s">
        <v>3</v>
      </c>
      <c r="B8372">
        <v>2011</v>
      </c>
      <c r="C8372" t="s">
        <v>202</v>
      </c>
      <c r="D8372" t="s">
        <v>207</v>
      </c>
      <c r="E8372" t="s">
        <v>81</v>
      </c>
      <c r="F8372" t="s">
        <v>322</v>
      </c>
      <c r="G8372">
        <v>22</v>
      </c>
      <c r="H8372" t="s">
        <v>255</v>
      </c>
      <c r="I8372">
        <v>2011</v>
      </c>
      <c r="J8372" t="s">
        <v>92</v>
      </c>
      <c r="K8372" t="s">
        <v>3138</v>
      </c>
      <c r="L8372">
        <v>279.39699951572061</v>
      </c>
      <c r="M8372" s="10" t="str">
        <f>Data[[#This Row],[schedule]]&amp;" | "&amp;Data[[#This Row],[section]]</f>
        <v>SCHEDULE 9: REPORT ON ASSET ALLOCATIONS | 9a: Asset Allocations</v>
      </c>
      <c r="N8372" s="10" t="str">
        <f t="shared" si="133"/>
        <v>SCHEDULE 9: REPORT ON ASSET ALLOCATIONS | 9a: Asset Allocations | Aircraft and Freight Activities | Vehicles, Plant and Equipment: Assets not directly attributable</v>
      </c>
    </row>
    <row r="8373" spans="1:14" hidden="1">
      <c r="A8373" t="s">
        <v>3</v>
      </c>
      <c r="B8373">
        <v>2011</v>
      </c>
      <c r="C8373" t="s">
        <v>202</v>
      </c>
      <c r="D8373" t="s">
        <v>207</v>
      </c>
      <c r="E8373" t="s">
        <v>81</v>
      </c>
      <c r="F8373" t="s">
        <v>323</v>
      </c>
      <c r="G8373">
        <v>22</v>
      </c>
      <c r="H8373" t="s">
        <v>255</v>
      </c>
      <c r="I8373">
        <v>2011</v>
      </c>
      <c r="J8373" t="s">
        <v>92</v>
      </c>
      <c r="K8373" t="s">
        <v>3139</v>
      </c>
      <c r="L8373">
        <v>12416.569471372761</v>
      </c>
      <c r="M8373" s="10" t="str">
        <f>Data[[#This Row],[schedule]]&amp;" | "&amp;Data[[#This Row],[section]]</f>
        <v>SCHEDULE 9: REPORT ON ASSET ALLOCATIONS | 9a: Asset Allocations</v>
      </c>
      <c r="N8373" s="10" t="str">
        <f t="shared" si="133"/>
        <v>SCHEDULE 9: REPORT ON ASSET ALLOCATIONS | 9a: Asset Allocations | Airport Business | Vehicles, Plant and Equipment: Assets not directly attributable</v>
      </c>
    </row>
    <row r="8374" spans="1:14" hidden="1">
      <c r="A8374" t="s">
        <v>3</v>
      </c>
      <c r="B8374">
        <v>2011</v>
      </c>
      <c r="C8374" t="s">
        <v>202</v>
      </c>
      <c r="D8374" t="s">
        <v>207</v>
      </c>
      <c r="E8374" t="s">
        <v>81</v>
      </c>
      <c r="F8374" t="s">
        <v>324</v>
      </c>
      <c r="G8374">
        <v>22</v>
      </c>
      <c r="H8374" t="s">
        <v>255</v>
      </c>
      <c r="I8374">
        <v>2011</v>
      </c>
      <c r="J8374" t="s">
        <v>92</v>
      </c>
      <c r="K8374" t="s">
        <v>3140</v>
      </c>
      <c r="L8374">
        <v>5403.2072232190749</v>
      </c>
      <c r="M8374" s="10" t="str">
        <f>Data[[#This Row],[schedule]]&amp;" | "&amp;Data[[#This Row],[section]]</f>
        <v>SCHEDULE 9: REPORT ON ASSET ALLOCATIONS | 9a: Asset Allocations</v>
      </c>
      <c r="N8374" s="10" t="str">
        <f t="shared" si="133"/>
        <v>SCHEDULE 9: REPORT ON ASSET ALLOCATIONS | 9a: Asset Allocations | Unregulated Component | Vehicles, Plant and Equipment: Assets not directly attributable</v>
      </c>
    </row>
    <row r="8375" spans="1:14" hidden="1">
      <c r="A8375" t="s">
        <v>3</v>
      </c>
      <c r="B8375">
        <v>2011</v>
      </c>
      <c r="C8375" t="s">
        <v>202</v>
      </c>
      <c r="D8375" t="s">
        <v>207</v>
      </c>
      <c r="E8375" t="s">
        <v>81</v>
      </c>
      <c r="F8375" t="s">
        <v>60</v>
      </c>
      <c r="G8375">
        <v>22</v>
      </c>
      <c r="H8375" t="s">
        <v>255</v>
      </c>
      <c r="I8375">
        <v>2011</v>
      </c>
      <c r="J8375" t="s">
        <v>92</v>
      </c>
      <c r="K8375" t="s">
        <v>3141</v>
      </c>
      <c r="L8375">
        <v>17819.77669459183</v>
      </c>
      <c r="M8375" s="10" t="str">
        <f>Data[[#This Row],[schedule]]&amp;" | "&amp;Data[[#This Row],[section]]</f>
        <v>SCHEDULE 9: REPORT ON ASSET ALLOCATIONS | 9a: Asset Allocations</v>
      </c>
      <c r="N8375" s="10" t="str">
        <f t="shared" si="133"/>
        <v>SCHEDULE 9: REPORT ON ASSET ALLOCATIONS | 9a: Asset Allocations | Total | Vehicles, Plant and Equipment: Assets not directly attributable</v>
      </c>
    </row>
    <row r="8376" spans="1:14" hidden="1">
      <c r="A8376" t="s">
        <v>3</v>
      </c>
      <c r="B8376">
        <v>2011</v>
      </c>
      <c r="C8376" t="s">
        <v>202</v>
      </c>
      <c r="D8376" t="s">
        <v>207</v>
      </c>
      <c r="E8376" t="s">
        <v>81</v>
      </c>
      <c r="F8376" t="s">
        <v>323</v>
      </c>
      <c r="G8376">
        <v>23</v>
      </c>
      <c r="H8376" t="s">
        <v>256</v>
      </c>
      <c r="I8376">
        <v>2011</v>
      </c>
      <c r="J8376" t="s">
        <v>92</v>
      </c>
      <c r="K8376" t="s">
        <v>3142</v>
      </c>
      <c r="L8376">
        <v>16135.291623895289</v>
      </c>
      <c r="M8376" s="10" t="str">
        <f>Data[[#This Row],[schedule]]&amp;" | "&amp;Data[[#This Row],[section]]</f>
        <v>SCHEDULE 9: REPORT ON ASSET ALLOCATIONS | 9a: Asset Allocations</v>
      </c>
      <c r="N8376" s="10" t="str">
        <f t="shared" si="133"/>
        <v>SCHEDULE 9: REPORT ON ASSET ALLOCATIONS | 9a: Asset Allocations | Airport Business | Total value vehicles, plant and equipment</v>
      </c>
    </row>
    <row r="8377" spans="1:14" hidden="1">
      <c r="A8377" t="s">
        <v>3</v>
      </c>
      <c r="B8377">
        <v>2011</v>
      </c>
      <c r="C8377" t="s">
        <v>202</v>
      </c>
      <c r="D8377" t="s">
        <v>207</v>
      </c>
      <c r="E8377" t="s">
        <v>81</v>
      </c>
      <c r="F8377" t="s">
        <v>320</v>
      </c>
      <c r="G8377">
        <v>25</v>
      </c>
      <c r="H8377" t="s">
        <v>257</v>
      </c>
      <c r="I8377">
        <v>2011</v>
      </c>
      <c r="J8377" t="s">
        <v>92</v>
      </c>
      <c r="K8377" t="s">
        <v>3143</v>
      </c>
      <c r="L8377">
        <v>47591.780529739903</v>
      </c>
      <c r="M8377" s="10" t="str">
        <f>Data[[#This Row],[schedule]]&amp;" | "&amp;Data[[#This Row],[section]]</f>
        <v>SCHEDULE 9: REPORT ON ASSET ALLOCATIONS | 9a: Asset Allocations</v>
      </c>
      <c r="N8377" s="10" t="str">
        <f t="shared" si="133"/>
        <v>SCHEDULE 9: REPORT ON ASSET ALLOCATIONS | 9a: Asset Allocations | Specified Terminal Activities | Total directly attributable assets</v>
      </c>
    </row>
    <row r="8378" spans="1:14" hidden="1">
      <c r="A8378" t="s">
        <v>3</v>
      </c>
      <c r="B8378">
        <v>2011</v>
      </c>
      <c r="C8378" t="s">
        <v>202</v>
      </c>
      <c r="D8378" t="s">
        <v>207</v>
      </c>
      <c r="E8378" t="s">
        <v>81</v>
      </c>
      <c r="F8378" t="s">
        <v>321</v>
      </c>
      <c r="G8378">
        <v>25</v>
      </c>
      <c r="H8378" t="s">
        <v>257</v>
      </c>
      <c r="I8378">
        <v>2011</v>
      </c>
      <c r="J8378" t="s">
        <v>92</v>
      </c>
      <c r="K8378" t="s">
        <v>3144</v>
      </c>
      <c r="L8378">
        <v>574988.32906086312</v>
      </c>
      <c r="M8378" s="10" t="str">
        <f>Data[[#This Row],[schedule]]&amp;" | "&amp;Data[[#This Row],[section]]</f>
        <v>SCHEDULE 9: REPORT ON ASSET ALLOCATIONS | 9a: Asset Allocations</v>
      </c>
      <c r="N8378" s="10" t="str">
        <f t="shared" si="133"/>
        <v>SCHEDULE 9: REPORT ON ASSET ALLOCATIONS | 9a: Asset Allocations | Airfield Activities | Total directly attributable assets</v>
      </c>
    </row>
    <row r="8379" spans="1:14" hidden="1">
      <c r="A8379" t="s">
        <v>3</v>
      </c>
      <c r="B8379">
        <v>2011</v>
      </c>
      <c r="C8379" t="s">
        <v>202</v>
      </c>
      <c r="D8379" t="s">
        <v>207</v>
      </c>
      <c r="E8379" t="s">
        <v>81</v>
      </c>
      <c r="F8379" t="s">
        <v>322</v>
      </c>
      <c r="G8379">
        <v>25</v>
      </c>
      <c r="H8379" t="s">
        <v>257</v>
      </c>
      <c r="I8379">
        <v>2011</v>
      </c>
      <c r="J8379" t="s">
        <v>92</v>
      </c>
      <c r="K8379" t="s">
        <v>3145</v>
      </c>
      <c r="L8379">
        <v>52675.327895640752</v>
      </c>
      <c r="M8379" s="10" t="str">
        <f>Data[[#This Row],[schedule]]&amp;" | "&amp;Data[[#This Row],[section]]</f>
        <v>SCHEDULE 9: REPORT ON ASSET ALLOCATIONS | 9a: Asset Allocations</v>
      </c>
      <c r="N8379" s="10" t="str">
        <f t="shared" si="133"/>
        <v>SCHEDULE 9: REPORT ON ASSET ALLOCATIONS | 9a: Asset Allocations | Aircraft and Freight Activities | Total directly attributable assets</v>
      </c>
    </row>
    <row r="8380" spans="1:14" hidden="1">
      <c r="A8380" t="s">
        <v>3</v>
      </c>
      <c r="B8380">
        <v>2011</v>
      </c>
      <c r="C8380" t="s">
        <v>202</v>
      </c>
      <c r="D8380" t="s">
        <v>207</v>
      </c>
      <c r="E8380" t="s">
        <v>81</v>
      </c>
      <c r="F8380" t="s">
        <v>323</v>
      </c>
      <c r="G8380">
        <v>25</v>
      </c>
      <c r="H8380" t="s">
        <v>257</v>
      </c>
      <c r="I8380">
        <v>2011</v>
      </c>
      <c r="J8380" t="s">
        <v>92</v>
      </c>
      <c r="K8380" t="s">
        <v>3146</v>
      </c>
      <c r="L8380">
        <v>675255.43748624378</v>
      </c>
      <c r="M8380" s="10" t="str">
        <f>Data[[#This Row],[schedule]]&amp;" | "&amp;Data[[#This Row],[section]]</f>
        <v>SCHEDULE 9: REPORT ON ASSET ALLOCATIONS | 9a: Asset Allocations</v>
      </c>
      <c r="N8380" s="10" t="str">
        <f t="shared" si="133"/>
        <v>SCHEDULE 9: REPORT ON ASSET ALLOCATIONS | 9a: Asset Allocations | Airport Business | Total directly attributable assets</v>
      </c>
    </row>
    <row r="8381" spans="1:14" hidden="1">
      <c r="A8381" t="s">
        <v>3</v>
      </c>
      <c r="B8381">
        <v>2011</v>
      </c>
      <c r="C8381" t="s">
        <v>202</v>
      </c>
      <c r="D8381" t="s">
        <v>207</v>
      </c>
      <c r="E8381" t="s">
        <v>81</v>
      </c>
      <c r="F8381" t="s">
        <v>60</v>
      </c>
      <c r="G8381">
        <v>25</v>
      </c>
      <c r="H8381" t="s">
        <v>257</v>
      </c>
      <c r="I8381">
        <v>2011</v>
      </c>
      <c r="J8381" t="s">
        <v>92</v>
      </c>
      <c r="K8381" t="s">
        <v>3146</v>
      </c>
      <c r="L8381">
        <v>675255.43748624378</v>
      </c>
      <c r="M8381" s="10" t="str">
        <f>Data[[#This Row],[schedule]]&amp;" | "&amp;Data[[#This Row],[section]]</f>
        <v>SCHEDULE 9: REPORT ON ASSET ALLOCATIONS | 9a: Asset Allocations</v>
      </c>
      <c r="N8381" s="10" t="str">
        <f t="shared" si="133"/>
        <v>SCHEDULE 9: REPORT ON ASSET ALLOCATIONS | 9a: Asset Allocations | Total | Total directly attributable assets</v>
      </c>
    </row>
    <row r="8382" spans="1:14" hidden="1">
      <c r="A8382" t="s">
        <v>3</v>
      </c>
      <c r="B8382">
        <v>2011</v>
      </c>
      <c r="C8382" t="s">
        <v>202</v>
      </c>
      <c r="D8382" t="s">
        <v>207</v>
      </c>
      <c r="E8382" t="s">
        <v>81</v>
      </c>
      <c r="F8382" t="s">
        <v>320</v>
      </c>
      <c r="G8382">
        <v>26</v>
      </c>
      <c r="H8382" t="s">
        <v>258</v>
      </c>
      <c r="I8382">
        <v>2011</v>
      </c>
      <c r="J8382" t="s">
        <v>92</v>
      </c>
      <c r="K8382" t="s">
        <v>3147</v>
      </c>
      <c r="L8382">
        <v>393080.01328126399</v>
      </c>
      <c r="M8382" s="10" t="str">
        <f>Data[[#This Row],[schedule]]&amp;" | "&amp;Data[[#This Row],[section]]</f>
        <v>SCHEDULE 9: REPORT ON ASSET ALLOCATIONS | 9a: Asset Allocations</v>
      </c>
      <c r="N8382" s="10" t="str">
        <f t="shared" si="133"/>
        <v>SCHEDULE 9: REPORT ON ASSET ALLOCATIONS | 9a: Asset Allocations | Specified Terminal Activities | Total assets not directly attributable</v>
      </c>
    </row>
    <row r="8383" spans="1:14" hidden="1">
      <c r="A8383" t="s">
        <v>3</v>
      </c>
      <c r="B8383">
        <v>2011</v>
      </c>
      <c r="C8383" t="s">
        <v>202</v>
      </c>
      <c r="D8383" t="s">
        <v>207</v>
      </c>
      <c r="E8383" t="s">
        <v>81</v>
      </c>
      <c r="F8383" t="s">
        <v>321</v>
      </c>
      <c r="G8383">
        <v>26</v>
      </c>
      <c r="H8383" t="s">
        <v>258</v>
      </c>
      <c r="I8383">
        <v>2011</v>
      </c>
      <c r="J8383" t="s">
        <v>92</v>
      </c>
      <c r="K8383" t="s">
        <v>3148</v>
      </c>
      <c r="L8383">
        <v>57790.538979371348</v>
      </c>
      <c r="M8383" s="10" t="str">
        <f>Data[[#This Row],[schedule]]&amp;" | "&amp;Data[[#This Row],[section]]</f>
        <v>SCHEDULE 9: REPORT ON ASSET ALLOCATIONS | 9a: Asset Allocations</v>
      </c>
      <c r="N8383" s="10" t="str">
        <f t="shared" si="133"/>
        <v>SCHEDULE 9: REPORT ON ASSET ALLOCATIONS | 9a: Asset Allocations | Airfield Activities | Total assets not directly attributable</v>
      </c>
    </row>
    <row r="8384" spans="1:14" hidden="1">
      <c r="A8384" t="s">
        <v>3</v>
      </c>
      <c r="B8384">
        <v>2011</v>
      </c>
      <c r="C8384" t="s">
        <v>202</v>
      </c>
      <c r="D8384" t="s">
        <v>207</v>
      </c>
      <c r="E8384" t="s">
        <v>81</v>
      </c>
      <c r="F8384" t="s">
        <v>322</v>
      </c>
      <c r="G8384">
        <v>26</v>
      </c>
      <c r="H8384" t="s">
        <v>258</v>
      </c>
      <c r="I8384">
        <v>2011</v>
      </c>
      <c r="J8384" t="s">
        <v>92</v>
      </c>
      <c r="K8384" t="s">
        <v>3149</v>
      </c>
      <c r="L8384">
        <v>10760.13325838835</v>
      </c>
      <c r="M8384" s="10" t="str">
        <f>Data[[#This Row],[schedule]]&amp;" | "&amp;Data[[#This Row],[section]]</f>
        <v>SCHEDULE 9: REPORT ON ASSET ALLOCATIONS | 9a: Asset Allocations</v>
      </c>
      <c r="N8384" s="10" t="str">
        <f t="shared" si="133"/>
        <v>SCHEDULE 9: REPORT ON ASSET ALLOCATIONS | 9a: Asset Allocations | Aircraft and Freight Activities | Total assets not directly attributable</v>
      </c>
    </row>
    <row r="8385" spans="1:14" hidden="1">
      <c r="A8385" t="s">
        <v>3</v>
      </c>
      <c r="B8385">
        <v>2011</v>
      </c>
      <c r="C8385" t="s">
        <v>202</v>
      </c>
      <c r="D8385" t="s">
        <v>207</v>
      </c>
      <c r="E8385" t="s">
        <v>81</v>
      </c>
      <c r="F8385" t="s">
        <v>323</v>
      </c>
      <c r="G8385">
        <v>26</v>
      </c>
      <c r="H8385" t="s">
        <v>258</v>
      </c>
      <c r="I8385">
        <v>2011</v>
      </c>
      <c r="J8385" t="s">
        <v>92</v>
      </c>
      <c r="K8385" t="s">
        <v>3150</v>
      </c>
      <c r="L8385">
        <v>461630.68551902368</v>
      </c>
      <c r="M8385" s="10" t="str">
        <f>Data[[#This Row],[schedule]]&amp;" | "&amp;Data[[#This Row],[section]]</f>
        <v>SCHEDULE 9: REPORT ON ASSET ALLOCATIONS | 9a: Asset Allocations</v>
      </c>
      <c r="N8385" s="10" t="str">
        <f t="shared" si="133"/>
        <v>SCHEDULE 9: REPORT ON ASSET ALLOCATIONS | 9a: Asset Allocations | Airport Business | Total assets not directly attributable</v>
      </c>
    </row>
    <row r="8386" spans="1:14" hidden="1">
      <c r="A8386" t="s">
        <v>3</v>
      </c>
      <c r="B8386">
        <v>2011</v>
      </c>
      <c r="C8386" t="s">
        <v>202</v>
      </c>
      <c r="D8386" t="s">
        <v>207</v>
      </c>
      <c r="E8386" t="s">
        <v>81</v>
      </c>
      <c r="F8386" t="s">
        <v>324</v>
      </c>
      <c r="G8386">
        <v>26</v>
      </c>
      <c r="H8386" t="s">
        <v>258</v>
      </c>
      <c r="I8386">
        <v>2011</v>
      </c>
      <c r="J8386" t="s">
        <v>92</v>
      </c>
      <c r="K8386" t="s">
        <v>3151</v>
      </c>
      <c r="L8386">
        <v>224805.67503408639</v>
      </c>
      <c r="M8386" s="10" t="str">
        <f>Data[[#This Row],[schedule]]&amp;" | "&amp;Data[[#This Row],[section]]</f>
        <v>SCHEDULE 9: REPORT ON ASSET ALLOCATIONS | 9a: Asset Allocations</v>
      </c>
      <c r="N8386" s="10" t="str">
        <f t="shared" si="133"/>
        <v>SCHEDULE 9: REPORT ON ASSET ALLOCATIONS | 9a: Asset Allocations | Unregulated Component | Total assets not directly attributable</v>
      </c>
    </row>
    <row r="8387" spans="1:14" hidden="1">
      <c r="A8387" t="s">
        <v>3</v>
      </c>
      <c r="B8387">
        <v>2011</v>
      </c>
      <c r="C8387" t="s">
        <v>202</v>
      </c>
      <c r="D8387" t="s">
        <v>207</v>
      </c>
      <c r="E8387" t="s">
        <v>81</v>
      </c>
      <c r="F8387" t="s">
        <v>60</v>
      </c>
      <c r="G8387">
        <v>26</v>
      </c>
      <c r="H8387" t="s">
        <v>258</v>
      </c>
      <c r="I8387">
        <v>2011</v>
      </c>
      <c r="J8387" t="s">
        <v>92</v>
      </c>
      <c r="K8387" t="s">
        <v>3152</v>
      </c>
      <c r="L8387">
        <v>686436.36055311025</v>
      </c>
      <c r="M8387" s="10" t="str">
        <f>Data[[#This Row],[schedule]]&amp;" | "&amp;Data[[#This Row],[section]]</f>
        <v>SCHEDULE 9: REPORT ON ASSET ALLOCATIONS | 9a: Asset Allocations</v>
      </c>
      <c r="N8387" s="10" t="str">
        <f t="shared" si="133"/>
        <v>SCHEDULE 9: REPORT ON ASSET ALLOCATIONS | 9a: Asset Allocations | Total | Total assets not directly attributable</v>
      </c>
    </row>
    <row r="8388" spans="1:14" hidden="1">
      <c r="A8388" t="s">
        <v>3</v>
      </c>
      <c r="B8388">
        <v>2011</v>
      </c>
      <c r="C8388" t="s">
        <v>202</v>
      </c>
      <c r="D8388" t="s">
        <v>207</v>
      </c>
      <c r="E8388" t="s">
        <v>81</v>
      </c>
      <c r="F8388" t="s">
        <v>320</v>
      </c>
      <c r="G8388">
        <v>27</v>
      </c>
      <c r="H8388" t="s">
        <v>259</v>
      </c>
      <c r="I8388">
        <v>2011</v>
      </c>
      <c r="J8388" t="s">
        <v>92</v>
      </c>
      <c r="K8388" t="s">
        <v>3153</v>
      </c>
      <c r="L8388">
        <v>440671.79381100391</v>
      </c>
      <c r="M8388" s="10" t="str">
        <f>Data[[#This Row],[schedule]]&amp;" | "&amp;Data[[#This Row],[section]]</f>
        <v>SCHEDULE 9: REPORT ON ASSET ALLOCATIONS | 9a: Asset Allocations</v>
      </c>
      <c r="N8388" s="10" t="str">
        <f t="shared" si="133"/>
        <v>SCHEDULE 9: REPORT ON ASSET ALLOCATIONS | 9a: Asset Allocations | Specified Terminal Activities | Total assets</v>
      </c>
    </row>
    <row r="8389" spans="1:14" hidden="1">
      <c r="A8389" t="s">
        <v>3</v>
      </c>
      <c r="B8389">
        <v>2011</v>
      </c>
      <c r="C8389" t="s">
        <v>202</v>
      </c>
      <c r="D8389" t="s">
        <v>207</v>
      </c>
      <c r="E8389" t="s">
        <v>81</v>
      </c>
      <c r="F8389" t="s">
        <v>321</v>
      </c>
      <c r="G8389">
        <v>27</v>
      </c>
      <c r="H8389" t="s">
        <v>259</v>
      </c>
      <c r="I8389">
        <v>2011</v>
      </c>
      <c r="J8389" t="s">
        <v>92</v>
      </c>
      <c r="K8389" t="s">
        <v>3154</v>
      </c>
      <c r="L8389">
        <v>632778.86804023443</v>
      </c>
      <c r="M8389" s="10" t="str">
        <f>Data[[#This Row],[schedule]]&amp;" | "&amp;Data[[#This Row],[section]]</f>
        <v>SCHEDULE 9: REPORT ON ASSET ALLOCATIONS | 9a: Asset Allocations</v>
      </c>
      <c r="N8389" s="10" t="str">
        <f t="shared" si="133"/>
        <v>SCHEDULE 9: REPORT ON ASSET ALLOCATIONS | 9a: Asset Allocations | Airfield Activities | Total assets</v>
      </c>
    </row>
    <row r="8390" spans="1:14" hidden="1">
      <c r="A8390" t="s">
        <v>3</v>
      </c>
      <c r="B8390">
        <v>2011</v>
      </c>
      <c r="C8390" t="s">
        <v>202</v>
      </c>
      <c r="D8390" t="s">
        <v>207</v>
      </c>
      <c r="E8390" t="s">
        <v>81</v>
      </c>
      <c r="F8390" t="s">
        <v>322</v>
      </c>
      <c r="G8390">
        <v>27</v>
      </c>
      <c r="H8390" t="s">
        <v>259</v>
      </c>
      <c r="I8390">
        <v>2011</v>
      </c>
      <c r="J8390" t="s">
        <v>92</v>
      </c>
      <c r="K8390" t="s">
        <v>3155</v>
      </c>
      <c r="L8390">
        <v>63435.461154029101</v>
      </c>
      <c r="M8390" s="10" t="str">
        <f>Data[[#This Row],[schedule]]&amp;" | "&amp;Data[[#This Row],[section]]</f>
        <v>SCHEDULE 9: REPORT ON ASSET ALLOCATIONS | 9a: Asset Allocations</v>
      </c>
      <c r="N8390" s="10" t="str">
        <f t="shared" si="133"/>
        <v>SCHEDULE 9: REPORT ON ASSET ALLOCATIONS | 9a: Asset Allocations | Aircraft and Freight Activities | Total assets</v>
      </c>
    </row>
    <row r="8391" spans="1:14" hidden="1">
      <c r="A8391" t="s">
        <v>3</v>
      </c>
      <c r="B8391">
        <v>2011</v>
      </c>
      <c r="C8391" t="s">
        <v>202</v>
      </c>
      <c r="D8391" t="s">
        <v>207</v>
      </c>
      <c r="E8391" t="s">
        <v>81</v>
      </c>
      <c r="F8391" t="s">
        <v>323</v>
      </c>
      <c r="G8391">
        <v>27</v>
      </c>
      <c r="H8391" t="s">
        <v>259</v>
      </c>
      <c r="I8391">
        <v>2011</v>
      </c>
      <c r="J8391" t="s">
        <v>92</v>
      </c>
      <c r="K8391" t="s">
        <v>3156</v>
      </c>
      <c r="L8391">
        <v>1136886.1230052679</v>
      </c>
      <c r="M8391" s="10" t="str">
        <f>Data[[#This Row],[schedule]]&amp;" | "&amp;Data[[#This Row],[section]]</f>
        <v>SCHEDULE 9: REPORT ON ASSET ALLOCATIONS | 9a: Asset Allocations</v>
      </c>
      <c r="N8391" s="10" t="str">
        <f t="shared" si="133"/>
        <v>SCHEDULE 9: REPORT ON ASSET ALLOCATIONS | 9a: Asset Allocations | Airport Business | Total assets</v>
      </c>
    </row>
    <row r="8392" spans="1:14" hidden="1">
      <c r="A8392" t="s">
        <v>3</v>
      </c>
      <c r="B8392">
        <v>2011</v>
      </c>
      <c r="C8392" t="s">
        <v>202</v>
      </c>
      <c r="D8392" t="s">
        <v>207</v>
      </c>
      <c r="E8392" t="s">
        <v>81</v>
      </c>
      <c r="F8392" t="s">
        <v>324</v>
      </c>
      <c r="G8392">
        <v>27</v>
      </c>
      <c r="H8392" t="s">
        <v>259</v>
      </c>
      <c r="I8392">
        <v>2011</v>
      </c>
      <c r="J8392" t="s">
        <v>92</v>
      </c>
      <c r="K8392" t="s">
        <v>3151</v>
      </c>
      <c r="L8392">
        <v>224805.67503408639</v>
      </c>
      <c r="M8392" s="10" t="str">
        <f>Data[[#This Row],[schedule]]&amp;" | "&amp;Data[[#This Row],[section]]</f>
        <v>SCHEDULE 9: REPORT ON ASSET ALLOCATIONS | 9a: Asset Allocations</v>
      </c>
      <c r="N8392" s="10" t="str">
        <f t="shared" si="133"/>
        <v>SCHEDULE 9: REPORT ON ASSET ALLOCATIONS | 9a: Asset Allocations | Unregulated Component | Total assets</v>
      </c>
    </row>
    <row r="8393" spans="1:14" hidden="1">
      <c r="A8393" t="s">
        <v>3</v>
      </c>
      <c r="B8393">
        <v>2011</v>
      </c>
      <c r="C8393" t="s">
        <v>202</v>
      </c>
      <c r="D8393" t="s">
        <v>207</v>
      </c>
      <c r="E8393" t="s">
        <v>81</v>
      </c>
      <c r="F8393" t="s">
        <v>60</v>
      </c>
      <c r="G8393">
        <v>27</v>
      </c>
      <c r="H8393" t="s">
        <v>259</v>
      </c>
      <c r="I8393">
        <v>2011</v>
      </c>
      <c r="J8393" t="s">
        <v>92</v>
      </c>
      <c r="K8393" t="s">
        <v>3157</v>
      </c>
      <c r="L8393">
        <v>1361691.7980393539</v>
      </c>
      <c r="M8393" s="10" t="str">
        <f>Data[[#This Row],[schedule]]&amp;" | "&amp;Data[[#This Row],[section]]</f>
        <v>SCHEDULE 9: REPORT ON ASSET ALLOCATIONS | 9a: Asset Allocations</v>
      </c>
      <c r="N8393" s="10" t="str">
        <f t="shared" si="133"/>
        <v>SCHEDULE 9: REPORT ON ASSET ALLOCATIONS | 9a: Asset Allocations | Total | Total assets</v>
      </c>
    </row>
    <row r="8394" spans="1:14" hidden="1">
      <c r="A8394" t="s">
        <v>3</v>
      </c>
      <c r="B8394">
        <v>2011</v>
      </c>
      <c r="C8394" t="s">
        <v>203</v>
      </c>
      <c r="D8394" t="s">
        <v>208</v>
      </c>
      <c r="E8394" t="s">
        <v>81</v>
      </c>
      <c r="F8394" t="s">
        <v>325</v>
      </c>
      <c r="G8394">
        <v>9</v>
      </c>
      <c r="H8394" t="s">
        <v>260</v>
      </c>
      <c r="I8394">
        <v>2011</v>
      </c>
      <c r="J8394" t="s">
        <v>92</v>
      </c>
      <c r="K8394" t="s">
        <v>3158</v>
      </c>
      <c r="L8394">
        <v>209488.6626743644</v>
      </c>
      <c r="M8394" s="10" t="str">
        <f>Data[[#This Row],[schedule]]&amp;" | "&amp;Data[[#This Row],[section]]</f>
        <v>SCHEDULE 8: CONSOLIDATION STATEMENT | 8a: CONSOLIDATION STATEMENT</v>
      </c>
      <c r="N8394" s="10" t="str">
        <f t="shared" si="133"/>
        <v>SCHEDULE 8: CONSOLIDATION STATEMENT | 8a: CONSOLIDATION STATEMENT | Airport Businesses | Net income</v>
      </c>
    </row>
    <row r="8395" spans="1:14" hidden="1">
      <c r="A8395" t="s">
        <v>3</v>
      </c>
      <c r="B8395">
        <v>2011</v>
      </c>
      <c r="C8395" t="s">
        <v>203</v>
      </c>
      <c r="D8395" t="s">
        <v>208</v>
      </c>
      <c r="E8395" t="s">
        <v>81</v>
      </c>
      <c r="F8395" t="s">
        <v>326</v>
      </c>
      <c r="G8395">
        <v>9</v>
      </c>
      <c r="H8395" t="s">
        <v>260</v>
      </c>
      <c r="I8395">
        <v>2011</v>
      </c>
      <c r="J8395" t="s">
        <v>92</v>
      </c>
      <c r="K8395" t="s">
        <v>458</v>
      </c>
      <c r="L8395">
        <v>0</v>
      </c>
      <c r="M8395" s="10" t="str">
        <f>Data[[#This Row],[schedule]]&amp;" | "&amp;Data[[#This Row],[section]]</f>
        <v>SCHEDULE 8: CONSOLIDATION STATEMENT | 8a: CONSOLIDATION STATEMENT</v>
      </c>
      <c r="N8395" s="10" t="str">
        <f t="shared" si="133"/>
        <v>SCHEDULE 8: CONSOLIDATION STATEMENT | 8a: CONSOLIDATION STATEMENT | Regulatory/GAAP Adjustments | Net income</v>
      </c>
    </row>
    <row r="8396" spans="1:14" hidden="1">
      <c r="A8396" t="s">
        <v>3</v>
      </c>
      <c r="B8396">
        <v>2011</v>
      </c>
      <c r="C8396" t="s">
        <v>203</v>
      </c>
      <c r="D8396" t="s">
        <v>208</v>
      </c>
      <c r="E8396" t="s">
        <v>81</v>
      </c>
      <c r="F8396" t="s">
        <v>327</v>
      </c>
      <c r="G8396">
        <v>9</v>
      </c>
      <c r="H8396" t="s">
        <v>260</v>
      </c>
      <c r="I8396">
        <v>2011</v>
      </c>
      <c r="J8396" t="s">
        <v>92</v>
      </c>
      <c r="K8396" t="s">
        <v>3158</v>
      </c>
      <c r="L8396">
        <v>209488.6626743644</v>
      </c>
      <c r="M8396" s="10" t="str">
        <f>Data[[#This Row],[schedule]]&amp;" | "&amp;Data[[#This Row],[section]]</f>
        <v>SCHEDULE 8: CONSOLIDATION STATEMENT | 8a: CONSOLIDATION STATEMENT</v>
      </c>
      <c r="N8396" s="10" t="str">
        <f t="shared" si="133"/>
        <v>SCHEDULE 8: CONSOLIDATION STATEMENT | 8a: CONSOLIDATION STATEMENT | Airport Business–GAAP | Net income</v>
      </c>
    </row>
    <row r="8397" spans="1:14" hidden="1">
      <c r="A8397" t="s">
        <v>3</v>
      </c>
      <c r="B8397">
        <v>2011</v>
      </c>
      <c r="C8397" t="s">
        <v>203</v>
      </c>
      <c r="D8397" t="s">
        <v>208</v>
      </c>
      <c r="E8397" t="s">
        <v>81</v>
      </c>
      <c r="F8397" t="s">
        <v>328</v>
      </c>
      <c r="G8397">
        <v>9</v>
      </c>
      <c r="H8397" t="s">
        <v>260</v>
      </c>
      <c r="I8397">
        <v>2011</v>
      </c>
      <c r="J8397" t="s">
        <v>92</v>
      </c>
      <c r="K8397" t="s">
        <v>3159</v>
      </c>
      <c r="L8397">
        <v>187912.28013159311</v>
      </c>
      <c r="M8397" s="10" t="str">
        <f>Data[[#This Row],[schedule]]&amp;" | "&amp;Data[[#This Row],[section]]</f>
        <v>SCHEDULE 8: CONSOLIDATION STATEMENT | 8a: CONSOLIDATION STATEMENT</v>
      </c>
      <c r="N8397" s="10" t="str">
        <f t="shared" si="133"/>
        <v>SCHEDULE 8: CONSOLIDATION STATEMENT | 8a: CONSOLIDATION STATEMENT | Unregulated Activities–GAAP | Net income</v>
      </c>
    </row>
    <row r="8398" spans="1:14" hidden="1">
      <c r="A8398" t="s">
        <v>3</v>
      </c>
      <c r="B8398">
        <v>2011</v>
      </c>
      <c r="C8398" t="s">
        <v>203</v>
      </c>
      <c r="D8398" t="s">
        <v>208</v>
      </c>
      <c r="E8398" t="s">
        <v>81</v>
      </c>
      <c r="F8398" t="s">
        <v>329</v>
      </c>
      <c r="G8398">
        <v>9</v>
      </c>
      <c r="H8398" t="s">
        <v>260</v>
      </c>
      <c r="I8398">
        <v>2011</v>
      </c>
      <c r="J8398" t="s">
        <v>92</v>
      </c>
      <c r="K8398" t="s">
        <v>3160</v>
      </c>
      <c r="L8398">
        <v>397401</v>
      </c>
      <c r="M8398" s="10" t="str">
        <f>Data[[#This Row],[schedule]]&amp;" | "&amp;Data[[#This Row],[section]]</f>
        <v>SCHEDULE 8: CONSOLIDATION STATEMENT | 8a: CONSOLIDATION STATEMENT</v>
      </c>
      <c r="N8398" s="10" t="str">
        <f t="shared" si="133"/>
        <v>SCHEDULE 8: CONSOLIDATION STATEMENT | 8a: CONSOLIDATION STATEMENT | Airport Company–GAAP | Net income</v>
      </c>
    </row>
    <row r="8399" spans="1:14" hidden="1">
      <c r="A8399" t="s">
        <v>3</v>
      </c>
      <c r="B8399">
        <v>2011</v>
      </c>
      <c r="C8399" t="s">
        <v>203</v>
      </c>
      <c r="D8399" t="s">
        <v>208</v>
      </c>
      <c r="E8399" t="s">
        <v>81</v>
      </c>
      <c r="F8399" t="s">
        <v>325</v>
      </c>
      <c r="G8399">
        <v>11</v>
      </c>
      <c r="H8399" t="s">
        <v>79</v>
      </c>
      <c r="I8399">
        <v>2011</v>
      </c>
      <c r="J8399" t="s">
        <v>92</v>
      </c>
      <c r="K8399" t="s">
        <v>3108</v>
      </c>
      <c r="L8399">
        <v>74094.826552573446</v>
      </c>
      <c r="M8399" s="10" t="str">
        <f>Data[[#This Row],[schedule]]&amp;" | "&amp;Data[[#This Row],[section]]</f>
        <v>SCHEDULE 8: CONSOLIDATION STATEMENT | 8a: CONSOLIDATION STATEMENT</v>
      </c>
      <c r="N8399" s="10" t="str">
        <f t="shared" si="133"/>
        <v>SCHEDULE 8: CONSOLIDATION STATEMENT | 8a: CONSOLIDATION STATEMENT | Airport Businesses | Total operational expenditure</v>
      </c>
    </row>
    <row r="8400" spans="1:14" hidden="1">
      <c r="A8400" t="s">
        <v>3</v>
      </c>
      <c r="B8400">
        <v>2011</v>
      </c>
      <c r="C8400" t="s">
        <v>203</v>
      </c>
      <c r="D8400" t="s">
        <v>208</v>
      </c>
      <c r="E8400" t="s">
        <v>81</v>
      </c>
      <c r="F8400" t="s">
        <v>326</v>
      </c>
      <c r="G8400">
        <v>11</v>
      </c>
      <c r="H8400" t="s">
        <v>79</v>
      </c>
      <c r="I8400">
        <v>2011</v>
      </c>
      <c r="J8400" t="s">
        <v>92</v>
      </c>
      <c r="K8400" t="s">
        <v>458</v>
      </c>
      <c r="L8400">
        <v>0</v>
      </c>
      <c r="M8400" s="10" t="str">
        <f>Data[[#This Row],[schedule]]&amp;" | "&amp;Data[[#This Row],[section]]</f>
        <v>SCHEDULE 8: CONSOLIDATION STATEMENT | 8a: CONSOLIDATION STATEMENT</v>
      </c>
      <c r="N8400" s="10" t="str">
        <f t="shared" si="133"/>
        <v>SCHEDULE 8: CONSOLIDATION STATEMENT | 8a: CONSOLIDATION STATEMENT | Regulatory/GAAP Adjustments | Total operational expenditure</v>
      </c>
    </row>
    <row r="8401" spans="1:14" hidden="1">
      <c r="A8401" t="s">
        <v>3</v>
      </c>
      <c r="B8401">
        <v>2011</v>
      </c>
      <c r="C8401" t="s">
        <v>203</v>
      </c>
      <c r="D8401" t="s">
        <v>208</v>
      </c>
      <c r="E8401" t="s">
        <v>81</v>
      </c>
      <c r="F8401" t="s">
        <v>327</v>
      </c>
      <c r="G8401">
        <v>11</v>
      </c>
      <c r="H8401" t="s">
        <v>79</v>
      </c>
      <c r="I8401">
        <v>2011</v>
      </c>
      <c r="J8401" t="s">
        <v>92</v>
      </c>
      <c r="K8401" t="s">
        <v>3161</v>
      </c>
      <c r="L8401">
        <v>74094.82655257349</v>
      </c>
      <c r="M8401" s="10" t="str">
        <f>Data[[#This Row],[schedule]]&amp;" | "&amp;Data[[#This Row],[section]]</f>
        <v>SCHEDULE 8: CONSOLIDATION STATEMENT | 8a: CONSOLIDATION STATEMENT</v>
      </c>
      <c r="N8401" s="10" t="str">
        <f t="shared" si="133"/>
        <v>SCHEDULE 8: CONSOLIDATION STATEMENT | 8a: CONSOLIDATION STATEMENT | Airport Business–GAAP | Total operational expenditure</v>
      </c>
    </row>
    <row r="8402" spans="1:14" hidden="1">
      <c r="A8402" t="s">
        <v>3</v>
      </c>
      <c r="B8402">
        <v>2011</v>
      </c>
      <c r="C8402" t="s">
        <v>203</v>
      </c>
      <c r="D8402" t="s">
        <v>208</v>
      </c>
      <c r="E8402" t="s">
        <v>81</v>
      </c>
      <c r="F8402" t="s">
        <v>328</v>
      </c>
      <c r="G8402">
        <v>11</v>
      </c>
      <c r="H8402" t="s">
        <v>79</v>
      </c>
      <c r="I8402">
        <v>2011</v>
      </c>
      <c r="J8402" t="s">
        <v>92</v>
      </c>
      <c r="K8402" t="s">
        <v>3162</v>
      </c>
      <c r="L8402">
        <v>25328.715663383809</v>
      </c>
      <c r="M8402" s="10" t="str">
        <f>Data[[#This Row],[schedule]]&amp;" | "&amp;Data[[#This Row],[section]]</f>
        <v>SCHEDULE 8: CONSOLIDATION STATEMENT | 8a: CONSOLIDATION STATEMENT</v>
      </c>
      <c r="N8402" s="10" t="str">
        <f t="shared" si="133"/>
        <v>SCHEDULE 8: CONSOLIDATION STATEMENT | 8a: CONSOLIDATION STATEMENT | Unregulated Activities–GAAP | Total operational expenditure</v>
      </c>
    </row>
    <row r="8403" spans="1:14" hidden="1">
      <c r="A8403" t="s">
        <v>3</v>
      </c>
      <c r="B8403">
        <v>2011</v>
      </c>
      <c r="C8403" t="s">
        <v>203</v>
      </c>
      <c r="D8403" t="s">
        <v>208</v>
      </c>
      <c r="E8403" t="s">
        <v>81</v>
      </c>
      <c r="F8403" t="s">
        <v>329</v>
      </c>
      <c r="G8403">
        <v>11</v>
      </c>
      <c r="H8403" t="s">
        <v>79</v>
      </c>
      <c r="I8403">
        <v>2011</v>
      </c>
      <c r="J8403" t="s">
        <v>92</v>
      </c>
      <c r="K8403" t="s">
        <v>3163</v>
      </c>
      <c r="L8403">
        <v>99424</v>
      </c>
      <c r="M8403" s="10" t="str">
        <f>Data[[#This Row],[schedule]]&amp;" | "&amp;Data[[#This Row],[section]]</f>
        <v>SCHEDULE 8: CONSOLIDATION STATEMENT | 8a: CONSOLIDATION STATEMENT</v>
      </c>
      <c r="N8403" s="10" t="str">
        <f t="shared" si="133"/>
        <v>SCHEDULE 8: CONSOLIDATION STATEMENT | 8a: CONSOLIDATION STATEMENT | Airport Company–GAAP | Total operational expenditure</v>
      </c>
    </row>
    <row r="8404" spans="1:14" hidden="1">
      <c r="A8404" t="s">
        <v>3</v>
      </c>
      <c r="B8404">
        <v>2011</v>
      </c>
      <c r="C8404" t="s">
        <v>203</v>
      </c>
      <c r="D8404" t="s">
        <v>208</v>
      </c>
      <c r="E8404" t="s">
        <v>81</v>
      </c>
      <c r="F8404" t="s">
        <v>325</v>
      </c>
      <c r="G8404">
        <v>13</v>
      </c>
      <c r="H8404" t="s">
        <v>261</v>
      </c>
      <c r="I8404">
        <v>2011</v>
      </c>
      <c r="J8404" t="s">
        <v>92</v>
      </c>
      <c r="K8404" t="s">
        <v>3164</v>
      </c>
      <c r="L8404">
        <v>135393.83612179101</v>
      </c>
      <c r="M8404" s="10" t="str">
        <f>Data[[#This Row],[schedule]]&amp;" | "&amp;Data[[#This Row],[section]]</f>
        <v>SCHEDULE 8: CONSOLIDATION STATEMENT | 8a: CONSOLIDATION STATEMENT</v>
      </c>
      <c r="N8404" s="10" t="str">
        <f t="shared" si="133"/>
        <v>SCHEDULE 8: CONSOLIDATION STATEMENT | 8a: CONSOLIDATION STATEMENT | Airport Businesses | Operating surplus / (deficit) before interest, depreciation, revaluations and tax</v>
      </c>
    </row>
    <row r="8405" spans="1:14" hidden="1">
      <c r="A8405" t="s">
        <v>3</v>
      </c>
      <c r="B8405">
        <v>2011</v>
      </c>
      <c r="C8405" t="s">
        <v>203</v>
      </c>
      <c r="D8405" t="s">
        <v>208</v>
      </c>
      <c r="E8405" t="s">
        <v>81</v>
      </c>
      <c r="F8405" t="s">
        <v>326</v>
      </c>
      <c r="G8405">
        <v>13</v>
      </c>
      <c r="H8405" t="s">
        <v>261</v>
      </c>
      <c r="I8405">
        <v>2011</v>
      </c>
      <c r="J8405" t="s">
        <v>92</v>
      </c>
      <c r="K8405" t="s">
        <v>458</v>
      </c>
      <c r="L8405">
        <v>0</v>
      </c>
      <c r="M8405" s="10" t="str">
        <f>Data[[#This Row],[schedule]]&amp;" | "&amp;Data[[#This Row],[section]]</f>
        <v>SCHEDULE 8: CONSOLIDATION STATEMENT | 8a: CONSOLIDATION STATEMENT</v>
      </c>
      <c r="N8405" s="10" t="str">
        <f t="shared" ref="N8405:N8468" si="134">SUBSTITUTE(SUBSTITUTE(SUBSTITUTE(C8405&amp;" | "&amp;D8405&amp;" | "&amp;E8405&amp;" | "&amp;F8405&amp;" | "&amp;H8405," |  |  | "," | ")," |  |  | "," | ")," |  | "," | ")</f>
        <v>SCHEDULE 8: CONSOLIDATION STATEMENT | 8a: CONSOLIDATION STATEMENT | Regulatory/GAAP Adjustments | Operating surplus / (deficit) before interest, depreciation, revaluations and tax</v>
      </c>
    </row>
    <row r="8406" spans="1:14" hidden="1">
      <c r="A8406" t="s">
        <v>3</v>
      </c>
      <c r="B8406">
        <v>2011</v>
      </c>
      <c r="C8406" t="s">
        <v>203</v>
      </c>
      <c r="D8406" t="s">
        <v>208</v>
      </c>
      <c r="E8406" t="s">
        <v>81</v>
      </c>
      <c r="F8406" t="s">
        <v>327</v>
      </c>
      <c r="G8406">
        <v>13</v>
      </c>
      <c r="H8406" t="s">
        <v>261</v>
      </c>
      <c r="I8406">
        <v>2011</v>
      </c>
      <c r="J8406" t="s">
        <v>92</v>
      </c>
      <c r="K8406" t="s">
        <v>3165</v>
      </c>
      <c r="L8406">
        <v>135393.8361217909</v>
      </c>
      <c r="M8406" s="10" t="str">
        <f>Data[[#This Row],[schedule]]&amp;" | "&amp;Data[[#This Row],[section]]</f>
        <v>SCHEDULE 8: CONSOLIDATION STATEMENT | 8a: CONSOLIDATION STATEMENT</v>
      </c>
      <c r="N8406" s="10" t="str">
        <f t="shared" si="134"/>
        <v>SCHEDULE 8: CONSOLIDATION STATEMENT | 8a: CONSOLIDATION STATEMENT | Airport Business–GAAP | Operating surplus / (deficit) before interest, depreciation, revaluations and tax</v>
      </c>
    </row>
    <row r="8407" spans="1:14" hidden="1">
      <c r="A8407" t="s">
        <v>3</v>
      </c>
      <c r="B8407">
        <v>2011</v>
      </c>
      <c r="C8407" t="s">
        <v>203</v>
      </c>
      <c r="D8407" t="s">
        <v>208</v>
      </c>
      <c r="E8407" t="s">
        <v>81</v>
      </c>
      <c r="F8407" t="s">
        <v>328</v>
      </c>
      <c r="G8407">
        <v>13</v>
      </c>
      <c r="H8407" t="s">
        <v>261</v>
      </c>
      <c r="I8407">
        <v>2011</v>
      </c>
      <c r="J8407" t="s">
        <v>92</v>
      </c>
      <c r="K8407" t="s">
        <v>3166</v>
      </c>
      <c r="L8407">
        <v>162583.56446820931</v>
      </c>
      <c r="M8407" s="10" t="str">
        <f>Data[[#This Row],[schedule]]&amp;" | "&amp;Data[[#This Row],[section]]</f>
        <v>SCHEDULE 8: CONSOLIDATION STATEMENT | 8a: CONSOLIDATION STATEMENT</v>
      </c>
      <c r="N8407" s="10" t="str">
        <f t="shared" si="134"/>
        <v>SCHEDULE 8: CONSOLIDATION STATEMENT | 8a: CONSOLIDATION STATEMENT | Unregulated Activities–GAAP | Operating surplus / (deficit) before interest, depreciation, revaluations and tax</v>
      </c>
    </row>
    <row r="8408" spans="1:14" hidden="1">
      <c r="A8408" t="s">
        <v>3</v>
      </c>
      <c r="B8408">
        <v>2011</v>
      </c>
      <c r="C8408" t="s">
        <v>203</v>
      </c>
      <c r="D8408" t="s">
        <v>208</v>
      </c>
      <c r="E8408" t="s">
        <v>81</v>
      </c>
      <c r="F8408" t="s">
        <v>329</v>
      </c>
      <c r="G8408">
        <v>13</v>
      </c>
      <c r="H8408" t="s">
        <v>261</v>
      </c>
      <c r="I8408">
        <v>2011</v>
      </c>
      <c r="J8408" t="s">
        <v>92</v>
      </c>
      <c r="K8408" t="s">
        <v>3167</v>
      </c>
      <c r="L8408">
        <v>297977</v>
      </c>
      <c r="M8408" s="10" t="str">
        <f>Data[[#This Row],[schedule]]&amp;" | "&amp;Data[[#This Row],[section]]</f>
        <v>SCHEDULE 8: CONSOLIDATION STATEMENT | 8a: CONSOLIDATION STATEMENT</v>
      </c>
      <c r="N8408" s="10" t="str">
        <f t="shared" si="134"/>
        <v>SCHEDULE 8: CONSOLIDATION STATEMENT | 8a: CONSOLIDATION STATEMENT | Airport Company–GAAP | Operating surplus / (deficit) before interest, depreciation, revaluations and tax</v>
      </c>
    </row>
    <row r="8409" spans="1:14" hidden="1">
      <c r="A8409" t="s">
        <v>3</v>
      </c>
      <c r="B8409">
        <v>2011</v>
      </c>
      <c r="C8409" t="s">
        <v>203</v>
      </c>
      <c r="D8409" t="s">
        <v>208</v>
      </c>
      <c r="E8409" t="s">
        <v>81</v>
      </c>
      <c r="F8409" t="s">
        <v>325</v>
      </c>
      <c r="G8409">
        <v>15</v>
      </c>
      <c r="H8409" t="s">
        <v>262</v>
      </c>
      <c r="I8409">
        <v>2011</v>
      </c>
      <c r="J8409" t="s">
        <v>92</v>
      </c>
      <c r="K8409" t="s">
        <v>3168</v>
      </c>
      <c r="L8409">
        <v>43755.632109065416</v>
      </c>
      <c r="M8409" s="10" t="str">
        <f>Data[[#This Row],[schedule]]&amp;" | "&amp;Data[[#This Row],[section]]</f>
        <v>SCHEDULE 8: CONSOLIDATION STATEMENT | 8a: CONSOLIDATION STATEMENT</v>
      </c>
      <c r="N8409" s="10" t="str">
        <f t="shared" si="134"/>
        <v>SCHEDULE 8: CONSOLIDATION STATEMENT | 8a: CONSOLIDATION STATEMENT | Airport Businesses | Depreciation</v>
      </c>
    </row>
    <row r="8410" spans="1:14" hidden="1">
      <c r="A8410" t="s">
        <v>3</v>
      </c>
      <c r="B8410">
        <v>2011</v>
      </c>
      <c r="C8410" t="s">
        <v>203</v>
      </c>
      <c r="D8410" t="s">
        <v>208</v>
      </c>
      <c r="E8410" t="s">
        <v>81</v>
      </c>
      <c r="F8410" t="s">
        <v>326</v>
      </c>
      <c r="G8410">
        <v>15</v>
      </c>
      <c r="H8410" t="s">
        <v>262</v>
      </c>
      <c r="I8410">
        <v>2011</v>
      </c>
      <c r="J8410" t="s">
        <v>92</v>
      </c>
      <c r="K8410" t="s">
        <v>3169</v>
      </c>
      <c r="L8410">
        <v>736.84925102163106</v>
      </c>
      <c r="M8410" s="10" t="str">
        <f>Data[[#This Row],[schedule]]&amp;" | "&amp;Data[[#This Row],[section]]</f>
        <v>SCHEDULE 8: CONSOLIDATION STATEMENT | 8a: CONSOLIDATION STATEMENT</v>
      </c>
      <c r="N8410" s="10" t="str">
        <f t="shared" si="134"/>
        <v>SCHEDULE 8: CONSOLIDATION STATEMENT | 8a: CONSOLIDATION STATEMENT | Regulatory/GAAP Adjustments | Depreciation</v>
      </c>
    </row>
    <row r="8411" spans="1:14" hidden="1">
      <c r="A8411" t="s">
        <v>3</v>
      </c>
      <c r="B8411">
        <v>2011</v>
      </c>
      <c r="C8411" t="s">
        <v>203</v>
      </c>
      <c r="D8411" t="s">
        <v>208</v>
      </c>
      <c r="E8411" t="s">
        <v>81</v>
      </c>
      <c r="F8411" t="s">
        <v>327</v>
      </c>
      <c r="G8411">
        <v>15</v>
      </c>
      <c r="H8411" t="s">
        <v>262</v>
      </c>
      <c r="I8411">
        <v>2011</v>
      </c>
      <c r="J8411" t="s">
        <v>92</v>
      </c>
      <c r="K8411" t="s">
        <v>3170</v>
      </c>
      <c r="L8411">
        <v>44492.481360087048</v>
      </c>
      <c r="M8411" s="10" t="str">
        <f>Data[[#This Row],[schedule]]&amp;" | "&amp;Data[[#This Row],[section]]</f>
        <v>SCHEDULE 8: CONSOLIDATION STATEMENT | 8a: CONSOLIDATION STATEMENT</v>
      </c>
      <c r="N8411" s="10" t="str">
        <f t="shared" si="134"/>
        <v>SCHEDULE 8: CONSOLIDATION STATEMENT | 8a: CONSOLIDATION STATEMENT | Airport Business–GAAP | Depreciation</v>
      </c>
    </row>
    <row r="8412" spans="1:14" hidden="1">
      <c r="A8412" t="s">
        <v>3</v>
      </c>
      <c r="B8412">
        <v>2011</v>
      </c>
      <c r="C8412" t="s">
        <v>203</v>
      </c>
      <c r="D8412" t="s">
        <v>208</v>
      </c>
      <c r="E8412" t="s">
        <v>81</v>
      </c>
      <c r="F8412" t="s">
        <v>328</v>
      </c>
      <c r="G8412">
        <v>15</v>
      </c>
      <c r="H8412" t="s">
        <v>262</v>
      </c>
      <c r="I8412">
        <v>2011</v>
      </c>
      <c r="J8412" t="s">
        <v>92</v>
      </c>
      <c r="K8412" t="s">
        <v>3171</v>
      </c>
      <c r="L8412">
        <v>12350.518639912951</v>
      </c>
      <c r="M8412" s="10" t="str">
        <f>Data[[#This Row],[schedule]]&amp;" | "&amp;Data[[#This Row],[section]]</f>
        <v>SCHEDULE 8: CONSOLIDATION STATEMENT | 8a: CONSOLIDATION STATEMENT</v>
      </c>
      <c r="N8412" s="10" t="str">
        <f t="shared" si="134"/>
        <v>SCHEDULE 8: CONSOLIDATION STATEMENT | 8a: CONSOLIDATION STATEMENT | Unregulated Activities–GAAP | Depreciation</v>
      </c>
    </row>
    <row r="8413" spans="1:14" hidden="1">
      <c r="A8413" t="s">
        <v>3</v>
      </c>
      <c r="B8413">
        <v>2011</v>
      </c>
      <c r="C8413" t="s">
        <v>203</v>
      </c>
      <c r="D8413" t="s">
        <v>208</v>
      </c>
      <c r="E8413" t="s">
        <v>81</v>
      </c>
      <c r="F8413" t="s">
        <v>329</v>
      </c>
      <c r="G8413">
        <v>15</v>
      </c>
      <c r="H8413" t="s">
        <v>262</v>
      </c>
      <c r="I8413">
        <v>2011</v>
      </c>
      <c r="J8413" t="s">
        <v>92</v>
      </c>
      <c r="K8413" t="s">
        <v>3172</v>
      </c>
      <c r="L8413">
        <v>56843</v>
      </c>
      <c r="M8413" s="10" t="str">
        <f>Data[[#This Row],[schedule]]&amp;" | "&amp;Data[[#This Row],[section]]</f>
        <v>SCHEDULE 8: CONSOLIDATION STATEMENT | 8a: CONSOLIDATION STATEMENT</v>
      </c>
      <c r="N8413" s="10" t="str">
        <f t="shared" si="134"/>
        <v>SCHEDULE 8: CONSOLIDATION STATEMENT | 8a: CONSOLIDATION STATEMENT | Airport Company–GAAP | Depreciation</v>
      </c>
    </row>
    <row r="8414" spans="1:14" hidden="1">
      <c r="A8414" t="s">
        <v>3</v>
      </c>
      <c r="B8414">
        <v>2011</v>
      </c>
      <c r="C8414" t="s">
        <v>203</v>
      </c>
      <c r="D8414" t="s">
        <v>208</v>
      </c>
      <c r="E8414" t="s">
        <v>81</v>
      </c>
      <c r="F8414" t="s">
        <v>325</v>
      </c>
      <c r="G8414">
        <v>16</v>
      </c>
      <c r="H8414" t="s">
        <v>263</v>
      </c>
      <c r="I8414">
        <v>2011</v>
      </c>
      <c r="J8414" t="s">
        <v>92</v>
      </c>
      <c r="K8414" t="s">
        <v>3173</v>
      </c>
      <c r="L8414">
        <v>75428.642648319888</v>
      </c>
      <c r="M8414" s="10" t="str">
        <f>Data[[#This Row],[schedule]]&amp;" | "&amp;Data[[#This Row],[section]]</f>
        <v>SCHEDULE 8: CONSOLIDATION STATEMENT | 8a: CONSOLIDATION STATEMENT</v>
      </c>
      <c r="N8414" s="10" t="str">
        <f t="shared" si="134"/>
        <v>SCHEDULE 8: CONSOLIDATION STATEMENT | 8a: CONSOLIDATION STATEMENT | Airport Businesses | Revaluations</v>
      </c>
    </row>
    <row r="8415" spans="1:14" hidden="1">
      <c r="A8415" t="s">
        <v>3</v>
      </c>
      <c r="B8415">
        <v>2011</v>
      </c>
      <c r="C8415" t="s">
        <v>203</v>
      </c>
      <c r="D8415" t="s">
        <v>208</v>
      </c>
      <c r="E8415" t="s">
        <v>81</v>
      </c>
      <c r="F8415" t="s">
        <v>326</v>
      </c>
      <c r="G8415">
        <v>16</v>
      </c>
      <c r="H8415" t="s">
        <v>263</v>
      </c>
      <c r="I8415">
        <v>2011</v>
      </c>
      <c r="J8415" t="s">
        <v>92</v>
      </c>
      <c r="K8415" t="s">
        <v>3174</v>
      </c>
      <c r="L8415">
        <v>-118191.6549419932</v>
      </c>
      <c r="M8415" s="10" t="str">
        <f>Data[[#This Row],[schedule]]&amp;" | "&amp;Data[[#This Row],[section]]</f>
        <v>SCHEDULE 8: CONSOLIDATION STATEMENT | 8a: CONSOLIDATION STATEMENT</v>
      </c>
      <c r="N8415" s="10" t="str">
        <f t="shared" si="134"/>
        <v>SCHEDULE 8: CONSOLIDATION STATEMENT | 8a: CONSOLIDATION STATEMENT | Regulatory/GAAP Adjustments | Revaluations</v>
      </c>
    </row>
    <row r="8416" spans="1:14" hidden="1">
      <c r="A8416" t="s">
        <v>3</v>
      </c>
      <c r="B8416">
        <v>2011</v>
      </c>
      <c r="C8416" t="s">
        <v>203</v>
      </c>
      <c r="D8416" t="s">
        <v>208</v>
      </c>
      <c r="E8416" t="s">
        <v>81</v>
      </c>
      <c r="F8416" t="s">
        <v>327</v>
      </c>
      <c r="G8416">
        <v>16</v>
      </c>
      <c r="H8416" t="s">
        <v>263</v>
      </c>
      <c r="I8416">
        <v>2011</v>
      </c>
      <c r="J8416" t="s">
        <v>92</v>
      </c>
      <c r="K8416" t="s">
        <v>3175</v>
      </c>
      <c r="L8416">
        <v>-42763.01229367331</v>
      </c>
      <c r="M8416" s="10" t="str">
        <f>Data[[#This Row],[schedule]]&amp;" | "&amp;Data[[#This Row],[section]]</f>
        <v>SCHEDULE 8: CONSOLIDATION STATEMENT | 8a: CONSOLIDATION STATEMENT</v>
      </c>
      <c r="N8416" s="10" t="str">
        <f t="shared" si="134"/>
        <v>SCHEDULE 8: CONSOLIDATION STATEMENT | 8a: CONSOLIDATION STATEMENT | Airport Business–GAAP | Revaluations</v>
      </c>
    </row>
    <row r="8417" spans="1:14" hidden="1">
      <c r="A8417" t="s">
        <v>3</v>
      </c>
      <c r="B8417">
        <v>2011</v>
      </c>
      <c r="C8417" t="s">
        <v>203</v>
      </c>
      <c r="D8417" t="s">
        <v>208</v>
      </c>
      <c r="E8417" t="s">
        <v>81</v>
      </c>
      <c r="F8417" t="s">
        <v>328</v>
      </c>
      <c r="G8417">
        <v>16</v>
      </c>
      <c r="H8417" t="s">
        <v>263</v>
      </c>
      <c r="I8417">
        <v>2011</v>
      </c>
      <c r="J8417" t="s">
        <v>92</v>
      </c>
      <c r="K8417" t="s">
        <v>3176</v>
      </c>
      <c r="L8417">
        <v>937.95734424391412</v>
      </c>
      <c r="M8417" s="10" t="str">
        <f>Data[[#This Row],[schedule]]&amp;" | "&amp;Data[[#This Row],[section]]</f>
        <v>SCHEDULE 8: CONSOLIDATION STATEMENT | 8a: CONSOLIDATION STATEMENT</v>
      </c>
      <c r="N8417" s="10" t="str">
        <f t="shared" si="134"/>
        <v>SCHEDULE 8: CONSOLIDATION STATEMENT | 8a: CONSOLIDATION STATEMENT | Unregulated Activities–GAAP | Revaluations</v>
      </c>
    </row>
    <row r="8418" spans="1:14" hidden="1">
      <c r="A8418" t="s">
        <v>3</v>
      </c>
      <c r="B8418">
        <v>2011</v>
      </c>
      <c r="C8418" t="s">
        <v>203</v>
      </c>
      <c r="D8418" t="s">
        <v>208</v>
      </c>
      <c r="E8418" t="s">
        <v>81</v>
      </c>
      <c r="F8418" t="s">
        <v>329</v>
      </c>
      <c r="G8418">
        <v>16</v>
      </c>
      <c r="H8418" t="s">
        <v>263</v>
      </c>
      <c r="I8418">
        <v>2011</v>
      </c>
      <c r="J8418" t="s">
        <v>92</v>
      </c>
      <c r="K8418" t="s">
        <v>3177</v>
      </c>
      <c r="L8418">
        <v>-41825</v>
      </c>
      <c r="M8418" s="10" t="str">
        <f>Data[[#This Row],[schedule]]&amp;" | "&amp;Data[[#This Row],[section]]</f>
        <v>SCHEDULE 8: CONSOLIDATION STATEMENT | 8a: CONSOLIDATION STATEMENT</v>
      </c>
      <c r="N8418" s="10" t="str">
        <f t="shared" si="134"/>
        <v>SCHEDULE 8: CONSOLIDATION STATEMENT | 8a: CONSOLIDATION STATEMENT | Airport Company–GAAP | Revaluations</v>
      </c>
    </row>
    <row r="8419" spans="1:14" hidden="1">
      <c r="A8419" t="s">
        <v>3</v>
      </c>
      <c r="B8419">
        <v>2011</v>
      </c>
      <c r="C8419" t="s">
        <v>203</v>
      </c>
      <c r="D8419" t="s">
        <v>208</v>
      </c>
      <c r="E8419" t="s">
        <v>81</v>
      </c>
      <c r="F8419" t="s">
        <v>325</v>
      </c>
      <c r="G8419">
        <v>17</v>
      </c>
      <c r="H8419" t="s">
        <v>264</v>
      </c>
      <c r="I8419">
        <v>2011</v>
      </c>
      <c r="J8419" t="s">
        <v>92</v>
      </c>
      <c r="K8419" t="s">
        <v>3178</v>
      </c>
      <c r="L8419">
        <v>25009.681577845109</v>
      </c>
      <c r="M8419" s="10" t="str">
        <f>Data[[#This Row],[schedule]]&amp;" | "&amp;Data[[#This Row],[section]]</f>
        <v>SCHEDULE 8: CONSOLIDATION STATEMENT | 8a: CONSOLIDATION STATEMENT</v>
      </c>
      <c r="N8419" s="10" t="str">
        <f t="shared" si="134"/>
        <v>SCHEDULE 8: CONSOLIDATION STATEMENT | 8a: CONSOLIDATION STATEMENT | Airport Businesses | Tax expense</v>
      </c>
    </row>
    <row r="8420" spans="1:14" hidden="1">
      <c r="A8420" t="s">
        <v>3</v>
      </c>
      <c r="B8420">
        <v>2011</v>
      </c>
      <c r="C8420" t="s">
        <v>203</v>
      </c>
      <c r="D8420" t="s">
        <v>208</v>
      </c>
      <c r="E8420" t="s">
        <v>81</v>
      </c>
      <c r="F8420" t="s">
        <v>326</v>
      </c>
      <c r="G8420">
        <v>17</v>
      </c>
      <c r="H8420" t="s">
        <v>264</v>
      </c>
      <c r="I8420">
        <v>2011</v>
      </c>
      <c r="J8420" t="s">
        <v>92</v>
      </c>
      <c r="K8420" t="s">
        <v>3179</v>
      </c>
      <c r="L8420">
        <v>-9143.4312235505386</v>
      </c>
      <c r="M8420" s="10" t="str">
        <f>Data[[#This Row],[schedule]]&amp;" | "&amp;Data[[#This Row],[section]]</f>
        <v>SCHEDULE 8: CONSOLIDATION STATEMENT | 8a: CONSOLIDATION STATEMENT</v>
      </c>
      <c r="N8420" s="10" t="str">
        <f t="shared" si="134"/>
        <v>SCHEDULE 8: CONSOLIDATION STATEMENT | 8a: CONSOLIDATION STATEMENT | Regulatory/GAAP Adjustments | Tax expense</v>
      </c>
    </row>
    <row r="8421" spans="1:14" hidden="1">
      <c r="A8421" t="s">
        <v>3</v>
      </c>
      <c r="B8421">
        <v>2011</v>
      </c>
      <c r="C8421" t="s">
        <v>203</v>
      </c>
      <c r="D8421" t="s">
        <v>208</v>
      </c>
      <c r="E8421" t="s">
        <v>81</v>
      </c>
      <c r="F8421" t="s">
        <v>327</v>
      </c>
      <c r="G8421">
        <v>17</v>
      </c>
      <c r="H8421" t="s">
        <v>264</v>
      </c>
      <c r="I8421">
        <v>2011</v>
      </c>
      <c r="J8421" t="s">
        <v>92</v>
      </c>
      <c r="K8421" t="s">
        <v>3180</v>
      </c>
      <c r="L8421">
        <v>15866.250354294571</v>
      </c>
      <c r="M8421" s="10" t="str">
        <f>Data[[#This Row],[schedule]]&amp;" | "&amp;Data[[#This Row],[section]]</f>
        <v>SCHEDULE 8: CONSOLIDATION STATEMENT | 8a: CONSOLIDATION STATEMENT</v>
      </c>
      <c r="N8421" s="10" t="str">
        <f t="shared" si="134"/>
        <v>SCHEDULE 8: CONSOLIDATION STATEMENT | 8a: CONSOLIDATION STATEMENT | Airport Business–GAAP | Tax expense</v>
      </c>
    </row>
    <row r="8422" spans="1:14" hidden="1">
      <c r="A8422" t="s">
        <v>3</v>
      </c>
      <c r="B8422">
        <v>2011</v>
      </c>
      <c r="C8422" t="s">
        <v>203</v>
      </c>
      <c r="D8422" t="s">
        <v>208</v>
      </c>
      <c r="E8422" t="s">
        <v>81</v>
      </c>
      <c r="F8422" t="s">
        <v>328</v>
      </c>
      <c r="G8422">
        <v>17</v>
      </c>
      <c r="H8422" t="s">
        <v>264</v>
      </c>
      <c r="I8422">
        <v>2011</v>
      </c>
      <c r="J8422" t="s">
        <v>92</v>
      </c>
      <c r="K8422" t="s">
        <v>3181</v>
      </c>
      <c r="L8422">
        <v>41171.309540705493</v>
      </c>
      <c r="M8422" s="10" t="str">
        <f>Data[[#This Row],[schedule]]&amp;" | "&amp;Data[[#This Row],[section]]</f>
        <v>SCHEDULE 8: CONSOLIDATION STATEMENT | 8a: CONSOLIDATION STATEMENT</v>
      </c>
      <c r="N8422" s="10" t="str">
        <f t="shared" si="134"/>
        <v>SCHEDULE 8: CONSOLIDATION STATEMENT | 8a: CONSOLIDATION STATEMENT | Unregulated Activities–GAAP | Tax expense</v>
      </c>
    </row>
    <row r="8423" spans="1:14" hidden="1">
      <c r="A8423" t="s">
        <v>3</v>
      </c>
      <c r="B8423">
        <v>2011</v>
      </c>
      <c r="C8423" t="s">
        <v>203</v>
      </c>
      <c r="D8423" t="s">
        <v>208</v>
      </c>
      <c r="E8423" t="s">
        <v>81</v>
      </c>
      <c r="F8423" t="s">
        <v>329</v>
      </c>
      <c r="G8423">
        <v>17</v>
      </c>
      <c r="H8423" t="s">
        <v>264</v>
      </c>
      <c r="I8423">
        <v>2011</v>
      </c>
      <c r="J8423" t="s">
        <v>92</v>
      </c>
      <c r="K8423" t="s">
        <v>3182</v>
      </c>
      <c r="L8423">
        <v>57037.559745416656</v>
      </c>
      <c r="M8423" s="10" t="str">
        <f>Data[[#This Row],[schedule]]&amp;" | "&amp;Data[[#This Row],[section]]</f>
        <v>SCHEDULE 8: CONSOLIDATION STATEMENT | 8a: CONSOLIDATION STATEMENT</v>
      </c>
      <c r="N8423" s="10" t="str">
        <f t="shared" si="134"/>
        <v>SCHEDULE 8: CONSOLIDATION STATEMENT | 8a: CONSOLIDATION STATEMENT | Airport Company–GAAP | Tax expense</v>
      </c>
    </row>
    <row r="8424" spans="1:14" hidden="1">
      <c r="A8424" t="s">
        <v>3</v>
      </c>
      <c r="B8424">
        <v>2011</v>
      </c>
      <c r="C8424" t="s">
        <v>203</v>
      </c>
      <c r="D8424" t="s">
        <v>208</v>
      </c>
      <c r="E8424" t="s">
        <v>81</v>
      </c>
      <c r="F8424" t="s">
        <v>325</v>
      </c>
      <c r="G8424">
        <v>19</v>
      </c>
      <c r="H8424" t="s">
        <v>265</v>
      </c>
      <c r="I8424">
        <v>2011</v>
      </c>
      <c r="J8424" t="s">
        <v>92</v>
      </c>
      <c r="K8424" t="s">
        <v>3183</v>
      </c>
      <c r="L8424">
        <v>142057.16508320029</v>
      </c>
      <c r="M8424" s="10" t="str">
        <f>Data[[#This Row],[schedule]]&amp;" | "&amp;Data[[#This Row],[section]]</f>
        <v>SCHEDULE 8: CONSOLIDATION STATEMENT | 8a: CONSOLIDATION STATEMENT</v>
      </c>
      <c r="N8424" s="10" t="str">
        <f t="shared" si="134"/>
        <v xml:space="preserve">SCHEDULE 8: CONSOLIDATION STATEMENT | 8a: CONSOLIDATION STATEMENT | Airport Businesses | Net operating surplus / (deficit) before interest </v>
      </c>
    </row>
    <row r="8425" spans="1:14" hidden="1">
      <c r="A8425" t="s">
        <v>3</v>
      </c>
      <c r="B8425">
        <v>2011</v>
      </c>
      <c r="C8425" t="s">
        <v>203</v>
      </c>
      <c r="D8425" t="s">
        <v>208</v>
      </c>
      <c r="E8425" t="s">
        <v>81</v>
      </c>
      <c r="F8425" t="s">
        <v>326</v>
      </c>
      <c r="G8425">
        <v>19</v>
      </c>
      <c r="H8425" t="s">
        <v>265</v>
      </c>
      <c r="I8425">
        <v>2011</v>
      </c>
      <c r="J8425" t="s">
        <v>92</v>
      </c>
      <c r="K8425" t="s">
        <v>3184</v>
      </c>
      <c r="L8425">
        <v>-109785.07296946429</v>
      </c>
      <c r="M8425" s="10" t="str">
        <f>Data[[#This Row],[schedule]]&amp;" | "&amp;Data[[#This Row],[section]]</f>
        <v>SCHEDULE 8: CONSOLIDATION STATEMENT | 8a: CONSOLIDATION STATEMENT</v>
      </c>
      <c r="N8425" s="10" t="str">
        <f t="shared" si="134"/>
        <v xml:space="preserve">SCHEDULE 8: CONSOLIDATION STATEMENT | 8a: CONSOLIDATION STATEMENT | Regulatory/GAAP Adjustments | Net operating surplus / (deficit) before interest </v>
      </c>
    </row>
    <row r="8426" spans="1:14" hidden="1">
      <c r="A8426" t="s">
        <v>3</v>
      </c>
      <c r="B8426">
        <v>2011</v>
      </c>
      <c r="C8426" t="s">
        <v>203</v>
      </c>
      <c r="D8426" t="s">
        <v>208</v>
      </c>
      <c r="E8426" t="s">
        <v>81</v>
      </c>
      <c r="F8426" t="s">
        <v>327</v>
      </c>
      <c r="G8426">
        <v>19</v>
      </c>
      <c r="H8426" t="s">
        <v>265</v>
      </c>
      <c r="I8426">
        <v>2011</v>
      </c>
      <c r="J8426" t="s">
        <v>92</v>
      </c>
      <c r="K8426" t="s">
        <v>3185</v>
      </c>
      <c r="L8426">
        <v>32272.092113735991</v>
      </c>
      <c r="M8426" s="10" t="str">
        <f>Data[[#This Row],[schedule]]&amp;" | "&amp;Data[[#This Row],[section]]</f>
        <v>SCHEDULE 8: CONSOLIDATION STATEMENT | 8a: CONSOLIDATION STATEMENT</v>
      </c>
      <c r="N8426" s="10" t="str">
        <f t="shared" si="134"/>
        <v xml:space="preserve">SCHEDULE 8: CONSOLIDATION STATEMENT | 8a: CONSOLIDATION STATEMENT | Airport Business–GAAP | Net operating surplus / (deficit) before interest </v>
      </c>
    </row>
    <row r="8427" spans="1:14" hidden="1">
      <c r="A8427" t="s">
        <v>3</v>
      </c>
      <c r="B8427">
        <v>2011</v>
      </c>
      <c r="C8427" t="s">
        <v>203</v>
      </c>
      <c r="D8427" t="s">
        <v>208</v>
      </c>
      <c r="E8427" t="s">
        <v>81</v>
      </c>
      <c r="F8427" t="s">
        <v>328</v>
      </c>
      <c r="G8427">
        <v>19</v>
      </c>
      <c r="H8427" t="s">
        <v>265</v>
      </c>
      <c r="I8427">
        <v>2011</v>
      </c>
      <c r="J8427" t="s">
        <v>92</v>
      </c>
      <c r="K8427" t="s">
        <v>3186</v>
      </c>
      <c r="L8427">
        <v>109999.6936318348</v>
      </c>
      <c r="M8427" s="10" t="str">
        <f>Data[[#This Row],[schedule]]&amp;" | "&amp;Data[[#This Row],[section]]</f>
        <v>SCHEDULE 8: CONSOLIDATION STATEMENT | 8a: CONSOLIDATION STATEMENT</v>
      </c>
      <c r="N8427" s="10" t="str">
        <f t="shared" si="134"/>
        <v xml:space="preserve">SCHEDULE 8: CONSOLIDATION STATEMENT | 8a: CONSOLIDATION STATEMENT | Unregulated Activities–GAAP | Net operating surplus / (deficit) before interest </v>
      </c>
    </row>
    <row r="8428" spans="1:14" hidden="1">
      <c r="A8428" t="s">
        <v>3</v>
      </c>
      <c r="B8428">
        <v>2011</v>
      </c>
      <c r="C8428" t="s">
        <v>203</v>
      </c>
      <c r="D8428" t="s">
        <v>208</v>
      </c>
      <c r="E8428" t="s">
        <v>81</v>
      </c>
      <c r="F8428" t="s">
        <v>329</v>
      </c>
      <c r="G8428">
        <v>19</v>
      </c>
      <c r="H8428" t="s">
        <v>265</v>
      </c>
      <c r="I8428">
        <v>2011</v>
      </c>
      <c r="J8428" t="s">
        <v>92</v>
      </c>
      <c r="K8428" t="s">
        <v>3187</v>
      </c>
      <c r="L8428">
        <v>142271.44025458331</v>
      </c>
      <c r="M8428" s="10" t="str">
        <f>Data[[#This Row],[schedule]]&amp;" | "&amp;Data[[#This Row],[section]]</f>
        <v>SCHEDULE 8: CONSOLIDATION STATEMENT | 8a: CONSOLIDATION STATEMENT</v>
      </c>
      <c r="N8428" s="10" t="str">
        <f t="shared" si="134"/>
        <v xml:space="preserve">SCHEDULE 8: CONSOLIDATION STATEMENT | 8a: CONSOLIDATION STATEMENT | Airport Company–GAAP | Net operating surplus / (deficit) before interest </v>
      </c>
    </row>
    <row r="8429" spans="1:14" hidden="1">
      <c r="A8429" t="s">
        <v>3</v>
      </c>
      <c r="B8429">
        <v>2011</v>
      </c>
      <c r="C8429" t="s">
        <v>203</v>
      </c>
      <c r="D8429" t="s">
        <v>208</v>
      </c>
      <c r="E8429" t="s">
        <v>81</v>
      </c>
      <c r="F8429" t="s">
        <v>325</v>
      </c>
      <c r="G8429">
        <v>21</v>
      </c>
      <c r="H8429" t="s">
        <v>266</v>
      </c>
      <c r="I8429">
        <v>2011</v>
      </c>
      <c r="J8429" t="s">
        <v>92</v>
      </c>
      <c r="K8429" t="s">
        <v>3156</v>
      </c>
      <c r="L8429">
        <v>1136886.1230052679</v>
      </c>
      <c r="M8429" s="10" t="str">
        <f>Data[[#This Row],[schedule]]&amp;" | "&amp;Data[[#This Row],[section]]</f>
        <v>SCHEDULE 8: CONSOLIDATION STATEMENT | 8a: CONSOLIDATION STATEMENT</v>
      </c>
      <c r="N8429" s="10" t="str">
        <f t="shared" si="134"/>
        <v xml:space="preserve">SCHEDULE 8: CONSOLIDATION STATEMENT | 8a: CONSOLIDATION STATEMENT | Airport Businesses | Property plant and equipment </v>
      </c>
    </row>
    <row r="8430" spans="1:14" hidden="1">
      <c r="A8430" t="s">
        <v>3</v>
      </c>
      <c r="B8430">
        <v>2011</v>
      </c>
      <c r="C8430" t="s">
        <v>203</v>
      </c>
      <c r="D8430" t="s">
        <v>208</v>
      </c>
      <c r="E8430" t="s">
        <v>81</v>
      </c>
      <c r="F8430" t="s">
        <v>326</v>
      </c>
      <c r="G8430">
        <v>21</v>
      </c>
      <c r="H8430" t="s">
        <v>266</v>
      </c>
      <c r="I8430">
        <v>2011</v>
      </c>
      <c r="J8430" t="s">
        <v>92</v>
      </c>
      <c r="K8430" t="s">
        <v>3188</v>
      </c>
      <c r="L8430">
        <v>438027.32626855117</v>
      </c>
      <c r="M8430" s="10" t="str">
        <f>Data[[#This Row],[schedule]]&amp;" | "&amp;Data[[#This Row],[section]]</f>
        <v>SCHEDULE 8: CONSOLIDATION STATEMENT | 8a: CONSOLIDATION STATEMENT</v>
      </c>
      <c r="N8430" s="10" t="str">
        <f t="shared" si="134"/>
        <v xml:space="preserve">SCHEDULE 8: CONSOLIDATION STATEMENT | 8a: CONSOLIDATION STATEMENT | Regulatory/GAAP Adjustments | Property plant and equipment </v>
      </c>
    </row>
    <row r="8431" spans="1:14" hidden="1">
      <c r="A8431" t="s">
        <v>3</v>
      </c>
      <c r="B8431">
        <v>2011</v>
      </c>
      <c r="C8431" t="s">
        <v>203</v>
      </c>
      <c r="D8431" t="s">
        <v>208</v>
      </c>
      <c r="E8431" t="s">
        <v>81</v>
      </c>
      <c r="F8431" t="s">
        <v>327</v>
      </c>
      <c r="G8431">
        <v>21</v>
      </c>
      <c r="H8431" t="s">
        <v>266</v>
      </c>
      <c r="I8431">
        <v>2011</v>
      </c>
      <c r="J8431" t="s">
        <v>92</v>
      </c>
      <c r="K8431" t="s">
        <v>3189</v>
      </c>
      <c r="L8431">
        <v>1574913.4492738191</v>
      </c>
      <c r="M8431" s="10" t="str">
        <f>Data[[#This Row],[schedule]]&amp;" | "&amp;Data[[#This Row],[section]]</f>
        <v>SCHEDULE 8: CONSOLIDATION STATEMENT | 8a: CONSOLIDATION STATEMENT</v>
      </c>
      <c r="N8431" s="10" t="str">
        <f t="shared" si="134"/>
        <v xml:space="preserve">SCHEDULE 8: CONSOLIDATION STATEMENT | 8a: CONSOLIDATION STATEMENT | Airport Business–GAAP | Property plant and equipment </v>
      </c>
    </row>
    <row r="8432" spans="1:14" hidden="1">
      <c r="A8432" t="s">
        <v>3</v>
      </c>
      <c r="B8432">
        <v>2011</v>
      </c>
      <c r="C8432" t="s">
        <v>203</v>
      </c>
      <c r="D8432" t="s">
        <v>208</v>
      </c>
      <c r="E8432" t="s">
        <v>81</v>
      </c>
      <c r="F8432" t="s">
        <v>328</v>
      </c>
      <c r="G8432">
        <v>21</v>
      </c>
      <c r="H8432" t="s">
        <v>266</v>
      </c>
      <c r="I8432">
        <v>2011</v>
      </c>
      <c r="J8432" t="s">
        <v>92</v>
      </c>
      <c r="K8432" t="s">
        <v>3190</v>
      </c>
      <c r="L8432">
        <v>1460506.5507261809</v>
      </c>
      <c r="M8432" s="10" t="str">
        <f>Data[[#This Row],[schedule]]&amp;" | "&amp;Data[[#This Row],[section]]</f>
        <v>SCHEDULE 8: CONSOLIDATION STATEMENT | 8a: CONSOLIDATION STATEMENT</v>
      </c>
      <c r="N8432" s="10" t="str">
        <f t="shared" si="134"/>
        <v xml:space="preserve">SCHEDULE 8: CONSOLIDATION STATEMENT | 8a: CONSOLIDATION STATEMENT | Unregulated Activities–GAAP | Property plant and equipment </v>
      </c>
    </row>
    <row r="8433" spans="1:14" hidden="1">
      <c r="A8433" t="s">
        <v>3</v>
      </c>
      <c r="B8433">
        <v>2011</v>
      </c>
      <c r="C8433" t="s">
        <v>203</v>
      </c>
      <c r="D8433" t="s">
        <v>208</v>
      </c>
      <c r="E8433" t="s">
        <v>81</v>
      </c>
      <c r="F8433" t="s">
        <v>329</v>
      </c>
      <c r="G8433">
        <v>21</v>
      </c>
      <c r="H8433" t="s">
        <v>266</v>
      </c>
      <c r="I8433">
        <v>2011</v>
      </c>
      <c r="J8433" t="s">
        <v>92</v>
      </c>
      <c r="K8433" t="s">
        <v>3191</v>
      </c>
      <c r="L8433">
        <v>3035420</v>
      </c>
      <c r="M8433" s="10" t="str">
        <f>Data[[#This Row],[schedule]]&amp;" | "&amp;Data[[#This Row],[section]]</f>
        <v>SCHEDULE 8: CONSOLIDATION STATEMENT | 8a: CONSOLIDATION STATEMENT</v>
      </c>
      <c r="N8433" s="10" t="str">
        <f t="shared" si="134"/>
        <v xml:space="preserve">SCHEDULE 8: CONSOLIDATION STATEMENT | 8a: CONSOLIDATION STATEMENT | Airport Company–GAAP | Property plant and equipment </v>
      </c>
    </row>
    <row r="8434" spans="1:14" hidden="1">
      <c r="A8434" t="s">
        <v>3</v>
      </c>
      <c r="B8434">
        <v>2011</v>
      </c>
      <c r="C8434" t="s">
        <v>204</v>
      </c>
      <c r="D8434" t="s">
        <v>209</v>
      </c>
      <c r="E8434" t="s">
        <v>81</v>
      </c>
      <c r="F8434" t="s">
        <v>330</v>
      </c>
      <c r="G8434">
        <v>8</v>
      </c>
      <c r="H8434" t="s">
        <v>173</v>
      </c>
      <c r="I8434">
        <v>2011</v>
      </c>
      <c r="J8434" t="s">
        <v>92</v>
      </c>
      <c r="K8434" t="s">
        <v>458</v>
      </c>
      <c r="L8434">
        <v>0</v>
      </c>
      <c r="M8434" s="10" t="str">
        <f>Data[[#This Row],[schedule]]&amp;" | "&amp;Data[[#This Row],[section]]</f>
        <v>SCHEDULE 7: REPORT ON SEGMENTED INFORMATION | 7.a</v>
      </c>
      <c r="N8434" s="10" t="str">
        <f t="shared" si="134"/>
        <v>SCHEDULE 7: REPORT ON SEGMENTED INFORMATION | 7.a | Specified Passenger Terminal Activities | Airfield</v>
      </c>
    </row>
    <row r="8435" spans="1:14" hidden="1">
      <c r="A8435" t="s">
        <v>3</v>
      </c>
      <c r="B8435">
        <v>2011</v>
      </c>
      <c r="C8435" t="s">
        <v>204</v>
      </c>
      <c r="D8435" t="s">
        <v>209</v>
      </c>
      <c r="E8435" t="s">
        <v>81</v>
      </c>
      <c r="F8435" t="s">
        <v>321</v>
      </c>
      <c r="G8435">
        <v>8</v>
      </c>
      <c r="H8435" t="s">
        <v>173</v>
      </c>
      <c r="I8435">
        <v>2011</v>
      </c>
      <c r="J8435" t="s">
        <v>92</v>
      </c>
      <c r="K8435" t="s">
        <v>3192</v>
      </c>
      <c r="L8435">
        <v>72528.936680000013</v>
      </c>
      <c r="M8435" s="10" t="str">
        <f>Data[[#This Row],[schedule]]&amp;" | "&amp;Data[[#This Row],[section]]</f>
        <v>SCHEDULE 7: REPORT ON SEGMENTED INFORMATION | 7.a</v>
      </c>
      <c r="N8435" s="10" t="str">
        <f t="shared" si="134"/>
        <v>SCHEDULE 7: REPORT ON SEGMENTED INFORMATION | 7.a | Airfield Activities | Airfield</v>
      </c>
    </row>
    <row r="8436" spans="1:14" hidden="1">
      <c r="A8436" t="s">
        <v>3</v>
      </c>
      <c r="B8436">
        <v>2011</v>
      </c>
      <c r="C8436" t="s">
        <v>204</v>
      </c>
      <c r="D8436" t="s">
        <v>209</v>
      </c>
      <c r="E8436" t="s">
        <v>81</v>
      </c>
      <c r="F8436" t="s">
        <v>322</v>
      </c>
      <c r="G8436">
        <v>8</v>
      </c>
      <c r="H8436" t="s">
        <v>173</v>
      </c>
      <c r="I8436">
        <v>2011</v>
      </c>
      <c r="J8436" t="s">
        <v>92</v>
      </c>
      <c r="K8436" t="s">
        <v>458</v>
      </c>
      <c r="L8436">
        <v>0</v>
      </c>
      <c r="M8436" s="10" t="str">
        <f>Data[[#This Row],[schedule]]&amp;" | "&amp;Data[[#This Row],[section]]</f>
        <v>SCHEDULE 7: REPORT ON SEGMENTED INFORMATION | 7.a</v>
      </c>
      <c r="N8436" s="10" t="str">
        <f t="shared" si="134"/>
        <v>SCHEDULE 7: REPORT ON SEGMENTED INFORMATION | 7.a | Aircraft and Freight Activities | Airfield</v>
      </c>
    </row>
    <row r="8437" spans="1:14" hidden="1">
      <c r="A8437" t="s">
        <v>3</v>
      </c>
      <c r="B8437">
        <v>2011</v>
      </c>
      <c r="C8437" t="s">
        <v>204</v>
      </c>
      <c r="D8437" t="s">
        <v>209</v>
      </c>
      <c r="E8437" t="s">
        <v>81</v>
      </c>
      <c r="F8437" t="s">
        <v>323</v>
      </c>
      <c r="G8437">
        <v>8</v>
      </c>
      <c r="H8437" t="s">
        <v>173</v>
      </c>
      <c r="I8437">
        <v>2011</v>
      </c>
      <c r="J8437" t="s">
        <v>92</v>
      </c>
      <c r="K8437" t="s">
        <v>3192</v>
      </c>
      <c r="L8437">
        <v>72528.936680000013</v>
      </c>
      <c r="M8437" s="10" t="str">
        <f>Data[[#This Row],[schedule]]&amp;" | "&amp;Data[[#This Row],[section]]</f>
        <v>SCHEDULE 7: REPORT ON SEGMENTED INFORMATION | 7.a</v>
      </c>
      <c r="N8437" s="10" t="str">
        <f t="shared" si="134"/>
        <v>SCHEDULE 7: REPORT ON SEGMENTED INFORMATION | 7.a | Airport Business | Airfield</v>
      </c>
    </row>
    <row r="8438" spans="1:14" hidden="1">
      <c r="A8438" t="s">
        <v>3</v>
      </c>
      <c r="B8438">
        <v>2011</v>
      </c>
      <c r="C8438" t="s">
        <v>204</v>
      </c>
      <c r="D8438" t="s">
        <v>209</v>
      </c>
      <c r="E8438" t="s">
        <v>81</v>
      </c>
      <c r="F8438" t="s">
        <v>330</v>
      </c>
      <c r="G8438">
        <v>9</v>
      </c>
      <c r="H8438" t="s">
        <v>407</v>
      </c>
      <c r="I8438">
        <v>2011</v>
      </c>
      <c r="J8438" t="s">
        <v>92</v>
      </c>
      <c r="K8438" t="s">
        <v>3193</v>
      </c>
      <c r="L8438">
        <v>78759.697820000001</v>
      </c>
      <c r="M8438" s="10" t="str">
        <f>Data[[#This Row],[schedule]]&amp;" | "&amp;Data[[#This Row],[section]]</f>
        <v>SCHEDULE 7: REPORT ON SEGMENTED INFORMATION | 7.a</v>
      </c>
      <c r="N8438" s="10" t="str">
        <f t="shared" si="134"/>
        <v>SCHEDULE 7: REPORT ON SEGMENTED INFORMATION | 7.a | Specified Passenger Terminal Activities | Passenger Service Charge</v>
      </c>
    </row>
    <row r="8439" spans="1:14" hidden="1">
      <c r="A8439" t="s">
        <v>3</v>
      </c>
      <c r="B8439">
        <v>2011</v>
      </c>
      <c r="C8439" t="s">
        <v>204</v>
      </c>
      <c r="D8439" t="s">
        <v>209</v>
      </c>
      <c r="E8439" t="s">
        <v>81</v>
      </c>
      <c r="F8439" t="s">
        <v>321</v>
      </c>
      <c r="G8439">
        <v>9</v>
      </c>
      <c r="H8439" t="s">
        <v>407</v>
      </c>
      <c r="I8439">
        <v>2011</v>
      </c>
      <c r="J8439" t="s">
        <v>92</v>
      </c>
      <c r="K8439" t="s">
        <v>458</v>
      </c>
      <c r="L8439">
        <v>0</v>
      </c>
      <c r="M8439" s="10" t="str">
        <f>Data[[#This Row],[schedule]]&amp;" | "&amp;Data[[#This Row],[section]]</f>
        <v>SCHEDULE 7: REPORT ON SEGMENTED INFORMATION | 7.a</v>
      </c>
      <c r="N8439" s="10" t="str">
        <f t="shared" si="134"/>
        <v>SCHEDULE 7: REPORT ON SEGMENTED INFORMATION | 7.a | Airfield Activities | Passenger Service Charge</v>
      </c>
    </row>
    <row r="8440" spans="1:14" hidden="1">
      <c r="A8440" t="s">
        <v>3</v>
      </c>
      <c r="B8440">
        <v>2011</v>
      </c>
      <c r="C8440" t="s">
        <v>204</v>
      </c>
      <c r="D8440" t="s">
        <v>209</v>
      </c>
      <c r="E8440" t="s">
        <v>81</v>
      </c>
      <c r="F8440" t="s">
        <v>322</v>
      </c>
      <c r="G8440">
        <v>9</v>
      </c>
      <c r="H8440" t="s">
        <v>407</v>
      </c>
      <c r="I8440">
        <v>2011</v>
      </c>
      <c r="J8440" t="s">
        <v>92</v>
      </c>
      <c r="K8440" t="s">
        <v>458</v>
      </c>
      <c r="L8440">
        <v>0</v>
      </c>
      <c r="M8440" s="10" t="str">
        <f>Data[[#This Row],[schedule]]&amp;" | "&amp;Data[[#This Row],[section]]</f>
        <v>SCHEDULE 7: REPORT ON SEGMENTED INFORMATION | 7.a</v>
      </c>
      <c r="N8440" s="10" t="str">
        <f t="shared" si="134"/>
        <v>SCHEDULE 7: REPORT ON SEGMENTED INFORMATION | 7.a | Aircraft and Freight Activities | Passenger Service Charge</v>
      </c>
    </row>
    <row r="8441" spans="1:14" hidden="1">
      <c r="A8441" t="s">
        <v>3</v>
      </c>
      <c r="B8441">
        <v>2011</v>
      </c>
      <c r="C8441" t="s">
        <v>204</v>
      </c>
      <c r="D8441" t="s">
        <v>209</v>
      </c>
      <c r="E8441" t="s">
        <v>81</v>
      </c>
      <c r="F8441" t="s">
        <v>323</v>
      </c>
      <c r="G8441">
        <v>9</v>
      </c>
      <c r="H8441" t="s">
        <v>407</v>
      </c>
      <c r="I8441">
        <v>2011</v>
      </c>
      <c r="J8441" t="s">
        <v>92</v>
      </c>
      <c r="K8441" t="s">
        <v>3193</v>
      </c>
      <c r="L8441">
        <v>78759.697820000001</v>
      </c>
      <c r="M8441" s="10" t="str">
        <f>Data[[#This Row],[schedule]]&amp;" | "&amp;Data[[#This Row],[section]]</f>
        <v>SCHEDULE 7: REPORT ON SEGMENTED INFORMATION | 7.a</v>
      </c>
      <c r="N8441" s="10" t="str">
        <f t="shared" si="134"/>
        <v>SCHEDULE 7: REPORT ON SEGMENTED INFORMATION | 7.a | Airport Business | Passenger Service Charge</v>
      </c>
    </row>
    <row r="8442" spans="1:14" hidden="1">
      <c r="A8442" t="s">
        <v>3</v>
      </c>
      <c r="B8442">
        <v>2011</v>
      </c>
      <c r="C8442" t="s">
        <v>204</v>
      </c>
      <c r="D8442" t="s">
        <v>209</v>
      </c>
      <c r="E8442" t="s">
        <v>81</v>
      </c>
      <c r="F8442" t="s">
        <v>330</v>
      </c>
      <c r="G8442">
        <v>10</v>
      </c>
      <c r="H8442" t="s">
        <v>175</v>
      </c>
      <c r="I8442">
        <v>2011</v>
      </c>
      <c r="J8442" t="s">
        <v>92</v>
      </c>
      <c r="K8442" t="s">
        <v>3194</v>
      </c>
      <c r="L8442">
        <v>28341.7814</v>
      </c>
      <c r="M8442" s="10" t="str">
        <f>Data[[#This Row],[schedule]]&amp;" | "&amp;Data[[#This Row],[section]]</f>
        <v>SCHEDULE 7: REPORT ON SEGMENTED INFORMATION | 7.a</v>
      </c>
      <c r="N8442" s="10" t="str">
        <f t="shared" si="134"/>
        <v>SCHEDULE 7: REPORT ON SEGMENTED INFORMATION | 7.a | Specified Passenger Terminal Activities | Terminal Services Charge</v>
      </c>
    </row>
    <row r="8443" spans="1:14" hidden="1">
      <c r="A8443" t="s">
        <v>3</v>
      </c>
      <c r="B8443">
        <v>2011</v>
      </c>
      <c r="C8443" t="s">
        <v>204</v>
      </c>
      <c r="D8443" t="s">
        <v>209</v>
      </c>
      <c r="E8443" t="s">
        <v>81</v>
      </c>
      <c r="F8443" t="s">
        <v>321</v>
      </c>
      <c r="G8443">
        <v>10</v>
      </c>
      <c r="H8443" t="s">
        <v>175</v>
      </c>
      <c r="I8443">
        <v>2011</v>
      </c>
      <c r="J8443" t="s">
        <v>92</v>
      </c>
      <c r="K8443" t="s">
        <v>458</v>
      </c>
      <c r="L8443">
        <v>0</v>
      </c>
      <c r="M8443" s="10" t="str">
        <f>Data[[#This Row],[schedule]]&amp;" | "&amp;Data[[#This Row],[section]]</f>
        <v>SCHEDULE 7: REPORT ON SEGMENTED INFORMATION | 7.a</v>
      </c>
      <c r="N8443" s="10" t="str">
        <f t="shared" si="134"/>
        <v>SCHEDULE 7: REPORT ON SEGMENTED INFORMATION | 7.a | Airfield Activities | Terminal Services Charge</v>
      </c>
    </row>
    <row r="8444" spans="1:14" hidden="1">
      <c r="A8444" t="s">
        <v>3</v>
      </c>
      <c r="B8444">
        <v>2011</v>
      </c>
      <c r="C8444" t="s">
        <v>204</v>
      </c>
      <c r="D8444" t="s">
        <v>209</v>
      </c>
      <c r="E8444" t="s">
        <v>81</v>
      </c>
      <c r="F8444" t="s">
        <v>322</v>
      </c>
      <c r="G8444">
        <v>10</v>
      </c>
      <c r="H8444" t="s">
        <v>175</v>
      </c>
      <c r="I8444">
        <v>2011</v>
      </c>
      <c r="J8444" t="s">
        <v>92</v>
      </c>
      <c r="K8444" t="s">
        <v>458</v>
      </c>
      <c r="L8444">
        <v>0</v>
      </c>
      <c r="M8444" s="10" t="str">
        <f>Data[[#This Row],[schedule]]&amp;" | "&amp;Data[[#This Row],[section]]</f>
        <v>SCHEDULE 7: REPORT ON SEGMENTED INFORMATION | 7.a</v>
      </c>
      <c r="N8444" s="10" t="str">
        <f t="shared" si="134"/>
        <v>SCHEDULE 7: REPORT ON SEGMENTED INFORMATION | 7.a | Aircraft and Freight Activities | Terminal Services Charge</v>
      </c>
    </row>
    <row r="8445" spans="1:14" hidden="1">
      <c r="A8445" t="s">
        <v>3</v>
      </c>
      <c r="B8445">
        <v>2011</v>
      </c>
      <c r="C8445" t="s">
        <v>204</v>
      </c>
      <c r="D8445" t="s">
        <v>209</v>
      </c>
      <c r="E8445" t="s">
        <v>81</v>
      </c>
      <c r="F8445" t="s">
        <v>323</v>
      </c>
      <c r="G8445">
        <v>10</v>
      </c>
      <c r="H8445" t="s">
        <v>175</v>
      </c>
      <c r="I8445">
        <v>2011</v>
      </c>
      <c r="J8445" t="s">
        <v>92</v>
      </c>
      <c r="K8445" t="s">
        <v>3194</v>
      </c>
      <c r="L8445">
        <v>28341.7814</v>
      </c>
      <c r="M8445" s="10" t="str">
        <f>Data[[#This Row],[schedule]]&amp;" | "&amp;Data[[#This Row],[section]]</f>
        <v>SCHEDULE 7: REPORT ON SEGMENTED INFORMATION | 7.a</v>
      </c>
      <c r="N8445" s="10" t="str">
        <f t="shared" si="134"/>
        <v>SCHEDULE 7: REPORT ON SEGMENTED INFORMATION | 7.a | Airport Business | Terminal Services Charge</v>
      </c>
    </row>
    <row r="8446" spans="1:14" hidden="1">
      <c r="A8446" t="s">
        <v>3</v>
      </c>
      <c r="B8446">
        <v>2011</v>
      </c>
      <c r="C8446" t="s">
        <v>204</v>
      </c>
      <c r="D8446" t="s">
        <v>209</v>
      </c>
      <c r="E8446" t="s">
        <v>81</v>
      </c>
      <c r="F8446" t="s">
        <v>330</v>
      </c>
      <c r="G8446">
        <v>12</v>
      </c>
      <c r="H8446" t="s">
        <v>147</v>
      </c>
      <c r="I8446">
        <v>2011</v>
      </c>
      <c r="J8446" t="s">
        <v>92</v>
      </c>
      <c r="K8446" t="s">
        <v>3195</v>
      </c>
      <c r="L8446">
        <v>17310.493376526651</v>
      </c>
      <c r="M8446" s="10" t="str">
        <f>Data[[#This Row],[schedule]]&amp;" | "&amp;Data[[#This Row],[section]]</f>
        <v>SCHEDULE 7: REPORT ON SEGMENTED INFORMATION | 7.a</v>
      </c>
      <c r="N8446" s="10" t="str">
        <f t="shared" si="134"/>
        <v>SCHEDULE 7: REPORT ON SEGMENTED INFORMATION | 7.a | Specified Passenger Terminal Activities | Lease, rental and concession income</v>
      </c>
    </row>
    <row r="8447" spans="1:14" hidden="1">
      <c r="A8447" t="s">
        <v>3</v>
      </c>
      <c r="B8447">
        <v>2011</v>
      </c>
      <c r="C8447" t="s">
        <v>204</v>
      </c>
      <c r="D8447" t="s">
        <v>209</v>
      </c>
      <c r="E8447" t="s">
        <v>81</v>
      </c>
      <c r="F8447" t="s">
        <v>321</v>
      </c>
      <c r="G8447">
        <v>12</v>
      </c>
      <c r="H8447" t="s">
        <v>147</v>
      </c>
      <c r="I8447">
        <v>2011</v>
      </c>
      <c r="J8447" t="s">
        <v>92</v>
      </c>
      <c r="K8447" t="s">
        <v>3196</v>
      </c>
      <c r="L8447">
        <v>1488.1510466425821</v>
      </c>
      <c r="M8447" s="10" t="str">
        <f>Data[[#This Row],[schedule]]&amp;" | "&amp;Data[[#This Row],[section]]</f>
        <v>SCHEDULE 7: REPORT ON SEGMENTED INFORMATION | 7.a</v>
      </c>
      <c r="N8447" s="10" t="str">
        <f t="shared" si="134"/>
        <v>SCHEDULE 7: REPORT ON SEGMENTED INFORMATION | 7.a | Airfield Activities | Lease, rental and concession income</v>
      </c>
    </row>
    <row r="8448" spans="1:14" hidden="1">
      <c r="A8448" t="s">
        <v>3</v>
      </c>
      <c r="B8448">
        <v>2011</v>
      </c>
      <c r="C8448" t="s">
        <v>204</v>
      </c>
      <c r="D8448" t="s">
        <v>209</v>
      </c>
      <c r="E8448" t="s">
        <v>81</v>
      </c>
      <c r="F8448" t="s">
        <v>322</v>
      </c>
      <c r="G8448">
        <v>12</v>
      </c>
      <c r="H8448" t="s">
        <v>147</v>
      </c>
      <c r="I8448">
        <v>2011</v>
      </c>
      <c r="J8448" t="s">
        <v>92</v>
      </c>
      <c r="K8448" t="s">
        <v>3197</v>
      </c>
      <c r="L8448">
        <v>8819.8289438053162</v>
      </c>
      <c r="M8448" s="10" t="str">
        <f>Data[[#This Row],[schedule]]&amp;" | "&amp;Data[[#This Row],[section]]</f>
        <v>SCHEDULE 7: REPORT ON SEGMENTED INFORMATION | 7.a</v>
      </c>
      <c r="N8448" s="10" t="str">
        <f t="shared" si="134"/>
        <v>SCHEDULE 7: REPORT ON SEGMENTED INFORMATION | 7.a | Aircraft and Freight Activities | Lease, rental and concession income</v>
      </c>
    </row>
    <row r="8449" spans="1:14" hidden="1">
      <c r="A8449" t="s">
        <v>3</v>
      </c>
      <c r="B8449">
        <v>2011</v>
      </c>
      <c r="C8449" t="s">
        <v>204</v>
      </c>
      <c r="D8449" t="s">
        <v>209</v>
      </c>
      <c r="E8449" t="s">
        <v>81</v>
      </c>
      <c r="F8449" t="s">
        <v>323</v>
      </c>
      <c r="G8449">
        <v>12</v>
      </c>
      <c r="H8449" t="s">
        <v>147</v>
      </c>
      <c r="I8449">
        <v>2011</v>
      </c>
      <c r="J8449" t="s">
        <v>92</v>
      </c>
      <c r="K8449" t="s">
        <v>3198</v>
      </c>
      <c r="L8449">
        <v>27618.473366974551</v>
      </c>
      <c r="M8449" s="10" t="str">
        <f>Data[[#This Row],[schedule]]&amp;" | "&amp;Data[[#This Row],[section]]</f>
        <v>SCHEDULE 7: REPORT ON SEGMENTED INFORMATION | 7.a</v>
      </c>
      <c r="N8449" s="10" t="str">
        <f t="shared" si="134"/>
        <v>SCHEDULE 7: REPORT ON SEGMENTED INFORMATION | 7.a | Airport Business | Lease, rental and concession income</v>
      </c>
    </row>
    <row r="8450" spans="1:14" hidden="1">
      <c r="A8450" t="s">
        <v>3</v>
      </c>
      <c r="B8450">
        <v>2011</v>
      </c>
      <c r="C8450" t="s">
        <v>204</v>
      </c>
      <c r="D8450" t="s">
        <v>209</v>
      </c>
      <c r="E8450" t="s">
        <v>81</v>
      </c>
      <c r="F8450" t="s">
        <v>330</v>
      </c>
      <c r="G8450">
        <v>13</v>
      </c>
      <c r="H8450" t="s">
        <v>148</v>
      </c>
      <c r="I8450">
        <v>2011</v>
      </c>
      <c r="J8450" t="s">
        <v>92</v>
      </c>
      <c r="K8450" t="s">
        <v>3199</v>
      </c>
      <c r="L8450">
        <v>608.45951013629372</v>
      </c>
      <c r="M8450" s="10" t="str">
        <f>Data[[#This Row],[schedule]]&amp;" | "&amp;Data[[#This Row],[section]]</f>
        <v>SCHEDULE 7: REPORT ON SEGMENTED INFORMATION | 7.a</v>
      </c>
      <c r="N8450" s="10" t="str">
        <f t="shared" si="134"/>
        <v>SCHEDULE 7: REPORT ON SEGMENTED INFORMATION | 7.a | Specified Passenger Terminal Activities | Other operating revenue</v>
      </c>
    </row>
    <row r="8451" spans="1:14" hidden="1">
      <c r="A8451" t="s">
        <v>3</v>
      </c>
      <c r="B8451">
        <v>2011</v>
      </c>
      <c r="C8451" t="s">
        <v>204</v>
      </c>
      <c r="D8451" t="s">
        <v>209</v>
      </c>
      <c r="E8451" t="s">
        <v>81</v>
      </c>
      <c r="F8451" t="s">
        <v>321</v>
      </c>
      <c r="G8451">
        <v>13</v>
      </c>
      <c r="H8451" t="s">
        <v>148</v>
      </c>
      <c r="I8451">
        <v>2011</v>
      </c>
      <c r="J8451" t="s">
        <v>92</v>
      </c>
      <c r="K8451" t="s">
        <v>3200</v>
      </c>
      <c r="L8451">
        <v>521.544002060867</v>
      </c>
      <c r="M8451" s="10" t="str">
        <f>Data[[#This Row],[schedule]]&amp;" | "&amp;Data[[#This Row],[section]]</f>
        <v>SCHEDULE 7: REPORT ON SEGMENTED INFORMATION | 7.a</v>
      </c>
      <c r="N8451" s="10" t="str">
        <f t="shared" si="134"/>
        <v>SCHEDULE 7: REPORT ON SEGMENTED INFORMATION | 7.a | Airfield Activities | Other operating revenue</v>
      </c>
    </row>
    <row r="8452" spans="1:14" hidden="1">
      <c r="A8452" t="s">
        <v>3</v>
      </c>
      <c r="B8452">
        <v>2011</v>
      </c>
      <c r="C8452" t="s">
        <v>204</v>
      </c>
      <c r="D8452" t="s">
        <v>209</v>
      </c>
      <c r="E8452" t="s">
        <v>81</v>
      </c>
      <c r="F8452" t="s">
        <v>322</v>
      </c>
      <c r="G8452">
        <v>13</v>
      </c>
      <c r="H8452" t="s">
        <v>148</v>
      </c>
      <c r="I8452">
        <v>2011</v>
      </c>
      <c r="J8452" t="s">
        <v>92</v>
      </c>
      <c r="K8452" t="s">
        <v>3201</v>
      </c>
      <c r="L8452">
        <v>1212.537059235417</v>
      </c>
      <c r="M8452" s="10" t="str">
        <f>Data[[#This Row],[schedule]]&amp;" | "&amp;Data[[#This Row],[section]]</f>
        <v>SCHEDULE 7: REPORT ON SEGMENTED INFORMATION | 7.a</v>
      </c>
      <c r="N8452" s="10" t="str">
        <f t="shared" si="134"/>
        <v>SCHEDULE 7: REPORT ON SEGMENTED INFORMATION | 7.a | Aircraft and Freight Activities | Other operating revenue</v>
      </c>
    </row>
    <row r="8453" spans="1:14" hidden="1">
      <c r="A8453" t="s">
        <v>3</v>
      </c>
      <c r="B8453">
        <v>2011</v>
      </c>
      <c r="C8453" t="s">
        <v>204</v>
      </c>
      <c r="D8453" t="s">
        <v>209</v>
      </c>
      <c r="E8453" t="s">
        <v>81</v>
      </c>
      <c r="F8453" t="s">
        <v>323</v>
      </c>
      <c r="G8453">
        <v>13</v>
      </c>
      <c r="H8453" t="s">
        <v>148</v>
      </c>
      <c r="I8453">
        <v>2011</v>
      </c>
      <c r="J8453" t="s">
        <v>92</v>
      </c>
      <c r="K8453" t="s">
        <v>3202</v>
      </c>
      <c r="L8453">
        <v>2342.540571432578</v>
      </c>
      <c r="M8453" s="10" t="str">
        <f>Data[[#This Row],[schedule]]&amp;" | "&amp;Data[[#This Row],[section]]</f>
        <v>SCHEDULE 7: REPORT ON SEGMENTED INFORMATION | 7.a</v>
      </c>
      <c r="N8453" s="10" t="str">
        <f t="shared" si="134"/>
        <v>SCHEDULE 7: REPORT ON SEGMENTED INFORMATION | 7.a | Airport Business | Other operating revenue</v>
      </c>
    </row>
    <row r="8454" spans="1:14" hidden="1">
      <c r="A8454" t="s">
        <v>3</v>
      </c>
      <c r="B8454">
        <v>2011</v>
      </c>
      <c r="C8454" t="s">
        <v>204</v>
      </c>
      <c r="D8454" t="s">
        <v>209</v>
      </c>
      <c r="E8454" t="s">
        <v>81</v>
      </c>
      <c r="F8454" t="s">
        <v>330</v>
      </c>
      <c r="G8454">
        <v>14</v>
      </c>
      <c r="H8454" t="s">
        <v>149</v>
      </c>
      <c r="I8454">
        <v>2011</v>
      </c>
      <c r="J8454" t="s">
        <v>92</v>
      </c>
      <c r="K8454" t="s">
        <v>3203</v>
      </c>
      <c r="L8454">
        <v>125020.43210666299</v>
      </c>
      <c r="M8454" s="10" t="str">
        <f>Data[[#This Row],[schedule]]&amp;" | "&amp;Data[[#This Row],[section]]</f>
        <v>SCHEDULE 7: REPORT ON SEGMENTED INFORMATION | 7.a</v>
      </c>
      <c r="N8454" s="10" t="str">
        <f t="shared" si="134"/>
        <v>SCHEDULE 7: REPORT ON SEGMENTED INFORMATION | 7.a | Specified Passenger Terminal Activities | Net operating revenue</v>
      </c>
    </row>
    <row r="8455" spans="1:14" hidden="1">
      <c r="A8455" t="s">
        <v>3</v>
      </c>
      <c r="B8455">
        <v>2011</v>
      </c>
      <c r="C8455" t="s">
        <v>204</v>
      </c>
      <c r="D8455" t="s">
        <v>209</v>
      </c>
      <c r="E8455" t="s">
        <v>81</v>
      </c>
      <c r="F8455" t="s">
        <v>321</v>
      </c>
      <c r="G8455">
        <v>14</v>
      </c>
      <c r="H8455" t="s">
        <v>149</v>
      </c>
      <c r="I8455">
        <v>2011</v>
      </c>
      <c r="J8455" t="s">
        <v>92</v>
      </c>
      <c r="K8455" t="s">
        <v>3204</v>
      </c>
      <c r="L8455">
        <v>74538.631728703462</v>
      </c>
      <c r="M8455" s="10" t="str">
        <f>Data[[#This Row],[schedule]]&amp;" | "&amp;Data[[#This Row],[section]]</f>
        <v>SCHEDULE 7: REPORT ON SEGMENTED INFORMATION | 7.a</v>
      </c>
      <c r="N8455" s="10" t="str">
        <f t="shared" si="134"/>
        <v>SCHEDULE 7: REPORT ON SEGMENTED INFORMATION | 7.a | Airfield Activities | Net operating revenue</v>
      </c>
    </row>
    <row r="8456" spans="1:14" hidden="1">
      <c r="A8456" t="s">
        <v>3</v>
      </c>
      <c r="B8456">
        <v>2011</v>
      </c>
      <c r="C8456" t="s">
        <v>204</v>
      </c>
      <c r="D8456" t="s">
        <v>209</v>
      </c>
      <c r="E8456" t="s">
        <v>81</v>
      </c>
      <c r="F8456" t="s">
        <v>322</v>
      </c>
      <c r="G8456">
        <v>14</v>
      </c>
      <c r="H8456" t="s">
        <v>149</v>
      </c>
      <c r="I8456">
        <v>2011</v>
      </c>
      <c r="J8456" t="s">
        <v>92</v>
      </c>
      <c r="K8456" t="s">
        <v>3205</v>
      </c>
      <c r="L8456">
        <v>10032.36600304073</v>
      </c>
      <c r="M8456" s="10" t="str">
        <f>Data[[#This Row],[schedule]]&amp;" | "&amp;Data[[#This Row],[section]]</f>
        <v>SCHEDULE 7: REPORT ON SEGMENTED INFORMATION | 7.a</v>
      </c>
      <c r="N8456" s="10" t="str">
        <f t="shared" si="134"/>
        <v>SCHEDULE 7: REPORT ON SEGMENTED INFORMATION | 7.a | Aircraft and Freight Activities | Net operating revenue</v>
      </c>
    </row>
    <row r="8457" spans="1:14" hidden="1">
      <c r="A8457" t="s">
        <v>3</v>
      </c>
      <c r="B8457">
        <v>2011</v>
      </c>
      <c r="C8457" t="s">
        <v>204</v>
      </c>
      <c r="D8457" t="s">
        <v>209</v>
      </c>
      <c r="E8457" t="s">
        <v>81</v>
      </c>
      <c r="F8457" t="s">
        <v>323</v>
      </c>
      <c r="G8457">
        <v>14</v>
      </c>
      <c r="H8457" t="s">
        <v>149</v>
      </c>
      <c r="I8457">
        <v>2011</v>
      </c>
      <c r="J8457" t="s">
        <v>92</v>
      </c>
      <c r="K8457" t="s">
        <v>3206</v>
      </c>
      <c r="L8457">
        <v>209591.42983840709</v>
      </c>
      <c r="M8457" s="10" t="str">
        <f>Data[[#This Row],[schedule]]&amp;" | "&amp;Data[[#This Row],[section]]</f>
        <v>SCHEDULE 7: REPORT ON SEGMENTED INFORMATION | 7.a</v>
      </c>
      <c r="N8457" s="10" t="str">
        <f t="shared" si="134"/>
        <v>SCHEDULE 7: REPORT ON SEGMENTED INFORMATION | 7.a | Airport Business | Net operating revenue</v>
      </c>
    </row>
    <row r="8458" spans="1:14" hidden="1">
      <c r="A8458" t="s">
        <v>3</v>
      </c>
      <c r="B8458">
        <v>2011</v>
      </c>
      <c r="C8458" t="s">
        <v>204</v>
      </c>
      <c r="D8458" t="s">
        <v>209</v>
      </c>
      <c r="E8458" t="s">
        <v>81</v>
      </c>
      <c r="F8458" t="s">
        <v>330</v>
      </c>
      <c r="G8458">
        <v>16</v>
      </c>
      <c r="H8458" t="s">
        <v>267</v>
      </c>
      <c r="I8458">
        <v>2011</v>
      </c>
      <c r="J8458" t="s">
        <v>92</v>
      </c>
      <c r="K8458" t="s">
        <v>3207</v>
      </c>
      <c r="L8458">
        <v>0.55734219984052391</v>
      </c>
      <c r="M8458" s="10" t="str">
        <f>Data[[#This Row],[schedule]]&amp;" | "&amp;Data[[#This Row],[section]]</f>
        <v>SCHEDULE 7: REPORT ON SEGMENTED INFORMATION | 7.a</v>
      </c>
      <c r="N8458" s="10" t="str">
        <f t="shared" si="134"/>
        <v>SCHEDULE 7: REPORT ON SEGMENTED INFORMATION | 7.a | Specified Passenger Terminal Activities | Gains / (losses) on asset sales</v>
      </c>
    </row>
    <row r="8459" spans="1:14" hidden="1">
      <c r="A8459" t="s">
        <v>3</v>
      </c>
      <c r="B8459">
        <v>2011</v>
      </c>
      <c r="C8459" t="s">
        <v>204</v>
      </c>
      <c r="D8459" t="s">
        <v>209</v>
      </c>
      <c r="E8459" t="s">
        <v>81</v>
      </c>
      <c r="F8459" t="s">
        <v>321</v>
      </c>
      <c r="G8459">
        <v>16</v>
      </c>
      <c r="H8459" t="s">
        <v>267</v>
      </c>
      <c r="I8459">
        <v>2011</v>
      </c>
      <c r="J8459" t="s">
        <v>92</v>
      </c>
      <c r="K8459" t="s">
        <v>3208</v>
      </c>
      <c r="L8459">
        <v>-103.3536278558521</v>
      </c>
      <c r="M8459" s="10" t="str">
        <f>Data[[#This Row],[schedule]]&amp;" | "&amp;Data[[#This Row],[section]]</f>
        <v>SCHEDULE 7: REPORT ON SEGMENTED INFORMATION | 7.a</v>
      </c>
      <c r="N8459" s="10" t="str">
        <f t="shared" si="134"/>
        <v>SCHEDULE 7: REPORT ON SEGMENTED INFORMATION | 7.a | Airfield Activities | Gains / (losses) on asset sales</v>
      </c>
    </row>
    <row r="8460" spans="1:14" hidden="1">
      <c r="A8460" t="s">
        <v>3</v>
      </c>
      <c r="B8460">
        <v>2011</v>
      </c>
      <c r="C8460" t="s">
        <v>204</v>
      </c>
      <c r="D8460" t="s">
        <v>209</v>
      </c>
      <c r="E8460" t="s">
        <v>81</v>
      </c>
      <c r="F8460" t="s">
        <v>322</v>
      </c>
      <c r="G8460">
        <v>16</v>
      </c>
      <c r="H8460" t="s">
        <v>267</v>
      </c>
      <c r="I8460">
        <v>2011</v>
      </c>
      <c r="J8460" t="s">
        <v>92</v>
      </c>
      <c r="K8460" t="s">
        <v>3209</v>
      </c>
      <c r="L8460">
        <v>2.9121613263525602E-2</v>
      </c>
      <c r="M8460" s="10" t="str">
        <f>Data[[#This Row],[schedule]]&amp;" | "&amp;Data[[#This Row],[section]]</f>
        <v>SCHEDULE 7: REPORT ON SEGMENTED INFORMATION | 7.a</v>
      </c>
      <c r="N8460" s="10" t="str">
        <f t="shared" si="134"/>
        <v>SCHEDULE 7: REPORT ON SEGMENTED INFORMATION | 7.a | Aircraft and Freight Activities | Gains / (losses) on asset sales</v>
      </c>
    </row>
    <row r="8461" spans="1:14" hidden="1">
      <c r="A8461" t="s">
        <v>3</v>
      </c>
      <c r="B8461">
        <v>2011</v>
      </c>
      <c r="C8461" t="s">
        <v>204</v>
      </c>
      <c r="D8461" t="s">
        <v>209</v>
      </c>
      <c r="E8461" t="s">
        <v>81</v>
      </c>
      <c r="F8461" t="s">
        <v>323</v>
      </c>
      <c r="G8461">
        <v>16</v>
      </c>
      <c r="H8461" t="s">
        <v>267</v>
      </c>
      <c r="I8461">
        <v>2011</v>
      </c>
      <c r="J8461" t="s">
        <v>92</v>
      </c>
      <c r="K8461" t="s">
        <v>3210</v>
      </c>
      <c r="L8461">
        <v>-102.76716404274811</v>
      </c>
      <c r="M8461" s="10" t="str">
        <f>Data[[#This Row],[schedule]]&amp;" | "&amp;Data[[#This Row],[section]]</f>
        <v>SCHEDULE 7: REPORT ON SEGMENTED INFORMATION | 7.a</v>
      </c>
      <c r="N8461" s="10" t="str">
        <f t="shared" si="134"/>
        <v>SCHEDULE 7: REPORT ON SEGMENTED INFORMATION | 7.a | Airport Business | Gains / (losses) on asset sales</v>
      </c>
    </row>
    <row r="8462" spans="1:14" hidden="1">
      <c r="A8462" t="s">
        <v>3</v>
      </c>
      <c r="B8462">
        <v>2011</v>
      </c>
      <c r="C8462" t="s">
        <v>204</v>
      </c>
      <c r="D8462" t="s">
        <v>209</v>
      </c>
      <c r="E8462" t="s">
        <v>81</v>
      </c>
      <c r="F8462" t="s">
        <v>330</v>
      </c>
      <c r="G8462">
        <v>17</v>
      </c>
      <c r="H8462" t="s">
        <v>151</v>
      </c>
      <c r="I8462">
        <v>2011</v>
      </c>
      <c r="J8462" t="s">
        <v>92</v>
      </c>
      <c r="K8462" t="s">
        <v>458</v>
      </c>
      <c r="L8462">
        <v>0</v>
      </c>
      <c r="M8462" s="10" t="str">
        <f>Data[[#This Row],[schedule]]&amp;" | "&amp;Data[[#This Row],[section]]</f>
        <v>SCHEDULE 7: REPORT ON SEGMENTED INFORMATION | 7.a</v>
      </c>
      <c r="N8462" s="10" t="str">
        <f t="shared" si="134"/>
        <v>SCHEDULE 7: REPORT ON SEGMENTED INFORMATION | 7.a | Specified Passenger Terminal Activities | Other income</v>
      </c>
    </row>
    <row r="8463" spans="1:14" hidden="1">
      <c r="A8463" t="s">
        <v>3</v>
      </c>
      <c r="B8463">
        <v>2011</v>
      </c>
      <c r="C8463" t="s">
        <v>204</v>
      </c>
      <c r="D8463" t="s">
        <v>209</v>
      </c>
      <c r="E8463" t="s">
        <v>81</v>
      </c>
      <c r="F8463" t="s">
        <v>321</v>
      </c>
      <c r="G8463">
        <v>17</v>
      </c>
      <c r="H8463" t="s">
        <v>151</v>
      </c>
      <c r="I8463">
        <v>2011</v>
      </c>
      <c r="J8463" t="s">
        <v>92</v>
      </c>
      <c r="K8463" t="s">
        <v>458</v>
      </c>
      <c r="L8463">
        <v>0</v>
      </c>
      <c r="M8463" s="10" t="str">
        <f>Data[[#This Row],[schedule]]&amp;" | "&amp;Data[[#This Row],[section]]</f>
        <v>SCHEDULE 7: REPORT ON SEGMENTED INFORMATION | 7.a</v>
      </c>
      <c r="N8463" s="10" t="str">
        <f t="shared" si="134"/>
        <v>SCHEDULE 7: REPORT ON SEGMENTED INFORMATION | 7.a | Airfield Activities | Other income</v>
      </c>
    </row>
    <row r="8464" spans="1:14" hidden="1">
      <c r="A8464" t="s">
        <v>3</v>
      </c>
      <c r="B8464">
        <v>2011</v>
      </c>
      <c r="C8464" t="s">
        <v>204</v>
      </c>
      <c r="D8464" t="s">
        <v>209</v>
      </c>
      <c r="E8464" t="s">
        <v>81</v>
      </c>
      <c r="F8464" t="s">
        <v>322</v>
      </c>
      <c r="G8464">
        <v>17</v>
      </c>
      <c r="H8464" t="s">
        <v>151</v>
      </c>
      <c r="I8464">
        <v>2011</v>
      </c>
      <c r="J8464" t="s">
        <v>92</v>
      </c>
      <c r="K8464" t="s">
        <v>458</v>
      </c>
      <c r="L8464">
        <v>0</v>
      </c>
      <c r="M8464" s="10" t="str">
        <f>Data[[#This Row],[schedule]]&amp;" | "&amp;Data[[#This Row],[section]]</f>
        <v>SCHEDULE 7: REPORT ON SEGMENTED INFORMATION | 7.a</v>
      </c>
      <c r="N8464" s="10" t="str">
        <f t="shared" si="134"/>
        <v>SCHEDULE 7: REPORT ON SEGMENTED INFORMATION | 7.a | Aircraft and Freight Activities | Other income</v>
      </c>
    </row>
    <row r="8465" spans="1:14" hidden="1">
      <c r="A8465" t="s">
        <v>3</v>
      </c>
      <c r="B8465">
        <v>2011</v>
      </c>
      <c r="C8465" t="s">
        <v>204</v>
      </c>
      <c r="D8465" t="s">
        <v>209</v>
      </c>
      <c r="E8465" t="s">
        <v>81</v>
      </c>
      <c r="F8465" t="s">
        <v>323</v>
      </c>
      <c r="G8465">
        <v>17</v>
      </c>
      <c r="H8465" t="s">
        <v>151</v>
      </c>
      <c r="I8465">
        <v>2011</v>
      </c>
      <c r="J8465" t="s">
        <v>92</v>
      </c>
      <c r="K8465" t="s">
        <v>458</v>
      </c>
      <c r="L8465">
        <v>0</v>
      </c>
      <c r="M8465" s="10" t="str">
        <f>Data[[#This Row],[schedule]]&amp;" | "&amp;Data[[#This Row],[section]]</f>
        <v>SCHEDULE 7: REPORT ON SEGMENTED INFORMATION | 7.a</v>
      </c>
      <c r="N8465" s="10" t="str">
        <f t="shared" si="134"/>
        <v>SCHEDULE 7: REPORT ON SEGMENTED INFORMATION | 7.a | Airport Business | Other income</v>
      </c>
    </row>
    <row r="8466" spans="1:14" hidden="1">
      <c r="A8466" t="s">
        <v>3</v>
      </c>
      <c r="B8466">
        <v>2011</v>
      </c>
      <c r="C8466" t="s">
        <v>204</v>
      </c>
      <c r="D8466" t="s">
        <v>209</v>
      </c>
      <c r="E8466" t="s">
        <v>81</v>
      </c>
      <c r="F8466" t="s">
        <v>330</v>
      </c>
      <c r="G8466">
        <v>18</v>
      </c>
      <c r="H8466" t="s">
        <v>152</v>
      </c>
      <c r="I8466">
        <v>2011</v>
      </c>
      <c r="J8466" t="s">
        <v>92</v>
      </c>
      <c r="K8466" t="s">
        <v>3211</v>
      </c>
      <c r="L8466">
        <v>125020.98944886281</v>
      </c>
      <c r="M8466" s="10" t="str">
        <f>Data[[#This Row],[schedule]]&amp;" | "&amp;Data[[#This Row],[section]]</f>
        <v>SCHEDULE 7: REPORT ON SEGMENTED INFORMATION | 7.a</v>
      </c>
      <c r="N8466" s="10" t="str">
        <f t="shared" si="134"/>
        <v>SCHEDULE 7: REPORT ON SEGMENTED INFORMATION | 7.a | Specified Passenger Terminal Activities | Total regulatory income</v>
      </c>
    </row>
    <row r="8467" spans="1:14" hidden="1">
      <c r="A8467" t="s">
        <v>3</v>
      </c>
      <c r="B8467">
        <v>2011</v>
      </c>
      <c r="C8467" t="s">
        <v>204</v>
      </c>
      <c r="D8467" t="s">
        <v>209</v>
      </c>
      <c r="E8467" t="s">
        <v>81</v>
      </c>
      <c r="F8467" t="s">
        <v>321</v>
      </c>
      <c r="G8467">
        <v>18</v>
      </c>
      <c r="H8467" t="s">
        <v>152</v>
      </c>
      <c r="I8467">
        <v>2011</v>
      </c>
      <c r="J8467" t="s">
        <v>92</v>
      </c>
      <c r="K8467" t="s">
        <v>3212</v>
      </c>
      <c r="L8467">
        <v>74435.278100847616</v>
      </c>
      <c r="M8467" s="10" t="str">
        <f>Data[[#This Row],[schedule]]&amp;" | "&amp;Data[[#This Row],[section]]</f>
        <v>SCHEDULE 7: REPORT ON SEGMENTED INFORMATION | 7.a</v>
      </c>
      <c r="N8467" s="10" t="str">
        <f t="shared" si="134"/>
        <v>SCHEDULE 7: REPORT ON SEGMENTED INFORMATION | 7.a | Airfield Activities | Total regulatory income</v>
      </c>
    </row>
    <row r="8468" spans="1:14" hidden="1">
      <c r="A8468" t="s">
        <v>3</v>
      </c>
      <c r="B8468">
        <v>2011</v>
      </c>
      <c r="C8468" t="s">
        <v>204</v>
      </c>
      <c r="D8468" t="s">
        <v>209</v>
      </c>
      <c r="E8468" t="s">
        <v>81</v>
      </c>
      <c r="F8468" t="s">
        <v>322</v>
      </c>
      <c r="G8468">
        <v>18</v>
      </c>
      <c r="H8468" t="s">
        <v>152</v>
      </c>
      <c r="I8468">
        <v>2011</v>
      </c>
      <c r="J8468" t="s">
        <v>92</v>
      </c>
      <c r="K8468" t="s">
        <v>3213</v>
      </c>
      <c r="L8468">
        <v>10032.395124654</v>
      </c>
      <c r="M8468" s="10" t="str">
        <f>Data[[#This Row],[schedule]]&amp;" | "&amp;Data[[#This Row],[section]]</f>
        <v>SCHEDULE 7: REPORT ON SEGMENTED INFORMATION | 7.a</v>
      </c>
      <c r="N8468" s="10" t="str">
        <f t="shared" si="134"/>
        <v>SCHEDULE 7: REPORT ON SEGMENTED INFORMATION | 7.a | Aircraft and Freight Activities | Total regulatory income</v>
      </c>
    </row>
    <row r="8469" spans="1:14" hidden="1">
      <c r="A8469" t="s">
        <v>3</v>
      </c>
      <c r="B8469">
        <v>2011</v>
      </c>
      <c r="C8469" t="s">
        <v>204</v>
      </c>
      <c r="D8469" t="s">
        <v>209</v>
      </c>
      <c r="E8469" t="s">
        <v>81</v>
      </c>
      <c r="F8469" t="s">
        <v>323</v>
      </c>
      <c r="G8469">
        <v>18</v>
      </c>
      <c r="H8469" t="s">
        <v>152</v>
      </c>
      <c r="I8469">
        <v>2011</v>
      </c>
      <c r="J8469" t="s">
        <v>92</v>
      </c>
      <c r="K8469" t="s">
        <v>3158</v>
      </c>
      <c r="L8469">
        <v>209488.6626743644</v>
      </c>
      <c r="M8469" s="10" t="str">
        <f>Data[[#This Row],[schedule]]&amp;" | "&amp;Data[[#This Row],[section]]</f>
        <v>SCHEDULE 7: REPORT ON SEGMENTED INFORMATION | 7.a</v>
      </c>
      <c r="N8469" s="10" t="str">
        <f t="shared" ref="N8469:N8532" si="135">SUBSTITUTE(SUBSTITUTE(SUBSTITUTE(C8469&amp;" | "&amp;D8469&amp;" | "&amp;E8469&amp;" | "&amp;F8469&amp;" | "&amp;H8469," |  |  | "," | ")," |  |  | "," | ")," |  | "," | ")</f>
        <v>SCHEDULE 7: REPORT ON SEGMENTED INFORMATION | 7.a | Airport Business | Total regulatory income</v>
      </c>
    </row>
    <row r="8470" spans="1:14" hidden="1">
      <c r="A8470" t="s">
        <v>3</v>
      </c>
      <c r="B8470">
        <v>2011</v>
      </c>
      <c r="C8470" t="s">
        <v>204</v>
      </c>
      <c r="D8470" t="s">
        <v>209</v>
      </c>
      <c r="E8470" t="s">
        <v>81</v>
      </c>
      <c r="F8470" t="s">
        <v>330</v>
      </c>
      <c r="G8470">
        <v>20</v>
      </c>
      <c r="H8470" t="s">
        <v>79</v>
      </c>
      <c r="I8470">
        <v>2011</v>
      </c>
      <c r="J8470" t="s">
        <v>92</v>
      </c>
      <c r="K8470" t="s">
        <v>3214</v>
      </c>
      <c r="L8470">
        <v>50999.832923598282</v>
      </c>
      <c r="M8470" s="10" t="str">
        <f>Data[[#This Row],[schedule]]&amp;" | "&amp;Data[[#This Row],[section]]</f>
        <v>SCHEDULE 7: REPORT ON SEGMENTED INFORMATION | 7.a</v>
      </c>
      <c r="N8470" s="10" t="str">
        <f t="shared" si="135"/>
        <v>SCHEDULE 7: REPORT ON SEGMENTED INFORMATION | 7.a | Specified Passenger Terminal Activities | Total operational expenditure</v>
      </c>
    </row>
    <row r="8471" spans="1:14" hidden="1">
      <c r="A8471" t="s">
        <v>3</v>
      </c>
      <c r="B8471">
        <v>2011</v>
      </c>
      <c r="C8471" t="s">
        <v>204</v>
      </c>
      <c r="D8471" t="s">
        <v>209</v>
      </c>
      <c r="E8471" t="s">
        <v>81</v>
      </c>
      <c r="F8471" t="s">
        <v>321</v>
      </c>
      <c r="G8471">
        <v>20</v>
      </c>
      <c r="H8471" t="s">
        <v>79</v>
      </c>
      <c r="I8471">
        <v>2011</v>
      </c>
      <c r="J8471" t="s">
        <v>92</v>
      </c>
      <c r="K8471" t="s">
        <v>3215</v>
      </c>
      <c r="L8471">
        <v>20467.87989782733</v>
      </c>
      <c r="M8471" s="10" t="str">
        <f>Data[[#This Row],[schedule]]&amp;" | "&amp;Data[[#This Row],[section]]</f>
        <v>SCHEDULE 7: REPORT ON SEGMENTED INFORMATION | 7.a</v>
      </c>
      <c r="N8471" s="10" t="str">
        <f t="shared" si="135"/>
        <v>SCHEDULE 7: REPORT ON SEGMENTED INFORMATION | 7.a | Airfield Activities | Total operational expenditure</v>
      </c>
    </row>
    <row r="8472" spans="1:14" hidden="1">
      <c r="A8472" t="s">
        <v>3</v>
      </c>
      <c r="B8472">
        <v>2011</v>
      </c>
      <c r="C8472" t="s">
        <v>204</v>
      </c>
      <c r="D8472" t="s">
        <v>209</v>
      </c>
      <c r="E8472" t="s">
        <v>81</v>
      </c>
      <c r="F8472" t="s">
        <v>322</v>
      </c>
      <c r="G8472">
        <v>20</v>
      </c>
      <c r="H8472" t="s">
        <v>79</v>
      </c>
      <c r="I8472">
        <v>2011</v>
      </c>
      <c r="J8472" t="s">
        <v>92</v>
      </c>
      <c r="K8472" t="s">
        <v>3107</v>
      </c>
      <c r="L8472">
        <v>2627.1137311478769</v>
      </c>
      <c r="M8472" s="10" t="str">
        <f>Data[[#This Row],[schedule]]&amp;" | "&amp;Data[[#This Row],[section]]</f>
        <v>SCHEDULE 7: REPORT ON SEGMENTED INFORMATION | 7.a</v>
      </c>
      <c r="N8472" s="10" t="str">
        <f t="shared" si="135"/>
        <v>SCHEDULE 7: REPORT ON SEGMENTED INFORMATION | 7.a | Aircraft and Freight Activities | Total operational expenditure</v>
      </c>
    </row>
    <row r="8473" spans="1:14" hidden="1">
      <c r="A8473" t="s">
        <v>3</v>
      </c>
      <c r="B8473">
        <v>2011</v>
      </c>
      <c r="C8473" t="s">
        <v>204</v>
      </c>
      <c r="D8473" t="s">
        <v>209</v>
      </c>
      <c r="E8473" t="s">
        <v>81</v>
      </c>
      <c r="F8473" t="s">
        <v>323</v>
      </c>
      <c r="G8473">
        <v>20</v>
      </c>
      <c r="H8473" t="s">
        <v>79</v>
      </c>
      <c r="I8473">
        <v>2011</v>
      </c>
      <c r="J8473" t="s">
        <v>92</v>
      </c>
      <c r="K8473" t="s">
        <v>3161</v>
      </c>
      <c r="L8473">
        <v>74094.82655257349</v>
      </c>
      <c r="M8473" s="10" t="str">
        <f>Data[[#This Row],[schedule]]&amp;" | "&amp;Data[[#This Row],[section]]</f>
        <v>SCHEDULE 7: REPORT ON SEGMENTED INFORMATION | 7.a</v>
      </c>
      <c r="N8473" s="10" t="str">
        <f t="shared" si="135"/>
        <v>SCHEDULE 7: REPORT ON SEGMENTED INFORMATION | 7.a | Airport Business | Total operational expenditure</v>
      </c>
    </row>
    <row r="8474" spans="1:14" hidden="1">
      <c r="A8474" t="s">
        <v>3</v>
      </c>
      <c r="B8474">
        <v>2011</v>
      </c>
      <c r="C8474" t="s">
        <v>204</v>
      </c>
      <c r="D8474" t="s">
        <v>209</v>
      </c>
      <c r="E8474" t="s">
        <v>81</v>
      </c>
      <c r="F8474" t="s">
        <v>330</v>
      </c>
      <c r="G8474">
        <v>22</v>
      </c>
      <c r="H8474" t="s">
        <v>155</v>
      </c>
      <c r="I8474">
        <v>2011</v>
      </c>
      <c r="J8474" t="s">
        <v>92</v>
      </c>
      <c r="K8474" t="s">
        <v>3216</v>
      </c>
      <c r="L8474">
        <v>26951.50517184622</v>
      </c>
      <c r="M8474" s="10" t="str">
        <f>Data[[#This Row],[schedule]]&amp;" | "&amp;Data[[#This Row],[section]]</f>
        <v>SCHEDULE 7: REPORT ON SEGMENTED INFORMATION | 7.a</v>
      </c>
      <c r="N8474" s="10" t="str">
        <f t="shared" si="135"/>
        <v>SCHEDULE 7: REPORT ON SEGMENTED INFORMATION | 7.a | Specified Passenger Terminal Activities | Regulatory depreciation</v>
      </c>
    </row>
    <row r="8475" spans="1:14" hidden="1">
      <c r="A8475" t="s">
        <v>3</v>
      </c>
      <c r="B8475">
        <v>2011</v>
      </c>
      <c r="C8475" t="s">
        <v>204</v>
      </c>
      <c r="D8475" t="s">
        <v>209</v>
      </c>
      <c r="E8475" t="s">
        <v>81</v>
      </c>
      <c r="F8475" t="s">
        <v>321</v>
      </c>
      <c r="G8475">
        <v>22</v>
      </c>
      <c r="H8475" t="s">
        <v>155</v>
      </c>
      <c r="I8475">
        <v>2011</v>
      </c>
      <c r="J8475" t="s">
        <v>92</v>
      </c>
      <c r="K8475" t="s">
        <v>3217</v>
      </c>
      <c r="L8475">
        <v>15514.20647423658</v>
      </c>
      <c r="M8475" s="10" t="str">
        <f>Data[[#This Row],[schedule]]&amp;" | "&amp;Data[[#This Row],[section]]</f>
        <v>SCHEDULE 7: REPORT ON SEGMENTED INFORMATION | 7.a</v>
      </c>
      <c r="N8475" s="10" t="str">
        <f t="shared" si="135"/>
        <v>SCHEDULE 7: REPORT ON SEGMENTED INFORMATION | 7.a | Airfield Activities | Regulatory depreciation</v>
      </c>
    </row>
    <row r="8476" spans="1:14" hidden="1">
      <c r="A8476" t="s">
        <v>3</v>
      </c>
      <c r="B8476">
        <v>2011</v>
      </c>
      <c r="C8476" t="s">
        <v>204</v>
      </c>
      <c r="D8476" t="s">
        <v>209</v>
      </c>
      <c r="E8476" t="s">
        <v>81</v>
      </c>
      <c r="F8476" t="s">
        <v>322</v>
      </c>
      <c r="G8476">
        <v>22</v>
      </c>
      <c r="H8476" t="s">
        <v>155</v>
      </c>
      <c r="I8476">
        <v>2011</v>
      </c>
      <c r="J8476" t="s">
        <v>92</v>
      </c>
      <c r="K8476" t="s">
        <v>3218</v>
      </c>
      <c r="L8476">
        <v>1289.920462982612</v>
      </c>
      <c r="M8476" s="10" t="str">
        <f>Data[[#This Row],[schedule]]&amp;" | "&amp;Data[[#This Row],[section]]</f>
        <v>SCHEDULE 7: REPORT ON SEGMENTED INFORMATION | 7.a</v>
      </c>
      <c r="N8476" s="10" t="str">
        <f t="shared" si="135"/>
        <v>SCHEDULE 7: REPORT ON SEGMENTED INFORMATION | 7.a | Aircraft and Freight Activities | Regulatory depreciation</v>
      </c>
    </row>
    <row r="8477" spans="1:14" hidden="1">
      <c r="A8477" t="s">
        <v>3</v>
      </c>
      <c r="B8477">
        <v>2011</v>
      </c>
      <c r="C8477" t="s">
        <v>204</v>
      </c>
      <c r="D8477" t="s">
        <v>209</v>
      </c>
      <c r="E8477" t="s">
        <v>81</v>
      </c>
      <c r="F8477" t="s">
        <v>323</v>
      </c>
      <c r="G8477">
        <v>22</v>
      </c>
      <c r="H8477" t="s">
        <v>155</v>
      </c>
      <c r="I8477">
        <v>2011</v>
      </c>
      <c r="J8477" t="s">
        <v>92</v>
      </c>
      <c r="K8477" t="s">
        <v>3168</v>
      </c>
      <c r="L8477">
        <v>43755.632109065416</v>
      </c>
      <c r="M8477" s="10" t="str">
        <f>Data[[#This Row],[schedule]]&amp;" | "&amp;Data[[#This Row],[section]]</f>
        <v>SCHEDULE 7: REPORT ON SEGMENTED INFORMATION | 7.a</v>
      </c>
      <c r="N8477" s="10" t="str">
        <f t="shared" si="135"/>
        <v>SCHEDULE 7: REPORT ON SEGMENTED INFORMATION | 7.a | Airport Business | Regulatory depreciation</v>
      </c>
    </row>
    <row r="8478" spans="1:14" hidden="1">
      <c r="A8478" t="s">
        <v>3</v>
      </c>
      <c r="B8478">
        <v>2011</v>
      </c>
      <c r="C8478" t="s">
        <v>204</v>
      </c>
      <c r="D8478" t="s">
        <v>209</v>
      </c>
      <c r="E8478" t="s">
        <v>81</v>
      </c>
      <c r="F8478" t="s">
        <v>330</v>
      </c>
      <c r="G8478">
        <v>24</v>
      </c>
      <c r="H8478" t="s">
        <v>158</v>
      </c>
      <c r="I8478">
        <v>2011</v>
      </c>
      <c r="J8478" t="s">
        <v>92</v>
      </c>
      <c r="K8478" t="s">
        <v>3219</v>
      </c>
      <c r="L8478">
        <v>16366.706499338559</v>
      </c>
      <c r="M8478" s="10" t="str">
        <f>Data[[#This Row],[schedule]]&amp;" | "&amp;Data[[#This Row],[section]]</f>
        <v>SCHEDULE 7: REPORT ON SEGMENTED INFORMATION | 7.a</v>
      </c>
      <c r="N8478" s="10" t="str">
        <f t="shared" si="135"/>
        <v>SCHEDULE 7: REPORT ON SEGMENTED INFORMATION | 7.a | Specified Passenger Terminal Activities | Total revaluations</v>
      </c>
    </row>
    <row r="8479" spans="1:14" hidden="1">
      <c r="A8479" t="s">
        <v>3</v>
      </c>
      <c r="B8479">
        <v>2011</v>
      </c>
      <c r="C8479" t="s">
        <v>204</v>
      </c>
      <c r="D8479" t="s">
        <v>209</v>
      </c>
      <c r="E8479" t="s">
        <v>81</v>
      </c>
      <c r="F8479" t="s">
        <v>321</v>
      </c>
      <c r="G8479">
        <v>24</v>
      </c>
      <c r="H8479" t="s">
        <v>158</v>
      </c>
      <c r="I8479">
        <v>2011</v>
      </c>
      <c r="J8479" t="s">
        <v>92</v>
      </c>
      <c r="K8479" t="s">
        <v>3220</v>
      </c>
      <c r="L8479">
        <v>52458.958784900009</v>
      </c>
      <c r="M8479" s="10" t="str">
        <f>Data[[#This Row],[schedule]]&amp;" | "&amp;Data[[#This Row],[section]]</f>
        <v>SCHEDULE 7: REPORT ON SEGMENTED INFORMATION | 7.a</v>
      </c>
      <c r="N8479" s="10" t="str">
        <f t="shared" si="135"/>
        <v>SCHEDULE 7: REPORT ON SEGMENTED INFORMATION | 7.a | Airfield Activities | Total revaluations</v>
      </c>
    </row>
    <row r="8480" spans="1:14" hidden="1">
      <c r="A8480" t="s">
        <v>3</v>
      </c>
      <c r="B8480">
        <v>2011</v>
      </c>
      <c r="C8480" t="s">
        <v>204</v>
      </c>
      <c r="D8480" t="s">
        <v>209</v>
      </c>
      <c r="E8480" t="s">
        <v>81</v>
      </c>
      <c r="F8480" t="s">
        <v>322</v>
      </c>
      <c r="G8480">
        <v>24</v>
      </c>
      <c r="H8480" t="s">
        <v>158</v>
      </c>
      <c r="I8480">
        <v>2011</v>
      </c>
      <c r="J8480" t="s">
        <v>92</v>
      </c>
      <c r="K8480" t="s">
        <v>3221</v>
      </c>
      <c r="L8480">
        <v>6602.9775249155964</v>
      </c>
      <c r="M8480" s="10" t="str">
        <f>Data[[#This Row],[schedule]]&amp;" | "&amp;Data[[#This Row],[section]]</f>
        <v>SCHEDULE 7: REPORT ON SEGMENTED INFORMATION | 7.a</v>
      </c>
      <c r="N8480" s="10" t="str">
        <f t="shared" si="135"/>
        <v>SCHEDULE 7: REPORT ON SEGMENTED INFORMATION | 7.a | Aircraft and Freight Activities | Total revaluations</v>
      </c>
    </row>
    <row r="8481" spans="1:14" hidden="1">
      <c r="A8481" t="s">
        <v>3</v>
      </c>
      <c r="B8481">
        <v>2011</v>
      </c>
      <c r="C8481" t="s">
        <v>204</v>
      </c>
      <c r="D8481" t="s">
        <v>209</v>
      </c>
      <c r="E8481" t="s">
        <v>81</v>
      </c>
      <c r="F8481" t="s">
        <v>323</v>
      </c>
      <c r="G8481">
        <v>24</v>
      </c>
      <c r="H8481" t="s">
        <v>158</v>
      </c>
      <c r="I8481">
        <v>2011</v>
      </c>
      <c r="J8481" t="s">
        <v>92</v>
      </c>
      <c r="K8481" t="s">
        <v>3222</v>
      </c>
      <c r="L8481">
        <v>75428.64280915416</v>
      </c>
      <c r="M8481" s="10" t="str">
        <f>Data[[#This Row],[schedule]]&amp;" | "&amp;Data[[#This Row],[section]]</f>
        <v>SCHEDULE 7: REPORT ON SEGMENTED INFORMATION | 7.a</v>
      </c>
      <c r="N8481" s="10" t="str">
        <f t="shared" si="135"/>
        <v>SCHEDULE 7: REPORT ON SEGMENTED INFORMATION | 7.a | Airport Business | Total revaluations</v>
      </c>
    </row>
    <row r="8482" spans="1:14" hidden="1">
      <c r="A8482" t="s">
        <v>3</v>
      </c>
      <c r="B8482">
        <v>2011</v>
      </c>
      <c r="C8482" t="s">
        <v>204</v>
      </c>
      <c r="D8482" t="s">
        <v>209</v>
      </c>
      <c r="E8482" t="s">
        <v>81</v>
      </c>
      <c r="F8482" t="s">
        <v>330</v>
      </c>
      <c r="G8482">
        <v>26</v>
      </c>
      <c r="H8482" t="s">
        <v>160</v>
      </c>
      <c r="I8482">
        <v>2011</v>
      </c>
      <c r="J8482" t="s">
        <v>92</v>
      </c>
      <c r="K8482" t="s">
        <v>3223</v>
      </c>
      <c r="L8482">
        <v>33.152075169937739</v>
      </c>
      <c r="M8482" s="10" t="str">
        <f>Data[[#This Row],[schedule]]&amp;" | "&amp;Data[[#This Row],[section]]</f>
        <v>SCHEDULE 7: REPORT ON SEGMENTED INFORMATION | 7.a</v>
      </c>
      <c r="N8482" s="10" t="str">
        <f t="shared" si="135"/>
        <v>SCHEDULE 7: REPORT ON SEGMENTED INFORMATION | 7.a | Specified Passenger Terminal Activities | Allowance for long term credit spread</v>
      </c>
    </row>
    <row r="8483" spans="1:14" hidden="1">
      <c r="A8483" t="s">
        <v>3</v>
      </c>
      <c r="B8483">
        <v>2011</v>
      </c>
      <c r="C8483" t="s">
        <v>204</v>
      </c>
      <c r="D8483" t="s">
        <v>209</v>
      </c>
      <c r="E8483" t="s">
        <v>81</v>
      </c>
      <c r="F8483" t="s">
        <v>321</v>
      </c>
      <c r="G8483">
        <v>26</v>
      </c>
      <c r="H8483" t="s">
        <v>160</v>
      </c>
      <c r="I8483">
        <v>2011</v>
      </c>
      <c r="J8483" t="s">
        <v>92</v>
      </c>
      <c r="K8483" t="s">
        <v>3224</v>
      </c>
      <c r="L8483">
        <v>44.144852758854903</v>
      </c>
      <c r="M8483" s="10" t="str">
        <f>Data[[#This Row],[schedule]]&amp;" | "&amp;Data[[#This Row],[section]]</f>
        <v>SCHEDULE 7: REPORT ON SEGMENTED INFORMATION | 7.a</v>
      </c>
      <c r="N8483" s="10" t="str">
        <f t="shared" si="135"/>
        <v>SCHEDULE 7: REPORT ON SEGMENTED INFORMATION | 7.a | Airfield Activities | Allowance for long term credit spread</v>
      </c>
    </row>
    <row r="8484" spans="1:14" hidden="1">
      <c r="A8484" t="s">
        <v>3</v>
      </c>
      <c r="B8484">
        <v>2011</v>
      </c>
      <c r="C8484" t="s">
        <v>204</v>
      </c>
      <c r="D8484" t="s">
        <v>209</v>
      </c>
      <c r="E8484" t="s">
        <v>81</v>
      </c>
      <c r="F8484" t="s">
        <v>322</v>
      </c>
      <c r="G8484">
        <v>26</v>
      </c>
      <c r="H8484" t="s">
        <v>160</v>
      </c>
      <c r="I8484">
        <v>2011</v>
      </c>
      <c r="J8484" t="s">
        <v>92</v>
      </c>
      <c r="K8484" t="s">
        <v>3225</v>
      </c>
      <c r="L8484">
        <v>4.4261357174555327</v>
      </c>
      <c r="M8484" s="10" t="str">
        <f>Data[[#This Row],[schedule]]&amp;" | "&amp;Data[[#This Row],[section]]</f>
        <v>SCHEDULE 7: REPORT ON SEGMENTED INFORMATION | 7.a</v>
      </c>
      <c r="N8484" s="10" t="str">
        <f t="shared" si="135"/>
        <v>SCHEDULE 7: REPORT ON SEGMENTED INFORMATION | 7.a | Aircraft and Freight Activities | Allowance for long term credit spread</v>
      </c>
    </row>
    <row r="8485" spans="1:14" hidden="1">
      <c r="A8485" t="s">
        <v>3</v>
      </c>
      <c r="B8485">
        <v>2011</v>
      </c>
      <c r="C8485" t="s">
        <v>204</v>
      </c>
      <c r="D8485" t="s">
        <v>209</v>
      </c>
      <c r="E8485" t="s">
        <v>81</v>
      </c>
      <c r="F8485" t="s">
        <v>323</v>
      </c>
      <c r="G8485">
        <v>26</v>
      </c>
      <c r="H8485" t="s">
        <v>160</v>
      </c>
      <c r="I8485">
        <v>2011</v>
      </c>
      <c r="J8485" t="s">
        <v>92</v>
      </c>
      <c r="K8485" t="s">
        <v>3226</v>
      </c>
      <c r="L8485">
        <v>81.723063646248164</v>
      </c>
      <c r="M8485" s="10" t="str">
        <f>Data[[#This Row],[schedule]]&amp;" | "&amp;Data[[#This Row],[section]]</f>
        <v>SCHEDULE 7: REPORT ON SEGMENTED INFORMATION | 7.a</v>
      </c>
      <c r="N8485" s="10" t="str">
        <f t="shared" si="135"/>
        <v>SCHEDULE 7: REPORT ON SEGMENTED INFORMATION | 7.a | Airport Business | Allowance for long term credit spread</v>
      </c>
    </row>
    <row r="8486" spans="1:14" hidden="1">
      <c r="A8486" t="s">
        <v>3</v>
      </c>
      <c r="B8486">
        <v>2011</v>
      </c>
      <c r="C8486" t="s">
        <v>204</v>
      </c>
      <c r="D8486" t="s">
        <v>209</v>
      </c>
      <c r="E8486" t="s">
        <v>81</v>
      </c>
      <c r="F8486" t="s">
        <v>330</v>
      </c>
      <c r="G8486">
        <v>28</v>
      </c>
      <c r="H8486" t="s">
        <v>162</v>
      </c>
      <c r="I8486">
        <v>2011</v>
      </c>
      <c r="J8486" t="s">
        <v>92</v>
      </c>
      <c r="K8486" t="s">
        <v>3227</v>
      </c>
      <c r="L8486">
        <v>12327.768010324529</v>
      </c>
      <c r="M8486" s="10" t="str">
        <f>Data[[#This Row],[schedule]]&amp;" | "&amp;Data[[#This Row],[section]]</f>
        <v>SCHEDULE 7: REPORT ON SEGMENTED INFORMATION | 7.a</v>
      </c>
      <c r="N8486" s="10" t="str">
        <f t="shared" si="135"/>
        <v>SCHEDULE 7: REPORT ON SEGMENTED INFORMATION | 7.a | Specified Passenger Terminal Activities | Regulatory tax allowance</v>
      </c>
    </row>
    <row r="8487" spans="1:14" hidden="1">
      <c r="A8487" t="s">
        <v>3</v>
      </c>
      <c r="B8487">
        <v>2011</v>
      </c>
      <c r="C8487" t="s">
        <v>204</v>
      </c>
      <c r="D8487" t="s">
        <v>209</v>
      </c>
      <c r="E8487" t="s">
        <v>81</v>
      </c>
      <c r="F8487" t="s">
        <v>321</v>
      </c>
      <c r="G8487">
        <v>28</v>
      </c>
      <c r="H8487" t="s">
        <v>162</v>
      </c>
      <c r="I8487">
        <v>2011</v>
      </c>
      <c r="J8487" t="s">
        <v>92</v>
      </c>
      <c r="K8487" t="s">
        <v>3228</v>
      </c>
      <c r="L8487">
        <v>11027.27693119164</v>
      </c>
      <c r="M8487" s="10" t="str">
        <f>Data[[#This Row],[schedule]]&amp;" | "&amp;Data[[#This Row],[section]]</f>
        <v>SCHEDULE 7: REPORT ON SEGMENTED INFORMATION | 7.a</v>
      </c>
      <c r="N8487" s="10" t="str">
        <f t="shared" si="135"/>
        <v>SCHEDULE 7: REPORT ON SEGMENTED INFORMATION | 7.a | Airfield Activities | Regulatory tax allowance</v>
      </c>
    </row>
    <row r="8488" spans="1:14" hidden="1">
      <c r="A8488" t="s">
        <v>3</v>
      </c>
      <c r="B8488">
        <v>2011</v>
      </c>
      <c r="C8488" t="s">
        <v>204</v>
      </c>
      <c r="D8488" t="s">
        <v>209</v>
      </c>
      <c r="E8488" t="s">
        <v>81</v>
      </c>
      <c r="F8488" t="s">
        <v>322</v>
      </c>
      <c r="G8488">
        <v>28</v>
      </c>
      <c r="H8488" t="s">
        <v>162</v>
      </c>
      <c r="I8488">
        <v>2011</v>
      </c>
      <c r="J8488" t="s">
        <v>92</v>
      </c>
      <c r="K8488" t="s">
        <v>3229</v>
      </c>
      <c r="L8488">
        <v>1655.383657301443</v>
      </c>
      <c r="M8488" s="10" t="str">
        <f>Data[[#This Row],[schedule]]&amp;" | "&amp;Data[[#This Row],[section]]</f>
        <v>SCHEDULE 7: REPORT ON SEGMENTED INFORMATION | 7.a</v>
      </c>
      <c r="N8488" s="10" t="str">
        <f t="shared" si="135"/>
        <v>SCHEDULE 7: REPORT ON SEGMENTED INFORMATION | 7.a | Aircraft and Freight Activities | Regulatory tax allowance</v>
      </c>
    </row>
    <row r="8489" spans="1:14" hidden="1">
      <c r="A8489" t="s">
        <v>3</v>
      </c>
      <c r="B8489">
        <v>2011</v>
      </c>
      <c r="C8489" t="s">
        <v>204</v>
      </c>
      <c r="D8489" t="s">
        <v>209</v>
      </c>
      <c r="E8489" t="s">
        <v>81</v>
      </c>
      <c r="F8489" t="s">
        <v>323</v>
      </c>
      <c r="G8489">
        <v>28</v>
      </c>
      <c r="H8489" t="s">
        <v>162</v>
      </c>
      <c r="I8489">
        <v>2011</v>
      </c>
      <c r="J8489" t="s">
        <v>92</v>
      </c>
      <c r="K8489" t="s">
        <v>3230</v>
      </c>
      <c r="L8489">
        <v>25010.42859881762</v>
      </c>
      <c r="M8489" s="10" t="str">
        <f>Data[[#This Row],[schedule]]&amp;" | "&amp;Data[[#This Row],[section]]</f>
        <v>SCHEDULE 7: REPORT ON SEGMENTED INFORMATION | 7.a</v>
      </c>
      <c r="N8489" s="10" t="str">
        <f t="shared" si="135"/>
        <v>SCHEDULE 7: REPORT ON SEGMENTED INFORMATION | 7.a | Airport Business | Regulatory tax allowance</v>
      </c>
    </row>
    <row r="8490" spans="1:14" hidden="1">
      <c r="A8490" t="s">
        <v>3</v>
      </c>
      <c r="B8490">
        <v>2011</v>
      </c>
      <c r="C8490" t="s">
        <v>204</v>
      </c>
      <c r="D8490" t="s">
        <v>209</v>
      </c>
      <c r="E8490" t="s">
        <v>81</v>
      </c>
      <c r="F8490" t="s">
        <v>330</v>
      </c>
      <c r="G8490">
        <v>30</v>
      </c>
      <c r="H8490" t="s">
        <v>268</v>
      </c>
      <c r="I8490">
        <v>2011</v>
      </c>
      <c r="J8490" t="s">
        <v>92</v>
      </c>
      <c r="K8490" t="s">
        <v>3231</v>
      </c>
      <c r="L8490">
        <v>51075.437767262381</v>
      </c>
      <c r="M8490" s="10" t="str">
        <f>Data[[#This Row],[schedule]]&amp;" | "&amp;Data[[#This Row],[section]]</f>
        <v>SCHEDULE 7: REPORT ON SEGMENTED INFORMATION | 7.a</v>
      </c>
      <c r="N8490" s="10" t="str">
        <f t="shared" si="135"/>
        <v xml:space="preserve">SCHEDULE 7: REPORT ON SEGMENTED INFORMATION | 7.a | Specified Passenger Terminal Activities | Regulatory profit/ loss </v>
      </c>
    </row>
    <row r="8491" spans="1:14" hidden="1">
      <c r="A8491" t="s">
        <v>3</v>
      </c>
      <c r="B8491">
        <v>2011</v>
      </c>
      <c r="C8491" t="s">
        <v>204</v>
      </c>
      <c r="D8491" t="s">
        <v>209</v>
      </c>
      <c r="E8491" t="s">
        <v>81</v>
      </c>
      <c r="F8491" t="s">
        <v>321</v>
      </c>
      <c r="G8491">
        <v>30</v>
      </c>
      <c r="H8491" t="s">
        <v>268</v>
      </c>
      <c r="I8491">
        <v>2011</v>
      </c>
      <c r="J8491" t="s">
        <v>92</v>
      </c>
      <c r="K8491" t="s">
        <v>3232</v>
      </c>
      <c r="L8491">
        <v>79840.728729733237</v>
      </c>
      <c r="M8491" s="10" t="str">
        <f>Data[[#This Row],[schedule]]&amp;" | "&amp;Data[[#This Row],[section]]</f>
        <v>SCHEDULE 7: REPORT ON SEGMENTED INFORMATION | 7.a</v>
      </c>
      <c r="N8491" s="10" t="str">
        <f t="shared" si="135"/>
        <v xml:space="preserve">SCHEDULE 7: REPORT ON SEGMENTED INFORMATION | 7.a | Airfield Activities | Regulatory profit/ loss </v>
      </c>
    </row>
    <row r="8492" spans="1:14" hidden="1">
      <c r="A8492" t="s">
        <v>3</v>
      </c>
      <c r="B8492">
        <v>2011</v>
      </c>
      <c r="C8492" t="s">
        <v>204</v>
      </c>
      <c r="D8492" t="s">
        <v>209</v>
      </c>
      <c r="E8492" t="s">
        <v>81</v>
      </c>
      <c r="F8492" t="s">
        <v>322</v>
      </c>
      <c r="G8492">
        <v>30</v>
      </c>
      <c r="H8492" t="s">
        <v>268</v>
      </c>
      <c r="I8492">
        <v>2011</v>
      </c>
      <c r="J8492" t="s">
        <v>92</v>
      </c>
      <c r="K8492" t="s">
        <v>3233</v>
      </c>
      <c r="L8492">
        <v>11058.528662420211</v>
      </c>
      <c r="M8492" s="10" t="str">
        <f>Data[[#This Row],[schedule]]&amp;" | "&amp;Data[[#This Row],[section]]</f>
        <v>SCHEDULE 7: REPORT ON SEGMENTED INFORMATION | 7.a</v>
      </c>
      <c r="N8492" s="10" t="str">
        <f t="shared" si="135"/>
        <v xml:space="preserve">SCHEDULE 7: REPORT ON SEGMENTED INFORMATION | 7.a | Aircraft and Freight Activities | Regulatory profit/ loss </v>
      </c>
    </row>
    <row r="8493" spans="1:14" hidden="1">
      <c r="A8493" t="s">
        <v>3</v>
      </c>
      <c r="B8493">
        <v>2011</v>
      </c>
      <c r="C8493" t="s">
        <v>204</v>
      </c>
      <c r="D8493" t="s">
        <v>209</v>
      </c>
      <c r="E8493" t="s">
        <v>81</v>
      </c>
      <c r="F8493" t="s">
        <v>323</v>
      </c>
      <c r="G8493">
        <v>30</v>
      </c>
      <c r="H8493" t="s">
        <v>268</v>
      </c>
      <c r="I8493">
        <v>2011</v>
      </c>
      <c r="J8493" t="s">
        <v>92</v>
      </c>
      <c r="K8493" t="s">
        <v>3234</v>
      </c>
      <c r="L8493">
        <v>141974.6951594158</v>
      </c>
      <c r="M8493" s="10" t="str">
        <f>Data[[#This Row],[schedule]]&amp;" | "&amp;Data[[#This Row],[section]]</f>
        <v>SCHEDULE 7: REPORT ON SEGMENTED INFORMATION | 7.a</v>
      </c>
      <c r="N8493" s="10" t="str">
        <f t="shared" si="135"/>
        <v xml:space="preserve">SCHEDULE 7: REPORT ON SEGMENTED INFORMATION | 7.a | Airport Business | Regulatory profit/ loss </v>
      </c>
    </row>
    <row r="8494" spans="1:14" hidden="1">
      <c r="A8494" t="s">
        <v>3</v>
      </c>
      <c r="B8494">
        <v>2011</v>
      </c>
      <c r="C8494" t="s">
        <v>204</v>
      </c>
      <c r="D8494" t="s">
        <v>209</v>
      </c>
      <c r="E8494" t="s">
        <v>81</v>
      </c>
      <c r="F8494" t="s">
        <v>330</v>
      </c>
      <c r="G8494">
        <v>32</v>
      </c>
      <c r="H8494" t="s">
        <v>127</v>
      </c>
      <c r="I8494">
        <v>2011</v>
      </c>
      <c r="J8494" t="s">
        <v>92</v>
      </c>
      <c r="K8494" t="s">
        <v>3235</v>
      </c>
      <c r="L8494">
        <v>442883.52868240903</v>
      </c>
      <c r="M8494" s="10" t="str">
        <f>Data[[#This Row],[schedule]]&amp;" | "&amp;Data[[#This Row],[section]]</f>
        <v>SCHEDULE 7: REPORT ON SEGMENTED INFORMATION | 7.a</v>
      </c>
      <c r="N8494" s="10" t="str">
        <f t="shared" si="135"/>
        <v>SCHEDULE 7: REPORT ON SEGMENTED INFORMATION | 7.a | Specified Passenger Terminal Activities | Regulatory investment value</v>
      </c>
    </row>
    <row r="8495" spans="1:14" hidden="1">
      <c r="A8495" t="s">
        <v>3</v>
      </c>
      <c r="B8495">
        <v>2011</v>
      </c>
      <c r="C8495" t="s">
        <v>204</v>
      </c>
      <c r="D8495" t="s">
        <v>209</v>
      </c>
      <c r="E8495" t="s">
        <v>81</v>
      </c>
      <c r="F8495" t="s">
        <v>321</v>
      </c>
      <c r="G8495">
        <v>32</v>
      </c>
      <c r="H8495" t="s">
        <v>127</v>
      </c>
      <c r="I8495">
        <v>2011</v>
      </c>
      <c r="J8495" t="s">
        <v>92</v>
      </c>
      <c r="K8495" t="s">
        <v>3236</v>
      </c>
      <c r="L8495">
        <v>589737.68799655372</v>
      </c>
      <c r="M8495" s="10" t="str">
        <f>Data[[#This Row],[schedule]]&amp;" | "&amp;Data[[#This Row],[section]]</f>
        <v>SCHEDULE 7: REPORT ON SEGMENTED INFORMATION | 7.a</v>
      </c>
      <c r="N8495" s="10" t="str">
        <f t="shared" si="135"/>
        <v>SCHEDULE 7: REPORT ON SEGMENTED INFORMATION | 7.a | Airfield Activities | Regulatory investment value</v>
      </c>
    </row>
    <row r="8496" spans="1:14" hidden="1">
      <c r="A8496" t="s">
        <v>3</v>
      </c>
      <c r="B8496">
        <v>2011</v>
      </c>
      <c r="C8496" t="s">
        <v>204</v>
      </c>
      <c r="D8496" t="s">
        <v>209</v>
      </c>
      <c r="E8496" t="s">
        <v>81</v>
      </c>
      <c r="F8496" t="s">
        <v>322</v>
      </c>
      <c r="G8496">
        <v>32</v>
      </c>
      <c r="H8496" t="s">
        <v>127</v>
      </c>
      <c r="I8496">
        <v>2011</v>
      </c>
      <c r="J8496" t="s">
        <v>92</v>
      </c>
      <c r="K8496" t="s">
        <v>3237</v>
      </c>
      <c r="L8496">
        <v>59129.408790419147</v>
      </c>
      <c r="M8496" s="10" t="str">
        <f>Data[[#This Row],[schedule]]&amp;" | "&amp;Data[[#This Row],[section]]</f>
        <v>SCHEDULE 7: REPORT ON SEGMENTED INFORMATION | 7.a</v>
      </c>
      <c r="N8496" s="10" t="str">
        <f t="shared" si="135"/>
        <v>SCHEDULE 7: REPORT ON SEGMENTED INFORMATION | 7.a | Aircraft and Freight Activities | Regulatory investment value</v>
      </c>
    </row>
    <row r="8497" spans="1:14" hidden="1">
      <c r="A8497" t="s">
        <v>3</v>
      </c>
      <c r="B8497">
        <v>2011</v>
      </c>
      <c r="C8497" t="s">
        <v>204</v>
      </c>
      <c r="D8497" t="s">
        <v>209</v>
      </c>
      <c r="E8497" t="s">
        <v>81</v>
      </c>
      <c r="F8497" t="s">
        <v>323</v>
      </c>
      <c r="G8497">
        <v>32</v>
      </c>
      <c r="H8497" t="s">
        <v>127</v>
      </c>
      <c r="I8497">
        <v>2011</v>
      </c>
      <c r="J8497" t="s">
        <v>92</v>
      </c>
      <c r="K8497" t="s">
        <v>782</v>
      </c>
      <c r="L8497">
        <v>1091750.6254693819</v>
      </c>
      <c r="M8497" s="10" t="str">
        <f>Data[[#This Row],[schedule]]&amp;" | "&amp;Data[[#This Row],[section]]</f>
        <v>SCHEDULE 7: REPORT ON SEGMENTED INFORMATION | 7.a</v>
      </c>
      <c r="N8497" s="10" t="str">
        <f t="shared" si="135"/>
        <v>SCHEDULE 7: REPORT ON SEGMENTED INFORMATION | 7.a | Airport Business | Regulatory investment value</v>
      </c>
    </row>
    <row r="8498" spans="1:14" hidden="1">
      <c r="A8498" t="s">
        <v>3</v>
      </c>
      <c r="B8498">
        <v>2011</v>
      </c>
      <c r="C8498" t="s">
        <v>205</v>
      </c>
      <c r="D8498" t="s">
        <v>210</v>
      </c>
      <c r="E8498" t="s">
        <v>101</v>
      </c>
      <c r="F8498" t="s">
        <v>331</v>
      </c>
      <c r="G8498">
        <v>10</v>
      </c>
      <c r="H8498" t="s">
        <v>69</v>
      </c>
      <c r="I8498">
        <v>2011</v>
      </c>
      <c r="J8498" t="s">
        <v>92</v>
      </c>
      <c r="K8498" t="s">
        <v>3238</v>
      </c>
      <c r="L8498">
        <v>12370.17929635405</v>
      </c>
      <c r="M8498" s="10" t="str">
        <f>Data[[#This Row],[schedule]]&amp;" | "&amp;Data[[#This Row],[section]]</f>
        <v>SCHEDULE 6: REPORT ON ACTUAL TO FORECAST EXPENDITURE | 6a: Actual to Forecast Expenditure</v>
      </c>
      <c r="N8498" s="10" t="str">
        <f t="shared" si="135"/>
        <v>SCHEDULE 6: REPORT ON ACTUAL TO FORECAST EXPENDITURE | 6a: Actual to Forecast Expenditure | By category | Actual for Current Disclosure Year (a) | Capacity growth</v>
      </c>
    </row>
    <row r="8499" spans="1:14" hidden="1">
      <c r="A8499" t="s">
        <v>3</v>
      </c>
      <c r="B8499">
        <v>2011</v>
      </c>
      <c r="C8499" t="s">
        <v>205</v>
      </c>
      <c r="D8499" t="s">
        <v>210</v>
      </c>
      <c r="E8499" t="s">
        <v>101</v>
      </c>
      <c r="F8499" t="s">
        <v>332</v>
      </c>
      <c r="G8499">
        <v>10</v>
      </c>
      <c r="H8499" t="s">
        <v>69</v>
      </c>
      <c r="I8499">
        <v>2011</v>
      </c>
      <c r="J8499" t="s">
        <v>92</v>
      </c>
      <c r="K8499" t="s">
        <v>2955</v>
      </c>
      <c r="L8499">
        <v>15064.67991384052</v>
      </c>
      <c r="M8499" s="10" t="str">
        <f>Data[[#This Row],[schedule]]&amp;" | "&amp;Data[[#This Row],[section]]</f>
        <v>SCHEDULE 6: REPORT ON ACTUAL TO FORECAST EXPENDITURE | 6a: Actual to Forecast Expenditure</v>
      </c>
      <c r="N8499" s="10" t="str">
        <f t="shared" si="135"/>
        <v>SCHEDULE 6: REPORT ON ACTUAL TO FORECAST EXPENDITURE | 6a: Actual to Forecast Expenditure | By category | Forecast for Current Disclosure Year (b) | Capacity growth</v>
      </c>
    </row>
    <row r="8500" spans="1:14" hidden="1">
      <c r="A8500" t="s">
        <v>3</v>
      </c>
      <c r="B8500">
        <v>2011</v>
      </c>
      <c r="C8500" t="s">
        <v>205</v>
      </c>
      <c r="D8500" t="s">
        <v>210</v>
      </c>
      <c r="E8500" t="s">
        <v>101</v>
      </c>
      <c r="F8500" t="s">
        <v>333</v>
      </c>
      <c r="G8500">
        <v>10</v>
      </c>
      <c r="H8500" t="s">
        <v>69</v>
      </c>
      <c r="I8500">
        <v>2011</v>
      </c>
      <c r="J8500" t="s">
        <v>93</v>
      </c>
      <c r="K8500" t="s">
        <v>3239</v>
      </c>
      <c r="L8500">
        <v>-0.17886212205616939</v>
      </c>
      <c r="M8500" s="10" t="str">
        <f>Data[[#This Row],[schedule]]&amp;" | "&amp;Data[[#This Row],[section]]</f>
        <v>SCHEDULE 6: REPORT ON ACTUAL TO FORECAST EXPENDITURE | 6a: Actual to Forecast Expenditure</v>
      </c>
      <c r="N8500" s="10" t="str">
        <f t="shared" si="135"/>
        <v>SCHEDULE 6: REPORT ON ACTUAL TO FORECAST EXPENDITURE | 6a: Actual to Forecast Expenditure | By category | % Variance (a)/(b)-1 | Capacity growth</v>
      </c>
    </row>
    <row r="8501" spans="1:14" hidden="1">
      <c r="A8501" t="s">
        <v>3</v>
      </c>
      <c r="B8501">
        <v>2011</v>
      </c>
      <c r="C8501" t="s">
        <v>205</v>
      </c>
      <c r="D8501" t="s">
        <v>210</v>
      </c>
      <c r="E8501" t="s">
        <v>101</v>
      </c>
      <c r="F8501" t="s">
        <v>334</v>
      </c>
      <c r="G8501">
        <v>10</v>
      </c>
      <c r="H8501" t="s">
        <v>69</v>
      </c>
      <c r="I8501">
        <v>2011</v>
      </c>
      <c r="J8501" t="s">
        <v>92</v>
      </c>
      <c r="K8501" t="s">
        <v>81</v>
      </c>
      <c r="M8501" s="10" t="str">
        <f>Data[[#This Row],[schedule]]&amp;" | "&amp;Data[[#This Row],[section]]</f>
        <v>SCHEDULE 6: REPORT ON ACTUAL TO FORECAST EXPENDITURE | 6a: Actual to Forecast Expenditure</v>
      </c>
      <c r="N8501" s="10" t="str">
        <f t="shared" si="135"/>
        <v>SCHEDULE 6: REPORT ON ACTUAL TO FORECAST EXPENDITURE | 6a: Actual to Forecast Expenditure | By category | Actual for Period to Date (a) | Capacity growth</v>
      </c>
    </row>
    <row r="8502" spans="1:14" hidden="1">
      <c r="A8502" t="s">
        <v>3</v>
      </c>
      <c r="B8502">
        <v>2011</v>
      </c>
      <c r="C8502" t="s">
        <v>205</v>
      </c>
      <c r="D8502" t="s">
        <v>210</v>
      </c>
      <c r="E8502" t="s">
        <v>101</v>
      </c>
      <c r="F8502" t="s">
        <v>335</v>
      </c>
      <c r="G8502">
        <v>10</v>
      </c>
      <c r="H8502" t="s">
        <v>69</v>
      </c>
      <c r="I8502">
        <v>2011</v>
      </c>
      <c r="J8502" t="s">
        <v>92</v>
      </c>
      <c r="K8502" t="s">
        <v>3240</v>
      </c>
      <c r="L8502">
        <v>182547.87524847451</v>
      </c>
      <c r="M8502" s="10" t="str">
        <f>Data[[#This Row],[schedule]]&amp;" | "&amp;Data[[#This Row],[section]]</f>
        <v>SCHEDULE 6: REPORT ON ACTUAL TO FORECAST EXPENDITURE | 6a: Actual to Forecast Expenditure</v>
      </c>
      <c r="N8502" s="10" t="str">
        <f t="shared" si="135"/>
        <v>SCHEDULE 6: REPORT ON ACTUAL TO FORECAST EXPENDITURE | 6a: Actual to Forecast Expenditure | By category | Forecast for Period to Date (b) | Capacity growth</v>
      </c>
    </row>
    <row r="8503" spans="1:14" hidden="1">
      <c r="A8503" t="s">
        <v>3</v>
      </c>
      <c r="B8503">
        <v>2011</v>
      </c>
      <c r="C8503" t="s">
        <v>205</v>
      </c>
      <c r="D8503" t="s">
        <v>210</v>
      </c>
      <c r="E8503" t="s">
        <v>101</v>
      </c>
      <c r="F8503" t="s">
        <v>333</v>
      </c>
      <c r="G8503">
        <v>10</v>
      </c>
      <c r="H8503" t="s">
        <v>69</v>
      </c>
      <c r="I8503">
        <v>2011</v>
      </c>
      <c r="J8503" t="s">
        <v>93</v>
      </c>
      <c r="K8503" t="s">
        <v>2933</v>
      </c>
      <c r="L8503">
        <v>-1</v>
      </c>
      <c r="M8503" s="10" t="str">
        <f>Data[[#This Row],[schedule]]&amp;" | "&amp;Data[[#This Row],[section]]</f>
        <v>SCHEDULE 6: REPORT ON ACTUAL TO FORECAST EXPENDITURE | 6a: Actual to Forecast Expenditure</v>
      </c>
      <c r="N8503" s="10" t="str">
        <f t="shared" si="135"/>
        <v>SCHEDULE 6: REPORT ON ACTUAL TO FORECAST EXPENDITURE | 6a: Actual to Forecast Expenditure | By category | % Variance (a)/(b)-1 | Capacity growth</v>
      </c>
    </row>
    <row r="8504" spans="1:14" hidden="1">
      <c r="A8504" t="s">
        <v>3</v>
      </c>
      <c r="B8504">
        <v>2011</v>
      </c>
      <c r="C8504" t="s">
        <v>205</v>
      </c>
      <c r="D8504" t="s">
        <v>210</v>
      </c>
      <c r="E8504" t="s">
        <v>101</v>
      </c>
      <c r="F8504" t="s">
        <v>331</v>
      </c>
      <c r="G8504">
        <v>11</v>
      </c>
      <c r="H8504" t="s">
        <v>70</v>
      </c>
      <c r="I8504">
        <v>2011</v>
      </c>
      <c r="J8504" t="s">
        <v>92</v>
      </c>
      <c r="K8504" t="s">
        <v>458</v>
      </c>
      <c r="L8504">
        <v>0</v>
      </c>
      <c r="M8504" s="10" t="str">
        <f>Data[[#This Row],[schedule]]&amp;" | "&amp;Data[[#This Row],[section]]</f>
        <v>SCHEDULE 6: REPORT ON ACTUAL TO FORECAST EXPENDITURE | 6a: Actual to Forecast Expenditure</v>
      </c>
      <c r="N8504" s="10" t="str">
        <f t="shared" si="135"/>
        <v>SCHEDULE 6: REPORT ON ACTUAL TO FORECAST EXPENDITURE | 6a: Actual to Forecast Expenditure | By category | Actual for Current Disclosure Year (a) | Asset replacement and renewal</v>
      </c>
    </row>
    <row r="8505" spans="1:14" hidden="1">
      <c r="A8505" t="s">
        <v>3</v>
      </c>
      <c r="B8505">
        <v>2011</v>
      </c>
      <c r="C8505" t="s">
        <v>205</v>
      </c>
      <c r="D8505" t="s">
        <v>210</v>
      </c>
      <c r="E8505" t="s">
        <v>101</v>
      </c>
      <c r="F8505" t="s">
        <v>332</v>
      </c>
      <c r="G8505">
        <v>11</v>
      </c>
      <c r="H8505" t="s">
        <v>70</v>
      </c>
      <c r="I8505">
        <v>2011</v>
      </c>
      <c r="J8505" t="s">
        <v>92</v>
      </c>
      <c r="K8505" t="s">
        <v>2959</v>
      </c>
      <c r="L8505">
        <v>15570.083460627049</v>
      </c>
      <c r="M8505" s="10" t="str">
        <f>Data[[#This Row],[schedule]]&amp;" | "&amp;Data[[#This Row],[section]]</f>
        <v>SCHEDULE 6: REPORT ON ACTUAL TO FORECAST EXPENDITURE | 6a: Actual to Forecast Expenditure</v>
      </c>
      <c r="N8505" s="10" t="str">
        <f t="shared" si="135"/>
        <v>SCHEDULE 6: REPORT ON ACTUAL TO FORECAST EXPENDITURE | 6a: Actual to Forecast Expenditure | By category | Forecast for Current Disclosure Year (b) | Asset replacement and renewal</v>
      </c>
    </row>
    <row r="8506" spans="1:14" hidden="1">
      <c r="A8506" t="s">
        <v>3</v>
      </c>
      <c r="B8506">
        <v>2011</v>
      </c>
      <c r="C8506" t="s">
        <v>205</v>
      </c>
      <c r="D8506" t="s">
        <v>210</v>
      </c>
      <c r="E8506" t="s">
        <v>101</v>
      </c>
      <c r="F8506" t="s">
        <v>333</v>
      </c>
      <c r="G8506">
        <v>11</v>
      </c>
      <c r="H8506" t="s">
        <v>70</v>
      </c>
      <c r="I8506">
        <v>2011</v>
      </c>
      <c r="J8506" t="s">
        <v>93</v>
      </c>
      <c r="K8506" t="s">
        <v>2933</v>
      </c>
      <c r="L8506">
        <v>-1</v>
      </c>
      <c r="M8506" s="10" t="str">
        <f>Data[[#This Row],[schedule]]&amp;" | "&amp;Data[[#This Row],[section]]</f>
        <v>SCHEDULE 6: REPORT ON ACTUAL TO FORECAST EXPENDITURE | 6a: Actual to Forecast Expenditure</v>
      </c>
      <c r="N8506" s="10" t="str">
        <f t="shared" si="135"/>
        <v>SCHEDULE 6: REPORT ON ACTUAL TO FORECAST EXPENDITURE | 6a: Actual to Forecast Expenditure | By category | % Variance (a)/(b)-1 | Asset replacement and renewal</v>
      </c>
    </row>
    <row r="8507" spans="1:14" hidden="1">
      <c r="A8507" t="s">
        <v>3</v>
      </c>
      <c r="B8507">
        <v>2011</v>
      </c>
      <c r="C8507" t="s">
        <v>205</v>
      </c>
      <c r="D8507" t="s">
        <v>210</v>
      </c>
      <c r="E8507" t="s">
        <v>101</v>
      </c>
      <c r="F8507" t="s">
        <v>334</v>
      </c>
      <c r="G8507">
        <v>11</v>
      </c>
      <c r="H8507" t="s">
        <v>70</v>
      </c>
      <c r="I8507">
        <v>2011</v>
      </c>
      <c r="J8507" t="s">
        <v>92</v>
      </c>
      <c r="K8507" t="s">
        <v>81</v>
      </c>
      <c r="M8507" s="10" t="str">
        <f>Data[[#This Row],[schedule]]&amp;" | "&amp;Data[[#This Row],[section]]</f>
        <v>SCHEDULE 6: REPORT ON ACTUAL TO FORECAST EXPENDITURE | 6a: Actual to Forecast Expenditure</v>
      </c>
      <c r="N8507" s="10" t="str">
        <f t="shared" si="135"/>
        <v>SCHEDULE 6: REPORT ON ACTUAL TO FORECAST EXPENDITURE | 6a: Actual to Forecast Expenditure | By category | Actual for Period to Date (a) | Asset replacement and renewal</v>
      </c>
    </row>
    <row r="8508" spans="1:14" hidden="1">
      <c r="A8508" t="s">
        <v>3</v>
      </c>
      <c r="B8508">
        <v>2011</v>
      </c>
      <c r="C8508" t="s">
        <v>205</v>
      </c>
      <c r="D8508" t="s">
        <v>210</v>
      </c>
      <c r="E8508" t="s">
        <v>101</v>
      </c>
      <c r="F8508" t="s">
        <v>335</v>
      </c>
      <c r="G8508">
        <v>11</v>
      </c>
      <c r="H8508" t="s">
        <v>70</v>
      </c>
      <c r="I8508">
        <v>2011</v>
      </c>
      <c r="J8508" t="s">
        <v>92</v>
      </c>
      <c r="K8508" t="s">
        <v>3241</v>
      </c>
      <c r="L8508">
        <v>48579.036627259542</v>
      </c>
      <c r="M8508" s="10" t="str">
        <f>Data[[#This Row],[schedule]]&amp;" | "&amp;Data[[#This Row],[section]]</f>
        <v>SCHEDULE 6: REPORT ON ACTUAL TO FORECAST EXPENDITURE | 6a: Actual to Forecast Expenditure</v>
      </c>
      <c r="N8508" s="10" t="str">
        <f t="shared" si="135"/>
        <v>SCHEDULE 6: REPORT ON ACTUAL TO FORECAST EXPENDITURE | 6a: Actual to Forecast Expenditure | By category | Forecast for Period to Date (b) | Asset replacement and renewal</v>
      </c>
    </row>
    <row r="8509" spans="1:14" hidden="1">
      <c r="A8509" t="s">
        <v>3</v>
      </c>
      <c r="B8509">
        <v>2011</v>
      </c>
      <c r="C8509" t="s">
        <v>205</v>
      </c>
      <c r="D8509" t="s">
        <v>210</v>
      </c>
      <c r="E8509" t="s">
        <v>101</v>
      </c>
      <c r="F8509" t="s">
        <v>333</v>
      </c>
      <c r="G8509">
        <v>11</v>
      </c>
      <c r="H8509" t="s">
        <v>70</v>
      </c>
      <c r="I8509">
        <v>2011</v>
      </c>
      <c r="J8509" t="s">
        <v>93</v>
      </c>
      <c r="K8509" t="s">
        <v>2933</v>
      </c>
      <c r="L8509">
        <v>-1</v>
      </c>
      <c r="M8509" s="10" t="str">
        <f>Data[[#This Row],[schedule]]&amp;" | "&amp;Data[[#This Row],[section]]</f>
        <v>SCHEDULE 6: REPORT ON ACTUAL TO FORECAST EXPENDITURE | 6a: Actual to Forecast Expenditure</v>
      </c>
      <c r="N8509" s="10" t="str">
        <f t="shared" si="135"/>
        <v>SCHEDULE 6: REPORT ON ACTUAL TO FORECAST EXPENDITURE | 6a: Actual to Forecast Expenditure | By category | % Variance (a)/(b)-1 | Asset replacement and renewal</v>
      </c>
    </row>
    <row r="8510" spans="1:14" hidden="1">
      <c r="A8510" t="s">
        <v>3</v>
      </c>
      <c r="B8510">
        <v>2011</v>
      </c>
      <c r="C8510" t="s">
        <v>205</v>
      </c>
      <c r="D8510" t="s">
        <v>210</v>
      </c>
      <c r="E8510" t="s">
        <v>101</v>
      </c>
      <c r="F8510" t="s">
        <v>331</v>
      </c>
      <c r="G8510">
        <v>12</v>
      </c>
      <c r="H8510" t="s">
        <v>71</v>
      </c>
      <c r="I8510">
        <v>2011</v>
      </c>
      <c r="J8510" t="s">
        <v>92</v>
      </c>
      <c r="K8510" t="s">
        <v>3238</v>
      </c>
      <c r="L8510">
        <v>12370.17929635405</v>
      </c>
      <c r="M8510" s="10" t="str">
        <f>Data[[#This Row],[schedule]]&amp;" | "&amp;Data[[#This Row],[section]]</f>
        <v>SCHEDULE 6: REPORT ON ACTUAL TO FORECAST EXPENDITURE | 6a: Actual to Forecast Expenditure</v>
      </c>
      <c r="N8510" s="10" t="str">
        <f t="shared" si="135"/>
        <v>SCHEDULE 6: REPORT ON ACTUAL TO FORECAST EXPENDITURE | 6a: Actual to Forecast Expenditure | By category | Actual for Current Disclosure Year (a) | Total capital expenditure</v>
      </c>
    </row>
    <row r="8511" spans="1:14" hidden="1">
      <c r="A8511" t="s">
        <v>3</v>
      </c>
      <c r="B8511">
        <v>2011</v>
      </c>
      <c r="C8511" t="s">
        <v>205</v>
      </c>
      <c r="D8511" t="s">
        <v>210</v>
      </c>
      <c r="E8511" t="s">
        <v>101</v>
      </c>
      <c r="F8511" t="s">
        <v>332</v>
      </c>
      <c r="G8511">
        <v>12</v>
      </c>
      <c r="H8511" t="s">
        <v>71</v>
      </c>
      <c r="I8511">
        <v>2011</v>
      </c>
      <c r="J8511" t="s">
        <v>92</v>
      </c>
      <c r="K8511" t="s">
        <v>2963</v>
      </c>
      <c r="L8511">
        <v>30634.763374467559</v>
      </c>
      <c r="M8511" s="10" t="str">
        <f>Data[[#This Row],[schedule]]&amp;" | "&amp;Data[[#This Row],[section]]</f>
        <v>SCHEDULE 6: REPORT ON ACTUAL TO FORECAST EXPENDITURE | 6a: Actual to Forecast Expenditure</v>
      </c>
      <c r="N8511" s="10" t="str">
        <f t="shared" si="135"/>
        <v>SCHEDULE 6: REPORT ON ACTUAL TO FORECAST EXPENDITURE | 6a: Actual to Forecast Expenditure | By category | Forecast for Current Disclosure Year (b) | Total capital expenditure</v>
      </c>
    </row>
    <row r="8512" spans="1:14" hidden="1">
      <c r="A8512" t="s">
        <v>3</v>
      </c>
      <c r="B8512">
        <v>2011</v>
      </c>
      <c r="C8512" t="s">
        <v>205</v>
      </c>
      <c r="D8512" t="s">
        <v>210</v>
      </c>
      <c r="E8512" t="s">
        <v>101</v>
      </c>
      <c r="F8512" t="s">
        <v>333</v>
      </c>
      <c r="G8512">
        <v>12</v>
      </c>
      <c r="H8512" t="s">
        <v>71</v>
      </c>
      <c r="I8512">
        <v>2011</v>
      </c>
      <c r="J8512" t="s">
        <v>93</v>
      </c>
      <c r="K8512" t="s">
        <v>3242</v>
      </c>
      <c r="L8512">
        <v>-0.59620450972166039</v>
      </c>
      <c r="M8512" s="10" t="str">
        <f>Data[[#This Row],[schedule]]&amp;" | "&amp;Data[[#This Row],[section]]</f>
        <v>SCHEDULE 6: REPORT ON ACTUAL TO FORECAST EXPENDITURE | 6a: Actual to Forecast Expenditure</v>
      </c>
      <c r="N8512" s="10" t="str">
        <f t="shared" si="135"/>
        <v>SCHEDULE 6: REPORT ON ACTUAL TO FORECAST EXPENDITURE | 6a: Actual to Forecast Expenditure | By category | % Variance (a)/(b)-1 | Total capital expenditure</v>
      </c>
    </row>
    <row r="8513" spans="1:14" hidden="1">
      <c r="A8513" t="s">
        <v>3</v>
      </c>
      <c r="B8513">
        <v>2011</v>
      </c>
      <c r="C8513" t="s">
        <v>205</v>
      </c>
      <c r="D8513" t="s">
        <v>210</v>
      </c>
      <c r="E8513" t="s">
        <v>101</v>
      </c>
      <c r="F8513" t="s">
        <v>334</v>
      </c>
      <c r="G8513">
        <v>12</v>
      </c>
      <c r="H8513" t="s">
        <v>71</v>
      </c>
      <c r="I8513">
        <v>2011</v>
      </c>
      <c r="J8513" t="s">
        <v>92</v>
      </c>
      <c r="K8513" t="s">
        <v>3243</v>
      </c>
      <c r="L8513">
        <v>183026.35437913751</v>
      </c>
      <c r="M8513" s="10" t="str">
        <f>Data[[#This Row],[schedule]]&amp;" | "&amp;Data[[#This Row],[section]]</f>
        <v>SCHEDULE 6: REPORT ON ACTUAL TO FORECAST EXPENDITURE | 6a: Actual to Forecast Expenditure</v>
      </c>
      <c r="N8513" s="10" t="str">
        <f t="shared" si="135"/>
        <v>SCHEDULE 6: REPORT ON ACTUAL TO FORECAST EXPENDITURE | 6a: Actual to Forecast Expenditure | By category | Actual for Period to Date (a) | Total capital expenditure</v>
      </c>
    </row>
    <row r="8514" spans="1:14" hidden="1">
      <c r="A8514" t="s">
        <v>3</v>
      </c>
      <c r="B8514">
        <v>2011</v>
      </c>
      <c r="C8514" t="s">
        <v>205</v>
      </c>
      <c r="D8514" t="s">
        <v>210</v>
      </c>
      <c r="E8514" t="s">
        <v>101</v>
      </c>
      <c r="F8514" t="s">
        <v>335</v>
      </c>
      <c r="G8514">
        <v>12</v>
      </c>
      <c r="H8514" t="s">
        <v>71</v>
      </c>
      <c r="I8514">
        <v>2011</v>
      </c>
      <c r="J8514" t="s">
        <v>92</v>
      </c>
      <c r="K8514" t="s">
        <v>3244</v>
      </c>
      <c r="L8514">
        <v>231126.91187573399</v>
      </c>
      <c r="M8514" s="10" t="str">
        <f>Data[[#This Row],[schedule]]&amp;" | "&amp;Data[[#This Row],[section]]</f>
        <v>SCHEDULE 6: REPORT ON ACTUAL TO FORECAST EXPENDITURE | 6a: Actual to Forecast Expenditure</v>
      </c>
      <c r="N8514" s="10" t="str">
        <f t="shared" si="135"/>
        <v>SCHEDULE 6: REPORT ON ACTUAL TO FORECAST EXPENDITURE | 6a: Actual to Forecast Expenditure | By category | Forecast for Period to Date (b) | Total capital expenditure</v>
      </c>
    </row>
    <row r="8515" spans="1:14" hidden="1">
      <c r="A8515" t="s">
        <v>3</v>
      </c>
      <c r="B8515">
        <v>2011</v>
      </c>
      <c r="C8515" t="s">
        <v>205</v>
      </c>
      <c r="D8515" t="s">
        <v>210</v>
      </c>
      <c r="E8515" t="s">
        <v>101</v>
      </c>
      <c r="F8515" t="s">
        <v>333</v>
      </c>
      <c r="G8515">
        <v>12</v>
      </c>
      <c r="H8515" t="s">
        <v>71</v>
      </c>
      <c r="I8515">
        <v>2011</v>
      </c>
      <c r="J8515" t="s">
        <v>93</v>
      </c>
      <c r="K8515" t="s">
        <v>3245</v>
      </c>
      <c r="L8515">
        <v>-0.2081131838184985</v>
      </c>
      <c r="M8515" s="10" t="str">
        <f>Data[[#This Row],[schedule]]&amp;" | "&amp;Data[[#This Row],[section]]</f>
        <v>SCHEDULE 6: REPORT ON ACTUAL TO FORECAST EXPENDITURE | 6a: Actual to Forecast Expenditure</v>
      </c>
      <c r="N8515" s="10" t="str">
        <f t="shared" si="135"/>
        <v>SCHEDULE 6: REPORT ON ACTUAL TO FORECAST EXPENDITURE | 6a: Actual to Forecast Expenditure | By category | % Variance (a)/(b)-1 | Total capital expenditure</v>
      </c>
    </row>
    <row r="8516" spans="1:14" hidden="1">
      <c r="A8516" t="s">
        <v>3</v>
      </c>
      <c r="B8516">
        <v>2011</v>
      </c>
      <c r="C8516" t="s">
        <v>205</v>
      </c>
      <c r="D8516" t="s">
        <v>210</v>
      </c>
      <c r="E8516" t="s">
        <v>101</v>
      </c>
      <c r="F8516" t="s">
        <v>331</v>
      </c>
      <c r="G8516">
        <v>14</v>
      </c>
      <c r="H8516" t="s">
        <v>76</v>
      </c>
      <c r="I8516">
        <v>2011</v>
      </c>
      <c r="J8516" t="s">
        <v>92</v>
      </c>
      <c r="K8516" t="s">
        <v>3246</v>
      </c>
      <c r="L8516">
        <v>26590.920088150371</v>
      </c>
      <c r="M8516" s="10" t="str">
        <f>Data[[#This Row],[schedule]]&amp;" | "&amp;Data[[#This Row],[section]]</f>
        <v>SCHEDULE 6: REPORT ON ACTUAL TO FORECAST EXPENDITURE | 6a: Actual to Forecast Expenditure</v>
      </c>
      <c r="N8516" s="10" t="str">
        <f t="shared" si="135"/>
        <v>SCHEDULE 6: REPORT ON ACTUAL TO FORECAST EXPENDITURE | 6a: Actual to Forecast Expenditure | By category | Actual for Current Disclosure Year (a) | Corporate overheads</v>
      </c>
    </row>
    <row r="8517" spans="1:14" hidden="1">
      <c r="A8517" t="s">
        <v>3</v>
      </c>
      <c r="B8517">
        <v>2011</v>
      </c>
      <c r="C8517" t="s">
        <v>205</v>
      </c>
      <c r="D8517" t="s">
        <v>210</v>
      </c>
      <c r="E8517" t="s">
        <v>101</v>
      </c>
      <c r="F8517" t="s">
        <v>332</v>
      </c>
      <c r="G8517">
        <v>14</v>
      </c>
      <c r="H8517" t="s">
        <v>76</v>
      </c>
      <c r="I8517">
        <v>2011</v>
      </c>
      <c r="J8517" t="s">
        <v>92</v>
      </c>
      <c r="K8517" t="s">
        <v>458</v>
      </c>
      <c r="L8517">
        <v>0</v>
      </c>
      <c r="M8517" s="10" t="str">
        <f>Data[[#This Row],[schedule]]&amp;" | "&amp;Data[[#This Row],[section]]</f>
        <v>SCHEDULE 6: REPORT ON ACTUAL TO FORECAST EXPENDITURE | 6a: Actual to Forecast Expenditure</v>
      </c>
      <c r="N8517" s="10" t="str">
        <f t="shared" si="135"/>
        <v>SCHEDULE 6: REPORT ON ACTUAL TO FORECAST EXPENDITURE | 6a: Actual to Forecast Expenditure | By category | Forecast for Current Disclosure Year (b) | Corporate overheads</v>
      </c>
    </row>
    <row r="8518" spans="1:14" hidden="1">
      <c r="A8518" t="s">
        <v>3</v>
      </c>
      <c r="B8518">
        <v>2011</v>
      </c>
      <c r="C8518" t="s">
        <v>205</v>
      </c>
      <c r="D8518" t="s">
        <v>210</v>
      </c>
      <c r="E8518" t="s">
        <v>101</v>
      </c>
      <c r="F8518" t="s">
        <v>333</v>
      </c>
      <c r="G8518">
        <v>14</v>
      </c>
      <c r="H8518" t="s">
        <v>76</v>
      </c>
      <c r="I8518">
        <v>2011</v>
      </c>
      <c r="J8518" t="s">
        <v>93</v>
      </c>
      <c r="K8518" t="s">
        <v>1010</v>
      </c>
      <c r="M8518" s="10" t="str">
        <f>Data[[#This Row],[schedule]]&amp;" | "&amp;Data[[#This Row],[section]]</f>
        <v>SCHEDULE 6: REPORT ON ACTUAL TO FORECAST EXPENDITURE | 6a: Actual to Forecast Expenditure</v>
      </c>
      <c r="N8518" s="10" t="str">
        <f t="shared" si="135"/>
        <v>SCHEDULE 6: REPORT ON ACTUAL TO FORECAST EXPENDITURE | 6a: Actual to Forecast Expenditure | By category | % Variance (a)/(b)-1 | Corporate overheads</v>
      </c>
    </row>
    <row r="8519" spans="1:14" hidden="1">
      <c r="A8519" t="s">
        <v>3</v>
      </c>
      <c r="B8519">
        <v>2011</v>
      </c>
      <c r="C8519" t="s">
        <v>205</v>
      </c>
      <c r="D8519" t="s">
        <v>210</v>
      </c>
      <c r="E8519" t="s">
        <v>101</v>
      </c>
      <c r="F8519" t="s">
        <v>334</v>
      </c>
      <c r="G8519">
        <v>14</v>
      </c>
      <c r="H8519" t="s">
        <v>76</v>
      </c>
      <c r="I8519">
        <v>2011</v>
      </c>
      <c r="J8519" t="s">
        <v>92</v>
      </c>
      <c r="K8519" t="s">
        <v>81</v>
      </c>
      <c r="M8519" s="10" t="str">
        <f>Data[[#This Row],[schedule]]&amp;" | "&amp;Data[[#This Row],[section]]</f>
        <v>SCHEDULE 6: REPORT ON ACTUAL TO FORECAST EXPENDITURE | 6a: Actual to Forecast Expenditure</v>
      </c>
      <c r="N8519" s="10" t="str">
        <f t="shared" si="135"/>
        <v>SCHEDULE 6: REPORT ON ACTUAL TO FORECAST EXPENDITURE | 6a: Actual to Forecast Expenditure | By category | Actual for Period to Date (a) | Corporate overheads</v>
      </c>
    </row>
    <row r="8520" spans="1:14" hidden="1">
      <c r="A8520" t="s">
        <v>3</v>
      </c>
      <c r="B8520">
        <v>2011</v>
      </c>
      <c r="C8520" t="s">
        <v>205</v>
      </c>
      <c r="D8520" t="s">
        <v>210</v>
      </c>
      <c r="E8520" t="s">
        <v>101</v>
      </c>
      <c r="F8520" t="s">
        <v>335</v>
      </c>
      <c r="G8520">
        <v>14</v>
      </c>
      <c r="H8520" t="s">
        <v>76</v>
      </c>
      <c r="I8520">
        <v>2011</v>
      </c>
      <c r="J8520" t="s">
        <v>92</v>
      </c>
      <c r="K8520" t="s">
        <v>458</v>
      </c>
      <c r="L8520">
        <v>0</v>
      </c>
      <c r="M8520" s="10" t="str">
        <f>Data[[#This Row],[schedule]]&amp;" | "&amp;Data[[#This Row],[section]]</f>
        <v>SCHEDULE 6: REPORT ON ACTUAL TO FORECAST EXPENDITURE | 6a: Actual to Forecast Expenditure</v>
      </c>
      <c r="N8520" s="10" t="str">
        <f t="shared" si="135"/>
        <v>SCHEDULE 6: REPORT ON ACTUAL TO FORECAST EXPENDITURE | 6a: Actual to Forecast Expenditure | By category | Forecast for Period to Date (b) | Corporate overheads</v>
      </c>
    </row>
    <row r="8521" spans="1:14" hidden="1">
      <c r="A8521" t="s">
        <v>3</v>
      </c>
      <c r="B8521">
        <v>2011</v>
      </c>
      <c r="C8521" t="s">
        <v>205</v>
      </c>
      <c r="D8521" t="s">
        <v>210</v>
      </c>
      <c r="E8521" t="s">
        <v>101</v>
      </c>
      <c r="F8521" t="s">
        <v>333</v>
      </c>
      <c r="G8521">
        <v>14</v>
      </c>
      <c r="H8521" t="s">
        <v>76</v>
      </c>
      <c r="I8521">
        <v>2011</v>
      </c>
      <c r="J8521" t="s">
        <v>93</v>
      </c>
      <c r="K8521" t="s">
        <v>1010</v>
      </c>
      <c r="M8521" s="10" t="str">
        <f>Data[[#This Row],[schedule]]&amp;" | "&amp;Data[[#This Row],[section]]</f>
        <v>SCHEDULE 6: REPORT ON ACTUAL TO FORECAST EXPENDITURE | 6a: Actual to Forecast Expenditure</v>
      </c>
      <c r="N8521" s="10" t="str">
        <f t="shared" si="135"/>
        <v>SCHEDULE 6: REPORT ON ACTUAL TO FORECAST EXPENDITURE | 6a: Actual to Forecast Expenditure | By category | % Variance (a)/(b)-1 | Corporate overheads</v>
      </c>
    </row>
    <row r="8522" spans="1:14" hidden="1">
      <c r="A8522" t="s">
        <v>3</v>
      </c>
      <c r="B8522">
        <v>2011</v>
      </c>
      <c r="C8522" t="s">
        <v>205</v>
      </c>
      <c r="D8522" t="s">
        <v>210</v>
      </c>
      <c r="E8522" t="s">
        <v>101</v>
      </c>
      <c r="F8522" t="s">
        <v>331</v>
      </c>
      <c r="G8522">
        <v>15</v>
      </c>
      <c r="H8522" t="s">
        <v>77</v>
      </c>
      <c r="I8522">
        <v>2011</v>
      </c>
      <c r="J8522" t="s">
        <v>92</v>
      </c>
      <c r="K8522" t="s">
        <v>3247</v>
      </c>
      <c r="L8522">
        <v>20048.481117214349</v>
      </c>
      <c r="M8522" s="10" t="str">
        <f>Data[[#This Row],[schedule]]&amp;" | "&amp;Data[[#This Row],[section]]</f>
        <v>SCHEDULE 6: REPORT ON ACTUAL TO FORECAST EXPENDITURE | 6a: Actual to Forecast Expenditure</v>
      </c>
      <c r="N8522" s="10" t="str">
        <f t="shared" si="135"/>
        <v>SCHEDULE 6: REPORT ON ACTUAL TO FORECAST EXPENDITURE | 6a: Actual to Forecast Expenditure | By category | Actual for Current Disclosure Year (a) | Asset management and airport operations</v>
      </c>
    </row>
    <row r="8523" spans="1:14" hidden="1">
      <c r="A8523" t="s">
        <v>3</v>
      </c>
      <c r="B8523">
        <v>2011</v>
      </c>
      <c r="C8523" t="s">
        <v>205</v>
      </c>
      <c r="D8523" t="s">
        <v>210</v>
      </c>
      <c r="E8523" t="s">
        <v>101</v>
      </c>
      <c r="F8523" t="s">
        <v>332</v>
      </c>
      <c r="G8523">
        <v>15</v>
      </c>
      <c r="H8523" t="s">
        <v>77</v>
      </c>
      <c r="I8523">
        <v>2011</v>
      </c>
      <c r="J8523" t="s">
        <v>92</v>
      </c>
      <c r="K8523" t="s">
        <v>458</v>
      </c>
      <c r="L8523">
        <v>0</v>
      </c>
      <c r="M8523" s="10" t="str">
        <f>Data[[#This Row],[schedule]]&amp;" | "&amp;Data[[#This Row],[section]]</f>
        <v>SCHEDULE 6: REPORT ON ACTUAL TO FORECAST EXPENDITURE | 6a: Actual to Forecast Expenditure</v>
      </c>
      <c r="N8523" s="10" t="str">
        <f t="shared" si="135"/>
        <v>SCHEDULE 6: REPORT ON ACTUAL TO FORECAST EXPENDITURE | 6a: Actual to Forecast Expenditure | By category | Forecast for Current Disclosure Year (b) | Asset management and airport operations</v>
      </c>
    </row>
    <row r="8524" spans="1:14" hidden="1">
      <c r="A8524" t="s">
        <v>3</v>
      </c>
      <c r="B8524">
        <v>2011</v>
      </c>
      <c r="C8524" t="s">
        <v>205</v>
      </c>
      <c r="D8524" t="s">
        <v>210</v>
      </c>
      <c r="E8524" t="s">
        <v>101</v>
      </c>
      <c r="F8524" t="s">
        <v>333</v>
      </c>
      <c r="G8524">
        <v>15</v>
      </c>
      <c r="H8524" t="s">
        <v>77</v>
      </c>
      <c r="I8524">
        <v>2011</v>
      </c>
      <c r="J8524" t="s">
        <v>93</v>
      </c>
      <c r="K8524" t="s">
        <v>1010</v>
      </c>
      <c r="M8524" s="10" t="str">
        <f>Data[[#This Row],[schedule]]&amp;" | "&amp;Data[[#This Row],[section]]</f>
        <v>SCHEDULE 6: REPORT ON ACTUAL TO FORECAST EXPENDITURE | 6a: Actual to Forecast Expenditure</v>
      </c>
      <c r="N8524" s="10" t="str">
        <f t="shared" si="135"/>
        <v>SCHEDULE 6: REPORT ON ACTUAL TO FORECAST EXPENDITURE | 6a: Actual to Forecast Expenditure | By category | % Variance (a)/(b)-1 | Asset management and airport operations</v>
      </c>
    </row>
    <row r="8525" spans="1:14" hidden="1">
      <c r="A8525" t="s">
        <v>3</v>
      </c>
      <c r="B8525">
        <v>2011</v>
      </c>
      <c r="C8525" t="s">
        <v>205</v>
      </c>
      <c r="D8525" t="s">
        <v>210</v>
      </c>
      <c r="E8525" t="s">
        <v>101</v>
      </c>
      <c r="F8525" t="s">
        <v>334</v>
      </c>
      <c r="G8525">
        <v>15</v>
      </c>
      <c r="H8525" t="s">
        <v>77</v>
      </c>
      <c r="I8525">
        <v>2011</v>
      </c>
      <c r="J8525" t="s">
        <v>92</v>
      </c>
      <c r="K8525" t="s">
        <v>81</v>
      </c>
      <c r="M8525" s="10" t="str">
        <f>Data[[#This Row],[schedule]]&amp;" | "&amp;Data[[#This Row],[section]]</f>
        <v>SCHEDULE 6: REPORT ON ACTUAL TO FORECAST EXPENDITURE | 6a: Actual to Forecast Expenditure</v>
      </c>
      <c r="N8525" s="10" t="str">
        <f t="shared" si="135"/>
        <v>SCHEDULE 6: REPORT ON ACTUAL TO FORECAST EXPENDITURE | 6a: Actual to Forecast Expenditure | By category | Actual for Period to Date (a) | Asset management and airport operations</v>
      </c>
    </row>
    <row r="8526" spans="1:14" hidden="1">
      <c r="A8526" t="s">
        <v>3</v>
      </c>
      <c r="B8526">
        <v>2011</v>
      </c>
      <c r="C8526" t="s">
        <v>205</v>
      </c>
      <c r="D8526" t="s">
        <v>210</v>
      </c>
      <c r="E8526" t="s">
        <v>101</v>
      </c>
      <c r="F8526" t="s">
        <v>335</v>
      </c>
      <c r="G8526">
        <v>15</v>
      </c>
      <c r="H8526" t="s">
        <v>77</v>
      </c>
      <c r="I8526">
        <v>2011</v>
      </c>
      <c r="J8526" t="s">
        <v>92</v>
      </c>
      <c r="K8526" t="s">
        <v>458</v>
      </c>
      <c r="L8526">
        <v>0</v>
      </c>
      <c r="M8526" s="10" t="str">
        <f>Data[[#This Row],[schedule]]&amp;" | "&amp;Data[[#This Row],[section]]</f>
        <v>SCHEDULE 6: REPORT ON ACTUAL TO FORECAST EXPENDITURE | 6a: Actual to Forecast Expenditure</v>
      </c>
      <c r="N8526" s="10" t="str">
        <f t="shared" si="135"/>
        <v>SCHEDULE 6: REPORT ON ACTUAL TO FORECAST EXPENDITURE | 6a: Actual to Forecast Expenditure | By category | Forecast for Period to Date (b) | Asset management and airport operations</v>
      </c>
    </row>
    <row r="8527" spans="1:14" hidden="1">
      <c r="A8527" t="s">
        <v>3</v>
      </c>
      <c r="B8527">
        <v>2011</v>
      </c>
      <c r="C8527" t="s">
        <v>205</v>
      </c>
      <c r="D8527" t="s">
        <v>210</v>
      </c>
      <c r="E8527" t="s">
        <v>101</v>
      </c>
      <c r="F8527" t="s">
        <v>333</v>
      </c>
      <c r="G8527">
        <v>15</v>
      </c>
      <c r="H8527" t="s">
        <v>77</v>
      </c>
      <c r="I8527">
        <v>2011</v>
      </c>
      <c r="J8527" t="s">
        <v>93</v>
      </c>
      <c r="K8527" t="s">
        <v>1010</v>
      </c>
      <c r="M8527" s="10" t="str">
        <f>Data[[#This Row],[schedule]]&amp;" | "&amp;Data[[#This Row],[section]]</f>
        <v>SCHEDULE 6: REPORT ON ACTUAL TO FORECAST EXPENDITURE | 6a: Actual to Forecast Expenditure</v>
      </c>
      <c r="N8527" s="10" t="str">
        <f t="shared" si="135"/>
        <v>SCHEDULE 6: REPORT ON ACTUAL TO FORECAST EXPENDITURE | 6a: Actual to Forecast Expenditure | By category | % Variance (a)/(b)-1 | Asset management and airport operations</v>
      </c>
    </row>
    <row r="8528" spans="1:14" hidden="1">
      <c r="A8528" t="s">
        <v>3</v>
      </c>
      <c r="B8528">
        <v>2011</v>
      </c>
      <c r="C8528" t="s">
        <v>205</v>
      </c>
      <c r="D8528" t="s">
        <v>210</v>
      </c>
      <c r="E8528" t="s">
        <v>101</v>
      </c>
      <c r="F8528" t="s">
        <v>331</v>
      </c>
      <c r="G8528">
        <v>16</v>
      </c>
      <c r="H8528" t="s">
        <v>78</v>
      </c>
      <c r="I8528">
        <v>2011</v>
      </c>
      <c r="J8528" t="s">
        <v>92</v>
      </c>
      <c r="K8528" t="s">
        <v>3248</v>
      </c>
      <c r="L8528">
        <v>27455.425347208729</v>
      </c>
      <c r="M8528" s="10" t="str">
        <f>Data[[#This Row],[schedule]]&amp;" | "&amp;Data[[#This Row],[section]]</f>
        <v>SCHEDULE 6: REPORT ON ACTUAL TO FORECAST EXPENDITURE | 6a: Actual to Forecast Expenditure</v>
      </c>
      <c r="N8528" s="10" t="str">
        <f t="shared" si="135"/>
        <v>SCHEDULE 6: REPORT ON ACTUAL TO FORECAST EXPENDITURE | 6a: Actual to Forecast Expenditure | By category | Actual for Current Disclosure Year (a) | Asset maintenance</v>
      </c>
    </row>
    <row r="8529" spans="1:14" hidden="1">
      <c r="A8529" t="s">
        <v>3</v>
      </c>
      <c r="B8529">
        <v>2011</v>
      </c>
      <c r="C8529" t="s">
        <v>205</v>
      </c>
      <c r="D8529" t="s">
        <v>210</v>
      </c>
      <c r="E8529" t="s">
        <v>101</v>
      </c>
      <c r="F8529" t="s">
        <v>332</v>
      </c>
      <c r="G8529">
        <v>16</v>
      </c>
      <c r="H8529" t="s">
        <v>78</v>
      </c>
      <c r="I8529">
        <v>2011</v>
      </c>
      <c r="J8529" t="s">
        <v>92</v>
      </c>
      <c r="K8529" t="s">
        <v>458</v>
      </c>
      <c r="L8529">
        <v>0</v>
      </c>
      <c r="M8529" s="10" t="str">
        <f>Data[[#This Row],[schedule]]&amp;" | "&amp;Data[[#This Row],[section]]</f>
        <v>SCHEDULE 6: REPORT ON ACTUAL TO FORECAST EXPENDITURE | 6a: Actual to Forecast Expenditure</v>
      </c>
      <c r="N8529" s="10" t="str">
        <f t="shared" si="135"/>
        <v>SCHEDULE 6: REPORT ON ACTUAL TO FORECAST EXPENDITURE | 6a: Actual to Forecast Expenditure | By category | Forecast for Current Disclosure Year (b) | Asset maintenance</v>
      </c>
    </row>
    <row r="8530" spans="1:14" hidden="1">
      <c r="A8530" t="s">
        <v>3</v>
      </c>
      <c r="B8530">
        <v>2011</v>
      </c>
      <c r="C8530" t="s">
        <v>205</v>
      </c>
      <c r="D8530" t="s">
        <v>210</v>
      </c>
      <c r="E8530" t="s">
        <v>101</v>
      </c>
      <c r="F8530" t="s">
        <v>333</v>
      </c>
      <c r="G8530">
        <v>16</v>
      </c>
      <c r="H8530" t="s">
        <v>78</v>
      </c>
      <c r="I8530">
        <v>2011</v>
      </c>
      <c r="J8530" t="s">
        <v>93</v>
      </c>
      <c r="K8530" t="s">
        <v>1010</v>
      </c>
      <c r="M8530" s="10" t="str">
        <f>Data[[#This Row],[schedule]]&amp;" | "&amp;Data[[#This Row],[section]]</f>
        <v>SCHEDULE 6: REPORT ON ACTUAL TO FORECAST EXPENDITURE | 6a: Actual to Forecast Expenditure</v>
      </c>
      <c r="N8530" s="10" t="str">
        <f t="shared" si="135"/>
        <v>SCHEDULE 6: REPORT ON ACTUAL TO FORECAST EXPENDITURE | 6a: Actual to Forecast Expenditure | By category | % Variance (a)/(b)-1 | Asset maintenance</v>
      </c>
    </row>
    <row r="8531" spans="1:14" hidden="1">
      <c r="A8531" t="s">
        <v>3</v>
      </c>
      <c r="B8531">
        <v>2011</v>
      </c>
      <c r="C8531" t="s">
        <v>205</v>
      </c>
      <c r="D8531" t="s">
        <v>210</v>
      </c>
      <c r="E8531" t="s">
        <v>101</v>
      </c>
      <c r="F8531" t="s">
        <v>334</v>
      </c>
      <c r="G8531">
        <v>16</v>
      </c>
      <c r="H8531" t="s">
        <v>78</v>
      </c>
      <c r="I8531">
        <v>2011</v>
      </c>
      <c r="J8531" t="s">
        <v>92</v>
      </c>
      <c r="K8531" t="s">
        <v>81</v>
      </c>
      <c r="M8531" s="10" t="str">
        <f>Data[[#This Row],[schedule]]&amp;" | "&amp;Data[[#This Row],[section]]</f>
        <v>SCHEDULE 6: REPORT ON ACTUAL TO FORECAST EXPENDITURE | 6a: Actual to Forecast Expenditure</v>
      </c>
      <c r="N8531" s="10" t="str">
        <f t="shared" si="135"/>
        <v>SCHEDULE 6: REPORT ON ACTUAL TO FORECAST EXPENDITURE | 6a: Actual to Forecast Expenditure | By category | Actual for Period to Date (a) | Asset maintenance</v>
      </c>
    </row>
    <row r="8532" spans="1:14" hidden="1">
      <c r="A8532" t="s">
        <v>3</v>
      </c>
      <c r="B8532">
        <v>2011</v>
      </c>
      <c r="C8532" t="s">
        <v>205</v>
      </c>
      <c r="D8532" t="s">
        <v>210</v>
      </c>
      <c r="E8532" t="s">
        <v>101</v>
      </c>
      <c r="F8532" t="s">
        <v>335</v>
      </c>
      <c r="G8532">
        <v>16</v>
      </c>
      <c r="H8532" t="s">
        <v>78</v>
      </c>
      <c r="I8532">
        <v>2011</v>
      </c>
      <c r="J8532" t="s">
        <v>92</v>
      </c>
      <c r="K8532" t="s">
        <v>458</v>
      </c>
      <c r="L8532">
        <v>0</v>
      </c>
      <c r="M8532" s="10" t="str">
        <f>Data[[#This Row],[schedule]]&amp;" | "&amp;Data[[#This Row],[section]]</f>
        <v>SCHEDULE 6: REPORT ON ACTUAL TO FORECAST EXPENDITURE | 6a: Actual to Forecast Expenditure</v>
      </c>
      <c r="N8532" s="10" t="str">
        <f t="shared" si="135"/>
        <v>SCHEDULE 6: REPORT ON ACTUAL TO FORECAST EXPENDITURE | 6a: Actual to Forecast Expenditure | By category | Forecast for Period to Date (b) | Asset maintenance</v>
      </c>
    </row>
    <row r="8533" spans="1:14" hidden="1">
      <c r="A8533" t="s">
        <v>3</v>
      </c>
      <c r="B8533">
        <v>2011</v>
      </c>
      <c r="C8533" t="s">
        <v>205</v>
      </c>
      <c r="D8533" t="s">
        <v>210</v>
      </c>
      <c r="E8533" t="s">
        <v>101</v>
      </c>
      <c r="F8533" t="s">
        <v>333</v>
      </c>
      <c r="G8533">
        <v>16</v>
      </c>
      <c r="H8533" t="s">
        <v>78</v>
      </c>
      <c r="I8533">
        <v>2011</v>
      </c>
      <c r="J8533" t="s">
        <v>93</v>
      </c>
      <c r="K8533" t="s">
        <v>1010</v>
      </c>
      <c r="M8533" s="10" t="str">
        <f>Data[[#This Row],[schedule]]&amp;" | "&amp;Data[[#This Row],[section]]</f>
        <v>SCHEDULE 6: REPORT ON ACTUAL TO FORECAST EXPENDITURE | 6a: Actual to Forecast Expenditure</v>
      </c>
      <c r="N8533" s="10" t="str">
        <f t="shared" ref="N8533:N8596" si="136">SUBSTITUTE(SUBSTITUTE(SUBSTITUTE(C8533&amp;" | "&amp;D8533&amp;" | "&amp;E8533&amp;" | "&amp;F8533&amp;" | "&amp;H8533," |  |  | "," | ")," |  |  | "," | ")," |  | "," | ")</f>
        <v>SCHEDULE 6: REPORT ON ACTUAL TO FORECAST EXPENDITURE | 6a: Actual to Forecast Expenditure | By category | % Variance (a)/(b)-1 | Asset maintenance</v>
      </c>
    </row>
    <row r="8534" spans="1:14" hidden="1">
      <c r="A8534" t="s">
        <v>3</v>
      </c>
      <c r="B8534">
        <v>2011</v>
      </c>
      <c r="C8534" t="s">
        <v>205</v>
      </c>
      <c r="D8534" t="s">
        <v>210</v>
      </c>
      <c r="E8534" t="s">
        <v>101</v>
      </c>
      <c r="F8534" t="s">
        <v>331</v>
      </c>
      <c r="G8534">
        <v>17</v>
      </c>
      <c r="H8534" t="s">
        <v>79</v>
      </c>
      <c r="I8534">
        <v>2011</v>
      </c>
      <c r="J8534" t="s">
        <v>92</v>
      </c>
      <c r="K8534" t="s">
        <v>3108</v>
      </c>
      <c r="L8534">
        <v>74094.826552573446</v>
      </c>
      <c r="M8534" s="10" t="str">
        <f>Data[[#This Row],[schedule]]&amp;" | "&amp;Data[[#This Row],[section]]</f>
        <v>SCHEDULE 6: REPORT ON ACTUAL TO FORECAST EXPENDITURE | 6a: Actual to Forecast Expenditure</v>
      </c>
      <c r="N8534" s="10" t="str">
        <f t="shared" si="136"/>
        <v>SCHEDULE 6: REPORT ON ACTUAL TO FORECAST EXPENDITURE | 6a: Actual to Forecast Expenditure | By category | Actual for Current Disclosure Year (a) | Total operational expenditure</v>
      </c>
    </row>
    <row r="8535" spans="1:14" hidden="1">
      <c r="A8535" t="s">
        <v>3</v>
      </c>
      <c r="B8535">
        <v>2011</v>
      </c>
      <c r="C8535" t="s">
        <v>205</v>
      </c>
      <c r="D8535" t="s">
        <v>210</v>
      </c>
      <c r="E8535" t="s">
        <v>101</v>
      </c>
      <c r="F8535" t="s">
        <v>332</v>
      </c>
      <c r="G8535">
        <v>17</v>
      </c>
      <c r="H8535" t="s">
        <v>79</v>
      </c>
      <c r="I8535">
        <v>2011</v>
      </c>
      <c r="J8535" t="s">
        <v>92</v>
      </c>
      <c r="K8535" t="s">
        <v>2967</v>
      </c>
      <c r="L8535">
        <v>56937.826048440576</v>
      </c>
      <c r="M8535" s="10" t="str">
        <f>Data[[#This Row],[schedule]]&amp;" | "&amp;Data[[#This Row],[section]]</f>
        <v>SCHEDULE 6: REPORT ON ACTUAL TO FORECAST EXPENDITURE | 6a: Actual to Forecast Expenditure</v>
      </c>
      <c r="N8535" s="10" t="str">
        <f t="shared" si="136"/>
        <v>SCHEDULE 6: REPORT ON ACTUAL TO FORECAST EXPENDITURE | 6a: Actual to Forecast Expenditure | By category | Forecast for Current Disclosure Year (b) | Total operational expenditure</v>
      </c>
    </row>
    <row r="8536" spans="1:14" hidden="1">
      <c r="A8536" t="s">
        <v>3</v>
      </c>
      <c r="B8536">
        <v>2011</v>
      </c>
      <c r="C8536" t="s">
        <v>205</v>
      </c>
      <c r="D8536" t="s">
        <v>210</v>
      </c>
      <c r="E8536" t="s">
        <v>101</v>
      </c>
      <c r="F8536" t="s">
        <v>333</v>
      </c>
      <c r="G8536">
        <v>17</v>
      </c>
      <c r="H8536" t="s">
        <v>79</v>
      </c>
      <c r="I8536">
        <v>2011</v>
      </c>
      <c r="J8536" t="s">
        <v>93</v>
      </c>
      <c r="K8536" t="s">
        <v>3249</v>
      </c>
      <c r="L8536">
        <v>0.30132868946447527</v>
      </c>
      <c r="M8536" s="10" t="str">
        <f>Data[[#This Row],[schedule]]&amp;" | "&amp;Data[[#This Row],[section]]</f>
        <v>SCHEDULE 6: REPORT ON ACTUAL TO FORECAST EXPENDITURE | 6a: Actual to Forecast Expenditure</v>
      </c>
      <c r="N8536" s="10" t="str">
        <f t="shared" si="136"/>
        <v>SCHEDULE 6: REPORT ON ACTUAL TO FORECAST EXPENDITURE | 6a: Actual to Forecast Expenditure | By category | % Variance (a)/(b)-1 | Total operational expenditure</v>
      </c>
    </row>
    <row r="8537" spans="1:14" hidden="1">
      <c r="A8537" t="s">
        <v>3</v>
      </c>
      <c r="B8537">
        <v>2011</v>
      </c>
      <c r="C8537" t="s">
        <v>205</v>
      </c>
      <c r="D8537" t="s">
        <v>210</v>
      </c>
      <c r="E8537" t="s">
        <v>101</v>
      </c>
      <c r="F8537" t="s">
        <v>334</v>
      </c>
      <c r="G8537">
        <v>17</v>
      </c>
      <c r="H8537" t="s">
        <v>79</v>
      </c>
      <c r="I8537">
        <v>2011</v>
      </c>
      <c r="J8537" t="s">
        <v>92</v>
      </c>
      <c r="K8537" t="s">
        <v>3250</v>
      </c>
      <c r="L8537">
        <v>254843.71873129701</v>
      </c>
      <c r="M8537" s="10" t="str">
        <f>Data[[#This Row],[schedule]]&amp;" | "&amp;Data[[#This Row],[section]]</f>
        <v>SCHEDULE 6: REPORT ON ACTUAL TO FORECAST EXPENDITURE | 6a: Actual to Forecast Expenditure</v>
      </c>
      <c r="N8537" s="10" t="str">
        <f t="shared" si="136"/>
        <v>SCHEDULE 6: REPORT ON ACTUAL TO FORECAST EXPENDITURE | 6a: Actual to Forecast Expenditure | By category | Actual for Period to Date (a) | Total operational expenditure</v>
      </c>
    </row>
    <row r="8538" spans="1:14" hidden="1">
      <c r="A8538" t="s">
        <v>3</v>
      </c>
      <c r="B8538">
        <v>2011</v>
      </c>
      <c r="C8538" t="s">
        <v>205</v>
      </c>
      <c r="D8538" t="s">
        <v>210</v>
      </c>
      <c r="E8538" t="s">
        <v>101</v>
      </c>
      <c r="F8538" t="s">
        <v>335</v>
      </c>
      <c r="G8538">
        <v>17</v>
      </c>
      <c r="H8538" t="s">
        <v>79</v>
      </c>
      <c r="I8538">
        <v>2011</v>
      </c>
      <c r="J8538" t="s">
        <v>92</v>
      </c>
      <c r="K8538" t="s">
        <v>3251</v>
      </c>
      <c r="L8538">
        <v>212774.1617108662</v>
      </c>
      <c r="M8538" s="10" t="str">
        <f>Data[[#This Row],[schedule]]&amp;" | "&amp;Data[[#This Row],[section]]</f>
        <v>SCHEDULE 6: REPORT ON ACTUAL TO FORECAST EXPENDITURE | 6a: Actual to Forecast Expenditure</v>
      </c>
      <c r="N8538" s="10" t="str">
        <f t="shared" si="136"/>
        <v>SCHEDULE 6: REPORT ON ACTUAL TO FORECAST EXPENDITURE | 6a: Actual to Forecast Expenditure | By category | Forecast for Period to Date (b) | Total operational expenditure</v>
      </c>
    </row>
    <row r="8539" spans="1:14" hidden="1">
      <c r="A8539" t="s">
        <v>3</v>
      </c>
      <c r="B8539">
        <v>2011</v>
      </c>
      <c r="C8539" t="s">
        <v>205</v>
      </c>
      <c r="D8539" t="s">
        <v>210</v>
      </c>
      <c r="E8539" t="s">
        <v>101</v>
      </c>
      <c r="F8539" t="s">
        <v>333</v>
      </c>
      <c r="G8539">
        <v>17</v>
      </c>
      <c r="H8539" t="s">
        <v>79</v>
      </c>
      <c r="I8539">
        <v>2011</v>
      </c>
      <c r="J8539" t="s">
        <v>93</v>
      </c>
      <c r="K8539" t="s">
        <v>3252</v>
      </c>
      <c r="L8539">
        <v>0.19771929393193011</v>
      </c>
      <c r="M8539" s="10" t="str">
        <f>Data[[#This Row],[schedule]]&amp;" | "&amp;Data[[#This Row],[section]]</f>
        <v>SCHEDULE 6: REPORT ON ACTUAL TO FORECAST EXPENDITURE | 6a: Actual to Forecast Expenditure</v>
      </c>
      <c r="N8539" s="10" t="str">
        <f t="shared" si="136"/>
        <v>SCHEDULE 6: REPORT ON ACTUAL TO FORECAST EXPENDITURE | 6a: Actual to Forecast Expenditure | By category | % Variance (a)/(b)-1 | Total operational expenditure</v>
      </c>
    </row>
    <row r="8540" spans="1:14" hidden="1">
      <c r="A8540" t="s">
        <v>3</v>
      </c>
      <c r="B8540">
        <v>2011</v>
      </c>
      <c r="C8540" t="s">
        <v>205</v>
      </c>
      <c r="D8540" t="s">
        <v>211</v>
      </c>
      <c r="E8540" t="s">
        <v>101</v>
      </c>
      <c r="F8540" t="s">
        <v>95</v>
      </c>
      <c r="G8540">
        <v>78</v>
      </c>
      <c r="H8540" t="s">
        <v>69</v>
      </c>
      <c r="I8540">
        <v>2007</v>
      </c>
      <c r="J8540" t="s">
        <v>92</v>
      </c>
      <c r="K8540" t="s">
        <v>2952</v>
      </c>
      <c r="L8540">
        <v>106313.48386047631</v>
      </c>
      <c r="M8540" s="10" t="str">
        <f>Data[[#This Row],[schedule]]&amp;" | "&amp;Data[[#This Row],[section]]</f>
        <v>SCHEDULE 6: REPORT ON ACTUAL TO FORECAST EXPENDITURE | 6b: Forecast Expenditure</v>
      </c>
      <c r="N8540" s="10" t="str">
        <f t="shared" si="136"/>
        <v>SCHEDULE 6: REPORT ON ACTUAL TO FORECAST EXPENDITURE | 6b: Forecast Expenditure | By category | Pricing Period Starting Year | Capacity growth</v>
      </c>
    </row>
    <row r="8541" spans="1:14" hidden="1">
      <c r="A8541" t="s">
        <v>3</v>
      </c>
      <c r="B8541">
        <v>2011</v>
      </c>
      <c r="C8541" t="s">
        <v>205</v>
      </c>
      <c r="D8541" t="s">
        <v>211</v>
      </c>
      <c r="E8541" t="s">
        <v>101</v>
      </c>
      <c r="F8541" t="s">
        <v>96</v>
      </c>
      <c r="G8541">
        <v>78</v>
      </c>
      <c r="H8541" t="s">
        <v>69</v>
      </c>
      <c r="I8541">
        <v>2008</v>
      </c>
      <c r="J8541" t="s">
        <v>92</v>
      </c>
      <c r="K8541" t="s">
        <v>2953</v>
      </c>
      <c r="L8541">
        <v>40587.808745749549</v>
      </c>
      <c r="M8541" s="10" t="str">
        <f>Data[[#This Row],[schedule]]&amp;" | "&amp;Data[[#This Row],[section]]</f>
        <v>SCHEDULE 6: REPORT ON ACTUAL TO FORECAST EXPENDITURE | 6b: Forecast Expenditure</v>
      </c>
      <c r="N8541" s="10" t="str">
        <f t="shared" si="136"/>
        <v>SCHEDULE 6: REPORT ON ACTUAL TO FORECAST EXPENDITURE | 6b: Forecast Expenditure | By category | Pricing Period Starting Year + 1 | Capacity growth</v>
      </c>
    </row>
    <row r="8542" spans="1:14" hidden="1">
      <c r="A8542" t="s">
        <v>3</v>
      </c>
      <c r="B8542">
        <v>2011</v>
      </c>
      <c r="C8542" t="s">
        <v>205</v>
      </c>
      <c r="D8542" t="s">
        <v>211</v>
      </c>
      <c r="E8542" t="s">
        <v>101</v>
      </c>
      <c r="F8542" t="s">
        <v>97</v>
      </c>
      <c r="G8542">
        <v>78</v>
      </c>
      <c r="H8542" t="s">
        <v>69</v>
      </c>
      <c r="I8542">
        <v>2009</v>
      </c>
      <c r="J8542" t="s">
        <v>92</v>
      </c>
      <c r="K8542" t="s">
        <v>2954</v>
      </c>
      <c r="L8542">
        <v>20581.90272840804</v>
      </c>
      <c r="M8542" s="10" t="str">
        <f>Data[[#This Row],[schedule]]&amp;" | "&amp;Data[[#This Row],[section]]</f>
        <v>SCHEDULE 6: REPORT ON ACTUAL TO FORECAST EXPENDITURE | 6b: Forecast Expenditure</v>
      </c>
      <c r="N8542" s="10" t="str">
        <f t="shared" si="136"/>
        <v>SCHEDULE 6: REPORT ON ACTUAL TO FORECAST EXPENDITURE | 6b: Forecast Expenditure | By category | Pricing Period Starting Year + 2 | Capacity growth</v>
      </c>
    </row>
    <row r="8543" spans="1:14" hidden="1">
      <c r="A8543" t="s">
        <v>3</v>
      </c>
      <c r="B8543">
        <v>2011</v>
      </c>
      <c r="C8543" t="s">
        <v>205</v>
      </c>
      <c r="D8543" t="s">
        <v>211</v>
      </c>
      <c r="E8543" t="s">
        <v>101</v>
      </c>
      <c r="F8543" t="s">
        <v>98</v>
      </c>
      <c r="G8543">
        <v>78</v>
      </c>
      <c r="H8543" t="s">
        <v>69</v>
      </c>
      <c r="I8543">
        <v>2010</v>
      </c>
      <c r="J8543" t="s">
        <v>92</v>
      </c>
      <c r="K8543" t="s">
        <v>2955</v>
      </c>
      <c r="L8543">
        <v>15064.67991384052</v>
      </c>
      <c r="M8543" s="10" t="str">
        <f>Data[[#This Row],[schedule]]&amp;" | "&amp;Data[[#This Row],[section]]</f>
        <v>SCHEDULE 6: REPORT ON ACTUAL TO FORECAST EXPENDITURE | 6b: Forecast Expenditure</v>
      </c>
      <c r="N8543" s="10" t="str">
        <f t="shared" si="136"/>
        <v>SCHEDULE 6: REPORT ON ACTUAL TO FORECAST EXPENDITURE | 6b: Forecast Expenditure | By category | Pricing Period Starting Year + 3 | Capacity growth</v>
      </c>
    </row>
    <row r="8544" spans="1:14" hidden="1">
      <c r="A8544" t="s">
        <v>3</v>
      </c>
      <c r="B8544">
        <v>2011</v>
      </c>
      <c r="C8544" t="s">
        <v>205</v>
      </c>
      <c r="D8544" t="s">
        <v>211</v>
      </c>
      <c r="E8544" t="s">
        <v>101</v>
      </c>
      <c r="F8544" t="s">
        <v>99</v>
      </c>
      <c r="G8544">
        <v>78</v>
      </c>
      <c r="H8544" t="s">
        <v>69</v>
      </c>
      <c r="I8544">
        <v>2011</v>
      </c>
      <c r="J8544" t="s">
        <v>92</v>
      </c>
      <c r="K8544" t="s">
        <v>2930</v>
      </c>
      <c r="L8544">
        <v>6719.9200918635779</v>
      </c>
      <c r="M8544" s="10" t="str">
        <f>Data[[#This Row],[schedule]]&amp;" | "&amp;Data[[#This Row],[section]]</f>
        <v>SCHEDULE 6: REPORT ON ACTUAL TO FORECAST EXPENDITURE | 6b: Forecast Expenditure</v>
      </c>
      <c r="N8544" s="10" t="str">
        <f t="shared" si="136"/>
        <v>SCHEDULE 6: REPORT ON ACTUAL TO FORECAST EXPENDITURE | 6b: Forecast Expenditure | By category | Pricing Period Starting Year + 4 | Capacity growth</v>
      </c>
    </row>
    <row r="8545" spans="1:14" hidden="1">
      <c r="A8545" t="s">
        <v>3</v>
      </c>
      <c r="B8545">
        <v>2011</v>
      </c>
      <c r="C8545" t="s">
        <v>205</v>
      </c>
      <c r="D8545" t="s">
        <v>211</v>
      </c>
      <c r="E8545" t="s">
        <v>101</v>
      </c>
      <c r="F8545" t="s">
        <v>95</v>
      </c>
      <c r="G8545">
        <v>79</v>
      </c>
      <c r="H8545" t="s">
        <v>70</v>
      </c>
      <c r="I8545">
        <v>2007</v>
      </c>
      <c r="J8545" t="s">
        <v>92</v>
      </c>
      <c r="K8545" t="s">
        <v>2956</v>
      </c>
      <c r="L8545">
        <v>14921.18448664961</v>
      </c>
      <c r="M8545" s="10" t="str">
        <f>Data[[#This Row],[schedule]]&amp;" | "&amp;Data[[#This Row],[section]]</f>
        <v>SCHEDULE 6: REPORT ON ACTUAL TO FORECAST EXPENDITURE | 6b: Forecast Expenditure</v>
      </c>
      <c r="N8545" s="10" t="str">
        <f t="shared" si="136"/>
        <v>SCHEDULE 6: REPORT ON ACTUAL TO FORECAST EXPENDITURE | 6b: Forecast Expenditure | By category | Pricing Period Starting Year | Asset replacement and renewal</v>
      </c>
    </row>
    <row r="8546" spans="1:14" hidden="1">
      <c r="A8546" t="s">
        <v>3</v>
      </c>
      <c r="B8546">
        <v>2011</v>
      </c>
      <c r="C8546" t="s">
        <v>205</v>
      </c>
      <c r="D8546" t="s">
        <v>211</v>
      </c>
      <c r="E8546" t="s">
        <v>101</v>
      </c>
      <c r="F8546" t="s">
        <v>96</v>
      </c>
      <c r="G8546">
        <v>79</v>
      </c>
      <c r="H8546" t="s">
        <v>70</v>
      </c>
      <c r="I8546">
        <v>2008</v>
      </c>
      <c r="J8546" t="s">
        <v>92</v>
      </c>
      <c r="K8546" t="s">
        <v>2957</v>
      </c>
      <c r="L8546">
        <v>7765.2264163222344</v>
      </c>
      <c r="M8546" s="10" t="str">
        <f>Data[[#This Row],[schedule]]&amp;" | "&amp;Data[[#This Row],[section]]</f>
        <v>SCHEDULE 6: REPORT ON ACTUAL TO FORECAST EXPENDITURE | 6b: Forecast Expenditure</v>
      </c>
      <c r="N8546" s="10" t="str">
        <f t="shared" si="136"/>
        <v>SCHEDULE 6: REPORT ON ACTUAL TO FORECAST EXPENDITURE | 6b: Forecast Expenditure | By category | Pricing Period Starting Year + 1 | Asset replacement and renewal</v>
      </c>
    </row>
    <row r="8547" spans="1:14" hidden="1">
      <c r="A8547" t="s">
        <v>3</v>
      </c>
      <c r="B8547">
        <v>2011</v>
      </c>
      <c r="C8547" t="s">
        <v>205</v>
      </c>
      <c r="D8547" t="s">
        <v>211</v>
      </c>
      <c r="E8547" t="s">
        <v>101</v>
      </c>
      <c r="F8547" t="s">
        <v>97</v>
      </c>
      <c r="G8547">
        <v>79</v>
      </c>
      <c r="H8547" t="s">
        <v>70</v>
      </c>
      <c r="I8547">
        <v>2009</v>
      </c>
      <c r="J8547" t="s">
        <v>92</v>
      </c>
      <c r="K8547" t="s">
        <v>2958</v>
      </c>
      <c r="L8547">
        <v>10322.542263660651</v>
      </c>
      <c r="M8547" s="10" t="str">
        <f>Data[[#This Row],[schedule]]&amp;" | "&amp;Data[[#This Row],[section]]</f>
        <v>SCHEDULE 6: REPORT ON ACTUAL TO FORECAST EXPENDITURE | 6b: Forecast Expenditure</v>
      </c>
      <c r="N8547" s="10" t="str">
        <f t="shared" si="136"/>
        <v>SCHEDULE 6: REPORT ON ACTUAL TO FORECAST EXPENDITURE | 6b: Forecast Expenditure | By category | Pricing Period Starting Year + 2 | Asset replacement and renewal</v>
      </c>
    </row>
    <row r="8548" spans="1:14" hidden="1">
      <c r="A8548" t="s">
        <v>3</v>
      </c>
      <c r="B8548">
        <v>2011</v>
      </c>
      <c r="C8548" t="s">
        <v>205</v>
      </c>
      <c r="D8548" t="s">
        <v>211</v>
      </c>
      <c r="E8548" t="s">
        <v>101</v>
      </c>
      <c r="F8548" t="s">
        <v>98</v>
      </c>
      <c r="G8548">
        <v>79</v>
      </c>
      <c r="H8548" t="s">
        <v>70</v>
      </c>
      <c r="I8548">
        <v>2010</v>
      </c>
      <c r="J8548" t="s">
        <v>92</v>
      </c>
      <c r="K8548" t="s">
        <v>2959</v>
      </c>
      <c r="L8548">
        <v>15570.083460627049</v>
      </c>
      <c r="M8548" s="10" t="str">
        <f>Data[[#This Row],[schedule]]&amp;" | "&amp;Data[[#This Row],[section]]</f>
        <v>SCHEDULE 6: REPORT ON ACTUAL TO FORECAST EXPENDITURE | 6b: Forecast Expenditure</v>
      </c>
      <c r="N8548" s="10" t="str">
        <f t="shared" si="136"/>
        <v>SCHEDULE 6: REPORT ON ACTUAL TO FORECAST EXPENDITURE | 6b: Forecast Expenditure | By category | Pricing Period Starting Year + 3 | Asset replacement and renewal</v>
      </c>
    </row>
    <row r="8549" spans="1:14" hidden="1">
      <c r="A8549" t="s">
        <v>3</v>
      </c>
      <c r="B8549">
        <v>2011</v>
      </c>
      <c r="C8549" t="s">
        <v>205</v>
      </c>
      <c r="D8549" t="s">
        <v>211</v>
      </c>
      <c r="E8549" t="s">
        <v>101</v>
      </c>
      <c r="F8549" t="s">
        <v>99</v>
      </c>
      <c r="G8549">
        <v>79</v>
      </c>
      <c r="H8549" t="s">
        <v>70</v>
      </c>
      <c r="I8549">
        <v>2011</v>
      </c>
      <c r="J8549" t="s">
        <v>92</v>
      </c>
      <c r="K8549" t="s">
        <v>2935</v>
      </c>
      <c r="L8549">
        <v>17432.954201960129</v>
      </c>
      <c r="M8549" s="10" t="str">
        <f>Data[[#This Row],[schedule]]&amp;" | "&amp;Data[[#This Row],[section]]</f>
        <v>SCHEDULE 6: REPORT ON ACTUAL TO FORECAST EXPENDITURE | 6b: Forecast Expenditure</v>
      </c>
      <c r="N8549" s="10" t="str">
        <f t="shared" si="136"/>
        <v>SCHEDULE 6: REPORT ON ACTUAL TO FORECAST EXPENDITURE | 6b: Forecast Expenditure | By category | Pricing Period Starting Year + 4 | Asset replacement and renewal</v>
      </c>
    </row>
    <row r="8550" spans="1:14" hidden="1">
      <c r="A8550" t="s">
        <v>3</v>
      </c>
      <c r="B8550">
        <v>2011</v>
      </c>
      <c r="C8550" t="s">
        <v>205</v>
      </c>
      <c r="D8550" t="s">
        <v>211</v>
      </c>
      <c r="E8550" t="s">
        <v>101</v>
      </c>
      <c r="F8550" t="s">
        <v>95</v>
      </c>
      <c r="G8550">
        <v>80</v>
      </c>
      <c r="H8550" t="s">
        <v>269</v>
      </c>
      <c r="I8550">
        <v>2007</v>
      </c>
      <c r="J8550" t="s">
        <v>92</v>
      </c>
      <c r="K8550" t="s">
        <v>2960</v>
      </c>
      <c r="L8550">
        <v>121234.668347126</v>
      </c>
      <c r="M8550" s="10" t="str">
        <f>Data[[#This Row],[schedule]]&amp;" | "&amp;Data[[#This Row],[section]]</f>
        <v>SCHEDULE 6: REPORT ON ACTUAL TO FORECAST EXPENDITURE | 6b: Forecast Expenditure</v>
      </c>
      <c r="N8550" s="10" t="str">
        <f t="shared" si="136"/>
        <v>SCHEDULE 6: REPORT ON ACTUAL TO FORECAST EXPENDITURE | 6b: Forecast Expenditure | By category | Pricing Period Starting Year | Total forecast capital expenditure</v>
      </c>
    </row>
    <row r="8551" spans="1:14" hidden="1">
      <c r="A8551" t="s">
        <v>3</v>
      </c>
      <c r="B8551">
        <v>2011</v>
      </c>
      <c r="C8551" t="s">
        <v>205</v>
      </c>
      <c r="D8551" t="s">
        <v>211</v>
      </c>
      <c r="E8551" t="s">
        <v>101</v>
      </c>
      <c r="F8551" t="s">
        <v>96</v>
      </c>
      <c r="G8551">
        <v>80</v>
      </c>
      <c r="H8551" t="s">
        <v>269</v>
      </c>
      <c r="I8551">
        <v>2008</v>
      </c>
      <c r="J8551" t="s">
        <v>92</v>
      </c>
      <c r="K8551" t="s">
        <v>2961</v>
      </c>
      <c r="L8551">
        <v>48353.035162071792</v>
      </c>
      <c r="M8551" s="10" t="str">
        <f>Data[[#This Row],[schedule]]&amp;" | "&amp;Data[[#This Row],[section]]</f>
        <v>SCHEDULE 6: REPORT ON ACTUAL TO FORECAST EXPENDITURE | 6b: Forecast Expenditure</v>
      </c>
      <c r="N8551" s="10" t="str">
        <f t="shared" si="136"/>
        <v>SCHEDULE 6: REPORT ON ACTUAL TO FORECAST EXPENDITURE | 6b: Forecast Expenditure | By category | Pricing Period Starting Year + 1 | Total forecast capital expenditure</v>
      </c>
    </row>
    <row r="8552" spans="1:14" hidden="1">
      <c r="A8552" t="s">
        <v>3</v>
      </c>
      <c r="B8552">
        <v>2011</v>
      </c>
      <c r="C8552" t="s">
        <v>205</v>
      </c>
      <c r="D8552" t="s">
        <v>211</v>
      </c>
      <c r="E8552" t="s">
        <v>101</v>
      </c>
      <c r="F8552" t="s">
        <v>97</v>
      </c>
      <c r="G8552">
        <v>80</v>
      </c>
      <c r="H8552" t="s">
        <v>269</v>
      </c>
      <c r="I8552">
        <v>2009</v>
      </c>
      <c r="J8552" t="s">
        <v>92</v>
      </c>
      <c r="K8552" t="s">
        <v>2962</v>
      </c>
      <c r="L8552">
        <v>30904.444992068689</v>
      </c>
      <c r="M8552" s="10" t="str">
        <f>Data[[#This Row],[schedule]]&amp;" | "&amp;Data[[#This Row],[section]]</f>
        <v>SCHEDULE 6: REPORT ON ACTUAL TO FORECAST EXPENDITURE | 6b: Forecast Expenditure</v>
      </c>
      <c r="N8552" s="10" t="str">
        <f t="shared" si="136"/>
        <v>SCHEDULE 6: REPORT ON ACTUAL TO FORECAST EXPENDITURE | 6b: Forecast Expenditure | By category | Pricing Period Starting Year + 2 | Total forecast capital expenditure</v>
      </c>
    </row>
    <row r="8553" spans="1:14" hidden="1">
      <c r="A8553" t="s">
        <v>3</v>
      </c>
      <c r="B8553">
        <v>2011</v>
      </c>
      <c r="C8553" t="s">
        <v>205</v>
      </c>
      <c r="D8553" t="s">
        <v>211</v>
      </c>
      <c r="E8553" t="s">
        <v>101</v>
      </c>
      <c r="F8553" t="s">
        <v>98</v>
      </c>
      <c r="G8553">
        <v>80</v>
      </c>
      <c r="H8553" t="s">
        <v>269</v>
      </c>
      <c r="I8553">
        <v>2010</v>
      </c>
      <c r="J8553" t="s">
        <v>92</v>
      </c>
      <c r="K8553" t="s">
        <v>2963</v>
      </c>
      <c r="L8553">
        <v>30634.763374467559</v>
      </c>
      <c r="M8553" s="10" t="str">
        <f>Data[[#This Row],[schedule]]&amp;" | "&amp;Data[[#This Row],[section]]</f>
        <v>SCHEDULE 6: REPORT ON ACTUAL TO FORECAST EXPENDITURE | 6b: Forecast Expenditure</v>
      </c>
      <c r="N8553" s="10" t="str">
        <f t="shared" si="136"/>
        <v>SCHEDULE 6: REPORT ON ACTUAL TO FORECAST EXPENDITURE | 6b: Forecast Expenditure | By category | Pricing Period Starting Year + 3 | Total forecast capital expenditure</v>
      </c>
    </row>
    <row r="8554" spans="1:14" hidden="1">
      <c r="A8554" t="s">
        <v>3</v>
      </c>
      <c r="B8554">
        <v>2011</v>
      </c>
      <c r="C8554" t="s">
        <v>205</v>
      </c>
      <c r="D8554" t="s">
        <v>211</v>
      </c>
      <c r="E8554" t="s">
        <v>101</v>
      </c>
      <c r="F8554" t="s">
        <v>99</v>
      </c>
      <c r="G8554">
        <v>80</v>
      </c>
      <c r="H8554" t="s">
        <v>269</v>
      </c>
      <c r="I8554">
        <v>2011</v>
      </c>
      <c r="J8554" t="s">
        <v>92</v>
      </c>
      <c r="K8554" t="s">
        <v>2939</v>
      </c>
      <c r="L8554">
        <v>24152.874293823708</v>
      </c>
      <c r="M8554" s="10" t="str">
        <f>Data[[#This Row],[schedule]]&amp;" | "&amp;Data[[#This Row],[section]]</f>
        <v>SCHEDULE 6: REPORT ON ACTUAL TO FORECAST EXPENDITURE | 6b: Forecast Expenditure</v>
      </c>
      <c r="N8554" s="10" t="str">
        <f t="shared" si="136"/>
        <v>SCHEDULE 6: REPORT ON ACTUAL TO FORECAST EXPENDITURE | 6b: Forecast Expenditure | By category | Pricing Period Starting Year + 4 | Total forecast capital expenditure</v>
      </c>
    </row>
    <row r="8555" spans="1:14" hidden="1">
      <c r="A8555" t="s">
        <v>3</v>
      </c>
      <c r="B8555">
        <v>2011</v>
      </c>
      <c r="C8555" t="s">
        <v>205</v>
      </c>
      <c r="D8555" t="s">
        <v>211</v>
      </c>
      <c r="E8555" t="s">
        <v>101</v>
      </c>
      <c r="F8555" t="s">
        <v>95</v>
      </c>
      <c r="G8555">
        <v>82</v>
      </c>
      <c r="H8555" t="s">
        <v>76</v>
      </c>
      <c r="I8555">
        <v>2007</v>
      </c>
      <c r="J8555" t="s">
        <v>92</v>
      </c>
      <c r="K8555" t="s">
        <v>81</v>
      </c>
      <c r="M8555" s="10" t="str">
        <f>Data[[#This Row],[schedule]]&amp;" | "&amp;Data[[#This Row],[section]]</f>
        <v>SCHEDULE 6: REPORT ON ACTUAL TO FORECAST EXPENDITURE | 6b: Forecast Expenditure</v>
      </c>
      <c r="N8555" s="10" t="str">
        <f t="shared" si="136"/>
        <v>SCHEDULE 6: REPORT ON ACTUAL TO FORECAST EXPENDITURE | 6b: Forecast Expenditure | By category | Pricing Period Starting Year | Corporate overheads</v>
      </c>
    </row>
    <row r="8556" spans="1:14" hidden="1">
      <c r="A8556" t="s">
        <v>3</v>
      </c>
      <c r="B8556">
        <v>2011</v>
      </c>
      <c r="C8556" t="s">
        <v>205</v>
      </c>
      <c r="D8556" t="s">
        <v>211</v>
      </c>
      <c r="E8556" t="s">
        <v>101</v>
      </c>
      <c r="F8556" t="s">
        <v>96</v>
      </c>
      <c r="G8556">
        <v>82</v>
      </c>
      <c r="H8556" t="s">
        <v>76</v>
      </c>
      <c r="I8556">
        <v>2008</v>
      </c>
      <c r="J8556" t="s">
        <v>92</v>
      </c>
      <c r="K8556" t="s">
        <v>81</v>
      </c>
      <c r="M8556" s="10" t="str">
        <f>Data[[#This Row],[schedule]]&amp;" | "&amp;Data[[#This Row],[section]]</f>
        <v>SCHEDULE 6: REPORT ON ACTUAL TO FORECAST EXPENDITURE | 6b: Forecast Expenditure</v>
      </c>
      <c r="N8556" s="10" t="str">
        <f t="shared" si="136"/>
        <v>SCHEDULE 6: REPORT ON ACTUAL TO FORECAST EXPENDITURE | 6b: Forecast Expenditure | By category | Pricing Period Starting Year + 1 | Corporate overheads</v>
      </c>
    </row>
    <row r="8557" spans="1:14" hidden="1">
      <c r="A8557" t="s">
        <v>3</v>
      </c>
      <c r="B8557">
        <v>2011</v>
      </c>
      <c r="C8557" t="s">
        <v>205</v>
      </c>
      <c r="D8557" t="s">
        <v>211</v>
      </c>
      <c r="E8557" t="s">
        <v>101</v>
      </c>
      <c r="F8557" t="s">
        <v>97</v>
      </c>
      <c r="G8557">
        <v>82</v>
      </c>
      <c r="H8557" t="s">
        <v>76</v>
      </c>
      <c r="I8557">
        <v>2009</v>
      </c>
      <c r="J8557" t="s">
        <v>92</v>
      </c>
      <c r="K8557" t="s">
        <v>81</v>
      </c>
      <c r="M8557" s="10" t="str">
        <f>Data[[#This Row],[schedule]]&amp;" | "&amp;Data[[#This Row],[section]]</f>
        <v>SCHEDULE 6: REPORT ON ACTUAL TO FORECAST EXPENDITURE | 6b: Forecast Expenditure</v>
      </c>
      <c r="N8557" s="10" t="str">
        <f t="shared" si="136"/>
        <v>SCHEDULE 6: REPORT ON ACTUAL TO FORECAST EXPENDITURE | 6b: Forecast Expenditure | By category | Pricing Period Starting Year + 2 | Corporate overheads</v>
      </c>
    </row>
    <row r="8558" spans="1:14" hidden="1">
      <c r="A8558" t="s">
        <v>3</v>
      </c>
      <c r="B8558">
        <v>2011</v>
      </c>
      <c r="C8558" t="s">
        <v>205</v>
      </c>
      <c r="D8558" t="s">
        <v>211</v>
      </c>
      <c r="E8558" t="s">
        <v>101</v>
      </c>
      <c r="F8558" t="s">
        <v>98</v>
      </c>
      <c r="G8558">
        <v>82</v>
      </c>
      <c r="H8558" t="s">
        <v>76</v>
      </c>
      <c r="I8558">
        <v>2010</v>
      </c>
      <c r="J8558" t="s">
        <v>92</v>
      </c>
      <c r="K8558" t="s">
        <v>81</v>
      </c>
      <c r="M8558" s="10" t="str">
        <f>Data[[#This Row],[schedule]]&amp;" | "&amp;Data[[#This Row],[section]]</f>
        <v>SCHEDULE 6: REPORT ON ACTUAL TO FORECAST EXPENDITURE | 6b: Forecast Expenditure</v>
      </c>
      <c r="N8558" s="10" t="str">
        <f t="shared" si="136"/>
        <v>SCHEDULE 6: REPORT ON ACTUAL TO FORECAST EXPENDITURE | 6b: Forecast Expenditure | By category | Pricing Period Starting Year + 3 | Corporate overheads</v>
      </c>
    </row>
    <row r="8559" spans="1:14" hidden="1">
      <c r="A8559" t="s">
        <v>3</v>
      </c>
      <c r="B8559">
        <v>2011</v>
      </c>
      <c r="C8559" t="s">
        <v>205</v>
      </c>
      <c r="D8559" t="s">
        <v>211</v>
      </c>
      <c r="E8559" t="s">
        <v>101</v>
      </c>
      <c r="F8559" t="s">
        <v>99</v>
      </c>
      <c r="G8559">
        <v>82</v>
      </c>
      <c r="H8559" t="s">
        <v>76</v>
      </c>
      <c r="I8559">
        <v>2011</v>
      </c>
      <c r="J8559" t="s">
        <v>92</v>
      </c>
      <c r="K8559" t="s">
        <v>81</v>
      </c>
      <c r="M8559" s="10" t="str">
        <f>Data[[#This Row],[schedule]]&amp;" | "&amp;Data[[#This Row],[section]]</f>
        <v>SCHEDULE 6: REPORT ON ACTUAL TO FORECAST EXPENDITURE | 6b: Forecast Expenditure</v>
      </c>
      <c r="N8559" s="10" t="str">
        <f t="shared" si="136"/>
        <v>SCHEDULE 6: REPORT ON ACTUAL TO FORECAST EXPENDITURE | 6b: Forecast Expenditure | By category | Pricing Period Starting Year + 4 | Corporate overheads</v>
      </c>
    </row>
    <row r="8560" spans="1:14" hidden="1">
      <c r="A8560" t="s">
        <v>3</v>
      </c>
      <c r="B8560">
        <v>2011</v>
      </c>
      <c r="C8560" t="s">
        <v>205</v>
      </c>
      <c r="D8560" t="s">
        <v>211</v>
      </c>
      <c r="E8560" t="s">
        <v>101</v>
      </c>
      <c r="F8560" t="s">
        <v>95</v>
      </c>
      <c r="G8560">
        <v>83</v>
      </c>
      <c r="H8560" t="s">
        <v>77</v>
      </c>
      <c r="I8560">
        <v>2007</v>
      </c>
      <c r="J8560" t="s">
        <v>92</v>
      </c>
      <c r="K8560" t="s">
        <v>81</v>
      </c>
      <c r="M8560" s="10" t="str">
        <f>Data[[#This Row],[schedule]]&amp;" | "&amp;Data[[#This Row],[section]]</f>
        <v>SCHEDULE 6: REPORT ON ACTUAL TO FORECAST EXPENDITURE | 6b: Forecast Expenditure</v>
      </c>
      <c r="N8560" s="10" t="str">
        <f t="shared" si="136"/>
        <v>SCHEDULE 6: REPORT ON ACTUAL TO FORECAST EXPENDITURE | 6b: Forecast Expenditure | By category | Pricing Period Starting Year | Asset management and airport operations</v>
      </c>
    </row>
    <row r="8561" spans="1:14" hidden="1">
      <c r="A8561" t="s">
        <v>3</v>
      </c>
      <c r="B8561">
        <v>2011</v>
      </c>
      <c r="C8561" t="s">
        <v>205</v>
      </c>
      <c r="D8561" t="s">
        <v>211</v>
      </c>
      <c r="E8561" t="s">
        <v>101</v>
      </c>
      <c r="F8561" t="s">
        <v>96</v>
      </c>
      <c r="G8561">
        <v>83</v>
      </c>
      <c r="H8561" t="s">
        <v>77</v>
      </c>
      <c r="I8561">
        <v>2008</v>
      </c>
      <c r="J8561" t="s">
        <v>92</v>
      </c>
      <c r="K8561" t="s">
        <v>81</v>
      </c>
      <c r="M8561" s="10" t="str">
        <f>Data[[#This Row],[schedule]]&amp;" | "&amp;Data[[#This Row],[section]]</f>
        <v>SCHEDULE 6: REPORT ON ACTUAL TO FORECAST EXPENDITURE | 6b: Forecast Expenditure</v>
      </c>
      <c r="N8561" s="10" t="str">
        <f t="shared" si="136"/>
        <v>SCHEDULE 6: REPORT ON ACTUAL TO FORECAST EXPENDITURE | 6b: Forecast Expenditure | By category | Pricing Period Starting Year + 1 | Asset management and airport operations</v>
      </c>
    </row>
    <row r="8562" spans="1:14" hidden="1">
      <c r="A8562" t="s">
        <v>3</v>
      </c>
      <c r="B8562">
        <v>2011</v>
      </c>
      <c r="C8562" t="s">
        <v>205</v>
      </c>
      <c r="D8562" t="s">
        <v>211</v>
      </c>
      <c r="E8562" t="s">
        <v>101</v>
      </c>
      <c r="F8562" t="s">
        <v>97</v>
      </c>
      <c r="G8562">
        <v>83</v>
      </c>
      <c r="H8562" t="s">
        <v>77</v>
      </c>
      <c r="I8562">
        <v>2009</v>
      </c>
      <c r="J8562" t="s">
        <v>92</v>
      </c>
      <c r="K8562" t="s">
        <v>81</v>
      </c>
      <c r="M8562" s="10" t="str">
        <f>Data[[#This Row],[schedule]]&amp;" | "&amp;Data[[#This Row],[section]]</f>
        <v>SCHEDULE 6: REPORT ON ACTUAL TO FORECAST EXPENDITURE | 6b: Forecast Expenditure</v>
      </c>
      <c r="N8562" s="10" t="str">
        <f t="shared" si="136"/>
        <v>SCHEDULE 6: REPORT ON ACTUAL TO FORECAST EXPENDITURE | 6b: Forecast Expenditure | By category | Pricing Period Starting Year + 2 | Asset management and airport operations</v>
      </c>
    </row>
    <row r="8563" spans="1:14" hidden="1">
      <c r="A8563" t="s">
        <v>3</v>
      </c>
      <c r="B8563">
        <v>2011</v>
      </c>
      <c r="C8563" t="s">
        <v>205</v>
      </c>
      <c r="D8563" t="s">
        <v>211</v>
      </c>
      <c r="E8563" t="s">
        <v>101</v>
      </c>
      <c r="F8563" t="s">
        <v>98</v>
      </c>
      <c r="G8563">
        <v>83</v>
      </c>
      <c r="H8563" t="s">
        <v>77</v>
      </c>
      <c r="I8563">
        <v>2010</v>
      </c>
      <c r="J8563" t="s">
        <v>92</v>
      </c>
      <c r="K8563" t="s">
        <v>81</v>
      </c>
      <c r="M8563" s="10" t="str">
        <f>Data[[#This Row],[schedule]]&amp;" | "&amp;Data[[#This Row],[section]]</f>
        <v>SCHEDULE 6: REPORT ON ACTUAL TO FORECAST EXPENDITURE | 6b: Forecast Expenditure</v>
      </c>
      <c r="N8563" s="10" t="str">
        <f t="shared" si="136"/>
        <v>SCHEDULE 6: REPORT ON ACTUAL TO FORECAST EXPENDITURE | 6b: Forecast Expenditure | By category | Pricing Period Starting Year + 3 | Asset management and airport operations</v>
      </c>
    </row>
    <row r="8564" spans="1:14" hidden="1">
      <c r="A8564" t="s">
        <v>3</v>
      </c>
      <c r="B8564">
        <v>2011</v>
      </c>
      <c r="C8564" t="s">
        <v>205</v>
      </c>
      <c r="D8564" t="s">
        <v>211</v>
      </c>
      <c r="E8564" t="s">
        <v>101</v>
      </c>
      <c r="F8564" t="s">
        <v>99</v>
      </c>
      <c r="G8564">
        <v>83</v>
      </c>
      <c r="H8564" t="s">
        <v>77</v>
      </c>
      <c r="I8564">
        <v>2011</v>
      </c>
      <c r="J8564" t="s">
        <v>92</v>
      </c>
      <c r="K8564" t="s">
        <v>81</v>
      </c>
      <c r="M8564" s="10" t="str">
        <f>Data[[#This Row],[schedule]]&amp;" | "&amp;Data[[#This Row],[section]]</f>
        <v>SCHEDULE 6: REPORT ON ACTUAL TO FORECAST EXPENDITURE | 6b: Forecast Expenditure</v>
      </c>
      <c r="N8564" s="10" t="str">
        <f t="shared" si="136"/>
        <v>SCHEDULE 6: REPORT ON ACTUAL TO FORECAST EXPENDITURE | 6b: Forecast Expenditure | By category | Pricing Period Starting Year + 4 | Asset management and airport operations</v>
      </c>
    </row>
    <row r="8565" spans="1:14" hidden="1">
      <c r="A8565" t="s">
        <v>3</v>
      </c>
      <c r="B8565">
        <v>2011</v>
      </c>
      <c r="C8565" t="s">
        <v>205</v>
      </c>
      <c r="D8565" t="s">
        <v>211</v>
      </c>
      <c r="E8565" t="s">
        <v>101</v>
      </c>
      <c r="F8565" t="s">
        <v>95</v>
      </c>
      <c r="G8565">
        <v>84</v>
      </c>
      <c r="H8565" t="s">
        <v>78</v>
      </c>
      <c r="I8565">
        <v>2007</v>
      </c>
      <c r="J8565" t="s">
        <v>92</v>
      </c>
      <c r="K8565" t="s">
        <v>81</v>
      </c>
      <c r="M8565" s="10" t="str">
        <f>Data[[#This Row],[schedule]]&amp;" | "&amp;Data[[#This Row],[section]]</f>
        <v>SCHEDULE 6: REPORT ON ACTUAL TO FORECAST EXPENDITURE | 6b: Forecast Expenditure</v>
      </c>
      <c r="N8565" s="10" t="str">
        <f t="shared" si="136"/>
        <v>SCHEDULE 6: REPORT ON ACTUAL TO FORECAST EXPENDITURE | 6b: Forecast Expenditure | By category | Pricing Period Starting Year | Asset maintenance</v>
      </c>
    </row>
    <row r="8566" spans="1:14" hidden="1">
      <c r="A8566" t="s">
        <v>3</v>
      </c>
      <c r="B8566">
        <v>2011</v>
      </c>
      <c r="C8566" t="s">
        <v>205</v>
      </c>
      <c r="D8566" t="s">
        <v>211</v>
      </c>
      <c r="E8566" t="s">
        <v>101</v>
      </c>
      <c r="F8566" t="s">
        <v>96</v>
      </c>
      <c r="G8566">
        <v>84</v>
      </c>
      <c r="H8566" t="s">
        <v>78</v>
      </c>
      <c r="I8566">
        <v>2008</v>
      </c>
      <c r="J8566" t="s">
        <v>92</v>
      </c>
      <c r="K8566" t="s">
        <v>81</v>
      </c>
      <c r="M8566" s="10" t="str">
        <f>Data[[#This Row],[schedule]]&amp;" | "&amp;Data[[#This Row],[section]]</f>
        <v>SCHEDULE 6: REPORT ON ACTUAL TO FORECAST EXPENDITURE | 6b: Forecast Expenditure</v>
      </c>
      <c r="N8566" s="10" t="str">
        <f t="shared" si="136"/>
        <v>SCHEDULE 6: REPORT ON ACTUAL TO FORECAST EXPENDITURE | 6b: Forecast Expenditure | By category | Pricing Period Starting Year + 1 | Asset maintenance</v>
      </c>
    </row>
    <row r="8567" spans="1:14" hidden="1">
      <c r="A8567" t="s">
        <v>3</v>
      </c>
      <c r="B8567">
        <v>2011</v>
      </c>
      <c r="C8567" t="s">
        <v>205</v>
      </c>
      <c r="D8567" t="s">
        <v>211</v>
      </c>
      <c r="E8567" t="s">
        <v>101</v>
      </c>
      <c r="F8567" t="s">
        <v>97</v>
      </c>
      <c r="G8567">
        <v>84</v>
      </c>
      <c r="H8567" t="s">
        <v>78</v>
      </c>
      <c r="I8567">
        <v>2009</v>
      </c>
      <c r="J8567" t="s">
        <v>92</v>
      </c>
      <c r="K8567" t="s">
        <v>81</v>
      </c>
      <c r="M8567" s="10" t="str">
        <f>Data[[#This Row],[schedule]]&amp;" | "&amp;Data[[#This Row],[section]]</f>
        <v>SCHEDULE 6: REPORT ON ACTUAL TO FORECAST EXPENDITURE | 6b: Forecast Expenditure</v>
      </c>
      <c r="N8567" s="10" t="str">
        <f t="shared" si="136"/>
        <v>SCHEDULE 6: REPORT ON ACTUAL TO FORECAST EXPENDITURE | 6b: Forecast Expenditure | By category | Pricing Period Starting Year + 2 | Asset maintenance</v>
      </c>
    </row>
    <row r="8568" spans="1:14" hidden="1">
      <c r="A8568" t="s">
        <v>3</v>
      </c>
      <c r="B8568">
        <v>2011</v>
      </c>
      <c r="C8568" t="s">
        <v>205</v>
      </c>
      <c r="D8568" t="s">
        <v>211</v>
      </c>
      <c r="E8568" t="s">
        <v>101</v>
      </c>
      <c r="F8568" t="s">
        <v>98</v>
      </c>
      <c r="G8568">
        <v>84</v>
      </c>
      <c r="H8568" t="s">
        <v>78</v>
      </c>
      <c r="I8568">
        <v>2010</v>
      </c>
      <c r="J8568" t="s">
        <v>92</v>
      </c>
      <c r="K8568" t="s">
        <v>81</v>
      </c>
      <c r="M8568" s="10" t="str">
        <f>Data[[#This Row],[schedule]]&amp;" | "&amp;Data[[#This Row],[section]]</f>
        <v>SCHEDULE 6: REPORT ON ACTUAL TO FORECAST EXPENDITURE | 6b: Forecast Expenditure</v>
      </c>
      <c r="N8568" s="10" t="str">
        <f t="shared" si="136"/>
        <v>SCHEDULE 6: REPORT ON ACTUAL TO FORECAST EXPENDITURE | 6b: Forecast Expenditure | By category | Pricing Period Starting Year + 3 | Asset maintenance</v>
      </c>
    </row>
    <row r="8569" spans="1:14" hidden="1">
      <c r="A8569" t="s">
        <v>3</v>
      </c>
      <c r="B8569">
        <v>2011</v>
      </c>
      <c r="C8569" t="s">
        <v>205</v>
      </c>
      <c r="D8569" t="s">
        <v>211</v>
      </c>
      <c r="E8569" t="s">
        <v>101</v>
      </c>
      <c r="F8569" t="s">
        <v>99</v>
      </c>
      <c r="G8569">
        <v>84</v>
      </c>
      <c r="H8569" t="s">
        <v>78</v>
      </c>
      <c r="I8569">
        <v>2011</v>
      </c>
      <c r="J8569" t="s">
        <v>92</v>
      </c>
      <c r="K8569" t="s">
        <v>81</v>
      </c>
      <c r="M8569" s="10" t="str">
        <f>Data[[#This Row],[schedule]]&amp;" | "&amp;Data[[#This Row],[section]]</f>
        <v>SCHEDULE 6: REPORT ON ACTUAL TO FORECAST EXPENDITURE | 6b: Forecast Expenditure</v>
      </c>
      <c r="N8569" s="10" t="str">
        <f t="shared" si="136"/>
        <v>SCHEDULE 6: REPORT ON ACTUAL TO FORECAST EXPENDITURE | 6b: Forecast Expenditure | By category | Pricing Period Starting Year + 4 | Asset maintenance</v>
      </c>
    </row>
    <row r="8570" spans="1:14" hidden="1">
      <c r="A8570" t="s">
        <v>3</v>
      </c>
      <c r="B8570">
        <v>2011</v>
      </c>
      <c r="C8570" t="s">
        <v>205</v>
      </c>
      <c r="D8570" t="s">
        <v>211</v>
      </c>
      <c r="E8570" t="s">
        <v>101</v>
      </c>
      <c r="F8570" t="s">
        <v>95</v>
      </c>
      <c r="G8570">
        <v>85</v>
      </c>
      <c r="H8570" t="s">
        <v>270</v>
      </c>
      <c r="I8570">
        <v>2007</v>
      </c>
      <c r="J8570" t="s">
        <v>92</v>
      </c>
      <c r="K8570" t="s">
        <v>2964</v>
      </c>
      <c r="L8570">
        <v>48752.12094285003</v>
      </c>
      <c r="M8570" s="10" t="str">
        <f>Data[[#This Row],[schedule]]&amp;" | "&amp;Data[[#This Row],[section]]</f>
        <v>SCHEDULE 6: REPORT ON ACTUAL TO FORECAST EXPENDITURE | 6b: Forecast Expenditure</v>
      </c>
      <c r="N8570" s="10" t="str">
        <f t="shared" si="136"/>
        <v>SCHEDULE 6: REPORT ON ACTUAL TO FORECAST EXPENDITURE | 6b: Forecast Expenditure | By category | Pricing Period Starting Year | Total forecast operational expenditure</v>
      </c>
    </row>
    <row r="8571" spans="1:14" hidden="1">
      <c r="A8571" t="s">
        <v>3</v>
      </c>
      <c r="B8571">
        <v>2011</v>
      </c>
      <c r="C8571" t="s">
        <v>205</v>
      </c>
      <c r="D8571" t="s">
        <v>211</v>
      </c>
      <c r="E8571" t="s">
        <v>101</v>
      </c>
      <c r="F8571" t="s">
        <v>96</v>
      </c>
      <c r="G8571">
        <v>85</v>
      </c>
      <c r="H8571" t="s">
        <v>270</v>
      </c>
      <c r="I8571">
        <v>2008</v>
      </c>
      <c r="J8571" t="s">
        <v>92</v>
      </c>
      <c r="K8571" t="s">
        <v>2965</v>
      </c>
      <c r="L8571">
        <v>52532.085507445998</v>
      </c>
      <c r="M8571" s="10" t="str">
        <f>Data[[#This Row],[schedule]]&amp;" | "&amp;Data[[#This Row],[section]]</f>
        <v>SCHEDULE 6: REPORT ON ACTUAL TO FORECAST EXPENDITURE | 6b: Forecast Expenditure</v>
      </c>
      <c r="N8571" s="10" t="str">
        <f t="shared" si="136"/>
        <v>SCHEDULE 6: REPORT ON ACTUAL TO FORECAST EXPENDITURE | 6b: Forecast Expenditure | By category | Pricing Period Starting Year + 1 | Total forecast operational expenditure</v>
      </c>
    </row>
    <row r="8572" spans="1:14" hidden="1">
      <c r="A8572" t="s">
        <v>3</v>
      </c>
      <c r="B8572">
        <v>2011</v>
      </c>
      <c r="C8572" t="s">
        <v>205</v>
      </c>
      <c r="D8572" t="s">
        <v>211</v>
      </c>
      <c r="E8572" t="s">
        <v>101</v>
      </c>
      <c r="F8572" t="s">
        <v>97</v>
      </c>
      <c r="G8572">
        <v>85</v>
      </c>
      <c r="H8572" t="s">
        <v>270</v>
      </c>
      <c r="I8572">
        <v>2009</v>
      </c>
      <c r="J8572" t="s">
        <v>92</v>
      </c>
      <c r="K8572" t="s">
        <v>2966</v>
      </c>
      <c r="L8572">
        <v>54552.129212129577</v>
      </c>
      <c r="M8572" s="10" t="str">
        <f>Data[[#This Row],[schedule]]&amp;" | "&amp;Data[[#This Row],[section]]</f>
        <v>SCHEDULE 6: REPORT ON ACTUAL TO FORECAST EXPENDITURE | 6b: Forecast Expenditure</v>
      </c>
      <c r="N8572" s="10" t="str">
        <f t="shared" si="136"/>
        <v>SCHEDULE 6: REPORT ON ACTUAL TO FORECAST EXPENDITURE | 6b: Forecast Expenditure | By category | Pricing Period Starting Year + 2 | Total forecast operational expenditure</v>
      </c>
    </row>
    <row r="8573" spans="1:14" hidden="1">
      <c r="A8573" t="s">
        <v>3</v>
      </c>
      <c r="B8573">
        <v>2011</v>
      </c>
      <c r="C8573" t="s">
        <v>205</v>
      </c>
      <c r="D8573" t="s">
        <v>211</v>
      </c>
      <c r="E8573" t="s">
        <v>101</v>
      </c>
      <c r="F8573" t="s">
        <v>98</v>
      </c>
      <c r="G8573">
        <v>85</v>
      </c>
      <c r="H8573" t="s">
        <v>270</v>
      </c>
      <c r="I8573">
        <v>2010</v>
      </c>
      <c r="J8573" t="s">
        <v>92</v>
      </c>
      <c r="K8573" t="s">
        <v>2967</v>
      </c>
      <c r="L8573">
        <v>56937.826048440576</v>
      </c>
      <c r="M8573" s="10" t="str">
        <f>Data[[#This Row],[schedule]]&amp;" | "&amp;Data[[#This Row],[section]]</f>
        <v>SCHEDULE 6: REPORT ON ACTUAL TO FORECAST EXPENDITURE | 6b: Forecast Expenditure</v>
      </c>
      <c r="N8573" s="10" t="str">
        <f t="shared" si="136"/>
        <v>SCHEDULE 6: REPORT ON ACTUAL TO FORECAST EXPENDITURE | 6b: Forecast Expenditure | By category | Pricing Period Starting Year + 3 | Total forecast operational expenditure</v>
      </c>
    </row>
    <row r="8574" spans="1:14" hidden="1">
      <c r="A8574" t="s">
        <v>3</v>
      </c>
      <c r="B8574">
        <v>2011</v>
      </c>
      <c r="C8574" t="s">
        <v>205</v>
      </c>
      <c r="D8574" t="s">
        <v>211</v>
      </c>
      <c r="E8574" t="s">
        <v>101</v>
      </c>
      <c r="F8574" t="s">
        <v>99</v>
      </c>
      <c r="G8574">
        <v>85</v>
      </c>
      <c r="H8574" t="s">
        <v>270</v>
      </c>
      <c r="I8574">
        <v>2011</v>
      </c>
      <c r="J8574" t="s">
        <v>92</v>
      </c>
      <c r="K8574" t="s">
        <v>2947</v>
      </c>
      <c r="L8574">
        <v>58888.645933958047</v>
      </c>
      <c r="M8574" s="10" t="str">
        <f>Data[[#This Row],[schedule]]&amp;" | "&amp;Data[[#This Row],[section]]</f>
        <v>SCHEDULE 6: REPORT ON ACTUAL TO FORECAST EXPENDITURE | 6b: Forecast Expenditure</v>
      </c>
      <c r="N8574" s="10" t="str">
        <f t="shared" si="136"/>
        <v>SCHEDULE 6: REPORT ON ACTUAL TO FORECAST EXPENDITURE | 6b: Forecast Expenditure | By category | Pricing Period Starting Year + 4 | Total forecast operational expenditure</v>
      </c>
    </row>
    <row r="8575" spans="1:14" hidden="1">
      <c r="A8575" t="s">
        <v>3</v>
      </c>
      <c r="B8575">
        <v>2011</v>
      </c>
      <c r="C8575" t="s">
        <v>399</v>
      </c>
      <c r="D8575" t="s">
        <v>400</v>
      </c>
      <c r="E8575" t="s">
        <v>81</v>
      </c>
      <c r="F8575" t="s">
        <v>81</v>
      </c>
      <c r="G8575">
        <v>8</v>
      </c>
      <c r="H8575" t="s">
        <v>149</v>
      </c>
      <c r="I8575">
        <v>2011</v>
      </c>
      <c r="J8575" t="s">
        <v>92</v>
      </c>
      <c r="K8575" t="s">
        <v>458</v>
      </c>
      <c r="L8575">
        <v>0</v>
      </c>
      <c r="M8575" s="10" t="str">
        <f>Data[[#This Row],[schedule]]&amp;" | "&amp;Data[[#This Row],[section]]</f>
        <v>SCHEDULE 5: REPORT ON RELATED PARTY TRANSACTIONS | 5(i): Related Party Transactions</v>
      </c>
      <c r="N8575" s="10" t="str">
        <f t="shared" si="136"/>
        <v>SCHEDULE 5: REPORT ON RELATED PARTY TRANSACTIONS | 5(i): Related Party Transactions | Net operating revenue</v>
      </c>
    </row>
    <row r="8576" spans="1:14" hidden="1">
      <c r="A8576" t="s">
        <v>3</v>
      </c>
      <c r="B8576">
        <v>2011</v>
      </c>
      <c r="C8576" t="s">
        <v>399</v>
      </c>
      <c r="D8576" t="s">
        <v>400</v>
      </c>
      <c r="E8576" t="s">
        <v>81</v>
      </c>
      <c r="F8576" t="s">
        <v>81</v>
      </c>
      <c r="G8576">
        <v>9</v>
      </c>
      <c r="H8576" t="s">
        <v>401</v>
      </c>
      <c r="I8576">
        <v>2011</v>
      </c>
      <c r="J8576" t="s">
        <v>92</v>
      </c>
      <c r="K8576" t="s">
        <v>3253</v>
      </c>
      <c r="L8576">
        <v>2833.1236018715381</v>
      </c>
      <c r="M8576" s="10" t="str">
        <f>Data[[#This Row],[schedule]]&amp;" | "&amp;Data[[#This Row],[section]]</f>
        <v>SCHEDULE 5: REPORT ON RELATED PARTY TRANSACTIONS | 5(i): Related Party Transactions</v>
      </c>
      <c r="N8576" s="10" t="str">
        <f t="shared" si="136"/>
        <v>SCHEDULE 5: REPORT ON RELATED PARTY TRANSACTIONS | 5(i): Related Party Transactions | Operational expenditure</v>
      </c>
    </row>
    <row r="8577" spans="1:14" hidden="1">
      <c r="A8577" t="s">
        <v>3</v>
      </c>
      <c r="B8577">
        <v>2011</v>
      </c>
      <c r="C8577" t="s">
        <v>399</v>
      </c>
      <c r="D8577" t="s">
        <v>400</v>
      </c>
      <c r="E8577" t="s">
        <v>81</v>
      </c>
      <c r="F8577" t="s">
        <v>81</v>
      </c>
      <c r="G8577">
        <v>10</v>
      </c>
      <c r="H8577" t="s">
        <v>402</v>
      </c>
      <c r="I8577">
        <v>2011</v>
      </c>
      <c r="J8577" t="s">
        <v>92</v>
      </c>
      <c r="K8577" t="s">
        <v>3254</v>
      </c>
      <c r="L8577">
        <v>82.927540100000002</v>
      </c>
      <c r="M8577" s="10" t="str">
        <f>Data[[#This Row],[schedule]]&amp;" | "&amp;Data[[#This Row],[section]]</f>
        <v>SCHEDULE 5: REPORT ON RELATED PARTY TRANSACTIONS | 5(i): Related Party Transactions</v>
      </c>
      <c r="N8577" s="10" t="str">
        <f t="shared" si="136"/>
        <v>SCHEDULE 5: REPORT ON RELATED PARTY TRANSACTIONS | 5(i): Related Party Transactions | Related party capital expenditure</v>
      </c>
    </row>
    <row r="8578" spans="1:14" hidden="1">
      <c r="A8578" t="s">
        <v>3</v>
      </c>
      <c r="B8578">
        <v>2011</v>
      </c>
      <c r="C8578" t="s">
        <v>399</v>
      </c>
      <c r="D8578" t="s">
        <v>400</v>
      </c>
      <c r="E8578" t="s">
        <v>81</v>
      </c>
      <c r="F8578" t="s">
        <v>81</v>
      </c>
      <c r="G8578">
        <v>11</v>
      </c>
      <c r="H8578" t="s">
        <v>403</v>
      </c>
      <c r="I8578">
        <v>2011</v>
      </c>
      <c r="J8578" t="s">
        <v>92</v>
      </c>
      <c r="K8578" t="s">
        <v>458</v>
      </c>
      <c r="L8578">
        <v>0</v>
      </c>
      <c r="M8578" s="10" t="str">
        <f>Data[[#This Row],[schedule]]&amp;" | "&amp;Data[[#This Row],[section]]</f>
        <v>SCHEDULE 5: REPORT ON RELATED PARTY TRANSACTIONS | 5(i): Related Party Transactions</v>
      </c>
      <c r="N8578" s="10" t="str">
        <f t="shared" si="136"/>
        <v>SCHEDULE 5: REPORT ON RELATED PARTY TRANSACTIONS | 5(i): Related Party Transactions | Market value of asset disposals</v>
      </c>
    </row>
    <row r="8579" spans="1:14" hidden="1">
      <c r="A8579" t="s">
        <v>3</v>
      </c>
      <c r="B8579">
        <v>2011</v>
      </c>
      <c r="C8579" t="s">
        <v>399</v>
      </c>
      <c r="D8579" t="s">
        <v>400</v>
      </c>
      <c r="E8579" t="s">
        <v>81</v>
      </c>
      <c r="F8579" t="s">
        <v>81</v>
      </c>
      <c r="G8579">
        <v>12</v>
      </c>
      <c r="H8579" t="s">
        <v>404</v>
      </c>
      <c r="I8579">
        <v>2011</v>
      </c>
      <c r="J8579" t="s">
        <v>92</v>
      </c>
      <c r="K8579" t="s">
        <v>3255</v>
      </c>
      <c r="L8579">
        <v>4023.9942389750918</v>
      </c>
      <c r="M8579" s="10" t="str">
        <f>Data[[#This Row],[schedule]]&amp;" | "&amp;Data[[#This Row],[section]]</f>
        <v>SCHEDULE 5: REPORT ON RELATED PARTY TRANSACTIONS | 5(i): Related Party Transactions</v>
      </c>
      <c r="N8579" s="10" t="str">
        <f t="shared" si="136"/>
        <v>SCHEDULE 5: REPORT ON RELATED PARTY TRANSACTIONS | 5(i): Related Party Transactions | Other related party transactions</v>
      </c>
    </row>
    <row r="8580" spans="1:14" hidden="1">
      <c r="A8580" t="s">
        <v>3</v>
      </c>
      <c r="B8580">
        <v>2011</v>
      </c>
      <c r="C8580" t="s">
        <v>206</v>
      </c>
      <c r="D8580" t="s">
        <v>212</v>
      </c>
      <c r="E8580" t="s">
        <v>81</v>
      </c>
      <c r="F8580" t="s">
        <v>309</v>
      </c>
      <c r="G8580">
        <v>8</v>
      </c>
      <c r="H8580" t="s">
        <v>271</v>
      </c>
      <c r="I8580">
        <v>2011</v>
      </c>
      <c r="J8580" t="s">
        <v>92</v>
      </c>
      <c r="K8580" t="s">
        <v>3256</v>
      </c>
      <c r="L8580">
        <v>1292314.1853197031</v>
      </c>
      <c r="M8580" s="10" t="str">
        <f>Data[[#This Row],[schedule]]&amp;" | "&amp;Data[[#This Row],[section]]</f>
        <v>SCHEDULE 4: REPORT ON REGULATORY ASSET BASE ROLL FORWARD | 4.a</v>
      </c>
      <c r="N8580" s="10" t="str">
        <f t="shared" si="136"/>
        <v>SCHEDULE 4: REPORT ON REGULATORY ASSET BASE ROLL FORWARD | 4.a | Unallocated RAB | RAB value—previous disclosure year</v>
      </c>
    </row>
    <row r="8581" spans="1:14" hidden="1">
      <c r="A8581" t="s">
        <v>3</v>
      </c>
      <c r="B8581">
        <v>2011</v>
      </c>
      <c r="C8581" t="s">
        <v>206</v>
      </c>
      <c r="D8581" t="s">
        <v>212</v>
      </c>
      <c r="E8581" t="s">
        <v>81</v>
      </c>
      <c r="F8581" t="s">
        <v>310</v>
      </c>
      <c r="G8581">
        <v>8</v>
      </c>
      <c r="H8581" t="s">
        <v>271</v>
      </c>
      <c r="I8581">
        <v>2011</v>
      </c>
      <c r="J8581" t="s">
        <v>92</v>
      </c>
      <c r="K8581" t="s">
        <v>3257</v>
      </c>
      <c r="L8581">
        <v>1082330.7060645809</v>
      </c>
      <c r="M8581" s="10" t="str">
        <f>Data[[#This Row],[schedule]]&amp;" | "&amp;Data[[#This Row],[section]]</f>
        <v>SCHEDULE 4: REPORT ON REGULATORY ASSET BASE ROLL FORWARD | 4.a</v>
      </c>
      <c r="N8581" s="10" t="str">
        <f t="shared" si="136"/>
        <v>SCHEDULE 4: REPORT ON REGULATORY ASSET BASE ROLL FORWARD | 4.a | RAB | RAB value—previous disclosure year</v>
      </c>
    </row>
    <row r="8582" spans="1:14" hidden="1">
      <c r="A8582" t="s">
        <v>3</v>
      </c>
      <c r="B8582">
        <v>2011</v>
      </c>
      <c r="C8582" t="s">
        <v>206</v>
      </c>
      <c r="D8582" t="s">
        <v>212</v>
      </c>
      <c r="E8582" t="s">
        <v>81</v>
      </c>
      <c r="F8582" t="s">
        <v>309</v>
      </c>
      <c r="G8582">
        <v>10</v>
      </c>
      <c r="H8582" t="s">
        <v>155</v>
      </c>
      <c r="I8582">
        <v>2011</v>
      </c>
      <c r="J8582" t="s">
        <v>92</v>
      </c>
      <c r="K8582" t="s">
        <v>3258</v>
      </c>
      <c r="L8582">
        <v>53469.41058780087</v>
      </c>
      <c r="M8582" s="10" t="str">
        <f>Data[[#This Row],[schedule]]&amp;" | "&amp;Data[[#This Row],[section]]</f>
        <v>SCHEDULE 4: REPORT ON REGULATORY ASSET BASE ROLL FORWARD | 4.a</v>
      </c>
      <c r="N8582" s="10" t="str">
        <f t="shared" si="136"/>
        <v>SCHEDULE 4: REPORT ON REGULATORY ASSET BASE ROLL FORWARD | 4.a | Unallocated RAB | Regulatory depreciation</v>
      </c>
    </row>
    <row r="8583" spans="1:14" hidden="1">
      <c r="A8583" t="s">
        <v>3</v>
      </c>
      <c r="B8583">
        <v>2011</v>
      </c>
      <c r="C8583" t="s">
        <v>206</v>
      </c>
      <c r="D8583" t="s">
        <v>212</v>
      </c>
      <c r="E8583" t="s">
        <v>81</v>
      </c>
      <c r="F8583" t="s">
        <v>310</v>
      </c>
      <c r="G8583">
        <v>10</v>
      </c>
      <c r="H8583" t="s">
        <v>155</v>
      </c>
      <c r="I8583">
        <v>2011</v>
      </c>
      <c r="J8583" t="s">
        <v>92</v>
      </c>
      <c r="K8583" t="s">
        <v>3168</v>
      </c>
      <c r="L8583">
        <v>43755.632109065416</v>
      </c>
      <c r="M8583" s="10" t="str">
        <f>Data[[#This Row],[schedule]]&amp;" | "&amp;Data[[#This Row],[section]]</f>
        <v>SCHEDULE 4: REPORT ON REGULATORY ASSET BASE ROLL FORWARD | 4.a</v>
      </c>
      <c r="N8583" s="10" t="str">
        <f t="shared" si="136"/>
        <v>SCHEDULE 4: REPORT ON REGULATORY ASSET BASE ROLL FORWARD | 4.a | RAB | Regulatory depreciation</v>
      </c>
    </row>
    <row r="8584" spans="1:14" hidden="1">
      <c r="A8584" t="s">
        <v>3</v>
      </c>
      <c r="B8584">
        <v>2011</v>
      </c>
      <c r="C8584" t="s">
        <v>206</v>
      </c>
      <c r="D8584" t="s">
        <v>212</v>
      </c>
      <c r="E8584" t="s">
        <v>81</v>
      </c>
      <c r="F8584" t="s">
        <v>309</v>
      </c>
      <c r="G8584">
        <v>12</v>
      </c>
      <c r="H8584" t="s">
        <v>272</v>
      </c>
      <c r="I8584">
        <v>2011</v>
      </c>
      <c r="J8584" t="s">
        <v>92</v>
      </c>
      <c r="K8584" t="s">
        <v>3259</v>
      </c>
      <c r="L8584">
        <v>31321.38238368239</v>
      </c>
      <c r="M8584" s="10" t="str">
        <f>Data[[#This Row],[schedule]]&amp;" | "&amp;Data[[#This Row],[section]]</f>
        <v>SCHEDULE 4: REPORT ON REGULATORY ASSET BASE ROLL FORWARD | 4.a</v>
      </c>
      <c r="N8584" s="10" t="str">
        <f t="shared" si="136"/>
        <v>SCHEDULE 4: REPORT ON REGULATORY ASSET BASE ROLL FORWARD | 4.a | Unallocated RAB | Indexed revaluations</v>
      </c>
    </row>
    <row r="8585" spans="1:14" hidden="1">
      <c r="A8585" t="s">
        <v>3</v>
      </c>
      <c r="B8585">
        <v>2011</v>
      </c>
      <c r="C8585" t="s">
        <v>206</v>
      </c>
      <c r="D8585" t="s">
        <v>212</v>
      </c>
      <c r="E8585" t="s">
        <v>81</v>
      </c>
      <c r="F8585" t="s">
        <v>310</v>
      </c>
      <c r="G8585">
        <v>12</v>
      </c>
      <c r="H8585" t="s">
        <v>272</v>
      </c>
      <c r="I8585">
        <v>2011</v>
      </c>
      <c r="J8585" t="s">
        <v>92</v>
      </c>
      <c r="K8585" t="s">
        <v>3260</v>
      </c>
      <c r="L8585">
        <v>24905.283940413548</v>
      </c>
      <c r="M8585" s="10" t="str">
        <f>Data[[#This Row],[schedule]]&amp;" | "&amp;Data[[#This Row],[section]]</f>
        <v>SCHEDULE 4: REPORT ON REGULATORY ASSET BASE ROLL FORWARD | 4.a</v>
      </c>
      <c r="N8585" s="10" t="str">
        <f t="shared" si="136"/>
        <v>SCHEDULE 4: REPORT ON REGULATORY ASSET BASE ROLL FORWARD | 4.a | RAB | Indexed revaluations</v>
      </c>
    </row>
    <row r="8586" spans="1:14" hidden="1">
      <c r="A8586" t="s">
        <v>3</v>
      </c>
      <c r="B8586">
        <v>2011</v>
      </c>
      <c r="C8586" t="s">
        <v>206</v>
      </c>
      <c r="D8586" t="s">
        <v>212</v>
      </c>
      <c r="E8586" t="s">
        <v>81</v>
      </c>
      <c r="F8586" t="s">
        <v>309</v>
      </c>
      <c r="G8586">
        <v>13</v>
      </c>
      <c r="H8586" t="s">
        <v>273</v>
      </c>
      <c r="I8586">
        <v>2011</v>
      </c>
      <c r="J8586" t="s">
        <v>92</v>
      </c>
      <c r="K8586" t="s">
        <v>3261</v>
      </c>
      <c r="L8586">
        <v>52010.556665791752</v>
      </c>
      <c r="M8586" s="10" t="str">
        <f>Data[[#This Row],[schedule]]&amp;" | "&amp;Data[[#This Row],[section]]</f>
        <v>SCHEDULE 4: REPORT ON REGULATORY ASSET BASE ROLL FORWARD | 4.a</v>
      </c>
      <c r="N8586" s="10" t="str">
        <f t="shared" si="136"/>
        <v>SCHEDULE 4: REPORT ON REGULATORY ASSET BASE ROLL FORWARD | 4.a | Unallocated RAB | Non-indexed revaluations</v>
      </c>
    </row>
    <row r="8587" spans="1:14" hidden="1">
      <c r="A8587" t="s">
        <v>3</v>
      </c>
      <c r="B8587">
        <v>2011</v>
      </c>
      <c r="C8587" t="s">
        <v>206</v>
      </c>
      <c r="D8587" t="s">
        <v>212</v>
      </c>
      <c r="E8587" t="s">
        <v>81</v>
      </c>
      <c r="F8587" t="s">
        <v>310</v>
      </c>
      <c r="G8587">
        <v>13</v>
      </c>
      <c r="H8587" t="s">
        <v>273</v>
      </c>
      <c r="I8587">
        <v>2011</v>
      </c>
      <c r="J8587" t="s">
        <v>92</v>
      </c>
      <c r="K8587" t="s">
        <v>3262</v>
      </c>
      <c r="L8587">
        <v>50523.358707906351</v>
      </c>
      <c r="M8587" s="10" t="str">
        <f>Data[[#This Row],[schedule]]&amp;" | "&amp;Data[[#This Row],[section]]</f>
        <v>SCHEDULE 4: REPORT ON REGULATORY ASSET BASE ROLL FORWARD | 4.a</v>
      </c>
      <c r="N8587" s="10" t="str">
        <f t="shared" si="136"/>
        <v>SCHEDULE 4: REPORT ON REGULATORY ASSET BASE ROLL FORWARD | 4.a | RAB | Non-indexed revaluations</v>
      </c>
    </row>
    <row r="8588" spans="1:14" hidden="1">
      <c r="A8588" t="s">
        <v>3</v>
      </c>
      <c r="B8588">
        <v>2011</v>
      </c>
      <c r="C8588" t="s">
        <v>206</v>
      </c>
      <c r="D8588" t="s">
        <v>212</v>
      </c>
      <c r="E8588" t="s">
        <v>81</v>
      </c>
      <c r="F8588" t="s">
        <v>309</v>
      </c>
      <c r="G8588">
        <v>14</v>
      </c>
      <c r="H8588" t="s">
        <v>158</v>
      </c>
      <c r="I8588">
        <v>2011</v>
      </c>
      <c r="J8588" t="s">
        <v>92</v>
      </c>
      <c r="K8588" t="s">
        <v>3263</v>
      </c>
      <c r="L8588">
        <v>83331.939049474138</v>
      </c>
      <c r="M8588" s="10" t="str">
        <f>Data[[#This Row],[schedule]]&amp;" | "&amp;Data[[#This Row],[section]]</f>
        <v>SCHEDULE 4: REPORT ON REGULATORY ASSET BASE ROLL FORWARD | 4.a</v>
      </c>
      <c r="N8588" s="10" t="str">
        <f t="shared" si="136"/>
        <v>SCHEDULE 4: REPORT ON REGULATORY ASSET BASE ROLL FORWARD | 4.a | Unallocated RAB | Total revaluations</v>
      </c>
    </row>
    <row r="8589" spans="1:14" hidden="1">
      <c r="A8589" t="s">
        <v>3</v>
      </c>
      <c r="B8589">
        <v>2011</v>
      </c>
      <c r="C8589" t="s">
        <v>206</v>
      </c>
      <c r="D8589" t="s">
        <v>212</v>
      </c>
      <c r="E8589" t="s">
        <v>81</v>
      </c>
      <c r="F8589" t="s">
        <v>310</v>
      </c>
      <c r="G8589">
        <v>14</v>
      </c>
      <c r="H8589" t="s">
        <v>158</v>
      </c>
      <c r="I8589">
        <v>2011</v>
      </c>
      <c r="J8589" t="s">
        <v>92</v>
      </c>
      <c r="K8589" t="s">
        <v>3173</v>
      </c>
      <c r="L8589">
        <v>75428.642648319888</v>
      </c>
      <c r="M8589" s="10" t="str">
        <f>Data[[#This Row],[schedule]]&amp;" | "&amp;Data[[#This Row],[section]]</f>
        <v>SCHEDULE 4: REPORT ON REGULATORY ASSET BASE ROLL FORWARD | 4.a</v>
      </c>
      <c r="N8589" s="10" t="str">
        <f t="shared" si="136"/>
        <v>SCHEDULE 4: REPORT ON REGULATORY ASSET BASE ROLL FORWARD | 4.a | RAB | Total revaluations</v>
      </c>
    </row>
    <row r="8590" spans="1:14" hidden="1">
      <c r="A8590" t="s">
        <v>3</v>
      </c>
      <c r="B8590">
        <v>2011</v>
      </c>
      <c r="C8590" t="s">
        <v>206</v>
      </c>
      <c r="D8590" t="s">
        <v>212</v>
      </c>
      <c r="E8590" t="s">
        <v>81</v>
      </c>
      <c r="F8590" t="s">
        <v>309</v>
      </c>
      <c r="G8590">
        <v>16</v>
      </c>
      <c r="H8590" t="s">
        <v>274</v>
      </c>
      <c r="I8590">
        <v>2011</v>
      </c>
      <c r="J8590" t="s">
        <v>92</v>
      </c>
      <c r="K8590" t="s">
        <v>3264</v>
      </c>
      <c r="L8590">
        <v>33296.672749999998</v>
      </c>
      <c r="M8590" s="10" t="str">
        <f>Data[[#This Row],[schedule]]&amp;" | "&amp;Data[[#This Row],[section]]</f>
        <v>SCHEDULE 4: REPORT ON REGULATORY ASSET BASE ROLL FORWARD | 4.a</v>
      </c>
      <c r="N8590" s="10" t="str">
        <f t="shared" si="136"/>
        <v>SCHEDULE 4: REPORT ON REGULATORY ASSET BASE ROLL FORWARD | 4.a | Unallocated RAB | Assets commissioned (other than below)</v>
      </c>
    </row>
    <row r="8591" spans="1:14" hidden="1">
      <c r="A8591" t="s">
        <v>3</v>
      </c>
      <c r="B8591">
        <v>2011</v>
      </c>
      <c r="C8591" t="s">
        <v>206</v>
      </c>
      <c r="D8591" t="s">
        <v>212</v>
      </c>
      <c r="E8591" t="s">
        <v>81</v>
      </c>
      <c r="F8591" t="s">
        <v>310</v>
      </c>
      <c r="G8591">
        <v>16</v>
      </c>
      <c r="H8591" t="s">
        <v>274</v>
      </c>
      <c r="I8591">
        <v>2011</v>
      </c>
      <c r="J8591" t="s">
        <v>92</v>
      </c>
      <c r="K8591" t="s">
        <v>3265</v>
      </c>
      <c r="L8591">
        <v>20113.537155165759</v>
      </c>
      <c r="M8591" s="10" t="str">
        <f>Data[[#This Row],[schedule]]&amp;" | "&amp;Data[[#This Row],[section]]</f>
        <v>SCHEDULE 4: REPORT ON REGULATORY ASSET BASE ROLL FORWARD | 4.a</v>
      </c>
      <c r="N8591" s="10" t="str">
        <f t="shared" si="136"/>
        <v>SCHEDULE 4: REPORT ON REGULATORY ASSET BASE ROLL FORWARD | 4.a | RAB | Assets commissioned (other than below)</v>
      </c>
    </row>
    <row r="8592" spans="1:14" hidden="1">
      <c r="A8592" t="s">
        <v>3</v>
      </c>
      <c r="B8592">
        <v>2011</v>
      </c>
      <c r="C8592" t="s">
        <v>206</v>
      </c>
      <c r="D8592" t="s">
        <v>212</v>
      </c>
      <c r="E8592" t="s">
        <v>81</v>
      </c>
      <c r="F8592" t="s">
        <v>309</v>
      </c>
      <c r="G8592">
        <v>17</v>
      </c>
      <c r="H8592" t="s">
        <v>275</v>
      </c>
      <c r="I8592">
        <v>2011</v>
      </c>
      <c r="J8592" t="s">
        <v>92</v>
      </c>
      <c r="K8592" t="s">
        <v>458</v>
      </c>
      <c r="L8592">
        <v>0</v>
      </c>
      <c r="M8592" s="10" t="str">
        <f>Data[[#This Row],[schedule]]&amp;" | "&amp;Data[[#This Row],[section]]</f>
        <v>SCHEDULE 4: REPORT ON REGULATORY ASSET BASE ROLL FORWARD | 4.a</v>
      </c>
      <c r="N8592" s="10" t="str">
        <f t="shared" si="136"/>
        <v>SCHEDULE 4: REPORT ON REGULATORY ASSET BASE ROLL FORWARD | 4.a | Unallocated RAB | Assets acquired from a regulated supplier</v>
      </c>
    </row>
    <row r="8593" spans="1:14" hidden="1">
      <c r="A8593" t="s">
        <v>3</v>
      </c>
      <c r="B8593">
        <v>2011</v>
      </c>
      <c r="C8593" t="s">
        <v>206</v>
      </c>
      <c r="D8593" t="s">
        <v>212</v>
      </c>
      <c r="E8593" t="s">
        <v>81</v>
      </c>
      <c r="F8593" t="s">
        <v>310</v>
      </c>
      <c r="G8593">
        <v>17</v>
      </c>
      <c r="H8593" t="s">
        <v>275</v>
      </c>
      <c r="I8593">
        <v>2011</v>
      </c>
      <c r="J8593" t="s">
        <v>92</v>
      </c>
      <c r="K8593" t="s">
        <v>458</v>
      </c>
      <c r="L8593">
        <v>0</v>
      </c>
      <c r="M8593" s="10" t="str">
        <f>Data[[#This Row],[schedule]]&amp;" | "&amp;Data[[#This Row],[section]]</f>
        <v>SCHEDULE 4: REPORT ON REGULATORY ASSET BASE ROLL FORWARD | 4.a</v>
      </c>
      <c r="N8593" s="10" t="str">
        <f t="shared" si="136"/>
        <v>SCHEDULE 4: REPORT ON REGULATORY ASSET BASE ROLL FORWARD | 4.a | RAB | Assets acquired from a regulated supplier</v>
      </c>
    </row>
    <row r="8594" spans="1:14" hidden="1">
      <c r="A8594" t="s">
        <v>3</v>
      </c>
      <c r="B8594">
        <v>2011</v>
      </c>
      <c r="C8594" t="s">
        <v>206</v>
      </c>
      <c r="D8594" t="s">
        <v>212</v>
      </c>
      <c r="E8594" t="s">
        <v>81</v>
      </c>
      <c r="F8594" t="s">
        <v>309</v>
      </c>
      <c r="G8594">
        <v>18</v>
      </c>
      <c r="H8594" t="s">
        <v>276</v>
      </c>
      <c r="I8594">
        <v>2011</v>
      </c>
      <c r="J8594" t="s">
        <v>92</v>
      </c>
      <c r="K8594" t="s">
        <v>458</v>
      </c>
      <c r="L8594">
        <v>0</v>
      </c>
      <c r="M8594" s="10" t="str">
        <f>Data[[#This Row],[schedule]]&amp;" | "&amp;Data[[#This Row],[section]]</f>
        <v>SCHEDULE 4: REPORT ON REGULATORY ASSET BASE ROLL FORWARD | 4.a</v>
      </c>
      <c r="N8594" s="10" t="str">
        <f t="shared" si="136"/>
        <v>SCHEDULE 4: REPORT ON REGULATORY ASSET BASE ROLL FORWARD | 4.a | Unallocated RAB | Assets acquired from a related party</v>
      </c>
    </row>
    <row r="8595" spans="1:14" hidden="1">
      <c r="A8595" t="s">
        <v>3</v>
      </c>
      <c r="B8595">
        <v>2011</v>
      </c>
      <c r="C8595" t="s">
        <v>206</v>
      </c>
      <c r="D8595" t="s">
        <v>212</v>
      </c>
      <c r="E8595" t="s">
        <v>81</v>
      </c>
      <c r="F8595" t="s">
        <v>310</v>
      </c>
      <c r="G8595">
        <v>18</v>
      </c>
      <c r="H8595" t="s">
        <v>276</v>
      </c>
      <c r="I8595">
        <v>2011</v>
      </c>
      <c r="J8595" t="s">
        <v>92</v>
      </c>
      <c r="K8595" t="s">
        <v>458</v>
      </c>
      <c r="L8595">
        <v>0</v>
      </c>
      <c r="M8595" s="10" t="str">
        <f>Data[[#This Row],[schedule]]&amp;" | "&amp;Data[[#This Row],[section]]</f>
        <v>SCHEDULE 4: REPORT ON REGULATORY ASSET BASE ROLL FORWARD | 4.a</v>
      </c>
      <c r="N8595" s="10" t="str">
        <f t="shared" si="136"/>
        <v>SCHEDULE 4: REPORT ON REGULATORY ASSET BASE ROLL FORWARD | 4.a | RAB | Assets acquired from a related party</v>
      </c>
    </row>
    <row r="8596" spans="1:14" hidden="1">
      <c r="A8596" t="s">
        <v>3</v>
      </c>
      <c r="B8596">
        <v>2011</v>
      </c>
      <c r="C8596" t="s">
        <v>206</v>
      </c>
      <c r="D8596" t="s">
        <v>212</v>
      </c>
      <c r="E8596" t="s">
        <v>81</v>
      </c>
      <c r="F8596" t="s">
        <v>309</v>
      </c>
      <c r="G8596">
        <v>19</v>
      </c>
      <c r="H8596" t="s">
        <v>277</v>
      </c>
      <c r="I8596">
        <v>2011</v>
      </c>
      <c r="J8596" t="s">
        <v>92</v>
      </c>
      <c r="K8596" t="s">
        <v>3264</v>
      </c>
      <c r="L8596">
        <v>33296.672749999998</v>
      </c>
      <c r="M8596" s="10" t="str">
        <f>Data[[#This Row],[schedule]]&amp;" | "&amp;Data[[#This Row],[section]]</f>
        <v>SCHEDULE 4: REPORT ON REGULATORY ASSET BASE ROLL FORWARD | 4.a</v>
      </c>
      <c r="N8596" s="10" t="str">
        <f t="shared" si="136"/>
        <v xml:space="preserve">SCHEDULE 4: REPORT ON REGULATORY ASSET BASE ROLL FORWARD | 4.a | Unallocated RAB | Assets commissioned  </v>
      </c>
    </row>
    <row r="8597" spans="1:14" hidden="1">
      <c r="A8597" t="s">
        <v>3</v>
      </c>
      <c r="B8597">
        <v>2011</v>
      </c>
      <c r="C8597" t="s">
        <v>206</v>
      </c>
      <c r="D8597" t="s">
        <v>212</v>
      </c>
      <c r="E8597" t="s">
        <v>81</v>
      </c>
      <c r="F8597" t="s">
        <v>310</v>
      </c>
      <c r="G8597">
        <v>19</v>
      </c>
      <c r="H8597" t="s">
        <v>277</v>
      </c>
      <c r="I8597">
        <v>2011</v>
      </c>
      <c r="J8597" t="s">
        <v>92</v>
      </c>
      <c r="K8597" t="s">
        <v>3265</v>
      </c>
      <c r="L8597">
        <v>20113.537155165759</v>
      </c>
      <c r="M8597" s="10" t="str">
        <f>Data[[#This Row],[schedule]]&amp;" | "&amp;Data[[#This Row],[section]]</f>
        <v>SCHEDULE 4: REPORT ON REGULATORY ASSET BASE ROLL FORWARD | 4.a</v>
      </c>
      <c r="N8597" s="10" t="str">
        <f t="shared" ref="N8597:N8660" si="137">SUBSTITUTE(SUBSTITUTE(SUBSTITUTE(C8597&amp;" | "&amp;D8597&amp;" | "&amp;E8597&amp;" | "&amp;F8597&amp;" | "&amp;H8597," |  |  | "," | ")," |  |  | "," | ")," |  | "," | ")</f>
        <v xml:space="preserve">SCHEDULE 4: REPORT ON REGULATORY ASSET BASE ROLL FORWARD | 4.a | RAB | Assets commissioned  </v>
      </c>
    </row>
    <row r="8598" spans="1:14" hidden="1">
      <c r="A8598" t="s">
        <v>3</v>
      </c>
      <c r="B8598">
        <v>2011</v>
      </c>
      <c r="C8598" t="s">
        <v>206</v>
      </c>
      <c r="D8598" t="s">
        <v>212</v>
      </c>
      <c r="E8598" t="s">
        <v>81</v>
      </c>
      <c r="F8598" t="s">
        <v>309</v>
      </c>
      <c r="G8598">
        <v>21</v>
      </c>
      <c r="H8598" t="s">
        <v>278</v>
      </c>
      <c r="I8598">
        <v>2011</v>
      </c>
      <c r="J8598" t="s">
        <v>92</v>
      </c>
      <c r="K8598" t="s">
        <v>3266</v>
      </c>
      <c r="L8598">
        <v>238.31172000000001</v>
      </c>
      <c r="M8598" s="10" t="str">
        <f>Data[[#This Row],[schedule]]&amp;" | "&amp;Data[[#This Row],[section]]</f>
        <v>SCHEDULE 4: REPORT ON REGULATORY ASSET BASE ROLL FORWARD | 4.a</v>
      </c>
      <c r="N8598" s="10" t="str">
        <f t="shared" si="137"/>
        <v>SCHEDULE 4: REPORT ON REGULATORY ASSET BASE ROLL FORWARD | 4.a | Unallocated RAB | Asset disposals (other)</v>
      </c>
    </row>
    <row r="8599" spans="1:14" hidden="1">
      <c r="A8599" t="s">
        <v>3</v>
      </c>
      <c r="B8599">
        <v>2011</v>
      </c>
      <c r="C8599" t="s">
        <v>206</v>
      </c>
      <c r="D8599" t="s">
        <v>212</v>
      </c>
      <c r="E8599" t="s">
        <v>81</v>
      </c>
      <c r="F8599" t="s">
        <v>310</v>
      </c>
      <c r="G8599">
        <v>21</v>
      </c>
      <c r="H8599" t="s">
        <v>278</v>
      </c>
      <c r="I8599">
        <v>2011</v>
      </c>
      <c r="J8599" t="s">
        <v>92</v>
      </c>
      <c r="K8599" t="s">
        <v>3267</v>
      </c>
      <c r="L8599">
        <v>198.9220196600937</v>
      </c>
      <c r="M8599" s="10" t="str">
        <f>Data[[#This Row],[schedule]]&amp;" | "&amp;Data[[#This Row],[section]]</f>
        <v>SCHEDULE 4: REPORT ON REGULATORY ASSET BASE ROLL FORWARD | 4.a</v>
      </c>
      <c r="N8599" s="10" t="str">
        <f t="shared" si="137"/>
        <v>SCHEDULE 4: REPORT ON REGULATORY ASSET BASE ROLL FORWARD | 4.a | RAB | Asset disposals (other)</v>
      </c>
    </row>
    <row r="8600" spans="1:14" hidden="1">
      <c r="A8600" t="s">
        <v>3</v>
      </c>
      <c r="B8600">
        <v>2011</v>
      </c>
      <c r="C8600" t="s">
        <v>206</v>
      </c>
      <c r="D8600" t="s">
        <v>212</v>
      </c>
      <c r="E8600" t="s">
        <v>81</v>
      </c>
      <c r="F8600" t="s">
        <v>309</v>
      </c>
      <c r="G8600">
        <v>22</v>
      </c>
      <c r="H8600" t="s">
        <v>279</v>
      </c>
      <c r="I8600">
        <v>2011</v>
      </c>
      <c r="J8600" t="s">
        <v>92</v>
      </c>
      <c r="K8600" t="s">
        <v>458</v>
      </c>
      <c r="L8600">
        <v>0</v>
      </c>
      <c r="M8600" s="10" t="str">
        <f>Data[[#This Row],[schedule]]&amp;" | "&amp;Data[[#This Row],[section]]</f>
        <v>SCHEDULE 4: REPORT ON REGULATORY ASSET BASE ROLL FORWARD | 4.a</v>
      </c>
      <c r="N8600" s="10" t="str">
        <f t="shared" si="137"/>
        <v>SCHEDULE 4: REPORT ON REGULATORY ASSET BASE ROLL FORWARD | 4.a | Unallocated RAB | Asset disposals to a regulated supplier</v>
      </c>
    </row>
    <row r="8601" spans="1:14" hidden="1">
      <c r="A8601" t="s">
        <v>3</v>
      </c>
      <c r="B8601">
        <v>2011</v>
      </c>
      <c r="C8601" t="s">
        <v>206</v>
      </c>
      <c r="D8601" t="s">
        <v>212</v>
      </c>
      <c r="E8601" t="s">
        <v>81</v>
      </c>
      <c r="F8601" t="s">
        <v>310</v>
      </c>
      <c r="G8601">
        <v>22</v>
      </c>
      <c r="H8601" t="s">
        <v>279</v>
      </c>
      <c r="I8601">
        <v>2011</v>
      </c>
      <c r="J8601" t="s">
        <v>92</v>
      </c>
      <c r="K8601" t="s">
        <v>458</v>
      </c>
      <c r="L8601">
        <v>0</v>
      </c>
      <c r="M8601" s="10" t="str">
        <f>Data[[#This Row],[schedule]]&amp;" | "&amp;Data[[#This Row],[section]]</f>
        <v>SCHEDULE 4: REPORT ON REGULATORY ASSET BASE ROLL FORWARD | 4.a</v>
      </c>
      <c r="N8601" s="10" t="str">
        <f t="shared" si="137"/>
        <v>SCHEDULE 4: REPORT ON REGULATORY ASSET BASE ROLL FORWARD | 4.a | RAB | Asset disposals to a regulated supplier</v>
      </c>
    </row>
    <row r="8602" spans="1:14" hidden="1">
      <c r="A8602" t="s">
        <v>3</v>
      </c>
      <c r="B8602">
        <v>2011</v>
      </c>
      <c r="C8602" t="s">
        <v>206</v>
      </c>
      <c r="D8602" t="s">
        <v>212</v>
      </c>
      <c r="E8602" t="s">
        <v>81</v>
      </c>
      <c r="F8602" t="s">
        <v>309</v>
      </c>
      <c r="G8602">
        <v>23</v>
      </c>
      <c r="H8602" t="s">
        <v>280</v>
      </c>
      <c r="I8602">
        <v>2011</v>
      </c>
      <c r="J8602" t="s">
        <v>92</v>
      </c>
      <c r="K8602" t="s">
        <v>458</v>
      </c>
      <c r="L8602">
        <v>0</v>
      </c>
      <c r="M8602" s="10" t="str">
        <f>Data[[#This Row],[schedule]]&amp;" | "&amp;Data[[#This Row],[section]]</f>
        <v>SCHEDULE 4: REPORT ON REGULATORY ASSET BASE ROLL FORWARD | 4.a</v>
      </c>
      <c r="N8602" s="10" t="str">
        <f t="shared" si="137"/>
        <v>SCHEDULE 4: REPORT ON REGULATORY ASSET BASE ROLL FORWARD | 4.a | Unallocated RAB | Asset disposals to a related party</v>
      </c>
    </row>
    <row r="8603" spans="1:14" hidden="1">
      <c r="A8603" t="s">
        <v>3</v>
      </c>
      <c r="B8603">
        <v>2011</v>
      </c>
      <c r="C8603" t="s">
        <v>206</v>
      </c>
      <c r="D8603" t="s">
        <v>212</v>
      </c>
      <c r="E8603" t="s">
        <v>81</v>
      </c>
      <c r="F8603" t="s">
        <v>310</v>
      </c>
      <c r="G8603">
        <v>23</v>
      </c>
      <c r="H8603" t="s">
        <v>280</v>
      </c>
      <c r="I8603">
        <v>2011</v>
      </c>
      <c r="J8603" t="s">
        <v>92</v>
      </c>
      <c r="K8603" t="s">
        <v>458</v>
      </c>
      <c r="L8603">
        <v>0</v>
      </c>
      <c r="M8603" s="10" t="str">
        <f>Data[[#This Row],[schedule]]&amp;" | "&amp;Data[[#This Row],[section]]</f>
        <v>SCHEDULE 4: REPORT ON REGULATORY ASSET BASE ROLL FORWARD | 4.a</v>
      </c>
      <c r="N8603" s="10" t="str">
        <f t="shared" si="137"/>
        <v>SCHEDULE 4: REPORT ON REGULATORY ASSET BASE ROLL FORWARD | 4.a | RAB | Asset disposals to a related party</v>
      </c>
    </row>
    <row r="8604" spans="1:14" hidden="1">
      <c r="A8604" t="s">
        <v>3</v>
      </c>
      <c r="B8604">
        <v>2011</v>
      </c>
      <c r="C8604" t="s">
        <v>206</v>
      </c>
      <c r="D8604" t="s">
        <v>212</v>
      </c>
      <c r="E8604" t="s">
        <v>81</v>
      </c>
      <c r="F8604" t="s">
        <v>309</v>
      </c>
      <c r="G8604">
        <v>24</v>
      </c>
      <c r="H8604" t="s">
        <v>63</v>
      </c>
      <c r="I8604">
        <v>2011</v>
      </c>
      <c r="J8604" t="s">
        <v>92</v>
      </c>
      <c r="K8604" t="s">
        <v>3266</v>
      </c>
      <c r="L8604">
        <v>238.31172000000001</v>
      </c>
      <c r="M8604" s="10" t="str">
        <f>Data[[#This Row],[schedule]]&amp;" | "&amp;Data[[#This Row],[section]]</f>
        <v>SCHEDULE 4: REPORT ON REGULATORY ASSET BASE ROLL FORWARD | 4.a</v>
      </c>
      <c r="N8604" s="10" t="str">
        <f t="shared" si="137"/>
        <v>SCHEDULE 4: REPORT ON REGULATORY ASSET BASE ROLL FORWARD | 4.a | Unallocated RAB | Asset disposals</v>
      </c>
    </row>
    <row r="8605" spans="1:14" hidden="1">
      <c r="A8605" t="s">
        <v>3</v>
      </c>
      <c r="B8605">
        <v>2011</v>
      </c>
      <c r="C8605" t="s">
        <v>206</v>
      </c>
      <c r="D8605" t="s">
        <v>212</v>
      </c>
      <c r="E8605" t="s">
        <v>81</v>
      </c>
      <c r="F8605" t="s">
        <v>310</v>
      </c>
      <c r="G8605">
        <v>24</v>
      </c>
      <c r="H8605" t="s">
        <v>63</v>
      </c>
      <c r="I8605">
        <v>2011</v>
      </c>
      <c r="J8605" t="s">
        <v>92</v>
      </c>
      <c r="K8605" t="s">
        <v>3267</v>
      </c>
      <c r="L8605">
        <v>198.9220196600937</v>
      </c>
      <c r="M8605" s="10" t="str">
        <f>Data[[#This Row],[schedule]]&amp;" | "&amp;Data[[#This Row],[section]]</f>
        <v>SCHEDULE 4: REPORT ON REGULATORY ASSET BASE ROLL FORWARD | 4.a</v>
      </c>
      <c r="N8605" s="10" t="str">
        <f t="shared" si="137"/>
        <v>SCHEDULE 4: REPORT ON REGULATORY ASSET BASE ROLL FORWARD | 4.a | RAB | Asset disposals</v>
      </c>
    </row>
    <row r="8606" spans="1:14" hidden="1">
      <c r="A8606" t="s">
        <v>3</v>
      </c>
      <c r="B8606">
        <v>2011</v>
      </c>
      <c r="C8606" t="s">
        <v>206</v>
      </c>
      <c r="D8606" t="s">
        <v>212</v>
      </c>
      <c r="E8606" t="s">
        <v>81</v>
      </c>
      <c r="F8606" t="s">
        <v>309</v>
      </c>
      <c r="G8606">
        <v>26</v>
      </c>
      <c r="H8606" t="s">
        <v>281</v>
      </c>
      <c r="I8606">
        <v>2011</v>
      </c>
      <c r="J8606" t="s">
        <v>92</v>
      </c>
      <c r="K8606" t="s">
        <v>3268</v>
      </c>
      <c r="L8606">
        <v>6456.7229979840686</v>
      </c>
      <c r="M8606" s="10" t="str">
        <f>Data[[#This Row],[schedule]]&amp;" | "&amp;Data[[#This Row],[section]]</f>
        <v>SCHEDULE 4: REPORT ON REGULATORY ASSET BASE ROLL FORWARD | 4.a</v>
      </c>
      <c r="N8606" s="10" t="str">
        <f t="shared" si="137"/>
        <v>SCHEDULE 4: REPORT ON REGULATORY ASSET BASE ROLL FORWARD | 4.a | Unallocated RAB | Lost and found assets adjustment</v>
      </c>
    </row>
    <row r="8607" spans="1:14" hidden="1">
      <c r="A8607" t="s">
        <v>3</v>
      </c>
      <c r="B8607">
        <v>2011</v>
      </c>
      <c r="C8607" t="s">
        <v>206</v>
      </c>
      <c r="D8607" t="s">
        <v>212</v>
      </c>
      <c r="E8607" t="s">
        <v>81</v>
      </c>
      <c r="F8607" t="s">
        <v>310</v>
      </c>
      <c r="G8607">
        <v>26</v>
      </c>
      <c r="H8607" t="s">
        <v>281</v>
      </c>
      <c r="I8607">
        <v>2011</v>
      </c>
      <c r="J8607" t="s">
        <v>92</v>
      </c>
      <c r="K8607" t="s">
        <v>3269</v>
      </c>
      <c r="L8607">
        <v>2967.7910977099318</v>
      </c>
      <c r="M8607" s="10" t="str">
        <f>Data[[#This Row],[schedule]]&amp;" | "&amp;Data[[#This Row],[section]]</f>
        <v>SCHEDULE 4: REPORT ON REGULATORY ASSET BASE ROLL FORWARD | 4.a</v>
      </c>
      <c r="N8607" s="10" t="str">
        <f t="shared" si="137"/>
        <v>SCHEDULE 4: REPORT ON REGULATORY ASSET BASE ROLL FORWARD | 4.a | RAB | Lost and found assets adjustment</v>
      </c>
    </row>
    <row r="8608" spans="1:14" hidden="1">
      <c r="A8608" t="s">
        <v>3</v>
      </c>
      <c r="B8608">
        <v>2011</v>
      </c>
      <c r="C8608" t="s">
        <v>206</v>
      </c>
      <c r="D8608" t="s">
        <v>212</v>
      </c>
      <c r="E8608" t="s">
        <v>81</v>
      </c>
      <c r="F8608" t="s">
        <v>310</v>
      </c>
      <c r="G8608">
        <v>28</v>
      </c>
      <c r="H8608" t="s">
        <v>282</v>
      </c>
      <c r="I8608">
        <v>2011</v>
      </c>
      <c r="J8608" t="s">
        <v>92</v>
      </c>
      <c r="K8608" t="s">
        <v>3270</v>
      </c>
      <c r="L8608">
        <v>1.6821641474960001E-4</v>
      </c>
      <c r="M8608" s="10" t="str">
        <f>Data[[#This Row],[schedule]]&amp;" | "&amp;Data[[#This Row],[section]]</f>
        <v>SCHEDULE 4: REPORT ON REGULATORY ASSET BASE ROLL FORWARD | 4.a</v>
      </c>
      <c r="N8608" s="10" t="str">
        <f t="shared" si="137"/>
        <v>SCHEDULE 4: REPORT ON REGULATORY ASSET BASE ROLL FORWARD | 4.a | RAB | Adjustment resulting from cost allocation</v>
      </c>
    </row>
    <row r="8609" spans="1:14" hidden="1">
      <c r="A8609" t="s">
        <v>3</v>
      </c>
      <c r="B8609">
        <v>2011</v>
      </c>
      <c r="C8609" t="s">
        <v>206</v>
      </c>
      <c r="D8609" t="s">
        <v>212</v>
      </c>
      <c r="E8609" t="s">
        <v>81</v>
      </c>
      <c r="F8609" t="s">
        <v>309</v>
      </c>
      <c r="G8609">
        <v>30</v>
      </c>
      <c r="H8609" t="s">
        <v>283</v>
      </c>
      <c r="I8609">
        <v>2011</v>
      </c>
      <c r="J8609" t="s">
        <v>92</v>
      </c>
      <c r="K8609" t="s">
        <v>3271</v>
      </c>
      <c r="L8609">
        <v>1361691.7978093601</v>
      </c>
      <c r="M8609" s="10" t="str">
        <f>Data[[#This Row],[schedule]]&amp;" | "&amp;Data[[#This Row],[section]]</f>
        <v>SCHEDULE 4: REPORT ON REGULATORY ASSET BASE ROLL FORWARD | 4.a</v>
      </c>
      <c r="N8609" s="10" t="str">
        <f t="shared" si="137"/>
        <v>SCHEDULE 4: REPORT ON REGULATORY ASSET BASE ROLL FORWARD | 4.a | Unallocated RAB | RAB value †</v>
      </c>
    </row>
    <row r="8610" spans="1:14" hidden="1">
      <c r="A8610" t="s">
        <v>3</v>
      </c>
      <c r="B8610">
        <v>2011</v>
      </c>
      <c r="C8610" t="s">
        <v>206</v>
      </c>
      <c r="D8610" t="s">
        <v>212</v>
      </c>
      <c r="E8610" t="s">
        <v>81</v>
      </c>
      <c r="F8610" t="s">
        <v>310</v>
      </c>
      <c r="G8610">
        <v>30</v>
      </c>
      <c r="H8610" t="s">
        <v>283</v>
      </c>
      <c r="I8610">
        <v>2011</v>
      </c>
      <c r="J8610" t="s">
        <v>92</v>
      </c>
      <c r="K8610" t="s">
        <v>3156</v>
      </c>
      <c r="L8610">
        <v>1136886.1230052679</v>
      </c>
      <c r="M8610" s="10" t="str">
        <f>Data[[#This Row],[schedule]]&amp;" | "&amp;Data[[#This Row],[section]]</f>
        <v>SCHEDULE 4: REPORT ON REGULATORY ASSET BASE ROLL FORWARD | 4.a</v>
      </c>
      <c r="N8610" s="10" t="str">
        <f t="shared" si="137"/>
        <v>SCHEDULE 4: REPORT ON REGULATORY ASSET BASE ROLL FORWARD | 4.a | RAB | RAB value †</v>
      </c>
    </row>
    <row r="8611" spans="1:14" hidden="1">
      <c r="A8611" t="s">
        <v>3</v>
      </c>
      <c r="B8611">
        <v>2011</v>
      </c>
      <c r="C8611" t="s">
        <v>206</v>
      </c>
      <c r="D8611" t="s">
        <v>213</v>
      </c>
      <c r="E8611" t="s">
        <v>81</v>
      </c>
      <c r="F8611" t="s">
        <v>309</v>
      </c>
      <c r="G8611">
        <v>56</v>
      </c>
      <c r="H8611" t="s">
        <v>284</v>
      </c>
      <c r="I8611">
        <v>2011</v>
      </c>
      <c r="J8611" t="s">
        <v>92</v>
      </c>
      <c r="K8611" t="s">
        <v>3258</v>
      </c>
      <c r="L8611">
        <v>53469.41058780087</v>
      </c>
      <c r="M8611" s="10" t="str">
        <f>Data[[#This Row],[schedule]]&amp;" | "&amp;Data[[#This Row],[section]]</f>
        <v>SCHEDULE 4: REPORT ON REGULATORY ASSET BASE ROLL FORWARD | 4b(i): Regulatory Depreciation</v>
      </c>
      <c r="N8611" s="10" t="str">
        <f t="shared" si="137"/>
        <v>SCHEDULE 4: REPORT ON REGULATORY ASSET BASE ROLL FORWARD | 4b(i): Regulatory Depreciation | Unallocated RAB | Standard depreciation</v>
      </c>
    </row>
    <row r="8612" spans="1:14" hidden="1">
      <c r="A8612" t="s">
        <v>3</v>
      </c>
      <c r="B8612">
        <v>2011</v>
      </c>
      <c r="C8612" t="s">
        <v>206</v>
      </c>
      <c r="D8612" t="s">
        <v>213</v>
      </c>
      <c r="E8612" t="s">
        <v>81</v>
      </c>
      <c r="F8612" t="s">
        <v>310</v>
      </c>
      <c r="G8612">
        <v>56</v>
      </c>
      <c r="H8612" t="s">
        <v>284</v>
      </c>
      <c r="I8612">
        <v>2011</v>
      </c>
      <c r="J8612" t="s">
        <v>92</v>
      </c>
      <c r="K8612" t="s">
        <v>3168</v>
      </c>
      <c r="L8612">
        <v>43755.632109065416</v>
      </c>
      <c r="M8612" s="10" t="str">
        <f>Data[[#This Row],[schedule]]&amp;" | "&amp;Data[[#This Row],[section]]</f>
        <v>SCHEDULE 4: REPORT ON REGULATORY ASSET BASE ROLL FORWARD | 4b(i): Regulatory Depreciation</v>
      </c>
      <c r="N8612" s="10" t="str">
        <f t="shared" si="137"/>
        <v>SCHEDULE 4: REPORT ON REGULATORY ASSET BASE ROLL FORWARD | 4b(i): Regulatory Depreciation | RAB | Standard depreciation</v>
      </c>
    </row>
    <row r="8613" spans="1:14" hidden="1">
      <c r="A8613" t="s">
        <v>3</v>
      </c>
      <c r="B8613">
        <v>2011</v>
      </c>
      <c r="C8613" t="s">
        <v>206</v>
      </c>
      <c r="D8613" t="s">
        <v>213</v>
      </c>
      <c r="E8613" t="s">
        <v>81</v>
      </c>
      <c r="F8613" t="s">
        <v>309</v>
      </c>
      <c r="G8613">
        <v>57</v>
      </c>
      <c r="H8613" t="s">
        <v>285</v>
      </c>
      <c r="I8613">
        <v>2011</v>
      </c>
      <c r="J8613" t="s">
        <v>92</v>
      </c>
      <c r="K8613" t="s">
        <v>458</v>
      </c>
      <c r="L8613">
        <v>0</v>
      </c>
      <c r="M8613" s="10" t="str">
        <f>Data[[#This Row],[schedule]]&amp;" | "&amp;Data[[#This Row],[section]]</f>
        <v>SCHEDULE 4: REPORT ON REGULATORY ASSET BASE ROLL FORWARD | 4b(i): Regulatory Depreciation</v>
      </c>
      <c r="N8613" s="10" t="str">
        <f t="shared" si="137"/>
        <v>SCHEDULE 4: REPORT ON REGULATORY ASSET BASE ROLL FORWARD | 4b(i): Regulatory Depreciation | Unallocated RAB | Non-standard depreciation</v>
      </c>
    </row>
    <row r="8614" spans="1:14" hidden="1">
      <c r="A8614" t="s">
        <v>3</v>
      </c>
      <c r="B8614">
        <v>2011</v>
      </c>
      <c r="C8614" t="s">
        <v>206</v>
      </c>
      <c r="D8614" t="s">
        <v>213</v>
      </c>
      <c r="E8614" t="s">
        <v>81</v>
      </c>
      <c r="F8614" t="s">
        <v>310</v>
      </c>
      <c r="G8614">
        <v>57</v>
      </c>
      <c r="H8614" t="s">
        <v>285</v>
      </c>
      <c r="I8614">
        <v>2011</v>
      </c>
      <c r="J8614" t="s">
        <v>92</v>
      </c>
      <c r="K8614" t="s">
        <v>458</v>
      </c>
      <c r="L8614">
        <v>0</v>
      </c>
      <c r="M8614" s="10" t="str">
        <f>Data[[#This Row],[schedule]]&amp;" | "&amp;Data[[#This Row],[section]]</f>
        <v>SCHEDULE 4: REPORT ON REGULATORY ASSET BASE ROLL FORWARD | 4b(i): Regulatory Depreciation</v>
      </c>
      <c r="N8614" s="10" t="str">
        <f t="shared" si="137"/>
        <v>SCHEDULE 4: REPORT ON REGULATORY ASSET BASE ROLL FORWARD | 4b(i): Regulatory Depreciation | RAB | Non-standard depreciation</v>
      </c>
    </row>
    <row r="8615" spans="1:14" hidden="1">
      <c r="A8615" t="s">
        <v>3</v>
      </c>
      <c r="B8615">
        <v>2011</v>
      </c>
      <c r="C8615" t="s">
        <v>206</v>
      </c>
      <c r="D8615" t="s">
        <v>213</v>
      </c>
      <c r="E8615" t="s">
        <v>81</v>
      </c>
      <c r="F8615" t="s">
        <v>309</v>
      </c>
      <c r="G8615">
        <v>58</v>
      </c>
      <c r="H8615" t="s">
        <v>155</v>
      </c>
      <c r="I8615">
        <v>2011</v>
      </c>
      <c r="J8615" t="s">
        <v>92</v>
      </c>
      <c r="K8615" t="s">
        <v>3258</v>
      </c>
      <c r="L8615">
        <v>53469.41058780087</v>
      </c>
      <c r="M8615" s="10" t="str">
        <f>Data[[#This Row],[schedule]]&amp;" | "&amp;Data[[#This Row],[section]]</f>
        <v>SCHEDULE 4: REPORT ON REGULATORY ASSET BASE ROLL FORWARD | 4b(i): Regulatory Depreciation</v>
      </c>
      <c r="N8615" s="10" t="str">
        <f t="shared" si="137"/>
        <v>SCHEDULE 4: REPORT ON REGULATORY ASSET BASE ROLL FORWARD | 4b(i): Regulatory Depreciation | Unallocated RAB | Regulatory depreciation</v>
      </c>
    </row>
    <row r="8616" spans="1:14" hidden="1">
      <c r="A8616" t="s">
        <v>3</v>
      </c>
      <c r="B8616">
        <v>2011</v>
      </c>
      <c r="C8616" t="s">
        <v>206</v>
      </c>
      <c r="D8616" t="s">
        <v>213</v>
      </c>
      <c r="E8616" t="s">
        <v>81</v>
      </c>
      <c r="F8616" t="s">
        <v>310</v>
      </c>
      <c r="G8616">
        <v>58</v>
      </c>
      <c r="H8616" t="s">
        <v>155</v>
      </c>
      <c r="I8616">
        <v>2011</v>
      </c>
      <c r="J8616" t="s">
        <v>92</v>
      </c>
      <c r="K8616" t="s">
        <v>3168</v>
      </c>
      <c r="L8616">
        <v>43755.632109065416</v>
      </c>
      <c r="M8616" s="10" t="str">
        <f>Data[[#This Row],[schedule]]&amp;" | "&amp;Data[[#This Row],[section]]</f>
        <v>SCHEDULE 4: REPORT ON REGULATORY ASSET BASE ROLL FORWARD | 4b(i): Regulatory Depreciation</v>
      </c>
      <c r="N8616" s="10" t="str">
        <f t="shared" si="137"/>
        <v>SCHEDULE 4: REPORT ON REGULATORY ASSET BASE ROLL FORWARD | 4b(i): Regulatory Depreciation | RAB | Regulatory depreciation</v>
      </c>
    </row>
    <row r="8617" spans="1:14" hidden="1">
      <c r="A8617" t="s">
        <v>3</v>
      </c>
      <c r="B8617">
        <v>2011</v>
      </c>
      <c r="C8617" t="s">
        <v>206</v>
      </c>
      <c r="D8617" t="s">
        <v>214</v>
      </c>
      <c r="E8617" t="s">
        <v>81</v>
      </c>
      <c r="F8617" t="s">
        <v>81</v>
      </c>
      <c r="G8617">
        <v>79</v>
      </c>
      <c r="H8617" t="s">
        <v>286</v>
      </c>
      <c r="I8617">
        <v>2011</v>
      </c>
      <c r="J8617" t="s">
        <v>92</v>
      </c>
      <c r="K8617" t="s">
        <v>2362</v>
      </c>
      <c r="L8617">
        <v>1121</v>
      </c>
      <c r="M8617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17" s="10" t="str">
        <f t="shared" si="137"/>
        <v>SCHEDULE 4: REPORT ON REGULATORY ASSET BASE ROLL FORWARD | 4b(iv): Calculation of Revaluation Rate and Indexed Revaluation of Fixed Assets | CPI at CPI reference date—previous year (index value)</v>
      </c>
    </row>
    <row r="8618" spans="1:14" hidden="1">
      <c r="A8618" t="s">
        <v>3</v>
      </c>
      <c r="B8618">
        <v>2011</v>
      </c>
      <c r="C8618" t="s">
        <v>206</v>
      </c>
      <c r="D8618" t="s">
        <v>214</v>
      </c>
      <c r="E8618" t="s">
        <v>81</v>
      </c>
      <c r="F8618" t="s">
        <v>81</v>
      </c>
      <c r="G8618">
        <v>80</v>
      </c>
      <c r="H8618" t="s">
        <v>287</v>
      </c>
      <c r="I8618">
        <v>2011</v>
      </c>
      <c r="J8618" t="s">
        <v>92</v>
      </c>
      <c r="K8618" t="s">
        <v>2060</v>
      </c>
      <c r="L8618">
        <v>1157</v>
      </c>
      <c r="M8618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18" s="10" t="str">
        <f t="shared" si="137"/>
        <v>SCHEDULE 4: REPORT ON REGULATORY ASSET BASE ROLL FORWARD | 4b(iv): Calculation of Revaluation Rate and Indexed Revaluation of Fixed Assets | CPI at CPI reference date—current year (index value)</v>
      </c>
    </row>
    <row r="8619" spans="1:14" hidden="1">
      <c r="A8619" t="s">
        <v>3</v>
      </c>
      <c r="B8619">
        <v>2011</v>
      </c>
      <c r="C8619" t="s">
        <v>206</v>
      </c>
      <c r="D8619" t="s">
        <v>214</v>
      </c>
      <c r="E8619" t="s">
        <v>81</v>
      </c>
      <c r="F8619" t="s">
        <v>81</v>
      </c>
      <c r="G8619">
        <v>81</v>
      </c>
      <c r="H8619" t="s">
        <v>288</v>
      </c>
      <c r="I8619">
        <v>2011</v>
      </c>
      <c r="J8619" t="s">
        <v>93</v>
      </c>
      <c r="K8619" t="s">
        <v>2363</v>
      </c>
      <c r="L8619">
        <v>3.2114183764495999E-2</v>
      </c>
      <c r="M8619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19" s="10" t="str">
        <f t="shared" si="137"/>
        <v>SCHEDULE 4: REPORT ON REGULATORY ASSET BASE ROLL FORWARD | 4b(iv): Calculation of Revaluation Rate and Indexed Revaluation of Fixed Assets | Revaluation rate (%)</v>
      </c>
    </row>
    <row r="8620" spans="1:14" hidden="1">
      <c r="A8620" t="s">
        <v>3</v>
      </c>
      <c r="B8620">
        <v>2011</v>
      </c>
      <c r="C8620" t="s">
        <v>206</v>
      </c>
      <c r="D8620" t="s">
        <v>214</v>
      </c>
      <c r="E8620" t="s">
        <v>81</v>
      </c>
      <c r="F8620" t="s">
        <v>309</v>
      </c>
      <c r="G8620">
        <v>83</v>
      </c>
      <c r="H8620" t="s">
        <v>271</v>
      </c>
      <c r="I8620">
        <v>2011</v>
      </c>
      <c r="J8620" t="s">
        <v>92</v>
      </c>
      <c r="K8620" t="s">
        <v>3256</v>
      </c>
      <c r="L8620">
        <v>1292314.1853197031</v>
      </c>
      <c r="M8620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0" s="10" t="str">
        <f t="shared" si="137"/>
        <v>SCHEDULE 4: REPORT ON REGULATORY ASSET BASE ROLL FORWARD | 4b(iv): Calculation of Revaluation Rate and Indexed Revaluation of Fixed Assets | Unallocated RAB | RAB value—previous disclosure year</v>
      </c>
    </row>
    <row r="8621" spans="1:14" hidden="1">
      <c r="A8621" t="s">
        <v>3</v>
      </c>
      <c r="B8621">
        <v>2011</v>
      </c>
      <c r="C8621" t="s">
        <v>206</v>
      </c>
      <c r="D8621" t="s">
        <v>214</v>
      </c>
      <c r="E8621" t="s">
        <v>81</v>
      </c>
      <c r="F8621" t="s">
        <v>310</v>
      </c>
      <c r="G8621">
        <v>83</v>
      </c>
      <c r="H8621" t="s">
        <v>271</v>
      </c>
      <c r="I8621">
        <v>2011</v>
      </c>
      <c r="J8621" t="s">
        <v>92</v>
      </c>
      <c r="K8621" t="s">
        <v>3257</v>
      </c>
      <c r="L8621">
        <v>1082330.7060645809</v>
      </c>
      <c r="M8621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1" s="10" t="str">
        <f t="shared" si="137"/>
        <v>SCHEDULE 4: REPORT ON REGULATORY ASSET BASE ROLL FORWARD | 4b(iv): Calculation of Revaluation Rate and Indexed Revaluation of Fixed Assets | RAB | RAB value—previous disclosure year</v>
      </c>
    </row>
    <row r="8622" spans="1:14" hidden="1">
      <c r="A8622" t="s">
        <v>3</v>
      </c>
      <c r="B8622">
        <v>2011</v>
      </c>
      <c r="C8622" t="s">
        <v>206</v>
      </c>
      <c r="D8622" t="s">
        <v>214</v>
      </c>
      <c r="E8622" t="s">
        <v>81</v>
      </c>
      <c r="F8622" t="s">
        <v>309</v>
      </c>
      <c r="G8622">
        <v>84</v>
      </c>
      <c r="H8622" t="s">
        <v>289</v>
      </c>
      <c r="I8622">
        <v>2011</v>
      </c>
      <c r="J8622" t="s">
        <v>92</v>
      </c>
      <c r="K8622" t="s">
        <v>3272</v>
      </c>
      <c r="L8622">
        <v>314570.14109781641</v>
      </c>
      <c r="M8622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2" s="10" t="str">
        <f t="shared" si="137"/>
        <v>SCHEDULE 4: REPORT ON REGULATORY ASSET BASE ROLL FORWARD | 4b(iv): Calculation of Revaluation Rate and Indexed Revaluation of Fixed Assets | Unallocated RAB | Revalued land</v>
      </c>
    </row>
    <row r="8623" spans="1:14" hidden="1">
      <c r="A8623" t="s">
        <v>3</v>
      </c>
      <c r="B8623">
        <v>2011</v>
      </c>
      <c r="C8623" t="s">
        <v>206</v>
      </c>
      <c r="D8623" t="s">
        <v>214</v>
      </c>
      <c r="E8623" t="s">
        <v>81</v>
      </c>
      <c r="F8623" t="s">
        <v>310</v>
      </c>
      <c r="G8623">
        <v>84</v>
      </c>
      <c r="H8623" t="s">
        <v>289</v>
      </c>
      <c r="I8623">
        <v>2011</v>
      </c>
      <c r="J8623" t="s">
        <v>92</v>
      </c>
      <c r="K8623" t="s">
        <v>3273</v>
      </c>
      <c r="L8623">
        <v>305492.42641784559</v>
      </c>
      <c r="M8623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3" s="10" t="str">
        <f t="shared" si="137"/>
        <v>SCHEDULE 4: REPORT ON REGULATORY ASSET BASE ROLL FORWARD | 4b(iv): Calculation of Revaluation Rate and Indexed Revaluation of Fixed Assets | RAB | Revalued land</v>
      </c>
    </row>
    <row r="8624" spans="1:14" hidden="1">
      <c r="A8624" t="s">
        <v>3</v>
      </c>
      <c r="B8624">
        <v>2011</v>
      </c>
      <c r="C8624" t="s">
        <v>206</v>
      </c>
      <c r="D8624" t="s">
        <v>214</v>
      </c>
      <c r="E8624" t="s">
        <v>81</v>
      </c>
      <c r="F8624" t="s">
        <v>309</v>
      </c>
      <c r="G8624">
        <v>85</v>
      </c>
      <c r="H8624" t="s">
        <v>290</v>
      </c>
      <c r="I8624">
        <v>2011</v>
      </c>
      <c r="J8624" t="s">
        <v>92</v>
      </c>
      <c r="K8624" t="s">
        <v>3274</v>
      </c>
      <c r="L8624">
        <v>100.68069</v>
      </c>
      <c r="M8624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4" s="10" t="str">
        <f t="shared" si="137"/>
        <v>SCHEDULE 4: REPORT ON REGULATORY ASSET BASE ROLL FORWARD | 4b(iv): Calculation of Revaluation Rate and Indexed Revaluation of Fixed Assets | Unallocated RAB | Assets with nil physical asset life</v>
      </c>
    </row>
    <row r="8625" spans="1:14" hidden="1">
      <c r="A8625" t="s">
        <v>3</v>
      </c>
      <c r="B8625">
        <v>2011</v>
      </c>
      <c r="C8625" t="s">
        <v>206</v>
      </c>
      <c r="D8625" t="s">
        <v>214</v>
      </c>
      <c r="E8625" t="s">
        <v>81</v>
      </c>
      <c r="F8625" t="s">
        <v>310</v>
      </c>
      <c r="G8625">
        <v>85</v>
      </c>
      <c r="H8625" t="s">
        <v>290</v>
      </c>
      <c r="I8625">
        <v>2011</v>
      </c>
      <c r="J8625" t="s">
        <v>92</v>
      </c>
      <c r="K8625" t="s">
        <v>3275</v>
      </c>
      <c r="L8625">
        <v>71.504348647264948</v>
      </c>
      <c r="M8625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5" s="10" t="str">
        <f t="shared" si="137"/>
        <v>SCHEDULE 4: REPORT ON REGULATORY ASSET BASE ROLL FORWARD | 4b(iv): Calculation of Revaluation Rate and Indexed Revaluation of Fixed Assets | RAB | Assets with nil physical asset life</v>
      </c>
    </row>
    <row r="8626" spans="1:14" hidden="1">
      <c r="A8626" t="s">
        <v>3</v>
      </c>
      <c r="B8626">
        <v>2011</v>
      </c>
      <c r="C8626" t="s">
        <v>206</v>
      </c>
      <c r="D8626" t="s">
        <v>214</v>
      </c>
      <c r="E8626" t="s">
        <v>81</v>
      </c>
      <c r="F8626" t="s">
        <v>309</v>
      </c>
      <c r="G8626">
        <v>86</v>
      </c>
      <c r="H8626" t="s">
        <v>63</v>
      </c>
      <c r="I8626">
        <v>2011</v>
      </c>
      <c r="J8626" t="s">
        <v>92</v>
      </c>
      <c r="K8626" t="s">
        <v>3266</v>
      </c>
      <c r="L8626">
        <v>238.31172000000001</v>
      </c>
      <c r="M8626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6" s="10" t="str">
        <f t="shared" si="137"/>
        <v>SCHEDULE 4: REPORT ON REGULATORY ASSET BASE ROLL FORWARD | 4b(iv): Calculation of Revaluation Rate and Indexed Revaluation of Fixed Assets | Unallocated RAB | Asset disposals</v>
      </c>
    </row>
    <row r="8627" spans="1:14" hidden="1">
      <c r="A8627" t="s">
        <v>3</v>
      </c>
      <c r="B8627">
        <v>2011</v>
      </c>
      <c r="C8627" t="s">
        <v>206</v>
      </c>
      <c r="D8627" t="s">
        <v>214</v>
      </c>
      <c r="E8627" t="s">
        <v>81</v>
      </c>
      <c r="F8627" t="s">
        <v>310</v>
      </c>
      <c r="G8627">
        <v>86</v>
      </c>
      <c r="H8627" t="s">
        <v>63</v>
      </c>
      <c r="I8627">
        <v>2011</v>
      </c>
      <c r="J8627" t="s">
        <v>92</v>
      </c>
      <c r="K8627" t="s">
        <v>3267</v>
      </c>
      <c r="L8627">
        <v>198.9220196600937</v>
      </c>
      <c r="M8627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7" s="10" t="str">
        <f t="shared" si="137"/>
        <v>SCHEDULE 4: REPORT ON REGULATORY ASSET BASE ROLL FORWARD | 4b(iv): Calculation of Revaluation Rate and Indexed Revaluation of Fixed Assets | RAB | Asset disposals</v>
      </c>
    </row>
    <row r="8628" spans="1:14" hidden="1">
      <c r="A8628" t="s">
        <v>3</v>
      </c>
      <c r="B8628">
        <v>2011</v>
      </c>
      <c r="C8628" t="s">
        <v>206</v>
      </c>
      <c r="D8628" t="s">
        <v>214</v>
      </c>
      <c r="E8628" t="s">
        <v>81</v>
      </c>
      <c r="F8628" t="s">
        <v>309</v>
      </c>
      <c r="G8628">
        <v>87</v>
      </c>
      <c r="H8628" t="s">
        <v>291</v>
      </c>
      <c r="I8628">
        <v>2011</v>
      </c>
      <c r="J8628" t="s">
        <v>92</v>
      </c>
      <c r="K8628" t="s">
        <v>3276</v>
      </c>
      <c r="L8628">
        <v>2092.0059200000001</v>
      </c>
      <c r="M8628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8" s="10" t="str">
        <f t="shared" si="137"/>
        <v>SCHEDULE 4: REPORT ON REGULATORY ASSET BASE ROLL FORWARD | 4b(iv): Calculation of Revaluation Rate and Indexed Revaluation of Fixed Assets | Unallocated RAB | Lost asset adjustment</v>
      </c>
    </row>
    <row r="8629" spans="1:14" hidden="1">
      <c r="A8629" t="s">
        <v>3</v>
      </c>
      <c r="B8629">
        <v>2011</v>
      </c>
      <c r="C8629" t="s">
        <v>206</v>
      </c>
      <c r="D8629" t="s">
        <v>214</v>
      </c>
      <c r="E8629" t="s">
        <v>81</v>
      </c>
      <c r="F8629" t="s">
        <v>310</v>
      </c>
      <c r="G8629">
        <v>87</v>
      </c>
      <c r="H8629" t="s">
        <v>291</v>
      </c>
      <c r="I8629">
        <v>2011</v>
      </c>
      <c r="J8629" t="s">
        <v>92</v>
      </c>
      <c r="K8629" t="s">
        <v>3277</v>
      </c>
      <c r="L8629">
        <v>1044.983911663142</v>
      </c>
      <c r="M8629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29" s="10" t="str">
        <f t="shared" si="137"/>
        <v>SCHEDULE 4: REPORT ON REGULATORY ASSET BASE ROLL FORWARD | 4b(iv): Calculation of Revaluation Rate and Indexed Revaluation of Fixed Assets | RAB | Lost asset adjustment</v>
      </c>
    </row>
    <row r="8630" spans="1:14" hidden="1">
      <c r="A8630" t="s">
        <v>3</v>
      </c>
      <c r="B8630">
        <v>2011</v>
      </c>
      <c r="C8630" t="s">
        <v>206</v>
      </c>
      <c r="D8630" t="s">
        <v>214</v>
      </c>
      <c r="E8630" t="s">
        <v>81</v>
      </c>
      <c r="F8630" t="s">
        <v>309</v>
      </c>
      <c r="G8630">
        <v>88</v>
      </c>
      <c r="H8630" t="s">
        <v>292</v>
      </c>
      <c r="I8630">
        <v>2011</v>
      </c>
      <c r="J8630" t="s">
        <v>92</v>
      </c>
      <c r="K8630" t="s">
        <v>3259</v>
      </c>
      <c r="L8630">
        <v>31321.38238368239</v>
      </c>
      <c r="M8630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30" s="10" t="str">
        <f t="shared" si="137"/>
        <v xml:space="preserve">SCHEDULE 4: REPORT ON REGULATORY ASSET BASE ROLL FORWARD | 4b(iv): Calculation of Revaluation Rate and Indexed Revaluation of Fixed Assets | Unallocated RAB | Indexed revaluation </v>
      </c>
    </row>
    <row r="8631" spans="1:14" hidden="1">
      <c r="A8631" t="s">
        <v>3</v>
      </c>
      <c r="B8631">
        <v>2011</v>
      </c>
      <c r="C8631" t="s">
        <v>206</v>
      </c>
      <c r="D8631" t="s">
        <v>214</v>
      </c>
      <c r="E8631" t="s">
        <v>81</v>
      </c>
      <c r="F8631" t="s">
        <v>310</v>
      </c>
      <c r="G8631">
        <v>88</v>
      </c>
      <c r="H8631" t="s">
        <v>292</v>
      </c>
      <c r="I8631">
        <v>2011</v>
      </c>
      <c r="J8631" t="s">
        <v>92</v>
      </c>
      <c r="K8631" t="s">
        <v>3260</v>
      </c>
      <c r="L8631">
        <v>24905.283940413548</v>
      </c>
      <c r="M8631" s="10" t="str">
        <f>Data[[#This Row],[schedule]]&amp;" | "&amp;Data[[#This Row],[section]]</f>
        <v>SCHEDULE 4: REPORT ON REGULATORY ASSET BASE ROLL FORWARD | 4b(iv): Calculation of Revaluation Rate and Indexed Revaluation of Fixed Assets</v>
      </c>
      <c r="N8631" s="10" t="str">
        <f t="shared" si="137"/>
        <v xml:space="preserve">SCHEDULE 4: REPORT ON REGULATORY ASSET BASE ROLL FORWARD | 4b(iv): Calculation of Revaluation Rate and Indexed Revaluation of Fixed Assets | RAB | Indexed revaluation </v>
      </c>
    </row>
    <row r="8632" spans="1:14" hidden="1">
      <c r="A8632" t="s">
        <v>3</v>
      </c>
      <c r="B8632">
        <v>2011</v>
      </c>
      <c r="C8632" t="s">
        <v>206</v>
      </c>
      <c r="D8632" t="s">
        <v>215</v>
      </c>
      <c r="E8632" t="s">
        <v>81</v>
      </c>
      <c r="F8632" t="s">
        <v>336</v>
      </c>
      <c r="G8632">
        <v>91</v>
      </c>
      <c r="H8632" t="s">
        <v>293</v>
      </c>
      <c r="I8632">
        <v>2011</v>
      </c>
      <c r="J8632" t="s">
        <v>92</v>
      </c>
      <c r="K8632" t="s">
        <v>3278</v>
      </c>
      <c r="L8632">
        <v>42102.020460000043</v>
      </c>
      <c r="M8632" s="10" t="str">
        <f>Data[[#This Row],[schedule]]&amp;" | "&amp;Data[[#This Row],[section]]</f>
        <v>SCHEDULE 4: REPORT ON REGULATORY ASSET BASE ROLL FORWARD | 4b(v): Works Under Construction</v>
      </c>
      <c r="N8632" s="10" t="str">
        <f t="shared" si="137"/>
        <v>SCHEDULE 4: REPORT ON REGULATORY ASSET BASE ROLL FORWARD | 4b(v): Works Under Construction | Unallocated works under construction | Works under construction—previous disclosure year</v>
      </c>
    </row>
    <row r="8633" spans="1:14" hidden="1">
      <c r="A8633" t="s">
        <v>3</v>
      </c>
      <c r="B8633">
        <v>2011</v>
      </c>
      <c r="C8633" t="s">
        <v>206</v>
      </c>
      <c r="D8633" t="s">
        <v>215</v>
      </c>
      <c r="E8633" t="s">
        <v>81</v>
      </c>
      <c r="F8633" t="s">
        <v>337</v>
      </c>
      <c r="G8633">
        <v>91</v>
      </c>
      <c r="H8633" t="s">
        <v>293</v>
      </c>
      <c r="I8633">
        <v>2011</v>
      </c>
      <c r="J8633" t="s">
        <v>92</v>
      </c>
      <c r="K8633" t="s">
        <v>3279</v>
      </c>
      <c r="L8633">
        <v>14944.13360089613</v>
      </c>
      <c r="M8633" s="10" t="str">
        <f>Data[[#This Row],[schedule]]&amp;" | "&amp;Data[[#This Row],[section]]</f>
        <v>SCHEDULE 4: REPORT ON REGULATORY ASSET BASE ROLL FORWARD | 4b(v): Works Under Construction</v>
      </c>
      <c r="N8633" s="10" t="str">
        <f t="shared" si="137"/>
        <v>SCHEDULE 4: REPORT ON REGULATORY ASSET BASE ROLL FORWARD | 4b(v): Works Under Construction | Allocated works under construction | Works under construction—previous disclosure year</v>
      </c>
    </row>
    <row r="8634" spans="1:14" hidden="1">
      <c r="A8634" t="s">
        <v>3</v>
      </c>
      <c r="B8634">
        <v>2011</v>
      </c>
      <c r="C8634" t="s">
        <v>206</v>
      </c>
      <c r="D8634" t="s">
        <v>215</v>
      </c>
      <c r="E8634" t="s">
        <v>81</v>
      </c>
      <c r="F8634" t="s">
        <v>336</v>
      </c>
      <c r="G8634">
        <v>92</v>
      </c>
      <c r="H8634" t="s">
        <v>67</v>
      </c>
      <c r="I8634">
        <v>2011</v>
      </c>
      <c r="J8634" t="s">
        <v>92</v>
      </c>
      <c r="K8634" t="s">
        <v>3280</v>
      </c>
      <c r="L8634">
        <v>30639.850189999968</v>
      </c>
      <c r="M8634" s="10" t="str">
        <f>Data[[#This Row],[schedule]]&amp;" | "&amp;Data[[#This Row],[section]]</f>
        <v>SCHEDULE 4: REPORT ON REGULATORY ASSET BASE ROLL FORWARD | 4b(v): Works Under Construction</v>
      </c>
      <c r="N8634" s="10" t="str">
        <f t="shared" si="137"/>
        <v>SCHEDULE 4: REPORT ON REGULATORY ASSET BASE ROLL FORWARD | 4b(v): Works Under Construction | Unallocated works under construction | Capital expenditure</v>
      </c>
    </row>
    <row r="8635" spans="1:14" hidden="1">
      <c r="A8635" t="s">
        <v>3</v>
      </c>
      <c r="B8635">
        <v>2011</v>
      </c>
      <c r="C8635" t="s">
        <v>206</v>
      </c>
      <c r="D8635" t="s">
        <v>215</v>
      </c>
      <c r="E8635" t="s">
        <v>81</v>
      </c>
      <c r="F8635" t="s">
        <v>337</v>
      </c>
      <c r="G8635">
        <v>92</v>
      </c>
      <c r="H8635" t="s">
        <v>67</v>
      </c>
      <c r="I8635">
        <v>2011</v>
      </c>
      <c r="J8635" t="s">
        <v>92</v>
      </c>
      <c r="K8635" t="s">
        <v>3238</v>
      </c>
      <c r="L8635">
        <v>12370.17929635405</v>
      </c>
      <c r="M8635" s="10" t="str">
        <f>Data[[#This Row],[schedule]]&amp;" | "&amp;Data[[#This Row],[section]]</f>
        <v>SCHEDULE 4: REPORT ON REGULATORY ASSET BASE ROLL FORWARD | 4b(v): Works Under Construction</v>
      </c>
      <c r="N8635" s="10" t="str">
        <f t="shared" si="137"/>
        <v>SCHEDULE 4: REPORT ON REGULATORY ASSET BASE ROLL FORWARD | 4b(v): Works Under Construction | Allocated works under construction | Capital expenditure</v>
      </c>
    </row>
    <row r="8636" spans="1:14" hidden="1">
      <c r="A8636" t="s">
        <v>3</v>
      </c>
      <c r="B8636">
        <v>2011</v>
      </c>
      <c r="C8636" t="s">
        <v>206</v>
      </c>
      <c r="D8636" t="s">
        <v>215</v>
      </c>
      <c r="E8636" t="s">
        <v>81</v>
      </c>
      <c r="F8636" t="s">
        <v>336</v>
      </c>
      <c r="G8636">
        <v>93</v>
      </c>
      <c r="H8636" t="s">
        <v>294</v>
      </c>
      <c r="I8636">
        <v>2011</v>
      </c>
      <c r="J8636" t="s">
        <v>92</v>
      </c>
      <c r="K8636" t="s">
        <v>3264</v>
      </c>
      <c r="L8636">
        <v>33296.672749999998</v>
      </c>
      <c r="M8636" s="10" t="str">
        <f>Data[[#This Row],[schedule]]&amp;" | "&amp;Data[[#This Row],[section]]</f>
        <v>SCHEDULE 4: REPORT ON REGULATORY ASSET BASE ROLL FORWARD | 4b(v): Works Under Construction</v>
      </c>
      <c r="N8636" s="10" t="str">
        <f t="shared" si="137"/>
        <v>SCHEDULE 4: REPORT ON REGULATORY ASSET BASE ROLL FORWARD | 4b(v): Works Under Construction | Unallocated works under construction | Asset commissioned</v>
      </c>
    </row>
    <row r="8637" spans="1:14" hidden="1">
      <c r="A8637" t="s">
        <v>3</v>
      </c>
      <c r="B8637">
        <v>2011</v>
      </c>
      <c r="C8637" t="s">
        <v>206</v>
      </c>
      <c r="D8637" t="s">
        <v>215</v>
      </c>
      <c r="E8637" t="s">
        <v>81</v>
      </c>
      <c r="F8637" t="s">
        <v>337</v>
      </c>
      <c r="G8637">
        <v>93</v>
      </c>
      <c r="H8637" t="s">
        <v>294</v>
      </c>
      <c r="I8637">
        <v>2011</v>
      </c>
      <c r="J8637" t="s">
        <v>92</v>
      </c>
      <c r="K8637" t="s">
        <v>3265</v>
      </c>
      <c r="L8637">
        <v>20113.537155165759</v>
      </c>
      <c r="M8637" s="10" t="str">
        <f>Data[[#This Row],[schedule]]&amp;" | "&amp;Data[[#This Row],[section]]</f>
        <v>SCHEDULE 4: REPORT ON REGULATORY ASSET BASE ROLL FORWARD | 4b(v): Works Under Construction</v>
      </c>
      <c r="N8637" s="10" t="str">
        <f t="shared" si="137"/>
        <v>SCHEDULE 4: REPORT ON REGULATORY ASSET BASE ROLL FORWARD | 4b(v): Works Under Construction | Allocated works under construction | Asset commissioned</v>
      </c>
    </row>
    <row r="8638" spans="1:14" hidden="1">
      <c r="A8638" t="s">
        <v>3</v>
      </c>
      <c r="B8638">
        <v>2011</v>
      </c>
      <c r="C8638" t="s">
        <v>206</v>
      </c>
      <c r="D8638" t="s">
        <v>215</v>
      </c>
      <c r="E8638" t="s">
        <v>81</v>
      </c>
      <c r="F8638" t="s">
        <v>336</v>
      </c>
      <c r="G8638">
        <v>94</v>
      </c>
      <c r="H8638" t="s">
        <v>295</v>
      </c>
      <c r="I8638">
        <v>2011</v>
      </c>
      <c r="J8638" t="s">
        <v>92</v>
      </c>
      <c r="K8638" t="s">
        <v>458</v>
      </c>
      <c r="L8638">
        <v>0</v>
      </c>
      <c r="M8638" s="10" t="str">
        <f>Data[[#This Row],[schedule]]&amp;" | "&amp;Data[[#This Row],[section]]</f>
        <v>SCHEDULE 4: REPORT ON REGULATORY ASSET BASE ROLL FORWARD | 4b(v): Works Under Construction</v>
      </c>
      <c r="N8638" s="10" t="str">
        <f t="shared" si="137"/>
        <v>SCHEDULE 4: REPORT ON REGULATORY ASSET BASE ROLL FORWARD | 4b(v): Works Under Construction | Unallocated works under construction | Offsetting revenue</v>
      </c>
    </row>
    <row r="8639" spans="1:14" hidden="1">
      <c r="A8639" t="s">
        <v>3</v>
      </c>
      <c r="B8639">
        <v>2011</v>
      </c>
      <c r="C8639" t="s">
        <v>206</v>
      </c>
      <c r="D8639" t="s">
        <v>215</v>
      </c>
      <c r="E8639" t="s">
        <v>81</v>
      </c>
      <c r="F8639" t="s">
        <v>337</v>
      </c>
      <c r="G8639">
        <v>94</v>
      </c>
      <c r="H8639" t="s">
        <v>295</v>
      </c>
      <c r="I8639">
        <v>2011</v>
      </c>
      <c r="J8639" t="s">
        <v>92</v>
      </c>
      <c r="K8639" t="s">
        <v>458</v>
      </c>
      <c r="L8639">
        <v>0</v>
      </c>
      <c r="M8639" s="10" t="str">
        <f>Data[[#This Row],[schedule]]&amp;" | "&amp;Data[[#This Row],[section]]</f>
        <v>SCHEDULE 4: REPORT ON REGULATORY ASSET BASE ROLL FORWARD | 4b(v): Works Under Construction</v>
      </c>
      <c r="N8639" s="10" t="str">
        <f t="shared" si="137"/>
        <v>SCHEDULE 4: REPORT ON REGULATORY ASSET BASE ROLL FORWARD | 4b(v): Works Under Construction | Allocated works under construction | Offsetting revenue</v>
      </c>
    </row>
    <row r="8640" spans="1:14" hidden="1">
      <c r="A8640" t="s">
        <v>3</v>
      </c>
      <c r="B8640">
        <v>2011</v>
      </c>
      <c r="C8640" t="s">
        <v>206</v>
      </c>
      <c r="D8640" t="s">
        <v>215</v>
      </c>
      <c r="E8640" t="s">
        <v>81</v>
      </c>
      <c r="F8640" t="s">
        <v>337</v>
      </c>
      <c r="G8640">
        <v>95</v>
      </c>
      <c r="H8640" t="s">
        <v>282</v>
      </c>
      <c r="I8640">
        <v>2011</v>
      </c>
      <c r="J8640" t="s">
        <v>92</v>
      </c>
      <c r="K8640" t="s">
        <v>458</v>
      </c>
      <c r="L8640">
        <v>0</v>
      </c>
      <c r="M8640" s="10" t="str">
        <f>Data[[#This Row],[schedule]]&amp;" | "&amp;Data[[#This Row],[section]]</f>
        <v>SCHEDULE 4: REPORT ON REGULATORY ASSET BASE ROLL FORWARD | 4b(v): Works Under Construction</v>
      </c>
      <c r="N8640" s="10" t="str">
        <f t="shared" si="137"/>
        <v>SCHEDULE 4: REPORT ON REGULATORY ASSET BASE ROLL FORWARD | 4b(v): Works Under Construction | Allocated works under construction | Adjustment resulting from cost allocation</v>
      </c>
    </row>
    <row r="8641" spans="1:14" hidden="1">
      <c r="A8641" t="s">
        <v>3</v>
      </c>
      <c r="B8641">
        <v>2011</v>
      </c>
      <c r="C8641" t="s">
        <v>206</v>
      </c>
      <c r="D8641" t="s">
        <v>215</v>
      </c>
      <c r="E8641" t="s">
        <v>81</v>
      </c>
      <c r="F8641" t="s">
        <v>336</v>
      </c>
      <c r="G8641">
        <v>96</v>
      </c>
      <c r="H8641" t="s">
        <v>68</v>
      </c>
      <c r="I8641">
        <v>2011</v>
      </c>
      <c r="J8641" t="s">
        <v>92</v>
      </c>
      <c r="K8641" t="s">
        <v>2987</v>
      </c>
      <c r="L8641">
        <v>39445.197900000006</v>
      </c>
      <c r="M8641" s="10" t="str">
        <f>Data[[#This Row],[schedule]]&amp;" | "&amp;Data[[#This Row],[section]]</f>
        <v>SCHEDULE 4: REPORT ON REGULATORY ASSET BASE ROLL FORWARD | 4b(v): Works Under Construction</v>
      </c>
      <c r="N8641" s="10" t="str">
        <f t="shared" si="137"/>
        <v>SCHEDULE 4: REPORT ON REGULATORY ASSET BASE ROLL FORWARD | 4b(v): Works Under Construction | Unallocated works under construction | Works under construction</v>
      </c>
    </row>
    <row r="8642" spans="1:14" hidden="1">
      <c r="A8642" t="s">
        <v>3</v>
      </c>
      <c r="B8642">
        <v>2011</v>
      </c>
      <c r="C8642" t="s">
        <v>206</v>
      </c>
      <c r="D8642" t="s">
        <v>215</v>
      </c>
      <c r="E8642" t="s">
        <v>81</v>
      </c>
      <c r="F8642" t="s">
        <v>337</v>
      </c>
      <c r="G8642">
        <v>96</v>
      </c>
      <c r="H8642" t="s">
        <v>68</v>
      </c>
      <c r="I8642">
        <v>2011</v>
      </c>
      <c r="J8642" t="s">
        <v>92</v>
      </c>
      <c r="K8642" t="s">
        <v>2988</v>
      </c>
      <c r="L8642">
        <v>7200.7757420844173</v>
      </c>
      <c r="M8642" s="10" t="str">
        <f>Data[[#This Row],[schedule]]&amp;" | "&amp;Data[[#This Row],[section]]</f>
        <v>SCHEDULE 4: REPORT ON REGULATORY ASSET BASE ROLL FORWARD | 4b(v): Works Under Construction</v>
      </c>
      <c r="N8642" s="10" t="str">
        <f t="shared" si="137"/>
        <v>SCHEDULE 4: REPORT ON REGULATORY ASSET BASE ROLL FORWARD | 4b(v): Works Under Construction | Allocated works under construction | Works under construction</v>
      </c>
    </row>
    <row r="8643" spans="1:14" hidden="1">
      <c r="A8643" t="s">
        <v>3</v>
      </c>
      <c r="B8643">
        <v>2011</v>
      </c>
      <c r="C8643" t="s">
        <v>206</v>
      </c>
      <c r="D8643" t="s">
        <v>216</v>
      </c>
      <c r="E8643" t="s">
        <v>81</v>
      </c>
      <c r="F8643" t="s">
        <v>81</v>
      </c>
      <c r="G8643">
        <v>105</v>
      </c>
      <c r="H8643" t="s">
        <v>69</v>
      </c>
      <c r="I8643">
        <v>2011</v>
      </c>
      <c r="J8643" t="s">
        <v>92</v>
      </c>
      <c r="K8643" t="s">
        <v>3238</v>
      </c>
      <c r="L8643">
        <v>12370.17929635405</v>
      </c>
      <c r="M8643" s="10" t="str">
        <f>Data[[#This Row],[schedule]]&amp;" | "&amp;Data[[#This Row],[section]]</f>
        <v>SCHEDULE 4: REPORT ON REGULATORY ASSET BASE ROLL FORWARD | 4b(vi): Capital Expenditure by Primary Purpose</v>
      </c>
      <c r="N8643" s="10" t="str">
        <f t="shared" si="137"/>
        <v>SCHEDULE 4: REPORT ON REGULATORY ASSET BASE ROLL FORWARD | 4b(vi): Capital Expenditure by Primary Purpose | Capacity growth</v>
      </c>
    </row>
    <row r="8644" spans="1:14" hidden="1">
      <c r="A8644" t="s">
        <v>3</v>
      </c>
      <c r="B8644">
        <v>2011</v>
      </c>
      <c r="C8644" t="s">
        <v>206</v>
      </c>
      <c r="D8644" t="s">
        <v>216</v>
      </c>
      <c r="E8644" t="s">
        <v>81</v>
      </c>
      <c r="F8644" t="s">
        <v>81</v>
      </c>
      <c r="G8644">
        <v>106</v>
      </c>
      <c r="H8644" t="s">
        <v>70</v>
      </c>
      <c r="I8644">
        <v>2011</v>
      </c>
      <c r="J8644" t="s">
        <v>92</v>
      </c>
      <c r="K8644" t="s">
        <v>458</v>
      </c>
      <c r="L8644">
        <v>0</v>
      </c>
      <c r="M8644" s="10" t="str">
        <f>Data[[#This Row],[schedule]]&amp;" | "&amp;Data[[#This Row],[section]]</f>
        <v>SCHEDULE 4: REPORT ON REGULATORY ASSET BASE ROLL FORWARD | 4b(vi): Capital Expenditure by Primary Purpose</v>
      </c>
      <c r="N8644" s="10" t="str">
        <f t="shared" si="137"/>
        <v>SCHEDULE 4: REPORT ON REGULATORY ASSET BASE ROLL FORWARD | 4b(vi): Capital Expenditure by Primary Purpose | Asset replacement and renewal</v>
      </c>
    </row>
    <row r="8645" spans="1:14" hidden="1">
      <c r="A8645" t="s">
        <v>3</v>
      </c>
      <c r="B8645">
        <v>2011</v>
      </c>
      <c r="C8645" t="s">
        <v>206</v>
      </c>
      <c r="D8645" t="s">
        <v>216</v>
      </c>
      <c r="E8645" t="s">
        <v>81</v>
      </c>
      <c r="F8645" t="s">
        <v>81</v>
      </c>
      <c r="G8645">
        <v>107</v>
      </c>
      <c r="H8645" t="s">
        <v>71</v>
      </c>
      <c r="I8645">
        <v>2011</v>
      </c>
      <c r="J8645" t="s">
        <v>92</v>
      </c>
      <c r="K8645" t="s">
        <v>3238</v>
      </c>
      <c r="L8645">
        <v>12370.17929635405</v>
      </c>
      <c r="M8645" s="10" t="str">
        <f>Data[[#This Row],[schedule]]&amp;" | "&amp;Data[[#This Row],[section]]</f>
        <v>SCHEDULE 4: REPORT ON REGULATORY ASSET BASE ROLL FORWARD | 4b(vi): Capital Expenditure by Primary Purpose</v>
      </c>
      <c r="N8645" s="10" t="str">
        <f t="shared" si="137"/>
        <v>SCHEDULE 4: REPORT ON REGULATORY ASSET BASE ROLL FORWARD | 4b(vi): Capital Expenditure by Primary Purpose | Total capital expenditure</v>
      </c>
    </row>
    <row r="8646" spans="1:14" hidden="1">
      <c r="A8646" t="s">
        <v>3</v>
      </c>
      <c r="B8646">
        <v>2011</v>
      </c>
      <c r="C8646" t="s">
        <v>206</v>
      </c>
      <c r="D8646" t="s">
        <v>217</v>
      </c>
      <c r="E8646" t="s">
        <v>81</v>
      </c>
      <c r="F8646" t="s">
        <v>312</v>
      </c>
      <c r="G8646">
        <v>110</v>
      </c>
      <c r="H8646" t="s">
        <v>271</v>
      </c>
      <c r="I8646">
        <v>2011</v>
      </c>
      <c r="J8646" t="s">
        <v>92</v>
      </c>
      <c r="K8646" t="s">
        <v>3273</v>
      </c>
      <c r="L8646">
        <v>305492.42641784559</v>
      </c>
      <c r="M8646" s="10" t="str">
        <f>Data[[#This Row],[schedule]]&amp;" | "&amp;Data[[#This Row],[section]]</f>
        <v>SCHEDULE 4: REPORT ON REGULATORY ASSET BASE ROLL FORWARD | 4b(vii): Asset Classes</v>
      </c>
      <c r="N8646" s="10" t="str">
        <f t="shared" si="137"/>
        <v>SCHEDULE 4: REPORT ON REGULATORY ASSET BASE ROLL FORWARD | 4b(vii): Asset Classes | Land | RAB value—previous disclosure year</v>
      </c>
    </row>
    <row r="8647" spans="1:14" hidden="1">
      <c r="A8647" t="s">
        <v>3</v>
      </c>
      <c r="B8647">
        <v>2011</v>
      </c>
      <c r="C8647" t="s">
        <v>206</v>
      </c>
      <c r="D8647" t="s">
        <v>217</v>
      </c>
      <c r="E8647" t="s">
        <v>81</v>
      </c>
      <c r="F8647" t="s">
        <v>313</v>
      </c>
      <c r="G8647">
        <v>110</v>
      </c>
      <c r="H8647" t="s">
        <v>271</v>
      </c>
      <c r="I8647">
        <v>2011</v>
      </c>
      <c r="J8647" t="s">
        <v>92</v>
      </c>
      <c r="K8647" t="s">
        <v>3281</v>
      </c>
      <c r="L8647">
        <v>227975.53990000021</v>
      </c>
      <c r="M8647" s="10" t="str">
        <f>Data[[#This Row],[schedule]]&amp;" | "&amp;Data[[#This Row],[section]]</f>
        <v>SCHEDULE 4: REPORT ON REGULATORY ASSET BASE ROLL FORWARD | 4b(vii): Asset Classes</v>
      </c>
      <c r="N8647" s="10" t="str">
        <f t="shared" si="137"/>
        <v>SCHEDULE 4: REPORT ON REGULATORY ASSET BASE ROLL FORWARD | 4b(vii): Asset Classes | Sealed Surfaces | RAB value—previous disclosure year</v>
      </c>
    </row>
    <row r="8648" spans="1:14" hidden="1">
      <c r="A8648" t="s">
        <v>3</v>
      </c>
      <c r="B8648">
        <v>2011</v>
      </c>
      <c r="C8648" t="s">
        <v>206</v>
      </c>
      <c r="D8648" t="s">
        <v>217</v>
      </c>
      <c r="E8648" t="s">
        <v>81</v>
      </c>
      <c r="F8648" t="s">
        <v>314</v>
      </c>
      <c r="G8648">
        <v>110</v>
      </c>
      <c r="H8648" t="s">
        <v>271</v>
      </c>
      <c r="I8648">
        <v>2011</v>
      </c>
      <c r="J8648" t="s">
        <v>92</v>
      </c>
      <c r="K8648" t="s">
        <v>3282</v>
      </c>
      <c r="L8648">
        <v>534296.42379261297</v>
      </c>
      <c r="M8648" s="10" t="str">
        <f>Data[[#This Row],[schedule]]&amp;" | "&amp;Data[[#This Row],[section]]</f>
        <v>SCHEDULE 4: REPORT ON REGULATORY ASSET BASE ROLL FORWARD | 4b(vii): Asset Classes</v>
      </c>
      <c r="N8648" s="10" t="str">
        <f t="shared" si="137"/>
        <v>SCHEDULE 4: REPORT ON REGULATORY ASSET BASE ROLL FORWARD | 4b(vii): Asset Classes | Infrastructure &amp; Buildings | RAB value—previous disclosure year</v>
      </c>
    </row>
    <row r="8649" spans="1:14" hidden="1">
      <c r="A8649" t="s">
        <v>3</v>
      </c>
      <c r="B8649">
        <v>2011</v>
      </c>
      <c r="C8649" t="s">
        <v>206</v>
      </c>
      <c r="D8649" t="s">
        <v>217</v>
      </c>
      <c r="E8649" t="s">
        <v>81</v>
      </c>
      <c r="F8649" t="s">
        <v>315</v>
      </c>
      <c r="G8649">
        <v>110</v>
      </c>
      <c r="H8649" t="s">
        <v>271</v>
      </c>
      <c r="I8649">
        <v>2011</v>
      </c>
      <c r="J8649" t="s">
        <v>92</v>
      </c>
      <c r="K8649" t="s">
        <v>3283</v>
      </c>
      <c r="L8649">
        <v>14566.31595114055</v>
      </c>
      <c r="M8649" s="10" t="str">
        <f>Data[[#This Row],[schedule]]&amp;" | "&amp;Data[[#This Row],[section]]</f>
        <v>SCHEDULE 4: REPORT ON REGULATORY ASSET BASE ROLL FORWARD | 4b(vii): Asset Classes</v>
      </c>
      <c r="N8649" s="10" t="str">
        <f t="shared" si="137"/>
        <v>SCHEDULE 4: REPORT ON REGULATORY ASSET BASE ROLL FORWARD | 4b(vii): Asset Classes | Vehicles, Plant &amp; Equipment | RAB value—previous disclosure year</v>
      </c>
    </row>
    <row r="8650" spans="1:14" hidden="1">
      <c r="A8650" t="s">
        <v>3</v>
      </c>
      <c r="B8650">
        <v>2011</v>
      </c>
      <c r="C8650" t="s">
        <v>206</v>
      </c>
      <c r="D8650" t="s">
        <v>217</v>
      </c>
      <c r="E8650" t="s">
        <v>81</v>
      </c>
      <c r="F8650" t="s">
        <v>60</v>
      </c>
      <c r="G8650">
        <v>110</v>
      </c>
      <c r="H8650" t="s">
        <v>271</v>
      </c>
      <c r="I8650">
        <v>2011</v>
      </c>
      <c r="J8650" t="s">
        <v>92</v>
      </c>
      <c r="K8650" t="s">
        <v>3284</v>
      </c>
      <c r="L8650">
        <v>1082330.7060615991</v>
      </c>
      <c r="M8650" s="10" t="str">
        <f>Data[[#This Row],[schedule]]&amp;" | "&amp;Data[[#This Row],[section]]</f>
        <v>SCHEDULE 4: REPORT ON REGULATORY ASSET BASE ROLL FORWARD | 4b(vii): Asset Classes</v>
      </c>
      <c r="N8650" s="10" t="str">
        <f t="shared" si="137"/>
        <v>SCHEDULE 4: REPORT ON REGULATORY ASSET BASE ROLL FORWARD | 4b(vii): Asset Classes | Total | RAB value—previous disclosure year</v>
      </c>
    </row>
    <row r="8651" spans="1:14" hidden="1">
      <c r="A8651" t="s">
        <v>3</v>
      </c>
      <c r="B8651">
        <v>2011</v>
      </c>
      <c r="C8651" t="s">
        <v>206</v>
      </c>
      <c r="D8651" t="s">
        <v>217</v>
      </c>
      <c r="E8651" t="s">
        <v>81</v>
      </c>
      <c r="F8651" t="s">
        <v>312</v>
      </c>
      <c r="G8651">
        <v>111</v>
      </c>
      <c r="H8651" t="s">
        <v>155</v>
      </c>
      <c r="I8651">
        <v>2011</v>
      </c>
      <c r="J8651" t="s">
        <v>92</v>
      </c>
      <c r="K8651" t="s">
        <v>458</v>
      </c>
      <c r="L8651">
        <v>0</v>
      </c>
      <c r="M8651" s="10" t="str">
        <f>Data[[#This Row],[schedule]]&amp;" | "&amp;Data[[#This Row],[section]]</f>
        <v>SCHEDULE 4: REPORT ON REGULATORY ASSET BASE ROLL FORWARD | 4b(vii): Asset Classes</v>
      </c>
      <c r="N8651" s="10" t="str">
        <f t="shared" si="137"/>
        <v>SCHEDULE 4: REPORT ON REGULATORY ASSET BASE ROLL FORWARD | 4b(vii): Asset Classes | Land | Regulatory depreciation</v>
      </c>
    </row>
    <row r="8652" spans="1:14" hidden="1">
      <c r="A8652" t="s">
        <v>3</v>
      </c>
      <c r="B8652">
        <v>2011</v>
      </c>
      <c r="C8652" t="s">
        <v>206</v>
      </c>
      <c r="D8652" t="s">
        <v>217</v>
      </c>
      <c r="E8652" t="s">
        <v>81</v>
      </c>
      <c r="F8652" t="s">
        <v>313</v>
      </c>
      <c r="G8652">
        <v>111</v>
      </c>
      <c r="H8652" t="s">
        <v>155</v>
      </c>
      <c r="I8652">
        <v>2011</v>
      </c>
      <c r="J8652" t="s">
        <v>92</v>
      </c>
      <c r="K8652" t="s">
        <v>3285</v>
      </c>
      <c r="L8652">
        <v>10918.29643580877</v>
      </c>
      <c r="M8652" s="10" t="str">
        <f>Data[[#This Row],[schedule]]&amp;" | "&amp;Data[[#This Row],[section]]</f>
        <v>SCHEDULE 4: REPORT ON REGULATORY ASSET BASE ROLL FORWARD | 4b(vii): Asset Classes</v>
      </c>
      <c r="N8652" s="10" t="str">
        <f t="shared" si="137"/>
        <v>SCHEDULE 4: REPORT ON REGULATORY ASSET BASE ROLL FORWARD | 4b(vii): Asset Classes | Sealed Surfaces | Regulatory depreciation</v>
      </c>
    </row>
    <row r="8653" spans="1:14" hidden="1">
      <c r="A8653" t="s">
        <v>3</v>
      </c>
      <c r="B8653">
        <v>2011</v>
      </c>
      <c r="C8653" t="s">
        <v>206</v>
      </c>
      <c r="D8653" t="s">
        <v>217</v>
      </c>
      <c r="E8653" t="s">
        <v>81</v>
      </c>
      <c r="F8653" t="s">
        <v>314</v>
      </c>
      <c r="G8653">
        <v>111</v>
      </c>
      <c r="H8653" t="s">
        <v>155</v>
      </c>
      <c r="I8653">
        <v>2011</v>
      </c>
      <c r="J8653" t="s">
        <v>92</v>
      </c>
      <c r="K8653" t="s">
        <v>3286</v>
      </c>
      <c r="L8653">
        <v>27805.402317938919</v>
      </c>
      <c r="M8653" s="10" t="str">
        <f>Data[[#This Row],[schedule]]&amp;" | "&amp;Data[[#This Row],[section]]</f>
        <v>SCHEDULE 4: REPORT ON REGULATORY ASSET BASE ROLL FORWARD | 4b(vii): Asset Classes</v>
      </c>
      <c r="N8653" s="10" t="str">
        <f t="shared" si="137"/>
        <v>SCHEDULE 4: REPORT ON REGULATORY ASSET BASE ROLL FORWARD | 4b(vii): Asset Classes | Infrastructure &amp; Buildings | Regulatory depreciation</v>
      </c>
    </row>
    <row r="8654" spans="1:14" hidden="1">
      <c r="A8654" t="s">
        <v>3</v>
      </c>
      <c r="B8654">
        <v>2011</v>
      </c>
      <c r="C8654" t="s">
        <v>206</v>
      </c>
      <c r="D8654" t="s">
        <v>217</v>
      </c>
      <c r="E8654" t="s">
        <v>81</v>
      </c>
      <c r="F8654" t="s">
        <v>315</v>
      </c>
      <c r="G8654">
        <v>111</v>
      </c>
      <c r="H8654" t="s">
        <v>155</v>
      </c>
      <c r="I8654">
        <v>2011</v>
      </c>
      <c r="J8654" t="s">
        <v>92</v>
      </c>
      <c r="K8654" t="s">
        <v>3287</v>
      </c>
      <c r="L8654">
        <v>5031.9333553178012</v>
      </c>
      <c r="M8654" s="10" t="str">
        <f>Data[[#This Row],[schedule]]&amp;" | "&amp;Data[[#This Row],[section]]</f>
        <v>SCHEDULE 4: REPORT ON REGULATORY ASSET BASE ROLL FORWARD | 4b(vii): Asset Classes</v>
      </c>
      <c r="N8654" s="10" t="str">
        <f t="shared" si="137"/>
        <v>SCHEDULE 4: REPORT ON REGULATORY ASSET BASE ROLL FORWARD | 4b(vii): Asset Classes | Vehicles, Plant &amp; Equipment | Regulatory depreciation</v>
      </c>
    </row>
    <row r="8655" spans="1:14" hidden="1">
      <c r="A8655" t="s">
        <v>3</v>
      </c>
      <c r="B8655">
        <v>2011</v>
      </c>
      <c r="C8655" t="s">
        <v>206</v>
      </c>
      <c r="D8655" t="s">
        <v>217</v>
      </c>
      <c r="E8655" t="s">
        <v>81</v>
      </c>
      <c r="F8655" t="s">
        <v>60</v>
      </c>
      <c r="G8655">
        <v>111</v>
      </c>
      <c r="H8655" t="s">
        <v>155</v>
      </c>
      <c r="I8655">
        <v>2011</v>
      </c>
      <c r="J8655" t="s">
        <v>92</v>
      </c>
      <c r="K8655" t="s">
        <v>3288</v>
      </c>
      <c r="L8655">
        <v>43755.632109065482</v>
      </c>
      <c r="M8655" s="10" t="str">
        <f>Data[[#This Row],[schedule]]&amp;" | "&amp;Data[[#This Row],[section]]</f>
        <v>SCHEDULE 4: REPORT ON REGULATORY ASSET BASE ROLL FORWARD | 4b(vii): Asset Classes</v>
      </c>
      <c r="N8655" s="10" t="str">
        <f t="shared" si="137"/>
        <v>SCHEDULE 4: REPORT ON REGULATORY ASSET BASE ROLL FORWARD | 4b(vii): Asset Classes | Total | Regulatory depreciation</v>
      </c>
    </row>
    <row r="8656" spans="1:14" hidden="1">
      <c r="A8656" t="s">
        <v>3</v>
      </c>
      <c r="B8656">
        <v>2011</v>
      </c>
      <c r="C8656" t="s">
        <v>206</v>
      </c>
      <c r="D8656" t="s">
        <v>217</v>
      </c>
      <c r="E8656" t="s">
        <v>81</v>
      </c>
      <c r="F8656" t="s">
        <v>312</v>
      </c>
      <c r="G8656">
        <v>112</v>
      </c>
      <c r="H8656" t="s">
        <v>272</v>
      </c>
      <c r="I8656">
        <v>2011</v>
      </c>
      <c r="J8656" t="s">
        <v>92</v>
      </c>
      <c r="K8656" t="s">
        <v>458</v>
      </c>
      <c r="L8656">
        <v>0</v>
      </c>
      <c r="M8656" s="10" t="str">
        <f>Data[[#This Row],[schedule]]&amp;" | "&amp;Data[[#This Row],[section]]</f>
        <v>SCHEDULE 4: REPORT ON REGULATORY ASSET BASE ROLL FORWARD | 4b(vii): Asset Classes</v>
      </c>
      <c r="N8656" s="10" t="str">
        <f t="shared" si="137"/>
        <v>SCHEDULE 4: REPORT ON REGULATORY ASSET BASE ROLL FORWARD | 4b(vii): Asset Classes | Land | Indexed revaluations</v>
      </c>
    </row>
    <row r="8657" spans="1:14" hidden="1">
      <c r="A8657" t="s">
        <v>3</v>
      </c>
      <c r="B8657">
        <v>2011</v>
      </c>
      <c r="C8657" t="s">
        <v>206</v>
      </c>
      <c r="D8657" t="s">
        <v>217</v>
      </c>
      <c r="E8657" t="s">
        <v>81</v>
      </c>
      <c r="F8657" t="s">
        <v>313</v>
      </c>
      <c r="G8657">
        <v>112</v>
      </c>
      <c r="H8657" t="s">
        <v>272</v>
      </c>
      <c r="I8657">
        <v>2011</v>
      </c>
      <c r="J8657" t="s">
        <v>92</v>
      </c>
      <c r="K8657" t="s">
        <v>3289</v>
      </c>
      <c r="L8657">
        <v>7316.2739140410549</v>
      </c>
      <c r="M8657" s="10" t="str">
        <f>Data[[#This Row],[schedule]]&amp;" | "&amp;Data[[#This Row],[section]]</f>
        <v>SCHEDULE 4: REPORT ON REGULATORY ASSET BASE ROLL FORWARD | 4b(vii): Asset Classes</v>
      </c>
      <c r="N8657" s="10" t="str">
        <f t="shared" si="137"/>
        <v>SCHEDULE 4: REPORT ON REGULATORY ASSET BASE ROLL FORWARD | 4b(vii): Asset Classes | Sealed Surfaces | Indexed revaluations</v>
      </c>
    </row>
    <row r="8658" spans="1:14" hidden="1">
      <c r="A8658" t="s">
        <v>3</v>
      </c>
      <c r="B8658">
        <v>2011</v>
      </c>
      <c r="C8658" t="s">
        <v>206</v>
      </c>
      <c r="D8658" t="s">
        <v>217</v>
      </c>
      <c r="E8658" t="s">
        <v>81</v>
      </c>
      <c r="F8658" t="s">
        <v>314</v>
      </c>
      <c r="G8658">
        <v>112</v>
      </c>
      <c r="H8658" t="s">
        <v>272</v>
      </c>
      <c r="I8658">
        <v>2011</v>
      </c>
      <c r="J8658" t="s">
        <v>92</v>
      </c>
      <c r="K8658" t="s">
        <v>3290</v>
      </c>
      <c r="L8658">
        <v>17123.901641632681</v>
      </c>
      <c r="M8658" s="10" t="str">
        <f>Data[[#This Row],[schedule]]&amp;" | "&amp;Data[[#This Row],[section]]</f>
        <v>SCHEDULE 4: REPORT ON REGULATORY ASSET BASE ROLL FORWARD | 4b(vii): Asset Classes</v>
      </c>
      <c r="N8658" s="10" t="str">
        <f t="shared" si="137"/>
        <v>SCHEDULE 4: REPORT ON REGULATORY ASSET BASE ROLL FORWARD | 4b(vii): Asset Classes | Infrastructure &amp; Buildings | Indexed revaluations</v>
      </c>
    </row>
    <row r="8659" spans="1:14" hidden="1">
      <c r="A8659" t="s">
        <v>3</v>
      </c>
      <c r="B8659">
        <v>2011</v>
      </c>
      <c r="C8659" t="s">
        <v>206</v>
      </c>
      <c r="D8659" t="s">
        <v>217</v>
      </c>
      <c r="E8659" t="s">
        <v>81</v>
      </c>
      <c r="F8659" t="s">
        <v>315</v>
      </c>
      <c r="G8659">
        <v>112</v>
      </c>
      <c r="H8659" t="s">
        <v>272</v>
      </c>
      <c r="I8659">
        <v>2011</v>
      </c>
      <c r="J8659" t="s">
        <v>92</v>
      </c>
      <c r="K8659" t="s">
        <v>3291</v>
      </c>
      <c r="L8659">
        <v>465.10838464405577</v>
      </c>
      <c r="M8659" s="10" t="str">
        <f>Data[[#This Row],[schedule]]&amp;" | "&amp;Data[[#This Row],[section]]</f>
        <v>SCHEDULE 4: REPORT ON REGULATORY ASSET BASE ROLL FORWARD | 4b(vii): Asset Classes</v>
      </c>
      <c r="N8659" s="10" t="str">
        <f t="shared" si="137"/>
        <v>SCHEDULE 4: REPORT ON REGULATORY ASSET BASE ROLL FORWARD | 4b(vii): Asset Classes | Vehicles, Plant &amp; Equipment | Indexed revaluations</v>
      </c>
    </row>
    <row r="8660" spans="1:14" hidden="1">
      <c r="A8660" t="s">
        <v>3</v>
      </c>
      <c r="B8660">
        <v>2011</v>
      </c>
      <c r="C8660" t="s">
        <v>206</v>
      </c>
      <c r="D8660" t="s">
        <v>217</v>
      </c>
      <c r="E8660" t="s">
        <v>81</v>
      </c>
      <c r="F8660" t="s">
        <v>60</v>
      </c>
      <c r="G8660">
        <v>112</v>
      </c>
      <c r="H8660" t="s">
        <v>272</v>
      </c>
      <c r="I8660">
        <v>2011</v>
      </c>
      <c r="J8660" t="s">
        <v>92</v>
      </c>
      <c r="K8660" t="s">
        <v>3292</v>
      </c>
      <c r="L8660">
        <v>24905.28394031779</v>
      </c>
      <c r="M8660" s="10" t="str">
        <f>Data[[#This Row],[schedule]]&amp;" | "&amp;Data[[#This Row],[section]]</f>
        <v>SCHEDULE 4: REPORT ON REGULATORY ASSET BASE ROLL FORWARD | 4b(vii): Asset Classes</v>
      </c>
      <c r="N8660" s="10" t="str">
        <f t="shared" si="137"/>
        <v>SCHEDULE 4: REPORT ON REGULATORY ASSET BASE ROLL FORWARD | 4b(vii): Asset Classes | Total | Indexed revaluations</v>
      </c>
    </row>
    <row r="8661" spans="1:14" hidden="1">
      <c r="A8661" t="s">
        <v>3</v>
      </c>
      <c r="B8661">
        <v>2011</v>
      </c>
      <c r="C8661" t="s">
        <v>206</v>
      </c>
      <c r="D8661" t="s">
        <v>217</v>
      </c>
      <c r="E8661" t="s">
        <v>81</v>
      </c>
      <c r="F8661" t="s">
        <v>312</v>
      </c>
      <c r="G8661">
        <v>113</v>
      </c>
      <c r="H8661" t="s">
        <v>273</v>
      </c>
      <c r="I8661">
        <v>2011</v>
      </c>
      <c r="J8661" t="s">
        <v>92</v>
      </c>
      <c r="K8661" t="s">
        <v>3293</v>
      </c>
      <c r="L8661">
        <v>50523.358868837087</v>
      </c>
      <c r="M8661" s="10" t="str">
        <f>Data[[#This Row],[schedule]]&amp;" | "&amp;Data[[#This Row],[section]]</f>
        <v>SCHEDULE 4: REPORT ON REGULATORY ASSET BASE ROLL FORWARD | 4b(vii): Asset Classes</v>
      </c>
      <c r="N8661" s="10" t="str">
        <f t="shared" ref="N8661:N8724" si="138">SUBSTITUTE(SUBSTITUTE(SUBSTITUTE(C8661&amp;" | "&amp;D8661&amp;" | "&amp;E8661&amp;" | "&amp;F8661&amp;" | "&amp;H8661," |  |  | "," | ")," |  |  | "," | ")," |  | "," | ")</f>
        <v>SCHEDULE 4: REPORT ON REGULATORY ASSET BASE ROLL FORWARD | 4b(vii): Asset Classes | Land | Non-indexed revaluations</v>
      </c>
    </row>
    <row r="8662" spans="1:14" hidden="1">
      <c r="A8662" t="s">
        <v>3</v>
      </c>
      <c r="B8662">
        <v>2011</v>
      </c>
      <c r="C8662" t="s">
        <v>206</v>
      </c>
      <c r="D8662" t="s">
        <v>217</v>
      </c>
      <c r="E8662" t="s">
        <v>81</v>
      </c>
      <c r="F8662" t="s">
        <v>60</v>
      </c>
      <c r="G8662">
        <v>113</v>
      </c>
      <c r="H8662" t="s">
        <v>273</v>
      </c>
      <c r="I8662">
        <v>2011</v>
      </c>
      <c r="J8662" t="s">
        <v>92</v>
      </c>
      <c r="K8662" t="s">
        <v>3293</v>
      </c>
      <c r="L8662">
        <v>50523.358868837087</v>
      </c>
      <c r="M8662" s="10" t="str">
        <f>Data[[#This Row],[schedule]]&amp;" | "&amp;Data[[#This Row],[section]]</f>
        <v>SCHEDULE 4: REPORT ON REGULATORY ASSET BASE ROLL FORWARD | 4b(vii): Asset Classes</v>
      </c>
      <c r="N8662" s="10" t="str">
        <f t="shared" si="138"/>
        <v>SCHEDULE 4: REPORT ON REGULATORY ASSET BASE ROLL FORWARD | 4b(vii): Asset Classes | Total | Non-indexed revaluations</v>
      </c>
    </row>
    <row r="8663" spans="1:14" hidden="1">
      <c r="A8663" t="s">
        <v>3</v>
      </c>
      <c r="B8663">
        <v>2011</v>
      </c>
      <c r="C8663" t="s">
        <v>206</v>
      </c>
      <c r="D8663" t="s">
        <v>217</v>
      </c>
      <c r="E8663" t="s">
        <v>81</v>
      </c>
      <c r="F8663" t="s">
        <v>312</v>
      </c>
      <c r="G8663">
        <v>114</v>
      </c>
      <c r="H8663" t="s">
        <v>62</v>
      </c>
      <c r="I8663">
        <v>2011</v>
      </c>
      <c r="J8663" t="s">
        <v>92</v>
      </c>
      <c r="K8663" t="s">
        <v>458</v>
      </c>
      <c r="L8663">
        <v>0</v>
      </c>
      <c r="M8663" s="10" t="str">
        <f>Data[[#This Row],[schedule]]&amp;" | "&amp;Data[[#This Row],[section]]</f>
        <v>SCHEDULE 4: REPORT ON REGULATORY ASSET BASE ROLL FORWARD | 4b(vii): Asset Classes</v>
      </c>
      <c r="N8663" s="10" t="str">
        <f t="shared" si="138"/>
        <v>SCHEDULE 4: REPORT ON REGULATORY ASSET BASE ROLL FORWARD | 4b(vii): Asset Classes | Land | Assets commissioned</v>
      </c>
    </row>
    <row r="8664" spans="1:14" hidden="1">
      <c r="A8664" t="s">
        <v>3</v>
      </c>
      <c r="B8664">
        <v>2011</v>
      </c>
      <c r="C8664" t="s">
        <v>206</v>
      </c>
      <c r="D8664" t="s">
        <v>217</v>
      </c>
      <c r="E8664" t="s">
        <v>81</v>
      </c>
      <c r="F8664" t="s">
        <v>313</v>
      </c>
      <c r="G8664">
        <v>114</v>
      </c>
      <c r="H8664" t="s">
        <v>62</v>
      </c>
      <c r="I8664">
        <v>2011</v>
      </c>
      <c r="J8664" t="s">
        <v>92</v>
      </c>
      <c r="K8664" t="s">
        <v>3294</v>
      </c>
      <c r="L8664">
        <v>3656.86022</v>
      </c>
      <c r="M8664" s="10" t="str">
        <f>Data[[#This Row],[schedule]]&amp;" | "&amp;Data[[#This Row],[section]]</f>
        <v>SCHEDULE 4: REPORT ON REGULATORY ASSET BASE ROLL FORWARD | 4b(vii): Asset Classes</v>
      </c>
      <c r="N8664" s="10" t="str">
        <f t="shared" si="138"/>
        <v>SCHEDULE 4: REPORT ON REGULATORY ASSET BASE ROLL FORWARD | 4b(vii): Asset Classes | Sealed Surfaces | Assets commissioned</v>
      </c>
    </row>
    <row r="8665" spans="1:14" hidden="1">
      <c r="A8665" t="s">
        <v>3</v>
      </c>
      <c r="B8665">
        <v>2011</v>
      </c>
      <c r="C8665" t="s">
        <v>206</v>
      </c>
      <c r="D8665" t="s">
        <v>217</v>
      </c>
      <c r="E8665" t="s">
        <v>81</v>
      </c>
      <c r="F8665" t="s">
        <v>314</v>
      </c>
      <c r="G8665">
        <v>114</v>
      </c>
      <c r="H8665" t="s">
        <v>62</v>
      </c>
      <c r="I8665">
        <v>2011</v>
      </c>
      <c r="J8665" t="s">
        <v>92</v>
      </c>
      <c r="K8665" t="s">
        <v>3295</v>
      </c>
      <c r="L8665">
        <v>11709.431549563429</v>
      </c>
      <c r="M8665" s="10" t="str">
        <f>Data[[#This Row],[schedule]]&amp;" | "&amp;Data[[#This Row],[section]]</f>
        <v>SCHEDULE 4: REPORT ON REGULATORY ASSET BASE ROLL FORWARD | 4b(vii): Asset Classes</v>
      </c>
      <c r="N8665" s="10" t="str">
        <f t="shared" si="138"/>
        <v>SCHEDULE 4: REPORT ON REGULATORY ASSET BASE ROLL FORWARD | 4b(vii): Asset Classes | Infrastructure &amp; Buildings | Assets commissioned</v>
      </c>
    </row>
    <row r="8666" spans="1:14" hidden="1">
      <c r="A8666" t="s">
        <v>3</v>
      </c>
      <c r="B8666">
        <v>2011</v>
      </c>
      <c r="C8666" t="s">
        <v>206</v>
      </c>
      <c r="D8666" t="s">
        <v>217</v>
      </c>
      <c r="E8666" t="s">
        <v>81</v>
      </c>
      <c r="F8666" t="s">
        <v>315</v>
      </c>
      <c r="G8666">
        <v>114</v>
      </c>
      <c r="H8666" t="s">
        <v>62</v>
      </c>
      <c r="I8666">
        <v>2011</v>
      </c>
      <c r="J8666" t="s">
        <v>92</v>
      </c>
      <c r="K8666" t="s">
        <v>3296</v>
      </c>
      <c r="L8666">
        <v>4747.2453856023358</v>
      </c>
      <c r="M8666" s="10" t="str">
        <f>Data[[#This Row],[schedule]]&amp;" | "&amp;Data[[#This Row],[section]]</f>
        <v>SCHEDULE 4: REPORT ON REGULATORY ASSET BASE ROLL FORWARD | 4b(vii): Asset Classes</v>
      </c>
      <c r="N8666" s="10" t="str">
        <f t="shared" si="138"/>
        <v>SCHEDULE 4: REPORT ON REGULATORY ASSET BASE ROLL FORWARD | 4b(vii): Asset Classes | Vehicles, Plant &amp; Equipment | Assets commissioned</v>
      </c>
    </row>
    <row r="8667" spans="1:14" hidden="1">
      <c r="A8667" t="s">
        <v>3</v>
      </c>
      <c r="B8667">
        <v>2011</v>
      </c>
      <c r="C8667" t="s">
        <v>206</v>
      </c>
      <c r="D8667" t="s">
        <v>217</v>
      </c>
      <c r="E8667" t="s">
        <v>81</v>
      </c>
      <c r="F8667" t="s">
        <v>60</v>
      </c>
      <c r="G8667">
        <v>114</v>
      </c>
      <c r="H8667" t="s">
        <v>62</v>
      </c>
      <c r="I8667">
        <v>2011</v>
      </c>
      <c r="J8667" t="s">
        <v>92</v>
      </c>
      <c r="K8667" t="s">
        <v>3265</v>
      </c>
      <c r="L8667">
        <v>20113.537155165759</v>
      </c>
      <c r="M8667" s="10" t="str">
        <f>Data[[#This Row],[schedule]]&amp;" | "&amp;Data[[#This Row],[section]]</f>
        <v>SCHEDULE 4: REPORT ON REGULATORY ASSET BASE ROLL FORWARD | 4b(vii): Asset Classes</v>
      </c>
      <c r="N8667" s="10" t="str">
        <f t="shared" si="138"/>
        <v>SCHEDULE 4: REPORT ON REGULATORY ASSET BASE ROLL FORWARD | 4b(vii): Asset Classes | Total | Assets commissioned</v>
      </c>
    </row>
    <row r="8668" spans="1:14" hidden="1">
      <c r="A8668" t="s">
        <v>3</v>
      </c>
      <c r="B8668">
        <v>2011</v>
      </c>
      <c r="C8668" t="s">
        <v>206</v>
      </c>
      <c r="D8668" t="s">
        <v>217</v>
      </c>
      <c r="E8668" t="s">
        <v>81</v>
      </c>
      <c r="F8668" t="s">
        <v>312</v>
      </c>
      <c r="G8668">
        <v>115</v>
      </c>
      <c r="H8668" t="s">
        <v>63</v>
      </c>
      <c r="I8668">
        <v>2011</v>
      </c>
      <c r="J8668" t="s">
        <v>92</v>
      </c>
      <c r="K8668" t="s">
        <v>458</v>
      </c>
      <c r="L8668">
        <v>0</v>
      </c>
      <c r="M8668" s="10" t="str">
        <f>Data[[#This Row],[schedule]]&amp;" | "&amp;Data[[#This Row],[section]]</f>
        <v>SCHEDULE 4: REPORT ON REGULATORY ASSET BASE ROLL FORWARD | 4b(vii): Asset Classes</v>
      </c>
      <c r="N8668" s="10" t="str">
        <f t="shared" si="138"/>
        <v>SCHEDULE 4: REPORT ON REGULATORY ASSET BASE ROLL FORWARD | 4b(vii): Asset Classes | Land | Asset disposals</v>
      </c>
    </row>
    <row r="8669" spans="1:14" hidden="1">
      <c r="A8669" t="s">
        <v>3</v>
      </c>
      <c r="B8669">
        <v>2011</v>
      </c>
      <c r="C8669" t="s">
        <v>206</v>
      </c>
      <c r="D8669" t="s">
        <v>217</v>
      </c>
      <c r="E8669" t="s">
        <v>81</v>
      </c>
      <c r="F8669" t="s">
        <v>313</v>
      </c>
      <c r="G8669">
        <v>115</v>
      </c>
      <c r="H8669" t="s">
        <v>63</v>
      </c>
      <c r="I8669">
        <v>2011</v>
      </c>
      <c r="J8669" t="s">
        <v>92</v>
      </c>
      <c r="K8669" t="s">
        <v>3297</v>
      </c>
      <c r="L8669">
        <v>153.73590999999999</v>
      </c>
      <c r="M8669" s="10" t="str">
        <f>Data[[#This Row],[schedule]]&amp;" | "&amp;Data[[#This Row],[section]]</f>
        <v>SCHEDULE 4: REPORT ON REGULATORY ASSET BASE ROLL FORWARD | 4b(vii): Asset Classes</v>
      </c>
      <c r="N8669" s="10" t="str">
        <f t="shared" si="138"/>
        <v>SCHEDULE 4: REPORT ON REGULATORY ASSET BASE ROLL FORWARD | 4b(vii): Asset Classes | Sealed Surfaces | Asset disposals</v>
      </c>
    </row>
    <row r="8670" spans="1:14" hidden="1">
      <c r="A8670" t="s">
        <v>3</v>
      </c>
      <c r="B8670">
        <v>2011</v>
      </c>
      <c r="C8670" t="s">
        <v>206</v>
      </c>
      <c r="D8670" t="s">
        <v>217</v>
      </c>
      <c r="E8670" t="s">
        <v>81</v>
      </c>
      <c r="F8670" t="s">
        <v>314</v>
      </c>
      <c r="G8670">
        <v>115</v>
      </c>
      <c r="H8670" t="s">
        <v>63</v>
      </c>
      <c r="I8670">
        <v>2011</v>
      </c>
      <c r="J8670" t="s">
        <v>92</v>
      </c>
      <c r="K8670" t="s">
        <v>3298</v>
      </c>
      <c r="L8670">
        <v>32.802183473462662</v>
      </c>
      <c r="M8670" s="10" t="str">
        <f>Data[[#This Row],[schedule]]&amp;" | "&amp;Data[[#This Row],[section]]</f>
        <v>SCHEDULE 4: REPORT ON REGULATORY ASSET BASE ROLL FORWARD | 4b(vii): Asset Classes</v>
      </c>
      <c r="N8670" s="10" t="str">
        <f t="shared" si="138"/>
        <v>SCHEDULE 4: REPORT ON REGULATORY ASSET BASE ROLL FORWARD | 4b(vii): Asset Classes | Infrastructure &amp; Buildings | Asset disposals</v>
      </c>
    </row>
    <row r="8671" spans="1:14" hidden="1">
      <c r="A8671" t="s">
        <v>3</v>
      </c>
      <c r="B8671">
        <v>2011</v>
      </c>
      <c r="C8671" t="s">
        <v>206</v>
      </c>
      <c r="D8671" t="s">
        <v>217</v>
      </c>
      <c r="E8671" t="s">
        <v>81</v>
      </c>
      <c r="F8671" t="s">
        <v>315</v>
      </c>
      <c r="G8671">
        <v>115</v>
      </c>
      <c r="H8671" t="s">
        <v>63</v>
      </c>
      <c r="I8671">
        <v>2011</v>
      </c>
      <c r="J8671" t="s">
        <v>92</v>
      </c>
      <c r="K8671" t="s">
        <v>3299</v>
      </c>
      <c r="L8671">
        <v>12.383926186631101</v>
      </c>
      <c r="M8671" s="10" t="str">
        <f>Data[[#This Row],[schedule]]&amp;" | "&amp;Data[[#This Row],[section]]</f>
        <v>SCHEDULE 4: REPORT ON REGULATORY ASSET BASE ROLL FORWARD | 4b(vii): Asset Classes</v>
      </c>
      <c r="N8671" s="10" t="str">
        <f t="shared" si="138"/>
        <v>SCHEDULE 4: REPORT ON REGULATORY ASSET BASE ROLL FORWARD | 4b(vii): Asset Classes | Vehicles, Plant &amp; Equipment | Asset disposals</v>
      </c>
    </row>
    <row r="8672" spans="1:14" hidden="1">
      <c r="A8672" t="s">
        <v>3</v>
      </c>
      <c r="B8672">
        <v>2011</v>
      </c>
      <c r="C8672" t="s">
        <v>206</v>
      </c>
      <c r="D8672" t="s">
        <v>217</v>
      </c>
      <c r="E8672" t="s">
        <v>81</v>
      </c>
      <c r="F8672" t="s">
        <v>60</v>
      </c>
      <c r="G8672">
        <v>115</v>
      </c>
      <c r="H8672" t="s">
        <v>63</v>
      </c>
      <c r="I8672">
        <v>2011</v>
      </c>
      <c r="J8672" t="s">
        <v>92</v>
      </c>
      <c r="K8672" t="s">
        <v>3267</v>
      </c>
      <c r="L8672">
        <v>198.9220196600937</v>
      </c>
      <c r="M8672" s="10" t="str">
        <f>Data[[#This Row],[schedule]]&amp;" | "&amp;Data[[#This Row],[section]]</f>
        <v>SCHEDULE 4: REPORT ON REGULATORY ASSET BASE ROLL FORWARD | 4b(vii): Asset Classes</v>
      </c>
      <c r="N8672" s="10" t="str">
        <f t="shared" si="138"/>
        <v>SCHEDULE 4: REPORT ON REGULATORY ASSET BASE ROLL FORWARD | 4b(vii): Asset Classes | Total | Asset disposals</v>
      </c>
    </row>
    <row r="8673" spans="1:14" hidden="1">
      <c r="A8673" t="s">
        <v>3</v>
      </c>
      <c r="B8673">
        <v>2011</v>
      </c>
      <c r="C8673" t="s">
        <v>206</v>
      </c>
      <c r="D8673" t="s">
        <v>217</v>
      </c>
      <c r="E8673" t="s">
        <v>81</v>
      </c>
      <c r="F8673" t="s">
        <v>312</v>
      </c>
      <c r="G8673">
        <v>116</v>
      </c>
      <c r="H8673" t="s">
        <v>281</v>
      </c>
      <c r="I8673">
        <v>2011</v>
      </c>
      <c r="J8673" t="s">
        <v>92</v>
      </c>
      <c r="K8673" t="s">
        <v>3300</v>
      </c>
      <c r="L8673">
        <v>-1913.1672868213309</v>
      </c>
      <c r="M8673" s="10" t="str">
        <f>Data[[#This Row],[schedule]]&amp;" | "&amp;Data[[#This Row],[section]]</f>
        <v>SCHEDULE 4: REPORT ON REGULATORY ASSET BASE ROLL FORWARD | 4b(vii): Asset Classes</v>
      </c>
      <c r="N8673" s="10" t="str">
        <f t="shared" si="138"/>
        <v>SCHEDULE 4: REPORT ON REGULATORY ASSET BASE ROLL FORWARD | 4b(vii): Asset Classes | Land | Lost and found assets adjustment</v>
      </c>
    </row>
    <row r="8674" spans="1:14" hidden="1">
      <c r="A8674" t="s">
        <v>3</v>
      </c>
      <c r="B8674">
        <v>2011</v>
      </c>
      <c r="C8674" t="s">
        <v>206</v>
      </c>
      <c r="D8674" t="s">
        <v>217</v>
      </c>
      <c r="E8674" t="s">
        <v>81</v>
      </c>
      <c r="F8674" t="s">
        <v>313</v>
      </c>
      <c r="G8674">
        <v>116</v>
      </c>
      <c r="H8674" t="s">
        <v>281</v>
      </c>
      <c r="I8674">
        <v>2011</v>
      </c>
      <c r="J8674" t="s">
        <v>92</v>
      </c>
      <c r="K8674" t="s">
        <v>3301</v>
      </c>
      <c r="L8674">
        <v>-14.018505789504591</v>
      </c>
      <c r="M8674" s="10" t="str">
        <f>Data[[#This Row],[schedule]]&amp;" | "&amp;Data[[#This Row],[section]]</f>
        <v>SCHEDULE 4: REPORT ON REGULATORY ASSET BASE ROLL FORWARD | 4b(vii): Asset Classes</v>
      </c>
      <c r="N8674" s="10" t="str">
        <f t="shared" si="138"/>
        <v>SCHEDULE 4: REPORT ON REGULATORY ASSET BASE ROLL FORWARD | 4b(vii): Asset Classes | Sealed Surfaces | Lost and found assets adjustment</v>
      </c>
    </row>
    <row r="8675" spans="1:14" hidden="1">
      <c r="A8675" t="s">
        <v>3</v>
      </c>
      <c r="B8675">
        <v>2011</v>
      </c>
      <c r="C8675" t="s">
        <v>206</v>
      </c>
      <c r="D8675" t="s">
        <v>217</v>
      </c>
      <c r="E8675" t="s">
        <v>81</v>
      </c>
      <c r="F8675" t="s">
        <v>314</v>
      </c>
      <c r="G8675">
        <v>116</v>
      </c>
      <c r="H8675" t="s">
        <v>281</v>
      </c>
      <c r="I8675">
        <v>2011</v>
      </c>
      <c r="J8675" t="s">
        <v>92</v>
      </c>
      <c r="K8675" t="s">
        <v>3302</v>
      </c>
      <c r="L8675">
        <v>3494.0377064035479</v>
      </c>
      <c r="M8675" s="10" t="str">
        <f>Data[[#This Row],[schedule]]&amp;" | "&amp;Data[[#This Row],[section]]</f>
        <v>SCHEDULE 4: REPORT ON REGULATORY ASSET BASE ROLL FORWARD | 4b(vii): Asset Classes</v>
      </c>
      <c r="N8675" s="10" t="str">
        <f t="shared" si="138"/>
        <v>SCHEDULE 4: REPORT ON REGULATORY ASSET BASE ROLL FORWARD | 4b(vii): Asset Classes | Infrastructure &amp; Buildings | Lost and found assets adjustment</v>
      </c>
    </row>
    <row r="8676" spans="1:14" hidden="1">
      <c r="A8676" t="s">
        <v>3</v>
      </c>
      <c r="B8676">
        <v>2011</v>
      </c>
      <c r="C8676" t="s">
        <v>206</v>
      </c>
      <c r="D8676" t="s">
        <v>217</v>
      </c>
      <c r="E8676" t="s">
        <v>81</v>
      </c>
      <c r="F8676" t="s">
        <v>315</v>
      </c>
      <c r="G8676">
        <v>116</v>
      </c>
      <c r="H8676" t="s">
        <v>281</v>
      </c>
      <c r="I8676">
        <v>2011</v>
      </c>
      <c r="J8676" t="s">
        <v>92</v>
      </c>
      <c r="K8676" t="s">
        <v>3303</v>
      </c>
      <c r="L8676">
        <v>1400.939184012768</v>
      </c>
      <c r="M8676" s="10" t="str">
        <f>Data[[#This Row],[schedule]]&amp;" | "&amp;Data[[#This Row],[section]]</f>
        <v>SCHEDULE 4: REPORT ON REGULATORY ASSET BASE ROLL FORWARD | 4b(vii): Asset Classes</v>
      </c>
      <c r="N8676" s="10" t="str">
        <f t="shared" si="138"/>
        <v>SCHEDULE 4: REPORT ON REGULATORY ASSET BASE ROLL FORWARD | 4b(vii): Asset Classes | Vehicles, Plant &amp; Equipment | Lost and found assets adjustment</v>
      </c>
    </row>
    <row r="8677" spans="1:14" hidden="1">
      <c r="A8677" t="s">
        <v>3</v>
      </c>
      <c r="B8677">
        <v>2011</v>
      </c>
      <c r="C8677" t="s">
        <v>206</v>
      </c>
      <c r="D8677" t="s">
        <v>217</v>
      </c>
      <c r="E8677" t="s">
        <v>81</v>
      </c>
      <c r="F8677" t="s">
        <v>60</v>
      </c>
      <c r="G8677">
        <v>116</v>
      </c>
      <c r="H8677" t="s">
        <v>281</v>
      </c>
      <c r="I8677">
        <v>2011</v>
      </c>
      <c r="J8677" t="s">
        <v>92</v>
      </c>
      <c r="K8677" t="s">
        <v>3304</v>
      </c>
      <c r="L8677">
        <v>2967.7910978054811</v>
      </c>
      <c r="M8677" s="10" t="str">
        <f>Data[[#This Row],[schedule]]&amp;" | "&amp;Data[[#This Row],[section]]</f>
        <v>SCHEDULE 4: REPORT ON REGULATORY ASSET BASE ROLL FORWARD | 4b(vii): Asset Classes</v>
      </c>
      <c r="N8677" s="10" t="str">
        <f t="shared" si="138"/>
        <v>SCHEDULE 4: REPORT ON REGULATORY ASSET BASE ROLL FORWARD | 4b(vii): Asset Classes | Total | Lost and found assets adjustment</v>
      </c>
    </row>
    <row r="8678" spans="1:14" hidden="1">
      <c r="A8678" t="s">
        <v>3</v>
      </c>
      <c r="B8678">
        <v>2011</v>
      </c>
      <c r="C8678" t="s">
        <v>206</v>
      </c>
      <c r="D8678" t="s">
        <v>217</v>
      </c>
      <c r="E8678" t="s">
        <v>81</v>
      </c>
      <c r="F8678" t="s">
        <v>312</v>
      </c>
      <c r="G8678">
        <v>117</v>
      </c>
      <c r="H8678" t="s">
        <v>282</v>
      </c>
      <c r="I8678">
        <v>2011</v>
      </c>
      <c r="J8678" t="s">
        <v>92</v>
      </c>
      <c r="K8678" t="s">
        <v>458</v>
      </c>
      <c r="L8678">
        <v>0</v>
      </c>
      <c r="M8678" s="10" t="str">
        <f>Data[[#This Row],[schedule]]&amp;" | "&amp;Data[[#This Row],[section]]</f>
        <v>SCHEDULE 4: REPORT ON REGULATORY ASSET BASE ROLL FORWARD | 4b(vii): Asset Classes</v>
      </c>
      <c r="N8678" s="10" t="str">
        <f t="shared" si="138"/>
        <v>SCHEDULE 4: REPORT ON REGULATORY ASSET BASE ROLL FORWARD | 4b(vii): Asset Classes | Land | Adjustment resulting from cost allocation</v>
      </c>
    </row>
    <row r="8679" spans="1:14" hidden="1">
      <c r="A8679" t="s">
        <v>3</v>
      </c>
      <c r="B8679">
        <v>2011</v>
      </c>
      <c r="C8679" t="s">
        <v>206</v>
      </c>
      <c r="D8679" t="s">
        <v>217</v>
      </c>
      <c r="E8679" t="s">
        <v>81</v>
      </c>
      <c r="F8679" t="s">
        <v>313</v>
      </c>
      <c r="G8679">
        <v>117</v>
      </c>
      <c r="H8679" t="s">
        <v>282</v>
      </c>
      <c r="I8679">
        <v>2011</v>
      </c>
      <c r="J8679" t="s">
        <v>92</v>
      </c>
      <c r="K8679" t="s">
        <v>458</v>
      </c>
      <c r="L8679">
        <v>0</v>
      </c>
      <c r="M8679" s="10" t="str">
        <f>Data[[#This Row],[schedule]]&amp;" | "&amp;Data[[#This Row],[section]]</f>
        <v>SCHEDULE 4: REPORT ON REGULATORY ASSET BASE ROLL FORWARD | 4b(vii): Asset Classes</v>
      </c>
      <c r="N8679" s="10" t="str">
        <f t="shared" si="138"/>
        <v>SCHEDULE 4: REPORT ON REGULATORY ASSET BASE ROLL FORWARD | 4b(vii): Asset Classes | Sealed Surfaces | Adjustment resulting from cost allocation</v>
      </c>
    </row>
    <row r="8680" spans="1:14" hidden="1">
      <c r="A8680" t="s">
        <v>3</v>
      </c>
      <c r="B8680">
        <v>2011</v>
      </c>
      <c r="C8680" t="s">
        <v>206</v>
      </c>
      <c r="D8680" t="s">
        <v>217</v>
      </c>
      <c r="E8680" t="s">
        <v>81</v>
      </c>
      <c r="F8680" t="s">
        <v>314</v>
      </c>
      <c r="G8680">
        <v>117</v>
      </c>
      <c r="H8680" t="s">
        <v>282</v>
      </c>
      <c r="I8680">
        <v>2011</v>
      </c>
      <c r="J8680" t="s">
        <v>92</v>
      </c>
      <c r="K8680" t="s">
        <v>458</v>
      </c>
      <c r="L8680">
        <v>0</v>
      </c>
      <c r="M8680" s="10" t="str">
        <f>Data[[#This Row],[schedule]]&amp;" | "&amp;Data[[#This Row],[section]]</f>
        <v>SCHEDULE 4: REPORT ON REGULATORY ASSET BASE ROLL FORWARD | 4b(vii): Asset Classes</v>
      </c>
      <c r="N8680" s="10" t="str">
        <f t="shared" si="138"/>
        <v>SCHEDULE 4: REPORT ON REGULATORY ASSET BASE ROLL FORWARD | 4b(vii): Asset Classes | Infrastructure &amp; Buildings | Adjustment resulting from cost allocation</v>
      </c>
    </row>
    <row r="8681" spans="1:14" hidden="1">
      <c r="A8681" t="s">
        <v>3</v>
      </c>
      <c r="B8681">
        <v>2011</v>
      </c>
      <c r="C8681" t="s">
        <v>206</v>
      </c>
      <c r="D8681" t="s">
        <v>217</v>
      </c>
      <c r="E8681" t="s">
        <v>81</v>
      </c>
      <c r="F8681" t="s">
        <v>315</v>
      </c>
      <c r="G8681">
        <v>117</v>
      </c>
      <c r="H8681" t="s">
        <v>282</v>
      </c>
      <c r="I8681">
        <v>2011</v>
      </c>
      <c r="J8681" t="s">
        <v>92</v>
      </c>
      <c r="K8681" t="s">
        <v>458</v>
      </c>
      <c r="L8681">
        <v>0</v>
      </c>
      <c r="M8681" s="10" t="str">
        <f>Data[[#This Row],[schedule]]&amp;" | "&amp;Data[[#This Row],[section]]</f>
        <v>SCHEDULE 4: REPORT ON REGULATORY ASSET BASE ROLL FORWARD | 4b(vii): Asset Classes</v>
      </c>
      <c r="N8681" s="10" t="str">
        <f t="shared" si="138"/>
        <v>SCHEDULE 4: REPORT ON REGULATORY ASSET BASE ROLL FORWARD | 4b(vii): Asset Classes | Vehicles, Plant &amp; Equipment | Adjustment resulting from cost allocation</v>
      </c>
    </row>
    <row r="8682" spans="1:14" hidden="1">
      <c r="A8682" t="s">
        <v>3</v>
      </c>
      <c r="B8682">
        <v>2011</v>
      </c>
      <c r="C8682" t="s">
        <v>206</v>
      </c>
      <c r="D8682" t="s">
        <v>217</v>
      </c>
      <c r="E8682" t="s">
        <v>81</v>
      </c>
      <c r="F8682" t="s">
        <v>60</v>
      </c>
      <c r="G8682">
        <v>117</v>
      </c>
      <c r="H8682" t="s">
        <v>282</v>
      </c>
      <c r="I8682">
        <v>2011</v>
      </c>
      <c r="J8682" t="s">
        <v>92</v>
      </c>
      <c r="K8682" t="s">
        <v>458</v>
      </c>
      <c r="L8682">
        <v>0</v>
      </c>
      <c r="M8682" s="10" t="str">
        <f>Data[[#This Row],[schedule]]&amp;" | "&amp;Data[[#This Row],[section]]</f>
        <v>SCHEDULE 4: REPORT ON REGULATORY ASSET BASE ROLL FORWARD | 4b(vii): Asset Classes</v>
      </c>
      <c r="N8682" s="10" t="str">
        <f t="shared" si="138"/>
        <v>SCHEDULE 4: REPORT ON REGULATORY ASSET BASE ROLL FORWARD | 4b(vii): Asset Classes | Total | Adjustment resulting from cost allocation</v>
      </c>
    </row>
    <row r="8683" spans="1:14" hidden="1">
      <c r="A8683" t="s">
        <v>3</v>
      </c>
      <c r="B8683">
        <v>2011</v>
      </c>
      <c r="C8683" t="s">
        <v>206</v>
      </c>
      <c r="D8683" t="s">
        <v>217</v>
      </c>
      <c r="E8683" t="s">
        <v>81</v>
      </c>
      <c r="F8683" t="s">
        <v>312</v>
      </c>
      <c r="G8683">
        <v>118</v>
      </c>
      <c r="H8683" t="s">
        <v>296</v>
      </c>
      <c r="I8683">
        <v>2011</v>
      </c>
      <c r="J8683" t="s">
        <v>92</v>
      </c>
      <c r="K8683" t="s">
        <v>3305</v>
      </c>
      <c r="L8683">
        <v>354102.61799986131</v>
      </c>
      <c r="M8683" s="10" t="str">
        <f>Data[[#This Row],[schedule]]&amp;" | "&amp;Data[[#This Row],[section]]</f>
        <v>SCHEDULE 4: REPORT ON REGULATORY ASSET BASE ROLL FORWARD | 4b(vii): Asset Classes</v>
      </c>
      <c r="N8683" s="10" t="str">
        <f t="shared" si="138"/>
        <v>SCHEDULE 4: REPORT ON REGULATORY ASSET BASE ROLL FORWARD | 4b(vii): Asset Classes | Land | RAB value</v>
      </c>
    </row>
    <row r="8684" spans="1:14" hidden="1">
      <c r="A8684" t="s">
        <v>3</v>
      </c>
      <c r="B8684">
        <v>2011</v>
      </c>
      <c r="C8684" t="s">
        <v>206</v>
      </c>
      <c r="D8684" t="s">
        <v>217</v>
      </c>
      <c r="E8684" t="s">
        <v>81</v>
      </c>
      <c r="F8684" t="s">
        <v>313</v>
      </c>
      <c r="G8684">
        <v>118</v>
      </c>
      <c r="H8684" t="s">
        <v>296</v>
      </c>
      <c r="I8684">
        <v>2011</v>
      </c>
      <c r="J8684" t="s">
        <v>92</v>
      </c>
      <c r="K8684" t="s">
        <v>3306</v>
      </c>
      <c r="L8684">
        <v>227862.623182443</v>
      </c>
      <c r="M8684" s="10" t="str">
        <f>Data[[#This Row],[schedule]]&amp;" | "&amp;Data[[#This Row],[section]]</f>
        <v>SCHEDULE 4: REPORT ON REGULATORY ASSET BASE ROLL FORWARD | 4b(vii): Asset Classes</v>
      </c>
      <c r="N8684" s="10" t="str">
        <f t="shared" si="138"/>
        <v>SCHEDULE 4: REPORT ON REGULATORY ASSET BASE ROLL FORWARD | 4b(vii): Asset Classes | Sealed Surfaces | RAB value</v>
      </c>
    </row>
    <row r="8685" spans="1:14" hidden="1">
      <c r="A8685" t="s">
        <v>3</v>
      </c>
      <c r="B8685">
        <v>2011</v>
      </c>
      <c r="C8685" t="s">
        <v>206</v>
      </c>
      <c r="D8685" t="s">
        <v>217</v>
      </c>
      <c r="E8685" t="s">
        <v>81</v>
      </c>
      <c r="F8685" t="s">
        <v>314</v>
      </c>
      <c r="G8685">
        <v>118</v>
      </c>
      <c r="H8685" t="s">
        <v>296</v>
      </c>
      <c r="I8685">
        <v>2011</v>
      </c>
      <c r="J8685" t="s">
        <v>92</v>
      </c>
      <c r="K8685" t="s">
        <v>3307</v>
      </c>
      <c r="L8685">
        <v>538785.59018880024</v>
      </c>
      <c r="M8685" s="10" t="str">
        <f>Data[[#This Row],[schedule]]&amp;" | "&amp;Data[[#This Row],[section]]</f>
        <v>SCHEDULE 4: REPORT ON REGULATORY ASSET BASE ROLL FORWARD | 4b(vii): Asset Classes</v>
      </c>
      <c r="N8685" s="10" t="str">
        <f t="shared" si="138"/>
        <v>SCHEDULE 4: REPORT ON REGULATORY ASSET BASE ROLL FORWARD | 4b(vii): Asset Classes | Infrastructure &amp; Buildings | RAB value</v>
      </c>
    </row>
    <row r="8686" spans="1:14" hidden="1">
      <c r="A8686" t="s">
        <v>3</v>
      </c>
      <c r="B8686">
        <v>2011</v>
      </c>
      <c r="C8686" t="s">
        <v>206</v>
      </c>
      <c r="D8686" t="s">
        <v>217</v>
      </c>
      <c r="E8686" t="s">
        <v>81</v>
      </c>
      <c r="F8686" t="s">
        <v>315</v>
      </c>
      <c r="G8686">
        <v>118</v>
      </c>
      <c r="H8686" t="s">
        <v>296</v>
      </c>
      <c r="I8686">
        <v>2011</v>
      </c>
      <c r="J8686" t="s">
        <v>92</v>
      </c>
      <c r="K8686" t="s">
        <v>3308</v>
      </c>
      <c r="L8686">
        <v>16135.29162389528</v>
      </c>
      <c r="M8686" s="10" t="str">
        <f>Data[[#This Row],[schedule]]&amp;" | "&amp;Data[[#This Row],[section]]</f>
        <v>SCHEDULE 4: REPORT ON REGULATORY ASSET BASE ROLL FORWARD | 4b(vii): Asset Classes</v>
      </c>
      <c r="N8686" s="10" t="str">
        <f t="shared" si="138"/>
        <v>SCHEDULE 4: REPORT ON REGULATORY ASSET BASE ROLL FORWARD | 4b(vii): Asset Classes | Vehicles, Plant &amp; Equipment | RAB value</v>
      </c>
    </row>
    <row r="8687" spans="1:14" hidden="1">
      <c r="A8687" t="s">
        <v>3</v>
      </c>
      <c r="B8687">
        <v>2011</v>
      </c>
      <c r="C8687" t="s">
        <v>206</v>
      </c>
      <c r="D8687" t="s">
        <v>217</v>
      </c>
      <c r="E8687" t="s">
        <v>81</v>
      </c>
      <c r="F8687" t="s">
        <v>60</v>
      </c>
      <c r="G8687">
        <v>118</v>
      </c>
      <c r="H8687" t="s">
        <v>296</v>
      </c>
      <c r="I8687">
        <v>2011</v>
      </c>
      <c r="J8687" t="s">
        <v>92</v>
      </c>
      <c r="K8687" t="s">
        <v>3309</v>
      </c>
      <c r="L8687">
        <v>1136886.1229950001</v>
      </c>
      <c r="M8687" s="10" t="str">
        <f>Data[[#This Row],[schedule]]&amp;" | "&amp;Data[[#This Row],[section]]</f>
        <v>SCHEDULE 4: REPORT ON REGULATORY ASSET BASE ROLL FORWARD | 4b(vii): Asset Classes</v>
      </c>
      <c r="N8687" s="10" t="str">
        <f t="shared" si="138"/>
        <v>SCHEDULE 4: REPORT ON REGULATORY ASSET BASE ROLL FORWARD | 4b(vii): Asset Classes | Total | RAB value</v>
      </c>
    </row>
    <row r="8688" spans="1:14" hidden="1">
      <c r="A8688" t="s">
        <v>3</v>
      </c>
      <c r="B8688">
        <v>2011</v>
      </c>
      <c r="C8688" t="s">
        <v>206</v>
      </c>
      <c r="D8688" t="s">
        <v>218</v>
      </c>
      <c r="E8688" t="s">
        <v>81</v>
      </c>
      <c r="F8688" t="s">
        <v>316</v>
      </c>
      <c r="G8688">
        <v>121</v>
      </c>
      <c r="H8688" t="s">
        <v>297</v>
      </c>
      <c r="I8688">
        <v>2011</v>
      </c>
      <c r="J8688" t="s">
        <v>92</v>
      </c>
      <c r="K8688" t="s">
        <v>3310</v>
      </c>
      <c r="L8688">
        <v>151112.2049099807</v>
      </c>
      <c r="M8688" s="10" t="str">
        <f>Data[[#This Row],[schedule]]&amp;" | "&amp;Data[[#This Row],[section]]</f>
        <v>SCHEDULE 4: REPORT ON REGULATORY ASSET BASE ROLL FORWARD | 4b(viii): Assets Held for Future Use</v>
      </c>
      <c r="N8688" s="10" t="str">
        <f t="shared" si="138"/>
        <v>SCHEDULE 4: REPORT ON REGULATORY ASSET BASE ROLL FORWARD | 4b(viii): Assets Held for Future Use | Base Value | Assets held for future use—previous disclosure year</v>
      </c>
    </row>
    <row r="8689" spans="1:14" hidden="1">
      <c r="A8689" t="s">
        <v>3</v>
      </c>
      <c r="B8689">
        <v>2011</v>
      </c>
      <c r="C8689" t="s">
        <v>206</v>
      </c>
      <c r="D8689" t="s">
        <v>218</v>
      </c>
      <c r="E8689" t="s">
        <v>81</v>
      </c>
      <c r="F8689" t="s">
        <v>317</v>
      </c>
      <c r="G8689">
        <v>121</v>
      </c>
      <c r="H8689" t="s">
        <v>297</v>
      </c>
      <c r="I8689">
        <v>2011</v>
      </c>
      <c r="J8689" t="s">
        <v>92</v>
      </c>
      <c r="K8689" t="s">
        <v>3311</v>
      </c>
      <c r="L8689">
        <v>14909.23307093533</v>
      </c>
      <c r="M8689" s="10" t="str">
        <f>Data[[#This Row],[schedule]]&amp;" | "&amp;Data[[#This Row],[section]]</f>
        <v>SCHEDULE 4: REPORT ON REGULATORY ASSET BASE ROLL FORWARD | 4b(viii): Assets Held for Future Use</v>
      </c>
      <c r="N8689" s="10" t="str">
        <f t="shared" si="138"/>
        <v>SCHEDULE 4: REPORT ON REGULATORY ASSET BASE ROLL FORWARD | 4b(viii): Assets Held for Future Use | Holding Costs | Assets held for future use—previous disclosure year</v>
      </c>
    </row>
    <row r="8690" spans="1:14" hidden="1">
      <c r="A8690" t="s">
        <v>3</v>
      </c>
      <c r="B8690">
        <v>2011</v>
      </c>
      <c r="C8690" t="s">
        <v>206</v>
      </c>
      <c r="D8690" t="s">
        <v>218</v>
      </c>
      <c r="E8690" t="s">
        <v>81</v>
      </c>
      <c r="F8690" t="s">
        <v>318</v>
      </c>
      <c r="G8690">
        <v>121</v>
      </c>
      <c r="H8690" t="s">
        <v>297</v>
      </c>
      <c r="I8690">
        <v>2011</v>
      </c>
      <c r="J8690" t="s">
        <v>92</v>
      </c>
      <c r="K8690" t="s">
        <v>3312</v>
      </c>
      <c r="L8690">
        <v>547.97946000000002</v>
      </c>
      <c r="M8690" s="10" t="str">
        <f>Data[[#This Row],[schedule]]&amp;" | "&amp;Data[[#This Row],[section]]</f>
        <v>SCHEDULE 4: REPORT ON REGULATORY ASSET BASE ROLL FORWARD | 4b(viii): Assets Held for Future Use</v>
      </c>
      <c r="N8690" s="10" t="str">
        <f t="shared" si="138"/>
        <v>SCHEDULE 4: REPORT ON REGULATORY ASSET BASE ROLL FORWARD | 4b(viii): Assets Held for Future Use | Net Revenues | Assets held for future use—previous disclosure year</v>
      </c>
    </row>
    <row r="8691" spans="1:14" hidden="1">
      <c r="A8691" t="s">
        <v>3</v>
      </c>
      <c r="B8691">
        <v>2011</v>
      </c>
      <c r="C8691" t="s">
        <v>206</v>
      </c>
      <c r="D8691" t="s">
        <v>218</v>
      </c>
      <c r="E8691" t="s">
        <v>81</v>
      </c>
      <c r="F8691" t="s">
        <v>319</v>
      </c>
      <c r="G8691">
        <v>121</v>
      </c>
      <c r="H8691" t="s">
        <v>297</v>
      </c>
      <c r="I8691">
        <v>2011</v>
      </c>
      <c r="J8691" t="s">
        <v>92</v>
      </c>
      <c r="K8691" t="s">
        <v>3313</v>
      </c>
      <c r="L8691">
        <v>-2465.9365080909829</v>
      </c>
      <c r="M8691" s="10" t="str">
        <f>Data[[#This Row],[schedule]]&amp;" | "&amp;Data[[#This Row],[section]]</f>
        <v>SCHEDULE 4: REPORT ON REGULATORY ASSET BASE ROLL FORWARD | 4b(viii): Assets Held for Future Use</v>
      </c>
      <c r="N8691" s="10" t="str">
        <f t="shared" si="138"/>
        <v>SCHEDULE 4: REPORT ON REGULATORY ASSET BASE ROLL FORWARD | 4b(viii): Assets Held for Future Use | Tracking Revaluations | Assets held for future use—previous disclosure year</v>
      </c>
    </row>
    <row r="8692" spans="1:14" hidden="1">
      <c r="A8692" t="s">
        <v>3</v>
      </c>
      <c r="B8692">
        <v>2011</v>
      </c>
      <c r="C8692" t="s">
        <v>206</v>
      </c>
      <c r="D8692" t="s">
        <v>218</v>
      </c>
      <c r="E8692" t="s">
        <v>81</v>
      </c>
      <c r="F8692" t="s">
        <v>60</v>
      </c>
      <c r="G8692">
        <v>121</v>
      </c>
      <c r="H8692" t="s">
        <v>297</v>
      </c>
      <c r="I8692">
        <v>2011</v>
      </c>
      <c r="J8692" t="s">
        <v>92</v>
      </c>
      <c r="K8692" t="s">
        <v>3314</v>
      </c>
      <c r="L8692">
        <v>163007.52201282501</v>
      </c>
      <c r="M8692" s="10" t="str">
        <f>Data[[#This Row],[schedule]]&amp;" | "&amp;Data[[#This Row],[section]]</f>
        <v>SCHEDULE 4: REPORT ON REGULATORY ASSET BASE ROLL FORWARD | 4b(viii): Assets Held for Future Use</v>
      </c>
      <c r="N8692" s="10" t="str">
        <f t="shared" si="138"/>
        <v>SCHEDULE 4: REPORT ON REGULATORY ASSET BASE ROLL FORWARD | 4b(viii): Assets Held for Future Use | Total | Assets held for future use—previous disclosure year</v>
      </c>
    </row>
    <row r="8693" spans="1:14" hidden="1">
      <c r="A8693" t="s">
        <v>3</v>
      </c>
      <c r="B8693">
        <v>2011</v>
      </c>
      <c r="C8693" t="s">
        <v>206</v>
      </c>
      <c r="D8693" t="s">
        <v>218</v>
      </c>
      <c r="E8693" t="s">
        <v>81</v>
      </c>
      <c r="F8693" t="s">
        <v>316</v>
      </c>
      <c r="G8693">
        <v>122</v>
      </c>
      <c r="H8693" t="s">
        <v>298</v>
      </c>
      <c r="I8693">
        <v>2011</v>
      </c>
      <c r="J8693" t="s">
        <v>92</v>
      </c>
      <c r="K8693" t="s">
        <v>458</v>
      </c>
      <c r="L8693">
        <v>0</v>
      </c>
      <c r="M8693" s="10" t="str">
        <f>Data[[#This Row],[schedule]]&amp;" | "&amp;Data[[#This Row],[section]]</f>
        <v>SCHEDULE 4: REPORT ON REGULATORY ASSET BASE ROLL FORWARD | 4b(viii): Assets Held for Future Use</v>
      </c>
      <c r="N8693" s="10" t="str">
        <f t="shared" si="138"/>
        <v>SCHEDULE 4: REPORT ON REGULATORY ASSET BASE ROLL FORWARD | 4b(viii): Assets Held for Future Use | Base Value | Assets held for future use—additions¹</v>
      </c>
    </row>
    <row r="8694" spans="1:14" hidden="1">
      <c r="A8694" t="s">
        <v>3</v>
      </c>
      <c r="B8694">
        <v>2011</v>
      </c>
      <c r="C8694" t="s">
        <v>206</v>
      </c>
      <c r="D8694" t="s">
        <v>218</v>
      </c>
      <c r="E8694" t="s">
        <v>81</v>
      </c>
      <c r="F8694" t="s">
        <v>317</v>
      </c>
      <c r="G8694">
        <v>122</v>
      </c>
      <c r="H8694" t="s">
        <v>298</v>
      </c>
      <c r="I8694">
        <v>2011</v>
      </c>
      <c r="J8694" t="s">
        <v>92</v>
      </c>
      <c r="K8694" t="s">
        <v>3315</v>
      </c>
      <c r="L8694">
        <v>16102.32314473629</v>
      </c>
      <c r="M8694" s="10" t="str">
        <f>Data[[#This Row],[schedule]]&amp;" | "&amp;Data[[#This Row],[section]]</f>
        <v>SCHEDULE 4: REPORT ON REGULATORY ASSET BASE ROLL FORWARD | 4b(viii): Assets Held for Future Use</v>
      </c>
      <c r="N8694" s="10" t="str">
        <f t="shared" si="138"/>
        <v>SCHEDULE 4: REPORT ON REGULATORY ASSET BASE ROLL FORWARD | 4b(viii): Assets Held for Future Use | Holding Costs | Assets held for future use—additions¹</v>
      </c>
    </row>
    <row r="8695" spans="1:14" hidden="1">
      <c r="A8695" t="s">
        <v>3</v>
      </c>
      <c r="B8695">
        <v>2011</v>
      </c>
      <c r="C8695" t="s">
        <v>206</v>
      </c>
      <c r="D8695" t="s">
        <v>218</v>
      </c>
      <c r="E8695" t="s">
        <v>81</v>
      </c>
      <c r="F8695" t="s">
        <v>318</v>
      </c>
      <c r="G8695">
        <v>122</v>
      </c>
      <c r="H8695" t="s">
        <v>298</v>
      </c>
      <c r="I8695">
        <v>2011</v>
      </c>
      <c r="J8695" t="s">
        <v>92</v>
      </c>
      <c r="K8695" t="s">
        <v>3316</v>
      </c>
      <c r="L8695">
        <v>530.83458000000007</v>
      </c>
      <c r="M8695" s="10" t="str">
        <f>Data[[#This Row],[schedule]]&amp;" | "&amp;Data[[#This Row],[section]]</f>
        <v>SCHEDULE 4: REPORT ON REGULATORY ASSET BASE ROLL FORWARD | 4b(viii): Assets Held for Future Use</v>
      </c>
      <c r="N8695" s="10" t="str">
        <f t="shared" si="138"/>
        <v>SCHEDULE 4: REPORT ON REGULATORY ASSET BASE ROLL FORWARD | 4b(viii): Assets Held for Future Use | Net Revenues | Assets held for future use—additions¹</v>
      </c>
    </row>
    <row r="8696" spans="1:14" hidden="1">
      <c r="A8696" t="s">
        <v>3</v>
      </c>
      <c r="B8696">
        <v>2011</v>
      </c>
      <c r="C8696" t="s">
        <v>206</v>
      </c>
      <c r="D8696" t="s">
        <v>218</v>
      </c>
      <c r="E8696" t="s">
        <v>81</v>
      </c>
      <c r="F8696" t="s">
        <v>319</v>
      </c>
      <c r="G8696">
        <v>122</v>
      </c>
      <c r="H8696" t="s">
        <v>298</v>
      </c>
      <c r="I8696">
        <v>2011</v>
      </c>
      <c r="J8696" t="s">
        <v>92</v>
      </c>
      <c r="K8696" t="s">
        <v>3317</v>
      </c>
      <c r="L8696">
        <v>-25054.811059344589</v>
      </c>
      <c r="M8696" s="10" t="str">
        <f>Data[[#This Row],[schedule]]&amp;" | "&amp;Data[[#This Row],[section]]</f>
        <v>SCHEDULE 4: REPORT ON REGULATORY ASSET BASE ROLL FORWARD | 4b(viii): Assets Held for Future Use</v>
      </c>
      <c r="N8696" s="10" t="str">
        <f t="shared" si="138"/>
        <v>SCHEDULE 4: REPORT ON REGULATORY ASSET BASE ROLL FORWARD | 4b(viii): Assets Held for Future Use | Tracking Revaluations | Assets held for future use—additions¹</v>
      </c>
    </row>
    <row r="8697" spans="1:14" hidden="1">
      <c r="A8697" t="s">
        <v>3</v>
      </c>
      <c r="B8697">
        <v>2011</v>
      </c>
      <c r="C8697" t="s">
        <v>206</v>
      </c>
      <c r="D8697" t="s">
        <v>218</v>
      </c>
      <c r="E8697" t="s">
        <v>81</v>
      </c>
      <c r="F8697" t="s">
        <v>60</v>
      </c>
      <c r="G8697">
        <v>122</v>
      </c>
      <c r="H8697" t="s">
        <v>298</v>
      </c>
      <c r="I8697">
        <v>2011</v>
      </c>
      <c r="J8697" t="s">
        <v>92</v>
      </c>
      <c r="K8697" t="s">
        <v>3318</v>
      </c>
      <c r="L8697">
        <v>-9483.322494608301</v>
      </c>
      <c r="M8697" s="10" t="str">
        <f>Data[[#This Row],[schedule]]&amp;" | "&amp;Data[[#This Row],[section]]</f>
        <v>SCHEDULE 4: REPORT ON REGULATORY ASSET BASE ROLL FORWARD | 4b(viii): Assets Held for Future Use</v>
      </c>
      <c r="N8697" s="10" t="str">
        <f t="shared" si="138"/>
        <v>SCHEDULE 4: REPORT ON REGULATORY ASSET BASE ROLL FORWARD | 4b(viii): Assets Held for Future Use | Total | Assets held for future use—additions¹</v>
      </c>
    </row>
    <row r="8698" spans="1:14" hidden="1">
      <c r="A8698" t="s">
        <v>3</v>
      </c>
      <c r="B8698">
        <v>2011</v>
      </c>
      <c r="C8698" t="s">
        <v>206</v>
      </c>
      <c r="D8698" t="s">
        <v>218</v>
      </c>
      <c r="E8698" t="s">
        <v>81</v>
      </c>
      <c r="F8698" t="s">
        <v>316</v>
      </c>
      <c r="G8698">
        <v>123</v>
      </c>
      <c r="H8698" t="s">
        <v>299</v>
      </c>
      <c r="I8698">
        <v>2011</v>
      </c>
      <c r="J8698" t="s">
        <v>92</v>
      </c>
      <c r="K8698" t="s">
        <v>458</v>
      </c>
      <c r="L8698">
        <v>0</v>
      </c>
      <c r="M8698" s="10" t="str">
        <f>Data[[#This Row],[schedule]]&amp;" | "&amp;Data[[#This Row],[section]]</f>
        <v>SCHEDULE 4: REPORT ON REGULATORY ASSET BASE ROLL FORWARD | 4b(viii): Assets Held for Future Use</v>
      </c>
      <c r="N8698" s="10" t="str">
        <f t="shared" si="138"/>
        <v>SCHEDULE 4: REPORT ON REGULATORY ASSET BASE ROLL FORWARD | 4b(viii): Assets Held for Future Use | Base Value | Transfer to works under construction</v>
      </c>
    </row>
    <row r="8699" spans="1:14" hidden="1">
      <c r="A8699" t="s">
        <v>3</v>
      </c>
      <c r="B8699">
        <v>2011</v>
      </c>
      <c r="C8699" t="s">
        <v>206</v>
      </c>
      <c r="D8699" t="s">
        <v>218</v>
      </c>
      <c r="E8699" t="s">
        <v>81</v>
      </c>
      <c r="F8699" t="s">
        <v>317</v>
      </c>
      <c r="G8699">
        <v>123</v>
      </c>
      <c r="H8699" t="s">
        <v>299</v>
      </c>
      <c r="I8699">
        <v>2011</v>
      </c>
      <c r="J8699" t="s">
        <v>92</v>
      </c>
      <c r="K8699" t="s">
        <v>458</v>
      </c>
      <c r="L8699">
        <v>0</v>
      </c>
      <c r="M8699" s="10" t="str">
        <f>Data[[#This Row],[schedule]]&amp;" | "&amp;Data[[#This Row],[section]]</f>
        <v>SCHEDULE 4: REPORT ON REGULATORY ASSET BASE ROLL FORWARD | 4b(viii): Assets Held for Future Use</v>
      </c>
      <c r="N8699" s="10" t="str">
        <f t="shared" si="138"/>
        <v>SCHEDULE 4: REPORT ON REGULATORY ASSET BASE ROLL FORWARD | 4b(viii): Assets Held for Future Use | Holding Costs | Transfer to works under construction</v>
      </c>
    </row>
    <row r="8700" spans="1:14" hidden="1">
      <c r="A8700" t="s">
        <v>3</v>
      </c>
      <c r="B8700">
        <v>2011</v>
      </c>
      <c r="C8700" t="s">
        <v>206</v>
      </c>
      <c r="D8700" t="s">
        <v>218</v>
      </c>
      <c r="E8700" t="s">
        <v>81</v>
      </c>
      <c r="F8700" t="s">
        <v>318</v>
      </c>
      <c r="G8700">
        <v>123</v>
      </c>
      <c r="H8700" t="s">
        <v>299</v>
      </c>
      <c r="I8700">
        <v>2011</v>
      </c>
      <c r="J8700" t="s">
        <v>92</v>
      </c>
      <c r="K8700" t="s">
        <v>458</v>
      </c>
      <c r="L8700">
        <v>0</v>
      </c>
      <c r="M8700" s="10" t="str">
        <f>Data[[#This Row],[schedule]]&amp;" | "&amp;Data[[#This Row],[section]]</f>
        <v>SCHEDULE 4: REPORT ON REGULATORY ASSET BASE ROLL FORWARD | 4b(viii): Assets Held for Future Use</v>
      </c>
      <c r="N8700" s="10" t="str">
        <f t="shared" si="138"/>
        <v>SCHEDULE 4: REPORT ON REGULATORY ASSET BASE ROLL FORWARD | 4b(viii): Assets Held for Future Use | Net Revenues | Transfer to works under construction</v>
      </c>
    </row>
    <row r="8701" spans="1:14" hidden="1">
      <c r="A8701" t="s">
        <v>3</v>
      </c>
      <c r="B8701">
        <v>2011</v>
      </c>
      <c r="C8701" t="s">
        <v>206</v>
      </c>
      <c r="D8701" t="s">
        <v>218</v>
      </c>
      <c r="E8701" t="s">
        <v>81</v>
      </c>
      <c r="F8701" t="s">
        <v>319</v>
      </c>
      <c r="G8701">
        <v>123</v>
      </c>
      <c r="H8701" t="s">
        <v>299</v>
      </c>
      <c r="I8701">
        <v>2011</v>
      </c>
      <c r="J8701" t="s">
        <v>92</v>
      </c>
      <c r="K8701" t="s">
        <v>458</v>
      </c>
      <c r="L8701">
        <v>0</v>
      </c>
      <c r="M8701" s="10" t="str">
        <f>Data[[#This Row],[schedule]]&amp;" | "&amp;Data[[#This Row],[section]]</f>
        <v>SCHEDULE 4: REPORT ON REGULATORY ASSET BASE ROLL FORWARD | 4b(viii): Assets Held for Future Use</v>
      </c>
      <c r="N8701" s="10" t="str">
        <f t="shared" si="138"/>
        <v>SCHEDULE 4: REPORT ON REGULATORY ASSET BASE ROLL FORWARD | 4b(viii): Assets Held for Future Use | Tracking Revaluations | Transfer to works under construction</v>
      </c>
    </row>
    <row r="8702" spans="1:14" hidden="1">
      <c r="A8702" t="s">
        <v>3</v>
      </c>
      <c r="B8702">
        <v>2011</v>
      </c>
      <c r="C8702" t="s">
        <v>206</v>
      </c>
      <c r="D8702" t="s">
        <v>218</v>
      </c>
      <c r="E8702" t="s">
        <v>81</v>
      </c>
      <c r="F8702" t="s">
        <v>60</v>
      </c>
      <c r="G8702">
        <v>123</v>
      </c>
      <c r="H8702" t="s">
        <v>299</v>
      </c>
      <c r="I8702">
        <v>2011</v>
      </c>
      <c r="J8702" t="s">
        <v>92</v>
      </c>
      <c r="K8702" t="s">
        <v>458</v>
      </c>
      <c r="L8702">
        <v>0</v>
      </c>
      <c r="M8702" s="10" t="str">
        <f>Data[[#This Row],[schedule]]&amp;" | "&amp;Data[[#This Row],[section]]</f>
        <v>SCHEDULE 4: REPORT ON REGULATORY ASSET BASE ROLL FORWARD | 4b(viii): Assets Held for Future Use</v>
      </c>
      <c r="N8702" s="10" t="str">
        <f t="shared" si="138"/>
        <v>SCHEDULE 4: REPORT ON REGULATORY ASSET BASE ROLL FORWARD | 4b(viii): Assets Held for Future Use | Total | Transfer to works under construction</v>
      </c>
    </row>
    <row r="8703" spans="1:14" hidden="1">
      <c r="A8703" t="s">
        <v>3</v>
      </c>
      <c r="B8703">
        <v>2011</v>
      </c>
      <c r="C8703" t="s">
        <v>206</v>
      </c>
      <c r="D8703" t="s">
        <v>218</v>
      </c>
      <c r="E8703" t="s">
        <v>81</v>
      </c>
      <c r="F8703" t="s">
        <v>316</v>
      </c>
      <c r="G8703">
        <v>124</v>
      </c>
      <c r="H8703" t="s">
        <v>300</v>
      </c>
      <c r="I8703">
        <v>2011</v>
      </c>
      <c r="J8703" t="s">
        <v>92</v>
      </c>
      <c r="K8703" t="s">
        <v>3319</v>
      </c>
      <c r="L8703">
        <v>298.09850998064883</v>
      </c>
      <c r="M8703" s="10" t="str">
        <f>Data[[#This Row],[schedule]]&amp;" | "&amp;Data[[#This Row],[section]]</f>
        <v>SCHEDULE 4: REPORT ON REGULATORY ASSET BASE ROLL FORWARD | 4b(viii): Assets Held for Future Use</v>
      </c>
      <c r="N8703" s="10" t="str">
        <f t="shared" si="138"/>
        <v>SCHEDULE 4: REPORT ON REGULATORY ASSET BASE ROLL FORWARD | 4b(viii): Assets Held for Future Use | Base Value | Assets held for future use—disposals</v>
      </c>
    </row>
    <row r="8704" spans="1:14" hidden="1">
      <c r="A8704" t="s">
        <v>3</v>
      </c>
      <c r="B8704">
        <v>2011</v>
      </c>
      <c r="C8704" t="s">
        <v>206</v>
      </c>
      <c r="D8704" t="s">
        <v>218</v>
      </c>
      <c r="E8704" t="s">
        <v>81</v>
      </c>
      <c r="F8704" t="s">
        <v>317</v>
      </c>
      <c r="G8704">
        <v>124</v>
      </c>
      <c r="H8704" t="s">
        <v>300</v>
      </c>
      <c r="I8704">
        <v>2011</v>
      </c>
      <c r="J8704" t="s">
        <v>92</v>
      </c>
      <c r="K8704" t="s">
        <v>458</v>
      </c>
      <c r="L8704">
        <v>0</v>
      </c>
      <c r="M8704" s="10" t="str">
        <f>Data[[#This Row],[schedule]]&amp;" | "&amp;Data[[#This Row],[section]]</f>
        <v>SCHEDULE 4: REPORT ON REGULATORY ASSET BASE ROLL FORWARD | 4b(viii): Assets Held for Future Use</v>
      </c>
      <c r="N8704" s="10" t="str">
        <f t="shared" si="138"/>
        <v>SCHEDULE 4: REPORT ON REGULATORY ASSET BASE ROLL FORWARD | 4b(viii): Assets Held for Future Use | Holding Costs | Assets held for future use—disposals</v>
      </c>
    </row>
    <row r="8705" spans="1:14" hidden="1">
      <c r="A8705" t="s">
        <v>3</v>
      </c>
      <c r="B8705">
        <v>2011</v>
      </c>
      <c r="C8705" t="s">
        <v>206</v>
      </c>
      <c r="D8705" t="s">
        <v>218</v>
      </c>
      <c r="E8705" t="s">
        <v>81</v>
      </c>
      <c r="F8705" t="s">
        <v>318</v>
      </c>
      <c r="G8705">
        <v>124</v>
      </c>
      <c r="H8705" t="s">
        <v>300</v>
      </c>
      <c r="I8705">
        <v>2011</v>
      </c>
      <c r="J8705" t="s">
        <v>92</v>
      </c>
      <c r="K8705" t="s">
        <v>458</v>
      </c>
      <c r="L8705">
        <v>0</v>
      </c>
      <c r="M8705" s="10" t="str">
        <f>Data[[#This Row],[schedule]]&amp;" | "&amp;Data[[#This Row],[section]]</f>
        <v>SCHEDULE 4: REPORT ON REGULATORY ASSET BASE ROLL FORWARD | 4b(viii): Assets Held for Future Use</v>
      </c>
      <c r="N8705" s="10" t="str">
        <f t="shared" si="138"/>
        <v>SCHEDULE 4: REPORT ON REGULATORY ASSET BASE ROLL FORWARD | 4b(viii): Assets Held for Future Use | Net Revenues | Assets held for future use—disposals</v>
      </c>
    </row>
    <row r="8706" spans="1:14" hidden="1">
      <c r="A8706" t="s">
        <v>3</v>
      </c>
      <c r="B8706">
        <v>2011</v>
      </c>
      <c r="C8706" t="s">
        <v>206</v>
      </c>
      <c r="D8706" t="s">
        <v>218</v>
      </c>
      <c r="E8706" t="s">
        <v>81</v>
      </c>
      <c r="F8706" t="s">
        <v>319</v>
      </c>
      <c r="G8706">
        <v>124</v>
      </c>
      <c r="H8706" t="s">
        <v>300</v>
      </c>
      <c r="I8706">
        <v>2011</v>
      </c>
      <c r="J8706" t="s">
        <v>92</v>
      </c>
      <c r="K8706" t="s">
        <v>458</v>
      </c>
      <c r="L8706">
        <v>0</v>
      </c>
      <c r="M8706" s="10" t="str">
        <f>Data[[#This Row],[schedule]]&amp;" | "&amp;Data[[#This Row],[section]]</f>
        <v>SCHEDULE 4: REPORT ON REGULATORY ASSET BASE ROLL FORWARD | 4b(viii): Assets Held for Future Use</v>
      </c>
      <c r="N8706" s="10" t="str">
        <f t="shared" si="138"/>
        <v>SCHEDULE 4: REPORT ON REGULATORY ASSET BASE ROLL FORWARD | 4b(viii): Assets Held for Future Use | Tracking Revaluations | Assets held for future use—disposals</v>
      </c>
    </row>
    <row r="8707" spans="1:14" hidden="1">
      <c r="A8707" t="s">
        <v>3</v>
      </c>
      <c r="B8707">
        <v>2011</v>
      </c>
      <c r="C8707" t="s">
        <v>206</v>
      </c>
      <c r="D8707" t="s">
        <v>218</v>
      </c>
      <c r="E8707" t="s">
        <v>81</v>
      </c>
      <c r="F8707" t="s">
        <v>60</v>
      </c>
      <c r="G8707">
        <v>124</v>
      </c>
      <c r="H8707" t="s">
        <v>300</v>
      </c>
      <c r="I8707">
        <v>2011</v>
      </c>
      <c r="J8707" t="s">
        <v>92</v>
      </c>
      <c r="K8707" t="s">
        <v>3319</v>
      </c>
      <c r="L8707">
        <v>298.09850998064883</v>
      </c>
      <c r="M8707" s="10" t="str">
        <f>Data[[#This Row],[schedule]]&amp;" | "&amp;Data[[#This Row],[section]]</f>
        <v>SCHEDULE 4: REPORT ON REGULATORY ASSET BASE ROLL FORWARD | 4b(viii): Assets Held for Future Use</v>
      </c>
      <c r="N8707" s="10" t="str">
        <f t="shared" si="138"/>
        <v>SCHEDULE 4: REPORT ON REGULATORY ASSET BASE ROLL FORWARD | 4b(viii): Assets Held for Future Use | Total | Assets held for future use—disposals</v>
      </c>
    </row>
    <row r="8708" spans="1:14" hidden="1">
      <c r="A8708" t="s">
        <v>3</v>
      </c>
      <c r="B8708">
        <v>2011</v>
      </c>
      <c r="C8708" t="s">
        <v>206</v>
      </c>
      <c r="D8708" t="s">
        <v>218</v>
      </c>
      <c r="E8708" t="s">
        <v>81</v>
      </c>
      <c r="F8708" t="s">
        <v>316</v>
      </c>
      <c r="G8708">
        <v>125</v>
      </c>
      <c r="H8708" t="s">
        <v>301</v>
      </c>
      <c r="I8708">
        <v>2011</v>
      </c>
      <c r="J8708" t="s">
        <v>92</v>
      </c>
      <c r="K8708" t="s">
        <v>3320</v>
      </c>
      <c r="L8708">
        <v>150814.10639999999</v>
      </c>
      <c r="M8708" s="10" t="str">
        <f>Data[[#This Row],[schedule]]&amp;" | "&amp;Data[[#This Row],[section]]</f>
        <v>SCHEDULE 4: REPORT ON REGULATORY ASSET BASE ROLL FORWARD | 4b(viii): Assets Held for Future Use</v>
      </c>
      <c r="N8708" s="10" t="str">
        <f t="shared" si="138"/>
        <v>SCHEDULE 4: REPORT ON REGULATORY ASSET BASE ROLL FORWARD | 4b(viii): Assets Held for Future Use | Base Value | Assets held for future use²</v>
      </c>
    </row>
    <row r="8709" spans="1:14" hidden="1">
      <c r="A8709" t="s">
        <v>3</v>
      </c>
      <c r="B8709">
        <v>2011</v>
      </c>
      <c r="C8709" t="s">
        <v>206</v>
      </c>
      <c r="D8709" t="s">
        <v>218</v>
      </c>
      <c r="E8709" t="s">
        <v>81</v>
      </c>
      <c r="F8709" t="s">
        <v>317</v>
      </c>
      <c r="G8709">
        <v>125</v>
      </c>
      <c r="H8709" t="s">
        <v>301</v>
      </c>
      <c r="I8709">
        <v>2011</v>
      </c>
      <c r="J8709" t="s">
        <v>92</v>
      </c>
      <c r="K8709" t="s">
        <v>3023</v>
      </c>
      <c r="L8709">
        <v>31011.556215671619</v>
      </c>
      <c r="M8709" s="10" t="str">
        <f>Data[[#This Row],[schedule]]&amp;" | "&amp;Data[[#This Row],[section]]</f>
        <v>SCHEDULE 4: REPORT ON REGULATORY ASSET BASE ROLL FORWARD | 4b(viii): Assets Held for Future Use</v>
      </c>
      <c r="N8709" s="10" t="str">
        <f t="shared" si="138"/>
        <v>SCHEDULE 4: REPORT ON REGULATORY ASSET BASE ROLL FORWARD | 4b(viii): Assets Held for Future Use | Holding Costs | Assets held for future use²</v>
      </c>
    </row>
    <row r="8710" spans="1:14" hidden="1">
      <c r="A8710" t="s">
        <v>3</v>
      </c>
      <c r="B8710">
        <v>2011</v>
      </c>
      <c r="C8710" t="s">
        <v>206</v>
      </c>
      <c r="D8710" t="s">
        <v>218</v>
      </c>
      <c r="E8710" t="s">
        <v>81</v>
      </c>
      <c r="F8710" t="s">
        <v>318</v>
      </c>
      <c r="G8710">
        <v>125</v>
      </c>
      <c r="H8710" t="s">
        <v>301</v>
      </c>
      <c r="I8710">
        <v>2011</v>
      </c>
      <c r="J8710" t="s">
        <v>92</v>
      </c>
      <c r="K8710" t="s">
        <v>3321</v>
      </c>
      <c r="L8710">
        <v>1078.81404</v>
      </c>
      <c r="M8710" s="10" t="str">
        <f>Data[[#This Row],[schedule]]&amp;" | "&amp;Data[[#This Row],[section]]</f>
        <v>SCHEDULE 4: REPORT ON REGULATORY ASSET BASE ROLL FORWARD | 4b(viii): Assets Held for Future Use</v>
      </c>
      <c r="N8710" s="10" t="str">
        <f t="shared" si="138"/>
        <v>SCHEDULE 4: REPORT ON REGULATORY ASSET BASE ROLL FORWARD | 4b(viii): Assets Held for Future Use | Net Revenues | Assets held for future use²</v>
      </c>
    </row>
    <row r="8711" spans="1:14" hidden="1">
      <c r="A8711" t="s">
        <v>3</v>
      </c>
      <c r="B8711">
        <v>2011</v>
      </c>
      <c r="C8711" t="s">
        <v>206</v>
      </c>
      <c r="D8711" t="s">
        <v>218</v>
      </c>
      <c r="E8711" t="s">
        <v>81</v>
      </c>
      <c r="F8711" t="s">
        <v>319</v>
      </c>
      <c r="G8711">
        <v>125</v>
      </c>
      <c r="H8711" t="s">
        <v>301</v>
      </c>
      <c r="I8711">
        <v>2011</v>
      </c>
      <c r="J8711" t="s">
        <v>92</v>
      </c>
      <c r="K8711" t="s">
        <v>3025</v>
      </c>
      <c r="L8711">
        <v>-27520.74756743557</v>
      </c>
      <c r="M8711" s="10" t="str">
        <f>Data[[#This Row],[schedule]]&amp;" | "&amp;Data[[#This Row],[section]]</f>
        <v>SCHEDULE 4: REPORT ON REGULATORY ASSET BASE ROLL FORWARD | 4b(viii): Assets Held for Future Use</v>
      </c>
      <c r="N8711" s="10" t="str">
        <f t="shared" si="138"/>
        <v>SCHEDULE 4: REPORT ON REGULATORY ASSET BASE ROLL FORWARD | 4b(viii): Assets Held for Future Use | Tracking Revaluations | Assets held for future use²</v>
      </c>
    </row>
    <row r="8712" spans="1:14" hidden="1">
      <c r="A8712" t="s">
        <v>3</v>
      </c>
      <c r="B8712">
        <v>2011</v>
      </c>
      <c r="C8712" t="s">
        <v>206</v>
      </c>
      <c r="D8712" t="s">
        <v>218</v>
      </c>
      <c r="E8712" t="s">
        <v>81</v>
      </c>
      <c r="F8712" t="s">
        <v>60</v>
      </c>
      <c r="G8712">
        <v>125</v>
      </c>
      <c r="H8712" t="s">
        <v>301</v>
      </c>
      <c r="I8712">
        <v>2011</v>
      </c>
      <c r="J8712" t="s">
        <v>92</v>
      </c>
      <c r="K8712" t="s">
        <v>3322</v>
      </c>
      <c r="L8712">
        <v>153226.10100823609</v>
      </c>
      <c r="M8712" s="10" t="str">
        <f>Data[[#This Row],[schedule]]&amp;" | "&amp;Data[[#This Row],[section]]</f>
        <v>SCHEDULE 4: REPORT ON REGULATORY ASSET BASE ROLL FORWARD | 4b(viii): Assets Held for Future Use</v>
      </c>
      <c r="N8712" s="10" t="str">
        <f t="shared" si="138"/>
        <v>SCHEDULE 4: REPORT ON REGULATORY ASSET BASE ROLL FORWARD | 4b(viii): Assets Held for Future Use | Total | Assets held for future use²</v>
      </c>
    </row>
    <row r="8713" spans="1:14" hidden="1">
      <c r="A8713" t="s">
        <v>3</v>
      </c>
      <c r="B8713">
        <v>2011</v>
      </c>
      <c r="C8713" t="s">
        <v>206</v>
      </c>
      <c r="D8713" t="s">
        <v>218</v>
      </c>
      <c r="E8713" t="s">
        <v>81</v>
      </c>
      <c r="F8713" t="s">
        <v>81</v>
      </c>
      <c r="G8713">
        <v>127</v>
      </c>
      <c r="H8713" t="s">
        <v>302</v>
      </c>
      <c r="I8713">
        <v>2011</v>
      </c>
      <c r="J8713" t="s">
        <v>93</v>
      </c>
      <c r="K8713" t="s">
        <v>3034</v>
      </c>
      <c r="L8713">
        <v>9.8782700000000001E-2</v>
      </c>
      <c r="M8713" s="10" t="str">
        <f>Data[[#This Row],[schedule]]&amp;" | "&amp;Data[[#This Row],[section]]</f>
        <v>SCHEDULE 4: REPORT ON REGULATORY ASSET BASE ROLL FORWARD | 4b(viii): Assets Held for Future Use</v>
      </c>
      <c r="N8713" s="10" t="str">
        <f t="shared" si="138"/>
        <v>SCHEDULE 4: REPORT ON REGULATORY ASSET BASE ROLL FORWARD | 4b(viii): Assets Held for Future Use | Highest rate of finance applied (%)</v>
      </c>
    </row>
    <row r="8714" spans="1:14" hidden="1">
      <c r="A8714" t="s">
        <v>3</v>
      </c>
      <c r="B8714">
        <v>2011</v>
      </c>
      <c r="C8714" t="s">
        <v>176</v>
      </c>
      <c r="D8714" t="s">
        <v>177</v>
      </c>
      <c r="E8714" t="s">
        <v>81</v>
      </c>
      <c r="F8714" t="s">
        <v>81</v>
      </c>
      <c r="G8714">
        <v>7</v>
      </c>
      <c r="H8714" t="s">
        <v>180</v>
      </c>
      <c r="I8714">
        <v>2011</v>
      </c>
      <c r="J8714" t="s">
        <v>92</v>
      </c>
      <c r="K8714" t="s">
        <v>3323</v>
      </c>
      <c r="L8714">
        <v>166985.12359739919</v>
      </c>
      <c r="M8714" s="10" t="str">
        <f>Data[[#This Row],[schedule]]&amp;" | "&amp;Data[[#This Row],[section]]</f>
        <v>SCHEDULE 3: REPORT ON THE REGULATORY TAX ALLOWANCE | 3a: Regulatory Tax Allowance</v>
      </c>
      <c r="N8714" s="10" t="str">
        <f t="shared" si="138"/>
        <v>SCHEDULE 3: REPORT ON THE REGULATORY TAX ALLOWANCE | 3a: Regulatory Tax Allowance | Regulatory profit / (loss) before tax</v>
      </c>
    </row>
    <row r="8715" spans="1:14" hidden="1">
      <c r="A8715" t="s">
        <v>3</v>
      </c>
      <c r="B8715">
        <v>2011</v>
      </c>
      <c r="C8715" t="s">
        <v>176</v>
      </c>
      <c r="D8715" t="s">
        <v>177</v>
      </c>
      <c r="E8715" t="s">
        <v>81</v>
      </c>
      <c r="F8715" t="s">
        <v>81</v>
      </c>
      <c r="G8715">
        <v>9</v>
      </c>
      <c r="H8715" t="s">
        <v>155</v>
      </c>
      <c r="I8715">
        <v>2011</v>
      </c>
      <c r="J8715" t="s">
        <v>92</v>
      </c>
      <c r="K8715" t="s">
        <v>3168</v>
      </c>
      <c r="L8715">
        <v>43755.632109065416</v>
      </c>
      <c r="M8715" s="10" t="str">
        <f>Data[[#This Row],[schedule]]&amp;" | "&amp;Data[[#This Row],[section]]</f>
        <v>SCHEDULE 3: REPORT ON THE REGULATORY TAX ALLOWANCE | 3a: Regulatory Tax Allowance</v>
      </c>
      <c r="N8715" s="10" t="str">
        <f t="shared" si="138"/>
        <v>SCHEDULE 3: REPORT ON THE REGULATORY TAX ALLOWANCE | 3a: Regulatory Tax Allowance | Regulatory depreciation</v>
      </c>
    </row>
    <row r="8716" spans="1:14" hidden="1">
      <c r="A8716" t="s">
        <v>3</v>
      </c>
      <c r="B8716">
        <v>2011</v>
      </c>
      <c r="C8716" t="s">
        <v>176</v>
      </c>
      <c r="D8716" t="s">
        <v>177</v>
      </c>
      <c r="E8716" t="s">
        <v>81</v>
      </c>
      <c r="F8716" t="s">
        <v>81</v>
      </c>
      <c r="G8716">
        <v>10</v>
      </c>
      <c r="H8716" t="s">
        <v>181</v>
      </c>
      <c r="I8716">
        <v>2011</v>
      </c>
      <c r="J8716" t="s">
        <v>92</v>
      </c>
      <c r="K8716" t="s">
        <v>3324</v>
      </c>
      <c r="L8716">
        <v>76.408327810358116</v>
      </c>
      <c r="M8716" s="10" t="str">
        <f>Data[[#This Row],[schedule]]&amp;" | "&amp;Data[[#This Row],[section]]</f>
        <v>SCHEDULE 3: REPORT ON THE REGULATORY TAX ALLOWANCE | 3a: Regulatory Tax Allowance</v>
      </c>
      <c r="N8716" s="10" t="str">
        <f t="shared" si="138"/>
        <v>SCHEDULE 3: REPORT ON THE REGULATORY TAX ALLOWANCE | 3a: Regulatory Tax Allowance | Other permanent differences—not deductible</v>
      </c>
    </row>
    <row r="8717" spans="1:14" hidden="1">
      <c r="A8717" t="s">
        <v>3</v>
      </c>
      <c r="B8717">
        <v>2011</v>
      </c>
      <c r="C8717" t="s">
        <v>176</v>
      </c>
      <c r="D8717" t="s">
        <v>177</v>
      </c>
      <c r="E8717" t="s">
        <v>81</v>
      </c>
      <c r="F8717" t="s">
        <v>81</v>
      </c>
      <c r="G8717">
        <v>11</v>
      </c>
      <c r="H8717" t="s">
        <v>182</v>
      </c>
      <c r="I8717">
        <v>2011</v>
      </c>
      <c r="J8717" t="s">
        <v>92</v>
      </c>
      <c r="K8717" t="s">
        <v>3325</v>
      </c>
      <c r="L8717">
        <v>5156.0560971734358</v>
      </c>
      <c r="M8717" s="10" t="str">
        <f>Data[[#This Row],[schedule]]&amp;" | "&amp;Data[[#This Row],[section]]</f>
        <v>SCHEDULE 3: REPORT ON THE REGULATORY TAX ALLOWANCE | 3a: Regulatory Tax Allowance</v>
      </c>
      <c r="N8717" s="10" t="str">
        <f t="shared" si="138"/>
        <v>SCHEDULE 3: REPORT ON THE REGULATORY TAX ALLOWANCE | 3a: Regulatory Tax Allowance | Other temporary adjustments—current period</v>
      </c>
    </row>
    <row r="8718" spans="1:14" hidden="1">
      <c r="A8718" t="s">
        <v>3</v>
      </c>
      <c r="B8718">
        <v>2011</v>
      </c>
      <c r="C8718" t="s">
        <v>176</v>
      </c>
      <c r="D8718" t="s">
        <v>177</v>
      </c>
      <c r="E8718" t="s">
        <v>81</v>
      </c>
      <c r="F8718" t="s">
        <v>81</v>
      </c>
      <c r="G8718">
        <v>12</v>
      </c>
      <c r="H8718" t="s">
        <v>751</v>
      </c>
      <c r="I8718">
        <v>2011</v>
      </c>
      <c r="J8718" t="s">
        <v>92</v>
      </c>
      <c r="K8718" t="s">
        <v>3326</v>
      </c>
      <c r="L8718">
        <v>48988.096534049211</v>
      </c>
      <c r="M8718" s="10" t="str">
        <f>Data[[#This Row],[schedule]]&amp;" | "&amp;Data[[#This Row],[section]]</f>
        <v>SCHEDULE 3: REPORT ON THE REGULATORY TAX ALLOWANCE | 3a: Regulatory Tax Allowance</v>
      </c>
      <c r="N8718" s="10" t="str">
        <f t="shared" si="138"/>
        <v>SCHEDULE 3: REPORT ON THE REGULATORY TAX ALLOWANCE | 3a: Regulatory Tax Allowance | (tax additions)</v>
      </c>
    </row>
    <row r="8719" spans="1:14" hidden="1">
      <c r="A8719" t="s">
        <v>3</v>
      </c>
      <c r="B8719">
        <v>2011</v>
      </c>
      <c r="C8719" t="s">
        <v>176</v>
      </c>
      <c r="D8719" t="s">
        <v>177</v>
      </c>
      <c r="E8719" t="s">
        <v>81</v>
      </c>
      <c r="F8719" t="s">
        <v>81</v>
      </c>
      <c r="G8719">
        <v>14</v>
      </c>
      <c r="H8719" t="s">
        <v>158</v>
      </c>
      <c r="I8719">
        <v>2011</v>
      </c>
      <c r="J8719" t="s">
        <v>92</v>
      </c>
      <c r="K8719" t="s">
        <v>3173</v>
      </c>
      <c r="L8719">
        <v>75428.642648319888</v>
      </c>
      <c r="M8719" s="10" t="str">
        <f>Data[[#This Row],[schedule]]&amp;" | "&amp;Data[[#This Row],[section]]</f>
        <v>SCHEDULE 3: REPORT ON THE REGULATORY TAX ALLOWANCE | 3a: Regulatory Tax Allowance</v>
      </c>
      <c r="N8719" s="10" t="str">
        <f t="shared" si="138"/>
        <v>SCHEDULE 3: REPORT ON THE REGULATORY TAX ALLOWANCE | 3a: Regulatory Tax Allowance | Total revaluations</v>
      </c>
    </row>
    <row r="8720" spans="1:14" hidden="1">
      <c r="A8720" t="s">
        <v>3</v>
      </c>
      <c r="B8720">
        <v>2011</v>
      </c>
      <c r="C8720" t="s">
        <v>176</v>
      </c>
      <c r="D8720" t="s">
        <v>177</v>
      </c>
      <c r="E8720" t="s">
        <v>81</v>
      </c>
      <c r="F8720" t="s">
        <v>81</v>
      </c>
      <c r="G8720">
        <v>15</v>
      </c>
      <c r="H8720" t="s">
        <v>183</v>
      </c>
      <c r="I8720">
        <v>2011</v>
      </c>
      <c r="J8720" t="s">
        <v>92</v>
      </c>
      <c r="K8720" t="s">
        <v>3327</v>
      </c>
      <c r="L8720">
        <v>38171.072126337327</v>
      </c>
      <c r="M8720" s="10" t="str">
        <f>Data[[#This Row],[schedule]]&amp;" | "&amp;Data[[#This Row],[section]]</f>
        <v>SCHEDULE 3: REPORT ON THE REGULATORY TAX ALLOWANCE | 3a: Regulatory Tax Allowance</v>
      </c>
      <c r="N8720" s="10" t="str">
        <f t="shared" si="138"/>
        <v>SCHEDULE 3: REPORT ON THE REGULATORY TAX ALLOWANCE | 3a: Regulatory Tax Allowance | Tax depreciation</v>
      </c>
    </row>
    <row r="8721" spans="1:14" hidden="1">
      <c r="A8721" t="s">
        <v>3</v>
      </c>
      <c r="B8721">
        <v>2011</v>
      </c>
      <c r="C8721" t="s">
        <v>176</v>
      </c>
      <c r="D8721" t="s">
        <v>177</v>
      </c>
      <c r="E8721" t="s">
        <v>81</v>
      </c>
      <c r="F8721" t="s">
        <v>81</v>
      </c>
      <c r="G8721">
        <v>16</v>
      </c>
      <c r="H8721" t="s">
        <v>120</v>
      </c>
      <c r="I8721">
        <v>2011</v>
      </c>
      <c r="J8721" t="s">
        <v>92</v>
      </c>
      <c r="K8721" t="s">
        <v>3328</v>
      </c>
      <c r="L8721">
        <v>13045.3320001964</v>
      </c>
      <c r="M8721" s="10" t="str">
        <f>Data[[#This Row],[schedule]]&amp;" | "&amp;Data[[#This Row],[section]]</f>
        <v>SCHEDULE 3: REPORT ON THE REGULATORY TAX ALLOWANCE | 3a: Regulatory Tax Allowance</v>
      </c>
      <c r="N8721" s="10" t="str">
        <f t="shared" si="138"/>
        <v>SCHEDULE 3: REPORT ON THE REGULATORY TAX ALLOWANCE | 3a: Regulatory Tax Allowance | Notional deductible interest</v>
      </c>
    </row>
    <row r="8722" spans="1:14" hidden="1">
      <c r="A8722" t="s">
        <v>3</v>
      </c>
      <c r="B8722">
        <v>2011</v>
      </c>
      <c r="C8722" t="s">
        <v>176</v>
      </c>
      <c r="D8722" t="s">
        <v>177</v>
      </c>
      <c r="E8722" t="s">
        <v>81</v>
      </c>
      <c r="F8722" t="s">
        <v>81</v>
      </c>
      <c r="G8722">
        <v>17</v>
      </c>
      <c r="H8722" t="s">
        <v>184</v>
      </c>
      <c r="I8722">
        <v>2011</v>
      </c>
      <c r="J8722" t="s">
        <v>92</v>
      </c>
      <c r="K8722" t="s">
        <v>458</v>
      </c>
      <c r="L8722">
        <v>0</v>
      </c>
      <c r="M8722" s="10" t="str">
        <f>Data[[#This Row],[schedule]]&amp;" | "&amp;Data[[#This Row],[section]]</f>
        <v>SCHEDULE 3: REPORT ON THE REGULATORY TAX ALLOWANCE | 3a: Regulatory Tax Allowance</v>
      </c>
      <c r="N8722" s="10" t="str">
        <f t="shared" si="138"/>
        <v>SCHEDULE 3: REPORT ON THE REGULATORY TAX ALLOWANCE | 3a: Regulatory Tax Allowance | Other permanent differences—non taxable</v>
      </c>
    </row>
    <row r="8723" spans="1:14" hidden="1">
      <c r="A8723" t="s">
        <v>3</v>
      </c>
      <c r="B8723">
        <v>2011</v>
      </c>
      <c r="C8723" t="s">
        <v>176</v>
      </c>
      <c r="D8723" t="s">
        <v>177</v>
      </c>
      <c r="E8723" t="s">
        <v>81</v>
      </c>
      <c r="F8723" t="s">
        <v>81</v>
      </c>
      <c r="G8723">
        <v>18</v>
      </c>
      <c r="H8723" t="s">
        <v>185</v>
      </c>
      <c r="I8723">
        <v>2011</v>
      </c>
      <c r="J8723" t="s">
        <v>92</v>
      </c>
      <c r="K8723" t="s">
        <v>3329</v>
      </c>
      <c r="L8723">
        <v>5962.5680971111051</v>
      </c>
      <c r="M8723" s="10" t="str">
        <f>Data[[#This Row],[schedule]]&amp;" | "&amp;Data[[#This Row],[section]]</f>
        <v>SCHEDULE 3: REPORT ON THE REGULATORY TAX ALLOWANCE | 3a: Regulatory Tax Allowance</v>
      </c>
      <c r="N8723" s="10" t="str">
        <f t="shared" si="138"/>
        <v>SCHEDULE 3: REPORT ON THE REGULATORY TAX ALLOWANCE | 3a: Regulatory Tax Allowance | Other temporary adjustments—prior period</v>
      </c>
    </row>
    <row r="8724" spans="1:14" hidden="1">
      <c r="A8724" t="s">
        <v>3</v>
      </c>
      <c r="B8724">
        <v>2011</v>
      </c>
      <c r="C8724" t="s">
        <v>176</v>
      </c>
      <c r="D8724" t="s">
        <v>177</v>
      </c>
      <c r="E8724" t="s">
        <v>81</v>
      </c>
      <c r="F8724" t="s">
        <v>81</v>
      </c>
      <c r="G8724">
        <v>19</v>
      </c>
      <c r="H8724" t="s">
        <v>756</v>
      </c>
      <c r="I8724">
        <v>2011</v>
      </c>
      <c r="J8724" t="s">
        <v>92</v>
      </c>
      <c r="K8724" t="s">
        <v>3330</v>
      </c>
      <c r="L8724">
        <v>132607.6148719647</v>
      </c>
      <c r="M8724" s="10" t="str">
        <f>Data[[#This Row],[schedule]]&amp;" | "&amp;Data[[#This Row],[section]]</f>
        <v>SCHEDULE 3: REPORT ON THE REGULATORY TAX ALLOWANCE | 3a: Regulatory Tax Allowance</v>
      </c>
      <c r="N8724" s="10" t="str">
        <f t="shared" si="138"/>
        <v>SCHEDULE 3: REPORT ON THE REGULATORY TAX ALLOWANCE | 3a: Regulatory Tax Allowance | (tax deductions)</v>
      </c>
    </row>
    <row r="8725" spans="1:14" hidden="1">
      <c r="A8725" t="s">
        <v>3</v>
      </c>
      <c r="B8725">
        <v>2011</v>
      </c>
      <c r="C8725" t="s">
        <v>176</v>
      </c>
      <c r="D8725" t="s">
        <v>177</v>
      </c>
      <c r="E8725" t="s">
        <v>81</v>
      </c>
      <c r="F8725" t="s">
        <v>81</v>
      </c>
      <c r="G8725">
        <v>21</v>
      </c>
      <c r="H8725" t="s">
        <v>186</v>
      </c>
      <c r="I8725">
        <v>2011</v>
      </c>
      <c r="J8725" t="s">
        <v>92</v>
      </c>
      <c r="K8725" t="s">
        <v>3331</v>
      </c>
      <c r="L8725">
        <v>83365.605259483709</v>
      </c>
      <c r="M8725" s="10" t="str">
        <f>Data[[#This Row],[schedule]]&amp;" | "&amp;Data[[#This Row],[section]]</f>
        <v>SCHEDULE 3: REPORT ON THE REGULATORY TAX ALLOWANCE | 3a: Regulatory Tax Allowance</v>
      </c>
      <c r="N8725" s="10" t="str">
        <f t="shared" ref="N8725:N8788" si="139">SUBSTITUTE(SUBSTITUTE(SUBSTITUTE(C8725&amp;" | "&amp;D8725&amp;" | "&amp;E8725&amp;" | "&amp;F8725&amp;" | "&amp;H8725," |  |  | "," | ")," |  |  | "," | ")," |  | "," | ")</f>
        <v xml:space="preserve">SCHEDULE 3: REPORT ON THE REGULATORY TAX ALLOWANCE | 3a: Regulatory Tax Allowance | Regulatory taxable income (loss) </v>
      </c>
    </row>
    <row r="8726" spans="1:14" hidden="1">
      <c r="A8726" t="s">
        <v>3</v>
      </c>
      <c r="B8726">
        <v>2011</v>
      </c>
      <c r="C8726" t="s">
        <v>176</v>
      </c>
      <c r="D8726" t="s">
        <v>177</v>
      </c>
      <c r="E8726" t="s">
        <v>81</v>
      </c>
      <c r="F8726" t="s">
        <v>81</v>
      </c>
      <c r="G8726">
        <v>23</v>
      </c>
      <c r="H8726" t="s">
        <v>187</v>
      </c>
      <c r="I8726">
        <v>2011</v>
      </c>
      <c r="J8726" t="s">
        <v>92</v>
      </c>
      <c r="K8726" t="s">
        <v>458</v>
      </c>
      <c r="L8726">
        <v>0</v>
      </c>
      <c r="M8726" s="10" t="str">
        <f>Data[[#This Row],[schedule]]&amp;" | "&amp;Data[[#This Row],[section]]</f>
        <v>SCHEDULE 3: REPORT ON THE REGULATORY TAX ALLOWANCE | 3a: Regulatory Tax Allowance</v>
      </c>
      <c r="N8726" s="10" t="str">
        <f t="shared" si="139"/>
        <v>SCHEDULE 3: REPORT ON THE REGULATORY TAX ALLOWANCE | 3a: Regulatory Tax Allowance | Tax losses used</v>
      </c>
    </row>
    <row r="8727" spans="1:14" hidden="1">
      <c r="A8727" t="s">
        <v>3</v>
      </c>
      <c r="B8727">
        <v>2011</v>
      </c>
      <c r="C8727" t="s">
        <v>176</v>
      </c>
      <c r="D8727" t="s">
        <v>177</v>
      </c>
      <c r="E8727" t="s">
        <v>81</v>
      </c>
      <c r="F8727" t="s">
        <v>81</v>
      </c>
      <c r="G8727">
        <v>24</v>
      </c>
      <c r="H8727" t="s">
        <v>188</v>
      </c>
      <c r="I8727">
        <v>2011</v>
      </c>
      <c r="J8727" t="s">
        <v>92</v>
      </c>
      <c r="K8727" t="s">
        <v>3331</v>
      </c>
      <c r="L8727">
        <v>83365.605259483709</v>
      </c>
      <c r="M8727" s="10" t="str">
        <f>Data[[#This Row],[schedule]]&amp;" | "&amp;Data[[#This Row],[section]]</f>
        <v>SCHEDULE 3: REPORT ON THE REGULATORY TAX ALLOWANCE | 3a: Regulatory Tax Allowance</v>
      </c>
      <c r="N8727" s="10" t="str">
        <f t="shared" si="139"/>
        <v>SCHEDULE 3: REPORT ON THE REGULATORY TAX ALLOWANCE | 3a: Regulatory Tax Allowance | Net taxable income</v>
      </c>
    </row>
    <row r="8728" spans="1:14" hidden="1">
      <c r="A8728" t="s">
        <v>3</v>
      </c>
      <c r="B8728">
        <v>2011</v>
      </c>
      <c r="C8728" t="s">
        <v>176</v>
      </c>
      <c r="D8728" t="s">
        <v>177</v>
      </c>
      <c r="E8728" t="s">
        <v>81</v>
      </c>
      <c r="F8728" t="s">
        <v>81</v>
      </c>
      <c r="G8728">
        <v>26</v>
      </c>
      <c r="H8728" t="s">
        <v>189</v>
      </c>
      <c r="I8728">
        <v>2011</v>
      </c>
      <c r="J8728" t="s">
        <v>93</v>
      </c>
      <c r="K8728" t="s">
        <v>1441</v>
      </c>
      <c r="L8728">
        <v>0.3</v>
      </c>
      <c r="M8728" s="10" t="str">
        <f>Data[[#This Row],[schedule]]&amp;" | "&amp;Data[[#This Row],[section]]</f>
        <v>SCHEDULE 3: REPORT ON THE REGULATORY TAX ALLOWANCE | 3a: Regulatory Tax Allowance</v>
      </c>
      <c r="N8728" s="10" t="str">
        <f t="shared" si="139"/>
        <v>SCHEDULE 3: REPORT ON THE REGULATORY TAX ALLOWANCE | 3a: Regulatory Tax Allowance | Statutory tax rate (%)</v>
      </c>
    </row>
    <row r="8729" spans="1:14" hidden="1">
      <c r="A8729" t="s">
        <v>3</v>
      </c>
      <c r="B8729">
        <v>2011</v>
      </c>
      <c r="C8729" t="s">
        <v>176</v>
      </c>
      <c r="D8729" t="s">
        <v>177</v>
      </c>
      <c r="E8729" t="s">
        <v>81</v>
      </c>
      <c r="F8729" t="s">
        <v>81</v>
      </c>
      <c r="G8729">
        <v>27</v>
      </c>
      <c r="H8729" t="s">
        <v>162</v>
      </c>
      <c r="I8729">
        <v>2011</v>
      </c>
      <c r="J8729" t="s">
        <v>92</v>
      </c>
      <c r="K8729" t="s">
        <v>3178</v>
      </c>
      <c r="L8729">
        <v>25009.681577845109</v>
      </c>
      <c r="M8729" s="10" t="str">
        <f>Data[[#This Row],[schedule]]&amp;" | "&amp;Data[[#This Row],[section]]</f>
        <v>SCHEDULE 3: REPORT ON THE REGULATORY TAX ALLOWANCE | 3a: Regulatory Tax Allowance</v>
      </c>
      <c r="N8729" s="10" t="str">
        <f t="shared" si="139"/>
        <v>SCHEDULE 3: REPORT ON THE REGULATORY TAX ALLOWANCE | 3a: Regulatory Tax Allowance | Regulatory tax allowance</v>
      </c>
    </row>
    <row r="8730" spans="1:14" hidden="1">
      <c r="A8730" t="s">
        <v>3</v>
      </c>
      <c r="B8730">
        <v>2011</v>
      </c>
      <c r="C8730" t="s">
        <v>176</v>
      </c>
      <c r="D8730" t="s">
        <v>178</v>
      </c>
      <c r="E8730" t="s">
        <v>81</v>
      </c>
      <c r="F8730" t="s">
        <v>81</v>
      </c>
      <c r="G8730">
        <v>45</v>
      </c>
      <c r="H8730" t="s">
        <v>190</v>
      </c>
      <c r="I8730">
        <v>2011</v>
      </c>
      <c r="J8730" t="s">
        <v>92</v>
      </c>
      <c r="K8730" t="s">
        <v>3332</v>
      </c>
      <c r="L8730">
        <v>584289.5357242364</v>
      </c>
      <c r="M8730" s="10" t="str">
        <f>Data[[#This Row],[schedule]]&amp;" | "&amp;Data[[#This Row],[section]]</f>
        <v>SCHEDULE 3: REPORT ON THE REGULATORY TAX ALLOWANCE | 3b(ii): Tax Depreciation Roll-Forward</v>
      </c>
      <c r="N8730" s="10" t="str">
        <f t="shared" si="139"/>
        <v>SCHEDULE 3: REPORT ON THE REGULATORY TAX ALLOWANCE | 3b(ii): Tax Depreciation Roll-Forward | Opening RAB (Tax Value)</v>
      </c>
    </row>
    <row r="8731" spans="1:14" hidden="1">
      <c r="A8731" t="s">
        <v>3</v>
      </c>
      <c r="B8731">
        <v>2011</v>
      </c>
      <c r="C8731" t="s">
        <v>176</v>
      </c>
      <c r="D8731" t="s">
        <v>178</v>
      </c>
      <c r="E8731" t="s">
        <v>81</v>
      </c>
      <c r="F8731" t="s">
        <v>81</v>
      </c>
      <c r="G8731">
        <v>46</v>
      </c>
      <c r="H8731" t="s">
        <v>191</v>
      </c>
      <c r="I8731">
        <v>2011</v>
      </c>
      <c r="J8731" t="s">
        <v>92</v>
      </c>
      <c r="K8731" t="s">
        <v>3333</v>
      </c>
      <c r="L8731">
        <v>20986.006921104428</v>
      </c>
      <c r="M8731" s="10" t="str">
        <f>Data[[#This Row],[schedule]]&amp;" | "&amp;Data[[#This Row],[section]]</f>
        <v>SCHEDULE 3: REPORT ON THE REGULATORY TAX ALLOWANCE | 3b(ii): Tax Depreciation Roll-Forward</v>
      </c>
      <c r="N8731" s="10" t="str">
        <f t="shared" si="139"/>
        <v>SCHEDULE 3: REPORT ON THE REGULATORY TAX ALLOWANCE | 3b(ii): Tax Depreciation Roll-Forward | Regulatory tax asset value of additions</v>
      </c>
    </row>
    <row r="8732" spans="1:14" hidden="1">
      <c r="A8732" t="s">
        <v>3</v>
      </c>
      <c r="B8732">
        <v>2011</v>
      </c>
      <c r="C8732" t="s">
        <v>176</v>
      </c>
      <c r="D8732" t="s">
        <v>178</v>
      </c>
      <c r="E8732" t="s">
        <v>81</v>
      </c>
      <c r="F8732" t="s">
        <v>81</v>
      </c>
      <c r="G8732">
        <v>47</v>
      </c>
      <c r="H8732" t="s">
        <v>192</v>
      </c>
      <c r="I8732">
        <v>2011</v>
      </c>
      <c r="J8732" t="s">
        <v>92</v>
      </c>
      <c r="K8732" t="s">
        <v>3334</v>
      </c>
      <c r="L8732">
        <v>1065.7061697199631</v>
      </c>
      <c r="M8732" s="10" t="str">
        <f>Data[[#This Row],[schedule]]&amp;" | "&amp;Data[[#This Row],[section]]</f>
        <v>SCHEDULE 3: REPORT ON THE REGULATORY TAX ALLOWANCE | 3b(ii): Tax Depreciation Roll-Forward</v>
      </c>
      <c r="N8732" s="10" t="str">
        <f t="shared" si="139"/>
        <v>SCHEDULE 3: REPORT ON THE REGULATORY TAX ALLOWANCE | 3b(ii): Tax Depreciation Roll-Forward | Regulatory tax asset value of disposals</v>
      </c>
    </row>
    <row r="8733" spans="1:14" hidden="1">
      <c r="A8733" t="s">
        <v>3</v>
      </c>
      <c r="B8733">
        <v>2011</v>
      </c>
      <c r="C8733" t="s">
        <v>176</v>
      </c>
      <c r="D8733" t="s">
        <v>178</v>
      </c>
      <c r="E8733" t="s">
        <v>81</v>
      </c>
      <c r="F8733" t="s">
        <v>81</v>
      </c>
      <c r="G8733">
        <v>48</v>
      </c>
      <c r="H8733" t="s">
        <v>193</v>
      </c>
      <c r="I8733">
        <v>2011</v>
      </c>
      <c r="J8733" t="s">
        <v>92</v>
      </c>
      <c r="K8733" t="s">
        <v>3335</v>
      </c>
      <c r="L8733">
        <v>-2974</v>
      </c>
      <c r="M8733" s="10" t="str">
        <f>Data[[#This Row],[schedule]]&amp;" | "&amp;Data[[#This Row],[section]]</f>
        <v>SCHEDULE 3: REPORT ON THE REGULATORY TAX ALLOWANCE | 3b(ii): Tax Depreciation Roll-Forward</v>
      </c>
      <c r="N8733" s="10" t="str">
        <f t="shared" si="139"/>
        <v>SCHEDULE 3: REPORT ON THE REGULATORY TAX ALLOWANCE | 3b(ii): Tax Depreciation Roll-Forward | Regulatory tax asset value of assets transferred from/(to) unregulated asset base</v>
      </c>
    </row>
    <row r="8734" spans="1:14" hidden="1">
      <c r="A8734" t="s">
        <v>3</v>
      </c>
      <c r="B8734">
        <v>2011</v>
      </c>
      <c r="C8734" t="s">
        <v>176</v>
      </c>
      <c r="D8734" t="s">
        <v>178</v>
      </c>
      <c r="E8734" t="s">
        <v>81</v>
      </c>
      <c r="F8734" t="s">
        <v>81</v>
      </c>
      <c r="G8734">
        <v>49</v>
      </c>
      <c r="H8734" t="s">
        <v>183</v>
      </c>
      <c r="I8734">
        <v>2011</v>
      </c>
      <c r="J8734" t="s">
        <v>92</v>
      </c>
      <c r="K8734" t="s">
        <v>3327</v>
      </c>
      <c r="L8734">
        <v>38171.072126337327</v>
      </c>
      <c r="M8734" s="10" t="str">
        <f>Data[[#This Row],[schedule]]&amp;" | "&amp;Data[[#This Row],[section]]</f>
        <v>SCHEDULE 3: REPORT ON THE REGULATORY TAX ALLOWANCE | 3b(ii): Tax Depreciation Roll-Forward</v>
      </c>
      <c r="N8734" s="10" t="str">
        <f t="shared" si="139"/>
        <v>SCHEDULE 3: REPORT ON THE REGULATORY TAX ALLOWANCE | 3b(ii): Tax Depreciation Roll-Forward | Tax depreciation</v>
      </c>
    </row>
    <row r="8735" spans="1:14" hidden="1">
      <c r="A8735" t="s">
        <v>3</v>
      </c>
      <c r="B8735">
        <v>2011</v>
      </c>
      <c r="C8735" t="s">
        <v>176</v>
      </c>
      <c r="D8735" t="s">
        <v>178</v>
      </c>
      <c r="E8735" t="s">
        <v>81</v>
      </c>
      <c r="F8735" t="s">
        <v>81</v>
      </c>
      <c r="G8735">
        <v>50</v>
      </c>
      <c r="H8735" t="s">
        <v>194</v>
      </c>
      <c r="I8735">
        <v>2011</v>
      </c>
      <c r="J8735" t="s">
        <v>92</v>
      </c>
      <c r="K8735" t="s">
        <v>458</v>
      </c>
      <c r="L8735">
        <v>0</v>
      </c>
      <c r="M8735" s="10" t="str">
        <f>Data[[#This Row],[schedule]]&amp;" | "&amp;Data[[#This Row],[section]]</f>
        <v>SCHEDULE 3: REPORT ON THE REGULATORY TAX ALLOWANCE | 3b(ii): Tax Depreciation Roll-Forward</v>
      </c>
      <c r="N8735" s="10" t="str">
        <f t="shared" si="139"/>
        <v>SCHEDULE 3: REPORT ON THE REGULATORY TAX ALLOWANCE | 3b(ii): Tax Depreciation Roll-Forward | Other adjustments to the RAB tax value</v>
      </c>
    </row>
    <row r="8736" spans="1:14" hidden="1">
      <c r="A8736" t="s">
        <v>3</v>
      </c>
      <c r="B8736">
        <v>2011</v>
      </c>
      <c r="C8736" t="s">
        <v>176</v>
      </c>
      <c r="D8736" t="s">
        <v>178</v>
      </c>
      <c r="E8736" t="s">
        <v>81</v>
      </c>
      <c r="F8736" t="s">
        <v>81</v>
      </c>
      <c r="G8736">
        <v>51</v>
      </c>
      <c r="H8736" t="s">
        <v>195</v>
      </c>
      <c r="I8736">
        <v>2011</v>
      </c>
      <c r="J8736" t="s">
        <v>92</v>
      </c>
      <c r="K8736" t="s">
        <v>81</v>
      </c>
      <c r="M8736" s="10" t="str">
        <f>Data[[#This Row],[schedule]]&amp;" | "&amp;Data[[#This Row],[section]]</f>
        <v>SCHEDULE 3: REPORT ON THE REGULATORY TAX ALLOWANCE | 3b(ii): Tax Depreciation Roll-Forward</v>
      </c>
      <c r="N8736" s="10" t="str">
        <f t="shared" si="139"/>
        <v xml:space="preserve">SCHEDULE 3: REPORT ON THE REGULATORY TAX ALLOWANCE | 3b(ii): Tax Depreciation Roll-Forward | Closing RAB (tax value) </v>
      </c>
    </row>
    <row r="8737" spans="1:14" hidden="1">
      <c r="A8737" t="s">
        <v>3</v>
      </c>
      <c r="B8737">
        <v>2011</v>
      </c>
      <c r="C8737" t="s">
        <v>176</v>
      </c>
      <c r="D8737" t="s">
        <v>179</v>
      </c>
      <c r="E8737" t="s">
        <v>81</v>
      </c>
      <c r="F8737" t="s">
        <v>81</v>
      </c>
      <c r="G8737">
        <v>54</v>
      </c>
      <c r="H8737" t="s">
        <v>196</v>
      </c>
      <c r="I8737">
        <v>2011</v>
      </c>
      <c r="J8737" t="s">
        <v>92</v>
      </c>
      <c r="K8737" t="s">
        <v>81</v>
      </c>
      <c r="M8737" s="10" t="str">
        <f>Data[[#This Row],[schedule]]&amp;" | "&amp;Data[[#This Row],[section]]</f>
        <v>SCHEDULE 3: REPORT ON THE REGULATORY TAX ALLOWANCE | 3b(iii): Reconciliation of Tax Losses (Airport Business)</v>
      </c>
      <c r="N8737" s="10" t="str">
        <f t="shared" si="139"/>
        <v>SCHEDULE 3: REPORT ON THE REGULATORY TAX ALLOWANCE | 3b(iii): Reconciliation of Tax Losses (Airport Business) | Tax losses (regulated business)—prior period</v>
      </c>
    </row>
    <row r="8738" spans="1:14" hidden="1">
      <c r="A8738" t="s">
        <v>3</v>
      </c>
      <c r="B8738">
        <v>2011</v>
      </c>
      <c r="C8738" t="s">
        <v>176</v>
      </c>
      <c r="D8738" t="s">
        <v>179</v>
      </c>
      <c r="E8738" t="s">
        <v>81</v>
      </c>
      <c r="F8738" t="s">
        <v>81</v>
      </c>
      <c r="G8738">
        <v>55</v>
      </c>
      <c r="H8738" t="s">
        <v>197</v>
      </c>
      <c r="I8738">
        <v>2011</v>
      </c>
      <c r="J8738" t="s">
        <v>92</v>
      </c>
      <c r="K8738" t="s">
        <v>458</v>
      </c>
      <c r="L8738">
        <v>0</v>
      </c>
      <c r="M8738" s="10" t="str">
        <f>Data[[#This Row],[schedule]]&amp;" | "&amp;Data[[#This Row],[section]]</f>
        <v>SCHEDULE 3: REPORT ON THE REGULATORY TAX ALLOWANCE | 3b(iii): Reconciliation of Tax Losses (Airport Business)</v>
      </c>
      <c r="N8738" s="10" t="str">
        <f t="shared" si="139"/>
        <v xml:space="preserve">SCHEDULE 3: REPORT ON THE REGULATORY TAX ALLOWANCE | 3b(iii): Reconciliation of Tax Losses (Airport Business) | Current year tax losses </v>
      </c>
    </row>
    <row r="8739" spans="1:14" hidden="1">
      <c r="A8739" t="s">
        <v>3</v>
      </c>
      <c r="B8739">
        <v>2011</v>
      </c>
      <c r="C8739" t="s">
        <v>176</v>
      </c>
      <c r="D8739" t="s">
        <v>179</v>
      </c>
      <c r="E8739" t="s">
        <v>81</v>
      </c>
      <c r="F8739" t="s">
        <v>81</v>
      </c>
      <c r="G8739">
        <v>56</v>
      </c>
      <c r="H8739" t="s">
        <v>198</v>
      </c>
      <c r="I8739">
        <v>2011</v>
      </c>
      <c r="J8739" t="s">
        <v>92</v>
      </c>
      <c r="K8739" t="s">
        <v>458</v>
      </c>
      <c r="L8739">
        <v>0</v>
      </c>
      <c r="M8739" s="10" t="str">
        <f>Data[[#This Row],[schedule]]&amp;" | "&amp;Data[[#This Row],[section]]</f>
        <v>SCHEDULE 3: REPORT ON THE REGULATORY TAX ALLOWANCE | 3b(iii): Reconciliation of Tax Losses (Airport Business)</v>
      </c>
      <c r="N8739" s="10" t="str">
        <f t="shared" si="139"/>
        <v xml:space="preserve">SCHEDULE 3: REPORT ON THE REGULATORY TAX ALLOWANCE | 3b(iii): Reconciliation of Tax Losses (Airport Business) | Tax losses used </v>
      </c>
    </row>
    <row r="8740" spans="1:14" hidden="1">
      <c r="A8740" t="s">
        <v>3</v>
      </c>
      <c r="B8740">
        <v>2011</v>
      </c>
      <c r="C8740" t="s">
        <v>176</v>
      </c>
      <c r="D8740" t="s">
        <v>179</v>
      </c>
      <c r="E8740" t="s">
        <v>81</v>
      </c>
      <c r="F8740" t="s">
        <v>81</v>
      </c>
      <c r="G8740">
        <v>58</v>
      </c>
      <c r="H8740" t="s">
        <v>199</v>
      </c>
      <c r="I8740">
        <v>2011</v>
      </c>
      <c r="J8740" t="s">
        <v>92</v>
      </c>
      <c r="K8740" t="s">
        <v>81</v>
      </c>
      <c r="M8740" s="10" t="str">
        <f>Data[[#This Row],[schedule]]&amp;" | "&amp;Data[[#This Row],[section]]</f>
        <v>SCHEDULE 3: REPORT ON THE REGULATORY TAX ALLOWANCE | 3b(iii): Reconciliation of Tax Losses (Airport Business)</v>
      </c>
      <c r="N8740" s="10" t="str">
        <f t="shared" si="139"/>
        <v>SCHEDULE 3: REPORT ON THE REGULATORY TAX ALLOWANCE | 3b(iii): Reconciliation of Tax Losses (Airport Business) | Tax losses (regulated business)</v>
      </c>
    </row>
    <row r="8741" spans="1:14" hidden="1">
      <c r="A8741" t="s">
        <v>3</v>
      </c>
      <c r="B8741">
        <v>2011</v>
      </c>
      <c r="C8741" t="s">
        <v>136</v>
      </c>
      <c r="D8741" t="s">
        <v>137</v>
      </c>
      <c r="E8741" t="s">
        <v>81</v>
      </c>
      <c r="F8741" t="s">
        <v>141</v>
      </c>
      <c r="G8741">
        <v>8</v>
      </c>
      <c r="H8741" t="s">
        <v>173</v>
      </c>
      <c r="I8741">
        <v>2011</v>
      </c>
      <c r="J8741" t="s">
        <v>92</v>
      </c>
      <c r="K8741" t="s">
        <v>3192</v>
      </c>
      <c r="L8741">
        <v>72528.936680000013</v>
      </c>
      <c r="M8741" s="10" t="str">
        <f>Data[[#This Row],[schedule]]&amp;" | "&amp;Data[[#This Row],[section]]</f>
        <v>SCHEDULE 2: REPORT ON THE REGULATORY PROFIT | 2a: Regulatory Profit</v>
      </c>
      <c r="N8741" s="10" t="str">
        <f t="shared" si="139"/>
        <v>SCHEDULE 2: REPORT ON THE REGULATORY PROFIT | 2a: Regulatory Profit | Income | Airfield</v>
      </c>
    </row>
    <row r="8742" spans="1:14" hidden="1">
      <c r="A8742" t="s">
        <v>3</v>
      </c>
      <c r="B8742">
        <v>2011</v>
      </c>
      <c r="C8742" t="s">
        <v>136</v>
      </c>
      <c r="D8742" t="s">
        <v>137</v>
      </c>
      <c r="E8742" t="s">
        <v>81</v>
      </c>
      <c r="F8742" t="s">
        <v>141</v>
      </c>
      <c r="G8742">
        <v>9</v>
      </c>
      <c r="H8742" t="s">
        <v>407</v>
      </c>
      <c r="I8742">
        <v>2011</v>
      </c>
      <c r="J8742" t="s">
        <v>92</v>
      </c>
      <c r="K8742" t="s">
        <v>3193</v>
      </c>
      <c r="L8742">
        <v>78759.697820000001</v>
      </c>
      <c r="M8742" s="10" t="str">
        <f>Data[[#This Row],[schedule]]&amp;" | "&amp;Data[[#This Row],[section]]</f>
        <v>SCHEDULE 2: REPORT ON THE REGULATORY PROFIT | 2a: Regulatory Profit</v>
      </c>
      <c r="N8742" s="10" t="str">
        <f t="shared" si="139"/>
        <v>SCHEDULE 2: REPORT ON THE REGULATORY PROFIT | 2a: Regulatory Profit | Income | Passenger Service Charge</v>
      </c>
    </row>
    <row r="8743" spans="1:14" hidden="1">
      <c r="A8743" t="s">
        <v>3</v>
      </c>
      <c r="B8743">
        <v>2011</v>
      </c>
      <c r="C8743" t="s">
        <v>136</v>
      </c>
      <c r="D8743" t="s">
        <v>137</v>
      </c>
      <c r="E8743" t="s">
        <v>81</v>
      </c>
      <c r="F8743" t="s">
        <v>141</v>
      </c>
      <c r="G8743">
        <v>10</v>
      </c>
      <c r="H8743" t="s">
        <v>175</v>
      </c>
      <c r="I8743">
        <v>2011</v>
      </c>
      <c r="J8743" t="s">
        <v>92</v>
      </c>
      <c r="K8743" t="s">
        <v>3194</v>
      </c>
      <c r="L8743">
        <v>28341.7814</v>
      </c>
      <c r="M8743" s="10" t="str">
        <f>Data[[#This Row],[schedule]]&amp;" | "&amp;Data[[#This Row],[section]]</f>
        <v>SCHEDULE 2: REPORT ON THE REGULATORY PROFIT | 2a: Regulatory Profit</v>
      </c>
      <c r="N8743" s="10" t="str">
        <f t="shared" si="139"/>
        <v>SCHEDULE 2: REPORT ON THE REGULATORY PROFIT | 2a: Regulatory Profit | Income | Terminal Services Charge</v>
      </c>
    </row>
    <row r="8744" spans="1:14" hidden="1">
      <c r="A8744" t="s">
        <v>3</v>
      </c>
      <c r="B8744">
        <v>2011</v>
      </c>
      <c r="C8744" t="s">
        <v>136</v>
      </c>
      <c r="D8744" t="s">
        <v>137</v>
      </c>
      <c r="E8744" t="s">
        <v>81</v>
      </c>
      <c r="F8744" t="s">
        <v>141</v>
      </c>
      <c r="G8744">
        <v>12</v>
      </c>
      <c r="H8744" t="s">
        <v>147</v>
      </c>
      <c r="I8744">
        <v>2011</v>
      </c>
      <c r="J8744" t="s">
        <v>92</v>
      </c>
      <c r="K8744" t="s">
        <v>3336</v>
      </c>
      <c r="L8744">
        <v>27618.47336697454</v>
      </c>
      <c r="M8744" s="10" t="str">
        <f>Data[[#This Row],[schedule]]&amp;" | "&amp;Data[[#This Row],[section]]</f>
        <v>SCHEDULE 2: REPORT ON THE REGULATORY PROFIT | 2a: Regulatory Profit</v>
      </c>
      <c r="N8744" s="10" t="str">
        <f t="shared" si="139"/>
        <v>SCHEDULE 2: REPORT ON THE REGULATORY PROFIT | 2a: Regulatory Profit | Income | Lease, rental and concession income</v>
      </c>
    </row>
    <row r="8745" spans="1:14" hidden="1">
      <c r="A8745" t="s">
        <v>3</v>
      </c>
      <c r="B8745">
        <v>2011</v>
      </c>
      <c r="C8745" t="s">
        <v>136</v>
      </c>
      <c r="D8745" t="s">
        <v>137</v>
      </c>
      <c r="E8745" t="s">
        <v>81</v>
      </c>
      <c r="F8745" t="s">
        <v>141</v>
      </c>
      <c r="G8745">
        <v>13</v>
      </c>
      <c r="H8745" t="s">
        <v>148</v>
      </c>
      <c r="I8745">
        <v>2011</v>
      </c>
      <c r="J8745" t="s">
        <v>92</v>
      </c>
      <c r="K8745" t="s">
        <v>3202</v>
      </c>
      <c r="L8745">
        <v>2342.540571432578</v>
      </c>
      <c r="M8745" s="10" t="str">
        <f>Data[[#This Row],[schedule]]&amp;" | "&amp;Data[[#This Row],[section]]</f>
        <v>SCHEDULE 2: REPORT ON THE REGULATORY PROFIT | 2a: Regulatory Profit</v>
      </c>
      <c r="N8745" s="10" t="str">
        <f t="shared" si="139"/>
        <v>SCHEDULE 2: REPORT ON THE REGULATORY PROFIT | 2a: Regulatory Profit | Income | Other operating revenue</v>
      </c>
    </row>
    <row r="8746" spans="1:14" hidden="1">
      <c r="A8746" t="s">
        <v>3</v>
      </c>
      <c r="B8746">
        <v>2011</v>
      </c>
      <c r="C8746" t="s">
        <v>136</v>
      </c>
      <c r="D8746" t="s">
        <v>137</v>
      </c>
      <c r="E8746" t="s">
        <v>81</v>
      </c>
      <c r="F8746" t="s">
        <v>141</v>
      </c>
      <c r="G8746">
        <v>14</v>
      </c>
      <c r="H8746" t="s">
        <v>149</v>
      </c>
      <c r="I8746">
        <v>2011</v>
      </c>
      <c r="J8746" t="s">
        <v>92</v>
      </c>
      <c r="K8746" t="s">
        <v>3206</v>
      </c>
      <c r="L8746">
        <v>209591.42983840709</v>
      </c>
      <c r="M8746" s="10" t="str">
        <f>Data[[#This Row],[schedule]]&amp;" | "&amp;Data[[#This Row],[section]]</f>
        <v>SCHEDULE 2: REPORT ON THE REGULATORY PROFIT | 2a: Regulatory Profit</v>
      </c>
      <c r="N8746" s="10" t="str">
        <f t="shared" si="139"/>
        <v>SCHEDULE 2: REPORT ON THE REGULATORY PROFIT | 2a: Regulatory Profit | Income | Net operating revenue</v>
      </c>
    </row>
    <row r="8747" spans="1:14" hidden="1">
      <c r="A8747" t="s">
        <v>3</v>
      </c>
      <c r="B8747">
        <v>2011</v>
      </c>
      <c r="C8747" t="s">
        <v>136</v>
      </c>
      <c r="D8747" t="s">
        <v>137</v>
      </c>
      <c r="E8747" t="s">
        <v>81</v>
      </c>
      <c r="F8747" t="s">
        <v>141</v>
      </c>
      <c r="G8747">
        <v>16</v>
      </c>
      <c r="H8747" t="s">
        <v>150</v>
      </c>
      <c r="I8747">
        <v>2011</v>
      </c>
      <c r="J8747" t="s">
        <v>92</v>
      </c>
      <c r="K8747" t="s">
        <v>3210</v>
      </c>
      <c r="L8747">
        <v>-102.76716404274811</v>
      </c>
      <c r="M8747" s="10" t="str">
        <f>Data[[#This Row],[schedule]]&amp;" | "&amp;Data[[#This Row],[section]]</f>
        <v>SCHEDULE 2: REPORT ON THE REGULATORY PROFIT | 2a: Regulatory Profit</v>
      </c>
      <c r="N8747" s="10" t="str">
        <f t="shared" si="139"/>
        <v>SCHEDULE 2: REPORT ON THE REGULATORY PROFIT | 2a: Regulatory Profit | Income | Gains / (losses) on sale of assets</v>
      </c>
    </row>
    <row r="8748" spans="1:14" hidden="1">
      <c r="A8748" t="s">
        <v>3</v>
      </c>
      <c r="B8748">
        <v>2011</v>
      </c>
      <c r="C8748" t="s">
        <v>136</v>
      </c>
      <c r="D8748" t="s">
        <v>137</v>
      </c>
      <c r="E8748" t="s">
        <v>81</v>
      </c>
      <c r="F8748" t="s">
        <v>141</v>
      </c>
      <c r="G8748">
        <v>17</v>
      </c>
      <c r="H8748" t="s">
        <v>151</v>
      </c>
      <c r="I8748">
        <v>2011</v>
      </c>
      <c r="J8748" t="s">
        <v>92</v>
      </c>
      <c r="K8748" t="s">
        <v>458</v>
      </c>
      <c r="L8748">
        <v>0</v>
      </c>
      <c r="M8748" s="10" t="str">
        <f>Data[[#This Row],[schedule]]&amp;" | "&amp;Data[[#This Row],[section]]</f>
        <v>SCHEDULE 2: REPORT ON THE REGULATORY PROFIT | 2a: Regulatory Profit</v>
      </c>
      <c r="N8748" s="10" t="str">
        <f t="shared" si="139"/>
        <v>SCHEDULE 2: REPORT ON THE REGULATORY PROFIT | 2a: Regulatory Profit | Income | Other income</v>
      </c>
    </row>
    <row r="8749" spans="1:14" hidden="1">
      <c r="A8749" t="s">
        <v>3</v>
      </c>
      <c r="B8749">
        <v>2011</v>
      </c>
      <c r="C8749" t="s">
        <v>136</v>
      </c>
      <c r="D8749" t="s">
        <v>137</v>
      </c>
      <c r="E8749" t="s">
        <v>81</v>
      </c>
      <c r="F8749" t="s">
        <v>141</v>
      </c>
      <c r="G8749">
        <v>18</v>
      </c>
      <c r="H8749" t="s">
        <v>152</v>
      </c>
      <c r="I8749">
        <v>2011</v>
      </c>
      <c r="J8749" t="s">
        <v>92</v>
      </c>
      <c r="K8749" t="s">
        <v>3158</v>
      </c>
      <c r="L8749">
        <v>209488.6626743644</v>
      </c>
      <c r="M8749" s="10" t="str">
        <f>Data[[#This Row],[schedule]]&amp;" | "&amp;Data[[#This Row],[section]]</f>
        <v>SCHEDULE 2: REPORT ON THE REGULATORY PROFIT | 2a: Regulatory Profit</v>
      </c>
      <c r="N8749" s="10" t="str">
        <f t="shared" si="139"/>
        <v>SCHEDULE 2: REPORT ON THE REGULATORY PROFIT | 2a: Regulatory Profit | Income | Total regulatory income</v>
      </c>
    </row>
    <row r="8750" spans="1:14" hidden="1">
      <c r="A8750" t="s">
        <v>3</v>
      </c>
      <c r="B8750">
        <v>2011</v>
      </c>
      <c r="C8750" t="s">
        <v>136</v>
      </c>
      <c r="D8750" t="s">
        <v>137</v>
      </c>
      <c r="E8750" t="s">
        <v>81</v>
      </c>
      <c r="F8750" t="s">
        <v>142</v>
      </c>
      <c r="G8750">
        <v>20</v>
      </c>
      <c r="H8750" t="s">
        <v>153</v>
      </c>
      <c r="I8750">
        <v>2011</v>
      </c>
      <c r="J8750" t="s">
        <v>92</v>
      </c>
      <c r="K8750" t="s">
        <v>81</v>
      </c>
      <c r="M8750" s="10" t="str">
        <f>Data[[#This Row],[schedule]]&amp;" | "&amp;Data[[#This Row],[section]]</f>
        <v>SCHEDULE 2: REPORT ON THE REGULATORY PROFIT | 2a: Regulatory Profit</v>
      </c>
      <c r="N8750" s="10" t="str">
        <f t="shared" si="139"/>
        <v>SCHEDULE 2: REPORT ON THE REGULATORY PROFIT | 2a: Regulatory Profit | Expenses | Operational expenditure:</v>
      </c>
    </row>
    <row r="8751" spans="1:14" hidden="1">
      <c r="A8751" t="s">
        <v>3</v>
      </c>
      <c r="B8751">
        <v>2011</v>
      </c>
      <c r="C8751" t="s">
        <v>136</v>
      </c>
      <c r="D8751" t="s">
        <v>137</v>
      </c>
      <c r="E8751" t="s">
        <v>81</v>
      </c>
      <c r="F8751" t="s">
        <v>142</v>
      </c>
      <c r="G8751">
        <v>21</v>
      </c>
      <c r="H8751" t="s">
        <v>76</v>
      </c>
      <c r="I8751">
        <v>2011</v>
      </c>
      <c r="J8751" t="s">
        <v>92</v>
      </c>
      <c r="K8751" t="s">
        <v>3246</v>
      </c>
      <c r="L8751">
        <v>26590.920088150371</v>
      </c>
      <c r="M8751" s="10" t="str">
        <f>Data[[#This Row],[schedule]]&amp;" | "&amp;Data[[#This Row],[section]]</f>
        <v>SCHEDULE 2: REPORT ON THE REGULATORY PROFIT | 2a: Regulatory Profit</v>
      </c>
      <c r="N8751" s="10" t="str">
        <f t="shared" si="139"/>
        <v>SCHEDULE 2: REPORT ON THE REGULATORY PROFIT | 2a: Regulatory Profit | Expenses | Corporate overheads</v>
      </c>
    </row>
    <row r="8752" spans="1:14" hidden="1">
      <c r="A8752" t="s">
        <v>3</v>
      </c>
      <c r="B8752">
        <v>2011</v>
      </c>
      <c r="C8752" t="s">
        <v>136</v>
      </c>
      <c r="D8752" t="s">
        <v>137</v>
      </c>
      <c r="E8752" t="s">
        <v>81</v>
      </c>
      <c r="F8752" t="s">
        <v>142</v>
      </c>
      <c r="G8752">
        <v>22</v>
      </c>
      <c r="H8752" t="s">
        <v>77</v>
      </c>
      <c r="I8752">
        <v>2011</v>
      </c>
      <c r="J8752" t="s">
        <v>92</v>
      </c>
      <c r="K8752" t="s">
        <v>3247</v>
      </c>
      <c r="L8752">
        <v>20048.481117214349</v>
      </c>
      <c r="M8752" s="10" t="str">
        <f>Data[[#This Row],[schedule]]&amp;" | "&amp;Data[[#This Row],[section]]</f>
        <v>SCHEDULE 2: REPORT ON THE REGULATORY PROFIT | 2a: Regulatory Profit</v>
      </c>
      <c r="N8752" s="10" t="str">
        <f t="shared" si="139"/>
        <v>SCHEDULE 2: REPORT ON THE REGULATORY PROFIT | 2a: Regulatory Profit | Expenses | Asset management and airport operations</v>
      </c>
    </row>
    <row r="8753" spans="1:14" hidden="1">
      <c r="A8753" t="s">
        <v>3</v>
      </c>
      <c r="B8753">
        <v>2011</v>
      </c>
      <c r="C8753" t="s">
        <v>136</v>
      </c>
      <c r="D8753" t="s">
        <v>137</v>
      </c>
      <c r="E8753" t="s">
        <v>81</v>
      </c>
      <c r="F8753" t="s">
        <v>142</v>
      </c>
      <c r="G8753">
        <v>23</v>
      </c>
      <c r="H8753" t="s">
        <v>78</v>
      </c>
      <c r="I8753">
        <v>2011</v>
      </c>
      <c r="J8753" t="s">
        <v>92</v>
      </c>
      <c r="K8753" t="s">
        <v>3248</v>
      </c>
      <c r="L8753">
        <v>27455.425347208729</v>
      </c>
      <c r="M8753" s="10" t="str">
        <f>Data[[#This Row],[schedule]]&amp;" | "&amp;Data[[#This Row],[section]]</f>
        <v>SCHEDULE 2: REPORT ON THE REGULATORY PROFIT | 2a: Regulatory Profit</v>
      </c>
      <c r="N8753" s="10" t="str">
        <f t="shared" si="139"/>
        <v>SCHEDULE 2: REPORT ON THE REGULATORY PROFIT | 2a: Regulatory Profit | Expenses | Asset maintenance</v>
      </c>
    </row>
    <row r="8754" spans="1:14" hidden="1">
      <c r="A8754" t="s">
        <v>3</v>
      </c>
      <c r="B8754">
        <v>2011</v>
      </c>
      <c r="C8754" t="s">
        <v>136</v>
      </c>
      <c r="D8754" t="s">
        <v>137</v>
      </c>
      <c r="E8754" t="s">
        <v>81</v>
      </c>
      <c r="F8754" t="s">
        <v>142</v>
      </c>
      <c r="G8754">
        <v>24</v>
      </c>
      <c r="H8754" t="s">
        <v>79</v>
      </c>
      <c r="I8754">
        <v>2011</v>
      </c>
      <c r="J8754" t="s">
        <v>92</v>
      </c>
      <c r="K8754" t="s">
        <v>3108</v>
      </c>
      <c r="L8754">
        <v>74094.826552573446</v>
      </c>
      <c r="M8754" s="10" t="str">
        <f>Data[[#This Row],[schedule]]&amp;" | "&amp;Data[[#This Row],[section]]</f>
        <v>SCHEDULE 2: REPORT ON THE REGULATORY PROFIT | 2a: Regulatory Profit</v>
      </c>
      <c r="N8754" s="10" t="str">
        <f t="shared" si="139"/>
        <v>SCHEDULE 2: REPORT ON THE REGULATORY PROFIT | 2a: Regulatory Profit | Expenses | Total operational expenditure</v>
      </c>
    </row>
    <row r="8755" spans="1:14" hidden="1">
      <c r="A8755" t="s">
        <v>3</v>
      </c>
      <c r="B8755">
        <v>2011</v>
      </c>
      <c r="C8755" t="s">
        <v>136</v>
      </c>
      <c r="D8755" t="s">
        <v>137</v>
      </c>
      <c r="E8755" t="s">
        <v>81</v>
      </c>
      <c r="F8755" t="s">
        <v>81</v>
      </c>
      <c r="G8755">
        <v>26</v>
      </c>
      <c r="H8755" t="s">
        <v>154</v>
      </c>
      <c r="I8755">
        <v>2011</v>
      </c>
      <c r="J8755" t="s">
        <v>92</v>
      </c>
      <c r="K8755" t="s">
        <v>3164</v>
      </c>
      <c r="L8755">
        <v>135393.83612179101</v>
      </c>
      <c r="M8755" s="10" t="str">
        <f>Data[[#This Row],[schedule]]&amp;" | "&amp;Data[[#This Row],[section]]</f>
        <v>SCHEDULE 2: REPORT ON THE REGULATORY PROFIT | 2a: Regulatory Profit</v>
      </c>
      <c r="N8755" s="10" t="str">
        <f t="shared" si="139"/>
        <v>SCHEDULE 2: REPORT ON THE REGULATORY PROFIT | 2a: Regulatory Profit | Operating surplus / (deficit)</v>
      </c>
    </row>
    <row r="8756" spans="1:14" hidden="1">
      <c r="A8756" t="s">
        <v>3</v>
      </c>
      <c r="B8756">
        <v>2011</v>
      </c>
      <c r="C8756" t="s">
        <v>136</v>
      </c>
      <c r="D8756" t="s">
        <v>137</v>
      </c>
      <c r="E8756" t="s">
        <v>81</v>
      </c>
      <c r="F8756" t="s">
        <v>81</v>
      </c>
      <c r="G8756">
        <v>28</v>
      </c>
      <c r="H8756" t="s">
        <v>155</v>
      </c>
      <c r="I8756">
        <v>2011</v>
      </c>
      <c r="J8756" t="s">
        <v>92</v>
      </c>
      <c r="K8756" t="s">
        <v>3168</v>
      </c>
      <c r="L8756">
        <v>43755.632109065416</v>
      </c>
      <c r="M8756" s="10" t="str">
        <f>Data[[#This Row],[schedule]]&amp;" | "&amp;Data[[#This Row],[section]]</f>
        <v>SCHEDULE 2: REPORT ON THE REGULATORY PROFIT | 2a: Regulatory Profit</v>
      </c>
      <c r="N8756" s="10" t="str">
        <f t="shared" si="139"/>
        <v>SCHEDULE 2: REPORT ON THE REGULATORY PROFIT | 2a: Regulatory Profit | Regulatory depreciation</v>
      </c>
    </row>
    <row r="8757" spans="1:14" hidden="1">
      <c r="A8757" t="s">
        <v>3</v>
      </c>
      <c r="B8757">
        <v>2011</v>
      </c>
      <c r="C8757" t="s">
        <v>136</v>
      </c>
      <c r="D8757" t="s">
        <v>137</v>
      </c>
      <c r="E8757" t="s">
        <v>81</v>
      </c>
      <c r="F8757" t="s">
        <v>81</v>
      </c>
      <c r="G8757">
        <v>30</v>
      </c>
      <c r="H8757" t="s">
        <v>156</v>
      </c>
      <c r="I8757">
        <v>2011</v>
      </c>
      <c r="J8757" t="s">
        <v>92</v>
      </c>
      <c r="K8757" t="s">
        <v>3260</v>
      </c>
      <c r="L8757">
        <v>24905.283940413548</v>
      </c>
      <c r="M8757" s="10" t="str">
        <f>Data[[#This Row],[schedule]]&amp;" | "&amp;Data[[#This Row],[section]]</f>
        <v>SCHEDULE 2: REPORT ON THE REGULATORY PROFIT | 2a: Regulatory Profit</v>
      </c>
      <c r="N8757" s="10" t="str">
        <f t="shared" si="139"/>
        <v>SCHEDULE 2: REPORT ON THE REGULATORY PROFIT | 2a: Regulatory Profit | Indexed revaluation</v>
      </c>
    </row>
    <row r="8758" spans="1:14" hidden="1">
      <c r="A8758" t="s">
        <v>3</v>
      </c>
      <c r="B8758">
        <v>2011</v>
      </c>
      <c r="C8758" t="s">
        <v>136</v>
      </c>
      <c r="D8758" t="s">
        <v>137</v>
      </c>
      <c r="E8758" t="s">
        <v>81</v>
      </c>
      <c r="F8758" t="s">
        <v>81</v>
      </c>
      <c r="G8758">
        <v>31</v>
      </c>
      <c r="H8758" t="s">
        <v>157</v>
      </c>
      <c r="I8758">
        <v>2011</v>
      </c>
      <c r="J8758" t="s">
        <v>92</v>
      </c>
      <c r="K8758" t="s">
        <v>3262</v>
      </c>
      <c r="L8758">
        <v>50523.358707906351</v>
      </c>
      <c r="M8758" s="10" t="str">
        <f>Data[[#This Row],[schedule]]&amp;" | "&amp;Data[[#This Row],[section]]</f>
        <v>SCHEDULE 2: REPORT ON THE REGULATORY PROFIT | 2a: Regulatory Profit</v>
      </c>
      <c r="N8758" s="10" t="str">
        <f t="shared" si="139"/>
        <v>SCHEDULE 2: REPORT ON THE REGULATORY PROFIT | 2a: Regulatory Profit | Non-indexed revaluation</v>
      </c>
    </row>
    <row r="8759" spans="1:14" hidden="1">
      <c r="A8759" t="s">
        <v>3</v>
      </c>
      <c r="B8759">
        <v>2011</v>
      </c>
      <c r="C8759" t="s">
        <v>136</v>
      </c>
      <c r="D8759" t="s">
        <v>137</v>
      </c>
      <c r="E8759" t="s">
        <v>81</v>
      </c>
      <c r="F8759" t="s">
        <v>81</v>
      </c>
      <c r="G8759">
        <v>32</v>
      </c>
      <c r="H8759" t="s">
        <v>158</v>
      </c>
      <c r="I8759">
        <v>2011</v>
      </c>
      <c r="J8759" t="s">
        <v>92</v>
      </c>
      <c r="K8759" t="s">
        <v>3173</v>
      </c>
      <c r="L8759">
        <v>75428.642648319888</v>
      </c>
      <c r="M8759" s="10" t="str">
        <f>Data[[#This Row],[schedule]]&amp;" | "&amp;Data[[#This Row],[section]]</f>
        <v>SCHEDULE 2: REPORT ON THE REGULATORY PROFIT | 2a: Regulatory Profit</v>
      </c>
      <c r="N8759" s="10" t="str">
        <f t="shared" si="139"/>
        <v>SCHEDULE 2: REPORT ON THE REGULATORY PROFIT | 2a: Regulatory Profit | Total revaluations</v>
      </c>
    </row>
    <row r="8760" spans="1:14" hidden="1">
      <c r="A8760" t="s">
        <v>3</v>
      </c>
      <c r="B8760">
        <v>2011</v>
      </c>
      <c r="C8760" t="s">
        <v>136</v>
      </c>
      <c r="D8760" t="s">
        <v>137</v>
      </c>
      <c r="E8760" t="s">
        <v>81</v>
      </c>
      <c r="F8760" t="s">
        <v>81</v>
      </c>
      <c r="G8760">
        <v>34</v>
      </c>
      <c r="H8760" t="s">
        <v>159</v>
      </c>
      <c r="I8760">
        <v>2011</v>
      </c>
      <c r="J8760" t="s">
        <v>92</v>
      </c>
      <c r="K8760" t="s">
        <v>3337</v>
      </c>
      <c r="L8760">
        <v>167066.84666104539</v>
      </c>
      <c r="M8760" s="10" t="str">
        <f>Data[[#This Row],[schedule]]&amp;" | "&amp;Data[[#This Row],[section]]</f>
        <v>SCHEDULE 2: REPORT ON THE REGULATORY PROFIT | 2a: Regulatory Profit</v>
      </c>
      <c r="N8760" s="10" t="str">
        <f t="shared" si="139"/>
        <v>SCHEDULE 2: REPORT ON THE REGULATORY PROFIT | 2a: Regulatory Profit | Regulatory Profit / (Loss) before tax &amp; allowance for long term credit spread</v>
      </c>
    </row>
    <row r="8761" spans="1:14" hidden="1">
      <c r="A8761" t="s">
        <v>3</v>
      </c>
      <c r="B8761">
        <v>2011</v>
      </c>
      <c r="C8761" t="s">
        <v>136</v>
      </c>
      <c r="D8761" t="s">
        <v>137</v>
      </c>
      <c r="E8761" t="s">
        <v>81</v>
      </c>
      <c r="F8761" t="s">
        <v>81</v>
      </c>
      <c r="G8761">
        <v>36</v>
      </c>
      <c r="H8761" t="s">
        <v>160</v>
      </c>
      <c r="I8761">
        <v>2011</v>
      </c>
      <c r="J8761" t="s">
        <v>92</v>
      </c>
      <c r="K8761" t="s">
        <v>3226</v>
      </c>
      <c r="L8761">
        <v>81.723063646248164</v>
      </c>
      <c r="M8761" s="10" t="str">
        <f>Data[[#This Row],[schedule]]&amp;" | "&amp;Data[[#This Row],[section]]</f>
        <v>SCHEDULE 2: REPORT ON THE REGULATORY PROFIT | 2a: Regulatory Profit</v>
      </c>
      <c r="N8761" s="10" t="str">
        <f t="shared" si="139"/>
        <v>SCHEDULE 2: REPORT ON THE REGULATORY PROFIT | 2a: Regulatory Profit | Allowance for long term credit spread</v>
      </c>
    </row>
    <row r="8762" spans="1:14" hidden="1">
      <c r="A8762" t="s">
        <v>3</v>
      </c>
      <c r="B8762">
        <v>2011</v>
      </c>
      <c r="C8762" t="s">
        <v>136</v>
      </c>
      <c r="D8762" t="s">
        <v>137</v>
      </c>
      <c r="E8762" t="s">
        <v>81</v>
      </c>
      <c r="F8762" t="s">
        <v>81</v>
      </c>
      <c r="G8762">
        <v>38</v>
      </c>
      <c r="H8762" t="s">
        <v>161</v>
      </c>
      <c r="I8762">
        <v>2011</v>
      </c>
      <c r="J8762" t="s">
        <v>92</v>
      </c>
      <c r="K8762" t="s">
        <v>3323</v>
      </c>
      <c r="L8762">
        <v>166985.12359739919</v>
      </c>
      <c r="M8762" s="10" t="str">
        <f>Data[[#This Row],[schedule]]&amp;" | "&amp;Data[[#This Row],[section]]</f>
        <v>SCHEDULE 2: REPORT ON THE REGULATORY PROFIT | 2a: Regulatory Profit</v>
      </c>
      <c r="N8762" s="10" t="str">
        <f t="shared" si="139"/>
        <v>SCHEDULE 2: REPORT ON THE REGULATORY PROFIT | 2a: Regulatory Profit | Regulatory Profit / (Loss) before tax</v>
      </c>
    </row>
    <row r="8763" spans="1:14" hidden="1">
      <c r="A8763" t="s">
        <v>3</v>
      </c>
      <c r="B8763">
        <v>2011</v>
      </c>
      <c r="C8763" t="s">
        <v>136</v>
      </c>
      <c r="D8763" t="s">
        <v>137</v>
      </c>
      <c r="E8763" t="s">
        <v>81</v>
      </c>
      <c r="F8763" t="s">
        <v>81</v>
      </c>
      <c r="G8763">
        <v>40</v>
      </c>
      <c r="H8763" t="s">
        <v>162</v>
      </c>
      <c r="I8763">
        <v>2011</v>
      </c>
      <c r="J8763" t="s">
        <v>92</v>
      </c>
      <c r="K8763" t="s">
        <v>3178</v>
      </c>
      <c r="L8763">
        <v>25009.681577845109</v>
      </c>
      <c r="M8763" s="10" t="str">
        <f>Data[[#This Row],[schedule]]&amp;" | "&amp;Data[[#This Row],[section]]</f>
        <v>SCHEDULE 2: REPORT ON THE REGULATORY PROFIT | 2a: Regulatory Profit</v>
      </c>
      <c r="N8763" s="10" t="str">
        <f t="shared" si="139"/>
        <v>SCHEDULE 2: REPORT ON THE REGULATORY PROFIT | 2a: Regulatory Profit | Regulatory tax allowance</v>
      </c>
    </row>
    <row r="8764" spans="1:14" hidden="1">
      <c r="A8764" t="s">
        <v>3</v>
      </c>
      <c r="B8764">
        <v>2011</v>
      </c>
      <c r="C8764" t="s">
        <v>136</v>
      </c>
      <c r="D8764" t="s">
        <v>137</v>
      </c>
      <c r="E8764" t="s">
        <v>81</v>
      </c>
      <c r="F8764" t="s">
        <v>81</v>
      </c>
      <c r="G8764">
        <v>42</v>
      </c>
      <c r="H8764" t="s">
        <v>163</v>
      </c>
      <c r="I8764">
        <v>2011</v>
      </c>
      <c r="J8764" t="s">
        <v>92</v>
      </c>
      <c r="K8764" t="s">
        <v>773</v>
      </c>
      <c r="L8764">
        <v>141975.44201955409</v>
      </c>
      <c r="M8764" s="10" t="str">
        <f>Data[[#This Row],[schedule]]&amp;" | "&amp;Data[[#This Row],[section]]</f>
        <v>SCHEDULE 2: REPORT ON THE REGULATORY PROFIT | 2a: Regulatory Profit</v>
      </c>
      <c r="N8764" s="10" t="str">
        <f t="shared" si="139"/>
        <v xml:space="preserve">SCHEDULE 2: REPORT ON THE REGULATORY PROFIT | 2a: Regulatory Profit | Regulatory Profit / (Loss) </v>
      </c>
    </row>
    <row r="8765" spans="1:14" hidden="1">
      <c r="A8765" t="s">
        <v>3</v>
      </c>
      <c r="B8765">
        <v>2011</v>
      </c>
      <c r="C8765" t="s">
        <v>136</v>
      </c>
      <c r="D8765" t="s">
        <v>138</v>
      </c>
      <c r="E8765" t="s">
        <v>81</v>
      </c>
      <c r="F8765" t="s">
        <v>81</v>
      </c>
      <c r="G8765">
        <v>88</v>
      </c>
      <c r="H8765" t="s">
        <v>164</v>
      </c>
      <c r="I8765">
        <v>2011</v>
      </c>
      <c r="J8765" t="s">
        <v>92</v>
      </c>
      <c r="K8765" t="s">
        <v>458</v>
      </c>
      <c r="L8765">
        <v>0</v>
      </c>
      <c r="M8765" s="10" t="str">
        <f>Data[[#This Row],[schedule]]&amp;" | "&amp;Data[[#This Row],[section]]</f>
        <v>SCHEDULE 2: REPORT ON THE REGULATORY PROFIT | 2b(ii): Financial Incentives</v>
      </c>
      <c r="N8765" s="10" t="str">
        <f t="shared" si="139"/>
        <v>SCHEDULE 2: REPORT ON THE REGULATORY PROFIT | 2b(ii): Financial Incentives | Pricing incentives</v>
      </c>
    </row>
    <row r="8766" spans="1:14" hidden="1">
      <c r="A8766" t="s">
        <v>3</v>
      </c>
      <c r="B8766">
        <v>2011</v>
      </c>
      <c r="C8766" t="s">
        <v>136</v>
      </c>
      <c r="D8766" t="s">
        <v>138</v>
      </c>
      <c r="E8766" t="s">
        <v>81</v>
      </c>
      <c r="F8766" t="s">
        <v>81</v>
      </c>
      <c r="G8766">
        <v>89</v>
      </c>
      <c r="H8766" t="s">
        <v>165</v>
      </c>
      <c r="I8766">
        <v>2011</v>
      </c>
      <c r="J8766" t="s">
        <v>92</v>
      </c>
      <c r="K8766" t="s">
        <v>3338</v>
      </c>
      <c r="L8766">
        <v>6709.7853183314292</v>
      </c>
      <c r="M8766" s="10" t="str">
        <f>Data[[#This Row],[schedule]]&amp;" | "&amp;Data[[#This Row],[section]]</f>
        <v>SCHEDULE 2: REPORT ON THE REGULATORY PROFIT | 2b(ii): Financial Incentives</v>
      </c>
      <c r="N8766" s="10" t="str">
        <f t="shared" si="139"/>
        <v>SCHEDULE 2: REPORT ON THE REGULATORY PROFIT | 2b(ii): Financial Incentives | Other incentives</v>
      </c>
    </row>
    <row r="8767" spans="1:14" hidden="1">
      <c r="A8767" t="s">
        <v>3</v>
      </c>
      <c r="B8767">
        <v>2011</v>
      </c>
      <c r="C8767" t="s">
        <v>136</v>
      </c>
      <c r="D8767" t="s">
        <v>138</v>
      </c>
      <c r="E8767" t="s">
        <v>81</v>
      </c>
      <c r="F8767" t="s">
        <v>81</v>
      </c>
      <c r="G8767">
        <v>90</v>
      </c>
      <c r="H8767" t="s">
        <v>166</v>
      </c>
      <c r="I8767">
        <v>2011</v>
      </c>
      <c r="J8767" t="s">
        <v>92</v>
      </c>
      <c r="K8767" t="s">
        <v>3338</v>
      </c>
      <c r="L8767">
        <v>6709.7853183314292</v>
      </c>
      <c r="M8767" s="10" t="str">
        <f>Data[[#This Row],[schedule]]&amp;" | "&amp;Data[[#This Row],[section]]</f>
        <v>SCHEDULE 2: REPORT ON THE REGULATORY PROFIT | 2b(ii): Financial Incentives</v>
      </c>
      <c r="N8767" s="10" t="str">
        <f t="shared" si="139"/>
        <v>SCHEDULE 2: REPORT ON THE REGULATORY PROFIT | 2b(ii): Financial Incentives | Total financial incentives</v>
      </c>
    </row>
    <row r="8768" spans="1:14" hidden="1">
      <c r="A8768" t="s">
        <v>3</v>
      </c>
      <c r="B8768">
        <v>2011</v>
      </c>
      <c r="C8768" t="s">
        <v>136</v>
      </c>
      <c r="D8768" t="s">
        <v>139</v>
      </c>
      <c r="E8768" t="s">
        <v>81</v>
      </c>
      <c r="F8768" t="s">
        <v>81</v>
      </c>
      <c r="G8768">
        <v>93</v>
      </c>
      <c r="H8768" t="s">
        <v>167</v>
      </c>
      <c r="I8768">
        <v>2011</v>
      </c>
      <c r="J8768" t="s">
        <v>92</v>
      </c>
      <c r="K8768" t="s">
        <v>3339</v>
      </c>
      <c r="L8768">
        <v>3189.21281826006</v>
      </c>
      <c r="M8768" s="10" t="str">
        <f>Data[[#This Row],[schedule]]&amp;" | "&amp;Data[[#This Row],[section]]</f>
        <v>SCHEDULE 2: REPORT ON THE REGULATORY PROFIT | 2b(iii): Rates and Levy Costs</v>
      </c>
      <c r="N8768" s="10" t="str">
        <f t="shared" si="139"/>
        <v>SCHEDULE 2: REPORT ON THE REGULATORY PROFIT | 2b(iii): Rates and Levy Costs | Rates and levy costs</v>
      </c>
    </row>
    <row r="8769" spans="1:14" hidden="1">
      <c r="A8769" t="s">
        <v>3</v>
      </c>
      <c r="B8769">
        <v>2011</v>
      </c>
      <c r="C8769" t="s">
        <v>136</v>
      </c>
      <c r="D8769" t="s">
        <v>140</v>
      </c>
      <c r="E8769" t="s">
        <v>81</v>
      </c>
      <c r="F8769" t="s">
        <v>81</v>
      </c>
      <c r="G8769">
        <v>96</v>
      </c>
      <c r="H8769" t="s">
        <v>168</v>
      </c>
      <c r="I8769">
        <v>2011</v>
      </c>
      <c r="J8769" t="s">
        <v>92</v>
      </c>
      <c r="K8769" t="s">
        <v>458</v>
      </c>
      <c r="L8769">
        <v>0</v>
      </c>
      <c r="M8769" s="10" t="str">
        <f>Data[[#This Row],[schedule]]&amp;" | "&amp;Data[[#This Row],[section]]</f>
        <v>SCHEDULE 2: REPORT ON THE REGULATORY PROFIT | 2b(iv): Merger and Acquisition Expenses</v>
      </c>
      <c r="N8769" s="10" t="str">
        <f t="shared" si="139"/>
        <v>SCHEDULE 2: REPORT ON THE REGULATORY PROFIT | 2b(iv): Merger and Acquisition Expenses | Merger and acquisition expenses</v>
      </c>
    </row>
    <row r="8770" spans="1:14" hidden="1">
      <c r="A8770" t="s">
        <v>3</v>
      </c>
      <c r="B8770">
        <v>2011</v>
      </c>
      <c r="C8770" t="s">
        <v>104</v>
      </c>
      <c r="D8770" t="s">
        <v>105</v>
      </c>
      <c r="E8770" t="s">
        <v>101</v>
      </c>
      <c r="F8770" t="s">
        <v>81</v>
      </c>
      <c r="G8770">
        <v>9</v>
      </c>
      <c r="H8770" t="s">
        <v>109</v>
      </c>
      <c r="I8770">
        <v>2009</v>
      </c>
      <c r="J8770" t="s">
        <v>92</v>
      </c>
      <c r="K8770" t="s">
        <v>81</v>
      </c>
      <c r="M8770" s="10" t="str">
        <f>Data[[#This Row],[schedule]]&amp;" | "&amp;Data[[#This Row],[section]]</f>
        <v>SCHEDULE 1: REPORT ON RETURN ON INVESTMENT | 1a: Return on Investment</v>
      </c>
      <c r="N8770" s="10" t="str">
        <f t="shared" si="139"/>
        <v>SCHEDULE 1: REPORT ON RETURN ON INVESTMENT | 1a: Return on Investment | By category | Regulatory profit / (loss)</v>
      </c>
    </row>
    <row r="8771" spans="1:14" hidden="1">
      <c r="A8771" t="s">
        <v>3</v>
      </c>
      <c r="B8771">
        <v>2011</v>
      </c>
      <c r="C8771" t="s">
        <v>104</v>
      </c>
      <c r="D8771" t="s">
        <v>105</v>
      </c>
      <c r="E8771" t="s">
        <v>101</v>
      </c>
      <c r="F8771" t="s">
        <v>81</v>
      </c>
      <c r="G8771">
        <v>9</v>
      </c>
      <c r="H8771" t="s">
        <v>109</v>
      </c>
      <c r="I8771">
        <v>2010</v>
      </c>
      <c r="J8771" t="s">
        <v>92</v>
      </c>
      <c r="K8771" t="s">
        <v>81</v>
      </c>
      <c r="M8771" s="10" t="str">
        <f>Data[[#This Row],[schedule]]&amp;" | "&amp;Data[[#This Row],[section]]</f>
        <v>SCHEDULE 1: REPORT ON RETURN ON INVESTMENT | 1a: Return on Investment</v>
      </c>
      <c r="N8771" s="10" t="str">
        <f t="shared" si="139"/>
        <v>SCHEDULE 1: REPORT ON RETURN ON INVESTMENT | 1a: Return on Investment | By category | Regulatory profit / (loss)</v>
      </c>
    </row>
    <row r="8772" spans="1:14" hidden="1">
      <c r="A8772" t="s">
        <v>3</v>
      </c>
      <c r="B8772">
        <v>2011</v>
      </c>
      <c r="C8772" t="s">
        <v>104</v>
      </c>
      <c r="D8772" t="s">
        <v>105</v>
      </c>
      <c r="E8772" t="s">
        <v>101</v>
      </c>
      <c r="F8772" t="s">
        <v>81</v>
      </c>
      <c r="G8772">
        <v>9</v>
      </c>
      <c r="H8772" t="s">
        <v>109</v>
      </c>
      <c r="I8772">
        <v>2011</v>
      </c>
      <c r="J8772" t="s">
        <v>92</v>
      </c>
      <c r="K8772" t="s">
        <v>773</v>
      </c>
      <c r="L8772">
        <v>141975.44201955409</v>
      </c>
      <c r="M8772" s="10" t="str">
        <f>Data[[#This Row],[schedule]]&amp;" | "&amp;Data[[#This Row],[section]]</f>
        <v>SCHEDULE 1: REPORT ON RETURN ON INVESTMENT | 1a: Return on Investment</v>
      </c>
      <c r="N8772" s="10" t="str">
        <f t="shared" si="139"/>
        <v>SCHEDULE 1: REPORT ON RETURN ON INVESTMENT | 1a: Return on Investment | By category | Regulatory profit / (loss)</v>
      </c>
    </row>
    <row r="8773" spans="1:14" hidden="1">
      <c r="A8773" t="s">
        <v>3</v>
      </c>
      <c r="B8773">
        <v>2011</v>
      </c>
      <c r="C8773" t="s">
        <v>104</v>
      </c>
      <c r="D8773" t="s">
        <v>105</v>
      </c>
      <c r="E8773" t="s">
        <v>101</v>
      </c>
      <c r="F8773" t="s">
        <v>81</v>
      </c>
      <c r="G8773">
        <v>10</v>
      </c>
      <c r="H8773" t="s">
        <v>110</v>
      </c>
      <c r="I8773">
        <v>2009</v>
      </c>
      <c r="J8773" t="s">
        <v>92</v>
      </c>
      <c r="K8773" t="s">
        <v>81</v>
      </c>
      <c r="M8773" s="10" t="str">
        <f>Data[[#This Row],[schedule]]&amp;" | "&amp;Data[[#This Row],[section]]</f>
        <v>SCHEDULE 1: REPORT ON RETURN ON INVESTMENT | 1a: Return on Investment</v>
      </c>
      <c r="N8773" s="10" t="str">
        <f t="shared" si="139"/>
        <v>SCHEDULE 1: REPORT ON RETURN ON INVESTMENT | 1a: Return on Investment | By category | Notional interest tax shield</v>
      </c>
    </row>
    <row r="8774" spans="1:14" hidden="1">
      <c r="A8774" t="s">
        <v>3</v>
      </c>
      <c r="B8774">
        <v>2011</v>
      </c>
      <c r="C8774" t="s">
        <v>104</v>
      </c>
      <c r="D8774" t="s">
        <v>105</v>
      </c>
      <c r="E8774" t="s">
        <v>101</v>
      </c>
      <c r="F8774" t="s">
        <v>81</v>
      </c>
      <c r="G8774">
        <v>10</v>
      </c>
      <c r="H8774" t="s">
        <v>110</v>
      </c>
      <c r="I8774">
        <v>2010</v>
      </c>
      <c r="J8774" t="s">
        <v>92</v>
      </c>
      <c r="K8774" t="s">
        <v>81</v>
      </c>
      <c r="M8774" s="10" t="str">
        <f>Data[[#This Row],[schedule]]&amp;" | "&amp;Data[[#This Row],[section]]</f>
        <v>SCHEDULE 1: REPORT ON RETURN ON INVESTMENT | 1a: Return on Investment</v>
      </c>
      <c r="N8774" s="10" t="str">
        <f t="shared" si="139"/>
        <v>SCHEDULE 1: REPORT ON RETURN ON INVESTMENT | 1a: Return on Investment | By category | Notional interest tax shield</v>
      </c>
    </row>
    <row r="8775" spans="1:14" hidden="1">
      <c r="A8775" t="s">
        <v>3</v>
      </c>
      <c r="B8775">
        <v>2011</v>
      </c>
      <c r="C8775" t="s">
        <v>104</v>
      </c>
      <c r="D8775" t="s">
        <v>105</v>
      </c>
      <c r="E8775" t="s">
        <v>101</v>
      </c>
      <c r="F8775" t="s">
        <v>81</v>
      </c>
      <c r="G8775">
        <v>10</v>
      </c>
      <c r="H8775" t="s">
        <v>110</v>
      </c>
      <c r="I8775">
        <v>2011</v>
      </c>
      <c r="J8775" t="s">
        <v>92</v>
      </c>
      <c r="K8775" t="s">
        <v>776</v>
      </c>
      <c r="L8775">
        <v>3913.599600058918</v>
      </c>
      <c r="M8775" s="10" t="str">
        <f>Data[[#This Row],[schedule]]&amp;" | "&amp;Data[[#This Row],[section]]</f>
        <v>SCHEDULE 1: REPORT ON RETURN ON INVESTMENT | 1a: Return on Investment</v>
      </c>
      <c r="N8775" s="10" t="str">
        <f t="shared" si="139"/>
        <v>SCHEDULE 1: REPORT ON RETURN ON INVESTMENT | 1a: Return on Investment | By category | Notional interest tax shield</v>
      </c>
    </row>
    <row r="8776" spans="1:14" hidden="1">
      <c r="A8776" t="s">
        <v>3</v>
      </c>
      <c r="B8776">
        <v>2011</v>
      </c>
      <c r="C8776" t="s">
        <v>104</v>
      </c>
      <c r="D8776" t="s">
        <v>105</v>
      </c>
      <c r="E8776" t="s">
        <v>101</v>
      </c>
      <c r="F8776" t="s">
        <v>81</v>
      </c>
      <c r="G8776">
        <v>11</v>
      </c>
      <c r="H8776" t="s">
        <v>111</v>
      </c>
      <c r="I8776">
        <v>2009</v>
      </c>
      <c r="J8776" t="s">
        <v>92</v>
      </c>
      <c r="K8776" t="s">
        <v>81</v>
      </c>
      <c r="M8776" s="10" t="str">
        <f>Data[[#This Row],[schedule]]&amp;" | "&amp;Data[[#This Row],[section]]</f>
        <v>SCHEDULE 1: REPORT ON RETURN ON INVESTMENT | 1a: Return on Investment</v>
      </c>
      <c r="N8776" s="10" t="str">
        <f t="shared" si="139"/>
        <v>SCHEDULE 1: REPORT ON RETURN ON INVESTMENT | 1a: Return on Investment | By category | Adjusted regulatory profit</v>
      </c>
    </row>
    <row r="8777" spans="1:14" hidden="1">
      <c r="A8777" t="s">
        <v>3</v>
      </c>
      <c r="B8777">
        <v>2011</v>
      </c>
      <c r="C8777" t="s">
        <v>104</v>
      </c>
      <c r="D8777" t="s">
        <v>105</v>
      </c>
      <c r="E8777" t="s">
        <v>101</v>
      </c>
      <c r="F8777" t="s">
        <v>81</v>
      </c>
      <c r="G8777">
        <v>11</v>
      </c>
      <c r="H8777" t="s">
        <v>111</v>
      </c>
      <c r="I8777">
        <v>2010</v>
      </c>
      <c r="J8777" t="s">
        <v>92</v>
      </c>
      <c r="K8777" t="s">
        <v>81</v>
      </c>
      <c r="M8777" s="10" t="str">
        <f>Data[[#This Row],[schedule]]&amp;" | "&amp;Data[[#This Row],[section]]</f>
        <v>SCHEDULE 1: REPORT ON RETURN ON INVESTMENT | 1a: Return on Investment</v>
      </c>
      <c r="N8777" s="10" t="str">
        <f t="shared" si="139"/>
        <v>SCHEDULE 1: REPORT ON RETURN ON INVESTMENT | 1a: Return on Investment | By category | Adjusted regulatory profit</v>
      </c>
    </row>
    <row r="8778" spans="1:14" hidden="1">
      <c r="A8778" t="s">
        <v>3</v>
      </c>
      <c r="B8778">
        <v>2011</v>
      </c>
      <c r="C8778" t="s">
        <v>104</v>
      </c>
      <c r="D8778" t="s">
        <v>105</v>
      </c>
      <c r="E8778" t="s">
        <v>101</v>
      </c>
      <c r="F8778" t="s">
        <v>81</v>
      </c>
      <c r="G8778">
        <v>11</v>
      </c>
      <c r="H8778" t="s">
        <v>111</v>
      </c>
      <c r="I8778">
        <v>2011</v>
      </c>
      <c r="J8778" t="s">
        <v>92</v>
      </c>
      <c r="K8778" t="s">
        <v>779</v>
      </c>
      <c r="L8778">
        <v>138061.84241949519</v>
      </c>
      <c r="M8778" s="10" t="str">
        <f>Data[[#This Row],[schedule]]&amp;" | "&amp;Data[[#This Row],[section]]</f>
        <v>SCHEDULE 1: REPORT ON RETURN ON INVESTMENT | 1a: Return on Investment</v>
      </c>
      <c r="N8778" s="10" t="str">
        <f t="shared" si="139"/>
        <v>SCHEDULE 1: REPORT ON RETURN ON INVESTMENT | 1a: Return on Investment | By category | Adjusted regulatory profit</v>
      </c>
    </row>
    <row r="8779" spans="1:14" hidden="1">
      <c r="A8779" t="s">
        <v>3</v>
      </c>
      <c r="B8779">
        <v>2011</v>
      </c>
      <c r="C8779" t="s">
        <v>104</v>
      </c>
      <c r="D8779" t="s">
        <v>105</v>
      </c>
      <c r="E8779" t="s">
        <v>101</v>
      </c>
      <c r="F8779" t="s">
        <v>81</v>
      </c>
      <c r="G8779">
        <v>12</v>
      </c>
      <c r="H8779" t="s">
        <v>112</v>
      </c>
      <c r="I8779">
        <v>2009</v>
      </c>
      <c r="J8779" t="s">
        <v>92</v>
      </c>
      <c r="K8779" t="s">
        <v>81</v>
      </c>
      <c r="M8779" s="10" t="str">
        <f>Data[[#This Row],[schedule]]&amp;" | "&amp;Data[[#This Row],[section]]</f>
        <v>SCHEDULE 1: REPORT ON RETURN ON INVESTMENT | 1a: Return on Investment</v>
      </c>
      <c r="N8779" s="10" t="str">
        <f t="shared" si="139"/>
        <v xml:space="preserve">SCHEDULE 1: REPORT ON RETURN ON INVESTMENT | 1a: Return on Investment | By category | Regulatory investment value </v>
      </c>
    </row>
    <row r="8780" spans="1:14" hidden="1">
      <c r="A8780" t="s">
        <v>3</v>
      </c>
      <c r="B8780">
        <v>2011</v>
      </c>
      <c r="C8780" t="s">
        <v>104</v>
      </c>
      <c r="D8780" t="s">
        <v>105</v>
      </c>
      <c r="E8780" t="s">
        <v>101</v>
      </c>
      <c r="F8780" t="s">
        <v>81</v>
      </c>
      <c r="G8780">
        <v>12</v>
      </c>
      <c r="H8780" t="s">
        <v>112</v>
      </c>
      <c r="I8780">
        <v>2010</v>
      </c>
      <c r="J8780" t="s">
        <v>92</v>
      </c>
      <c r="K8780" t="s">
        <v>81</v>
      </c>
      <c r="M8780" s="10" t="str">
        <f>Data[[#This Row],[schedule]]&amp;" | "&amp;Data[[#This Row],[section]]</f>
        <v>SCHEDULE 1: REPORT ON RETURN ON INVESTMENT | 1a: Return on Investment</v>
      </c>
      <c r="N8780" s="10" t="str">
        <f t="shared" si="139"/>
        <v xml:space="preserve">SCHEDULE 1: REPORT ON RETURN ON INVESTMENT | 1a: Return on Investment | By category | Regulatory investment value </v>
      </c>
    </row>
    <row r="8781" spans="1:14" hidden="1">
      <c r="A8781" t="s">
        <v>3</v>
      </c>
      <c r="B8781">
        <v>2011</v>
      </c>
      <c r="C8781" t="s">
        <v>104</v>
      </c>
      <c r="D8781" t="s">
        <v>105</v>
      </c>
      <c r="E8781" t="s">
        <v>101</v>
      </c>
      <c r="F8781" t="s">
        <v>81</v>
      </c>
      <c r="G8781">
        <v>12</v>
      </c>
      <c r="H8781" t="s">
        <v>112</v>
      </c>
      <c r="I8781">
        <v>2011</v>
      </c>
      <c r="J8781" t="s">
        <v>92</v>
      </c>
      <c r="K8781" t="s">
        <v>782</v>
      </c>
      <c r="L8781">
        <v>1091750.6254693819</v>
      </c>
      <c r="M8781" s="10" t="str">
        <f>Data[[#This Row],[schedule]]&amp;" | "&amp;Data[[#This Row],[section]]</f>
        <v>SCHEDULE 1: REPORT ON RETURN ON INVESTMENT | 1a: Return on Investment</v>
      </c>
      <c r="N8781" s="10" t="str">
        <f t="shared" si="139"/>
        <v xml:space="preserve">SCHEDULE 1: REPORT ON RETURN ON INVESTMENT | 1a: Return on Investment | By category | Regulatory investment value </v>
      </c>
    </row>
    <row r="8782" spans="1:14" hidden="1">
      <c r="A8782" t="s">
        <v>3</v>
      </c>
      <c r="B8782">
        <v>2011</v>
      </c>
      <c r="C8782" t="s">
        <v>104</v>
      </c>
      <c r="D8782" t="s">
        <v>105</v>
      </c>
      <c r="E8782" t="s">
        <v>101</v>
      </c>
      <c r="F8782" t="s">
        <v>81</v>
      </c>
      <c r="G8782">
        <v>14</v>
      </c>
      <c r="H8782" t="s">
        <v>113</v>
      </c>
      <c r="I8782">
        <v>2009</v>
      </c>
      <c r="J8782" t="s">
        <v>93</v>
      </c>
      <c r="K8782" t="s">
        <v>81</v>
      </c>
      <c r="M8782" s="10" t="str">
        <f>Data[[#This Row],[schedule]]&amp;" | "&amp;Data[[#This Row],[section]]</f>
        <v>SCHEDULE 1: REPORT ON RETURN ON INVESTMENT | 1a: Return on Investment</v>
      </c>
      <c r="N8782" s="10" t="str">
        <f t="shared" si="139"/>
        <v>SCHEDULE 1: REPORT ON RETURN ON INVESTMENT | 1a: Return on Investment | By category | ROI—comparable to a post tax WACC (%)</v>
      </c>
    </row>
    <row r="8783" spans="1:14" hidden="1">
      <c r="A8783" t="s">
        <v>3</v>
      </c>
      <c r="B8783">
        <v>2011</v>
      </c>
      <c r="C8783" t="s">
        <v>104</v>
      </c>
      <c r="D8783" t="s">
        <v>105</v>
      </c>
      <c r="E8783" t="s">
        <v>101</v>
      </c>
      <c r="F8783" t="s">
        <v>81</v>
      </c>
      <c r="G8783">
        <v>14</v>
      </c>
      <c r="H8783" t="s">
        <v>113</v>
      </c>
      <c r="I8783">
        <v>2010</v>
      </c>
      <c r="J8783" t="s">
        <v>93</v>
      </c>
      <c r="K8783" t="s">
        <v>81</v>
      </c>
      <c r="M8783" s="10" t="str">
        <f>Data[[#This Row],[schedule]]&amp;" | "&amp;Data[[#This Row],[section]]</f>
        <v>SCHEDULE 1: REPORT ON RETURN ON INVESTMENT | 1a: Return on Investment</v>
      </c>
      <c r="N8783" s="10" t="str">
        <f t="shared" si="139"/>
        <v>SCHEDULE 1: REPORT ON RETURN ON INVESTMENT | 1a: Return on Investment | By category | ROI—comparable to a post tax WACC (%)</v>
      </c>
    </row>
    <row r="8784" spans="1:14" hidden="1">
      <c r="A8784" t="s">
        <v>3</v>
      </c>
      <c r="B8784">
        <v>2011</v>
      </c>
      <c r="C8784" t="s">
        <v>104</v>
      </c>
      <c r="D8784" t="s">
        <v>105</v>
      </c>
      <c r="E8784" t="s">
        <v>101</v>
      </c>
      <c r="F8784" t="s">
        <v>81</v>
      </c>
      <c r="G8784">
        <v>14</v>
      </c>
      <c r="H8784" t="s">
        <v>113</v>
      </c>
      <c r="I8784">
        <v>2011</v>
      </c>
      <c r="J8784" t="s">
        <v>93</v>
      </c>
      <c r="K8784" t="s">
        <v>785</v>
      </c>
      <c r="L8784">
        <v>0.12645913746111889</v>
      </c>
      <c r="M8784" s="10" t="str">
        <f>Data[[#This Row],[schedule]]&amp;" | "&amp;Data[[#This Row],[section]]</f>
        <v>SCHEDULE 1: REPORT ON RETURN ON INVESTMENT | 1a: Return on Investment</v>
      </c>
      <c r="N8784" s="10" t="str">
        <f t="shared" si="139"/>
        <v>SCHEDULE 1: REPORT ON RETURN ON INVESTMENT | 1a: Return on Investment | By category | ROI—comparable to a post tax WACC (%)</v>
      </c>
    </row>
    <row r="8785" spans="1:14" hidden="1">
      <c r="A8785" t="s">
        <v>3</v>
      </c>
      <c r="B8785">
        <v>2011</v>
      </c>
      <c r="C8785" t="s">
        <v>104</v>
      </c>
      <c r="D8785" t="s">
        <v>105</v>
      </c>
      <c r="E8785" t="s">
        <v>101</v>
      </c>
      <c r="F8785" t="s">
        <v>81</v>
      </c>
      <c r="G8785">
        <v>15</v>
      </c>
      <c r="H8785" t="s">
        <v>114</v>
      </c>
      <c r="I8785">
        <v>2009</v>
      </c>
      <c r="J8785" t="s">
        <v>93</v>
      </c>
      <c r="K8785" t="s">
        <v>81</v>
      </c>
      <c r="M8785" s="10" t="str">
        <f>Data[[#This Row],[schedule]]&amp;" | "&amp;Data[[#This Row],[section]]</f>
        <v>SCHEDULE 1: REPORT ON RETURN ON INVESTMENT | 1a: Return on Investment</v>
      </c>
      <c r="N8785" s="10" t="str">
        <f t="shared" si="139"/>
        <v>SCHEDULE 1: REPORT ON RETURN ON INVESTMENT | 1a: Return on Investment | By category | Post tax WACC (%)</v>
      </c>
    </row>
    <row r="8786" spans="1:14" hidden="1">
      <c r="A8786" t="s">
        <v>3</v>
      </c>
      <c r="B8786">
        <v>2011</v>
      </c>
      <c r="C8786" t="s">
        <v>104</v>
      </c>
      <c r="D8786" t="s">
        <v>105</v>
      </c>
      <c r="E8786" t="s">
        <v>101</v>
      </c>
      <c r="F8786" t="s">
        <v>81</v>
      </c>
      <c r="G8786">
        <v>15</v>
      </c>
      <c r="H8786" t="s">
        <v>114</v>
      </c>
      <c r="I8786">
        <v>2010</v>
      </c>
      <c r="J8786" t="s">
        <v>93</v>
      </c>
      <c r="K8786" t="s">
        <v>81</v>
      </c>
      <c r="M8786" s="10" t="str">
        <f>Data[[#This Row],[schedule]]&amp;" | "&amp;Data[[#This Row],[section]]</f>
        <v>SCHEDULE 1: REPORT ON RETURN ON INVESTMENT | 1a: Return on Investment</v>
      </c>
      <c r="N8786" s="10" t="str">
        <f t="shared" si="139"/>
        <v>SCHEDULE 1: REPORT ON RETURN ON INVESTMENT | 1a: Return on Investment | By category | Post tax WACC (%)</v>
      </c>
    </row>
    <row r="8787" spans="1:14" hidden="1">
      <c r="A8787" t="s">
        <v>3</v>
      </c>
      <c r="B8787">
        <v>2011</v>
      </c>
      <c r="C8787" t="s">
        <v>104</v>
      </c>
      <c r="D8787" t="s">
        <v>105</v>
      </c>
      <c r="E8787" t="s">
        <v>101</v>
      </c>
      <c r="F8787" t="s">
        <v>81</v>
      </c>
      <c r="G8787">
        <v>15</v>
      </c>
      <c r="H8787" t="s">
        <v>114</v>
      </c>
      <c r="I8787">
        <v>2011</v>
      </c>
      <c r="J8787" t="s">
        <v>93</v>
      </c>
      <c r="K8787" t="s">
        <v>788</v>
      </c>
      <c r="L8787">
        <v>8.0600000000000005E-2</v>
      </c>
      <c r="M8787" s="10" t="str">
        <f>Data[[#This Row],[schedule]]&amp;" | "&amp;Data[[#This Row],[section]]</f>
        <v>SCHEDULE 1: REPORT ON RETURN ON INVESTMENT | 1a: Return on Investment</v>
      </c>
      <c r="N8787" s="10" t="str">
        <f t="shared" si="139"/>
        <v>SCHEDULE 1: REPORT ON RETURN ON INVESTMENT | 1a: Return on Investment | By category | Post tax WACC (%)</v>
      </c>
    </row>
    <row r="8788" spans="1:14" hidden="1">
      <c r="A8788" t="s">
        <v>3</v>
      </c>
      <c r="B8788">
        <v>2011</v>
      </c>
      <c r="C8788" t="s">
        <v>104</v>
      </c>
      <c r="D8788" t="s">
        <v>105</v>
      </c>
      <c r="E8788" t="s">
        <v>101</v>
      </c>
      <c r="F8788" t="s">
        <v>81</v>
      </c>
      <c r="G8788">
        <v>17</v>
      </c>
      <c r="H8788" t="s">
        <v>115</v>
      </c>
      <c r="I8788">
        <v>2009</v>
      </c>
      <c r="J8788" t="s">
        <v>93</v>
      </c>
      <c r="K8788" t="s">
        <v>81</v>
      </c>
      <c r="M8788" s="10" t="str">
        <f>Data[[#This Row],[schedule]]&amp;" | "&amp;Data[[#This Row],[section]]</f>
        <v>SCHEDULE 1: REPORT ON RETURN ON INVESTMENT | 1a: Return on Investment</v>
      </c>
      <c r="N8788" s="10" t="str">
        <f t="shared" si="139"/>
        <v>SCHEDULE 1: REPORT ON RETURN ON INVESTMENT | 1a: Return on Investment | By category | ROI—comparable to a vanilla WACC (%)</v>
      </c>
    </row>
    <row r="8789" spans="1:14" hidden="1">
      <c r="A8789" t="s">
        <v>3</v>
      </c>
      <c r="B8789">
        <v>2011</v>
      </c>
      <c r="C8789" t="s">
        <v>104</v>
      </c>
      <c r="D8789" t="s">
        <v>105</v>
      </c>
      <c r="E8789" t="s">
        <v>101</v>
      </c>
      <c r="F8789" t="s">
        <v>81</v>
      </c>
      <c r="G8789">
        <v>17</v>
      </c>
      <c r="H8789" t="s">
        <v>115</v>
      </c>
      <c r="I8789">
        <v>2010</v>
      </c>
      <c r="J8789" t="s">
        <v>93</v>
      </c>
      <c r="K8789" t="s">
        <v>81</v>
      </c>
      <c r="M8789" s="10" t="str">
        <f>Data[[#This Row],[schedule]]&amp;" | "&amp;Data[[#This Row],[section]]</f>
        <v>SCHEDULE 1: REPORT ON RETURN ON INVESTMENT | 1a: Return on Investment</v>
      </c>
      <c r="N8789" s="10" t="str">
        <f t="shared" ref="N8789:N8852" si="140">SUBSTITUTE(SUBSTITUTE(SUBSTITUTE(C8789&amp;" | "&amp;D8789&amp;" | "&amp;E8789&amp;" | "&amp;F8789&amp;" | "&amp;H8789," |  |  | "," | ")," |  |  | "," | ")," |  | "," | ")</f>
        <v>SCHEDULE 1: REPORT ON RETURN ON INVESTMENT | 1a: Return on Investment | By category | ROI—comparable to a vanilla WACC (%)</v>
      </c>
    </row>
    <row r="8790" spans="1:14" hidden="1">
      <c r="A8790" t="s">
        <v>3</v>
      </c>
      <c r="B8790">
        <v>2011</v>
      </c>
      <c r="C8790" t="s">
        <v>104</v>
      </c>
      <c r="D8790" t="s">
        <v>105</v>
      </c>
      <c r="E8790" t="s">
        <v>101</v>
      </c>
      <c r="F8790" t="s">
        <v>81</v>
      </c>
      <c r="G8790">
        <v>17</v>
      </c>
      <c r="H8790" t="s">
        <v>115</v>
      </c>
      <c r="I8790">
        <v>2011</v>
      </c>
      <c r="J8790" t="s">
        <v>93</v>
      </c>
      <c r="K8790" t="s">
        <v>791</v>
      </c>
      <c r="L8790">
        <v>0.13004383849884571</v>
      </c>
      <c r="M8790" s="10" t="str">
        <f>Data[[#This Row],[schedule]]&amp;" | "&amp;Data[[#This Row],[section]]</f>
        <v>SCHEDULE 1: REPORT ON RETURN ON INVESTMENT | 1a: Return on Investment</v>
      </c>
      <c r="N8790" s="10" t="str">
        <f t="shared" si="140"/>
        <v>SCHEDULE 1: REPORT ON RETURN ON INVESTMENT | 1a: Return on Investment | By category | ROI—comparable to a vanilla WACC (%)</v>
      </c>
    </row>
    <row r="8791" spans="1:14" hidden="1">
      <c r="A8791" t="s">
        <v>3</v>
      </c>
      <c r="B8791">
        <v>2011</v>
      </c>
      <c r="C8791" t="s">
        <v>104</v>
      </c>
      <c r="D8791" t="s">
        <v>105</v>
      </c>
      <c r="E8791" t="s">
        <v>101</v>
      </c>
      <c r="F8791" t="s">
        <v>81</v>
      </c>
      <c r="G8791">
        <v>18</v>
      </c>
      <c r="H8791" t="s">
        <v>116</v>
      </c>
      <c r="I8791">
        <v>2009</v>
      </c>
      <c r="J8791" t="s">
        <v>93</v>
      </c>
      <c r="K8791" t="s">
        <v>81</v>
      </c>
      <c r="M8791" s="10" t="str">
        <f>Data[[#This Row],[schedule]]&amp;" | "&amp;Data[[#This Row],[section]]</f>
        <v>SCHEDULE 1: REPORT ON RETURN ON INVESTMENT | 1a: Return on Investment</v>
      </c>
      <c r="N8791" s="10" t="str">
        <f t="shared" si="140"/>
        <v>SCHEDULE 1: REPORT ON RETURN ON INVESTMENT | 1a: Return on Investment | By category | Vanilla WACC (%)</v>
      </c>
    </row>
    <row r="8792" spans="1:14" hidden="1">
      <c r="A8792" t="s">
        <v>3</v>
      </c>
      <c r="B8792">
        <v>2011</v>
      </c>
      <c r="C8792" t="s">
        <v>104</v>
      </c>
      <c r="D8792" t="s">
        <v>105</v>
      </c>
      <c r="E8792" t="s">
        <v>101</v>
      </c>
      <c r="F8792" t="s">
        <v>81</v>
      </c>
      <c r="G8792">
        <v>18</v>
      </c>
      <c r="H8792" t="s">
        <v>116</v>
      </c>
      <c r="I8792">
        <v>2010</v>
      </c>
      <c r="J8792" t="s">
        <v>93</v>
      </c>
      <c r="K8792" t="s">
        <v>81</v>
      </c>
      <c r="M8792" s="10" t="str">
        <f>Data[[#This Row],[schedule]]&amp;" | "&amp;Data[[#This Row],[section]]</f>
        <v>SCHEDULE 1: REPORT ON RETURN ON INVESTMENT | 1a: Return on Investment</v>
      </c>
      <c r="N8792" s="10" t="str">
        <f t="shared" si="140"/>
        <v>SCHEDULE 1: REPORT ON RETURN ON INVESTMENT | 1a: Return on Investment | By category | Vanilla WACC (%)</v>
      </c>
    </row>
    <row r="8793" spans="1:14" hidden="1">
      <c r="A8793" t="s">
        <v>3</v>
      </c>
      <c r="B8793">
        <v>2011</v>
      </c>
      <c r="C8793" t="s">
        <v>104</v>
      </c>
      <c r="D8793" t="s">
        <v>105</v>
      </c>
      <c r="E8793" t="s">
        <v>101</v>
      </c>
      <c r="F8793" t="s">
        <v>81</v>
      </c>
      <c r="G8793">
        <v>18</v>
      </c>
      <c r="H8793" t="s">
        <v>116</v>
      </c>
      <c r="I8793">
        <v>2011</v>
      </c>
      <c r="J8793" t="s">
        <v>93</v>
      </c>
      <c r="K8793" t="s">
        <v>794</v>
      </c>
      <c r="L8793">
        <v>8.4000000000000005E-2</v>
      </c>
      <c r="M8793" s="10" t="str">
        <f>Data[[#This Row],[schedule]]&amp;" | "&amp;Data[[#This Row],[section]]</f>
        <v>SCHEDULE 1: REPORT ON RETURN ON INVESTMENT | 1a: Return on Investment</v>
      </c>
      <c r="N8793" s="10" t="str">
        <f t="shared" si="140"/>
        <v>SCHEDULE 1: REPORT ON RETURN ON INVESTMENT | 1a: Return on Investment | By category | Vanilla WACC (%)</v>
      </c>
    </row>
    <row r="8794" spans="1:14" hidden="1">
      <c r="A8794" t="s">
        <v>3</v>
      </c>
      <c r="B8794">
        <v>2011</v>
      </c>
      <c r="C8794" t="s">
        <v>104</v>
      </c>
      <c r="D8794" t="s">
        <v>106</v>
      </c>
      <c r="E8794" t="s">
        <v>101</v>
      </c>
      <c r="F8794" t="s">
        <v>81</v>
      </c>
      <c r="G8794">
        <v>57</v>
      </c>
      <c r="H8794" t="s">
        <v>117</v>
      </c>
      <c r="I8794">
        <v>2011</v>
      </c>
      <c r="J8794" t="s">
        <v>92</v>
      </c>
      <c r="K8794" t="s">
        <v>81</v>
      </c>
      <c r="M8794" s="10" t="str">
        <f>Data[[#This Row],[schedule]]&amp;" | "&amp;Data[[#This Row],[section]]</f>
        <v>SCHEDULE 1: REPORT ON RETURN ON INVESTMENT | 1b(i): Deductible Interest and Interest Tax Shield</v>
      </c>
      <c r="N8794" s="10" t="str">
        <f t="shared" si="140"/>
        <v>SCHEDULE 1: REPORT ON RETURN ON INVESTMENT | 1b(i): Deductible Interest and Interest Tax Shield | By category | RAB value - previous year</v>
      </c>
    </row>
    <row r="8795" spans="1:14" hidden="1">
      <c r="A8795" t="s">
        <v>3</v>
      </c>
      <c r="B8795">
        <v>2011</v>
      </c>
      <c r="C8795" t="s">
        <v>104</v>
      </c>
      <c r="D8795" t="s">
        <v>106</v>
      </c>
      <c r="E8795" t="s">
        <v>101</v>
      </c>
      <c r="F8795" t="s">
        <v>81</v>
      </c>
      <c r="G8795">
        <v>57</v>
      </c>
      <c r="H8795" t="s">
        <v>117</v>
      </c>
      <c r="I8795">
        <v>2011</v>
      </c>
      <c r="J8795" t="s">
        <v>92</v>
      </c>
      <c r="K8795" t="s">
        <v>81</v>
      </c>
      <c r="M8795" s="10" t="str">
        <f>Data[[#This Row],[schedule]]&amp;" | "&amp;Data[[#This Row],[section]]</f>
        <v>SCHEDULE 1: REPORT ON RETURN ON INVESTMENT | 1b(i): Deductible Interest and Interest Tax Shield</v>
      </c>
      <c r="N8795" s="10" t="str">
        <f t="shared" si="140"/>
        <v>SCHEDULE 1: REPORT ON RETURN ON INVESTMENT | 1b(i): Deductible Interest and Interest Tax Shield | By category | RAB value - previous year</v>
      </c>
    </row>
    <row r="8796" spans="1:14" hidden="1">
      <c r="A8796" t="s">
        <v>3</v>
      </c>
      <c r="B8796">
        <v>2011</v>
      </c>
      <c r="C8796" t="s">
        <v>104</v>
      </c>
      <c r="D8796" t="s">
        <v>106</v>
      </c>
      <c r="E8796" t="s">
        <v>101</v>
      </c>
      <c r="F8796" t="s">
        <v>81</v>
      </c>
      <c r="G8796">
        <v>57</v>
      </c>
      <c r="H8796" t="s">
        <v>117</v>
      </c>
      <c r="I8796">
        <v>2011</v>
      </c>
      <c r="J8796" t="s">
        <v>92</v>
      </c>
      <c r="K8796" t="s">
        <v>3257</v>
      </c>
      <c r="L8796">
        <v>1082330.7060645809</v>
      </c>
      <c r="M8796" s="10" t="str">
        <f>Data[[#This Row],[schedule]]&amp;" | "&amp;Data[[#This Row],[section]]</f>
        <v>SCHEDULE 1: REPORT ON RETURN ON INVESTMENT | 1b(i): Deductible Interest and Interest Tax Shield</v>
      </c>
      <c r="N8796" s="10" t="str">
        <f t="shared" si="140"/>
        <v>SCHEDULE 1: REPORT ON RETURN ON INVESTMENT | 1b(i): Deductible Interest and Interest Tax Shield | By category | RAB value - previous year</v>
      </c>
    </row>
    <row r="8797" spans="1:14" hidden="1">
      <c r="A8797" t="s">
        <v>3</v>
      </c>
      <c r="B8797">
        <v>2011</v>
      </c>
      <c r="C8797" t="s">
        <v>104</v>
      </c>
      <c r="D8797" t="s">
        <v>106</v>
      </c>
      <c r="E8797" t="s">
        <v>101</v>
      </c>
      <c r="F8797" t="s">
        <v>81</v>
      </c>
      <c r="G8797">
        <v>58</v>
      </c>
      <c r="H8797" t="s">
        <v>118</v>
      </c>
      <c r="I8797">
        <v>2011</v>
      </c>
      <c r="J8797" t="s">
        <v>93</v>
      </c>
      <c r="K8797" t="s">
        <v>81</v>
      </c>
      <c r="M8797" s="10" t="str">
        <f>Data[[#This Row],[schedule]]&amp;" | "&amp;Data[[#This Row],[section]]</f>
        <v>SCHEDULE 1: REPORT ON RETURN ON INVESTMENT | 1b(i): Deductible Interest and Interest Tax Shield</v>
      </c>
      <c r="N8797" s="10" t="str">
        <f t="shared" si="140"/>
        <v>SCHEDULE 1: REPORT ON RETURN ON INVESTMENT | 1b(i): Deductible Interest and Interest Tax Shield | By category | Debt leverage assumption (%)</v>
      </c>
    </row>
    <row r="8798" spans="1:14" hidden="1">
      <c r="A8798" t="s">
        <v>3</v>
      </c>
      <c r="B8798">
        <v>2011</v>
      </c>
      <c r="C8798" t="s">
        <v>104</v>
      </c>
      <c r="D8798" t="s">
        <v>106</v>
      </c>
      <c r="E8798" t="s">
        <v>101</v>
      </c>
      <c r="F8798" t="s">
        <v>81</v>
      </c>
      <c r="G8798">
        <v>58</v>
      </c>
      <c r="H8798" t="s">
        <v>118</v>
      </c>
      <c r="I8798">
        <v>2011</v>
      </c>
      <c r="J8798" t="s">
        <v>93</v>
      </c>
      <c r="K8798" t="s">
        <v>81</v>
      </c>
      <c r="M8798" s="10" t="str">
        <f>Data[[#This Row],[schedule]]&amp;" | "&amp;Data[[#This Row],[section]]</f>
        <v>SCHEDULE 1: REPORT ON RETURN ON INVESTMENT | 1b(i): Deductible Interest and Interest Tax Shield</v>
      </c>
      <c r="N8798" s="10" t="str">
        <f t="shared" si="140"/>
        <v>SCHEDULE 1: REPORT ON RETURN ON INVESTMENT | 1b(i): Deductible Interest and Interest Tax Shield | By category | Debt leverage assumption (%)</v>
      </c>
    </row>
    <row r="8799" spans="1:14" hidden="1">
      <c r="A8799" t="s">
        <v>3</v>
      </c>
      <c r="B8799">
        <v>2011</v>
      </c>
      <c r="C8799" t="s">
        <v>104</v>
      </c>
      <c r="D8799" t="s">
        <v>106</v>
      </c>
      <c r="E8799" t="s">
        <v>101</v>
      </c>
      <c r="F8799" t="s">
        <v>81</v>
      </c>
      <c r="G8799">
        <v>58</v>
      </c>
      <c r="H8799" t="s">
        <v>118</v>
      </c>
      <c r="I8799">
        <v>2011</v>
      </c>
      <c r="J8799" t="s">
        <v>93</v>
      </c>
      <c r="K8799" t="s">
        <v>798</v>
      </c>
      <c r="L8799">
        <v>0.17</v>
      </c>
      <c r="M8799" s="10" t="str">
        <f>Data[[#This Row],[schedule]]&amp;" | "&amp;Data[[#This Row],[section]]</f>
        <v>SCHEDULE 1: REPORT ON RETURN ON INVESTMENT | 1b(i): Deductible Interest and Interest Tax Shield</v>
      </c>
      <c r="N8799" s="10" t="str">
        <f t="shared" si="140"/>
        <v>SCHEDULE 1: REPORT ON RETURN ON INVESTMENT | 1b(i): Deductible Interest and Interest Tax Shield | By category | Debt leverage assumption (%)</v>
      </c>
    </row>
    <row r="8800" spans="1:14" hidden="1">
      <c r="A8800" t="s">
        <v>3</v>
      </c>
      <c r="B8800">
        <v>2011</v>
      </c>
      <c r="C8800" t="s">
        <v>104</v>
      </c>
      <c r="D8800" t="s">
        <v>106</v>
      </c>
      <c r="E8800" t="s">
        <v>101</v>
      </c>
      <c r="F8800" t="s">
        <v>81</v>
      </c>
      <c r="G8800">
        <v>59</v>
      </c>
      <c r="H8800" t="s">
        <v>119</v>
      </c>
      <c r="I8800">
        <v>2011</v>
      </c>
      <c r="J8800" t="s">
        <v>93</v>
      </c>
      <c r="K8800" t="s">
        <v>81</v>
      </c>
      <c r="M8800" s="10" t="str">
        <f>Data[[#This Row],[schedule]]&amp;" | "&amp;Data[[#This Row],[section]]</f>
        <v>SCHEDULE 1: REPORT ON RETURN ON INVESTMENT | 1b(i): Deductible Interest and Interest Tax Shield</v>
      </c>
      <c r="N8800" s="10" t="str">
        <f t="shared" si="140"/>
        <v>SCHEDULE 1: REPORT ON RETURN ON INVESTMENT | 1b(i): Deductible Interest and Interest Tax Shield | By category | Cost of debt assumption (%)</v>
      </c>
    </row>
    <row r="8801" spans="1:14" hidden="1">
      <c r="A8801" t="s">
        <v>3</v>
      </c>
      <c r="B8801">
        <v>2011</v>
      </c>
      <c r="C8801" t="s">
        <v>104</v>
      </c>
      <c r="D8801" t="s">
        <v>106</v>
      </c>
      <c r="E8801" t="s">
        <v>101</v>
      </c>
      <c r="F8801" t="s">
        <v>81</v>
      </c>
      <c r="G8801">
        <v>59</v>
      </c>
      <c r="H8801" t="s">
        <v>119</v>
      </c>
      <c r="I8801">
        <v>2011</v>
      </c>
      <c r="J8801" t="s">
        <v>93</v>
      </c>
      <c r="K8801" t="s">
        <v>81</v>
      </c>
      <c r="M8801" s="10" t="str">
        <f>Data[[#This Row],[schedule]]&amp;" | "&amp;Data[[#This Row],[section]]</f>
        <v>SCHEDULE 1: REPORT ON RETURN ON INVESTMENT | 1b(i): Deductible Interest and Interest Tax Shield</v>
      </c>
      <c r="N8801" s="10" t="str">
        <f t="shared" si="140"/>
        <v>SCHEDULE 1: REPORT ON RETURN ON INVESTMENT | 1b(i): Deductible Interest and Interest Tax Shield | By category | Cost of debt assumption (%)</v>
      </c>
    </row>
    <row r="8802" spans="1:14" hidden="1">
      <c r="A8802" t="s">
        <v>3</v>
      </c>
      <c r="B8802">
        <v>2011</v>
      </c>
      <c r="C8802" t="s">
        <v>104</v>
      </c>
      <c r="D8802" t="s">
        <v>106</v>
      </c>
      <c r="E8802" t="s">
        <v>101</v>
      </c>
      <c r="F8802" t="s">
        <v>81</v>
      </c>
      <c r="G8802">
        <v>59</v>
      </c>
      <c r="H8802" t="s">
        <v>119</v>
      </c>
      <c r="I8802">
        <v>2011</v>
      </c>
      <c r="J8802" t="s">
        <v>93</v>
      </c>
      <c r="K8802" t="s">
        <v>4960</v>
      </c>
      <c r="L8802">
        <v>7.0900000000000005E-2</v>
      </c>
      <c r="M8802" s="10" t="str">
        <f>Data[[#This Row],[schedule]]&amp;" | "&amp;Data[[#This Row],[section]]</f>
        <v>SCHEDULE 1: REPORT ON RETURN ON INVESTMENT | 1b(i): Deductible Interest and Interest Tax Shield</v>
      </c>
      <c r="N8802" s="10" t="str">
        <f t="shared" si="140"/>
        <v>SCHEDULE 1: REPORT ON RETURN ON INVESTMENT | 1b(i): Deductible Interest and Interest Tax Shield | By category | Cost of debt assumption (%)</v>
      </c>
    </row>
    <row r="8803" spans="1:14" hidden="1">
      <c r="A8803" t="s">
        <v>3</v>
      </c>
      <c r="B8803">
        <v>2011</v>
      </c>
      <c r="C8803" t="s">
        <v>104</v>
      </c>
      <c r="D8803" t="s">
        <v>106</v>
      </c>
      <c r="E8803" t="s">
        <v>101</v>
      </c>
      <c r="F8803" t="s">
        <v>81</v>
      </c>
      <c r="G8803">
        <v>60</v>
      </c>
      <c r="H8803" t="s">
        <v>120</v>
      </c>
      <c r="I8803">
        <v>2011</v>
      </c>
      <c r="J8803" t="s">
        <v>92</v>
      </c>
      <c r="K8803" t="s">
        <v>81</v>
      </c>
      <c r="M8803" s="10" t="str">
        <f>Data[[#This Row],[schedule]]&amp;" | "&amp;Data[[#This Row],[section]]</f>
        <v>SCHEDULE 1: REPORT ON RETURN ON INVESTMENT | 1b(i): Deductible Interest and Interest Tax Shield</v>
      </c>
      <c r="N8803" s="10" t="str">
        <f t="shared" si="140"/>
        <v>SCHEDULE 1: REPORT ON RETURN ON INVESTMENT | 1b(i): Deductible Interest and Interest Tax Shield | By category | Notional deductible interest</v>
      </c>
    </row>
    <row r="8804" spans="1:14" hidden="1">
      <c r="A8804" t="s">
        <v>3</v>
      </c>
      <c r="B8804">
        <v>2011</v>
      </c>
      <c r="C8804" t="s">
        <v>104</v>
      </c>
      <c r="D8804" t="s">
        <v>106</v>
      </c>
      <c r="E8804" t="s">
        <v>101</v>
      </c>
      <c r="F8804" t="s">
        <v>81</v>
      </c>
      <c r="G8804">
        <v>60</v>
      </c>
      <c r="H8804" t="s">
        <v>120</v>
      </c>
      <c r="I8804">
        <v>2011</v>
      </c>
      <c r="J8804" t="s">
        <v>92</v>
      </c>
      <c r="K8804" t="s">
        <v>81</v>
      </c>
      <c r="M8804" s="10" t="str">
        <f>Data[[#This Row],[schedule]]&amp;" | "&amp;Data[[#This Row],[section]]</f>
        <v>SCHEDULE 1: REPORT ON RETURN ON INVESTMENT | 1b(i): Deductible Interest and Interest Tax Shield</v>
      </c>
      <c r="N8804" s="10" t="str">
        <f t="shared" si="140"/>
        <v>SCHEDULE 1: REPORT ON RETURN ON INVESTMENT | 1b(i): Deductible Interest and Interest Tax Shield | By category | Notional deductible interest</v>
      </c>
    </row>
    <row r="8805" spans="1:14" hidden="1">
      <c r="A8805" t="s">
        <v>3</v>
      </c>
      <c r="B8805">
        <v>2011</v>
      </c>
      <c r="C8805" t="s">
        <v>104</v>
      </c>
      <c r="D8805" t="s">
        <v>106</v>
      </c>
      <c r="E8805" t="s">
        <v>101</v>
      </c>
      <c r="F8805" t="s">
        <v>81</v>
      </c>
      <c r="G8805">
        <v>60</v>
      </c>
      <c r="H8805" t="s">
        <v>120</v>
      </c>
      <c r="I8805">
        <v>2011</v>
      </c>
      <c r="J8805" t="s">
        <v>92</v>
      </c>
      <c r="K8805" t="s">
        <v>3328</v>
      </c>
      <c r="L8805">
        <v>13045.3320001964</v>
      </c>
      <c r="M8805" s="10" t="str">
        <f>Data[[#This Row],[schedule]]&amp;" | "&amp;Data[[#This Row],[section]]</f>
        <v>SCHEDULE 1: REPORT ON RETURN ON INVESTMENT | 1b(i): Deductible Interest and Interest Tax Shield</v>
      </c>
      <c r="N8805" s="10" t="str">
        <f t="shared" si="140"/>
        <v>SCHEDULE 1: REPORT ON RETURN ON INVESTMENT | 1b(i): Deductible Interest and Interest Tax Shield | By category | Notional deductible interest</v>
      </c>
    </row>
    <row r="8806" spans="1:14" hidden="1">
      <c r="A8806" t="s">
        <v>3</v>
      </c>
      <c r="B8806">
        <v>2011</v>
      </c>
      <c r="C8806" t="s">
        <v>104</v>
      </c>
      <c r="D8806" t="s">
        <v>106</v>
      </c>
      <c r="E8806" t="s">
        <v>101</v>
      </c>
      <c r="F8806" t="s">
        <v>81</v>
      </c>
      <c r="G8806">
        <v>61</v>
      </c>
      <c r="H8806" t="s">
        <v>121</v>
      </c>
      <c r="I8806">
        <v>2011</v>
      </c>
      <c r="J8806" t="s">
        <v>93</v>
      </c>
      <c r="K8806" t="s">
        <v>81</v>
      </c>
      <c r="M8806" s="10" t="str">
        <f>Data[[#This Row],[schedule]]&amp;" | "&amp;Data[[#This Row],[section]]</f>
        <v>SCHEDULE 1: REPORT ON RETURN ON INVESTMENT | 1b(i): Deductible Interest and Interest Tax Shield</v>
      </c>
      <c r="N8806" s="10" t="str">
        <f t="shared" si="140"/>
        <v>SCHEDULE 1: REPORT ON RETURN ON INVESTMENT | 1b(i): Deductible Interest and Interest Tax Shield | By category | Tax rate (%)</v>
      </c>
    </row>
    <row r="8807" spans="1:14" hidden="1">
      <c r="A8807" t="s">
        <v>3</v>
      </c>
      <c r="B8807">
        <v>2011</v>
      </c>
      <c r="C8807" t="s">
        <v>104</v>
      </c>
      <c r="D8807" t="s">
        <v>106</v>
      </c>
      <c r="E8807" t="s">
        <v>101</v>
      </c>
      <c r="F8807" t="s">
        <v>81</v>
      </c>
      <c r="G8807">
        <v>61</v>
      </c>
      <c r="H8807" t="s">
        <v>121</v>
      </c>
      <c r="I8807">
        <v>2011</v>
      </c>
      <c r="J8807" t="s">
        <v>93</v>
      </c>
      <c r="K8807" t="s">
        <v>81</v>
      </c>
      <c r="M8807" s="10" t="str">
        <f>Data[[#This Row],[schedule]]&amp;" | "&amp;Data[[#This Row],[section]]</f>
        <v>SCHEDULE 1: REPORT ON RETURN ON INVESTMENT | 1b(i): Deductible Interest and Interest Tax Shield</v>
      </c>
      <c r="N8807" s="10" t="str">
        <f t="shared" si="140"/>
        <v>SCHEDULE 1: REPORT ON RETURN ON INVESTMENT | 1b(i): Deductible Interest and Interest Tax Shield | By category | Tax rate (%)</v>
      </c>
    </row>
    <row r="8808" spans="1:14" hidden="1">
      <c r="A8808" t="s">
        <v>3</v>
      </c>
      <c r="B8808">
        <v>2011</v>
      </c>
      <c r="C8808" t="s">
        <v>104</v>
      </c>
      <c r="D8808" t="s">
        <v>106</v>
      </c>
      <c r="E8808" t="s">
        <v>101</v>
      </c>
      <c r="F8808" t="s">
        <v>81</v>
      </c>
      <c r="G8808">
        <v>61</v>
      </c>
      <c r="H8808" t="s">
        <v>121</v>
      </c>
      <c r="I8808">
        <v>2011</v>
      </c>
      <c r="J8808" t="s">
        <v>93</v>
      </c>
      <c r="K8808" t="s">
        <v>1441</v>
      </c>
      <c r="L8808">
        <v>0.3</v>
      </c>
      <c r="M8808" s="10" t="str">
        <f>Data[[#This Row],[schedule]]&amp;" | "&amp;Data[[#This Row],[section]]</f>
        <v>SCHEDULE 1: REPORT ON RETURN ON INVESTMENT | 1b(i): Deductible Interest and Interest Tax Shield</v>
      </c>
      <c r="N8808" s="10" t="str">
        <f t="shared" si="140"/>
        <v>SCHEDULE 1: REPORT ON RETURN ON INVESTMENT | 1b(i): Deductible Interest and Interest Tax Shield | By category | Tax rate (%)</v>
      </c>
    </row>
    <row r="8809" spans="1:14" hidden="1">
      <c r="A8809" t="s">
        <v>3</v>
      </c>
      <c r="B8809">
        <v>2011</v>
      </c>
      <c r="C8809" t="s">
        <v>104</v>
      </c>
      <c r="D8809" t="s">
        <v>106</v>
      </c>
      <c r="E8809" t="s">
        <v>101</v>
      </c>
      <c r="F8809" t="s">
        <v>81</v>
      </c>
      <c r="G8809">
        <v>62</v>
      </c>
      <c r="H8809" t="s">
        <v>110</v>
      </c>
      <c r="I8809">
        <v>2011</v>
      </c>
      <c r="J8809" t="s">
        <v>92</v>
      </c>
      <c r="K8809" t="s">
        <v>81</v>
      </c>
      <c r="M8809" s="10" t="str">
        <f>Data[[#This Row],[schedule]]&amp;" | "&amp;Data[[#This Row],[section]]</f>
        <v>SCHEDULE 1: REPORT ON RETURN ON INVESTMENT | 1b(i): Deductible Interest and Interest Tax Shield</v>
      </c>
      <c r="N8809" s="10" t="str">
        <f t="shared" si="140"/>
        <v>SCHEDULE 1: REPORT ON RETURN ON INVESTMENT | 1b(i): Deductible Interest and Interest Tax Shield | By category | Notional interest tax shield</v>
      </c>
    </row>
    <row r="8810" spans="1:14" hidden="1">
      <c r="A8810" t="s">
        <v>3</v>
      </c>
      <c r="B8810">
        <v>2011</v>
      </c>
      <c r="C8810" t="s">
        <v>104</v>
      </c>
      <c r="D8810" t="s">
        <v>106</v>
      </c>
      <c r="E8810" t="s">
        <v>101</v>
      </c>
      <c r="F8810" t="s">
        <v>81</v>
      </c>
      <c r="G8810">
        <v>62</v>
      </c>
      <c r="H8810" t="s">
        <v>110</v>
      </c>
      <c r="I8810">
        <v>2011</v>
      </c>
      <c r="J8810" t="s">
        <v>92</v>
      </c>
      <c r="K8810" t="s">
        <v>81</v>
      </c>
      <c r="M8810" s="10" t="str">
        <f>Data[[#This Row],[schedule]]&amp;" | "&amp;Data[[#This Row],[section]]</f>
        <v>SCHEDULE 1: REPORT ON RETURN ON INVESTMENT | 1b(i): Deductible Interest and Interest Tax Shield</v>
      </c>
      <c r="N8810" s="10" t="str">
        <f t="shared" si="140"/>
        <v>SCHEDULE 1: REPORT ON RETURN ON INVESTMENT | 1b(i): Deductible Interest and Interest Tax Shield | By category | Notional interest tax shield</v>
      </c>
    </row>
    <row r="8811" spans="1:14" hidden="1">
      <c r="A8811" t="s">
        <v>3</v>
      </c>
      <c r="B8811">
        <v>2011</v>
      </c>
      <c r="C8811" t="s">
        <v>104</v>
      </c>
      <c r="D8811" t="s">
        <v>106</v>
      </c>
      <c r="E8811" t="s">
        <v>101</v>
      </c>
      <c r="F8811" t="s">
        <v>81</v>
      </c>
      <c r="G8811">
        <v>62</v>
      </c>
      <c r="H8811" t="s">
        <v>110</v>
      </c>
      <c r="I8811">
        <v>2011</v>
      </c>
      <c r="J8811" t="s">
        <v>92</v>
      </c>
      <c r="K8811" t="s">
        <v>776</v>
      </c>
      <c r="L8811">
        <v>3913.599600058918</v>
      </c>
      <c r="M8811" s="10" t="str">
        <f>Data[[#This Row],[schedule]]&amp;" | "&amp;Data[[#This Row],[section]]</f>
        <v>SCHEDULE 1: REPORT ON RETURN ON INVESTMENT | 1b(i): Deductible Interest and Interest Tax Shield</v>
      </c>
      <c r="N8811" s="10" t="str">
        <f t="shared" si="140"/>
        <v>SCHEDULE 1: REPORT ON RETURN ON INVESTMENT | 1b(i): Deductible Interest and Interest Tax Shield | By category | Notional interest tax shield</v>
      </c>
    </row>
    <row r="8812" spans="1:14" hidden="1">
      <c r="A8812" t="s">
        <v>3</v>
      </c>
      <c r="B8812">
        <v>2011</v>
      </c>
      <c r="C8812" t="s">
        <v>104</v>
      </c>
      <c r="D8812" t="s">
        <v>107</v>
      </c>
      <c r="E8812" t="s">
        <v>101</v>
      </c>
      <c r="F8812" t="s">
        <v>81</v>
      </c>
      <c r="G8812">
        <v>64</v>
      </c>
      <c r="H8812" t="s">
        <v>351</v>
      </c>
      <c r="I8812">
        <v>2011</v>
      </c>
      <c r="J8812" t="s">
        <v>92</v>
      </c>
      <c r="K8812" t="s">
        <v>3257</v>
      </c>
      <c r="L8812">
        <v>1082330.7060645809</v>
      </c>
      <c r="M8812" s="10" t="str">
        <f>Data[[#This Row],[schedule]]&amp;" | "&amp;Data[[#This Row],[section]]</f>
        <v>SCHEDULE 1: REPORT ON RETURN ON INVESTMENT | 1b(ii): Regulatory Investment Value</v>
      </c>
      <c r="N8812" s="10" t="str">
        <f t="shared" si="140"/>
        <v>SCHEDULE 1: REPORT ON RETURN ON INVESTMENT | 1b(ii): Regulatory Investment Value | By category | Regulatory asset base value - previous year</v>
      </c>
    </row>
    <row r="8813" spans="1:14" hidden="1">
      <c r="A8813" t="s">
        <v>3</v>
      </c>
      <c r="B8813">
        <v>2011</v>
      </c>
      <c r="C8813" t="s">
        <v>104</v>
      </c>
      <c r="D8813" t="s">
        <v>107</v>
      </c>
      <c r="E8813" t="s">
        <v>108</v>
      </c>
      <c r="F8813" t="s">
        <v>133</v>
      </c>
      <c r="G8813">
        <v>66</v>
      </c>
      <c r="H8813" t="s">
        <v>83</v>
      </c>
      <c r="I8813">
        <v>2011</v>
      </c>
      <c r="J8813" t="s">
        <v>92</v>
      </c>
      <c r="K8813" t="s">
        <v>4961</v>
      </c>
      <c r="L8813">
        <v>2702.20768</v>
      </c>
      <c r="M8813" s="10" t="str">
        <f>Data[[#This Row],[schedule]]&amp;" | "&amp;Data[[#This Row],[section]]</f>
        <v>SCHEDULE 1: REPORT ON RETURN ON INVESTMENT | 1b(ii): Regulatory Investment Value</v>
      </c>
      <c r="N8813" s="10" t="str">
        <f t="shared" si="140"/>
        <v>SCHEDULE 1: REPORT ON RETURN ON INVESTMENT | 1b(ii): Regulatory Investment Value | By Commissioned Project | Assets Commissioned—RAB Value | Airfield Pavements Rehabilitation</v>
      </c>
    </row>
    <row r="8814" spans="1:14" hidden="1">
      <c r="A8814" t="s">
        <v>3</v>
      </c>
      <c r="B8814">
        <v>2011</v>
      </c>
      <c r="C8814" t="s">
        <v>104</v>
      </c>
      <c r="D8814" t="s">
        <v>107</v>
      </c>
      <c r="E8814" t="s">
        <v>108</v>
      </c>
      <c r="F8814" t="s">
        <v>134</v>
      </c>
      <c r="G8814">
        <v>66</v>
      </c>
      <c r="H8814" t="s">
        <v>83</v>
      </c>
      <c r="I8814">
        <v>2011</v>
      </c>
      <c r="J8814" t="s">
        <v>93</v>
      </c>
      <c r="K8814" t="s">
        <v>4962</v>
      </c>
      <c r="L8814">
        <v>0.1762536878509007</v>
      </c>
      <c r="M8814" s="10" t="str">
        <f>Data[[#This Row],[schedule]]&amp;" | "&amp;Data[[#This Row],[section]]</f>
        <v>SCHEDULE 1: REPORT ON RETURN ON INVESTMENT | 1b(ii): Regulatory Investment Value</v>
      </c>
      <c r="N8814" s="10" t="str">
        <f t="shared" si="140"/>
        <v>SCHEDULE 1: REPORT ON RETURN ON INVESTMENT | 1b(ii): Regulatory Investment Value | By Commissioned Project | Proportion of Year Available | Airfield Pavements Rehabilitation</v>
      </c>
    </row>
    <row r="8815" spans="1:14" hidden="1">
      <c r="A8815" t="s">
        <v>3</v>
      </c>
      <c r="B8815">
        <v>2011</v>
      </c>
      <c r="C8815" t="s">
        <v>104</v>
      </c>
      <c r="D8815" t="s">
        <v>107</v>
      </c>
      <c r="E8815" t="s">
        <v>108</v>
      </c>
      <c r="F8815" t="s">
        <v>135</v>
      </c>
      <c r="G8815">
        <v>66</v>
      </c>
      <c r="H8815" t="s">
        <v>83</v>
      </c>
      <c r="I8815">
        <v>2011</v>
      </c>
      <c r="J8815" t="s">
        <v>92</v>
      </c>
      <c r="K8815" t="s">
        <v>4963</v>
      </c>
      <c r="L8815">
        <v>476.27406893902639</v>
      </c>
      <c r="M8815" s="10" t="str">
        <f>Data[[#This Row],[schedule]]&amp;" | "&amp;Data[[#This Row],[section]]</f>
        <v>SCHEDULE 1: REPORT ON RETURN ON INVESTMENT | 1b(ii): Regulatory Investment Value</v>
      </c>
      <c r="N8815" s="10" t="str">
        <f t="shared" si="140"/>
        <v>SCHEDULE 1: REPORT ON RETURN ON INVESTMENT | 1b(ii): Regulatory Investment Value | By Commissioned Project | Proportionate Regulatory Value | Airfield Pavements Rehabilitation</v>
      </c>
    </row>
    <row r="8816" spans="1:14" hidden="1">
      <c r="A8816" t="s">
        <v>3</v>
      </c>
      <c r="B8816">
        <v>2011</v>
      </c>
      <c r="C8816" t="s">
        <v>104</v>
      </c>
      <c r="D8816" t="s">
        <v>107</v>
      </c>
      <c r="E8816" t="s">
        <v>108</v>
      </c>
      <c r="F8816" t="s">
        <v>133</v>
      </c>
      <c r="G8816">
        <v>67</v>
      </c>
      <c r="H8816" t="s">
        <v>85</v>
      </c>
      <c r="I8816">
        <v>2011</v>
      </c>
      <c r="J8816" t="s">
        <v>92</v>
      </c>
      <c r="K8816" t="s">
        <v>4964</v>
      </c>
      <c r="L8816">
        <v>79.534942336965528</v>
      </c>
      <c r="M8816" s="10" t="str">
        <f>Data[[#This Row],[schedule]]&amp;" | "&amp;Data[[#This Row],[section]]</f>
        <v>SCHEDULE 1: REPORT ON RETURN ON INVESTMENT | 1b(ii): Regulatory Investment Value</v>
      </c>
      <c r="N8816" s="10" t="str">
        <f t="shared" si="140"/>
        <v>SCHEDULE 1: REPORT ON RETURN ON INVESTMENT | 1b(ii): Regulatory Investment Value | By Commissioned Project | Assets Commissioned—RAB Value | DTB Building Works</v>
      </c>
    </row>
    <row r="8817" spans="1:14" hidden="1">
      <c r="A8817" t="s">
        <v>3</v>
      </c>
      <c r="B8817">
        <v>2011</v>
      </c>
      <c r="C8817" t="s">
        <v>104</v>
      </c>
      <c r="D8817" t="s">
        <v>107</v>
      </c>
      <c r="E8817" t="s">
        <v>108</v>
      </c>
      <c r="F8817" t="s">
        <v>134</v>
      </c>
      <c r="G8817">
        <v>67</v>
      </c>
      <c r="H8817" t="s">
        <v>85</v>
      </c>
      <c r="I8817">
        <v>2011</v>
      </c>
      <c r="J8817" t="s">
        <v>93</v>
      </c>
      <c r="K8817" t="s">
        <v>4965</v>
      </c>
      <c r="L8817">
        <v>0.7778839877129945</v>
      </c>
      <c r="M8817" s="10" t="str">
        <f>Data[[#This Row],[schedule]]&amp;" | "&amp;Data[[#This Row],[section]]</f>
        <v>SCHEDULE 1: REPORT ON RETURN ON INVESTMENT | 1b(ii): Regulatory Investment Value</v>
      </c>
      <c r="N8817" s="10" t="str">
        <f t="shared" si="140"/>
        <v>SCHEDULE 1: REPORT ON RETURN ON INVESTMENT | 1b(ii): Regulatory Investment Value | By Commissioned Project | Proportion of Year Available | DTB Building Works</v>
      </c>
    </row>
    <row r="8818" spans="1:14" hidden="1">
      <c r="A8818" t="s">
        <v>3</v>
      </c>
      <c r="B8818">
        <v>2011</v>
      </c>
      <c r="C8818" t="s">
        <v>104</v>
      </c>
      <c r="D8818" t="s">
        <v>107</v>
      </c>
      <c r="E8818" t="s">
        <v>108</v>
      </c>
      <c r="F8818" t="s">
        <v>135</v>
      </c>
      <c r="G8818">
        <v>67</v>
      </c>
      <c r="H8818" t="s">
        <v>85</v>
      </c>
      <c r="I8818">
        <v>2011</v>
      </c>
      <c r="J8818" t="s">
        <v>92</v>
      </c>
      <c r="K8818" t="s">
        <v>4966</v>
      </c>
      <c r="L8818">
        <v>61.86895810760182</v>
      </c>
      <c r="M8818" s="10" t="str">
        <f>Data[[#This Row],[schedule]]&amp;" | "&amp;Data[[#This Row],[section]]</f>
        <v>SCHEDULE 1: REPORT ON RETURN ON INVESTMENT | 1b(ii): Regulatory Investment Value</v>
      </c>
      <c r="N8818" s="10" t="str">
        <f t="shared" si="140"/>
        <v>SCHEDULE 1: REPORT ON RETURN ON INVESTMENT | 1b(ii): Regulatory Investment Value | By Commissioned Project | Proportionate Regulatory Value | DTB Building Works</v>
      </c>
    </row>
    <row r="8819" spans="1:14" hidden="1">
      <c r="A8819" t="s">
        <v>3</v>
      </c>
      <c r="B8819">
        <v>2011</v>
      </c>
      <c r="C8819" t="s">
        <v>104</v>
      </c>
      <c r="D8819" t="s">
        <v>107</v>
      </c>
      <c r="E8819" t="s">
        <v>108</v>
      </c>
      <c r="F8819" t="s">
        <v>133</v>
      </c>
      <c r="G8819">
        <v>68</v>
      </c>
      <c r="H8819" t="s">
        <v>86</v>
      </c>
      <c r="I8819">
        <v>2011</v>
      </c>
      <c r="J8819" t="s">
        <v>92</v>
      </c>
      <c r="K8819" t="s">
        <v>4967</v>
      </c>
      <c r="L8819">
        <v>8604.4474487115913</v>
      </c>
      <c r="M8819" s="10" t="str">
        <f>Data[[#This Row],[schedule]]&amp;" | "&amp;Data[[#This Row],[section]]</f>
        <v>SCHEDULE 1: REPORT ON RETURN ON INVESTMENT | 1b(ii): Regulatory Investment Value</v>
      </c>
      <c r="N8819" s="10" t="str">
        <f t="shared" si="140"/>
        <v>SCHEDULE 1: REPORT ON RETURN ON INVESTMENT | 1b(ii): Regulatory Investment Value | By Commissioned Project | Assets Commissioned—RAB Value | Meeters and greeters, forecourt mgmt &amp; emigration</v>
      </c>
    </row>
    <row r="8820" spans="1:14" hidden="1">
      <c r="A8820" t="s">
        <v>3</v>
      </c>
      <c r="B8820">
        <v>2011</v>
      </c>
      <c r="C8820" t="s">
        <v>104</v>
      </c>
      <c r="D8820" t="s">
        <v>107</v>
      </c>
      <c r="E8820" t="s">
        <v>108</v>
      </c>
      <c r="F8820" t="s">
        <v>134</v>
      </c>
      <c r="G8820">
        <v>68</v>
      </c>
      <c r="H8820" t="s">
        <v>86</v>
      </c>
      <c r="I8820">
        <v>2011</v>
      </c>
      <c r="J8820" t="s">
        <v>93</v>
      </c>
      <c r="K8820" t="s">
        <v>4968</v>
      </c>
      <c r="L8820">
        <v>0.58054687394947402</v>
      </c>
      <c r="M8820" s="10" t="str">
        <f>Data[[#This Row],[schedule]]&amp;" | "&amp;Data[[#This Row],[section]]</f>
        <v>SCHEDULE 1: REPORT ON RETURN ON INVESTMENT | 1b(ii): Regulatory Investment Value</v>
      </c>
      <c r="N8820" s="10" t="str">
        <f t="shared" si="140"/>
        <v>SCHEDULE 1: REPORT ON RETURN ON INVESTMENT | 1b(ii): Regulatory Investment Value | By Commissioned Project | Proportion of Year Available | Meeters and greeters, forecourt mgmt &amp; emigration</v>
      </c>
    </row>
    <row r="8821" spans="1:14" hidden="1">
      <c r="A8821" t="s">
        <v>3</v>
      </c>
      <c r="B8821">
        <v>2011</v>
      </c>
      <c r="C8821" t="s">
        <v>104</v>
      </c>
      <c r="D8821" t="s">
        <v>107</v>
      </c>
      <c r="E8821" t="s">
        <v>108</v>
      </c>
      <c r="F8821" t="s">
        <v>135</v>
      </c>
      <c r="G8821">
        <v>68</v>
      </c>
      <c r="H8821" t="s">
        <v>86</v>
      </c>
      <c r="I8821">
        <v>2011</v>
      </c>
      <c r="J8821" t="s">
        <v>92</v>
      </c>
      <c r="K8821" t="s">
        <v>4969</v>
      </c>
      <c r="L8821">
        <v>4995.2850684120413</v>
      </c>
      <c r="M8821" s="10" t="str">
        <f>Data[[#This Row],[schedule]]&amp;" | "&amp;Data[[#This Row],[section]]</f>
        <v>SCHEDULE 1: REPORT ON RETURN ON INVESTMENT | 1b(ii): Regulatory Investment Value</v>
      </c>
      <c r="N8821" s="10" t="str">
        <f t="shared" si="140"/>
        <v>SCHEDULE 1: REPORT ON RETURN ON INVESTMENT | 1b(ii): Regulatory Investment Value | By Commissioned Project | Proportionate Regulatory Value | Meeters and greeters, forecourt mgmt &amp; emigration</v>
      </c>
    </row>
    <row r="8822" spans="1:14" hidden="1">
      <c r="A8822" t="s">
        <v>3</v>
      </c>
      <c r="B8822">
        <v>2011</v>
      </c>
      <c r="C8822" t="s">
        <v>104</v>
      </c>
      <c r="D8822" t="s">
        <v>107</v>
      </c>
      <c r="E8822" t="s">
        <v>108</v>
      </c>
      <c r="F8822" t="s">
        <v>133</v>
      </c>
      <c r="G8822">
        <v>69</v>
      </c>
      <c r="H8822" t="s">
        <v>88</v>
      </c>
      <c r="I8822">
        <v>2011</v>
      </c>
      <c r="J8822" t="s">
        <v>92</v>
      </c>
      <c r="K8822" t="s">
        <v>4970</v>
      </c>
      <c r="L8822">
        <v>-224.124</v>
      </c>
      <c r="M8822" s="10" t="str">
        <f>Data[[#This Row],[schedule]]&amp;" | "&amp;Data[[#This Row],[section]]</f>
        <v>SCHEDULE 1: REPORT ON RETURN ON INVESTMENT | 1b(ii): Regulatory Investment Value</v>
      </c>
      <c r="N8822" s="10" t="str">
        <f t="shared" si="140"/>
        <v xml:space="preserve">SCHEDULE 1: REPORT ON RETURN ON INVESTMENT | 1b(ii): Regulatory Investment Value | By Commissioned Project | Assets Commissioned—RAB Value | Pier B Hardstand Stage 2 (Stand 19) </v>
      </c>
    </row>
    <row r="8823" spans="1:14" hidden="1">
      <c r="A8823" t="s">
        <v>3</v>
      </c>
      <c r="B8823">
        <v>2011</v>
      </c>
      <c r="C8823" t="s">
        <v>104</v>
      </c>
      <c r="D8823" t="s">
        <v>107</v>
      </c>
      <c r="E8823" t="s">
        <v>108</v>
      </c>
      <c r="F8823" t="s">
        <v>134</v>
      </c>
      <c r="G8823">
        <v>69</v>
      </c>
      <c r="H8823" t="s">
        <v>88</v>
      </c>
      <c r="I8823">
        <v>2011</v>
      </c>
      <c r="J8823" t="s">
        <v>93</v>
      </c>
      <c r="K8823" t="s">
        <v>1624</v>
      </c>
      <c r="L8823">
        <v>1</v>
      </c>
      <c r="M8823" s="10" t="str">
        <f>Data[[#This Row],[schedule]]&amp;" | "&amp;Data[[#This Row],[section]]</f>
        <v>SCHEDULE 1: REPORT ON RETURN ON INVESTMENT | 1b(ii): Regulatory Investment Value</v>
      </c>
      <c r="N8823" s="10" t="str">
        <f t="shared" si="140"/>
        <v xml:space="preserve">SCHEDULE 1: REPORT ON RETURN ON INVESTMENT | 1b(ii): Regulatory Investment Value | By Commissioned Project | Proportion of Year Available | Pier B Hardstand Stage 2 (Stand 19) </v>
      </c>
    </row>
    <row r="8824" spans="1:14" hidden="1">
      <c r="A8824" t="s">
        <v>3</v>
      </c>
      <c r="B8824">
        <v>2011</v>
      </c>
      <c r="C8824" t="s">
        <v>104</v>
      </c>
      <c r="D8824" t="s">
        <v>107</v>
      </c>
      <c r="E8824" t="s">
        <v>108</v>
      </c>
      <c r="F8824" t="s">
        <v>135</v>
      </c>
      <c r="G8824">
        <v>69</v>
      </c>
      <c r="H8824" t="s">
        <v>88</v>
      </c>
      <c r="I8824">
        <v>2011</v>
      </c>
      <c r="J8824" t="s">
        <v>92</v>
      </c>
      <c r="K8824" t="s">
        <v>4970</v>
      </c>
      <c r="L8824">
        <v>-224.124</v>
      </c>
      <c r="M8824" s="10" t="str">
        <f>Data[[#This Row],[schedule]]&amp;" | "&amp;Data[[#This Row],[section]]</f>
        <v>SCHEDULE 1: REPORT ON RETURN ON INVESTMENT | 1b(ii): Regulatory Investment Value</v>
      </c>
      <c r="N8824" s="10" t="str">
        <f t="shared" si="140"/>
        <v xml:space="preserve">SCHEDULE 1: REPORT ON RETURN ON INVESTMENT | 1b(ii): Regulatory Investment Value | By Commissioned Project | Proportionate Regulatory Value | Pier B Hardstand Stage 2 (Stand 19) </v>
      </c>
    </row>
    <row r="8825" spans="1:14" hidden="1">
      <c r="A8825" t="s">
        <v>3</v>
      </c>
      <c r="B8825">
        <v>2011</v>
      </c>
      <c r="C8825" t="s">
        <v>104</v>
      </c>
      <c r="D8825" t="s">
        <v>107</v>
      </c>
      <c r="E8825" t="s">
        <v>108</v>
      </c>
      <c r="F8825" t="s">
        <v>133</v>
      </c>
      <c r="G8825">
        <v>70</v>
      </c>
      <c r="H8825" t="s">
        <v>84</v>
      </c>
      <c r="I8825">
        <v>2011</v>
      </c>
      <c r="J8825" t="s">
        <v>92</v>
      </c>
      <c r="K8825" t="s">
        <v>4971</v>
      </c>
      <c r="L8825">
        <v>-495.8979380229365</v>
      </c>
      <c r="M8825" s="10" t="str">
        <f>Data[[#This Row],[schedule]]&amp;" | "&amp;Data[[#This Row],[section]]</f>
        <v>SCHEDULE 1: REPORT ON RETURN ON INVESTMENT | 1b(ii): Regulatory Investment Value</v>
      </c>
      <c r="N8825" s="10" t="str">
        <f t="shared" si="140"/>
        <v>SCHEDULE 1: REPORT ON RETURN ON INVESTMENT | 1b(ii): Regulatory Investment Value | By Commissioned Project | Assets Commissioned—RAB Value | Stage 1A (Stands 15 and 16 + Connector)</v>
      </c>
    </row>
    <row r="8826" spans="1:14" hidden="1">
      <c r="A8826" t="s">
        <v>3</v>
      </c>
      <c r="B8826">
        <v>2011</v>
      </c>
      <c r="C8826" t="s">
        <v>104</v>
      </c>
      <c r="D8826" t="s">
        <v>107</v>
      </c>
      <c r="E8826" t="s">
        <v>108</v>
      </c>
      <c r="F8826" t="s">
        <v>134</v>
      </c>
      <c r="G8826">
        <v>70</v>
      </c>
      <c r="H8826" t="s">
        <v>84</v>
      </c>
      <c r="I8826">
        <v>2011</v>
      </c>
      <c r="J8826" t="s">
        <v>93</v>
      </c>
      <c r="K8826" t="s">
        <v>1624</v>
      </c>
      <c r="L8826">
        <v>1</v>
      </c>
      <c r="M8826" s="10" t="str">
        <f>Data[[#This Row],[schedule]]&amp;" | "&amp;Data[[#This Row],[section]]</f>
        <v>SCHEDULE 1: REPORT ON RETURN ON INVESTMENT | 1b(ii): Regulatory Investment Value</v>
      </c>
      <c r="N8826" s="10" t="str">
        <f t="shared" si="140"/>
        <v>SCHEDULE 1: REPORT ON RETURN ON INVESTMENT | 1b(ii): Regulatory Investment Value | By Commissioned Project | Proportion of Year Available | Stage 1A (Stands 15 and 16 + Connector)</v>
      </c>
    </row>
    <row r="8827" spans="1:14" hidden="1">
      <c r="A8827" t="s">
        <v>3</v>
      </c>
      <c r="B8827">
        <v>2011</v>
      </c>
      <c r="C8827" t="s">
        <v>104</v>
      </c>
      <c r="D8827" t="s">
        <v>107</v>
      </c>
      <c r="E8827" t="s">
        <v>108</v>
      </c>
      <c r="F8827" t="s">
        <v>135</v>
      </c>
      <c r="G8827">
        <v>70</v>
      </c>
      <c r="H8827" t="s">
        <v>84</v>
      </c>
      <c r="I8827">
        <v>2011</v>
      </c>
      <c r="J8827" t="s">
        <v>92</v>
      </c>
      <c r="K8827" t="s">
        <v>4971</v>
      </c>
      <c r="L8827">
        <v>-495.8979380229365</v>
      </c>
      <c r="M8827" s="10" t="str">
        <f>Data[[#This Row],[schedule]]&amp;" | "&amp;Data[[#This Row],[section]]</f>
        <v>SCHEDULE 1: REPORT ON RETURN ON INVESTMENT | 1b(ii): Regulatory Investment Value</v>
      </c>
      <c r="N8827" s="10" t="str">
        <f t="shared" si="140"/>
        <v>SCHEDULE 1: REPORT ON RETURN ON INVESTMENT | 1b(ii): Regulatory Investment Value | By Commissioned Project | Proportionate Regulatory Value | Stage 1A (Stands 15 and 16 + Connector)</v>
      </c>
    </row>
    <row r="8828" spans="1:14" hidden="1">
      <c r="A8828" t="s">
        <v>3</v>
      </c>
      <c r="B8828">
        <v>2011</v>
      </c>
      <c r="C8828" t="s">
        <v>104</v>
      </c>
      <c r="D8828" t="s">
        <v>107</v>
      </c>
      <c r="E8828" t="s">
        <v>108</v>
      </c>
      <c r="F8828" t="s">
        <v>133</v>
      </c>
      <c r="G8828">
        <v>71</v>
      </c>
      <c r="H8828" t="s">
        <v>87</v>
      </c>
      <c r="I8828">
        <v>2011</v>
      </c>
      <c r="J8828" t="s">
        <v>92</v>
      </c>
      <c r="K8828" t="s">
        <v>4972</v>
      </c>
      <c r="L8828">
        <v>286.77616339125387</v>
      </c>
      <c r="M8828" s="10" t="str">
        <f>Data[[#This Row],[schedule]]&amp;" | "&amp;Data[[#This Row],[section]]</f>
        <v>SCHEDULE 1: REPORT ON RETURN ON INVESTMENT | 1b(ii): Regulatory Investment Value</v>
      </c>
      <c r="N8828" s="10" t="str">
        <f t="shared" si="140"/>
        <v>SCHEDULE 1: REPORT ON RETURN ON INVESTMENT | 1b(ii): Regulatory Investment Value | By Commissioned Project | Assets Commissioned—RAB Value | Terminal Precinct Roading &amp; Services</v>
      </c>
    </row>
    <row r="8829" spans="1:14" hidden="1">
      <c r="A8829" t="s">
        <v>3</v>
      </c>
      <c r="B8829">
        <v>2011</v>
      </c>
      <c r="C8829" t="s">
        <v>104</v>
      </c>
      <c r="D8829" t="s">
        <v>107</v>
      </c>
      <c r="E8829" t="s">
        <v>108</v>
      </c>
      <c r="F8829" t="s">
        <v>134</v>
      </c>
      <c r="G8829">
        <v>71</v>
      </c>
      <c r="H8829" t="s">
        <v>87</v>
      </c>
      <c r="I8829">
        <v>2011</v>
      </c>
      <c r="J8829" t="s">
        <v>93</v>
      </c>
      <c r="K8829" t="s">
        <v>4973</v>
      </c>
      <c r="L8829">
        <v>0.43824363341340661</v>
      </c>
      <c r="M8829" s="10" t="str">
        <f>Data[[#This Row],[schedule]]&amp;" | "&amp;Data[[#This Row],[section]]</f>
        <v>SCHEDULE 1: REPORT ON RETURN ON INVESTMENT | 1b(ii): Regulatory Investment Value</v>
      </c>
      <c r="N8829" s="10" t="str">
        <f t="shared" si="140"/>
        <v>SCHEDULE 1: REPORT ON RETURN ON INVESTMENT | 1b(ii): Regulatory Investment Value | By Commissioned Project | Proportion of Year Available | Terminal Precinct Roading &amp; Services</v>
      </c>
    </row>
    <row r="8830" spans="1:14" hidden="1">
      <c r="A8830" t="s">
        <v>3</v>
      </c>
      <c r="B8830">
        <v>2011</v>
      </c>
      <c r="C8830" t="s">
        <v>104</v>
      </c>
      <c r="D8830" t="s">
        <v>107</v>
      </c>
      <c r="E8830" t="s">
        <v>108</v>
      </c>
      <c r="F8830" t="s">
        <v>135</v>
      </c>
      <c r="G8830">
        <v>71</v>
      </c>
      <c r="H8830" t="s">
        <v>87</v>
      </c>
      <c r="I8830">
        <v>2011</v>
      </c>
      <c r="J8830" t="s">
        <v>92</v>
      </c>
      <c r="K8830" t="s">
        <v>4974</v>
      </c>
      <c r="L8830">
        <v>125.6778278209398</v>
      </c>
      <c r="M8830" s="10" t="str">
        <f>Data[[#This Row],[schedule]]&amp;" | "&amp;Data[[#This Row],[section]]</f>
        <v>SCHEDULE 1: REPORT ON RETURN ON INVESTMENT | 1b(ii): Regulatory Investment Value</v>
      </c>
      <c r="N8830" s="10" t="str">
        <f t="shared" si="140"/>
        <v>SCHEDULE 1: REPORT ON RETURN ON INVESTMENT | 1b(ii): Regulatory Investment Value | By Commissioned Project | Proportionate Regulatory Value | Terminal Precinct Roading &amp; Services</v>
      </c>
    </row>
    <row r="8831" spans="1:14" hidden="1">
      <c r="A8831" t="s">
        <v>3</v>
      </c>
      <c r="B8831">
        <v>2011</v>
      </c>
      <c r="C8831" t="s">
        <v>104</v>
      </c>
      <c r="D8831" t="s">
        <v>107</v>
      </c>
      <c r="E8831" t="s">
        <v>101</v>
      </c>
      <c r="F8831" t="s">
        <v>133</v>
      </c>
      <c r="G8831">
        <v>75</v>
      </c>
      <c r="H8831" t="s">
        <v>123</v>
      </c>
      <c r="I8831">
        <v>2011</v>
      </c>
      <c r="J8831" t="s">
        <v>92</v>
      </c>
      <c r="K8831" t="s">
        <v>4975</v>
      </c>
      <c r="L8831">
        <v>9160.5928587488834</v>
      </c>
      <c r="M8831" s="10" t="str">
        <f>Data[[#This Row],[schedule]]&amp;" | "&amp;Data[[#This Row],[section]]</f>
        <v>SCHEDULE 1: REPORT ON RETURN ON INVESTMENT | 1b(ii): Regulatory Investment Value</v>
      </c>
      <c r="N8831" s="10" t="str">
        <f t="shared" si="140"/>
        <v>SCHEDULE 1: REPORT ON RETURN ON INVESTMENT | 1b(ii): Regulatory Investment Value | By category | Assets Commissioned—RAB Value | Other assets commissioned</v>
      </c>
    </row>
    <row r="8832" spans="1:14" hidden="1">
      <c r="A8832" t="s">
        <v>3</v>
      </c>
      <c r="B8832">
        <v>2011</v>
      </c>
      <c r="C8832" t="s">
        <v>104</v>
      </c>
      <c r="D8832" t="s">
        <v>107</v>
      </c>
      <c r="E8832" t="s">
        <v>101</v>
      </c>
      <c r="F8832" t="s">
        <v>134</v>
      </c>
      <c r="G8832">
        <v>75</v>
      </c>
      <c r="H8832" t="s">
        <v>123</v>
      </c>
      <c r="I8832">
        <v>2011</v>
      </c>
      <c r="J8832" t="s">
        <v>93</v>
      </c>
      <c r="K8832" t="s">
        <v>808</v>
      </c>
      <c r="L8832">
        <v>0.5</v>
      </c>
      <c r="M8832" s="10" t="str">
        <f>Data[[#This Row],[schedule]]&amp;" | "&amp;Data[[#This Row],[section]]</f>
        <v>SCHEDULE 1: REPORT ON RETURN ON INVESTMENT | 1b(ii): Regulatory Investment Value</v>
      </c>
      <c r="N8832" s="10" t="str">
        <f t="shared" si="140"/>
        <v>SCHEDULE 1: REPORT ON RETURN ON INVESTMENT | 1b(ii): Regulatory Investment Value | By category | Proportion of Year Available | Other assets commissioned</v>
      </c>
    </row>
    <row r="8833" spans="1:14" hidden="1">
      <c r="A8833" t="s">
        <v>3</v>
      </c>
      <c r="B8833">
        <v>2011</v>
      </c>
      <c r="C8833" t="s">
        <v>104</v>
      </c>
      <c r="D8833" t="s">
        <v>107</v>
      </c>
      <c r="E8833" t="s">
        <v>101</v>
      </c>
      <c r="F8833" t="s">
        <v>135</v>
      </c>
      <c r="G8833">
        <v>75</v>
      </c>
      <c r="H8833" t="s">
        <v>123</v>
      </c>
      <c r="I8833">
        <v>2011</v>
      </c>
      <c r="J8833" t="s">
        <v>92</v>
      </c>
      <c r="K8833" t="s">
        <v>4976</v>
      </c>
      <c r="L8833">
        <v>4580.2964293744417</v>
      </c>
      <c r="M8833" s="10" t="str">
        <f>Data[[#This Row],[schedule]]&amp;" | "&amp;Data[[#This Row],[section]]</f>
        <v>SCHEDULE 1: REPORT ON RETURN ON INVESTMENT | 1b(ii): Regulatory Investment Value</v>
      </c>
      <c r="N8833" s="10" t="str">
        <f t="shared" si="140"/>
        <v>SCHEDULE 1: REPORT ON RETURN ON INVESTMENT | 1b(ii): Regulatory Investment Value | By category | Proportionate Regulatory Value | Other assets commissioned</v>
      </c>
    </row>
    <row r="8834" spans="1:14" hidden="1">
      <c r="A8834" t="s">
        <v>3</v>
      </c>
      <c r="B8834">
        <v>2011</v>
      </c>
      <c r="C8834" t="s">
        <v>104</v>
      </c>
      <c r="D8834" t="s">
        <v>107</v>
      </c>
      <c r="E8834" t="s">
        <v>101</v>
      </c>
      <c r="F8834" t="s">
        <v>133</v>
      </c>
      <c r="G8834">
        <v>76</v>
      </c>
      <c r="H8834" t="s">
        <v>124</v>
      </c>
      <c r="I8834">
        <v>2011</v>
      </c>
      <c r="J8834" t="s">
        <v>92</v>
      </c>
      <c r="K8834" t="s">
        <v>458</v>
      </c>
      <c r="L8834">
        <v>0</v>
      </c>
      <c r="M8834" s="10" t="str">
        <f>Data[[#This Row],[schedule]]&amp;" | "&amp;Data[[#This Row],[section]]</f>
        <v>SCHEDULE 1: REPORT ON RETURN ON INVESTMENT | 1b(ii): Regulatory Investment Value</v>
      </c>
      <c r="N8834" s="10" t="str">
        <f t="shared" si="140"/>
        <v>SCHEDULE 1: REPORT ON RETURN ON INVESTMENT | 1b(ii): Regulatory Investment Value | By category | Assets Commissioned—RAB Value | Adjustment for merger, acquisition or sale activity</v>
      </c>
    </row>
    <row r="8835" spans="1:14" hidden="1">
      <c r="A8835" t="s">
        <v>3</v>
      </c>
      <c r="B8835">
        <v>2011</v>
      </c>
      <c r="C8835" t="s">
        <v>104</v>
      </c>
      <c r="D8835" t="s">
        <v>107</v>
      </c>
      <c r="E8835" t="s">
        <v>101</v>
      </c>
      <c r="F8835" t="s">
        <v>134</v>
      </c>
      <c r="G8835">
        <v>76</v>
      </c>
      <c r="H8835" t="s">
        <v>124</v>
      </c>
      <c r="I8835">
        <v>2011</v>
      </c>
      <c r="J8835" t="s">
        <v>93</v>
      </c>
      <c r="K8835" t="s">
        <v>81</v>
      </c>
      <c r="M8835" s="10" t="str">
        <f>Data[[#This Row],[schedule]]&amp;" | "&amp;Data[[#This Row],[section]]</f>
        <v>SCHEDULE 1: REPORT ON RETURN ON INVESTMENT | 1b(ii): Regulatory Investment Value</v>
      </c>
      <c r="N8835" s="10" t="str">
        <f t="shared" si="140"/>
        <v>SCHEDULE 1: REPORT ON RETURN ON INVESTMENT | 1b(ii): Regulatory Investment Value | By category | Proportion of Year Available | Adjustment for merger, acquisition or sale activity</v>
      </c>
    </row>
    <row r="8836" spans="1:14" hidden="1">
      <c r="A8836" t="s">
        <v>3</v>
      </c>
      <c r="B8836">
        <v>2011</v>
      </c>
      <c r="C8836" t="s">
        <v>104</v>
      </c>
      <c r="D8836" t="s">
        <v>107</v>
      </c>
      <c r="E8836" t="s">
        <v>101</v>
      </c>
      <c r="F8836" t="s">
        <v>135</v>
      </c>
      <c r="G8836">
        <v>76</v>
      </c>
      <c r="H8836" t="s">
        <v>124</v>
      </c>
      <c r="I8836">
        <v>2011</v>
      </c>
      <c r="J8836" t="s">
        <v>92</v>
      </c>
      <c r="K8836" t="s">
        <v>458</v>
      </c>
      <c r="L8836">
        <v>0</v>
      </c>
      <c r="M8836" s="10" t="str">
        <f>Data[[#This Row],[schedule]]&amp;" | "&amp;Data[[#This Row],[section]]</f>
        <v>SCHEDULE 1: REPORT ON RETURN ON INVESTMENT | 1b(ii): Regulatory Investment Value</v>
      </c>
      <c r="N8836" s="10" t="str">
        <f t="shared" si="140"/>
        <v>SCHEDULE 1: REPORT ON RETURN ON INVESTMENT | 1b(ii): Regulatory Investment Value | By category | Proportionate Regulatory Value | Adjustment for merger, acquisition or sale activity</v>
      </c>
    </row>
    <row r="8837" spans="1:14" hidden="1">
      <c r="A8837" t="s">
        <v>3</v>
      </c>
      <c r="B8837">
        <v>2011</v>
      </c>
      <c r="C8837" t="s">
        <v>104</v>
      </c>
      <c r="D8837" t="s">
        <v>107</v>
      </c>
      <c r="E8837" t="s">
        <v>101</v>
      </c>
      <c r="F8837" t="s">
        <v>133</v>
      </c>
      <c r="G8837">
        <v>77</v>
      </c>
      <c r="H8837" t="s">
        <v>63</v>
      </c>
      <c r="I8837">
        <v>2011</v>
      </c>
      <c r="J8837" t="s">
        <v>92</v>
      </c>
      <c r="K8837" t="s">
        <v>3267</v>
      </c>
      <c r="L8837">
        <v>198.9220196600937</v>
      </c>
      <c r="M8837" s="10" t="str">
        <f>Data[[#This Row],[schedule]]&amp;" | "&amp;Data[[#This Row],[section]]</f>
        <v>SCHEDULE 1: REPORT ON RETURN ON INVESTMENT | 1b(ii): Regulatory Investment Value</v>
      </c>
      <c r="N8837" s="10" t="str">
        <f t="shared" si="140"/>
        <v>SCHEDULE 1: REPORT ON RETURN ON INVESTMENT | 1b(ii): Regulatory Investment Value | By category | Assets Commissioned—RAB Value | Asset disposals</v>
      </c>
    </row>
    <row r="8838" spans="1:14" hidden="1">
      <c r="A8838" t="s">
        <v>3</v>
      </c>
      <c r="B8838">
        <v>2011</v>
      </c>
      <c r="C8838" t="s">
        <v>104</v>
      </c>
      <c r="D8838" t="s">
        <v>107</v>
      </c>
      <c r="E8838" t="s">
        <v>101</v>
      </c>
      <c r="F8838" t="s">
        <v>134</v>
      </c>
      <c r="G8838">
        <v>77</v>
      </c>
      <c r="H8838" t="s">
        <v>63</v>
      </c>
      <c r="I8838">
        <v>2011</v>
      </c>
      <c r="J8838" t="s">
        <v>93</v>
      </c>
      <c r="K8838" t="s">
        <v>808</v>
      </c>
      <c r="L8838">
        <v>0.5</v>
      </c>
      <c r="M8838" s="10" t="str">
        <f>Data[[#This Row],[schedule]]&amp;" | "&amp;Data[[#This Row],[section]]</f>
        <v>SCHEDULE 1: REPORT ON RETURN ON INVESTMENT | 1b(ii): Regulatory Investment Value</v>
      </c>
      <c r="N8838" s="10" t="str">
        <f t="shared" si="140"/>
        <v>SCHEDULE 1: REPORT ON RETURN ON INVESTMENT | 1b(ii): Regulatory Investment Value | By category | Proportion of Year Available | Asset disposals</v>
      </c>
    </row>
    <row r="8839" spans="1:14" hidden="1">
      <c r="A8839" t="s">
        <v>3</v>
      </c>
      <c r="B8839">
        <v>2011</v>
      </c>
      <c r="C8839" t="s">
        <v>104</v>
      </c>
      <c r="D8839" t="s">
        <v>107</v>
      </c>
      <c r="E8839" t="s">
        <v>101</v>
      </c>
      <c r="F8839" t="s">
        <v>135</v>
      </c>
      <c r="G8839">
        <v>77</v>
      </c>
      <c r="H8839" t="s">
        <v>63</v>
      </c>
      <c r="I8839">
        <v>2011</v>
      </c>
      <c r="J8839" t="s">
        <v>92</v>
      </c>
      <c r="K8839" t="s">
        <v>4977</v>
      </c>
      <c r="L8839">
        <v>99.461009830046848</v>
      </c>
      <c r="M8839" s="10" t="str">
        <f>Data[[#This Row],[schedule]]&amp;" | "&amp;Data[[#This Row],[section]]</f>
        <v>SCHEDULE 1: REPORT ON RETURN ON INVESTMENT | 1b(ii): Regulatory Investment Value</v>
      </c>
      <c r="N8839" s="10" t="str">
        <f t="shared" si="140"/>
        <v>SCHEDULE 1: REPORT ON RETURN ON INVESTMENT | 1b(ii): Regulatory Investment Value | By category | Proportionate Regulatory Value | Asset disposals</v>
      </c>
    </row>
    <row r="8840" spans="1:14" hidden="1">
      <c r="A8840" t="s">
        <v>3</v>
      </c>
      <c r="B8840">
        <v>2011</v>
      </c>
      <c r="C8840" t="s">
        <v>104</v>
      </c>
      <c r="D8840" t="s">
        <v>107</v>
      </c>
      <c r="E8840" t="s">
        <v>101</v>
      </c>
      <c r="F8840" t="s">
        <v>133</v>
      </c>
      <c r="G8840">
        <v>78</v>
      </c>
      <c r="H8840" t="s">
        <v>125</v>
      </c>
      <c r="I8840">
        <v>2011</v>
      </c>
      <c r="J8840" t="s">
        <v>92</v>
      </c>
      <c r="K8840" t="s">
        <v>4978</v>
      </c>
      <c r="L8840">
        <v>19914.615135505672</v>
      </c>
      <c r="M8840" s="10" t="str">
        <f>Data[[#This Row],[schedule]]&amp;" | "&amp;Data[[#This Row],[section]]</f>
        <v>SCHEDULE 1: REPORT ON RETURN ON INVESTMENT | 1b(ii): Regulatory Investment Value</v>
      </c>
      <c r="N8840" s="10" t="str">
        <f t="shared" si="140"/>
        <v>SCHEDULE 1: REPORT ON RETURN ON INVESTMENT | 1b(ii): Regulatory Investment Value | By category | Assets Commissioned—RAB Value | RAB investment</v>
      </c>
    </row>
    <row r="8841" spans="1:14" hidden="1">
      <c r="A8841" t="s">
        <v>3</v>
      </c>
      <c r="B8841">
        <v>2011</v>
      </c>
      <c r="C8841" t="s">
        <v>104</v>
      </c>
      <c r="D8841" t="s">
        <v>107</v>
      </c>
      <c r="E8841" t="s">
        <v>101</v>
      </c>
      <c r="F8841" t="s">
        <v>135</v>
      </c>
      <c r="G8841">
        <v>79</v>
      </c>
      <c r="H8841" t="s">
        <v>126</v>
      </c>
      <c r="I8841">
        <v>2011</v>
      </c>
      <c r="J8841" t="s">
        <v>92</v>
      </c>
      <c r="K8841" t="s">
        <v>4979</v>
      </c>
      <c r="L8841">
        <v>9419.9194048010668</v>
      </c>
      <c r="M8841" s="10" t="str">
        <f>Data[[#This Row],[schedule]]&amp;" | "&amp;Data[[#This Row],[section]]</f>
        <v>SCHEDULE 1: REPORT ON RETURN ON INVESTMENT | 1b(ii): Regulatory Investment Value</v>
      </c>
      <c r="N8841" s="10" t="str">
        <f t="shared" si="140"/>
        <v>SCHEDULE 1: REPORT ON RETURN ON INVESTMENT | 1b(ii): Regulatory Investment Value | By category | Proportionate Regulatory Value | RAB proportionate investment</v>
      </c>
    </row>
    <row r="8842" spans="1:14" hidden="1">
      <c r="A8842" t="s">
        <v>3</v>
      </c>
      <c r="B8842">
        <v>2011</v>
      </c>
      <c r="C8842" t="s">
        <v>104</v>
      </c>
      <c r="D8842" t="s">
        <v>107</v>
      </c>
      <c r="E8842" t="s">
        <v>101</v>
      </c>
      <c r="F8842" t="s">
        <v>135</v>
      </c>
      <c r="G8842">
        <v>81</v>
      </c>
      <c r="H8842" t="s">
        <v>127</v>
      </c>
      <c r="I8842">
        <v>2011</v>
      </c>
      <c r="J8842" t="s">
        <v>92</v>
      </c>
      <c r="K8842" t="s">
        <v>782</v>
      </c>
      <c r="L8842">
        <v>1091750.6254693819</v>
      </c>
      <c r="M8842" s="10" t="str">
        <f>Data[[#This Row],[schedule]]&amp;" | "&amp;Data[[#This Row],[section]]</f>
        <v>SCHEDULE 1: REPORT ON RETURN ON INVESTMENT | 1b(ii): Regulatory Investment Value</v>
      </c>
      <c r="N8842" s="10" t="str">
        <f t="shared" si="140"/>
        <v>SCHEDULE 1: REPORT ON RETURN ON INVESTMENT | 1b(ii): Regulatory Investment Value | By category | Proportionate Regulatory Value | Regulatory investment value</v>
      </c>
    </row>
    <row r="8843" spans="1:14" hidden="1">
      <c r="A8843" t="s">
        <v>1</v>
      </c>
      <c r="B8843">
        <v>2012</v>
      </c>
      <c r="C8843" t="s">
        <v>6</v>
      </c>
      <c r="D8843" t="s">
        <v>9</v>
      </c>
      <c r="E8843" t="s">
        <v>81</v>
      </c>
      <c r="F8843" t="s">
        <v>81</v>
      </c>
      <c r="G8843">
        <v>9</v>
      </c>
      <c r="H8843" t="s">
        <v>18</v>
      </c>
      <c r="I8843">
        <v>2013</v>
      </c>
      <c r="J8843" t="s">
        <v>91</v>
      </c>
      <c r="K8843" t="s">
        <v>3340</v>
      </c>
      <c r="L8843">
        <v>1738.0310169414761</v>
      </c>
      <c r="M8843" s="10" t="str">
        <f>Data[[#This Row],[schedule]]&amp;" | "&amp;Data[[#This Row],[section]]</f>
        <v>SCHEDULE 19: REPORT ON DEMAND FORECASTS | 19a: Passenger terminal demand</v>
      </c>
      <c r="N8843" s="10" t="str">
        <f t="shared" si="140"/>
        <v>SCHEDULE 19: REPORT ON DEMAND FORECASTS | 19a: Passenger terminal demand | Busy hour passenger numbers:Inbound passengers:Domestic</v>
      </c>
    </row>
    <row r="8844" spans="1:14" hidden="1">
      <c r="A8844" t="s">
        <v>1</v>
      </c>
      <c r="B8844">
        <v>2012</v>
      </c>
      <c r="C8844" t="s">
        <v>6</v>
      </c>
      <c r="D8844" t="s">
        <v>9</v>
      </c>
      <c r="E8844" t="s">
        <v>81</v>
      </c>
      <c r="F8844" t="s">
        <v>81</v>
      </c>
      <c r="G8844">
        <v>9</v>
      </c>
      <c r="H8844" t="s">
        <v>18</v>
      </c>
      <c r="I8844">
        <v>2014</v>
      </c>
      <c r="J8844" t="s">
        <v>91</v>
      </c>
      <c r="K8844" t="s">
        <v>3341</v>
      </c>
      <c r="L8844">
        <v>1775.036085268006</v>
      </c>
      <c r="M8844" s="10" t="str">
        <f>Data[[#This Row],[schedule]]&amp;" | "&amp;Data[[#This Row],[section]]</f>
        <v>SCHEDULE 19: REPORT ON DEMAND FORECASTS | 19a: Passenger terminal demand</v>
      </c>
      <c r="N8844" s="10" t="str">
        <f t="shared" si="140"/>
        <v>SCHEDULE 19: REPORT ON DEMAND FORECASTS | 19a: Passenger terminal demand | Busy hour passenger numbers:Inbound passengers:Domestic</v>
      </c>
    </row>
    <row r="8845" spans="1:14" hidden="1">
      <c r="A8845" t="s">
        <v>1</v>
      </c>
      <c r="B8845">
        <v>2012</v>
      </c>
      <c r="C8845" t="s">
        <v>6</v>
      </c>
      <c r="D8845" t="s">
        <v>9</v>
      </c>
      <c r="E8845" t="s">
        <v>81</v>
      </c>
      <c r="F8845" t="s">
        <v>81</v>
      </c>
      <c r="G8845">
        <v>9</v>
      </c>
      <c r="H8845" t="s">
        <v>18</v>
      </c>
      <c r="I8845">
        <v>2015</v>
      </c>
      <c r="J8845" t="s">
        <v>91</v>
      </c>
      <c r="K8845" t="s">
        <v>3342</v>
      </c>
      <c r="L8845">
        <v>1818.58596465902</v>
      </c>
      <c r="M8845" s="10" t="str">
        <f>Data[[#This Row],[schedule]]&amp;" | "&amp;Data[[#This Row],[section]]</f>
        <v>SCHEDULE 19: REPORT ON DEMAND FORECASTS | 19a: Passenger terminal demand</v>
      </c>
      <c r="N8845" s="10" t="str">
        <f t="shared" si="140"/>
        <v>SCHEDULE 19: REPORT ON DEMAND FORECASTS | 19a: Passenger terminal demand | Busy hour passenger numbers:Inbound passengers:Domestic</v>
      </c>
    </row>
    <row r="8846" spans="1:14" hidden="1">
      <c r="A8846" t="s">
        <v>1</v>
      </c>
      <c r="B8846">
        <v>2012</v>
      </c>
      <c r="C8846" t="s">
        <v>6</v>
      </c>
      <c r="D8846" t="s">
        <v>9</v>
      </c>
      <c r="E8846" t="s">
        <v>81</v>
      </c>
      <c r="F8846" t="s">
        <v>81</v>
      </c>
      <c r="G8846">
        <v>9</v>
      </c>
      <c r="H8846" t="s">
        <v>18</v>
      </c>
      <c r="I8846">
        <v>2016</v>
      </c>
      <c r="J8846" t="s">
        <v>91</v>
      </c>
      <c r="K8846" t="s">
        <v>3343</v>
      </c>
      <c r="L8846">
        <v>1865.8451470719319</v>
      </c>
      <c r="M8846" s="10" t="str">
        <f>Data[[#This Row],[schedule]]&amp;" | "&amp;Data[[#This Row],[section]]</f>
        <v>SCHEDULE 19: REPORT ON DEMAND FORECASTS | 19a: Passenger terminal demand</v>
      </c>
      <c r="N8846" s="10" t="str">
        <f t="shared" si="140"/>
        <v>SCHEDULE 19: REPORT ON DEMAND FORECASTS | 19a: Passenger terminal demand | Busy hour passenger numbers:Inbound passengers:Domestic</v>
      </c>
    </row>
    <row r="8847" spans="1:14" hidden="1">
      <c r="A8847" t="s">
        <v>1</v>
      </c>
      <c r="B8847">
        <v>2012</v>
      </c>
      <c r="C8847" t="s">
        <v>6</v>
      </c>
      <c r="D8847" t="s">
        <v>9</v>
      </c>
      <c r="E8847" t="s">
        <v>81</v>
      </c>
      <c r="F8847" t="s">
        <v>81</v>
      </c>
      <c r="G8847">
        <v>9</v>
      </c>
      <c r="H8847" t="s">
        <v>18</v>
      </c>
      <c r="I8847">
        <v>2017</v>
      </c>
      <c r="J8847" t="s">
        <v>91</v>
      </c>
      <c r="K8847" t="s">
        <v>3344</v>
      </c>
      <c r="L8847">
        <v>1917.5809996387529</v>
      </c>
      <c r="M8847" s="10" t="str">
        <f>Data[[#This Row],[schedule]]&amp;" | "&amp;Data[[#This Row],[section]]</f>
        <v>SCHEDULE 19: REPORT ON DEMAND FORECASTS | 19a: Passenger terminal demand</v>
      </c>
      <c r="N8847" s="10" t="str">
        <f t="shared" si="140"/>
        <v>SCHEDULE 19: REPORT ON DEMAND FORECASTS | 19a: Passenger terminal demand | Busy hour passenger numbers:Inbound passengers:Domestic</v>
      </c>
    </row>
    <row r="8848" spans="1:14" hidden="1">
      <c r="A8848" t="s">
        <v>1</v>
      </c>
      <c r="B8848">
        <v>2012</v>
      </c>
      <c r="C8848" t="s">
        <v>6</v>
      </c>
      <c r="D8848" t="s">
        <v>9</v>
      </c>
      <c r="E8848" t="s">
        <v>81</v>
      </c>
      <c r="F8848" t="s">
        <v>81</v>
      </c>
      <c r="G8848">
        <v>9</v>
      </c>
      <c r="H8848" t="s">
        <v>18</v>
      </c>
      <c r="I8848">
        <v>2018</v>
      </c>
      <c r="J8848" t="s">
        <v>91</v>
      </c>
      <c r="K8848" t="s">
        <v>3345</v>
      </c>
      <c r="L8848">
        <v>1978.2450030219959</v>
      </c>
      <c r="M8848" s="10" t="str">
        <f>Data[[#This Row],[schedule]]&amp;" | "&amp;Data[[#This Row],[section]]</f>
        <v>SCHEDULE 19: REPORT ON DEMAND FORECASTS | 19a: Passenger terminal demand</v>
      </c>
      <c r="N8848" s="10" t="str">
        <f t="shared" si="140"/>
        <v>SCHEDULE 19: REPORT ON DEMAND FORECASTS | 19a: Passenger terminal demand | Busy hour passenger numbers:Inbound passengers:Domestic</v>
      </c>
    </row>
    <row r="8849" spans="1:14" hidden="1">
      <c r="A8849" t="s">
        <v>1</v>
      </c>
      <c r="B8849">
        <v>2012</v>
      </c>
      <c r="C8849" t="s">
        <v>6</v>
      </c>
      <c r="D8849" t="s">
        <v>9</v>
      </c>
      <c r="E8849" t="s">
        <v>81</v>
      </c>
      <c r="F8849" t="s">
        <v>81</v>
      </c>
      <c r="G8849">
        <v>9</v>
      </c>
      <c r="H8849" t="s">
        <v>18</v>
      </c>
      <c r="I8849">
        <v>2019</v>
      </c>
      <c r="J8849" t="s">
        <v>91</v>
      </c>
      <c r="K8849" t="s">
        <v>3346</v>
      </c>
      <c r="L8849">
        <v>2040.610341998012</v>
      </c>
      <c r="M8849" s="10" t="str">
        <f>Data[[#This Row],[schedule]]&amp;" | "&amp;Data[[#This Row],[section]]</f>
        <v>SCHEDULE 19: REPORT ON DEMAND FORECASTS | 19a: Passenger terminal demand</v>
      </c>
      <c r="N8849" s="10" t="str">
        <f t="shared" si="140"/>
        <v>SCHEDULE 19: REPORT ON DEMAND FORECASTS | 19a: Passenger terminal demand | Busy hour passenger numbers:Inbound passengers:Domestic</v>
      </c>
    </row>
    <row r="8850" spans="1:14" hidden="1">
      <c r="A8850" t="s">
        <v>1</v>
      </c>
      <c r="B8850">
        <v>2012</v>
      </c>
      <c r="C8850" t="s">
        <v>6</v>
      </c>
      <c r="D8850" t="s">
        <v>9</v>
      </c>
      <c r="E8850" t="s">
        <v>81</v>
      </c>
      <c r="F8850" t="s">
        <v>81</v>
      </c>
      <c r="G8850">
        <v>9</v>
      </c>
      <c r="H8850" t="s">
        <v>18</v>
      </c>
      <c r="I8850">
        <v>2020</v>
      </c>
      <c r="J8850" t="s">
        <v>91</v>
      </c>
      <c r="K8850" t="s">
        <v>3347</v>
      </c>
      <c r="L8850">
        <v>2104.7248098011919</v>
      </c>
      <c r="M8850" s="10" t="str">
        <f>Data[[#This Row],[schedule]]&amp;" | "&amp;Data[[#This Row],[section]]</f>
        <v>SCHEDULE 19: REPORT ON DEMAND FORECASTS | 19a: Passenger terminal demand</v>
      </c>
      <c r="N8850" s="10" t="str">
        <f t="shared" si="140"/>
        <v>SCHEDULE 19: REPORT ON DEMAND FORECASTS | 19a: Passenger terminal demand | Busy hour passenger numbers:Inbound passengers:Domestic</v>
      </c>
    </row>
    <row r="8851" spans="1:14" hidden="1">
      <c r="A8851" t="s">
        <v>1</v>
      </c>
      <c r="B8851">
        <v>2012</v>
      </c>
      <c r="C8851" t="s">
        <v>6</v>
      </c>
      <c r="D8851" t="s">
        <v>9</v>
      </c>
      <c r="E8851" t="s">
        <v>81</v>
      </c>
      <c r="F8851" t="s">
        <v>81</v>
      </c>
      <c r="G8851">
        <v>9</v>
      </c>
      <c r="H8851" t="s">
        <v>18</v>
      </c>
      <c r="I8851">
        <v>2021</v>
      </c>
      <c r="J8851" t="s">
        <v>91</v>
      </c>
      <c r="K8851" t="s">
        <v>3348</v>
      </c>
      <c r="L8851">
        <v>2170.6373323980238</v>
      </c>
      <c r="M8851" s="10" t="str">
        <f>Data[[#This Row],[schedule]]&amp;" | "&amp;Data[[#This Row],[section]]</f>
        <v>SCHEDULE 19: REPORT ON DEMAND FORECASTS | 19a: Passenger terminal demand</v>
      </c>
      <c r="N8851" s="10" t="str">
        <f t="shared" si="140"/>
        <v>SCHEDULE 19: REPORT ON DEMAND FORECASTS | 19a: Passenger terminal demand | Busy hour passenger numbers:Inbound passengers:Domestic</v>
      </c>
    </row>
    <row r="8852" spans="1:14" hidden="1">
      <c r="A8852" t="s">
        <v>1</v>
      </c>
      <c r="B8852">
        <v>2012</v>
      </c>
      <c r="C8852" t="s">
        <v>6</v>
      </c>
      <c r="D8852" t="s">
        <v>9</v>
      </c>
      <c r="E8852" t="s">
        <v>81</v>
      </c>
      <c r="F8852" t="s">
        <v>81</v>
      </c>
      <c r="G8852">
        <v>9</v>
      </c>
      <c r="H8852" t="s">
        <v>18</v>
      </c>
      <c r="I8852">
        <v>2022</v>
      </c>
      <c r="J8852" t="s">
        <v>91</v>
      </c>
      <c r="K8852" t="s">
        <v>3349</v>
      </c>
      <c r="L8852">
        <v>2238.3980109372742</v>
      </c>
      <c r="M8852" s="10" t="str">
        <f>Data[[#This Row],[schedule]]&amp;" | "&amp;Data[[#This Row],[section]]</f>
        <v>SCHEDULE 19: REPORT ON DEMAND FORECASTS | 19a: Passenger terminal demand</v>
      </c>
      <c r="N8852" s="10" t="str">
        <f t="shared" si="140"/>
        <v>SCHEDULE 19: REPORT ON DEMAND FORECASTS | 19a: Passenger terminal demand | Busy hour passenger numbers:Inbound passengers:Domestic</v>
      </c>
    </row>
    <row r="8853" spans="1:14" hidden="1">
      <c r="A8853" t="s">
        <v>1</v>
      </c>
      <c r="B8853">
        <v>2012</v>
      </c>
      <c r="C8853" t="s">
        <v>6</v>
      </c>
      <c r="D8853" t="s">
        <v>9</v>
      </c>
      <c r="E8853" t="s">
        <v>81</v>
      </c>
      <c r="F8853" t="s">
        <v>81</v>
      </c>
      <c r="G8853">
        <v>10</v>
      </c>
      <c r="H8853" t="s">
        <v>19</v>
      </c>
      <c r="I8853">
        <v>2013</v>
      </c>
      <c r="J8853" t="s">
        <v>91</v>
      </c>
      <c r="K8853" t="s">
        <v>3350</v>
      </c>
      <c r="L8853">
        <v>988.0058557217717</v>
      </c>
      <c r="M8853" s="10" t="str">
        <f>Data[[#This Row],[schedule]]&amp;" | "&amp;Data[[#This Row],[section]]</f>
        <v>SCHEDULE 19: REPORT ON DEMAND FORECASTS | 19a: Passenger terminal demand</v>
      </c>
      <c r="N8853" s="10" t="str">
        <f t="shared" ref="N8853:N8916" si="141">SUBSTITUTE(SUBSTITUTE(SUBSTITUTE(C8853&amp;" | "&amp;D8853&amp;" | "&amp;E8853&amp;" | "&amp;F8853&amp;" | "&amp;H8853," |  |  | "," | ")," |  |  | "," | ")," |  | "," | ")</f>
        <v>SCHEDULE 19: REPORT ON DEMAND FORECASTS | 19a: Passenger terminal demand | Busy hour passenger numbers:Inbound passengers:International</v>
      </c>
    </row>
    <row r="8854" spans="1:14" hidden="1">
      <c r="A8854" t="s">
        <v>1</v>
      </c>
      <c r="B8854">
        <v>2012</v>
      </c>
      <c r="C8854" t="s">
        <v>6</v>
      </c>
      <c r="D8854" t="s">
        <v>9</v>
      </c>
      <c r="E8854" t="s">
        <v>81</v>
      </c>
      <c r="F8854" t="s">
        <v>81</v>
      </c>
      <c r="G8854">
        <v>10</v>
      </c>
      <c r="H8854" t="s">
        <v>19</v>
      </c>
      <c r="I8854">
        <v>2014</v>
      </c>
      <c r="J8854" t="s">
        <v>91</v>
      </c>
      <c r="K8854" t="s">
        <v>3351</v>
      </c>
      <c r="L8854">
        <v>1021.507136973687</v>
      </c>
      <c r="M8854" s="10" t="str">
        <f>Data[[#This Row],[schedule]]&amp;" | "&amp;Data[[#This Row],[section]]</f>
        <v>SCHEDULE 19: REPORT ON DEMAND FORECASTS | 19a: Passenger terminal demand</v>
      </c>
      <c r="N8854" s="10" t="str">
        <f t="shared" si="141"/>
        <v>SCHEDULE 19: REPORT ON DEMAND FORECASTS | 19a: Passenger terminal demand | Busy hour passenger numbers:Inbound passengers:International</v>
      </c>
    </row>
    <row r="8855" spans="1:14" hidden="1">
      <c r="A8855" t="s">
        <v>1</v>
      </c>
      <c r="B8855">
        <v>2012</v>
      </c>
      <c r="C8855" t="s">
        <v>6</v>
      </c>
      <c r="D8855" t="s">
        <v>9</v>
      </c>
      <c r="E8855" t="s">
        <v>81</v>
      </c>
      <c r="F8855" t="s">
        <v>81</v>
      </c>
      <c r="G8855">
        <v>10</v>
      </c>
      <c r="H8855" t="s">
        <v>19</v>
      </c>
      <c r="I8855">
        <v>2015</v>
      </c>
      <c r="J8855" t="s">
        <v>91</v>
      </c>
      <c r="K8855" t="s">
        <v>3352</v>
      </c>
      <c r="L8855">
        <v>1051.9681373642691</v>
      </c>
      <c r="M8855" s="10" t="str">
        <f>Data[[#This Row],[schedule]]&amp;" | "&amp;Data[[#This Row],[section]]</f>
        <v>SCHEDULE 19: REPORT ON DEMAND FORECASTS | 19a: Passenger terminal demand</v>
      </c>
      <c r="N8855" s="10" t="str">
        <f t="shared" si="141"/>
        <v>SCHEDULE 19: REPORT ON DEMAND FORECASTS | 19a: Passenger terminal demand | Busy hour passenger numbers:Inbound passengers:International</v>
      </c>
    </row>
    <row r="8856" spans="1:14" hidden="1">
      <c r="A8856" t="s">
        <v>1</v>
      </c>
      <c r="B8856">
        <v>2012</v>
      </c>
      <c r="C8856" t="s">
        <v>6</v>
      </c>
      <c r="D8856" t="s">
        <v>9</v>
      </c>
      <c r="E8856" t="s">
        <v>81</v>
      </c>
      <c r="F8856" t="s">
        <v>81</v>
      </c>
      <c r="G8856">
        <v>10</v>
      </c>
      <c r="H8856" t="s">
        <v>19</v>
      </c>
      <c r="I8856">
        <v>2016</v>
      </c>
      <c r="J8856" t="s">
        <v>91</v>
      </c>
      <c r="K8856" t="s">
        <v>3353</v>
      </c>
      <c r="L8856">
        <v>1087.423991393506</v>
      </c>
      <c r="M8856" s="10" t="str">
        <f>Data[[#This Row],[schedule]]&amp;" | "&amp;Data[[#This Row],[section]]</f>
        <v>SCHEDULE 19: REPORT ON DEMAND FORECASTS | 19a: Passenger terminal demand</v>
      </c>
      <c r="N8856" s="10" t="str">
        <f t="shared" si="141"/>
        <v>SCHEDULE 19: REPORT ON DEMAND FORECASTS | 19a: Passenger terminal demand | Busy hour passenger numbers:Inbound passengers:International</v>
      </c>
    </row>
    <row r="8857" spans="1:14" hidden="1">
      <c r="A8857" t="s">
        <v>1</v>
      </c>
      <c r="B8857">
        <v>2012</v>
      </c>
      <c r="C8857" t="s">
        <v>6</v>
      </c>
      <c r="D8857" t="s">
        <v>9</v>
      </c>
      <c r="E8857" t="s">
        <v>81</v>
      </c>
      <c r="F8857" t="s">
        <v>81</v>
      </c>
      <c r="G8857">
        <v>10</v>
      </c>
      <c r="H8857" t="s">
        <v>19</v>
      </c>
      <c r="I8857">
        <v>2017</v>
      </c>
      <c r="J8857" t="s">
        <v>91</v>
      </c>
      <c r="K8857" t="s">
        <v>3354</v>
      </c>
      <c r="L8857">
        <v>1124.48270001889</v>
      </c>
      <c r="M8857" s="10" t="str">
        <f>Data[[#This Row],[schedule]]&amp;" | "&amp;Data[[#This Row],[section]]</f>
        <v>SCHEDULE 19: REPORT ON DEMAND FORECASTS | 19a: Passenger terminal demand</v>
      </c>
      <c r="N8857" s="10" t="str">
        <f t="shared" si="141"/>
        <v>SCHEDULE 19: REPORT ON DEMAND FORECASTS | 19a: Passenger terminal demand | Busy hour passenger numbers:Inbound passengers:International</v>
      </c>
    </row>
    <row r="8858" spans="1:14" hidden="1">
      <c r="A8858" t="s">
        <v>1</v>
      </c>
      <c r="B8858">
        <v>2012</v>
      </c>
      <c r="C8858" t="s">
        <v>6</v>
      </c>
      <c r="D8858" t="s">
        <v>9</v>
      </c>
      <c r="E8858" t="s">
        <v>81</v>
      </c>
      <c r="F8858" t="s">
        <v>81</v>
      </c>
      <c r="G8858">
        <v>10</v>
      </c>
      <c r="H8858" t="s">
        <v>19</v>
      </c>
      <c r="I8858">
        <v>2018</v>
      </c>
      <c r="J8858" t="s">
        <v>91</v>
      </c>
      <c r="K8858" t="s">
        <v>3355</v>
      </c>
      <c r="L8858">
        <v>1164.8122665780691</v>
      </c>
      <c r="M8858" s="10" t="str">
        <f>Data[[#This Row],[schedule]]&amp;" | "&amp;Data[[#This Row],[section]]</f>
        <v>SCHEDULE 19: REPORT ON DEMAND FORECASTS | 19a: Passenger terminal demand</v>
      </c>
      <c r="N8858" s="10" t="str">
        <f t="shared" si="141"/>
        <v>SCHEDULE 19: REPORT ON DEMAND FORECASTS | 19a: Passenger terminal demand | Busy hour passenger numbers:Inbound passengers:International</v>
      </c>
    </row>
    <row r="8859" spans="1:14" hidden="1">
      <c r="A8859" t="s">
        <v>1</v>
      </c>
      <c r="B8859">
        <v>2012</v>
      </c>
      <c r="C8859" t="s">
        <v>6</v>
      </c>
      <c r="D8859" t="s">
        <v>9</v>
      </c>
      <c r="E8859" t="s">
        <v>81</v>
      </c>
      <c r="F8859" t="s">
        <v>81</v>
      </c>
      <c r="G8859">
        <v>10</v>
      </c>
      <c r="H8859" t="s">
        <v>19</v>
      </c>
      <c r="I8859">
        <v>2019</v>
      </c>
      <c r="J8859" t="s">
        <v>91</v>
      </c>
      <c r="K8859" t="s">
        <v>3356</v>
      </c>
      <c r="L8859">
        <v>1206.2064893313311</v>
      </c>
      <c r="M8859" s="10" t="str">
        <f>Data[[#This Row],[schedule]]&amp;" | "&amp;Data[[#This Row],[section]]</f>
        <v>SCHEDULE 19: REPORT ON DEMAND FORECASTS | 19a: Passenger terminal demand</v>
      </c>
      <c r="N8859" s="10" t="str">
        <f t="shared" si="141"/>
        <v>SCHEDULE 19: REPORT ON DEMAND FORECASTS | 19a: Passenger terminal demand | Busy hour passenger numbers:Inbound passengers:International</v>
      </c>
    </row>
    <row r="8860" spans="1:14" hidden="1">
      <c r="A8860" t="s">
        <v>1</v>
      </c>
      <c r="B8860">
        <v>2012</v>
      </c>
      <c r="C8860" t="s">
        <v>6</v>
      </c>
      <c r="D8860" t="s">
        <v>9</v>
      </c>
      <c r="E8860" t="s">
        <v>81</v>
      </c>
      <c r="F8860" t="s">
        <v>81</v>
      </c>
      <c r="G8860">
        <v>10</v>
      </c>
      <c r="H8860" t="s">
        <v>19</v>
      </c>
      <c r="I8860">
        <v>2020</v>
      </c>
      <c r="J8860" t="s">
        <v>91</v>
      </c>
      <c r="K8860" t="s">
        <v>3357</v>
      </c>
      <c r="L8860">
        <v>1248.6878005798801</v>
      </c>
      <c r="M8860" s="10" t="str">
        <f>Data[[#This Row],[schedule]]&amp;" | "&amp;Data[[#This Row],[section]]</f>
        <v>SCHEDULE 19: REPORT ON DEMAND FORECASTS | 19a: Passenger terminal demand</v>
      </c>
      <c r="N8860" s="10" t="str">
        <f t="shared" si="141"/>
        <v>SCHEDULE 19: REPORT ON DEMAND FORECASTS | 19a: Passenger terminal demand | Busy hour passenger numbers:Inbound passengers:International</v>
      </c>
    </row>
    <row r="8861" spans="1:14" hidden="1">
      <c r="A8861" t="s">
        <v>1</v>
      </c>
      <c r="B8861">
        <v>2012</v>
      </c>
      <c r="C8861" t="s">
        <v>6</v>
      </c>
      <c r="D8861" t="s">
        <v>9</v>
      </c>
      <c r="E8861" t="s">
        <v>81</v>
      </c>
      <c r="F8861" t="s">
        <v>81</v>
      </c>
      <c r="G8861">
        <v>10</v>
      </c>
      <c r="H8861" t="s">
        <v>19</v>
      </c>
      <c r="I8861">
        <v>2021</v>
      </c>
      <c r="J8861" t="s">
        <v>91</v>
      </c>
      <c r="K8861" t="s">
        <v>3358</v>
      </c>
      <c r="L8861">
        <v>1292.2809033165111</v>
      </c>
      <c r="M8861" s="10" t="str">
        <f>Data[[#This Row],[schedule]]&amp;" | "&amp;Data[[#This Row],[section]]</f>
        <v>SCHEDULE 19: REPORT ON DEMAND FORECASTS | 19a: Passenger terminal demand</v>
      </c>
      <c r="N8861" s="10" t="str">
        <f t="shared" si="141"/>
        <v>SCHEDULE 19: REPORT ON DEMAND FORECASTS | 19a: Passenger terminal demand | Busy hour passenger numbers:Inbound passengers:International</v>
      </c>
    </row>
    <row r="8862" spans="1:14" hidden="1">
      <c r="A8862" t="s">
        <v>1</v>
      </c>
      <c r="B8862">
        <v>2012</v>
      </c>
      <c r="C8862" t="s">
        <v>6</v>
      </c>
      <c r="D8862" t="s">
        <v>9</v>
      </c>
      <c r="E8862" t="s">
        <v>81</v>
      </c>
      <c r="F8862" t="s">
        <v>81</v>
      </c>
      <c r="G8862">
        <v>10</v>
      </c>
      <c r="H8862" t="s">
        <v>19</v>
      </c>
      <c r="I8862">
        <v>2022</v>
      </c>
      <c r="J8862" t="s">
        <v>91</v>
      </c>
      <c r="K8862" t="s">
        <v>3359</v>
      </c>
      <c r="L8862">
        <v>1337.011032937251</v>
      </c>
      <c r="M8862" s="10" t="str">
        <f>Data[[#This Row],[schedule]]&amp;" | "&amp;Data[[#This Row],[section]]</f>
        <v>SCHEDULE 19: REPORT ON DEMAND FORECASTS | 19a: Passenger terminal demand</v>
      </c>
      <c r="N8862" s="10" t="str">
        <f t="shared" si="141"/>
        <v>SCHEDULE 19: REPORT ON DEMAND FORECASTS | 19a: Passenger terminal demand | Busy hour passenger numbers:Inbound passengers:International</v>
      </c>
    </row>
    <row r="8863" spans="1:14" hidden="1">
      <c r="A8863" t="s">
        <v>1</v>
      </c>
      <c r="B8863">
        <v>2012</v>
      </c>
      <c r="C8863" t="s">
        <v>6</v>
      </c>
      <c r="D8863" t="s">
        <v>9</v>
      </c>
      <c r="E8863" t="s">
        <v>81</v>
      </c>
      <c r="F8863" t="s">
        <v>81</v>
      </c>
      <c r="G8863">
        <v>11</v>
      </c>
      <c r="H8863" t="s">
        <v>20</v>
      </c>
      <c r="I8863">
        <v>2013</v>
      </c>
      <c r="J8863" t="s">
        <v>91</v>
      </c>
      <c r="K8863" t="s">
        <v>3360</v>
      </c>
      <c r="L8863">
        <v>1772.0140118313759</v>
      </c>
      <c r="M8863" s="10" t="str">
        <f>Data[[#This Row],[schedule]]&amp;" | "&amp;Data[[#This Row],[section]]</f>
        <v>SCHEDULE 19: REPORT ON DEMAND FORECASTS | 19a: Passenger terminal demand</v>
      </c>
      <c r="N8863" s="10" t="str">
        <f t="shared" si="141"/>
        <v>SCHEDULE 19: REPORT ON DEMAND FORECASTS | 19a: Passenger terminal demand | Busy hour passenger numbers:Inbound passengers:Combined *</v>
      </c>
    </row>
    <row r="8864" spans="1:14" hidden="1">
      <c r="A8864" t="s">
        <v>1</v>
      </c>
      <c r="B8864">
        <v>2012</v>
      </c>
      <c r="C8864" t="s">
        <v>6</v>
      </c>
      <c r="D8864" t="s">
        <v>9</v>
      </c>
      <c r="E8864" t="s">
        <v>81</v>
      </c>
      <c r="F8864" t="s">
        <v>81</v>
      </c>
      <c r="G8864">
        <v>11</v>
      </c>
      <c r="H8864" t="s">
        <v>20</v>
      </c>
      <c r="I8864">
        <v>2014</v>
      </c>
      <c r="J8864" t="s">
        <v>91</v>
      </c>
      <c r="K8864" t="s">
        <v>3361</v>
      </c>
      <c r="L8864">
        <v>1809.289073417294</v>
      </c>
      <c r="M8864" s="10" t="str">
        <f>Data[[#This Row],[schedule]]&amp;" | "&amp;Data[[#This Row],[section]]</f>
        <v>SCHEDULE 19: REPORT ON DEMAND FORECASTS | 19a: Passenger terminal demand</v>
      </c>
      <c r="N8864" s="10" t="str">
        <f t="shared" si="141"/>
        <v>SCHEDULE 19: REPORT ON DEMAND FORECASTS | 19a: Passenger terminal demand | Busy hour passenger numbers:Inbound passengers:Combined *</v>
      </c>
    </row>
    <row r="8865" spans="1:14" hidden="1">
      <c r="A8865" t="s">
        <v>1</v>
      </c>
      <c r="B8865">
        <v>2012</v>
      </c>
      <c r="C8865" t="s">
        <v>6</v>
      </c>
      <c r="D8865" t="s">
        <v>9</v>
      </c>
      <c r="E8865" t="s">
        <v>81</v>
      </c>
      <c r="F8865" t="s">
        <v>81</v>
      </c>
      <c r="G8865">
        <v>11</v>
      </c>
      <c r="H8865" t="s">
        <v>20</v>
      </c>
      <c r="I8865">
        <v>2015</v>
      </c>
      <c r="J8865" t="s">
        <v>91</v>
      </c>
      <c r="K8865" t="s">
        <v>3362</v>
      </c>
      <c r="L8865">
        <v>1854.2378384339099</v>
      </c>
      <c r="M8865" s="10" t="str">
        <f>Data[[#This Row],[schedule]]&amp;" | "&amp;Data[[#This Row],[section]]</f>
        <v>SCHEDULE 19: REPORT ON DEMAND FORECASTS | 19a: Passenger terminal demand</v>
      </c>
      <c r="N8865" s="10" t="str">
        <f t="shared" si="141"/>
        <v>SCHEDULE 19: REPORT ON DEMAND FORECASTS | 19a: Passenger terminal demand | Busy hour passenger numbers:Inbound passengers:Combined *</v>
      </c>
    </row>
    <row r="8866" spans="1:14" hidden="1">
      <c r="A8866" t="s">
        <v>1</v>
      </c>
      <c r="B8866">
        <v>2012</v>
      </c>
      <c r="C8866" t="s">
        <v>6</v>
      </c>
      <c r="D8866" t="s">
        <v>9</v>
      </c>
      <c r="E8866" t="s">
        <v>81</v>
      </c>
      <c r="F8866" t="s">
        <v>81</v>
      </c>
      <c r="G8866">
        <v>11</v>
      </c>
      <c r="H8866" t="s">
        <v>20</v>
      </c>
      <c r="I8866">
        <v>2016</v>
      </c>
      <c r="J8866" t="s">
        <v>91</v>
      </c>
      <c r="K8866" t="s">
        <v>3363</v>
      </c>
      <c r="L8866">
        <v>1904.663042866689</v>
      </c>
      <c r="M8866" s="10" t="str">
        <f>Data[[#This Row],[schedule]]&amp;" | "&amp;Data[[#This Row],[section]]</f>
        <v>SCHEDULE 19: REPORT ON DEMAND FORECASTS | 19a: Passenger terminal demand</v>
      </c>
      <c r="N8866" s="10" t="str">
        <f t="shared" si="141"/>
        <v>SCHEDULE 19: REPORT ON DEMAND FORECASTS | 19a: Passenger terminal demand | Busy hour passenger numbers:Inbound passengers:Combined *</v>
      </c>
    </row>
    <row r="8867" spans="1:14" hidden="1">
      <c r="A8867" t="s">
        <v>1</v>
      </c>
      <c r="B8867">
        <v>2012</v>
      </c>
      <c r="C8867" t="s">
        <v>6</v>
      </c>
      <c r="D8867" t="s">
        <v>9</v>
      </c>
      <c r="E8867" t="s">
        <v>81</v>
      </c>
      <c r="F8867" t="s">
        <v>81</v>
      </c>
      <c r="G8867">
        <v>11</v>
      </c>
      <c r="H8867" t="s">
        <v>20</v>
      </c>
      <c r="I8867">
        <v>2017</v>
      </c>
      <c r="J8867" t="s">
        <v>91</v>
      </c>
      <c r="K8867" t="s">
        <v>3364</v>
      </c>
      <c r="L8867">
        <v>1959.6920449384461</v>
      </c>
      <c r="M8867" s="10" t="str">
        <f>Data[[#This Row],[schedule]]&amp;" | "&amp;Data[[#This Row],[section]]</f>
        <v>SCHEDULE 19: REPORT ON DEMAND FORECASTS | 19a: Passenger terminal demand</v>
      </c>
      <c r="N8867" s="10" t="str">
        <f t="shared" si="141"/>
        <v>SCHEDULE 19: REPORT ON DEMAND FORECASTS | 19a: Passenger terminal demand | Busy hour passenger numbers:Inbound passengers:Combined *</v>
      </c>
    </row>
    <row r="8868" spans="1:14" hidden="1">
      <c r="A8868" t="s">
        <v>1</v>
      </c>
      <c r="B8868">
        <v>2012</v>
      </c>
      <c r="C8868" t="s">
        <v>6</v>
      </c>
      <c r="D8868" t="s">
        <v>9</v>
      </c>
      <c r="E8868" t="s">
        <v>81</v>
      </c>
      <c r="F8868" t="s">
        <v>81</v>
      </c>
      <c r="G8868">
        <v>11</v>
      </c>
      <c r="H8868" t="s">
        <v>20</v>
      </c>
      <c r="I8868">
        <v>2018</v>
      </c>
      <c r="J8868" t="s">
        <v>91</v>
      </c>
      <c r="K8868" t="s">
        <v>3365</v>
      </c>
      <c r="L8868">
        <v>2018.840428488395</v>
      </c>
      <c r="M8868" s="10" t="str">
        <f>Data[[#This Row],[schedule]]&amp;" | "&amp;Data[[#This Row],[section]]</f>
        <v>SCHEDULE 19: REPORT ON DEMAND FORECASTS | 19a: Passenger terminal demand</v>
      </c>
      <c r="N8868" s="10" t="str">
        <f t="shared" si="141"/>
        <v>SCHEDULE 19: REPORT ON DEMAND FORECASTS | 19a: Passenger terminal demand | Busy hour passenger numbers:Inbound passengers:Combined *</v>
      </c>
    </row>
    <row r="8869" spans="1:14" hidden="1">
      <c r="A8869" t="s">
        <v>1</v>
      </c>
      <c r="B8869">
        <v>2012</v>
      </c>
      <c r="C8869" t="s">
        <v>6</v>
      </c>
      <c r="D8869" t="s">
        <v>9</v>
      </c>
      <c r="E8869" t="s">
        <v>81</v>
      </c>
      <c r="F8869" t="s">
        <v>81</v>
      </c>
      <c r="G8869">
        <v>11</v>
      </c>
      <c r="H8869" t="s">
        <v>20</v>
      </c>
      <c r="I8869">
        <v>2019</v>
      </c>
      <c r="J8869" t="s">
        <v>91</v>
      </c>
      <c r="K8869" t="s">
        <v>3366</v>
      </c>
      <c r="L8869">
        <v>2091.0069172785329</v>
      </c>
      <c r="M8869" s="10" t="str">
        <f>Data[[#This Row],[schedule]]&amp;" | "&amp;Data[[#This Row],[section]]</f>
        <v>SCHEDULE 19: REPORT ON DEMAND FORECASTS | 19a: Passenger terminal demand</v>
      </c>
      <c r="N8869" s="10" t="str">
        <f t="shared" si="141"/>
        <v>SCHEDULE 19: REPORT ON DEMAND FORECASTS | 19a: Passenger terminal demand | Busy hour passenger numbers:Inbound passengers:Combined *</v>
      </c>
    </row>
    <row r="8870" spans="1:14" hidden="1">
      <c r="A8870" t="s">
        <v>1</v>
      </c>
      <c r="B8870">
        <v>2012</v>
      </c>
      <c r="C8870" t="s">
        <v>6</v>
      </c>
      <c r="D8870" t="s">
        <v>9</v>
      </c>
      <c r="E8870" t="s">
        <v>81</v>
      </c>
      <c r="F8870" t="s">
        <v>81</v>
      </c>
      <c r="G8870">
        <v>11</v>
      </c>
      <c r="H8870" t="s">
        <v>20</v>
      </c>
      <c r="I8870">
        <v>2020</v>
      </c>
      <c r="J8870" t="s">
        <v>91</v>
      </c>
      <c r="K8870" t="s">
        <v>3367</v>
      </c>
      <c r="L8870">
        <v>2155.556658889278</v>
      </c>
      <c r="M8870" s="10" t="str">
        <f>Data[[#This Row],[schedule]]&amp;" | "&amp;Data[[#This Row],[section]]</f>
        <v>SCHEDULE 19: REPORT ON DEMAND FORECASTS | 19a: Passenger terminal demand</v>
      </c>
      <c r="N8870" s="10" t="str">
        <f t="shared" si="141"/>
        <v>SCHEDULE 19: REPORT ON DEMAND FORECASTS | 19a: Passenger terminal demand | Busy hour passenger numbers:Inbound passengers:Combined *</v>
      </c>
    </row>
    <row r="8871" spans="1:14" hidden="1">
      <c r="A8871" t="s">
        <v>1</v>
      </c>
      <c r="B8871">
        <v>2012</v>
      </c>
      <c r="C8871" t="s">
        <v>6</v>
      </c>
      <c r="D8871" t="s">
        <v>9</v>
      </c>
      <c r="E8871" t="s">
        <v>81</v>
      </c>
      <c r="F8871" t="s">
        <v>81</v>
      </c>
      <c r="G8871">
        <v>11</v>
      </c>
      <c r="H8871" t="s">
        <v>20</v>
      </c>
      <c r="I8871">
        <v>2021</v>
      </c>
      <c r="J8871" t="s">
        <v>91</v>
      </c>
      <c r="K8871" t="s">
        <v>3368</v>
      </c>
      <c r="L8871">
        <v>2226.2359473564288</v>
      </c>
      <c r="M8871" s="10" t="str">
        <f>Data[[#This Row],[schedule]]&amp;" | "&amp;Data[[#This Row],[section]]</f>
        <v>SCHEDULE 19: REPORT ON DEMAND FORECASTS | 19a: Passenger terminal demand</v>
      </c>
      <c r="N8871" s="10" t="str">
        <f t="shared" si="141"/>
        <v>SCHEDULE 19: REPORT ON DEMAND FORECASTS | 19a: Passenger terminal demand | Busy hour passenger numbers:Inbound passengers:Combined *</v>
      </c>
    </row>
    <row r="8872" spans="1:14" hidden="1">
      <c r="A8872" t="s">
        <v>1</v>
      </c>
      <c r="B8872">
        <v>2012</v>
      </c>
      <c r="C8872" t="s">
        <v>6</v>
      </c>
      <c r="D8872" t="s">
        <v>9</v>
      </c>
      <c r="E8872" t="s">
        <v>81</v>
      </c>
      <c r="F8872" t="s">
        <v>81</v>
      </c>
      <c r="G8872">
        <v>11</v>
      </c>
      <c r="H8872" t="s">
        <v>20</v>
      </c>
      <c r="I8872">
        <v>2022</v>
      </c>
      <c r="J8872" t="s">
        <v>91</v>
      </c>
      <c r="K8872" t="s">
        <v>3369</v>
      </c>
      <c r="L8872">
        <v>2297.7114639169149</v>
      </c>
      <c r="M8872" s="10" t="str">
        <f>Data[[#This Row],[schedule]]&amp;" | "&amp;Data[[#This Row],[section]]</f>
        <v>SCHEDULE 19: REPORT ON DEMAND FORECASTS | 19a: Passenger terminal demand</v>
      </c>
      <c r="N8872" s="10" t="str">
        <f t="shared" si="141"/>
        <v>SCHEDULE 19: REPORT ON DEMAND FORECASTS | 19a: Passenger terminal demand | Busy hour passenger numbers:Inbound passengers:Combined *</v>
      </c>
    </row>
    <row r="8873" spans="1:14" hidden="1">
      <c r="A8873" t="s">
        <v>1</v>
      </c>
      <c r="B8873">
        <v>2012</v>
      </c>
      <c r="C8873" t="s">
        <v>6</v>
      </c>
      <c r="D8873" t="s">
        <v>9</v>
      </c>
      <c r="E8873" t="s">
        <v>81</v>
      </c>
      <c r="F8873" t="s">
        <v>81</v>
      </c>
      <c r="G8873">
        <v>13</v>
      </c>
      <c r="H8873" t="s">
        <v>21</v>
      </c>
      <c r="I8873">
        <v>2013</v>
      </c>
      <c r="J8873" t="s">
        <v>91</v>
      </c>
      <c r="K8873" t="s">
        <v>3370</v>
      </c>
      <c r="L8873">
        <v>1896.561098575738</v>
      </c>
      <c r="M8873" s="10" t="str">
        <f>Data[[#This Row],[schedule]]&amp;" | "&amp;Data[[#This Row],[section]]</f>
        <v>SCHEDULE 19: REPORT ON DEMAND FORECASTS | 19a: Passenger terminal demand</v>
      </c>
      <c r="N8873" s="10" t="str">
        <f t="shared" si="141"/>
        <v>SCHEDULE 19: REPORT ON DEMAND FORECASTS | 19a: Passenger terminal demand | Busy hour passenger numbers:Outbound passengers:Domestic</v>
      </c>
    </row>
    <row r="8874" spans="1:14" hidden="1">
      <c r="A8874" t="s">
        <v>1</v>
      </c>
      <c r="B8874">
        <v>2012</v>
      </c>
      <c r="C8874" t="s">
        <v>6</v>
      </c>
      <c r="D8874" t="s">
        <v>9</v>
      </c>
      <c r="E8874" t="s">
        <v>81</v>
      </c>
      <c r="F8874" t="s">
        <v>81</v>
      </c>
      <c r="G8874">
        <v>13</v>
      </c>
      <c r="H8874" t="s">
        <v>21</v>
      </c>
      <c r="I8874">
        <v>2014</v>
      </c>
      <c r="J8874" t="s">
        <v>91</v>
      </c>
      <c r="K8874" t="s">
        <v>3371</v>
      </c>
      <c r="L8874">
        <v>1936.941490153408</v>
      </c>
      <c r="M8874" s="10" t="str">
        <f>Data[[#This Row],[schedule]]&amp;" | "&amp;Data[[#This Row],[section]]</f>
        <v>SCHEDULE 19: REPORT ON DEMAND FORECASTS | 19a: Passenger terminal demand</v>
      </c>
      <c r="N8874" s="10" t="str">
        <f t="shared" si="141"/>
        <v>SCHEDULE 19: REPORT ON DEMAND FORECASTS | 19a: Passenger terminal demand | Busy hour passenger numbers:Outbound passengers:Domestic</v>
      </c>
    </row>
    <row r="8875" spans="1:14" hidden="1">
      <c r="A8875" t="s">
        <v>1</v>
      </c>
      <c r="B8875">
        <v>2012</v>
      </c>
      <c r="C8875" t="s">
        <v>6</v>
      </c>
      <c r="D8875" t="s">
        <v>9</v>
      </c>
      <c r="E8875" t="s">
        <v>81</v>
      </c>
      <c r="F8875" t="s">
        <v>81</v>
      </c>
      <c r="G8875">
        <v>13</v>
      </c>
      <c r="H8875" t="s">
        <v>21</v>
      </c>
      <c r="I8875">
        <v>2015</v>
      </c>
      <c r="J8875" t="s">
        <v>91</v>
      </c>
      <c r="K8875" t="s">
        <v>3372</v>
      </c>
      <c r="L8875">
        <v>1984.4636611017779</v>
      </c>
      <c r="M8875" s="10" t="str">
        <f>Data[[#This Row],[schedule]]&amp;" | "&amp;Data[[#This Row],[section]]</f>
        <v>SCHEDULE 19: REPORT ON DEMAND FORECASTS | 19a: Passenger terminal demand</v>
      </c>
      <c r="N8875" s="10" t="str">
        <f t="shared" si="141"/>
        <v>SCHEDULE 19: REPORT ON DEMAND FORECASTS | 19a: Passenger terminal demand | Busy hour passenger numbers:Outbound passengers:Domestic</v>
      </c>
    </row>
    <row r="8876" spans="1:14" hidden="1">
      <c r="A8876" t="s">
        <v>1</v>
      </c>
      <c r="B8876">
        <v>2012</v>
      </c>
      <c r="C8876" t="s">
        <v>6</v>
      </c>
      <c r="D8876" t="s">
        <v>9</v>
      </c>
      <c r="E8876" t="s">
        <v>81</v>
      </c>
      <c r="F8876" t="s">
        <v>81</v>
      </c>
      <c r="G8876">
        <v>13</v>
      </c>
      <c r="H8876" t="s">
        <v>21</v>
      </c>
      <c r="I8876">
        <v>2016</v>
      </c>
      <c r="J8876" t="s">
        <v>91</v>
      </c>
      <c r="K8876" t="s">
        <v>3373</v>
      </c>
      <c r="L8876">
        <v>2036.033469719205</v>
      </c>
      <c r="M8876" s="10" t="str">
        <f>Data[[#This Row],[schedule]]&amp;" | "&amp;Data[[#This Row],[section]]</f>
        <v>SCHEDULE 19: REPORT ON DEMAND FORECASTS | 19a: Passenger terminal demand</v>
      </c>
      <c r="N8876" s="10" t="str">
        <f t="shared" si="141"/>
        <v>SCHEDULE 19: REPORT ON DEMAND FORECASTS | 19a: Passenger terminal demand | Busy hour passenger numbers:Outbound passengers:Domestic</v>
      </c>
    </row>
    <row r="8877" spans="1:14" hidden="1">
      <c r="A8877" t="s">
        <v>1</v>
      </c>
      <c r="B8877">
        <v>2012</v>
      </c>
      <c r="C8877" t="s">
        <v>6</v>
      </c>
      <c r="D8877" t="s">
        <v>9</v>
      </c>
      <c r="E8877" t="s">
        <v>81</v>
      </c>
      <c r="F8877" t="s">
        <v>81</v>
      </c>
      <c r="G8877">
        <v>13</v>
      </c>
      <c r="H8877" t="s">
        <v>21</v>
      </c>
      <c r="I8877">
        <v>2017</v>
      </c>
      <c r="J8877" t="s">
        <v>91</v>
      </c>
      <c r="K8877" t="s">
        <v>3374</v>
      </c>
      <c r="L8877">
        <v>2092.488276580219</v>
      </c>
      <c r="M8877" s="10" t="str">
        <f>Data[[#This Row],[schedule]]&amp;" | "&amp;Data[[#This Row],[section]]</f>
        <v>SCHEDULE 19: REPORT ON DEMAND FORECASTS | 19a: Passenger terminal demand</v>
      </c>
      <c r="N8877" s="10" t="str">
        <f t="shared" si="141"/>
        <v>SCHEDULE 19: REPORT ON DEMAND FORECASTS | 19a: Passenger terminal demand | Busy hour passenger numbers:Outbound passengers:Domestic</v>
      </c>
    </row>
    <row r="8878" spans="1:14" hidden="1">
      <c r="A8878" t="s">
        <v>1</v>
      </c>
      <c r="B8878">
        <v>2012</v>
      </c>
      <c r="C8878" t="s">
        <v>6</v>
      </c>
      <c r="D8878" t="s">
        <v>9</v>
      </c>
      <c r="E8878" t="s">
        <v>81</v>
      </c>
      <c r="F8878" t="s">
        <v>81</v>
      </c>
      <c r="G8878">
        <v>13</v>
      </c>
      <c r="H8878" t="s">
        <v>21</v>
      </c>
      <c r="I8878">
        <v>2018</v>
      </c>
      <c r="J8878" t="s">
        <v>91</v>
      </c>
      <c r="K8878" t="s">
        <v>3375</v>
      </c>
      <c r="L8878">
        <v>2158.685592841578</v>
      </c>
      <c r="M8878" s="10" t="str">
        <f>Data[[#This Row],[schedule]]&amp;" | "&amp;Data[[#This Row],[section]]</f>
        <v>SCHEDULE 19: REPORT ON DEMAND FORECASTS | 19a: Passenger terminal demand</v>
      </c>
      <c r="N8878" s="10" t="str">
        <f t="shared" si="141"/>
        <v>SCHEDULE 19: REPORT ON DEMAND FORECASTS | 19a: Passenger terminal demand | Busy hour passenger numbers:Outbound passengers:Domestic</v>
      </c>
    </row>
    <row r="8879" spans="1:14" hidden="1">
      <c r="A8879" t="s">
        <v>1</v>
      </c>
      <c r="B8879">
        <v>2012</v>
      </c>
      <c r="C8879" t="s">
        <v>6</v>
      </c>
      <c r="D8879" t="s">
        <v>9</v>
      </c>
      <c r="E8879" t="s">
        <v>81</v>
      </c>
      <c r="F8879" t="s">
        <v>81</v>
      </c>
      <c r="G8879">
        <v>13</v>
      </c>
      <c r="H8879" t="s">
        <v>21</v>
      </c>
      <c r="I8879">
        <v>2019</v>
      </c>
      <c r="J8879" t="s">
        <v>91</v>
      </c>
      <c r="K8879" t="s">
        <v>3376</v>
      </c>
      <c r="L8879">
        <v>2226.7394276974969</v>
      </c>
      <c r="M8879" s="10" t="str">
        <f>Data[[#This Row],[schedule]]&amp;" | "&amp;Data[[#This Row],[section]]</f>
        <v>SCHEDULE 19: REPORT ON DEMAND FORECASTS | 19a: Passenger terminal demand</v>
      </c>
      <c r="N8879" s="10" t="str">
        <f t="shared" si="141"/>
        <v>SCHEDULE 19: REPORT ON DEMAND FORECASTS | 19a: Passenger terminal demand | Busy hour passenger numbers:Outbound passengers:Domestic</v>
      </c>
    </row>
    <row r="8880" spans="1:14" hidden="1">
      <c r="A8880" t="s">
        <v>1</v>
      </c>
      <c r="B8880">
        <v>2012</v>
      </c>
      <c r="C8880" t="s">
        <v>6</v>
      </c>
      <c r="D8880" t="s">
        <v>9</v>
      </c>
      <c r="E8880" t="s">
        <v>81</v>
      </c>
      <c r="F8880" t="s">
        <v>81</v>
      </c>
      <c r="G8880">
        <v>13</v>
      </c>
      <c r="H8880" t="s">
        <v>21</v>
      </c>
      <c r="I8880">
        <v>2020</v>
      </c>
      <c r="J8880" t="s">
        <v>91</v>
      </c>
      <c r="K8880" t="s">
        <v>3377</v>
      </c>
      <c r="L8880">
        <v>2296.7019337207671</v>
      </c>
      <c r="M8880" s="10" t="str">
        <f>Data[[#This Row],[schedule]]&amp;" | "&amp;Data[[#This Row],[section]]</f>
        <v>SCHEDULE 19: REPORT ON DEMAND FORECASTS | 19a: Passenger terminal demand</v>
      </c>
      <c r="N8880" s="10" t="str">
        <f t="shared" si="141"/>
        <v>SCHEDULE 19: REPORT ON DEMAND FORECASTS | 19a: Passenger terminal demand | Busy hour passenger numbers:Outbound passengers:Domestic</v>
      </c>
    </row>
    <row r="8881" spans="1:14" hidden="1">
      <c r="A8881" t="s">
        <v>1</v>
      </c>
      <c r="B8881">
        <v>2012</v>
      </c>
      <c r="C8881" t="s">
        <v>6</v>
      </c>
      <c r="D8881" t="s">
        <v>9</v>
      </c>
      <c r="E8881" t="s">
        <v>81</v>
      </c>
      <c r="F8881" t="s">
        <v>81</v>
      </c>
      <c r="G8881">
        <v>13</v>
      </c>
      <c r="H8881" t="s">
        <v>21</v>
      </c>
      <c r="I8881">
        <v>2021</v>
      </c>
      <c r="J8881" t="s">
        <v>91</v>
      </c>
      <c r="K8881" t="s">
        <v>3378</v>
      </c>
      <c r="L8881">
        <v>2368.6264995355518</v>
      </c>
      <c r="M8881" s="10" t="str">
        <f>Data[[#This Row],[schedule]]&amp;" | "&amp;Data[[#This Row],[section]]</f>
        <v>SCHEDULE 19: REPORT ON DEMAND FORECASTS | 19a: Passenger terminal demand</v>
      </c>
      <c r="N8881" s="10" t="str">
        <f t="shared" si="141"/>
        <v>SCHEDULE 19: REPORT ON DEMAND FORECASTS | 19a: Passenger terminal demand | Busy hour passenger numbers:Outbound passengers:Domestic</v>
      </c>
    </row>
    <row r="8882" spans="1:14" hidden="1">
      <c r="A8882" t="s">
        <v>1</v>
      </c>
      <c r="B8882">
        <v>2012</v>
      </c>
      <c r="C8882" t="s">
        <v>6</v>
      </c>
      <c r="D8882" t="s">
        <v>9</v>
      </c>
      <c r="E8882" t="s">
        <v>81</v>
      </c>
      <c r="F8882" t="s">
        <v>81</v>
      </c>
      <c r="G8882">
        <v>13</v>
      </c>
      <c r="H8882" t="s">
        <v>21</v>
      </c>
      <c r="I8882">
        <v>2022</v>
      </c>
      <c r="J8882" t="s">
        <v>91</v>
      </c>
      <c r="K8882" t="s">
        <v>3379</v>
      </c>
      <c r="L8882">
        <v>2442.5677961395609</v>
      </c>
      <c r="M8882" s="10" t="str">
        <f>Data[[#This Row],[schedule]]&amp;" | "&amp;Data[[#This Row],[section]]</f>
        <v>SCHEDULE 19: REPORT ON DEMAND FORECASTS | 19a: Passenger terminal demand</v>
      </c>
      <c r="N8882" s="10" t="str">
        <f t="shared" si="141"/>
        <v>SCHEDULE 19: REPORT ON DEMAND FORECASTS | 19a: Passenger terminal demand | Busy hour passenger numbers:Outbound passengers:Domestic</v>
      </c>
    </row>
    <row r="8883" spans="1:14" hidden="1">
      <c r="A8883" t="s">
        <v>1</v>
      </c>
      <c r="B8883">
        <v>2012</v>
      </c>
      <c r="C8883" t="s">
        <v>6</v>
      </c>
      <c r="D8883" t="s">
        <v>9</v>
      </c>
      <c r="E8883" t="s">
        <v>81</v>
      </c>
      <c r="F8883" t="s">
        <v>81</v>
      </c>
      <c r="G8883">
        <v>14</v>
      </c>
      <c r="H8883" t="s">
        <v>22</v>
      </c>
      <c r="I8883">
        <v>2013</v>
      </c>
      <c r="J8883" t="s">
        <v>91</v>
      </c>
      <c r="K8883" t="s">
        <v>3380</v>
      </c>
      <c r="L8883">
        <v>1036.770093235936</v>
      </c>
      <c r="M8883" s="10" t="str">
        <f>Data[[#This Row],[schedule]]&amp;" | "&amp;Data[[#This Row],[section]]</f>
        <v>SCHEDULE 19: REPORT ON DEMAND FORECASTS | 19a: Passenger terminal demand</v>
      </c>
      <c r="N8883" s="10" t="str">
        <f t="shared" si="141"/>
        <v>SCHEDULE 19: REPORT ON DEMAND FORECASTS | 19a: Passenger terminal demand | Busy hour passenger numbers:Outbound passengers:International</v>
      </c>
    </row>
    <row r="8884" spans="1:14" hidden="1">
      <c r="A8884" t="s">
        <v>1</v>
      </c>
      <c r="B8884">
        <v>2012</v>
      </c>
      <c r="C8884" t="s">
        <v>6</v>
      </c>
      <c r="D8884" t="s">
        <v>9</v>
      </c>
      <c r="E8884" t="s">
        <v>81</v>
      </c>
      <c r="F8884" t="s">
        <v>81</v>
      </c>
      <c r="G8884">
        <v>14</v>
      </c>
      <c r="H8884" t="s">
        <v>22</v>
      </c>
      <c r="I8884">
        <v>2014</v>
      </c>
      <c r="J8884" t="s">
        <v>91</v>
      </c>
      <c r="K8884" t="s">
        <v>3381</v>
      </c>
      <c r="L8884">
        <v>1071.9248712020019</v>
      </c>
      <c r="M8884" s="10" t="str">
        <f>Data[[#This Row],[schedule]]&amp;" | "&amp;Data[[#This Row],[section]]</f>
        <v>SCHEDULE 19: REPORT ON DEMAND FORECASTS | 19a: Passenger terminal demand</v>
      </c>
      <c r="N8884" s="10" t="str">
        <f t="shared" si="141"/>
        <v>SCHEDULE 19: REPORT ON DEMAND FORECASTS | 19a: Passenger terminal demand | Busy hour passenger numbers:Outbound passengers:International</v>
      </c>
    </row>
    <row r="8885" spans="1:14" hidden="1">
      <c r="A8885" t="s">
        <v>1</v>
      </c>
      <c r="B8885">
        <v>2012</v>
      </c>
      <c r="C8885" t="s">
        <v>6</v>
      </c>
      <c r="D8885" t="s">
        <v>9</v>
      </c>
      <c r="E8885" t="s">
        <v>81</v>
      </c>
      <c r="F8885" t="s">
        <v>81</v>
      </c>
      <c r="G8885">
        <v>14</v>
      </c>
      <c r="H8885" t="s">
        <v>22</v>
      </c>
      <c r="I8885">
        <v>2015</v>
      </c>
      <c r="J8885" t="s">
        <v>91</v>
      </c>
      <c r="K8885" t="s">
        <v>3382</v>
      </c>
      <c r="L8885">
        <v>1103.889311526025</v>
      </c>
      <c r="M8885" s="10" t="str">
        <f>Data[[#This Row],[schedule]]&amp;" | "&amp;Data[[#This Row],[section]]</f>
        <v>SCHEDULE 19: REPORT ON DEMAND FORECASTS | 19a: Passenger terminal demand</v>
      </c>
      <c r="N8885" s="10" t="str">
        <f t="shared" si="141"/>
        <v>SCHEDULE 19: REPORT ON DEMAND FORECASTS | 19a: Passenger terminal demand | Busy hour passenger numbers:Outbound passengers:International</v>
      </c>
    </row>
    <row r="8886" spans="1:14" hidden="1">
      <c r="A8886" t="s">
        <v>1</v>
      </c>
      <c r="B8886">
        <v>2012</v>
      </c>
      <c r="C8886" t="s">
        <v>6</v>
      </c>
      <c r="D8886" t="s">
        <v>9</v>
      </c>
      <c r="E8886" t="s">
        <v>81</v>
      </c>
      <c r="F8886" t="s">
        <v>81</v>
      </c>
      <c r="G8886">
        <v>14</v>
      </c>
      <c r="H8886" t="s">
        <v>22</v>
      </c>
      <c r="I8886">
        <v>2016</v>
      </c>
      <c r="J8886" t="s">
        <v>91</v>
      </c>
      <c r="K8886" t="s">
        <v>3383</v>
      </c>
      <c r="L8886">
        <v>1141.0951325996241</v>
      </c>
      <c r="M8886" s="10" t="str">
        <f>Data[[#This Row],[schedule]]&amp;" | "&amp;Data[[#This Row],[section]]</f>
        <v>SCHEDULE 19: REPORT ON DEMAND FORECASTS | 19a: Passenger terminal demand</v>
      </c>
      <c r="N8886" s="10" t="str">
        <f t="shared" si="141"/>
        <v>SCHEDULE 19: REPORT ON DEMAND FORECASTS | 19a: Passenger terminal demand | Busy hour passenger numbers:Outbound passengers:International</v>
      </c>
    </row>
    <row r="8887" spans="1:14" hidden="1">
      <c r="A8887" t="s">
        <v>1</v>
      </c>
      <c r="B8887">
        <v>2012</v>
      </c>
      <c r="C8887" t="s">
        <v>6</v>
      </c>
      <c r="D8887" t="s">
        <v>9</v>
      </c>
      <c r="E8887" t="s">
        <v>81</v>
      </c>
      <c r="F8887" t="s">
        <v>81</v>
      </c>
      <c r="G8887">
        <v>14</v>
      </c>
      <c r="H8887" t="s">
        <v>22</v>
      </c>
      <c r="I8887">
        <v>2017</v>
      </c>
      <c r="J8887" t="s">
        <v>91</v>
      </c>
      <c r="K8887" t="s">
        <v>3384</v>
      </c>
      <c r="L8887">
        <v>1179.9829191185349</v>
      </c>
      <c r="M8887" s="10" t="str">
        <f>Data[[#This Row],[schedule]]&amp;" | "&amp;Data[[#This Row],[section]]</f>
        <v>SCHEDULE 19: REPORT ON DEMAND FORECASTS | 19a: Passenger terminal demand</v>
      </c>
      <c r="N8887" s="10" t="str">
        <f t="shared" si="141"/>
        <v>SCHEDULE 19: REPORT ON DEMAND FORECASTS | 19a: Passenger terminal demand | Busy hour passenger numbers:Outbound passengers:International</v>
      </c>
    </row>
    <row r="8888" spans="1:14" hidden="1">
      <c r="A8888" t="s">
        <v>1</v>
      </c>
      <c r="B8888">
        <v>2012</v>
      </c>
      <c r="C8888" t="s">
        <v>6</v>
      </c>
      <c r="D8888" t="s">
        <v>9</v>
      </c>
      <c r="E8888" t="s">
        <v>81</v>
      </c>
      <c r="F8888" t="s">
        <v>81</v>
      </c>
      <c r="G8888">
        <v>14</v>
      </c>
      <c r="H8888" t="s">
        <v>22</v>
      </c>
      <c r="I8888">
        <v>2018</v>
      </c>
      <c r="J8888" t="s">
        <v>91</v>
      </c>
      <c r="K8888" t="s">
        <v>3385</v>
      </c>
      <c r="L8888">
        <v>1222.303000765399</v>
      </c>
      <c r="M8888" s="10" t="str">
        <f>Data[[#This Row],[schedule]]&amp;" | "&amp;Data[[#This Row],[section]]</f>
        <v>SCHEDULE 19: REPORT ON DEMAND FORECASTS | 19a: Passenger terminal demand</v>
      </c>
      <c r="N8888" s="10" t="str">
        <f t="shared" si="141"/>
        <v>SCHEDULE 19: REPORT ON DEMAND FORECASTS | 19a: Passenger terminal demand | Busy hour passenger numbers:Outbound passengers:International</v>
      </c>
    </row>
    <row r="8889" spans="1:14" hidden="1">
      <c r="A8889" t="s">
        <v>1</v>
      </c>
      <c r="B8889">
        <v>2012</v>
      </c>
      <c r="C8889" t="s">
        <v>6</v>
      </c>
      <c r="D8889" t="s">
        <v>9</v>
      </c>
      <c r="E8889" t="s">
        <v>81</v>
      </c>
      <c r="F8889" t="s">
        <v>81</v>
      </c>
      <c r="G8889">
        <v>14</v>
      </c>
      <c r="H8889" t="s">
        <v>22</v>
      </c>
      <c r="I8889">
        <v>2019</v>
      </c>
      <c r="J8889" t="s">
        <v>91</v>
      </c>
      <c r="K8889" t="s">
        <v>3386</v>
      </c>
      <c r="L8889">
        <v>1265.7402860150671</v>
      </c>
      <c r="M8889" s="10" t="str">
        <f>Data[[#This Row],[schedule]]&amp;" | "&amp;Data[[#This Row],[section]]</f>
        <v>SCHEDULE 19: REPORT ON DEMAND FORECASTS | 19a: Passenger terminal demand</v>
      </c>
      <c r="N8889" s="10" t="str">
        <f t="shared" si="141"/>
        <v>SCHEDULE 19: REPORT ON DEMAND FORECASTS | 19a: Passenger terminal demand | Busy hour passenger numbers:Outbound passengers:International</v>
      </c>
    </row>
    <row r="8890" spans="1:14" hidden="1">
      <c r="A8890" t="s">
        <v>1</v>
      </c>
      <c r="B8890">
        <v>2012</v>
      </c>
      <c r="C8890" t="s">
        <v>6</v>
      </c>
      <c r="D8890" t="s">
        <v>9</v>
      </c>
      <c r="E8890" t="s">
        <v>81</v>
      </c>
      <c r="F8890" t="s">
        <v>81</v>
      </c>
      <c r="G8890">
        <v>14</v>
      </c>
      <c r="H8890" t="s">
        <v>22</v>
      </c>
      <c r="I8890">
        <v>2020</v>
      </c>
      <c r="J8890" t="s">
        <v>91</v>
      </c>
      <c r="K8890" t="s">
        <v>3387</v>
      </c>
      <c r="L8890">
        <v>1310.318314342406</v>
      </c>
      <c r="M8890" s="10" t="str">
        <f>Data[[#This Row],[schedule]]&amp;" | "&amp;Data[[#This Row],[section]]</f>
        <v>SCHEDULE 19: REPORT ON DEMAND FORECASTS | 19a: Passenger terminal demand</v>
      </c>
      <c r="N8890" s="10" t="str">
        <f t="shared" si="141"/>
        <v>SCHEDULE 19: REPORT ON DEMAND FORECASTS | 19a: Passenger terminal demand | Busy hour passenger numbers:Outbound passengers:International</v>
      </c>
    </row>
    <row r="8891" spans="1:14" hidden="1">
      <c r="A8891" t="s">
        <v>1</v>
      </c>
      <c r="B8891">
        <v>2012</v>
      </c>
      <c r="C8891" t="s">
        <v>6</v>
      </c>
      <c r="D8891" t="s">
        <v>9</v>
      </c>
      <c r="E8891" t="s">
        <v>81</v>
      </c>
      <c r="F8891" t="s">
        <v>81</v>
      </c>
      <c r="G8891">
        <v>14</v>
      </c>
      <c r="H8891" t="s">
        <v>22</v>
      </c>
      <c r="I8891">
        <v>2021</v>
      </c>
      <c r="J8891" t="s">
        <v>91</v>
      </c>
      <c r="K8891" t="s">
        <v>3388</v>
      </c>
      <c r="L8891">
        <v>1356.0630079866389</v>
      </c>
      <c r="M8891" s="10" t="str">
        <f>Data[[#This Row],[schedule]]&amp;" | "&amp;Data[[#This Row],[section]]</f>
        <v>SCHEDULE 19: REPORT ON DEMAND FORECASTS | 19a: Passenger terminal demand</v>
      </c>
      <c r="N8891" s="10" t="str">
        <f t="shared" si="141"/>
        <v>SCHEDULE 19: REPORT ON DEMAND FORECASTS | 19a: Passenger terminal demand | Busy hour passenger numbers:Outbound passengers:International</v>
      </c>
    </row>
    <row r="8892" spans="1:14" hidden="1">
      <c r="A8892" t="s">
        <v>1</v>
      </c>
      <c r="B8892">
        <v>2012</v>
      </c>
      <c r="C8892" t="s">
        <v>6</v>
      </c>
      <c r="D8892" t="s">
        <v>9</v>
      </c>
      <c r="E8892" t="s">
        <v>81</v>
      </c>
      <c r="F8892" t="s">
        <v>81</v>
      </c>
      <c r="G8892">
        <v>14</v>
      </c>
      <c r="H8892" t="s">
        <v>22</v>
      </c>
      <c r="I8892">
        <v>2022</v>
      </c>
      <c r="J8892" t="s">
        <v>91</v>
      </c>
      <c r="K8892" t="s">
        <v>3389</v>
      </c>
      <c r="L8892">
        <v>1403.0008478676309</v>
      </c>
      <c r="M8892" s="10" t="str">
        <f>Data[[#This Row],[schedule]]&amp;" | "&amp;Data[[#This Row],[section]]</f>
        <v>SCHEDULE 19: REPORT ON DEMAND FORECASTS | 19a: Passenger terminal demand</v>
      </c>
      <c r="N8892" s="10" t="str">
        <f t="shared" si="141"/>
        <v>SCHEDULE 19: REPORT ON DEMAND FORECASTS | 19a: Passenger terminal demand | Busy hour passenger numbers:Outbound passengers:International</v>
      </c>
    </row>
    <row r="8893" spans="1:14" hidden="1">
      <c r="A8893" t="s">
        <v>1</v>
      </c>
      <c r="B8893">
        <v>2012</v>
      </c>
      <c r="C8893" t="s">
        <v>6</v>
      </c>
      <c r="D8893" t="s">
        <v>9</v>
      </c>
      <c r="E8893" t="s">
        <v>81</v>
      </c>
      <c r="F8893" t="s">
        <v>81</v>
      </c>
      <c r="G8893">
        <v>15</v>
      </c>
      <c r="H8893" t="s">
        <v>23</v>
      </c>
      <c r="I8893">
        <v>2013</v>
      </c>
      <c r="J8893" t="s">
        <v>91</v>
      </c>
      <c r="K8893" t="s">
        <v>3390</v>
      </c>
      <c r="L8893">
        <v>1933.6437659694991</v>
      </c>
      <c r="M8893" s="10" t="str">
        <f>Data[[#This Row],[schedule]]&amp;" | "&amp;Data[[#This Row],[section]]</f>
        <v>SCHEDULE 19: REPORT ON DEMAND FORECASTS | 19a: Passenger terminal demand</v>
      </c>
      <c r="N8893" s="10" t="str">
        <f t="shared" si="141"/>
        <v>SCHEDULE 19: REPORT ON DEMAND FORECASTS | 19a: Passenger terminal demand | Busy hour passenger numbers:Outbound passengers:Combined *</v>
      </c>
    </row>
    <row r="8894" spans="1:14" hidden="1">
      <c r="A8894" t="s">
        <v>1</v>
      </c>
      <c r="B8894">
        <v>2012</v>
      </c>
      <c r="C8894" t="s">
        <v>6</v>
      </c>
      <c r="D8894" t="s">
        <v>9</v>
      </c>
      <c r="E8894" t="s">
        <v>81</v>
      </c>
      <c r="F8894" t="s">
        <v>81</v>
      </c>
      <c r="G8894">
        <v>15</v>
      </c>
      <c r="H8894" t="s">
        <v>23</v>
      </c>
      <c r="I8894">
        <v>2014</v>
      </c>
      <c r="J8894" t="s">
        <v>91</v>
      </c>
      <c r="K8894" t="s">
        <v>3391</v>
      </c>
      <c r="L8894">
        <v>1974.3187775554679</v>
      </c>
      <c r="M8894" s="10" t="str">
        <f>Data[[#This Row],[schedule]]&amp;" | "&amp;Data[[#This Row],[section]]</f>
        <v>SCHEDULE 19: REPORT ON DEMAND FORECASTS | 19a: Passenger terminal demand</v>
      </c>
      <c r="N8894" s="10" t="str">
        <f t="shared" si="141"/>
        <v>SCHEDULE 19: REPORT ON DEMAND FORECASTS | 19a: Passenger terminal demand | Busy hour passenger numbers:Outbound passengers:Combined *</v>
      </c>
    </row>
    <row r="8895" spans="1:14" hidden="1">
      <c r="A8895" t="s">
        <v>1</v>
      </c>
      <c r="B8895">
        <v>2012</v>
      </c>
      <c r="C8895" t="s">
        <v>6</v>
      </c>
      <c r="D8895" t="s">
        <v>9</v>
      </c>
      <c r="E8895" t="s">
        <v>81</v>
      </c>
      <c r="F8895" t="s">
        <v>81</v>
      </c>
      <c r="G8895">
        <v>15</v>
      </c>
      <c r="H8895" t="s">
        <v>23</v>
      </c>
      <c r="I8895">
        <v>2015</v>
      </c>
      <c r="J8895" t="s">
        <v>91</v>
      </c>
      <c r="K8895" t="s">
        <v>3392</v>
      </c>
      <c r="L8895">
        <v>2023.3674299262141</v>
      </c>
      <c r="M8895" s="10" t="str">
        <f>Data[[#This Row],[schedule]]&amp;" | "&amp;Data[[#This Row],[section]]</f>
        <v>SCHEDULE 19: REPORT ON DEMAND FORECASTS | 19a: Passenger terminal demand</v>
      </c>
      <c r="N8895" s="10" t="str">
        <f t="shared" si="141"/>
        <v>SCHEDULE 19: REPORT ON DEMAND FORECASTS | 19a: Passenger terminal demand | Busy hour passenger numbers:Outbound passengers:Combined *</v>
      </c>
    </row>
    <row r="8896" spans="1:14" hidden="1">
      <c r="A8896" t="s">
        <v>1</v>
      </c>
      <c r="B8896">
        <v>2012</v>
      </c>
      <c r="C8896" t="s">
        <v>6</v>
      </c>
      <c r="D8896" t="s">
        <v>9</v>
      </c>
      <c r="E8896" t="s">
        <v>81</v>
      </c>
      <c r="F8896" t="s">
        <v>81</v>
      </c>
      <c r="G8896">
        <v>15</v>
      </c>
      <c r="H8896" t="s">
        <v>23</v>
      </c>
      <c r="I8896">
        <v>2016</v>
      </c>
      <c r="J8896" t="s">
        <v>91</v>
      </c>
      <c r="K8896" t="s">
        <v>3393</v>
      </c>
      <c r="L8896">
        <v>2078.3920412149291</v>
      </c>
      <c r="M8896" s="10" t="str">
        <f>Data[[#This Row],[schedule]]&amp;" | "&amp;Data[[#This Row],[section]]</f>
        <v>SCHEDULE 19: REPORT ON DEMAND FORECASTS | 19a: Passenger terminal demand</v>
      </c>
      <c r="N8896" s="10" t="str">
        <f t="shared" si="141"/>
        <v>SCHEDULE 19: REPORT ON DEMAND FORECASTS | 19a: Passenger terminal demand | Busy hour passenger numbers:Outbound passengers:Combined *</v>
      </c>
    </row>
    <row r="8897" spans="1:14" hidden="1">
      <c r="A8897" t="s">
        <v>1</v>
      </c>
      <c r="B8897">
        <v>2012</v>
      </c>
      <c r="C8897" t="s">
        <v>6</v>
      </c>
      <c r="D8897" t="s">
        <v>9</v>
      </c>
      <c r="E8897" t="s">
        <v>81</v>
      </c>
      <c r="F8897" t="s">
        <v>81</v>
      </c>
      <c r="G8897">
        <v>15</v>
      </c>
      <c r="H8897" t="s">
        <v>23</v>
      </c>
      <c r="I8897">
        <v>2017</v>
      </c>
      <c r="J8897" t="s">
        <v>91</v>
      </c>
      <c r="K8897" t="s">
        <v>3394</v>
      </c>
      <c r="L8897">
        <v>2138.4403738427318</v>
      </c>
      <c r="M8897" s="10" t="str">
        <f>Data[[#This Row],[schedule]]&amp;" | "&amp;Data[[#This Row],[section]]</f>
        <v>SCHEDULE 19: REPORT ON DEMAND FORECASTS | 19a: Passenger terminal demand</v>
      </c>
      <c r="N8897" s="10" t="str">
        <f t="shared" si="141"/>
        <v>SCHEDULE 19: REPORT ON DEMAND FORECASTS | 19a: Passenger terminal demand | Busy hour passenger numbers:Outbound passengers:Combined *</v>
      </c>
    </row>
    <row r="8898" spans="1:14" hidden="1">
      <c r="A8898" t="s">
        <v>1</v>
      </c>
      <c r="B8898">
        <v>2012</v>
      </c>
      <c r="C8898" t="s">
        <v>6</v>
      </c>
      <c r="D8898" t="s">
        <v>9</v>
      </c>
      <c r="E8898" t="s">
        <v>81</v>
      </c>
      <c r="F8898" t="s">
        <v>81</v>
      </c>
      <c r="G8898">
        <v>15</v>
      </c>
      <c r="H8898" t="s">
        <v>23</v>
      </c>
      <c r="I8898">
        <v>2018</v>
      </c>
      <c r="J8898" t="s">
        <v>91</v>
      </c>
      <c r="K8898" t="s">
        <v>3395</v>
      </c>
      <c r="L8898">
        <v>2202.9838268599729</v>
      </c>
      <c r="M8898" s="10" t="str">
        <f>Data[[#This Row],[schedule]]&amp;" | "&amp;Data[[#This Row],[section]]</f>
        <v>SCHEDULE 19: REPORT ON DEMAND FORECASTS | 19a: Passenger terminal demand</v>
      </c>
      <c r="N8898" s="10" t="str">
        <f t="shared" si="141"/>
        <v>SCHEDULE 19: REPORT ON DEMAND FORECASTS | 19a: Passenger terminal demand | Busy hour passenger numbers:Outbound passengers:Combined *</v>
      </c>
    </row>
    <row r="8899" spans="1:14" hidden="1">
      <c r="A8899" t="s">
        <v>1</v>
      </c>
      <c r="B8899">
        <v>2012</v>
      </c>
      <c r="C8899" t="s">
        <v>6</v>
      </c>
      <c r="D8899" t="s">
        <v>9</v>
      </c>
      <c r="E8899" t="s">
        <v>81</v>
      </c>
      <c r="F8899" t="s">
        <v>81</v>
      </c>
      <c r="G8899">
        <v>15</v>
      </c>
      <c r="H8899" t="s">
        <v>23</v>
      </c>
      <c r="I8899">
        <v>2019</v>
      </c>
      <c r="J8899" t="s">
        <v>91</v>
      </c>
      <c r="K8899" t="s">
        <v>3396</v>
      </c>
      <c r="L8899">
        <v>2281.7327984985991</v>
      </c>
      <c r="M8899" s="10" t="str">
        <f>Data[[#This Row],[schedule]]&amp;" | "&amp;Data[[#This Row],[section]]</f>
        <v>SCHEDULE 19: REPORT ON DEMAND FORECASTS | 19a: Passenger terminal demand</v>
      </c>
      <c r="N8899" s="10" t="str">
        <f t="shared" si="141"/>
        <v>SCHEDULE 19: REPORT ON DEMAND FORECASTS | 19a: Passenger terminal demand | Busy hour passenger numbers:Outbound passengers:Combined *</v>
      </c>
    </row>
    <row r="8900" spans="1:14" hidden="1">
      <c r="A8900" t="s">
        <v>1</v>
      </c>
      <c r="B8900">
        <v>2012</v>
      </c>
      <c r="C8900" t="s">
        <v>6</v>
      </c>
      <c r="D8900" t="s">
        <v>9</v>
      </c>
      <c r="E8900" t="s">
        <v>81</v>
      </c>
      <c r="F8900" t="s">
        <v>81</v>
      </c>
      <c r="G8900">
        <v>15</v>
      </c>
      <c r="H8900" t="s">
        <v>23</v>
      </c>
      <c r="I8900">
        <v>2020</v>
      </c>
      <c r="J8900" t="s">
        <v>91</v>
      </c>
      <c r="K8900" t="s">
        <v>3397</v>
      </c>
      <c r="L8900">
        <v>2352.170280723451</v>
      </c>
      <c r="M8900" s="10" t="str">
        <f>Data[[#This Row],[schedule]]&amp;" | "&amp;Data[[#This Row],[section]]</f>
        <v>SCHEDULE 19: REPORT ON DEMAND FORECASTS | 19a: Passenger terminal demand</v>
      </c>
      <c r="N8900" s="10" t="str">
        <f t="shared" si="141"/>
        <v>SCHEDULE 19: REPORT ON DEMAND FORECASTS | 19a: Passenger terminal demand | Busy hour passenger numbers:Outbound passengers:Combined *</v>
      </c>
    </row>
    <row r="8901" spans="1:14" hidden="1">
      <c r="A8901" t="s">
        <v>1</v>
      </c>
      <c r="B8901">
        <v>2012</v>
      </c>
      <c r="C8901" t="s">
        <v>6</v>
      </c>
      <c r="D8901" t="s">
        <v>9</v>
      </c>
      <c r="E8901" t="s">
        <v>81</v>
      </c>
      <c r="F8901" t="s">
        <v>81</v>
      </c>
      <c r="G8901">
        <v>15</v>
      </c>
      <c r="H8901" t="s">
        <v>23</v>
      </c>
      <c r="I8901">
        <v>2021</v>
      </c>
      <c r="J8901" t="s">
        <v>91</v>
      </c>
      <c r="K8901" t="s">
        <v>3398</v>
      </c>
      <c r="L8901">
        <v>2429.2964008416652</v>
      </c>
      <c r="M8901" s="10" t="str">
        <f>Data[[#This Row],[schedule]]&amp;" | "&amp;Data[[#This Row],[section]]</f>
        <v>SCHEDULE 19: REPORT ON DEMAND FORECASTS | 19a: Passenger terminal demand</v>
      </c>
      <c r="N8901" s="10" t="str">
        <f t="shared" si="141"/>
        <v>SCHEDULE 19: REPORT ON DEMAND FORECASTS | 19a: Passenger terminal demand | Busy hour passenger numbers:Outbound passengers:Combined *</v>
      </c>
    </row>
    <row r="8902" spans="1:14" hidden="1">
      <c r="A8902" t="s">
        <v>1</v>
      </c>
      <c r="B8902">
        <v>2012</v>
      </c>
      <c r="C8902" t="s">
        <v>6</v>
      </c>
      <c r="D8902" t="s">
        <v>9</v>
      </c>
      <c r="E8902" t="s">
        <v>81</v>
      </c>
      <c r="F8902" t="s">
        <v>81</v>
      </c>
      <c r="G8902">
        <v>15</v>
      </c>
      <c r="H8902" t="s">
        <v>23</v>
      </c>
      <c r="I8902">
        <v>2022</v>
      </c>
      <c r="J8902" t="s">
        <v>91</v>
      </c>
      <c r="K8902" t="s">
        <v>3399</v>
      </c>
      <c r="L8902">
        <v>2507.2913749749641</v>
      </c>
      <c r="M8902" s="10" t="str">
        <f>Data[[#This Row],[schedule]]&amp;" | "&amp;Data[[#This Row],[section]]</f>
        <v>SCHEDULE 19: REPORT ON DEMAND FORECASTS | 19a: Passenger terminal demand</v>
      </c>
      <c r="N8902" s="10" t="str">
        <f t="shared" si="141"/>
        <v>SCHEDULE 19: REPORT ON DEMAND FORECASTS | 19a: Passenger terminal demand | Busy hour passenger numbers:Outbound passengers:Combined *</v>
      </c>
    </row>
    <row r="8903" spans="1:14" hidden="1">
      <c r="A8903" t="s">
        <v>1</v>
      </c>
      <c r="B8903">
        <v>2012</v>
      </c>
      <c r="C8903" t="s">
        <v>6</v>
      </c>
      <c r="D8903" t="s">
        <v>9</v>
      </c>
      <c r="E8903" t="s">
        <v>81</v>
      </c>
      <c r="F8903" t="s">
        <v>81</v>
      </c>
      <c r="G8903">
        <v>17</v>
      </c>
      <c r="H8903" t="s">
        <v>24</v>
      </c>
      <c r="I8903">
        <v>2013</v>
      </c>
      <c r="J8903" t="s">
        <v>91</v>
      </c>
      <c r="K8903" t="s">
        <v>3400</v>
      </c>
      <c r="L8903">
        <v>2293035.586087829</v>
      </c>
      <c r="M8903" s="10" t="str">
        <f>Data[[#This Row],[schedule]]&amp;" | "&amp;Data[[#This Row],[section]]</f>
        <v>SCHEDULE 19: REPORT ON DEMAND FORECASTS | 19a: Passenger terminal demand</v>
      </c>
      <c r="N8903" s="10" t="str">
        <f t="shared" si="141"/>
        <v>SCHEDULE 19: REPORT ON DEMAND FORECASTS | 19a: Passenger terminal demand | Number of passengers during year:Inbound passengers:Domestic</v>
      </c>
    </row>
    <row r="8904" spans="1:14" hidden="1">
      <c r="A8904" t="s">
        <v>1</v>
      </c>
      <c r="B8904">
        <v>2012</v>
      </c>
      <c r="C8904" t="s">
        <v>6</v>
      </c>
      <c r="D8904" t="s">
        <v>9</v>
      </c>
      <c r="E8904" t="s">
        <v>81</v>
      </c>
      <c r="F8904" t="s">
        <v>81</v>
      </c>
      <c r="G8904">
        <v>17</v>
      </c>
      <c r="H8904" t="s">
        <v>24</v>
      </c>
      <c r="I8904">
        <v>2014</v>
      </c>
      <c r="J8904" t="s">
        <v>91</v>
      </c>
      <c r="K8904" t="s">
        <v>3401</v>
      </c>
      <c r="L8904">
        <v>2349294.399101397</v>
      </c>
      <c r="M8904" s="10" t="str">
        <f>Data[[#This Row],[schedule]]&amp;" | "&amp;Data[[#This Row],[section]]</f>
        <v>SCHEDULE 19: REPORT ON DEMAND FORECASTS | 19a: Passenger terminal demand</v>
      </c>
      <c r="N8904" s="10" t="str">
        <f t="shared" si="141"/>
        <v>SCHEDULE 19: REPORT ON DEMAND FORECASTS | 19a: Passenger terminal demand | Number of passengers during year:Inbound passengers:Domestic</v>
      </c>
    </row>
    <row r="8905" spans="1:14" hidden="1">
      <c r="A8905" t="s">
        <v>1</v>
      </c>
      <c r="B8905">
        <v>2012</v>
      </c>
      <c r="C8905" t="s">
        <v>6</v>
      </c>
      <c r="D8905" t="s">
        <v>9</v>
      </c>
      <c r="E8905" t="s">
        <v>81</v>
      </c>
      <c r="F8905" t="s">
        <v>81</v>
      </c>
      <c r="G8905">
        <v>17</v>
      </c>
      <c r="H8905" t="s">
        <v>24</v>
      </c>
      <c r="I8905">
        <v>2015</v>
      </c>
      <c r="J8905" t="s">
        <v>91</v>
      </c>
      <c r="K8905" t="s">
        <v>3402</v>
      </c>
      <c r="L8905">
        <v>2410344.9816453918</v>
      </c>
      <c r="M8905" s="10" t="str">
        <f>Data[[#This Row],[schedule]]&amp;" | "&amp;Data[[#This Row],[section]]</f>
        <v>SCHEDULE 19: REPORT ON DEMAND FORECASTS | 19a: Passenger terminal demand</v>
      </c>
      <c r="N8905" s="10" t="str">
        <f t="shared" si="141"/>
        <v>SCHEDULE 19: REPORT ON DEMAND FORECASTS | 19a: Passenger terminal demand | Number of passengers during year:Inbound passengers:Domestic</v>
      </c>
    </row>
    <row r="8906" spans="1:14" hidden="1">
      <c r="A8906" t="s">
        <v>1</v>
      </c>
      <c r="B8906">
        <v>2012</v>
      </c>
      <c r="C8906" t="s">
        <v>6</v>
      </c>
      <c r="D8906" t="s">
        <v>9</v>
      </c>
      <c r="E8906" t="s">
        <v>81</v>
      </c>
      <c r="F8906" t="s">
        <v>81</v>
      </c>
      <c r="G8906">
        <v>17</v>
      </c>
      <c r="H8906" t="s">
        <v>24</v>
      </c>
      <c r="I8906">
        <v>2016</v>
      </c>
      <c r="J8906" t="s">
        <v>91</v>
      </c>
      <c r="K8906" t="s">
        <v>3403</v>
      </c>
      <c r="L8906">
        <v>2477178.6375901401</v>
      </c>
      <c r="M8906" s="10" t="str">
        <f>Data[[#This Row],[schedule]]&amp;" | "&amp;Data[[#This Row],[section]]</f>
        <v>SCHEDULE 19: REPORT ON DEMAND FORECASTS | 19a: Passenger terminal demand</v>
      </c>
      <c r="N8906" s="10" t="str">
        <f t="shared" si="141"/>
        <v>SCHEDULE 19: REPORT ON DEMAND FORECASTS | 19a: Passenger terminal demand | Number of passengers during year:Inbound passengers:Domestic</v>
      </c>
    </row>
    <row r="8907" spans="1:14" hidden="1">
      <c r="A8907" t="s">
        <v>1</v>
      </c>
      <c r="B8907">
        <v>2012</v>
      </c>
      <c r="C8907" t="s">
        <v>6</v>
      </c>
      <c r="D8907" t="s">
        <v>9</v>
      </c>
      <c r="E8907" t="s">
        <v>81</v>
      </c>
      <c r="F8907" t="s">
        <v>81</v>
      </c>
      <c r="G8907">
        <v>17</v>
      </c>
      <c r="H8907" t="s">
        <v>24</v>
      </c>
      <c r="I8907">
        <v>2017</v>
      </c>
      <c r="J8907" t="s">
        <v>91</v>
      </c>
      <c r="K8907" t="s">
        <v>3404</v>
      </c>
      <c r="L8907">
        <v>2555545.8999274159</v>
      </c>
      <c r="M8907" s="10" t="str">
        <f>Data[[#This Row],[schedule]]&amp;" | "&amp;Data[[#This Row],[section]]</f>
        <v>SCHEDULE 19: REPORT ON DEMAND FORECASTS | 19a: Passenger terminal demand</v>
      </c>
      <c r="N8907" s="10" t="str">
        <f t="shared" si="141"/>
        <v>SCHEDULE 19: REPORT ON DEMAND FORECASTS | 19a: Passenger terminal demand | Number of passengers during year:Inbound passengers:Domestic</v>
      </c>
    </row>
    <row r="8908" spans="1:14" hidden="1">
      <c r="A8908" t="s">
        <v>1</v>
      </c>
      <c r="B8908">
        <v>2012</v>
      </c>
      <c r="C8908" t="s">
        <v>6</v>
      </c>
      <c r="D8908" t="s">
        <v>9</v>
      </c>
      <c r="E8908" t="s">
        <v>81</v>
      </c>
      <c r="F8908" t="s">
        <v>81</v>
      </c>
      <c r="G8908">
        <v>17</v>
      </c>
      <c r="H8908" t="s">
        <v>24</v>
      </c>
      <c r="I8908">
        <v>2018</v>
      </c>
      <c r="J8908" t="s">
        <v>91</v>
      </c>
      <c r="K8908" t="s">
        <v>3405</v>
      </c>
      <c r="L8908">
        <v>2636110.989728868</v>
      </c>
      <c r="M8908" s="10" t="str">
        <f>Data[[#This Row],[schedule]]&amp;" | "&amp;Data[[#This Row],[section]]</f>
        <v>SCHEDULE 19: REPORT ON DEMAND FORECASTS | 19a: Passenger terminal demand</v>
      </c>
      <c r="N8908" s="10" t="str">
        <f t="shared" si="141"/>
        <v>SCHEDULE 19: REPORT ON DEMAND FORECASTS | 19a: Passenger terminal demand | Number of passengers during year:Inbound passengers:Domestic</v>
      </c>
    </row>
    <row r="8909" spans="1:14" hidden="1">
      <c r="A8909" t="s">
        <v>1</v>
      </c>
      <c r="B8909">
        <v>2012</v>
      </c>
      <c r="C8909" t="s">
        <v>6</v>
      </c>
      <c r="D8909" t="s">
        <v>9</v>
      </c>
      <c r="E8909" t="s">
        <v>81</v>
      </c>
      <c r="F8909" t="s">
        <v>81</v>
      </c>
      <c r="G8909">
        <v>17</v>
      </c>
      <c r="H8909" t="s">
        <v>24</v>
      </c>
      <c r="I8909">
        <v>2019</v>
      </c>
      <c r="J8909" t="s">
        <v>91</v>
      </c>
      <c r="K8909" t="s">
        <v>3406</v>
      </c>
      <c r="L8909">
        <v>2718935.6474786149</v>
      </c>
      <c r="M8909" s="10" t="str">
        <f>Data[[#This Row],[schedule]]&amp;" | "&amp;Data[[#This Row],[section]]</f>
        <v>SCHEDULE 19: REPORT ON DEMAND FORECASTS | 19a: Passenger terminal demand</v>
      </c>
      <c r="N8909" s="10" t="str">
        <f t="shared" si="141"/>
        <v>SCHEDULE 19: REPORT ON DEMAND FORECASTS | 19a: Passenger terminal demand | Number of passengers during year:Inbound passengers:Domestic</v>
      </c>
    </row>
    <row r="8910" spans="1:14" hidden="1">
      <c r="A8910" t="s">
        <v>1</v>
      </c>
      <c r="B8910">
        <v>2012</v>
      </c>
      <c r="C8910" t="s">
        <v>6</v>
      </c>
      <c r="D8910" t="s">
        <v>9</v>
      </c>
      <c r="E8910" t="s">
        <v>81</v>
      </c>
      <c r="F8910" t="s">
        <v>81</v>
      </c>
      <c r="G8910">
        <v>17</v>
      </c>
      <c r="H8910" t="s">
        <v>24</v>
      </c>
      <c r="I8910">
        <v>2020</v>
      </c>
      <c r="J8910" t="s">
        <v>91</v>
      </c>
      <c r="K8910" t="s">
        <v>3407</v>
      </c>
      <c r="L8910">
        <v>2804083.0769521589</v>
      </c>
      <c r="M8910" s="10" t="str">
        <f>Data[[#This Row],[schedule]]&amp;" | "&amp;Data[[#This Row],[section]]</f>
        <v>SCHEDULE 19: REPORT ON DEMAND FORECASTS | 19a: Passenger terminal demand</v>
      </c>
      <c r="N8910" s="10" t="str">
        <f t="shared" si="141"/>
        <v>SCHEDULE 19: REPORT ON DEMAND FORECASTS | 19a: Passenger terminal demand | Number of passengers during year:Inbound passengers:Domestic</v>
      </c>
    </row>
    <row r="8911" spans="1:14" hidden="1">
      <c r="A8911" t="s">
        <v>1</v>
      </c>
      <c r="B8911">
        <v>2012</v>
      </c>
      <c r="C8911" t="s">
        <v>6</v>
      </c>
      <c r="D8911" t="s">
        <v>9</v>
      </c>
      <c r="E8911" t="s">
        <v>81</v>
      </c>
      <c r="F8911" t="s">
        <v>81</v>
      </c>
      <c r="G8911">
        <v>17</v>
      </c>
      <c r="H8911" t="s">
        <v>24</v>
      </c>
      <c r="I8911">
        <v>2021</v>
      </c>
      <c r="J8911" t="s">
        <v>91</v>
      </c>
      <c r="K8911" t="s">
        <v>3408</v>
      </c>
      <c r="L8911">
        <v>2891618.0000545811</v>
      </c>
      <c r="M8911" s="10" t="str">
        <f>Data[[#This Row],[schedule]]&amp;" | "&amp;Data[[#This Row],[section]]</f>
        <v>SCHEDULE 19: REPORT ON DEMAND FORECASTS | 19a: Passenger terminal demand</v>
      </c>
      <c r="N8911" s="10" t="str">
        <f t="shared" si="141"/>
        <v>SCHEDULE 19: REPORT ON DEMAND FORECASTS | 19a: Passenger terminal demand | Number of passengers during year:Inbound passengers:Domestic</v>
      </c>
    </row>
    <row r="8912" spans="1:14" hidden="1">
      <c r="A8912" t="s">
        <v>1</v>
      </c>
      <c r="B8912">
        <v>2012</v>
      </c>
      <c r="C8912" t="s">
        <v>6</v>
      </c>
      <c r="D8912" t="s">
        <v>9</v>
      </c>
      <c r="E8912" t="s">
        <v>81</v>
      </c>
      <c r="F8912" t="s">
        <v>81</v>
      </c>
      <c r="G8912">
        <v>17</v>
      </c>
      <c r="H8912" t="s">
        <v>24</v>
      </c>
      <c r="I8912">
        <v>2022</v>
      </c>
      <c r="J8912" t="s">
        <v>91</v>
      </c>
      <c r="K8912" t="s">
        <v>3409</v>
      </c>
      <c r="L8912">
        <v>2981606.7107346938</v>
      </c>
      <c r="M8912" s="10" t="str">
        <f>Data[[#This Row],[schedule]]&amp;" | "&amp;Data[[#This Row],[section]]</f>
        <v>SCHEDULE 19: REPORT ON DEMAND FORECASTS | 19a: Passenger terminal demand</v>
      </c>
      <c r="N8912" s="10" t="str">
        <f t="shared" si="141"/>
        <v>SCHEDULE 19: REPORT ON DEMAND FORECASTS | 19a: Passenger terminal demand | Number of passengers during year:Inbound passengers:Domestic</v>
      </c>
    </row>
    <row r="8913" spans="1:14" hidden="1">
      <c r="A8913" t="s">
        <v>1</v>
      </c>
      <c r="B8913">
        <v>2012</v>
      </c>
      <c r="C8913" t="s">
        <v>6</v>
      </c>
      <c r="D8913" t="s">
        <v>9</v>
      </c>
      <c r="E8913" t="s">
        <v>81</v>
      </c>
      <c r="F8913" t="s">
        <v>81</v>
      </c>
      <c r="G8913">
        <v>18</v>
      </c>
      <c r="H8913" t="s">
        <v>25</v>
      </c>
      <c r="I8913">
        <v>2013</v>
      </c>
      <c r="J8913" t="s">
        <v>91</v>
      </c>
      <c r="K8913" t="s">
        <v>3410</v>
      </c>
      <c r="L8913">
        <v>353547.79719979421</v>
      </c>
      <c r="M8913" s="10" t="str">
        <f>Data[[#This Row],[schedule]]&amp;" | "&amp;Data[[#This Row],[section]]</f>
        <v>SCHEDULE 19: REPORT ON DEMAND FORECASTS | 19a: Passenger terminal demand</v>
      </c>
      <c r="N8913" s="10" t="str">
        <f t="shared" si="141"/>
        <v>SCHEDULE 19: REPORT ON DEMAND FORECASTS | 19a: Passenger terminal demand | Number of passengers during year:Inbound passengers:International</v>
      </c>
    </row>
    <row r="8914" spans="1:14" hidden="1">
      <c r="A8914" t="s">
        <v>1</v>
      </c>
      <c r="B8914">
        <v>2012</v>
      </c>
      <c r="C8914" t="s">
        <v>6</v>
      </c>
      <c r="D8914" t="s">
        <v>9</v>
      </c>
      <c r="E8914" t="s">
        <v>81</v>
      </c>
      <c r="F8914" t="s">
        <v>81</v>
      </c>
      <c r="G8914">
        <v>18</v>
      </c>
      <c r="H8914" t="s">
        <v>25</v>
      </c>
      <c r="I8914">
        <v>2014</v>
      </c>
      <c r="J8914" t="s">
        <v>91</v>
      </c>
      <c r="K8914" t="s">
        <v>3411</v>
      </c>
      <c r="L8914">
        <v>362989.70253550838</v>
      </c>
      <c r="M8914" s="10" t="str">
        <f>Data[[#This Row],[schedule]]&amp;" | "&amp;Data[[#This Row],[section]]</f>
        <v>SCHEDULE 19: REPORT ON DEMAND FORECASTS | 19a: Passenger terminal demand</v>
      </c>
      <c r="N8914" s="10" t="str">
        <f t="shared" si="141"/>
        <v>SCHEDULE 19: REPORT ON DEMAND FORECASTS | 19a: Passenger terminal demand | Number of passengers during year:Inbound passengers:International</v>
      </c>
    </row>
    <row r="8915" spans="1:14" hidden="1">
      <c r="A8915" t="s">
        <v>1</v>
      </c>
      <c r="B8915">
        <v>2012</v>
      </c>
      <c r="C8915" t="s">
        <v>6</v>
      </c>
      <c r="D8915" t="s">
        <v>9</v>
      </c>
      <c r="E8915" t="s">
        <v>81</v>
      </c>
      <c r="F8915" t="s">
        <v>81</v>
      </c>
      <c r="G8915">
        <v>18</v>
      </c>
      <c r="H8915" t="s">
        <v>25</v>
      </c>
      <c r="I8915">
        <v>2015</v>
      </c>
      <c r="J8915" t="s">
        <v>91</v>
      </c>
      <c r="K8915" t="s">
        <v>3412</v>
      </c>
      <c r="L8915">
        <v>387265.98050607991</v>
      </c>
      <c r="M8915" s="10" t="str">
        <f>Data[[#This Row],[schedule]]&amp;" | "&amp;Data[[#This Row],[section]]</f>
        <v>SCHEDULE 19: REPORT ON DEMAND FORECASTS | 19a: Passenger terminal demand</v>
      </c>
      <c r="N8915" s="10" t="str">
        <f t="shared" si="141"/>
        <v>SCHEDULE 19: REPORT ON DEMAND FORECASTS | 19a: Passenger terminal demand | Number of passengers during year:Inbound passengers:International</v>
      </c>
    </row>
    <row r="8916" spans="1:14" hidden="1">
      <c r="A8916" t="s">
        <v>1</v>
      </c>
      <c r="B8916">
        <v>2012</v>
      </c>
      <c r="C8916" t="s">
        <v>6</v>
      </c>
      <c r="D8916" t="s">
        <v>9</v>
      </c>
      <c r="E8916" t="s">
        <v>81</v>
      </c>
      <c r="F8916" t="s">
        <v>81</v>
      </c>
      <c r="G8916">
        <v>18</v>
      </c>
      <c r="H8916" t="s">
        <v>25</v>
      </c>
      <c r="I8916">
        <v>2016</v>
      </c>
      <c r="J8916" t="s">
        <v>91</v>
      </c>
      <c r="K8916" t="s">
        <v>3413</v>
      </c>
      <c r="L8916">
        <v>410507.03620556713</v>
      </c>
      <c r="M8916" s="10" t="str">
        <f>Data[[#This Row],[schedule]]&amp;" | "&amp;Data[[#This Row],[section]]</f>
        <v>SCHEDULE 19: REPORT ON DEMAND FORECASTS | 19a: Passenger terminal demand</v>
      </c>
      <c r="N8916" s="10" t="str">
        <f t="shared" si="141"/>
        <v>SCHEDULE 19: REPORT ON DEMAND FORECASTS | 19a: Passenger terminal demand | Number of passengers during year:Inbound passengers:International</v>
      </c>
    </row>
    <row r="8917" spans="1:14" hidden="1">
      <c r="A8917" t="s">
        <v>1</v>
      </c>
      <c r="B8917">
        <v>2012</v>
      </c>
      <c r="C8917" t="s">
        <v>6</v>
      </c>
      <c r="D8917" t="s">
        <v>9</v>
      </c>
      <c r="E8917" t="s">
        <v>81</v>
      </c>
      <c r="F8917" t="s">
        <v>81</v>
      </c>
      <c r="G8917">
        <v>18</v>
      </c>
      <c r="H8917" t="s">
        <v>25</v>
      </c>
      <c r="I8917">
        <v>2017</v>
      </c>
      <c r="J8917" t="s">
        <v>91</v>
      </c>
      <c r="K8917" t="s">
        <v>3414</v>
      </c>
      <c r="L8917">
        <v>418595.79300461023</v>
      </c>
      <c r="M8917" s="10" t="str">
        <f>Data[[#This Row],[schedule]]&amp;" | "&amp;Data[[#This Row],[section]]</f>
        <v>SCHEDULE 19: REPORT ON DEMAND FORECASTS | 19a: Passenger terminal demand</v>
      </c>
      <c r="N8917" s="10" t="str">
        <f t="shared" ref="N8917:N8980" si="142">SUBSTITUTE(SUBSTITUTE(SUBSTITUTE(C8917&amp;" | "&amp;D8917&amp;" | "&amp;E8917&amp;" | "&amp;F8917&amp;" | "&amp;H8917," |  |  | "," | ")," |  |  | "," | ")," |  | "," | ")</f>
        <v>SCHEDULE 19: REPORT ON DEMAND FORECASTS | 19a: Passenger terminal demand | Number of passengers during year:Inbound passengers:International</v>
      </c>
    </row>
    <row r="8918" spans="1:14" hidden="1">
      <c r="A8918" t="s">
        <v>1</v>
      </c>
      <c r="B8918">
        <v>2012</v>
      </c>
      <c r="C8918" t="s">
        <v>6</v>
      </c>
      <c r="D8918" t="s">
        <v>9</v>
      </c>
      <c r="E8918" t="s">
        <v>81</v>
      </c>
      <c r="F8918" t="s">
        <v>81</v>
      </c>
      <c r="G8918">
        <v>18</v>
      </c>
      <c r="H8918" t="s">
        <v>25</v>
      </c>
      <c r="I8918">
        <v>2018</v>
      </c>
      <c r="J8918" t="s">
        <v>91</v>
      </c>
      <c r="K8918" t="s">
        <v>3415</v>
      </c>
      <c r="L8918">
        <v>454725.74286476761</v>
      </c>
      <c r="M8918" s="10" t="str">
        <f>Data[[#This Row],[schedule]]&amp;" | "&amp;Data[[#This Row],[section]]</f>
        <v>SCHEDULE 19: REPORT ON DEMAND FORECASTS | 19a: Passenger terminal demand</v>
      </c>
      <c r="N8918" s="10" t="str">
        <f t="shared" si="142"/>
        <v>SCHEDULE 19: REPORT ON DEMAND FORECASTS | 19a: Passenger terminal demand | Number of passengers during year:Inbound passengers:International</v>
      </c>
    </row>
    <row r="8919" spans="1:14" hidden="1">
      <c r="A8919" t="s">
        <v>1</v>
      </c>
      <c r="B8919">
        <v>2012</v>
      </c>
      <c r="C8919" t="s">
        <v>6</v>
      </c>
      <c r="D8919" t="s">
        <v>9</v>
      </c>
      <c r="E8919" t="s">
        <v>81</v>
      </c>
      <c r="F8919" t="s">
        <v>81</v>
      </c>
      <c r="G8919">
        <v>18</v>
      </c>
      <c r="H8919" t="s">
        <v>25</v>
      </c>
      <c r="I8919">
        <v>2019</v>
      </c>
      <c r="J8919" t="s">
        <v>91</v>
      </c>
      <c r="K8919" t="s">
        <v>3416</v>
      </c>
      <c r="L8919">
        <v>481601.71577430097</v>
      </c>
      <c r="M8919" s="10" t="str">
        <f>Data[[#This Row],[schedule]]&amp;" | "&amp;Data[[#This Row],[section]]</f>
        <v>SCHEDULE 19: REPORT ON DEMAND FORECASTS | 19a: Passenger terminal demand</v>
      </c>
      <c r="N8919" s="10" t="str">
        <f t="shared" si="142"/>
        <v>SCHEDULE 19: REPORT ON DEMAND FORECASTS | 19a: Passenger terminal demand | Number of passengers during year:Inbound passengers:International</v>
      </c>
    </row>
    <row r="8920" spans="1:14" hidden="1">
      <c r="A8920" t="s">
        <v>1</v>
      </c>
      <c r="B8920">
        <v>2012</v>
      </c>
      <c r="C8920" t="s">
        <v>6</v>
      </c>
      <c r="D8920" t="s">
        <v>9</v>
      </c>
      <c r="E8920" t="s">
        <v>81</v>
      </c>
      <c r="F8920" t="s">
        <v>81</v>
      </c>
      <c r="G8920">
        <v>18</v>
      </c>
      <c r="H8920" t="s">
        <v>25</v>
      </c>
      <c r="I8920">
        <v>2020</v>
      </c>
      <c r="J8920" t="s">
        <v>91</v>
      </c>
      <c r="K8920" t="s">
        <v>3417</v>
      </c>
      <c r="L8920">
        <v>504379.44331754913</v>
      </c>
      <c r="M8920" s="10" t="str">
        <f>Data[[#This Row],[schedule]]&amp;" | "&amp;Data[[#This Row],[section]]</f>
        <v>SCHEDULE 19: REPORT ON DEMAND FORECASTS | 19a: Passenger terminal demand</v>
      </c>
      <c r="N8920" s="10" t="str">
        <f t="shared" si="142"/>
        <v>SCHEDULE 19: REPORT ON DEMAND FORECASTS | 19a: Passenger terminal demand | Number of passengers during year:Inbound passengers:International</v>
      </c>
    </row>
    <row r="8921" spans="1:14" hidden="1">
      <c r="A8921" t="s">
        <v>1</v>
      </c>
      <c r="B8921">
        <v>2012</v>
      </c>
      <c r="C8921" t="s">
        <v>6</v>
      </c>
      <c r="D8921" t="s">
        <v>9</v>
      </c>
      <c r="E8921" t="s">
        <v>81</v>
      </c>
      <c r="F8921" t="s">
        <v>81</v>
      </c>
      <c r="G8921">
        <v>18</v>
      </c>
      <c r="H8921" t="s">
        <v>25</v>
      </c>
      <c r="I8921">
        <v>2021</v>
      </c>
      <c r="J8921" t="s">
        <v>91</v>
      </c>
      <c r="K8921" t="s">
        <v>3418</v>
      </c>
      <c r="L8921">
        <v>547025.29375852318</v>
      </c>
      <c r="M8921" s="10" t="str">
        <f>Data[[#This Row],[schedule]]&amp;" | "&amp;Data[[#This Row],[section]]</f>
        <v>SCHEDULE 19: REPORT ON DEMAND FORECASTS | 19a: Passenger terminal demand</v>
      </c>
      <c r="N8921" s="10" t="str">
        <f t="shared" si="142"/>
        <v>SCHEDULE 19: REPORT ON DEMAND FORECASTS | 19a: Passenger terminal demand | Number of passengers during year:Inbound passengers:International</v>
      </c>
    </row>
    <row r="8922" spans="1:14" hidden="1">
      <c r="A8922" t="s">
        <v>1</v>
      </c>
      <c r="B8922">
        <v>2012</v>
      </c>
      <c r="C8922" t="s">
        <v>6</v>
      </c>
      <c r="D8922" t="s">
        <v>9</v>
      </c>
      <c r="E8922" t="s">
        <v>81</v>
      </c>
      <c r="F8922" t="s">
        <v>81</v>
      </c>
      <c r="G8922">
        <v>18</v>
      </c>
      <c r="H8922" t="s">
        <v>25</v>
      </c>
      <c r="I8922">
        <v>2022</v>
      </c>
      <c r="J8922" t="s">
        <v>91</v>
      </c>
      <c r="K8922" t="s">
        <v>3419</v>
      </c>
      <c r="L8922">
        <v>567791.18661566591</v>
      </c>
      <c r="M8922" s="10" t="str">
        <f>Data[[#This Row],[schedule]]&amp;" | "&amp;Data[[#This Row],[section]]</f>
        <v>SCHEDULE 19: REPORT ON DEMAND FORECASTS | 19a: Passenger terminal demand</v>
      </c>
      <c r="N8922" s="10" t="str">
        <f t="shared" si="142"/>
        <v>SCHEDULE 19: REPORT ON DEMAND FORECASTS | 19a: Passenger terminal demand | Number of passengers during year:Inbound passengers:International</v>
      </c>
    </row>
    <row r="8923" spans="1:14" hidden="1">
      <c r="A8923" t="s">
        <v>1</v>
      </c>
      <c r="B8923">
        <v>2012</v>
      </c>
      <c r="C8923" t="s">
        <v>6</v>
      </c>
      <c r="D8923" t="s">
        <v>9</v>
      </c>
      <c r="E8923" t="s">
        <v>81</v>
      </c>
      <c r="F8923" t="s">
        <v>81</v>
      </c>
      <c r="G8923">
        <v>19</v>
      </c>
      <c r="H8923" t="s">
        <v>26</v>
      </c>
      <c r="I8923">
        <v>2013</v>
      </c>
      <c r="J8923" t="s">
        <v>91</v>
      </c>
      <c r="K8923" t="s">
        <v>3420</v>
      </c>
      <c r="L8923">
        <v>2646583.383287624</v>
      </c>
      <c r="M8923" s="10" t="str">
        <f>Data[[#This Row],[schedule]]&amp;" | "&amp;Data[[#This Row],[section]]</f>
        <v>SCHEDULE 19: REPORT ON DEMAND FORECASTS | 19a: Passenger terminal demand</v>
      </c>
      <c r="N8923" s="10" t="str">
        <f t="shared" si="142"/>
        <v>SCHEDULE 19: REPORT ON DEMAND FORECASTS | 19a: Passenger terminal demand | Number of passengers during year:Inbound passengers:Total</v>
      </c>
    </row>
    <row r="8924" spans="1:14" hidden="1">
      <c r="A8924" t="s">
        <v>1</v>
      </c>
      <c r="B8924">
        <v>2012</v>
      </c>
      <c r="C8924" t="s">
        <v>6</v>
      </c>
      <c r="D8924" t="s">
        <v>9</v>
      </c>
      <c r="E8924" t="s">
        <v>81</v>
      </c>
      <c r="F8924" t="s">
        <v>81</v>
      </c>
      <c r="G8924">
        <v>19</v>
      </c>
      <c r="H8924" t="s">
        <v>26</v>
      </c>
      <c r="I8924">
        <v>2014</v>
      </c>
      <c r="J8924" t="s">
        <v>91</v>
      </c>
      <c r="K8924" t="s">
        <v>3421</v>
      </c>
      <c r="L8924">
        <v>2712284.1016369052</v>
      </c>
      <c r="M8924" s="10" t="str">
        <f>Data[[#This Row],[schedule]]&amp;" | "&amp;Data[[#This Row],[section]]</f>
        <v>SCHEDULE 19: REPORT ON DEMAND FORECASTS | 19a: Passenger terminal demand</v>
      </c>
      <c r="N8924" s="10" t="str">
        <f t="shared" si="142"/>
        <v>SCHEDULE 19: REPORT ON DEMAND FORECASTS | 19a: Passenger terminal demand | Number of passengers during year:Inbound passengers:Total</v>
      </c>
    </row>
    <row r="8925" spans="1:14" hidden="1">
      <c r="A8925" t="s">
        <v>1</v>
      </c>
      <c r="B8925">
        <v>2012</v>
      </c>
      <c r="C8925" t="s">
        <v>6</v>
      </c>
      <c r="D8925" t="s">
        <v>9</v>
      </c>
      <c r="E8925" t="s">
        <v>81</v>
      </c>
      <c r="F8925" t="s">
        <v>81</v>
      </c>
      <c r="G8925">
        <v>19</v>
      </c>
      <c r="H8925" t="s">
        <v>26</v>
      </c>
      <c r="I8925">
        <v>2015</v>
      </c>
      <c r="J8925" t="s">
        <v>91</v>
      </c>
      <c r="K8925" t="s">
        <v>3422</v>
      </c>
      <c r="L8925">
        <v>2797610.962151472</v>
      </c>
      <c r="M8925" s="10" t="str">
        <f>Data[[#This Row],[schedule]]&amp;" | "&amp;Data[[#This Row],[section]]</f>
        <v>SCHEDULE 19: REPORT ON DEMAND FORECASTS | 19a: Passenger terminal demand</v>
      </c>
      <c r="N8925" s="10" t="str">
        <f t="shared" si="142"/>
        <v>SCHEDULE 19: REPORT ON DEMAND FORECASTS | 19a: Passenger terminal demand | Number of passengers during year:Inbound passengers:Total</v>
      </c>
    </row>
    <row r="8926" spans="1:14" hidden="1">
      <c r="A8926" t="s">
        <v>1</v>
      </c>
      <c r="B8926">
        <v>2012</v>
      </c>
      <c r="C8926" t="s">
        <v>6</v>
      </c>
      <c r="D8926" t="s">
        <v>9</v>
      </c>
      <c r="E8926" t="s">
        <v>81</v>
      </c>
      <c r="F8926" t="s">
        <v>81</v>
      </c>
      <c r="G8926">
        <v>19</v>
      </c>
      <c r="H8926" t="s">
        <v>26</v>
      </c>
      <c r="I8926">
        <v>2016</v>
      </c>
      <c r="J8926" t="s">
        <v>91</v>
      </c>
      <c r="K8926" t="s">
        <v>3423</v>
      </c>
      <c r="L8926">
        <v>2887685.6737957071</v>
      </c>
      <c r="M8926" s="10" t="str">
        <f>Data[[#This Row],[schedule]]&amp;" | "&amp;Data[[#This Row],[section]]</f>
        <v>SCHEDULE 19: REPORT ON DEMAND FORECASTS | 19a: Passenger terminal demand</v>
      </c>
      <c r="N8926" s="10" t="str">
        <f t="shared" si="142"/>
        <v>SCHEDULE 19: REPORT ON DEMAND FORECASTS | 19a: Passenger terminal demand | Number of passengers during year:Inbound passengers:Total</v>
      </c>
    </row>
    <row r="8927" spans="1:14" hidden="1">
      <c r="A8927" t="s">
        <v>1</v>
      </c>
      <c r="B8927">
        <v>2012</v>
      </c>
      <c r="C8927" t="s">
        <v>6</v>
      </c>
      <c r="D8927" t="s">
        <v>9</v>
      </c>
      <c r="E8927" t="s">
        <v>81</v>
      </c>
      <c r="F8927" t="s">
        <v>81</v>
      </c>
      <c r="G8927">
        <v>19</v>
      </c>
      <c r="H8927" t="s">
        <v>26</v>
      </c>
      <c r="I8927">
        <v>2017</v>
      </c>
      <c r="J8927" t="s">
        <v>91</v>
      </c>
      <c r="K8927" t="s">
        <v>3424</v>
      </c>
      <c r="L8927">
        <v>2974141.692932026</v>
      </c>
      <c r="M8927" s="10" t="str">
        <f>Data[[#This Row],[schedule]]&amp;" | "&amp;Data[[#This Row],[section]]</f>
        <v>SCHEDULE 19: REPORT ON DEMAND FORECASTS | 19a: Passenger terminal demand</v>
      </c>
      <c r="N8927" s="10" t="str">
        <f t="shared" si="142"/>
        <v>SCHEDULE 19: REPORT ON DEMAND FORECASTS | 19a: Passenger terminal demand | Number of passengers during year:Inbound passengers:Total</v>
      </c>
    </row>
    <row r="8928" spans="1:14" hidden="1">
      <c r="A8928" t="s">
        <v>1</v>
      </c>
      <c r="B8928">
        <v>2012</v>
      </c>
      <c r="C8928" t="s">
        <v>6</v>
      </c>
      <c r="D8928" t="s">
        <v>9</v>
      </c>
      <c r="E8928" t="s">
        <v>81</v>
      </c>
      <c r="F8928" t="s">
        <v>81</v>
      </c>
      <c r="G8928">
        <v>19</v>
      </c>
      <c r="H8928" t="s">
        <v>26</v>
      </c>
      <c r="I8928">
        <v>2018</v>
      </c>
      <c r="J8928" t="s">
        <v>91</v>
      </c>
      <c r="K8928" t="s">
        <v>3425</v>
      </c>
      <c r="L8928">
        <v>3090836.732593636</v>
      </c>
      <c r="M8928" s="10" t="str">
        <f>Data[[#This Row],[schedule]]&amp;" | "&amp;Data[[#This Row],[section]]</f>
        <v>SCHEDULE 19: REPORT ON DEMAND FORECASTS | 19a: Passenger terminal demand</v>
      </c>
      <c r="N8928" s="10" t="str">
        <f t="shared" si="142"/>
        <v>SCHEDULE 19: REPORT ON DEMAND FORECASTS | 19a: Passenger terminal demand | Number of passengers during year:Inbound passengers:Total</v>
      </c>
    </row>
    <row r="8929" spans="1:14" hidden="1">
      <c r="A8929" t="s">
        <v>1</v>
      </c>
      <c r="B8929">
        <v>2012</v>
      </c>
      <c r="C8929" t="s">
        <v>6</v>
      </c>
      <c r="D8929" t="s">
        <v>9</v>
      </c>
      <c r="E8929" t="s">
        <v>81</v>
      </c>
      <c r="F8929" t="s">
        <v>81</v>
      </c>
      <c r="G8929">
        <v>19</v>
      </c>
      <c r="H8929" t="s">
        <v>26</v>
      </c>
      <c r="I8929">
        <v>2019</v>
      </c>
      <c r="J8929" t="s">
        <v>91</v>
      </c>
      <c r="K8929" t="s">
        <v>3426</v>
      </c>
      <c r="L8929">
        <v>3200537.3632529159</v>
      </c>
      <c r="M8929" s="10" t="str">
        <f>Data[[#This Row],[schedule]]&amp;" | "&amp;Data[[#This Row],[section]]</f>
        <v>SCHEDULE 19: REPORT ON DEMAND FORECASTS | 19a: Passenger terminal demand</v>
      </c>
      <c r="N8929" s="10" t="str">
        <f t="shared" si="142"/>
        <v>SCHEDULE 19: REPORT ON DEMAND FORECASTS | 19a: Passenger terminal demand | Number of passengers during year:Inbound passengers:Total</v>
      </c>
    </row>
    <row r="8930" spans="1:14" hidden="1">
      <c r="A8930" t="s">
        <v>1</v>
      </c>
      <c r="B8930">
        <v>2012</v>
      </c>
      <c r="C8930" t="s">
        <v>6</v>
      </c>
      <c r="D8930" t="s">
        <v>9</v>
      </c>
      <c r="E8930" t="s">
        <v>81</v>
      </c>
      <c r="F8930" t="s">
        <v>81</v>
      </c>
      <c r="G8930">
        <v>19</v>
      </c>
      <c r="H8930" t="s">
        <v>26</v>
      </c>
      <c r="I8930">
        <v>2020</v>
      </c>
      <c r="J8930" t="s">
        <v>91</v>
      </c>
      <c r="K8930" t="s">
        <v>3427</v>
      </c>
      <c r="L8930">
        <v>3308462.5202697092</v>
      </c>
      <c r="M8930" s="10" t="str">
        <f>Data[[#This Row],[schedule]]&amp;" | "&amp;Data[[#This Row],[section]]</f>
        <v>SCHEDULE 19: REPORT ON DEMAND FORECASTS | 19a: Passenger terminal demand</v>
      </c>
      <c r="N8930" s="10" t="str">
        <f t="shared" si="142"/>
        <v>SCHEDULE 19: REPORT ON DEMAND FORECASTS | 19a: Passenger terminal demand | Number of passengers during year:Inbound passengers:Total</v>
      </c>
    </row>
    <row r="8931" spans="1:14" hidden="1">
      <c r="A8931" t="s">
        <v>1</v>
      </c>
      <c r="B8931">
        <v>2012</v>
      </c>
      <c r="C8931" t="s">
        <v>6</v>
      </c>
      <c r="D8931" t="s">
        <v>9</v>
      </c>
      <c r="E8931" t="s">
        <v>81</v>
      </c>
      <c r="F8931" t="s">
        <v>81</v>
      </c>
      <c r="G8931">
        <v>19</v>
      </c>
      <c r="H8931" t="s">
        <v>26</v>
      </c>
      <c r="I8931">
        <v>2021</v>
      </c>
      <c r="J8931" t="s">
        <v>91</v>
      </c>
      <c r="K8931" t="s">
        <v>3428</v>
      </c>
      <c r="L8931">
        <v>3438643.2938131038</v>
      </c>
      <c r="M8931" s="10" t="str">
        <f>Data[[#This Row],[schedule]]&amp;" | "&amp;Data[[#This Row],[section]]</f>
        <v>SCHEDULE 19: REPORT ON DEMAND FORECASTS | 19a: Passenger terminal demand</v>
      </c>
      <c r="N8931" s="10" t="str">
        <f t="shared" si="142"/>
        <v>SCHEDULE 19: REPORT ON DEMAND FORECASTS | 19a: Passenger terminal demand | Number of passengers during year:Inbound passengers:Total</v>
      </c>
    </row>
    <row r="8932" spans="1:14" hidden="1">
      <c r="A8932" t="s">
        <v>1</v>
      </c>
      <c r="B8932">
        <v>2012</v>
      </c>
      <c r="C8932" t="s">
        <v>6</v>
      </c>
      <c r="D8932" t="s">
        <v>9</v>
      </c>
      <c r="E8932" t="s">
        <v>81</v>
      </c>
      <c r="F8932" t="s">
        <v>81</v>
      </c>
      <c r="G8932">
        <v>19</v>
      </c>
      <c r="H8932" t="s">
        <v>26</v>
      </c>
      <c r="I8932">
        <v>2022</v>
      </c>
      <c r="J8932" t="s">
        <v>91</v>
      </c>
      <c r="K8932" t="s">
        <v>3429</v>
      </c>
      <c r="L8932">
        <v>3549397.8973503602</v>
      </c>
      <c r="M8932" s="10" t="str">
        <f>Data[[#This Row],[schedule]]&amp;" | "&amp;Data[[#This Row],[section]]</f>
        <v>SCHEDULE 19: REPORT ON DEMAND FORECASTS | 19a: Passenger terminal demand</v>
      </c>
      <c r="N8932" s="10" t="str">
        <f t="shared" si="142"/>
        <v>SCHEDULE 19: REPORT ON DEMAND FORECASTS | 19a: Passenger terminal demand | Number of passengers during year:Inbound passengers:Total</v>
      </c>
    </row>
    <row r="8933" spans="1:14" hidden="1">
      <c r="A8933" t="s">
        <v>1</v>
      </c>
      <c r="B8933">
        <v>2012</v>
      </c>
      <c r="C8933" t="s">
        <v>6</v>
      </c>
      <c r="D8933" t="s">
        <v>9</v>
      </c>
      <c r="E8933" t="s">
        <v>81</v>
      </c>
      <c r="F8933" t="s">
        <v>81</v>
      </c>
      <c r="G8933">
        <v>21</v>
      </c>
      <c r="H8933" t="s">
        <v>27</v>
      </c>
      <c r="I8933">
        <v>2013</v>
      </c>
      <c r="J8933" t="s">
        <v>91</v>
      </c>
      <c r="K8933" t="s">
        <v>3400</v>
      </c>
      <c r="L8933">
        <v>2293035.586087829</v>
      </c>
      <c r="M8933" s="10" t="str">
        <f>Data[[#This Row],[schedule]]&amp;" | "&amp;Data[[#This Row],[section]]</f>
        <v>SCHEDULE 19: REPORT ON DEMAND FORECASTS | 19a: Passenger terminal demand</v>
      </c>
      <c r="N8933" s="10" t="str">
        <f t="shared" si="142"/>
        <v>SCHEDULE 19: REPORT ON DEMAND FORECASTS | 19a: Passenger terminal demand | Number of passengers during year:Outbound passengers:Domestic</v>
      </c>
    </row>
    <row r="8934" spans="1:14" hidden="1">
      <c r="A8934" t="s">
        <v>1</v>
      </c>
      <c r="B8934">
        <v>2012</v>
      </c>
      <c r="C8934" t="s">
        <v>6</v>
      </c>
      <c r="D8934" t="s">
        <v>9</v>
      </c>
      <c r="E8934" t="s">
        <v>81</v>
      </c>
      <c r="F8934" t="s">
        <v>81</v>
      </c>
      <c r="G8934">
        <v>21</v>
      </c>
      <c r="H8934" t="s">
        <v>27</v>
      </c>
      <c r="I8934">
        <v>2014</v>
      </c>
      <c r="J8934" t="s">
        <v>91</v>
      </c>
      <c r="K8934" t="s">
        <v>3401</v>
      </c>
      <c r="L8934">
        <v>2349294.399101397</v>
      </c>
      <c r="M8934" s="10" t="str">
        <f>Data[[#This Row],[schedule]]&amp;" | "&amp;Data[[#This Row],[section]]</f>
        <v>SCHEDULE 19: REPORT ON DEMAND FORECASTS | 19a: Passenger terminal demand</v>
      </c>
      <c r="N8934" s="10" t="str">
        <f t="shared" si="142"/>
        <v>SCHEDULE 19: REPORT ON DEMAND FORECASTS | 19a: Passenger terminal demand | Number of passengers during year:Outbound passengers:Domestic</v>
      </c>
    </row>
    <row r="8935" spans="1:14" hidden="1">
      <c r="A8935" t="s">
        <v>1</v>
      </c>
      <c r="B8935">
        <v>2012</v>
      </c>
      <c r="C8935" t="s">
        <v>6</v>
      </c>
      <c r="D8935" t="s">
        <v>9</v>
      </c>
      <c r="E8935" t="s">
        <v>81</v>
      </c>
      <c r="F8935" t="s">
        <v>81</v>
      </c>
      <c r="G8935">
        <v>21</v>
      </c>
      <c r="H8935" t="s">
        <v>27</v>
      </c>
      <c r="I8935">
        <v>2015</v>
      </c>
      <c r="J8935" t="s">
        <v>91</v>
      </c>
      <c r="K8935" t="s">
        <v>3402</v>
      </c>
      <c r="L8935">
        <v>2410344.9816453918</v>
      </c>
      <c r="M8935" s="10" t="str">
        <f>Data[[#This Row],[schedule]]&amp;" | "&amp;Data[[#This Row],[section]]</f>
        <v>SCHEDULE 19: REPORT ON DEMAND FORECASTS | 19a: Passenger terminal demand</v>
      </c>
      <c r="N8935" s="10" t="str">
        <f t="shared" si="142"/>
        <v>SCHEDULE 19: REPORT ON DEMAND FORECASTS | 19a: Passenger terminal demand | Number of passengers during year:Outbound passengers:Domestic</v>
      </c>
    </row>
    <row r="8936" spans="1:14" hidden="1">
      <c r="A8936" t="s">
        <v>1</v>
      </c>
      <c r="B8936">
        <v>2012</v>
      </c>
      <c r="C8936" t="s">
        <v>6</v>
      </c>
      <c r="D8936" t="s">
        <v>9</v>
      </c>
      <c r="E8936" t="s">
        <v>81</v>
      </c>
      <c r="F8936" t="s">
        <v>81</v>
      </c>
      <c r="G8936">
        <v>21</v>
      </c>
      <c r="H8936" t="s">
        <v>27</v>
      </c>
      <c r="I8936">
        <v>2016</v>
      </c>
      <c r="J8936" t="s">
        <v>91</v>
      </c>
      <c r="K8936" t="s">
        <v>3403</v>
      </c>
      <c r="L8936">
        <v>2477178.6375901401</v>
      </c>
      <c r="M8936" s="10" t="str">
        <f>Data[[#This Row],[schedule]]&amp;" | "&amp;Data[[#This Row],[section]]</f>
        <v>SCHEDULE 19: REPORT ON DEMAND FORECASTS | 19a: Passenger terminal demand</v>
      </c>
      <c r="N8936" s="10" t="str">
        <f t="shared" si="142"/>
        <v>SCHEDULE 19: REPORT ON DEMAND FORECASTS | 19a: Passenger terminal demand | Number of passengers during year:Outbound passengers:Domestic</v>
      </c>
    </row>
    <row r="8937" spans="1:14" hidden="1">
      <c r="A8937" t="s">
        <v>1</v>
      </c>
      <c r="B8937">
        <v>2012</v>
      </c>
      <c r="C8937" t="s">
        <v>6</v>
      </c>
      <c r="D8937" t="s">
        <v>9</v>
      </c>
      <c r="E8937" t="s">
        <v>81</v>
      </c>
      <c r="F8937" t="s">
        <v>81</v>
      </c>
      <c r="G8937">
        <v>21</v>
      </c>
      <c r="H8937" t="s">
        <v>27</v>
      </c>
      <c r="I8937">
        <v>2017</v>
      </c>
      <c r="J8937" t="s">
        <v>91</v>
      </c>
      <c r="K8937" t="s">
        <v>3404</v>
      </c>
      <c r="L8937">
        <v>2555545.8999274159</v>
      </c>
      <c r="M8937" s="10" t="str">
        <f>Data[[#This Row],[schedule]]&amp;" | "&amp;Data[[#This Row],[section]]</f>
        <v>SCHEDULE 19: REPORT ON DEMAND FORECASTS | 19a: Passenger terminal demand</v>
      </c>
      <c r="N8937" s="10" t="str">
        <f t="shared" si="142"/>
        <v>SCHEDULE 19: REPORT ON DEMAND FORECASTS | 19a: Passenger terminal demand | Number of passengers during year:Outbound passengers:Domestic</v>
      </c>
    </row>
    <row r="8938" spans="1:14" hidden="1">
      <c r="A8938" t="s">
        <v>1</v>
      </c>
      <c r="B8938">
        <v>2012</v>
      </c>
      <c r="C8938" t="s">
        <v>6</v>
      </c>
      <c r="D8938" t="s">
        <v>9</v>
      </c>
      <c r="E8938" t="s">
        <v>81</v>
      </c>
      <c r="F8938" t="s">
        <v>81</v>
      </c>
      <c r="G8938">
        <v>21</v>
      </c>
      <c r="H8938" t="s">
        <v>27</v>
      </c>
      <c r="I8938">
        <v>2018</v>
      </c>
      <c r="J8938" t="s">
        <v>91</v>
      </c>
      <c r="K8938" t="s">
        <v>3405</v>
      </c>
      <c r="L8938">
        <v>2636110.989728868</v>
      </c>
      <c r="M8938" s="10" t="str">
        <f>Data[[#This Row],[schedule]]&amp;" | "&amp;Data[[#This Row],[section]]</f>
        <v>SCHEDULE 19: REPORT ON DEMAND FORECASTS | 19a: Passenger terminal demand</v>
      </c>
      <c r="N8938" s="10" t="str">
        <f t="shared" si="142"/>
        <v>SCHEDULE 19: REPORT ON DEMAND FORECASTS | 19a: Passenger terminal demand | Number of passengers during year:Outbound passengers:Domestic</v>
      </c>
    </row>
    <row r="8939" spans="1:14" hidden="1">
      <c r="A8939" t="s">
        <v>1</v>
      </c>
      <c r="B8939">
        <v>2012</v>
      </c>
      <c r="C8939" t="s">
        <v>6</v>
      </c>
      <c r="D8939" t="s">
        <v>9</v>
      </c>
      <c r="E8939" t="s">
        <v>81</v>
      </c>
      <c r="F8939" t="s">
        <v>81</v>
      </c>
      <c r="G8939">
        <v>21</v>
      </c>
      <c r="H8939" t="s">
        <v>27</v>
      </c>
      <c r="I8939">
        <v>2019</v>
      </c>
      <c r="J8939" t="s">
        <v>91</v>
      </c>
      <c r="K8939" t="s">
        <v>3406</v>
      </c>
      <c r="L8939">
        <v>2718935.6474786149</v>
      </c>
      <c r="M8939" s="10" t="str">
        <f>Data[[#This Row],[schedule]]&amp;" | "&amp;Data[[#This Row],[section]]</f>
        <v>SCHEDULE 19: REPORT ON DEMAND FORECASTS | 19a: Passenger terminal demand</v>
      </c>
      <c r="N8939" s="10" t="str">
        <f t="shared" si="142"/>
        <v>SCHEDULE 19: REPORT ON DEMAND FORECASTS | 19a: Passenger terminal demand | Number of passengers during year:Outbound passengers:Domestic</v>
      </c>
    </row>
    <row r="8940" spans="1:14" hidden="1">
      <c r="A8940" t="s">
        <v>1</v>
      </c>
      <c r="B8940">
        <v>2012</v>
      </c>
      <c r="C8940" t="s">
        <v>6</v>
      </c>
      <c r="D8940" t="s">
        <v>9</v>
      </c>
      <c r="E8940" t="s">
        <v>81</v>
      </c>
      <c r="F8940" t="s">
        <v>81</v>
      </c>
      <c r="G8940">
        <v>21</v>
      </c>
      <c r="H8940" t="s">
        <v>27</v>
      </c>
      <c r="I8940">
        <v>2020</v>
      </c>
      <c r="J8940" t="s">
        <v>91</v>
      </c>
      <c r="K8940" t="s">
        <v>3407</v>
      </c>
      <c r="L8940">
        <v>2804083.0769521589</v>
      </c>
      <c r="M8940" s="10" t="str">
        <f>Data[[#This Row],[schedule]]&amp;" | "&amp;Data[[#This Row],[section]]</f>
        <v>SCHEDULE 19: REPORT ON DEMAND FORECASTS | 19a: Passenger terminal demand</v>
      </c>
      <c r="N8940" s="10" t="str">
        <f t="shared" si="142"/>
        <v>SCHEDULE 19: REPORT ON DEMAND FORECASTS | 19a: Passenger terminal demand | Number of passengers during year:Outbound passengers:Domestic</v>
      </c>
    </row>
    <row r="8941" spans="1:14" hidden="1">
      <c r="A8941" t="s">
        <v>1</v>
      </c>
      <c r="B8941">
        <v>2012</v>
      </c>
      <c r="C8941" t="s">
        <v>6</v>
      </c>
      <c r="D8941" t="s">
        <v>9</v>
      </c>
      <c r="E8941" t="s">
        <v>81</v>
      </c>
      <c r="F8941" t="s">
        <v>81</v>
      </c>
      <c r="G8941">
        <v>21</v>
      </c>
      <c r="H8941" t="s">
        <v>27</v>
      </c>
      <c r="I8941">
        <v>2021</v>
      </c>
      <c r="J8941" t="s">
        <v>91</v>
      </c>
      <c r="K8941" t="s">
        <v>3408</v>
      </c>
      <c r="L8941">
        <v>2891618.0000545811</v>
      </c>
      <c r="M8941" s="10" t="str">
        <f>Data[[#This Row],[schedule]]&amp;" | "&amp;Data[[#This Row],[section]]</f>
        <v>SCHEDULE 19: REPORT ON DEMAND FORECASTS | 19a: Passenger terminal demand</v>
      </c>
      <c r="N8941" s="10" t="str">
        <f t="shared" si="142"/>
        <v>SCHEDULE 19: REPORT ON DEMAND FORECASTS | 19a: Passenger terminal demand | Number of passengers during year:Outbound passengers:Domestic</v>
      </c>
    </row>
    <row r="8942" spans="1:14" hidden="1">
      <c r="A8942" t="s">
        <v>1</v>
      </c>
      <c r="B8942">
        <v>2012</v>
      </c>
      <c r="C8942" t="s">
        <v>6</v>
      </c>
      <c r="D8942" t="s">
        <v>9</v>
      </c>
      <c r="E8942" t="s">
        <v>81</v>
      </c>
      <c r="F8942" t="s">
        <v>81</v>
      </c>
      <c r="G8942">
        <v>21</v>
      </c>
      <c r="H8942" t="s">
        <v>27</v>
      </c>
      <c r="I8942">
        <v>2022</v>
      </c>
      <c r="J8942" t="s">
        <v>91</v>
      </c>
      <c r="K8942" t="s">
        <v>3409</v>
      </c>
      <c r="L8942">
        <v>2981606.7107346938</v>
      </c>
      <c r="M8942" s="10" t="str">
        <f>Data[[#This Row],[schedule]]&amp;" | "&amp;Data[[#This Row],[section]]</f>
        <v>SCHEDULE 19: REPORT ON DEMAND FORECASTS | 19a: Passenger terminal demand</v>
      </c>
      <c r="N8942" s="10" t="str">
        <f t="shared" si="142"/>
        <v>SCHEDULE 19: REPORT ON DEMAND FORECASTS | 19a: Passenger terminal demand | Number of passengers during year:Outbound passengers:Domestic</v>
      </c>
    </row>
    <row r="8943" spans="1:14" hidden="1">
      <c r="A8943" t="s">
        <v>1</v>
      </c>
      <c r="B8943">
        <v>2012</v>
      </c>
      <c r="C8943" t="s">
        <v>6</v>
      </c>
      <c r="D8943" t="s">
        <v>9</v>
      </c>
      <c r="E8943" t="s">
        <v>81</v>
      </c>
      <c r="F8943" t="s">
        <v>81</v>
      </c>
      <c r="G8943">
        <v>22</v>
      </c>
      <c r="H8943" t="s">
        <v>28</v>
      </c>
      <c r="I8943">
        <v>2013</v>
      </c>
      <c r="J8943" t="s">
        <v>91</v>
      </c>
      <c r="K8943" t="s">
        <v>3410</v>
      </c>
      <c r="L8943">
        <v>353547.79719979421</v>
      </c>
      <c r="M8943" s="10" t="str">
        <f>Data[[#This Row],[schedule]]&amp;" | "&amp;Data[[#This Row],[section]]</f>
        <v>SCHEDULE 19: REPORT ON DEMAND FORECASTS | 19a: Passenger terminal demand</v>
      </c>
      <c r="N8943" s="10" t="str">
        <f t="shared" si="142"/>
        <v>SCHEDULE 19: REPORT ON DEMAND FORECASTS | 19a: Passenger terminal demand | Number of passengers during year:Outbound passengers:International</v>
      </c>
    </row>
    <row r="8944" spans="1:14" hidden="1">
      <c r="A8944" t="s">
        <v>1</v>
      </c>
      <c r="B8944">
        <v>2012</v>
      </c>
      <c r="C8944" t="s">
        <v>6</v>
      </c>
      <c r="D8944" t="s">
        <v>9</v>
      </c>
      <c r="E8944" t="s">
        <v>81</v>
      </c>
      <c r="F8944" t="s">
        <v>81</v>
      </c>
      <c r="G8944">
        <v>22</v>
      </c>
      <c r="H8944" t="s">
        <v>28</v>
      </c>
      <c r="I8944">
        <v>2014</v>
      </c>
      <c r="J8944" t="s">
        <v>91</v>
      </c>
      <c r="K8944" t="s">
        <v>3411</v>
      </c>
      <c r="L8944">
        <v>362989.70253550838</v>
      </c>
      <c r="M8944" s="10" t="str">
        <f>Data[[#This Row],[schedule]]&amp;" | "&amp;Data[[#This Row],[section]]</f>
        <v>SCHEDULE 19: REPORT ON DEMAND FORECASTS | 19a: Passenger terminal demand</v>
      </c>
      <c r="N8944" s="10" t="str">
        <f t="shared" si="142"/>
        <v>SCHEDULE 19: REPORT ON DEMAND FORECASTS | 19a: Passenger terminal demand | Number of passengers during year:Outbound passengers:International</v>
      </c>
    </row>
    <row r="8945" spans="1:14" hidden="1">
      <c r="A8945" t="s">
        <v>1</v>
      </c>
      <c r="B8945">
        <v>2012</v>
      </c>
      <c r="C8945" t="s">
        <v>6</v>
      </c>
      <c r="D8945" t="s">
        <v>9</v>
      </c>
      <c r="E8945" t="s">
        <v>81</v>
      </c>
      <c r="F8945" t="s">
        <v>81</v>
      </c>
      <c r="G8945">
        <v>22</v>
      </c>
      <c r="H8945" t="s">
        <v>28</v>
      </c>
      <c r="I8945">
        <v>2015</v>
      </c>
      <c r="J8945" t="s">
        <v>91</v>
      </c>
      <c r="K8945" t="s">
        <v>3412</v>
      </c>
      <c r="L8945">
        <v>387265.98050607991</v>
      </c>
      <c r="M8945" s="10" t="str">
        <f>Data[[#This Row],[schedule]]&amp;" | "&amp;Data[[#This Row],[section]]</f>
        <v>SCHEDULE 19: REPORT ON DEMAND FORECASTS | 19a: Passenger terminal demand</v>
      </c>
      <c r="N8945" s="10" t="str">
        <f t="shared" si="142"/>
        <v>SCHEDULE 19: REPORT ON DEMAND FORECASTS | 19a: Passenger terminal demand | Number of passengers during year:Outbound passengers:International</v>
      </c>
    </row>
    <row r="8946" spans="1:14" hidden="1">
      <c r="A8946" t="s">
        <v>1</v>
      </c>
      <c r="B8946">
        <v>2012</v>
      </c>
      <c r="C8946" t="s">
        <v>6</v>
      </c>
      <c r="D8946" t="s">
        <v>9</v>
      </c>
      <c r="E8946" t="s">
        <v>81</v>
      </c>
      <c r="F8946" t="s">
        <v>81</v>
      </c>
      <c r="G8946">
        <v>22</v>
      </c>
      <c r="H8946" t="s">
        <v>28</v>
      </c>
      <c r="I8946">
        <v>2016</v>
      </c>
      <c r="J8946" t="s">
        <v>91</v>
      </c>
      <c r="K8946" t="s">
        <v>3413</v>
      </c>
      <c r="L8946">
        <v>410507.03620556713</v>
      </c>
      <c r="M8946" s="10" t="str">
        <f>Data[[#This Row],[schedule]]&amp;" | "&amp;Data[[#This Row],[section]]</f>
        <v>SCHEDULE 19: REPORT ON DEMAND FORECASTS | 19a: Passenger terminal demand</v>
      </c>
      <c r="N8946" s="10" t="str">
        <f t="shared" si="142"/>
        <v>SCHEDULE 19: REPORT ON DEMAND FORECASTS | 19a: Passenger terminal demand | Number of passengers during year:Outbound passengers:International</v>
      </c>
    </row>
    <row r="8947" spans="1:14" hidden="1">
      <c r="A8947" t="s">
        <v>1</v>
      </c>
      <c r="B8947">
        <v>2012</v>
      </c>
      <c r="C8947" t="s">
        <v>6</v>
      </c>
      <c r="D8947" t="s">
        <v>9</v>
      </c>
      <c r="E8947" t="s">
        <v>81</v>
      </c>
      <c r="F8947" t="s">
        <v>81</v>
      </c>
      <c r="G8947">
        <v>22</v>
      </c>
      <c r="H8947" t="s">
        <v>28</v>
      </c>
      <c r="I8947">
        <v>2017</v>
      </c>
      <c r="J8947" t="s">
        <v>91</v>
      </c>
      <c r="K8947" t="s">
        <v>3414</v>
      </c>
      <c r="L8947">
        <v>418595.79300461023</v>
      </c>
      <c r="M8947" s="10" t="str">
        <f>Data[[#This Row],[schedule]]&amp;" | "&amp;Data[[#This Row],[section]]</f>
        <v>SCHEDULE 19: REPORT ON DEMAND FORECASTS | 19a: Passenger terminal demand</v>
      </c>
      <c r="N8947" s="10" t="str">
        <f t="shared" si="142"/>
        <v>SCHEDULE 19: REPORT ON DEMAND FORECASTS | 19a: Passenger terminal demand | Number of passengers during year:Outbound passengers:International</v>
      </c>
    </row>
    <row r="8948" spans="1:14" hidden="1">
      <c r="A8948" t="s">
        <v>1</v>
      </c>
      <c r="B8948">
        <v>2012</v>
      </c>
      <c r="C8948" t="s">
        <v>6</v>
      </c>
      <c r="D8948" t="s">
        <v>9</v>
      </c>
      <c r="E8948" t="s">
        <v>81</v>
      </c>
      <c r="F8948" t="s">
        <v>81</v>
      </c>
      <c r="G8948">
        <v>22</v>
      </c>
      <c r="H8948" t="s">
        <v>28</v>
      </c>
      <c r="I8948">
        <v>2018</v>
      </c>
      <c r="J8948" t="s">
        <v>91</v>
      </c>
      <c r="K8948" t="s">
        <v>3415</v>
      </c>
      <c r="L8948">
        <v>454725.74286476761</v>
      </c>
      <c r="M8948" s="10" t="str">
        <f>Data[[#This Row],[schedule]]&amp;" | "&amp;Data[[#This Row],[section]]</f>
        <v>SCHEDULE 19: REPORT ON DEMAND FORECASTS | 19a: Passenger terminal demand</v>
      </c>
      <c r="N8948" s="10" t="str">
        <f t="shared" si="142"/>
        <v>SCHEDULE 19: REPORT ON DEMAND FORECASTS | 19a: Passenger terminal demand | Number of passengers during year:Outbound passengers:International</v>
      </c>
    </row>
    <row r="8949" spans="1:14" hidden="1">
      <c r="A8949" t="s">
        <v>1</v>
      </c>
      <c r="B8949">
        <v>2012</v>
      </c>
      <c r="C8949" t="s">
        <v>6</v>
      </c>
      <c r="D8949" t="s">
        <v>9</v>
      </c>
      <c r="E8949" t="s">
        <v>81</v>
      </c>
      <c r="F8949" t="s">
        <v>81</v>
      </c>
      <c r="G8949">
        <v>22</v>
      </c>
      <c r="H8949" t="s">
        <v>28</v>
      </c>
      <c r="I8949">
        <v>2019</v>
      </c>
      <c r="J8949" t="s">
        <v>91</v>
      </c>
      <c r="K8949" t="s">
        <v>3416</v>
      </c>
      <c r="L8949">
        <v>481601.71577430097</v>
      </c>
      <c r="M8949" s="10" t="str">
        <f>Data[[#This Row],[schedule]]&amp;" | "&amp;Data[[#This Row],[section]]</f>
        <v>SCHEDULE 19: REPORT ON DEMAND FORECASTS | 19a: Passenger terminal demand</v>
      </c>
      <c r="N8949" s="10" t="str">
        <f t="shared" si="142"/>
        <v>SCHEDULE 19: REPORT ON DEMAND FORECASTS | 19a: Passenger terminal demand | Number of passengers during year:Outbound passengers:International</v>
      </c>
    </row>
    <row r="8950" spans="1:14" hidden="1">
      <c r="A8950" t="s">
        <v>1</v>
      </c>
      <c r="B8950">
        <v>2012</v>
      </c>
      <c r="C8950" t="s">
        <v>6</v>
      </c>
      <c r="D8950" t="s">
        <v>9</v>
      </c>
      <c r="E8950" t="s">
        <v>81</v>
      </c>
      <c r="F8950" t="s">
        <v>81</v>
      </c>
      <c r="G8950">
        <v>22</v>
      </c>
      <c r="H8950" t="s">
        <v>28</v>
      </c>
      <c r="I8950">
        <v>2020</v>
      </c>
      <c r="J8950" t="s">
        <v>91</v>
      </c>
      <c r="K8950" t="s">
        <v>3417</v>
      </c>
      <c r="L8950">
        <v>504379.44331754913</v>
      </c>
      <c r="M8950" s="10" t="str">
        <f>Data[[#This Row],[schedule]]&amp;" | "&amp;Data[[#This Row],[section]]</f>
        <v>SCHEDULE 19: REPORT ON DEMAND FORECASTS | 19a: Passenger terminal demand</v>
      </c>
      <c r="N8950" s="10" t="str">
        <f t="shared" si="142"/>
        <v>SCHEDULE 19: REPORT ON DEMAND FORECASTS | 19a: Passenger terminal demand | Number of passengers during year:Outbound passengers:International</v>
      </c>
    </row>
    <row r="8951" spans="1:14" hidden="1">
      <c r="A8951" t="s">
        <v>1</v>
      </c>
      <c r="B8951">
        <v>2012</v>
      </c>
      <c r="C8951" t="s">
        <v>6</v>
      </c>
      <c r="D8951" t="s">
        <v>9</v>
      </c>
      <c r="E8951" t="s">
        <v>81</v>
      </c>
      <c r="F8951" t="s">
        <v>81</v>
      </c>
      <c r="G8951">
        <v>22</v>
      </c>
      <c r="H8951" t="s">
        <v>28</v>
      </c>
      <c r="I8951">
        <v>2021</v>
      </c>
      <c r="J8951" t="s">
        <v>91</v>
      </c>
      <c r="K8951" t="s">
        <v>3418</v>
      </c>
      <c r="L8951">
        <v>547025.29375852318</v>
      </c>
      <c r="M8951" s="10" t="str">
        <f>Data[[#This Row],[schedule]]&amp;" | "&amp;Data[[#This Row],[section]]</f>
        <v>SCHEDULE 19: REPORT ON DEMAND FORECASTS | 19a: Passenger terminal demand</v>
      </c>
      <c r="N8951" s="10" t="str">
        <f t="shared" si="142"/>
        <v>SCHEDULE 19: REPORT ON DEMAND FORECASTS | 19a: Passenger terminal demand | Number of passengers during year:Outbound passengers:International</v>
      </c>
    </row>
    <row r="8952" spans="1:14" hidden="1">
      <c r="A8952" t="s">
        <v>1</v>
      </c>
      <c r="B8952">
        <v>2012</v>
      </c>
      <c r="C8952" t="s">
        <v>6</v>
      </c>
      <c r="D8952" t="s">
        <v>9</v>
      </c>
      <c r="E8952" t="s">
        <v>81</v>
      </c>
      <c r="F8952" t="s">
        <v>81</v>
      </c>
      <c r="G8952">
        <v>22</v>
      </c>
      <c r="H8952" t="s">
        <v>28</v>
      </c>
      <c r="I8952">
        <v>2022</v>
      </c>
      <c r="J8952" t="s">
        <v>91</v>
      </c>
      <c r="K8952" t="s">
        <v>3419</v>
      </c>
      <c r="L8952">
        <v>567791.18661566591</v>
      </c>
      <c r="M8952" s="10" t="str">
        <f>Data[[#This Row],[schedule]]&amp;" | "&amp;Data[[#This Row],[section]]</f>
        <v>SCHEDULE 19: REPORT ON DEMAND FORECASTS | 19a: Passenger terminal demand</v>
      </c>
      <c r="N8952" s="10" t="str">
        <f t="shared" si="142"/>
        <v>SCHEDULE 19: REPORT ON DEMAND FORECASTS | 19a: Passenger terminal demand | Number of passengers during year:Outbound passengers:International</v>
      </c>
    </row>
    <row r="8953" spans="1:14" hidden="1">
      <c r="A8953" t="s">
        <v>1</v>
      </c>
      <c r="B8953">
        <v>2012</v>
      </c>
      <c r="C8953" t="s">
        <v>6</v>
      </c>
      <c r="D8953" t="s">
        <v>9</v>
      </c>
      <c r="E8953" t="s">
        <v>81</v>
      </c>
      <c r="F8953" t="s">
        <v>81</v>
      </c>
      <c r="G8953">
        <v>23</v>
      </c>
      <c r="H8953" t="s">
        <v>29</v>
      </c>
      <c r="I8953">
        <v>2013</v>
      </c>
      <c r="J8953" t="s">
        <v>91</v>
      </c>
      <c r="K8953" t="s">
        <v>3420</v>
      </c>
      <c r="L8953">
        <v>2646583.383287624</v>
      </c>
      <c r="M8953" s="10" t="str">
        <f>Data[[#This Row],[schedule]]&amp;" | "&amp;Data[[#This Row],[section]]</f>
        <v>SCHEDULE 19: REPORT ON DEMAND FORECASTS | 19a: Passenger terminal demand</v>
      </c>
      <c r="N8953" s="10" t="str">
        <f t="shared" si="142"/>
        <v>SCHEDULE 19: REPORT ON DEMAND FORECASTS | 19a: Passenger terminal demand | Number of passengers during year:Outbound passengers:Total</v>
      </c>
    </row>
    <row r="8954" spans="1:14" hidden="1">
      <c r="A8954" t="s">
        <v>1</v>
      </c>
      <c r="B8954">
        <v>2012</v>
      </c>
      <c r="C8954" t="s">
        <v>6</v>
      </c>
      <c r="D8954" t="s">
        <v>9</v>
      </c>
      <c r="E8954" t="s">
        <v>81</v>
      </c>
      <c r="F8954" t="s">
        <v>81</v>
      </c>
      <c r="G8954">
        <v>23</v>
      </c>
      <c r="H8954" t="s">
        <v>29</v>
      </c>
      <c r="I8954">
        <v>2014</v>
      </c>
      <c r="J8954" t="s">
        <v>91</v>
      </c>
      <c r="K8954" t="s">
        <v>3421</v>
      </c>
      <c r="L8954">
        <v>2712284.1016369052</v>
      </c>
      <c r="M8954" s="10" t="str">
        <f>Data[[#This Row],[schedule]]&amp;" | "&amp;Data[[#This Row],[section]]</f>
        <v>SCHEDULE 19: REPORT ON DEMAND FORECASTS | 19a: Passenger terminal demand</v>
      </c>
      <c r="N8954" s="10" t="str">
        <f t="shared" si="142"/>
        <v>SCHEDULE 19: REPORT ON DEMAND FORECASTS | 19a: Passenger terminal demand | Number of passengers during year:Outbound passengers:Total</v>
      </c>
    </row>
    <row r="8955" spans="1:14" hidden="1">
      <c r="A8955" t="s">
        <v>1</v>
      </c>
      <c r="B8955">
        <v>2012</v>
      </c>
      <c r="C8955" t="s">
        <v>6</v>
      </c>
      <c r="D8955" t="s">
        <v>9</v>
      </c>
      <c r="E8955" t="s">
        <v>81</v>
      </c>
      <c r="F8955" t="s">
        <v>81</v>
      </c>
      <c r="G8955">
        <v>23</v>
      </c>
      <c r="H8955" t="s">
        <v>29</v>
      </c>
      <c r="I8955">
        <v>2015</v>
      </c>
      <c r="J8955" t="s">
        <v>91</v>
      </c>
      <c r="K8955" t="s">
        <v>3422</v>
      </c>
      <c r="L8955">
        <v>2797610.962151472</v>
      </c>
      <c r="M8955" s="10" t="str">
        <f>Data[[#This Row],[schedule]]&amp;" | "&amp;Data[[#This Row],[section]]</f>
        <v>SCHEDULE 19: REPORT ON DEMAND FORECASTS | 19a: Passenger terminal demand</v>
      </c>
      <c r="N8955" s="10" t="str">
        <f t="shared" si="142"/>
        <v>SCHEDULE 19: REPORT ON DEMAND FORECASTS | 19a: Passenger terminal demand | Number of passengers during year:Outbound passengers:Total</v>
      </c>
    </row>
    <row r="8956" spans="1:14" hidden="1">
      <c r="A8956" t="s">
        <v>1</v>
      </c>
      <c r="B8956">
        <v>2012</v>
      </c>
      <c r="C8956" t="s">
        <v>6</v>
      </c>
      <c r="D8956" t="s">
        <v>9</v>
      </c>
      <c r="E8956" t="s">
        <v>81</v>
      </c>
      <c r="F8956" t="s">
        <v>81</v>
      </c>
      <c r="G8956">
        <v>23</v>
      </c>
      <c r="H8956" t="s">
        <v>29</v>
      </c>
      <c r="I8956">
        <v>2016</v>
      </c>
      <c r="J8956" t="s">
        <v>91</v>
      </c>
      <c r="K8956" t="s">
        <v>3423</v>
      </c>
      <c r="L8956">
        <v>2887685.6737957071</v>
      </c>
      <c r="M8956" s="10" t="str">
        <f>Data[[#This Row],[schedule]]&amp;" | "&amp;Data[[#This Row],[section]]</f>
        <v>SCHEDULE 19: REPORT ON DEMAND FORECASTS | 19a: Passenger terminal demand</v>
      </c>
      <c r="N8956" s="10" t="str">
        <f t="shared" si="142"/>
        <v>SCHEDULE 19: REPORT ON DEMAND FORECASTS | 19a: Passenger terminal demand | Number of passengers during year:Outbound passengers:Total</v>
      </c>
    </row>
    <row r="8957" spans="1:14" hidden="1">
      <c r="A8957" t="s">
        <v>1</v>
      </c>
      <c r="B8957">
        <v>2012</v>
      </c>
      <c r="C8957" t="s">
        <v>6</v>
      </c>
      <c r="D8957" t="s">
        <v>9</v>
      </c>
      <c r="E8957" t="s">
        <v>81</v>
      </c>
      <c r="F8957" t="s">
        <v>81</v>
      </c>
      <c r="G8957">
        <v>23</v>
      </c>
      <c r="H8957" t="s">
        <v>29</v>
      </c>
      <c r="I8957">
        <v>2017</v>
      </c>
      <c r="J8957" t="s">
        <v>91</v>
      </c>
      <c r="K8957" t="s">
        <v>3424</v>
      </c>
      <c r="L8957">
        <v>2974141.692932026</v>
      </c>
      <c r="M8957" s="10" t="str">
        <f>Data[[#This Row],[schedule]]&amp;" | "&amp;Data[[#This Row],[section]]</f>
        <v>SCHEDULE 19: REPORT ON DEMAND FORECASTS | 19a: Passenger terminal demand</v>
      </c>
      <c r="N8957" s="10" t="str">
        <f t="shared" si="142"/>
        <v>SCHEDULE 19: REPORT ON DEMAND FORECASTS | 19a: Passenger terminal demand | Number of passengers during year:Outbound passengers:Total</v>
      </c>
    </row>
    <row r="8958" spans="1:14" hidden="1">
      <c r="A8958" t="s">
        <v>1</v>
      </c>
      <c r="B8958">
        <v>2012</v>
      </c>
      <c r="C8958" t="s">
        <v>6</v>
      </c>
      <c r="D8958" t="s">
        <v>9</v>
      </c>
      <c r="E8958" t="s">
        <v>81</v>
      </c>
      <c r="F8958" t="s">
        <v>81</v>
      </c>
      <c r="G8958">
        <v>23</v>
      </c>
      <c r="H8958" t="s">
        <v>29</v>
      </c>
      <c r="I8958">
        <v>2018</v>
      </c>
      <c r="J8958" t="s">
        <v>91</v>
      </c>
      <c r="K8958" t="s">
        <v>3425</v>
      </c>
      <c r="L8958">
        <v>3090836.732593636</v>
      </c>
      <c r="M8958" s="10" t="str">
        <f>Data[[#This Row],[schedule]]&amp;" | "&amp;Data[[#This Row],[section]]</f>
        <v>SCHEDULE 19: REPORT ON DEMAND FORECASTS | 19a: Passenger terminal demand</v>
      </c>
      <c r="N8958" s="10" t="str">
        <f t="shared" si="142"/>
        <v>SCHEDULE 19: REPORT ON DEMAND FORECASTS | 19a: Passenger terminal demand | Number of passengers during year:Outbound passengers:Total</v>
      </c>
    </row>
    <row r="8959" spans="1:14" hidden="1">
      <c r="A8959" t="s">
        <v>1</v>
      </c>
      <c r="B8959">
        <v>2012</v>
      </c>
      <c r="C8959" t="s">
        <v>6</v>
      </c>
      <c r="D8959" t="s">
        <v>9</v>
      </c>
      <c r="E8959" t="s">
        <v>81</v>
      </c>
      <c r="F8959" t="s">
        <v>81</v>
      </c>
      <c r="G8959">
        <v>23</v>
      </c>
      <c r="H8959" t="s">
        <v>29</v>
      </c>
      <c r="I8959">
        <v>2019</v>
      </c>
      <c r="J8959" t="s">
        <v>91</v>
      </c>
      <c r="K8959" t="s">
        <v>3426</v>
      </c>
      <c r="L8959">
        <v>3200537.3632529159</v>
      </c>
      <c r="M8959" s="10" t="str">
        <f>Data[[#This Row],[schedule]]&amp;" | "&amp;Data[[#This Row],[section]]</f>
        <v>SCHEDULE 19: REPORT ON DEMAND FORECASTS | 19a: Passenger terminal demand</v>
      </c>
      <c r="N8959" s="10" t="str">
        <f t="shared" si="142"/>
        <v>SCHEDULE 19: REPORT ON DEMAND FORECASTS | 19a: Passenger terminal demand | Number of passengers during year:Outbound passengers:Total</v>
      </c>
    </row>
    <row r="8960" spans="1:14" hidden="1">
      <c r="A8960" t="s">
        <v>1</v>
      </c>
      <c r="B8960">
        <v>2012</v>
      </c>
      <c r="C8960" t="s">
        <v>6</v>
      </c>
      <c r="D8960" t="s">
        <v>9</v>
      </c>
      <c r="E8960" t="s">
        <v>81</v>
      </c>
      <c r="F8960" t="s">
        <v>81</v>
      </c>
      <c r="G8960">
        <v>23</v>
      </c>
      <c r="H8960" t="s">
        <v>29</v>
      </c>
      <c r="I8960">
        <v>2020</v>
      </c>
      <c r="J8960" t="s">
        <v>91</v>
      </c>
      <c r="K8960" t="s">
        <v>3427</v>
      </c>
      <c r="L8960">
        <v>3308462.5202697092</v>
      </c>
      <c r="M8960" s="10" t="str">
        <f>Data[[#This Row],[schedule]]&amp;" | "&amp;Data[[#This Row],[section]]</f>
        <v>SCHEDULE 19: REPORT ON DEMAND FORECASTS | 19a: Passenger terminal demand</v>
      </c>
      <c r="N8960" s="10" t="str">
        <f t="shared" si="142"/>
        <v>SCHEDULE 19: REPORT ON DEMAND FORECASTS | 19a: Passenger terminal demand | Number of passengers during year:Outbound passengers:Total</v>
      </c>
    </row>
    <row r="8961" spans="1:14" hidden="1">
      <c r="A8961" t="s">
        <v>1</v>
      </c>
      <c r="B8961">
        <v>2012</v>
      </c>
      <c r="C8961" t="s">
        <v>6</v>
      </c>
      <c r="D8961" t="s">
        <v>9</v>
      </c>
      <c r="E8961" t="s">
        <v>81</v>
      </c>
      <c r="F8961" t="s">
        <v>81</v>
      </c>
      <c r="G8961">
        <v>23</v>
      </c>
      <c r="H8961" t="s">
        <v>29</v>
      </c>
      <c r="I8961">
        <v>2021</v>
      </c>
      <c r="J8961" t="s">
        <v>91</v>
      </c>
      <c r="K8961" t="s">
        <v>3428</v>
      </c>
      <c r="L8961">
        <v>3438643.2938131038</v>
      </c>
      <c r="M8961" s="10" t="str">
        <f>Data[[#This Row],[schedule]]&amp;" | "&amp;Data[[#This Row],[section]]</f>
        <v>SCHEDULE 19: REPORT ON DEMAND FORECASTS | 19a: Passenger terminal demand</v>
      </c>
      <c r="N8961" s="10" t="str">
        <f t="shared" si="142"/>
        <v>SCHEDULE 19: REPORT ON DEMAND FORECASTS | 19a: Passenger terminal demand | Number of passengers during year:Outbound passengers:Total</v>
      </c>
    </row>
    <row r="8962" spans="1:14" hidden="1">
      <c r="A8962" t="s">
        <v>1</v>
      </c>
      <c r="B8962">
        <v>2012</v>
      </c>
      <c r="C8962" t="s">
        <v>6</v>
      </c>
      <c r="D8962" t="s">
        <v>9</v>
      </c>
      <c r="E8962" t="s">
        <v>81</v>
      </c>
      <c r="F8962" t="s">
        <v>81</v>
      </c>
      <c r="G8962">
        <v>23</v>
      </c>
      <c r="H8962" t="s">
        <v>29</v>
      </c>
      <c r="I8962">
        <v>2022</v>
      </c>
      <c r="J8962" t="s">
        <v>91</v>
      </c>
      <c r="K8962" t="s">
        <v>3429</v>
      </c>
      <c r="L8962">
        <v>3549397.8973503602</v>
      </c>
      <c r="M8962" s="10" t="str">
        <f>Data[[#This Row],[schedule]]&amp;" | "&amp;Data[[#This Row],[section]]</f>
        <v>SCHEDULE 19: REPORT ON DEMAND FORECASTS | 19a: Passenger terminal demand</v>
      </c>
      <c r="N8962" s="10" t="str">
        <f t="shared" si="142"/>
        <v>SCHEDULE 19: REPORT ON DEMAND FORECASTS | 19a: Passenger terminal demand | Number of passengers during year:Outbound passengers:Total</v>
      </c>
    </row>
    <row r="8963" spans="1:14" hidden="1">
      <c r="A8963" t="s">
        <v>1</v>
      </c>
      <c r="B8963">
        <v>2012</v>
      </c>
      <c r="C8963" t="s">
        <v>6</v>
      </c>
      <c r="D8963" t="s">
        <v>9</v>
      </c>
      <c r="E8963" t="s">
        <v>81</v>
      </c>
      <c r="F8963" t="s">
        <v>81</v>
      </c>
      <c r="G8963">
        <v>25</v>
      </c>
      <c r="H8963" t="s">
        <v>30</v>
      </c>
      <c r="I8963">
        <v>2013</v>
      </c>
      <c r="J8963" t="s">
        <v>91</v>
      </c>
      <c r="K8963" t="s">
        <v>458</v>
      </c>
      <c r="L8963">
        <v>0</v>
      </c>
      <c r="M8963" s="10" t="str">
        <f>Data[[#This Row],[schedule]]&amp;" | "&amp;Data[[#This Row],[section]]</f>
        <v>SCHEDULE 19: REPORT ON DEMAND FORECASTS | 19a: Passenger terminal demand</v>
      </c>
      <c r="N8963" s="10" t="str">
        <f t="shared" si="142"/>
        <v>SCHEDULE 19: REPORT ON DEMAND FORECASTS | 19a: Passenger terminal demand | International transit and transfer passengers†</v>
      </c>
    </row>
    <row r="8964" spans="1:14" hidden="1">
      <c r="A8964" t="s">
        <v>1</v>
      </c>
      <c r="B8964">
        <v>2012</v>
      </c>
      <c r="C8964" t="s">
        <v>6</v>
      </c>
      <c r="D8964" t="s">
        <v>9</v>
      </c>
      <c r="E8964" t="s">
        <v>81</v>
      </c>
      <c r="F8964" t="s">
        <v>81</v>
      </c>
      <c r="G8964">
        <v>25</v>
      </c>
      <c r="H8964" t="s">
        <v>30</v>
      </c>
      <c r="I8964">
        <v>2014</v>
      </c>
      <c r="J8964" t="s">
        <v>91</v>
      </c>
      <c r="K8964" t="s">
        <v>458</v>
      </c>
      <c r="L8964">
        <v>0</v>
      </c>
      <c r="M8964" s="10" t="str">
        <f>Data[[#This Row],[schedule]]&amp;" | "&amp;Data[[#This Row],[section]]</f>
        <v>SCHEDULE 19: REPORT ON DEMAND FORECASTS | 19a: Passenger terminal demand</v>
      </c>
      <c r="N8964" s="10" t="str">
        <f t="shared" si="142"/>
        <v>SCHEDULE 19: REPORT ON DEMAND FORECASTS | 19a: Passenger terminal demand | International transit and transfer passengers†</v>
      </c>
    </row>
    <row r="8965" spans="1:14" hidden="1">
      <c r="A8965" t="s">
        <v>1</v>
      </c>
      <c r="B8965">
        <v>2012</v>
      </c>
      <c r="C8965" t="s">
        <v>6</v>
      </c>
      <c r="D8965" t="s">
        <v>9</v>
      </c>
      <c r="E8965" t="s">
        <v>81</v>
      </c>
      <c r="F8965" t="s">
        <v>81</v>
      </c>
      <c r="G8965">
        <v>25</v>
      </c>
      <c r="H8965" t="s">
        <v>30</v>
      </c>
      <c r="I8965">
        <v>2015</v>
      </c>
      <c r="J8965" t="s">
        <v>91</v>
      </c>
      <c r="K8965" t="s">
        <v>458</v>
      </c>
      <c r="L8965">
        <v>0</v>
      </c>
      <c r="M8965" s="10" t="str">
        <f>Data[[#This Row],[schedule]]&amp;" | "&amp;Data[[#This Row],[section]]</f>
        <v>SCHEDULE 19: REPORT ON DEMAND FORECASTS | 19a: Passenger terminal demand</v>
      </c>
      <c r="N8965" s="10" t="str">
        <f t="shared" si="142"/>
        <v>SCHEDULE 19: REPORT ON DEMAND FORECASTS | 19a: Passenger terminal demand | International transit and transfer passengers†</v>
      </c>
    </row>
    <row r="8966" spans="1:14" hidden="1">
      <c r="A8966" t="s">
        <v>1</v>
      </c>
      <c r="B8966">
        <v>2012</v>
      </c>
      <c r="C8966" t="s">
        <v>6</v>
      </c>
      <c r="D8966" t="s">
        <v>9</v>
      </c>
      <c r="E8966" t="s">
        <v>81</v>
      </c>
      <c r="F8966" t="s">
        <v>81</v>
      </c>
      <c r="G8966">
        <v>25</v>
      </c>
      <c r="H8966" t="s">
        <v>30</v>
      </c>
      <c r="I8966">
        <v>2016</v>
      </c>
      <c r="J8966" t="s">
        <v>91</v>
      </c>
      <c r="K8966" t="s">
        <v>458</v>
      </c>
      <c r="L8966">
        <v>0</v>
      </c>
      <c r="M8966" s="10" t="str">
        <f>Data[[#This Row],[schedule]]&amp;" | "&amp;Data[[#This Row],[section]]</f>
        <v>SCHEDULE 19: REPORT ON DEMAND FORECASTS | 19a: Passenger terminal demand</v>
      </c>
      <c r="N8966" s="10" t="str">
        <f t="shared" si="142"/>
        <v>SCHEDULE 19: REPORT ON DEMAND FORECASTS | 19a: Passenger terminal demand | International transit and transfer passengers†</v>
      </c>
    </row>
    <row r="8967" spans="1:14" hidden="1">
      <c r="A8967" t="s">
        <v>1</v>
      </c>
      <c r="B8967">
        <v>2012</v>
      </c>
      <c r="C8967" t="s">
        <v>6</v>
      </c>
      <c r="D8967" t="s">
        <v>9</v>
      </c>
      <c r="E8967" t="s">
        <v>81</v>
      </c>
      <c r="F8967" t="s">
        <v>81</v>
      </c>
      <c r="G8967">
        <v>25</v>
      </c>
      <c r="H8967" t="s">
        <v>30</v>
      </c>
      <c r="I8967">
        <v>2017</v>
      </c>
      <c r="J8967" t="s">
        <v>91</v>
      </c>
      <c r="K8967" t="s">
        <v>458</v>
      </c>
      <c r="L8967">
        <v>0</v>
      </c>
      <c r="M8967" s="10" t="str">
        <f>Data[[#This Row],[schedule]]&amp;" | "&amp;Data[[#This Row],[section]]</f>
        <v>SCHEDULE 19: REPORT ON DEMAND FORECASTS | 19a: Passenger terminal demand</v>
      </c>
      <c r="N8967" s="10" t="str">
        <f t="shared" si="142"/>
        <v>SCHEDULE 19: REPORT ON DEMAND FORECASTS | 19a: Passenger terminal demand | International transit and transfer passengers†</v>
      </c>
    </row>
    <row r="8968" spans="1:14" hidden="1">
      <c r="A8968" t="s">
        <v>1</v>
      </c>
      <c r="B8968">
        <v>2012</v>
      </c>
      <c r="C8968" t="s">
        <v>6</v>
      </c>
      <c r="D8968" t="s">
        <v>9</v>
      </c>
      <c r="E8968" t="s">
        <v>81</v>
      </c>
      <c r="F8968" t="s">
        <v>81</v>
      </c>
      <c r="G8968">
        <v>25</v>
      </c>
      <c r="H8968" t="s">
        <v>30</v>
      </c>
      <c r="I8968">
        <v>2018</v>
      </c>
      <c r="J8968" t="s">
        <v>91</v>
      </c>
      <c r="K8968" t="s">
        <v>458</v>
      </c>
      <c r="L8968">
        <v>0</v>
      </c>
      <c r="M8968" s="10" t="str">
        <f>Data[[#This Row],[schedule]]&amp;" | "&amp;Data[[#This Row],[section]]</f>
        <v>SCHEDULE 19: REPORT ON DEMAND FORECASTS | 19a: Passenger terminal demand</v>
      </c>
      <c r="N8968" s="10" t="str">
        <f t="shared" si="142"/>
        <v>SCHEDULE 19: REPORT ON DEMAND FORECASTS | 19a: Passenger terminal demand | International transit and transfer passengers†</v>
      </c>
    </row>
    <row r="8969" spans="1:14" hidden="1">
      <c r="A8969" t="s">
        <v>1</v>
      </c>
      <c r="B8969">
        <v>2012</v>
      </c>
      <c r="C8969" t="s">
        <v>6</v>
      </c>
      <c r="D8969" t="s">
        <v>9</v>
      </c>
      <c r="E8969" t="s">
        <v>81</v>
      </c>
      <c r="F8969" t="s">
        <v>81</v>
      </c>
      <c r="G8969">
        <v>25</v>
      </c>
      <c r="H8969" t="s">
        <v>30</v>
      </c>
      <c r="I8969">
        <v>2019</v>
      </c>
      <c r="J8969" t="s">
        <v>91</v>
      </c>
      <c r="K8969" t="s">
        <v>458</v>
      </c>
      <c r="L8969">
        <v>0</v>
      </c>
      <c r="M8969" s="10" t="str">
        <f>Data[[#This Row],[schedule]]&amp;" | "&amp;Data[[#This Row],[section]]</f>
        <v>SCHEDULE 19: REPORT ON DEMAND FORECASTS | 19a: Passenger terminal demand</v>
      </c>
      <c r="N8969" s="10" t="str">
        <f t="shared" si="142"/>
        <v>SCHEDULE 19: REPORT ON DEMAND FORECASTS | 19a: Passenger terminal demand | International transit and transfer passengers†</v>
      </c>
    </row>
    <row r="8970" spans="1:14" hidden="1">
      <c r="A8970" t="s">
        <v>1</v>
      </c>
      <c r="B8970">
        <v>2012</v>
      </c>
      <c r="C8970" t="s">
        <v>6</v>
      </c>
      <c r="D8970" t="s">
        <v>9</v>
      </c>
      <c r="E8970" t="s">
        <v>81</v>
      </c>
      <c r="F8970" t="s">
        <v>81</v>
      </c>
      <c r="G8970">
        <v>25</v>
      </c>
      <c r="H8970" t="s">
        <v>30</v>
      </c>
      <c r="I8970">
        <v>2020</v>
      </c>
      <c r="J8970" t="s">
        <v>91</v>
      </c>
      <c r="K8970" t="s">
        <v>458</v>
      </c>
      <c r="L8970">
        <v>0</v>
      </c>
      <c r="M8970" s="10" t="str">
        <f>Data[[#This Row],[schedule]]&amp;" | "&amp;Data[[#This Row],[section]]</f>
        <v>SCHEDULE 19: REPORT ON DEMAND FORECASTS | 19a: Passenger terminal demand</v>
      </c>
      <c r="N8970" s="10" t="str">
        <f t="shared" si="142"/>
        <v>SCHEDULE 19: REPORT ON DEMAND FORECASTS | 19a: Passenger terminal demand | International transit and transfer passengers†</v>
      </c>
    </row>
    <row r="8971" spans="1:14" hidden="1">
      <c r="A8971" t="s">
        <v>1</v>
      </c>
      <c r="B8971">
        <v>2012</v>
      </c>
      <c r="C8971" t="s">
        <v>6</v>
      </c>
      <c r="D8971" t="s">
        <v>9</v>
      </c>
      <c r="E8971" t="s">
        <v>81</v>
      </c>
      <c r="F8971" t="s">
        <v>81</v>
      </c>
      <c r="G8971">
        <v>25</v>
      </c>
      <c r="H8971" t="s">
        <v>30</v>
      </c>
      <c r="I8971">
        <v>2021</v>
      </c>
      <c r="J8971" t="s">
        <v>91</v>
      </c>
      <c r="K8971" t="s">
        <v>458</v>
      </c>
      <c r="L8971">
        <v>0</v>
      </c>
      <c r="M8971" s="10" t="str">
        <f>Data[[#This Row],[schedule]]&amp;" | "&amp;Data[[#This Row],[section]]</f>
        <v>SCHEDULE 19: REPORT ON DEMAND FORECASTS | 19a: Passenger terminal demand</v>
      </c>
      <c r="N8971" s="10" t="str">
        <f t="shared" si="142"/>
        <v>SCHEDULE 19: REPORT ON DEMAND FORECASTS | 19a: Passenger terminal demand | International transit and transfer passengers†</v>
      </c>
    </row>
    <row r="8972" spans="1:14" hidden="1">
      <c r="A8972" t="s">
        <v>1</v>
      </c>
      <c r="B8972">
        <v>2012</v>
      </c>
      <c r="C8972" t="s">
        <v>6</v>
      </c>
      <c r="D8972" t="s">
        <v>9</v>
      </c>
      <c r="E8972" t="s">
        <v>81</v>
      </c>
      <c r="F8972" t="s">
        <v>81</v>
      </c>
      <c r="G8972">
        <v>25</v>
      </c>
      <c r="H8972" t="s">
        <v>30</v>
      </c>
      <c r="I8972">
        <v>2022</v>
      </c>
      <c r="J8972" t="s">
        <v>91</v>
      </c>
      <c r="K8972" t="s">
        <v>458</v>
      </c>
      <c r="L8972">
        <v>0</v>
      </c>
      <c r="M8972" s="10" t="str">
        <f>Data[[#This Row],[schedule]]&amp;" | "&amp;Data[[#This Row],[section]]</f>
        <v>SCHEDULE 19: REPORT ON DEMAND FORECASTS | 19a: Passenger terminal demand</v>
      </c>
      <c r="N8972" s="10" t="str">
        <f t="shared" si="142"/>
        <v>SCHEDULE 19: REPORT ON DEMAND FORECASTS | 19a: Passenger terminal demand | International transit and transfer passengers†</v>
      </c>
    </row>
    <row r="8973" spans="1:14" hidden="1">
      <c r="A8973" t="s">
        <v>1</v>
      </c>
      <c r="B8973">
        <v>2012</v>
      </c>
      <c r="C8973" t="s">
        <v>6</v>
      </c>
      <c r="D8973" t="s">
        <v>10</v>
      </c>
      <c r="E8973" t="s">
        <v>81</v>
      </c>
      <c r="F8973" t="s">
        <v>81</v>
      </c>
      <c r="G8973">
        <v>37</v>
      </c>
      <c r="H8973" t="s">
        <v>31</v>
      </c>
      <c r="I8973">
        <v>2013</v>
      </c>
      <c r="J8973" t="s">
        <v>91</v>
      </c>
      <c r="K8973" t="s">
        <v>3430</v>
      </c>
      <c r="L8973">
        <v>30.784927794225549</v>
      </c>
      <c r="M8973" s="10" t="str">
        <f>Data[[#This Row],[schedule]]&amp;" | "&amp;Data[[#This Row],[section]]</f>
        <v>SCHEDULE 19: REPORT ON DEMAND FORECASTS | 19b: Aircraft Runway Movements</v>
      </c>
      <c r="N8973" s="10" t="str">
        <f t="shared" si="142"/>
        <v>SCHEDULE 19: REPORT ON DEMAND FORECASTS | 19b: Aircraft Runway Movements | Movements during
busy period (total
number of aircraft):During the runway busy hour:</v>
      </c>
    </row>
    <row r="8974" spans="1:14" hidden="1">
      <c r="A8974" t="s">
        <v>1</v>
      </c>
      <c r="B8974">
        <v>2012</v>
      </c>
      <c r="C8974" t="s">
        <v>6</v>
      </c>
      <c r="D8974" t="s">
        <v>10</v>
      </c>
      <c r="E8974" t="s">
        <v>81</v>
      </c>
      <c r="F8974" t="s">
        <v>81</v>
      </c>
      <c r="G8974">
        <v>37</v>
      </c>
      <c r="H8974" t="s">
        <v>31</v>
      </c>
      <c r="I8974">
        <v>2014</v>
      </c>
      <c r="J8974" t="s">
        <v>91</v>
      </c>
      <c r="K8974" t="s">
        <v>3431</v>
      </c>
      <c r="L8974">
        <v>31.316814066403229</v>
      </c>
      <c r="M8974" s="10" t="str">
        <f>Data[[#This Row],[schedule]]&amp;" | "&amp;Data[[#This Row],[section]]</f>
        <v>SCHEDULE 19: REPORT ON DEMAND FORECASTS | 19b: Aircraft Runway Movements</v>
      </c>
      <c r="N8974" s="10" t="str">
        <f t="shared" si="142"/>
        <v>SCHEDULE 19: REPORT ON DEMAND FORECASTS | 19b: Aircraft Runway Movements | Movements during
busy period (total
number of aircraft):During the runway busy hour:</v>
      </c>
    </row>
    <row r="8975" spans="1:14" hidden="1">
      <c r="A8975" t="s">
        <v>1</v>
      </c>
      <c r="B8975">
        <v>2012</v>
      </c>
      <c r="C8975" t="s">
        <v>6</v>
      </c>
      <c r="D8975" t="s">
        <v>10</v>
      </c>
      <c r="E8975" t="s">
        <v>81</v>
      </c>
      <c r="F8975" t="s">
        <v>81</v>
      </c>
      <c r="G8975">
        <v>37</v>
      </c>
      <c r="H8975" t="s">
        <v>31</v>
      </c>
      <c r="I8975">
        <v>2015</v>
      </c>
      <c r="J8975" t="s">
        <v>91</v>
      </c>
      <c r="K8975" t="s">
        <v>3432</v>
      </c>
      <c r="L8975">
        <v>31.904663741527379</v>
      </c>
      <c r="M8975" s="10" t="str">
        <f>Data[[#This Row],[schedule]]&amp;" | "&amp;Data[[#This Row],[section]]</f>
        <v>SCHEDULE 19: REPORT ON DEMAND FORECASTS | 19b: Aircraft Runway Movements</v>
      </c>
      <c r="N8975" s="10" t="str">
        <f t="shared" si="142"/>
        <v>SCHEDULE 19: REPORT ON DEMAND FORECASTS | 19b: Aircraft Runway Movements | Movements during
busy period (total
number of aircraft):During the runway busy hour:</v>
      </c>
    </row>
    <row r="8976" spans="1:14" hidden="1">
      <c r="A8976" t="s">
        <v>1</v>
      </c>
      <c r="B8976">
        <v>2012</v>
      </c>
      <c r="C8976" t="s">
        <v>6</v>
      </c>
      <c r="D8976" t="s">
        <v>10</v>
      </c>
      <c r="E8976" t="s">
        <v>81</v>
      </c>
      <c r="F8976" t="s">
        <v>81</v>
      </c>
      <c r="G8976">
        <v>37</v>
      </c>
      <c r="H8976" t="s">
        <v>31</v>
      </c>
      <c r="I8976">
        <v>2016</v>
      </c>
      <c r="J8976" t="s">
        <v>91</v>
      </c>
      <c r="K8976" t="s">
        <v>3433</v>
      </c>
      <c r="L8976">
        <v>32.55873345726117</v>
      </c>
      <c r="M8976" s="10" t="str">
        <f>Data[[#This Row],[schedule]]&amp;" | "&amp;Data[[#This Row],[section]]</f>
        <v>SCHEDULE 19: REPORT ON DEMAND FORECASTS | 19b: Aircraft Runway Movements</v>
      </c>
      <c r="N8976" s="10" t="str">
        <f t="shared" si="142"/>
        <v>SCHEDULE 19: REPORT ON DEMAND FORECASTS | 19b: Aircraft Runway Movements | Movements during
busy period (total
number of aircraft):During the runway busy hour:</v>
      </c>
    </row>
    <row r="8977" spans="1:14" hidden="1">
      <c r="A8977" t="s">
        <v>1</v>
      </c>
      <c r="B8977">
        <v>2012</v>
      </c>
      <c r="C8977" t="s">
        <v>6</v>
      </c>
      <c r="D8977" t="s">
        <v>10</v>
      </c>
      <c r="E8977" t="s">
        <v>81</v>
      </c>
      <c r="F8977" t="s">
        <v>81</v>
      </c>
      <c r="G8977">
        <v>37</v>
      </c>
      <c r="H8977" t="s">
        <v>31</v>
      </c>
      <c r="I8977">
        <v>2017</v>
      </c>
      <c r="J8977" t="s">
        <v>91</v>
      </c>
      <c r="K8977" t="s">
        <v>3434</v>
      </c>
      <c r="L8977">
        <v>33.352564966591963</v>
      </c>
      <c r="M8977" s="10" t="str">
        <f>Data[[#This Row],[schedule]]&amp;" | "&amp;Data[[#This Row],[section]]</f>
        <v>SCHEDULE 19: REPORT ON DEMAND FORECASTS | 19b: Aircraft Runway Movements</v>
      </c>
      <c r="N8977" s="10" t="str">
        <f t="shared" si="142"/>
        <v>SCHEDULE 19: REPORT ON DEMAND FORECASTS | 19b: Aircraft Runway Movements | Movements during
busy period (total
number of aircraft):During the runway busy hour:</v>
      </c>
    </row>
    <row r="8978" spans="1:14" hidden="1">
      <c r="A8978" t="s">
        <v>1</v>
      </c>
      <c r="B8978">
        <v>2012</v>
      </c>
      <c r="C8978" t="s">
        <v>6</v>
      </c>
      <c r="D8978" t="s">
        <v>10</v>
      </c>
      <c r="E8978" t="s">
        <v>81</v>
      </c>
      <c r="F8978" t="s">
        <v>81</v>
      </c>
      <c r="G8978">
        <v>37</v>
      </c>
      <c r="H8978" t="s">
        <v>31</v>
      </c>
      <c r="I8978">
        <v>2018</v>
      </c>
      <c r="J8978" t="s">
        <v>91</v>
      </c>
      <c r="K8978" t="s">
        <v>3435</v>
      </c>
      <c r="L8978">
        <v>34.16211747134443</v>
      </c>
      <c r="M8978" s="10" t="str">
        <f>Data[[#This Row],[schedule]]&amp;" | "&amp;Data[[#This Row],[section]]</f>
        <v>SCHEDULE 19: REPORT ON DEMAND FORECASTS | 19b: Aircraft Runway Movements</v>
      </c>
      <c r="N8978" s="10" t="str">
        <f t="shared" si="142"/>
        <v>SCHEDULE 19: REPORT ON DEMAND FORECASTS | 19b: Aircraft Runway Movements | Movements during
busy period (total
number of aircraft):During the runway busy hour:</v>
      </c>
    </row>
    <row r="8979" spans="1:14" hidden="1">
      <c r="A8979" t="s">
        <v>1</v>
      </c>
      <c r="B8979">
        <v>2012</v>
      </c>
      <c r="C8979" t="s">
        <v>6</v>
      </c>
      <c r="D8979" t="s">
        <v>10</v>
      </c>
      <c r="E8979" t="s">
        <v>81</v>
      </c>
      <c r="F8979" t="s">
        <v>81</v>
      </c>
      <c r="G8979">
        <v>37</v>
      </c>
      <c r="H8979" t="s">
        <v>31</v>
      </c>
      <c r="I8979">
        <v>2019</v>
      </c>
      <c r="J8979" t="s">
        <v>91</v>
      </c>
      <c r="K8979" t="s">
        <v>3436</v>
      </c>
      <c r="L8979">
        <v>34.987725431342021</v>
      </c>
      <c r="M8979" s="10" t="str">
        <f>Data[[#This Row],[schedule]]&amp;" | "&amp;Data[[#This Row],[section]]</f>
        <v>SCHEDULE 19: REPORT ON DEMAND FORECASTS | 19b: Aircraft Runway Movements</v>
      </c>
      <c r="N8979" s="10" t="str">
        <f t="shared" si="142"/>
        <v>SCHEDULE 19: REPORT ON DEMAND FORECASTS | 19b: Aircraft Runway Movements | Movements during
busy period (total
number of aircraft):During the runway busy hour:</v>
      </c>
    </row>
    <row r="8980" spans="1:14" hidden="1">
      <c r="A8980" t="s">
        <v>1</v>
      </c>
      <c r="B8980">
        <v>2012</v>
      </c>
      <c r="C8980" t="s">
        <v>6</v>
      </c>
      <c r="D8980" t="s">
        <v>10</v>
      </c>
      <c r="E8980" t="s">
        <v>81</v>
      </c>
      <c r="F8980" t="s">
        <v>81</v>
      </c>
      <c r="G8980">
        <v>37</v>
      </c>
      <c r="H8980" t="s">
        <v>31</v>
      </c>
      <c r="I8980">
        <v>2020</v>
      </c>
      <c r="J8980" t="s">
        <v>91</v>
      </c>
      <c r="K8980" t="s">
        <v>3437</v>
      </c>
      <c r="L8980">
        <v>35.829726789823212</v>
      </c>
      <c r="M8980" s="10" t="str">
        <f>Data[[#This Row],[schedule]]&amp;" | "&amp;Data[[#This Row],[section]]</f>
        <v>SCHEDULE 19: REPORT ON DEMAND FORECASTS | 19b: Aircraft Runway Movements</v>
      </c>
      <c r="N8980" s="10" t="str">
        <f t="shared" si="142"/>
        <v>SCHEDULE 19: REPORT ON DEMAND FORECASTS | 19b: Aircraft Runway Movements | Movements during
busy period (total
number of aircraft):During the runway busy hour:</v>
      </c>
    </row>
    <row r="8981" spans="1:14" hidden="1">
      <c r="A8981" t="s">
        <v>1</v>
      </c>
      <c r="B8981">
        <v>2012</v>
      </c>
      <c r="C8981" t="s">
        <v>6</v>
      </c>
      <c r="D8981" t="s">
        <v>10</v>
      </c>
      <c r="E8981" t="s">
        <v>81</v>
      </c>
      <c r="F8981" t="s">
        <v>81</v>
      </c>
      <c r="G8981">
        <v>37</v>
      </c>
      <c r="H8981" t="s">
        <v>31</v>
      </c>
      <c r="I8981">
        <v>2021</v>
      </c>
      <c r="J8981" t="s">
        <v>91</v>
      </c>
      <c r="K8981" t="s">
        <v>3438</v>
      </c>
      <c r="L8981">
        <v>36.6884633171926</v>
      </c>
      <c r="M8981" s="10" t="str">
        <f>Data[[#This Row],[schedule]]&amp;" | "&amp;Data[[#This Row],[section]]</f>
        <v>SCHEDULE 19: REPORT ON DEMAND FORECASTS | 19b: Aircraft Runway Movements</v>
      </c>
      <c r="N8981" s="10" t="str">
        <f t="shared" ref="N8981:N9044" si="143">SUBSTITUTE(SUBSTITUTE(SUBSTITUTE(C8981&amp;" | "&amp;D8981&amp;" | "&amp;E8981&amp;" | "&amp;F8981&amp;" | "&amp;H8981," |  |  | "," | ")," |  |  | "," | ")," |  | "," | ")</f>
        <v>SCHEDULE 19: REPORT ON DEMAND FORECASTS | 19b: Aircraft Runway Movements | Movements during
busy period (total
number of aircraft):During the runway busy hour:</v>
      </c>
    </row>
    <row r="8982" spans="1:14" hidden="1">
      <c r="A8982" t="s">
        <v>1</v>
      </c>
      <c r="B8982">
        <v>2012</v>
      </c>
      <c r="C8982" t="s">
        <v>6</v>
      </c>
      <c r="D8982" t="s">
        <v>10</v>
      </c>
      <c r="E8982" t="s">
        <v>81</v>
      </c>
      <c r="F8982" t="s">
        <v>81</v>
      </c>
      <c r="G8982">
        <v>37</v>
      </c>
      <c r="H8982" t="s">
        <v>31</v>
      </c>
      <c r="I8982">
        <v>2022</v>
      </c>
      <c r="J8982" t="s">
        <v>91</v>
      </c>
      <c r="K8982" t="s">
        <v>3439</v>
      </c>
      <c r="L8982">
        <v>37.564280923196847</v>
      </c>
      <c r="M8982" s="10" t="str">
        <f>Data[[#This Row],[schedule]]&amp;" | "&amp;Data[[#This Row],[section]]</f>
        <v>SCHEDULE 19: REPORT ON DEMAND FORECASTS | 19b: Aircraft Runway Movements</v>
      </c>
      <c r="N8982" s="10" t="str">
        <f t="shared" si="143"/>
        <v>SCHEDULE 19: REPORT ON DEMAND FORECASTS | 19b: Aircraft Runway Movements | Movements during
busy period (total
number of aircraft):During the runway busy hour:</v>
      </c>
    </row>
    <row r="8983" spans="1:14" hidden="1">
      <c r="A8983" t="s">
        <v>1</v>
      </c>
      <c r="B8983">
        <v>2012</v>
      </c>
      <c r="C8983" t="s">
        <v>6</v>
      </c>
      <c r="D8983" t="s">
        <v>10</v>
      </c>
      <c r="E8983" t="s">
        <v>81</v>
      </c>
      <c r="F8983" t="s">
        <v>81</v>
      </c>
      <c r="G8983">
        <v>38</v>
      </c>
      <c r="H8983" t="s">
        <v>32</v>
      </c>
      <c r="I8983">
        <v>2013</v>
      </c>
      <c r="J8983" t="s">
        <v>91</v>
      </c>
      <c r="K8983" t="s">
        <v>3440</v>
      </c>
      <c r="L8983">
        <v>278.10328114578772</v>
      </c>
      <c r="M8983" s="10" t="str">
        <f>Data[[#This Row],[schedule]]&amp;" | "&amp;Data[[#This Row],[section]]</f>
        <v>SCHEDULE 19: REPORT ON DEMAND FORECASTS | 19b: Aircraft Runway Movements</v>
      </c>
      <c r="N8983" s="10" t="str">
        <f t="shared" si="143"/>
        <v>SCHEDULE 19: REPORT ON DEMAND FORECASTS | 19b: Aircraft Runway Movements | Movements during
busy period (total
number of aircraft):During the runway busy day:</v>
      </c>
    </row>
    <row r="8984" spans="1:14" hidden="1">
      <c r="A8984" t="s">
        <v>1</v>
      </c>
      <c r="B8984">
        <v>2012</v>
      </c>
      <c r="C8984" t="s">
        <v>6</v>
      </c>
      <c r="D8984" t="s">
        <v>10</v>
      </c>
      <c r="E8984" t="s">
        <v>81</v>
      </c>
      <c r="F8984" t="s">
        <v>81</v>
      </c>
      <c r="G8984">
        <v>38</v>
      </c>
      <c r="H8984" t="s">
        <v>32</v>
      </c>
      <c r="I8984">
        <v>2014</v>
      </c>
      <c r="J8984" t="s">
        <v>91</v>
      </c>
      <c r="K8984" t="s">
        <v>3441</v>
      </c>
      <c r="L8984">
        <v>282.9082077149759</v>
      </c>
      <c r="M8984" s="10" t="str">
        <f>Data[[#This Row],[schedule]]&amp;" | "&amp;Data[[#This Row],[section]]</f>
        <v>SCHEDULE 19: REPORT ON DEMAND FORECASTS | 19b: Aircraft Runway Movements</v>
      </c>
      <c r="N8984" s="10" t="str">
        <f t="shared" si="143"/>
        <v>SCHEDULE 19: REPORT ON DEMAND FORECASTS | 19b: Aircraft Runway Movements | Movements during
busy period (total
number of aircraft):During the runway busy day:</v>
      </c>
    </row>
    <row r="8985" spans="1:14" hidden="1">
      <c r="A8985" t="s">
        <v>1</v>
      </c>
      <c r="B8985">
        <v>2012</v>
      </c>
      <c r="C8985" t="s">
        <v>6</v>
      </c>
      <c r="D8985" t="s">
        <v>10</v>
      </c>
      <c r="E8985" t="s">
        <v>81</v>
      </c>
      <c r="F8985" t="s">
        <v>81</v>
      </c>
      <c r="G8985">
        <v>38</v>
      </c>
      <c r="H8985" t="s">
        <v>32</v>
      </c>
      <c r="I8985">
        <v>2015</v>
      </c>
      <c r="J8985" t="s">
        <v>91</v>
      </c>
      <c r="K8985" t="s">
        <v>3442</v>
      </c>
      <c r="L8985">
        <v>288.21869356588559</v>
      </c>
      <c r="M8985" s="10" t="str">
        <f>Data[[#This Row],[schedule]]&amp;" | "&amp;Data[[#This Row],[section]]</f>
        <v>SCHEDULE 19: REPORT ON DEMAND FORECASTS | 19b: Aircraft Runway Movements</v>
      </c>
      <c r="N8985" s="10" t="str">
        <f t="shared" si="143"/>
        <v>SCHEDULE 19: REPORT ON DEMAND FORECASTS | 19b: Aircraft Runway Movements | Movements during
busy period (total
number of aircraft):During the runway busy day:</v>
      </c>
    </row>
    <row r="8986" spans="1:14" hidden="1">
      <c r="A8986" t="s">
        <v>1</v>
      </c>
      <c r="B8986">
        <v>2012</v>
      </c>
      <c r="C8986" t="s">
        <v>6</v>
      </c>
      <c r="D8986" t="s">
        <v>10</v>
      </c>
      <c r="E8986" t="s">
        <v>81</v>
      </c>
      <c r="F8986" t="s">
        <v>81</v>
      </c>
      <c r="G8986">
        <v>38</v>
      </c>
      <c r="H8986" t="s">
        <v>32</v>
      </c>
      <c r="I8986">
        <v>2016</v>
      </c>
      <c r="J8986" t="s">
        <v>91</v>
      </c>
      <c r="K8986" t="s">
        <v>3443</v>
      </c>
      <c r="L8986">
        <v>294.12739457891121</v>
      </c>
      <c r="M8986" s="10" t="str">
        <f>Data[[#This Row],[schedule]]&amp;" | "&amp;Data[[#This Row],[section]]</f>
        <v>SCHEDULE 19: REPORT ON DEMAND FORECASTS | 19b: Aircraft Runway Movements</v>
      </c>
      <c r="N8986" s="10" t="str">
        <f t="shared" si="143"/>
        <v>SCHEDULE 19: REPORT ON DEMAND FORECASTS | 19b: Aircraft Runway Movements | Movements during
busy period (total
number of aircraft):During the runway busy day:</v>
      </c>
    </row>
    <row r="8987" spans="1:14" hidden="1">
      <c r="A8987" t="s">
        <v>1</v>
      </c>
      <c r="B8987">
        <v>2012</v>
      </c>
      <c r="C8987" t="s">
        <v>6</v>
      </c>
      <c r="D8987" t="s">
        <v>10</v>
      </c>
      <c r="E8987" t="s">
        <v>81</v>
      </c>
      <c r="F8987" t="s">
        <v>81</v>
      </c>
      <c r="G8987">
        <v>38</v>
      </c>
      <c r="H8987" t="s">
        <v>32</v>
      </c>
      <c r="I8987">
        <v>2017</v>
      </c>
      <c r="J8987" t="s">
        <v>91</v>
      </c>
      <c r="K8987" t="s">
        <v>3444</v>
      </c>
      <c r="L8987">
        <v>301.29866842101558</v>
      </c>
      <c r="M8987" s="10" t="str">
        <f>Data[[#This Row],[schedule]]&amp;" | "&amp;Data[[#This Row],[section]]</f>
        <v>SCHEDULE 19: REPORT ON DEMAND FORECASTS | 19b: Aircraft Runway Movements</v>
      </c>
      <c r="N8987" s="10" t="str">
        <f t="shared" si="143"/>
        <v>SCHEDULE 19: REPORT ON DEMAND FORECASTS | 19b: Aircraft Runway Movements | Movements during
busy period (total
number of aircraft):During the runway busy day:</v>
      </c>
    </row>
    <row r="8988" spans="1:14" hidden="1">
      <c r="A8988" t="s">
        <v>1</v>
      </c>
      <c r="B8988">
        <v>2012</v>
      </c>
      <c r="C8988" t="s">
        <v>6</v>
      </c>
      <c r="D8988" t="s">
        <v>10</v>
      </c>
      <c r="E8988" t="s">
        <v>81</v>
      </c>
      <c r="F8988" t="s">
        <v>81</v>
      </c>
      <c r="G8988">
        <v>38</v>
      </c>
      <c r="H8988" t="s">
        <v>32</v>
      </c>
      <c r="I8988">
        <v>2018</v>
      </c>
      <c r="J8988" t="s">
        <v>91</v>
      </c>
      <c r="K8988" t="s">
        <v>3445</v>
      </c>
      <c r="L8988">
        <v>308.61196177470953</v>
      </c>
      <c r="M8988" s="10" t="str">
        <f>Data[[#This Row],[schedule]]&amp;" | "&amp;Data[[#This Row],[section]]</f>
        <v>SCHEDULE 19: REPORT ON DEMAND FORECASTS | 19b: Aircraft Runway Movements</v>
      </c>
      <c r="N8988" s="10" t="str">
        <f t="shared" si="143"/>
        <v>SCHEDULE 19: REPORT ON DEMAND FORECASTS | 19b: Aircraft Runway Movements | Movements during
busy period (total
number of aircraft):During the runway busy day:</v>
      </c>
    </row>
    <row r="8989" spans="1:14" hidden="1">
      <c r="A8989" t="s">
        <v>1</v>
      </c>
      <c r="B8989">
        <v>2012</v>
      </c>
      <c r="C8989" t="s">
        <v>6</v>
      </c>
      <c r="D8989" t="s">
        <v>10</v>
      </c>
      <c r="E8989" t="s">
        <v>81</v>
      </c>
      <c r="F8989" t="s">
        <v>81</v>
      </c>
      <c r="G8989">
        <v>38</v>
      </c>
      <c r="H8989" t="s">
        <v>32</v>
      </c>
      <c r="I8989">
        <v>2019</v>
      </c>
      <c r="J8989" t="s">
        <v>91</v>
      </c>
      <c r="K8989" t="s">
        <v>3446</v>
      </c>
      <c r="L8989">
        <v>316.0702960657672</v>
      </c>
      <c r="M8989" s="10" t="str">
        <f>Data[[#This Row],[schedule]]&amp;" | "&amp;Data[[#This Row],[section]]</f>
        <v>SCHEDULE 19: REPORT ON DEMAND FORECASTS | 19b: Aircraft Runway Movements</v>
      </c>
      <c r="N8989" s="10" t="str">
        <f t="shared" si="143"/>
        <v>SCHEDULE 19: REPORT ON DEMAND FORECASTS | 19b: Aircraft Runway Movements | Movements during
busy period (total
number of aircraft):During the runway busy day:</v>
      </c>
    </row>
    <row r="8990" spans="1:14" hidden="1">
      <c r="A8990" t="s">
        <v>1</v>
      </c>
      <c r="B8990">
        <v>2012</v>
      </c>
      <c r="C8990" t="s">
        <v>6</v>
      </c>
      <c r="D8990" t="s">
        <v>10</v>
      </c>
      <c r="E8990" t="s">
        <v>81</v>
      </c>
      <c r="F8990" t="s">
        <v>81</v>
      </c>
      <c r="G8990">
        <v>38</v>
      </c>
      <c r="H8990" t="s">
        <v>32</v>
      </c>
      <c r="I8990">
        <v>2020</v>
      </c>
      <c r="J8990" t="s">
        <v>91</v>
      </c>
      <c r="K8990" t="s">
        <v>3447</v>
      </c>
      <c r="L8990">
        <v>323.67672418825748</v>
      </c>
      <c r="M8990" s="10" t="str">
        <f>Data[[#This Row],[schedule]]&amp;" | "&amp;Data[[#This Row],[section]]</f>
        <v>SCHEDULE 19: REPORT ON DEMAND FORECASTS | 19b: Aircraft Runway Movements</v>
      </c>
      <c r="N8990" s="10" t="str">
        <f t="shared" si="143"/>
        <v>SCHEDULE 19: REPORT ON DEMAND FORECASTS | 19b: Aircraft Runway Movements | Movements during
busy period (total
number of aircraft):During the runway busy day:</v>
      </c>
    </row>
    <row r="8991" spans="1:14" hidden="1">
      <c r="A8991" t="s">
        <v>1</v>
      </c>
      <c r="B8991">
        <v>2012</v>
      </c>
      <c r="C8991" t="s">
        <v>6</v>
      </c>
      <c r="D8991" t="s">
        <v>10</v>
      </c>
      <c r="E8991" t="s">
        <v>81</v>
      </c>
      <c r="F8991" t="s">
        <v>81</v>
      </c>
      <c r="G8991">
        <v>38</v>
      </c>
      <c r="H8991" t="s">
        <v>32</v>
      </c>
      <c r="I8991">
        <v>2021</v>
      </c>
      <c r="J8991" t="s">
        <v>91</v>
      </c>
      <c r="K8991" t="s">
        <v>3448</v>
      </c>
      <c r="L8991">
        <v>331.43433360990321</v>
      </c>
      <c r="M8991" s="10" t="str">
        <f>Data[[#This Row],[schedule]]&amp;" | "&amp;Data[[#This Row],[section]]</f>
        <v>SCHEDULE 19: REPORT ON DEMAND FORECASTS | 19b: Aircraft Runway Movements</v>
      </c>
      <c r="N8991" s="10" t="str">
        <f t="shared" si="143"/>
        <v>SCHEDULE 19: REPORT ON DEMAND FORECASTS | 19b: Aircraft Runway Movements | Movements during
busy period (total
number of aircraft):During the runway busy day:</v>
      </c>
    </row>
    <row r="8992" spans="1:14" hidden="1">
      <c r="A8992" t="s">
        <v>1</v>
      </c>
      <c r="B8992">
        <v>2012</v>
      </c>
      <c r="C8992" t="s">
        <v>6</v>
      </c>
      <c r="D8992" t="s">
        <v>10</v>
      </c>
      <c r="E8992" t="s">
        <v>81</v>
      </c>
      <c r="F8992" t="s">
        <v>81</v>
      </c>
      <c r="G8992">
        <v>38</v>
      </c>
      <c r="H8992" t="s">
        <v>32</v>
      </c>
      <c r="I8992">
        <v>2022</v>
      </c>
      <c r="J8992" t="s">
        <v>91</v>
      </c>
      <c r="K8992" t="s">
        <v>3449</v>
      </c>
      <c r="L8992">
        <v>339.3462491922005</v>
      </c>
      <c r="M8992" s="10" t="str">
        <f>Data[[#This Row],[schedule]]&amp;" | "&amp;Data[[#This Row],[section]]</f>
        <v>SCHEDULE 19: REPORT ON DEMAND FORECASTS | 19b: Aircraft Runway Movements</v>
      </c>
      <c r="N8992" s="10" t="str">
        <f t="shared" si="143"/>
        <v>SCHEDULE 19: REPORT ON DEMAND FORECASTS | 19b: Aircraft Runway Movements | Movements during
busy period (total
number of aircraft):During the runway busy day:</v>
      </c>
    </row>
    <row r="8993" spans="1:14" hidden="1">
      <c r="A8993" t="s">
        <v>1</v>
      </c>
      <c r="B8993">
        <v>2012</v>
      </c>
      <c r="C8993" t="s">
        <v>6</v>
      </c>
      <c r="D8993" t="s">
        <v>10</v>
      </c>
      <c r="E8993" t="s">
        <v>81</v>
      </c>
      <c r="F8993" t="s">
        <v>81</v>
      </c>
      <c r="G8993">
        <v>40</v>
      </c>
      <c r="H8993" t="s">
        <v>33</v>
      </c>
      <c r="I8993">
        <v>2013</v>
      </c>
      <c r="J8993" t="s">
        <v>91</v>
      </c>
      <c r="K8993" t="s">
        <v>3450</v>
      </c>
      <c r="L8993">
        <v>15291.337774464309</v>
      </c>
      <c r="M8993" s="10" t="str">
        <f>Data[[#This Row],[schedule]]&amp;" | "&amp;Data[[#This Row],[section]]</f>
        <v>SCHEDULE 19: REPORT ON DEMAND FORECASTS | 19b: Aircraft Runway Movements</v>
      </c>
      <c r="N8993" s="10" t="str">
        <f t="shared" si="143"/>
        <v>SCHEDULE 19: REPORT ON DEMAND FORECASTS | 19b: Aircraft Runway Movements | Landings during year (total number of
aircraft):Aircraft 30 tonnes MCTOW or more:</v>
      </c>
    </row>
    <row r="8994" spans="1:14" hidden="1">
      <c r="A8994" t="s">
        <v>1</v>
      </c>
      <c r="B8994">
        <v>2012</v>
      </c>
      <c r="C8994" t="s">
        <v>6</v>
      </c>
      <c r="D8994" t="s">
        <v>10</v>
      </c>
      <c r="E8994" t="s">
        <v>81</v>
      </c>
      <c r="F8994" t="s">
        <v>81</v>
      </c>
      <c r="G8994">
        <v>40</v>
      </c>
      <c r="H8994" t="s">
        <v>33</v>
      </c>
      <c r="I8994">
        <v>2014</v>
      </c>
      <c r="J8994" t="s">
        <v>91</v>
      </c>
      <c r="K8994" t="s">
        <v>3451</v>
      </c>
      <c r="L8994">
        <v>15582.062831844331</v>
      </c>
      <c r="M8994" s="10" t="str">
        <f>Data[[#This Row],[schedule]]&amp;" | "&amp;Data[[#This Row],[section]]</f>
        <v>SCHEDULE 19: REPORT ON DEMAND FORECASTS | 19b: Aircraft Runway Movements</v>
      </c>
      <c r="N8994" s="10" t="str">
        <f t="shared" si="143"/>
        <v>SCHEDULE 19: REPORT ON DEMAND FORECASTS | 19b: Aircraft Runway Movements | Landings during year (total number of
aircraft):Aircraft 30 tonnes MCTOW or more:</v>
      </c>
    </row>
    <row r="8995" spans="1:14" hidden="1">
      <c r="A8995" t="s">
        <v>1</v>
      </c>
      <c r="B8995">
        <v>2012</v>
      </c>
      <c r="C8995" t="s">
        <v>6</v>
      </c>
      <c r="D8995" t="s">
        <v>10</v>
      </c>
      <c r="E8995" t="s">
        <v>81</v>
      </c>
      <c r="F8995" t="s">
        <v>81</v>
      </c>
      <c r="G8995">
        <v>40</v>
      </c>
      <c r="H8995" t="s">
        <v>33</v>
      </c>
      <c r="I8995">
        <v>2015</v>
      </c>
      <c r="J8995" t="s">
        <v>91</v>
      </c>
      <c r="K8995" t="s">
        <v>3452</v>
      </c>
      <c r="L8995">
        <v>15968.23975712498</v>
      </c>
      <c r="M8995" s="10" t="str">
        <f>Data[[#This Row],[schedule]]&amp;" | "&amp;Data[[#This Row],[section]]</f>
        <v>SCHEDULE 19: REPORT ON DEMAND FORECASTS | 19b: Aircraft Runway Movements</v>
      </c>
      <c r="N8995" s="10" t="str">
        <f t="shared" si="143"/>
        <v>SCHEDULE 19: REPORT ON DEMAND FORECASTS | 19b: Aircraft Runway Movements | Landings during year (total number of
aircraft):Aircraft 30 tonnes MCTOW or more:</v>
      </c>
    </row>
    <row r="8996" spans="1:14" hidden="1">
      <c r="A8996" t="s">
        <v>1</v>
      </c>
      <c r="B8996">
        <v>2012</v>
      </c>
      <c r="C8996" t="s">
        <v>6</v>
      </c>
      <c r="D8996" t="s">
        <v>10</v>
      </c>
      <c r="E8996" t="s">
        <v>81</v>
      </c>
      <c r="F8996" t="s">
        <v>81</v>
      </c>
      <c r="G8996">
        <v>40</v>
      </c>
      <c r="H8996" t="s">
        <v>33</v>
      </c>
      <c r="I8996">
        <v>2016</v>
      </c>
      <c r="J8996" t="s">
        <v>91</v>
      </c>
      <c r="K8996" t="s">
        <v>3453</v>
      </c>
      <c r="L8996">
        <v>16368.132452100001</v>
      </c>
      <c r="M8996" s="10" t="str">
        <f>Data[[#This Row],[schedule]]&amp;" | "&amp;Data[[#This Row],[section]]</f>
        <v>SCHEDULE 19: REPORT ON DEMAND FORECASTS | 19b: Aircraft Runway Movements</v>
      </c>
      <c r="N8996" s="10" t="str">
        <f t="shared" si="143"/>
        <v>SCHEDULE 19: REPORT ON DEMAND FORECASTS | 19b: Aircraft Runway Movements | Landings during year (total number of
aircraft):Aircraft 30 tonnes MCTOW or more:</v>
      </c>
    </row>
    <row r="8997" spans="1:14" hidden="1">
      <c r="A8997" t="s">
        <v>1</v>
      </c>
      <c r="B8997">
        <v>2012</v>
      </c>
      <c r="C8997" t="s">
        <v>6</v>
      </c>
      <c r="D8997" t="s">
        <v>10</v>
      </c>
      <c r="E8997" t="s">
        <v>81</v>
      </c>
      <c r="F8997" t="s">
        <v>81</v>
      </c>
      <c r="G8997">
        <v>40</v>
      </c>
      <c r="H8997" t="s">
        <v>33</v>
      </c>
      <c r="I8997">
        <v>2017</v>
      </c>
      <c r="J8997" t="s">
        <v>91</v>
      </c>
      <c r="K8997" t="s">
        <v>3454</v>
      </c>
      <c r="L8997">
        <v>16757.559334650239</v>
      </c>
      <c r="M8997" s="10" t="str">
        <f>Data[[#This Row],[schedule]]&amp;" | "&amp;Data[[#This Row],[section]]</f>
        <v>SCHEDULE 19: REPORT ON DEMAND FORECASTS | 19b: Aircraft Runway Movements</v>
      </c>
      <c r="N8997" s="10" t="str">
        <f t="shared" si="143"/>
        <v>SCHEDULE 19: REPORT ON DEMAND FORECASTS | 19b: Aircraft Runway Movements | Landings during year (total number of
aircraft):Aircraft 30 tonnes MCTOW or more:</v>
      </c>
    </row>
    <row r="8998" spans="1:14" hidden="1">
      <c r="A8998" t="s">
        <v>1</v>
      </c>
      <c r="B8998">
        <v>2012</v>
      </c>
      <c r="C8998" t="s">
        <v>6</v>
      </c>
      <c r="D8998" t="s">
        <v>10</v>
      </c>
      <c r="E8998" t="s">
        <v>81</v>
      </c>
      <c r="F8998" t="s">
        <v>81</v>
      </c>
      <c r="G8998">
        <v>40</v>
      </c>
      <c r="H8998" t="s">
        <v>33</v>
      </c>
      <c r="I8998">
        <v>2018</v>
      </c>
      <c r="J8998" t="s">
        <v>91</v>
      </c>
      <c r="K8998" t="s">
        <v>3455</v>
      </c>
      <c r="L8998">
        <v>17359.722283122839</v>
      </c>
      <c r="M8998" s="10" t="str">
        <f>Data[[#This Row],[schedule]]&amp;" | "&amp;Data[[#This Row],[section]]</f>
        <v>SCHEDULE 19: REPORT ON DEMAND FORECASTS | 19b: Aircraft Runway Movements</v>
      </c>
      <c r="N8998" s="10" t="str">
        <f t="shared" si="143"/>
        <v>SCHEDULE 19: REPORT ON DEMAND FORECASTS | 19b: Aircraft Runway Movements | Landings during year (total number of
aircraft):Aircraft 30 tonnes MCTOW or more:</v>
      </c>
    </row>
    <row r="8999" spans="1:14" hidden="1">
      <c r="A8999" t="s">
        <v>1</v>
      </c>
      <c r="B8999">
        <v>2012</v>
      </c>
      <c r="C8999" t="s">
        <v>6</v>
      </c>
      <c r="D8999" t="s">
        <v>10</v>
      </c>
      <c r="E8999" t="s">
        <v>81</v>
      </c>
      <c r="F8999" t="s">
        <v>81</v>
      </c>
      <c r="G8999">
        <v>40</v>
      </c>
      <c r="H8999" t="s">
        <v>33</v>
      </c>
      <c r="I8999">
        <v>2019</v>
      </c>
      <c r="J8999" t="s">
        <v>91</v>
      </c>
      <c r="K8999" t="s">
        <v>3456</v>
      </c>
      <c r="L8999">
        <v>17920.22440077817</v>
      </c>
      <c r="M8999" s="10" t="str">
        <f>Data[[#This Row],[schedule]]&amp;" | "&amp;Data[[#This Row],[section]]</f>
        <v>SCHEDULE 19: REPORT ON DEMAND FORECASTS | 19b: Aircraft Runway Movements</v>
      </c>
      <c r="N8999" s="10" t="str">
        <f t="shared" si="143"/>
        <v>SCHEDULE 19: REPORT ON DEMAND FORECASTS | 19b: Aircraft Runway Movements | Landings during year (total number of
aircraft):Aircraft 30 tonnes MCTOW or more:</v>
      </c>
    </row>
    <row r="9000" spans="1:14" hidden="1">
      <c r="A9000" t="s">
        <v>1</v>
      </c>
      <c r="B9000">
        <v>2012</v>
      </c>
      <c r="C9000" t="s">
        <v>6</v>
      </c>
      <c r="D9000" t="s">
        <v>10</v>
      </c>
      <c r="E9000" t="s">
        <v>81</v>
      </c>
      <c r="F9000" t="s">
        <v>81</v>
      </c>
      <c r="G9000">
        <v>40</v>
      </c>
      <c r="H9000" t="s">
        <v>33</v>
      </c>
      <c r="I9000">
        <v>2020</v>
      </c>
      <c r="J9000" t="s">
        <v>91</v>
      </c>
      <c r="K9000" t="s">
        <v>3457</v>
      </c>
      <c r="L9000">
        <v>18445.92259374505</v>
      </c>
      <c r="M9000" s="10" t="str">
        <f>Data[[#This Row],[schedule]]&amp;" | "&amp;Data[[#This Row],[section]]</f>
        <v>SCHEDULE 19: REPORT ON DEMAND FORECASTS | 19b: Aircraft Runway Movements</v>
      </c>
      <c r="N9000" s="10" t="str">
        <f t="shared" si="143"/>
        <v>SCHEDULE 19: REPORT ON DEMAND FORECASTS | 19b: Aircraft Runway Movements | Landings during year (total number of
aircraft):Aircraft 30 tonnes MCTOW or more:</v>
      </c>
    </row>
    <row r="9001" spans="1:14" hidden="1">
      <c r="A9001" t="s">
        <v>1</v>
      </c>
      <c r="B9001">
        <v>2012</v>
      </c>
      <c r="C9001" t="s">
        <v>6</v>
      </c>
      <c r="D9001" t="s">
        <v>10</v>
      </c>
      <c r="E9001" t="s">
        <v>81</v>
      </c>
      <c r="F9001" t="s">
        <v>81</v>
      </c>
      <c r="G9001">
        <v>40</v>
      </c>
      <c r="H9001" t="s">
        <v>33</v>
      </c>
      <c r="I9001">
        <v>2021</v>
      </c>
      <c r="J9001" t="s">
        <v>91</v>
      </c>
      <c r="K9001" t="s">
        <v>3458</v>
      </c>
      <c r="L9001">
        <v>19003.477994688172</v>
      </c>
      <c r="M9001" s="10" t="str">
        <f>Data[[#This Row],[schedule]]&amp;" | "&amp;Data[[#This Row],[section]]</f>
        <v>SCHEDULE 19: REPORT ON DEMAND FORECASTS | 19b: Aircraft Runway Movements</v>
      </c>
      <c r="N9001" s="10" t="str">
        <f t="shared" si="143"/>
        <v>SCHEDULE 19: REPORT ON DEMAND FORECASTS | 19b: Aircraft Runway Movements | Landings during year (total number of
aircraft):Aircraft 30 tonnes MCTOW or more:</v>
      </c>
    </row>
    <row r="9002" spans="1:14" hidden="1">
      <c r="A9002" t="s">
        <v>1</v>
      </c>
      <c r="B9002">
        <v>2012</v>
      </c>
      <c r="C9002" t="s">
        <v>6</v>
      </c>
      <c r="D9002" t="s">
        <v>10</v>
      </c>
      <c r="E9002" t="s">
        <v>81</v>
      </c>
      <c r="F9002" t="s">
        <v>81</v>
      </c>
      <c r="G9002">
        <v>40</v>
      </c>
      <c r="H9002" t="s">
        <v>33</v>
      </c>
      <c r="I9002">
        <v>2022</v>
      </c>
      <c r="J9002" t="s">
        <v>91</v>
      </c>
      <c r="K9002" t="s">
        <v>3459</v>
      </c>
      <c r="L9002">
        <v>19513.43987799191</v>
      </c>
      <c r="M9002" s="10" t="str">
        <f>Data[[#This Row],[schedule]]&amp;" | "&amp;Data[[#This Row],[section]]</f>
        <v>SCHEDULE 19: REPORT ON DEMAND FORECASTS | 19b: Aircraft Runway Movements</v>
      </c>
      <c r="N9002" s="10" t="str">
        <f t="shared" si="143"/>
        <v>SCHEDULE 19: REPORT ON DEMAND FORECASTS | 19b: Aircraft Runway Movements | Landings during year (total number of
aircraft):Aircraft 30 tonnes MCTOW or more:</v>
      </c>
    </row>
    <row r="9003" spans="1:14" hidden="1">
      <c r="A9003" t="s">
        <v>1</v>
      </c>
      <c r="B9003">
        <v>2012</v>
      </c>
      <c r="C9003" t="s">
        <v>6</v>
      </c>
      <c r="D9003" t="s">
        <v>10</v>
      </c>
      <c r="E9003" t="s">
        <v>81</v>
      </c>
      <c r="F9003" t="s">
        <v>81</v>
      </c>
      <c r="G9003">
        <v>41</v>
      </c>
      <c r="H9003" t="s">
        <v>34</v>
      </c>
      <c r="I9003">
        <v>2013</v>
      </c>
      <c r="J9003" t="s">
        <v>91</v>
      </c>
      <c r="K9003" t="s">
        <v>3460</v>
      </c>
      <c r="L9003">
        <v>28226.34024404595</v>
      </c>
      <c r="M9003" s="10" t="str">
        <f>Data[[#This Row],[schedule]]&amp;" | "&amp;Data[[#This Row],[section]]</f>
        <v>SCHEDULE 19: REPORT ON DEMAND FORECASTS | 19b: Aircraft Runway Movements</v>
      </c>
      <c r="N9003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04" spans="1:14" hidden="1">
      <c r="A9004" t="s">
        <v>1</v>
      </c>
      <c r="B9004">
        <v>2012</v>
      </c>
      <c r="C9004" t="s">
        <v>6</v>
      </c>
      <c r="D9004" t="s">
        <v>10</v>
      </c>
      <c r="E9004" t="s">
        <v>81</v>
      </c>
      <c r="F9004" t="s">
        <v>81</v>
      </c>
      <c r="G9004">
        <v>41</v>
      </c>
      <c r="H9004" t="s">
        <v>34</v>
      </c>
      <c r="I9004">
        <v>2014</v>
      </c>
      <c r="J9004" t="s">
        <v>91</v>
      </c>
      <c r="K9004" t="s">
        <v>3461</v>
      </c>
      <c r="L9004">
        <v>28714.020546237229</v>
      </c>
      <c r="M9004" s="10" t="str">
        <f>Data[[#This Row],[schedule]]&amp;" | "&amp;Data[[#This Row],[section]]</f>
        <v>SCHEDULE 19: REPORT ON DEMAND FORECASTS | 19b: Aircraft Runway Movements</v>
      </c>
      <c r="N9004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05" spans="1:14" hidden="1">
      <c r="A9005" t="s">
        <v>1</v>
      </c>
      <c r="B9005">
        <v>2012</v>
      </c>
      <c r="C9005" t="s">
        <v>6</v>
      </c>
      <c r="D9005" t="s">
        <v>10</v>
      </c>
      <c r="E9005" t="s">
        <v>81</v>
      </c>
      <c r="F9005" t="s">
        <v>81</v>
      </c>
      <c r="G9005">
        <v>41</v>
      </c>
      <c r="H9005" t="s">
        <v>34</v>
      </c>
      <c r="I9005">
        <v>2015</v>
      </c>
      <c r="J9005" t="s">
        <v>91</v>
      </c>
      <c r="K9005" t="s">
        <v>3462</v>
      </c>
      <c r="L9005">
        <v>29253.013038060399</v>
      </c>
      <c r="M9005" s="10" t="str">
        <f>Data[[#This Row],[schedule]]&amp;" | "&amp;Data[[#This Row],[section]]</f>
        <v>SCHEDULE 19: REPORT ON DEMAND FORECASTS | 19b: Aircraft Runway Movements</v>
      </c>
      <c r="N9005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06" spans="1:14" hidden="1">
      <c r="A9006" t="s">
        <v>1</v>
      </c>
      <c r="B9006">
        <v>2012</v>
      </c>
      <c r="C9006" t="s">
        <v>6</v>
      </c>
      <c r="D9006" t="s">
        <v>10</v>
      </c>
      <c r="E9006" t="s">
        <v>81</v>
      </c>
      <c r="F9006" t="s">
        <v>81</v>
      </c>
      <c r="G9006">
        <v>41</v>
      </c>
      <c r="H9006" t="s">
        <v>34</v>
      </c>
      <c r="I9006">
        <v>2016</v>
      </c>
      <c r="J9006" t="s">
        <v>91</v>
      </c>
      <c r="K9006" t="s">
        <v>3463</v>
      </c>
      <c r="L9006">
        <v>29852.721910630549</v>
      </c>
      <c r="M9006" s="10" t="str">
        <f>Data[[#This Row],[schedule]]&amp;" | "&amp;Data[[#This Row],[section]]</f>
        <v>SCHEDULE 19: REPORT ON DEMAND FORECASTS | 19b: Aircraft Runway Movements</v>
      </c>
      <c r="N9006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07" spans="1:14" hidden="1">
      <c r="A9007" t="s">
        <v>1</v>
      </c>
      <c r="B9007">
        <v>2012</v>
      </c>
      <c r="C9007" t="s">
        <v>6</v>
      </c>
      <c r="D9007" t="s">
        <v>10</v>
      </c>
      <c r="E9007" t="s">
        <v>81</v>
      </c>
      <c r="F9007" t="s">
        <v>81</v>
      </c>
      <c r="G9007">
        <v>41</v>
      </c>
      <c r="H9007" t="s">
        <v>34</v>
      </c>
      <c r="I9007">
        <v>2017</v>
      </c>
      <c r="J9007" t="s">
        <v>91</v>
      </c>
      <c r="K9007" t="s">
        <v>3464</v>
      </c>
      <c r="L9007">
        <v>30580.5767371414</v>
      </c>
      <c r="M9007" s="10" t="str">
        <f>Data[[#This Row],[schedule]]&amp;" | "&amp;Data[[#This Row],[section]]</f>
        <v>SCHEDULE 19: REPORT ON DEMAND FORECASTS | 19b: Aircraft Runway Movements</v>
      </c>
      <c r="N9007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08" spans="1:14" hidden="1">
      <c r="A9008" t="s">
        <v>1</v>
      </c>
      <c r="B9008">
        <v>2012</v>
      </c>
      <c r="C9008" t="s">
        <v>6</v>
      </c>
      <c r="D9008" t="s">
        <v>10</v>
      </c>
      <c r="E9008" t="s">
        <v>81</v>
      </c>
      <c r="F9008" t="s">
        <v>81</v>
      </c>
      <c r="G9008">
        <v>41</v>
      </c>
      <c r="H9008" t="s">
        <v>34</v>
      </c>
      <c r="I9008">
        <v>2018</v>
      </c>
      <c r="J9008" t="s">
        <v>91</v>
      </c>
      <c r="K9008" t="s">
        <v>3465</v>
      </c>
      <c r="L9008">
        <v>31322.845960486771</v>
      </c>
      <c r="M9008" s="10" t="str">
        <f>Data[[#This Row],[schedule]]&amp;" | "&amp;Data[[#This Row],[section]]</f>
        <v>SCHEDULE 19: REPORT ON DEMAND FORECASTS | 19b: Aircraft Runway Movements</v>
      </c>
      <c r="N9008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09" spans="1:14" hidden="1">
      <c r="A9009" t="s">
        <v>1</v>
      </c>
      <c r="B9009">
        <v>2012</v>
      </c>
      <c r="C9009" t="s">
        <v>6</v>
      </c>
      <c r="D9009" t="s">
        <v>10</v>
      </c>
      <c r="E9009" t="s">
        <v>81</v>
      </c>
      <c r="F9009" t="s">
        <v>81</v>
      </c>
      <c r="G9009">
        <v>41</v>
      </c>
      <c r="H9009" t="s">
        <v>34</v>
      </c>
      <c r="I9009">
        <v>2019</v>
      </c>
      <c r="J9009" t="s">
        <v>91</v>
      </c>
      <c r="K9009" t="s">
        <v>3466</v>
      </c>
      <c r="L9009">
        <v>32079.836242967009</v>
      </c>
      <c r="M9009" s="10" t="str">
        <f>Data[[#This Row],[schedule]]&amp;" | "&amp;Data[[#This Row],[section]]</f>
        <v>SCHEDULE 19: REPORT ON DEMAND FORECASTS | 19b: Aircraft Runway Movements</v>
      </c>
      <c r="N9009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10" spans="1:14" hidden="1">
      <c r="A9010" t="s">
        <v>1</v>
      </c>
      <c r="B9010">
        <v>2012</v>
      </c>
      <c r="C9010" t="s">
        <v>6</v>
      </c>
      <c r="D9010" t="s">
        <v>10</v>
      </c>
      <c r="E9010" t="s">
        <v>81</v>
      </c>
      <c r="F9010" t="s">
        <v>81</v>
      </c>
      <c r="G9010">
        <v>41</v>
      </c>
      <c r="H9010" t="s">
        <v>34</v>
      </c>
      <c r="I9010">
        <v>2020</v>
      </c>
      <c r="J9010" t="s">
        <v>91</v>
      </c>
      <c r="K9010" t="s">
        <v>3467</v>
      </c>
      <c r="L9010">
        <v>32851.857440785032</v>
      </c>
      <c r="M9010" s="10" t="str">
        <f>Data[[#This Row],[schedule]]&amp;" | "&amp;Data[[#This Row],[section]]</f>
        <v>SCHEDULE 19: REPORT ON DEMAND FORECASTS | 19b: Aircraft Runway Movements</v>
      </c>
      <c r="N9010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11" spans="1:14" hidden="1">
      <c r="A9011" t="s">
        <v>1</v>
      </c>
      <c r="B9011">
        <v>2012</v>
      </c>
      <c r="C9011" t="s">
        <v>6</v>
      </c>
      <c r="D9011" t="s">
        <v>10</v>
      </c>
      <c r="E9011" t="s">
        <v>81</v>
      </c>
      <c r="F9011" t="s">
        <v>81</v>
      </c>
      <c r="G9011">
        <v>41</v>
      </c>
      <c r="H9011" t="s">
        <v>34</v>
      </c>
      <c r="I9011">
        <v>2021</v>
      </c>
      <c r="J9011" t="s">
        <v>91</v>
      </c>
      <c r="K9011" t="s">
        <v>3468</v>
      </c>
      <c r="L9011">
        <v>33639.222919227541</v>
      </c>
      <c r="M9011" s="10" t="str">
        <f>Data[[#This Row],[schedule]]&amp;" | "&amp;Data[[#This Row],[section]]</f>
        <v>SCHEDULE 19: REPORT ON DEMAND FORECASTS | 19b: Aircraft Runway Movements</v>
      </c>
      <c r="N9011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12" spans="1:14" hidden="1">
      <c r="A9012" t="s">
        <v>1</v>
      </c>
      <c r="B9012">
        <v>2012</v>
      </c>
      <c r="C9012" t="s">
        <v>6</v>
      </c>
      <c r="D9012" t="s">
        <v>10</v>
      </c>
      <c r="E9012" t="s">
        <v>81</v>
      </c>
      <c r="F9012" t="s">
        <v>81</v>
      </c>
      <c r="G9012">
        <v>41</v>
      </c>
      <c r="H9012" t="s">
        <v>34</v>
      </c>
      <c r="I9012">
        <v>2022</v>
      </c>
      <c r="J9012" t="s">
        <v>91</v>
      </c>
      <c r="K9012" t="s">
        <v>3469</v>
      </c>
      <c r="L9012">
        <v>34442.249838895637</v>
      </c>
      <c r="M9012" s="10" t="str">
        <f>Data[[#This Row],[schedule]]&amp;" | "&amp;Data[[#This Row],[section]]</f>
        <v>SCHEDULE 19: REPORT ON DEMAND FORECASTS | 19b: Aircraft Runway Movements</v>
      </c>
      <c r="N9012" s="10" t="str">
        <f t="shared" si="143"/>
        <v>SCHEDULE 19: REPORT ON DEMAND FORECASTS | 19b: Aircraft Runway Movements | Landings during year (total number of
aircraft):Aircraft 3 tonnes or more but less than 30 tonnes MCTOW:</v>
      </c>
    </row>
    <row r="9013" spans="1:14" hidden="1">
      <c r="A9013" t="s">
        <v>1</v>
      </c>
      <c r="B9013">
        <v>2012</v>
      </c>
      <c r="C9013" t="s">
        <v>6</v>
      </c>
      <c r="D9013" t="s">
        <v>10</v>
      </c>
      <c r="E9013" t="s">
        <v>81</v>
      </c>
      <c r="F9013" t="s">
        <v>81</v>
      </c>
      <c r="G9013">
        <v>42</v>
      </c>
      <c r="H9013" t="s">
        <v>35</v>
      </c>
      <c r="I9013">
        <v>2013</v>
      </c>
      <c r="J9013" t="s">
        <v>91</v>
      </c>
      <c r="K9013" t="s">
        <v>3470</v>
      </c>
      <c r="L9013">
        <v>5948.7520146662273</v>
      </c>
      <c r="M9013" s="10" t="str">
        <f>Data[[#This Row],[schedule]]&amp;" | "&amp;Data[[#This Row],[section]]</f>
        <v>SCHEDULE 19: REPORT ON DEMAND FORECASTS | 19b: Aircraft Runway Movements</v>
      </c>
      <c r="N9013" s="10" t="str">
        <f t="shared" si="143"/>
        <v>SCHEDULE 19: REPORT ON DEMAND FORECASTS | 19b: Aircraft Runway Movements | Landings during year (total number of
aircraft):Aircraft less than 3 tonnes MCTOW:</v>
      </c>
    </row>
    <row r="9014" spans="1:14" hidden="1">
      <c r="A9014" t="s">
        <v>1</v>
      </c>
      <c r="B9014">
        <v>2012</v>
      </c>
      <c r="C9014" t="s">
        <v>6</v>
      </c>
      <c r="D9014" t="s">
        <v>10</v>
      </c>
      <c r="E9014" t="s">
        <v>81</v>
      </c>
      <c r="F9014" t="s">
        <v>81</v>
      </c>
      <c r="G9014">
        <v>42</v>
      </c>
      <c r="H9014" t="s">
        <v>35</v>
      </c>
      <c r="I9014">
        <v>2014</v>
      </c>
      <c r="J9014" t="s">
        <v>91</v>
      </c>
      <c r="K9014" t="s">
        <v>3471</v>
      </c>
      <c r="L9014">
        <v>5958.1466844865727</v>
      </c>
      <c r="M9014" s="10" t="str">
        <f>Data[[#This Row],[schedule]]&amp;" | "&amp;Data[[#This Row],[section]]</f>
        <v>SCHEDULE 19: REPORT ON DEMAND FORECASTS | 19b: Aircraft Runway Movements</v>
      </c>
      <c r="N9014" s="10" t="str">
        <f t="shared" si="143"/>
        <v>SCHEDULE 19: REPORT ON DEMAND FORECASTS | 19b: Aircraft Runway Movements | Landings during year (total number of
aircraft):Aircraft less than 3 tonnes MCTOW:</v>
      </c>
    </row>
    <row r="9015" spans="1:14" hidden="1">
      <c r="A9015" t="s">
        <v>1</v>
      </c>
      <c r="B9015">
        <v>2012</v>
      </c>
      <c r="C9015" t="s">
        <v>6</v>
      </c>
      <c r="D9015" t="s">
        <v>10</v>
      </c>
      <c r="E9015" t="s">
        <v>81</v>
      </c>
      <c r="F9015" t="s">
        <v>81</v>
      </c>
      <c r="G9015">
        <v>42</v>
      </c>
      <c r="H9015" t="s">
        <v>35</v>
      </c>
      <c r="I9015">
        <v>2015</v>
      </c>
      <c r="J9015" t="s">
        <v>91</v>
      </c>
      <c r="K9015" t="s">
        <v>3472</v>
      </c>
      <c r="L9015">
        <v>5968.5298319575113</v>
      </c>
      <c r="M9015" s="10" t="str">
        <f>Data[[#This Row],[schedule]]&amp;" | "&amp;Data[[#This Row],[section]]</f>
        <v>SCHEDULE 19: REPORT ON DEMAND FORECASTS | 19b: Aircraft Runway Movements</v>
      </c>
      <c r="N9015" s="10" t="str">
        <f t="shared" si="143"/>
        <v>SCHEDULE 19: REPORT ON DEMAND FORECASTS | 19b: Aircraft Runway Movements | Landings during year (total number of
aircraft):Aircraft less than 3 tonnes MCTOW:</v>
      </c>
    </row>
    <row r="9016" spans="1:14" hidden="1">
      <c r="A9016" t="s">
        <v>1</v>
      </c>
      <c r="B9016">
        <v>2012</v>
      </c>
      <c r="C9016" t="s">
        <v>6</v>
      </c>
      <c r="D9016" t="s">
        <v>10</v>
      </c>
      <c r="E9016" t="s">
        <v>81</v>
      </c>
      <c r="F9016" t="s">
        <v>81</v>
      </c>
      <c r="G9016">
        <v>42</v>
      </c>
      <c r="H9016" t="s">
        <v>35</v>
      </c>
      <c r="I9016">
        <v>2016</v>
      </c>
      <c r="J9016" t="s">
        <v>91</v>
      </c>
      <c r="K9016" t="s">
        <v>3473</v>
      </c>
      <c r="L9016">
        <v>5980.0826193487856</v>
      </c>
      <c r="M9016" s="10" t="str">
        <f>Data[[#This Row],[schedule]]&amp;" | "&amp;Data[[#This Row],[section]]</f>
        <v>SCHEDULE 19: REPORT ON DEMAND FORECASTS | 19b: Aircraft Runway Movements</v>
      </c>
      <c r="N9016" s="10" t="str">
        <f t="shared" si="143"/>
        <v>SCHEDULE 19: REPORT ON DEMAND FORECASTS | 19b: Aircraft Runway Movements | Landings during year (total number of
aircraft):Aircraft less than 3 tonnes MCTOW:</v>
      </c>
    </row>
    <row r="9017" spans="1:14" hidden="1">
      <c r="A9017" t="s">
        <v>1</v>
      </c>
      <c r="B9017">
        <v>2012</v>
      </c>
      <c r="C9017" t="s">
        <v>6</v>
      </c>
      <c r="D9017" t="s">
        <v>10</v>
      </c>
      <c r="E9017" t="s">
        <v>81</v>
      </c>
      <c r="F9017" t="s">
        <v>81</v>
      </c>
      <c r="G9017">
        <v>42</v>
      </c>
      <c r="H9017" t="s">
        <v>35</v>
      </c>
      <c r="I9017">
        <v>2017</v>
      </c>
      <c r="J9017" t="s">
        <v>91</v>
      </c>
      <c r="K9017" t="s">
        <v>3474</v>
      </c>
      <c r="L9017">
        <v>5994.1040094715554</v>
      </c>
      <c r="M9017" s="10" t="str">
        <f>Data[[#This Row],[schedule]]&amp;" | "&amp;Data[[#This Row],[section]]</f>
        <v>SCHEDULE 19: REPORT ON DEMAND FORECASTS | 19b: Aircraft Runway Movements</v>
      </c>
      <c r="N9017" s="10" t="str">
        <f t="shared" si="143"/>
        <v>SCHEDULE 19: REPORT ON DEMAND FORECASTS | 19b: Aircraft Runway Movements | Landings during year (total number of
aircraft):Aircraft less than 3 tonnes MCTOW:</v>
      </c>
    </row>
    <row r="9018" spans="1:14" hidden="1">
      <c r="A9018" t="s">
        <v>1</v>
      </c>
      <c r="B9018">
        <v>2012</v>
      </c>
      <c r="C9018" t="s">
        <v>6</v>
      </c>
      <c r="D9018" t="s">
        <v>10</v>
      </c>
      <c r="E9018" t="s">
        <v>81</v>
      </c>
      <c r="F9018" t="s">
        <v>81</v>
      </c>
      <c r="G9018">
        <v>42</v>
      </c>
      <c r="H9018" t="s">
        <v>35</v>
      </c>
      <c r="I9018">
        <v>2018</v>
      </c>
      <c r="J9018" t="s">
        <v>91</v>
      </c>
      <c r="K9018" t="s">
        <v>3475</v>
      </c>
      <c r="L9018">
        <v>6008.4030784308734</v>
      </c>
      <c r="M9018" s="10" t="str">
        <f>Data[[#This Row],[schedule]]&amp;" | "&amp;Data[[#This Row],[section]]</f>
        <v>SCHEDULE 19: REPORT ON DEMAND FORECASTS | 19b: Aircraft Runway Movements</v>
      </c>
      <c r="N9018" s="10" t="str">
        <f t="shared" si="143"/>
        <v>SCHEDULE 19: REPORT ON DEMAND FORECASTS | 19b: Aircraft Runway Movements | Landings during year (total number of
aircraft):Aircraft less than 3 tonnes MCTOW:</v>
      </c>
    </row>
    <row r="9019" spans="1:14" hidden="1">
      <c r="A9019" t="s">
        <v>1</v>
      </c>
      <c r="B9019">
        <v>2012</v>
      </c>
      <c r="C9019" t="s">
        <v>6</v>
      </c>
      <c r="D9019" t="s">
        <v>10</v>
      </c>
      <c r="E9019" t="s">
        <v>81</v>
      </c>
      <c r="F9019" t="s">
        <v>81</v>
      </c>
      <c r="G9019">
        <v>42</v>
      </c>
      <c r="H9019" t="s">
        <v>35</v>
      </c>
      <c r="I9019">
        <v>2019</v>
      </c>
      <c r="J9019" t="s">
        <v>91</v>
      </c>
      <c r="K9019" t="s">
        <v>3476</v>
      </c>
      <c r="L9019">
        <v>6022.9857337670783</v>
      </c>
      <c r="M9019" s="10" t="str">
        <f>Data[[#This Row],[schedule]]&amp;" | "&amp;Data[[#This Row],[section]]</f>
        <v>SCHEDULE 19: REPORT ON DEMAND FORECASTS | 19b: Aircraft Runway Movements</v>
      </c>
      <c r="N9019" s="10" t="str">
        <f t="shared" si="143"/>
        <v>SCHEDULE 19: REPORT ON DEMAND FORECASTS | 19b: Aircraft Runway Movements | Landings during year (total number of
aircraft):Aircraft less than 3 tonnes MCTOW:</v>
      </c>
    </row>
    <row r="9020" spans="1:14" hidden="1">
      <c r="A9020" t="s">
        <v>1</v>
      </c>
      <c r="B9020">
        <v>2012</v>
      </c>
      <c r="C9020" t="s">
        <v>6</v>
      </c>
      <c r="D9020" t="s">
        <v>10</v>
      </c>
      <c r="E9020" t="s">
        <v>81</v>
      </c>
      <c r="F9020" t="s">
        <v>81</v>
      </c>
      <c r="G9020">
        <v>42</v>
      </c>
      <c r="H9020" t="s">
        <v>35</v>
      </c>
      <c r="I9020">
        <v>2020</v>
      </c>
      <c r="J9020" t="s">
        <v>91</v>
      </c>
      <c r="K9020" t="s">
        <v>3477</v>
      </c>
      <c r="L9020">
        <v>6037.8579445478272</v>
      </c>
      <c r="M9020" s="10" t="str">
        <f>Data[[#This Row],[schedule]]&amp;" | "&amp;Data[[#This Row],[section]]</f>
        <v>SCHEDULE 19: REPORT ON DEMAND FORECASTS | 19b: Aircraft Runway Movements</v>
      </c>
      <c r="N9020" s="10" t="str">
        <f t="shared" si="143"/>
        <v>SCHEDULE 19: REPORT ON DEMAND FORECASTS | 19b: Aircraft Runway Movements | Landings during year (total number of
aircraft):Aircraft less than 3 tonnes MCTOW:</v>
      </c>
    </row>
    <row r="9021" spans="1:14" hidden="1">
      <c r="A9021" t="s">
        <v>1</v>
      </c>
      <c r="B9021">
        <v>2012</v>
      </c>
      <c r="C9021" t="s">
        <v>6</v>
      </c>
      <c r="D9021" t="s">
        <v>10</v>
      </c>
      <c r="E9021" t="s">
        <v>81</v>
      </c>
      <c r="F9021" t="s">
        <v>81</v>
      </c>
      <c r="G9021">
        <v>42</v>
      </c>
      <c r="H9021" t="s">
        <v>35</v>
      </c>
      <c r="I9021">
        <v>2021</v>
      </c>
      <c r="J9021" t="s">
        <v>91</v>
      </c>
      <c r="K9021" t="s">
        <v>3478</v>
      </c>
      <c r="L9021">
        <v>6053.0257474397404</v>
      </c>
      <c r="M9021" s="10" t="str">
        <f>Data[[#This Row],[schedule]]&amp;" | "&amp;Data[[#This Row],[section]]</f>
        <v>SCHEDULE 19: REPORT ON DEMAND FORECASTS | 19b: Aircraft Runway Movements</v>
      </c>
      <c r="N9021" s="10" t="str">
        <f t="shared" si="143"/>
        <v>SCHEDULE 19: REPORT ON DEMAND FORECASTS | 19b: Aircraft Runway Movements | Landings during year (total number of
aircraft):Aircraft less than 3 tonnes MCTOW:</v>
      </c>
    </row>
    <row r="9022" spans="1:14" hidden="1">
      <c r="A9022" t="s">
        <v>1</v>
      </c>
      <c r="B9022">
        <v>2012</v>
      </c>
      <c r="C9022" t="s">
        <v>6</v>
      </c>
      <c r="D9022" t="s">
        <v>10</v>
      </c>
      <c r="E9022" t="s">
        <v>81</v>
      </c>
      <c r="F9022" t="s">
        <v>81</v>
      </c>
      <c r="G9022">
        <v>42</v>
      </c>
      <c r="H9022" t="s">
        <v>35</v>
      </c>
      <c r="I9022">
        <v>2022</v>
      </c>
      <c r="J9022" t="s">
        <v>91</v>
      </c>
      <c r="K9022" t="s">
        <v>3479</v>
      </c>
      <c r="L9022">
        <v>6068.4952522223466</v>
      </c>
      <c r="M9022" s="10" t="str">
        <f>Data[[#This Row],[schedule]]&amp;" | "&amp;Data[[#This Row],[section]]</f>
        <v>SCHEDULE 19: REPORT ON DEMAND FORECASTS | 19b: Aircraft Runway Movements</v>
      </c>
      <c r="N9022" s="10" t="str">
        <f t="shared" si="143"/>
        <v>SCHEDULE 19: REPORT ON DEMAND FORECASTS | 19b: Aircraft Runway Movements | Landings during year (total number of
aircraft):Aircraft less than 3 tonnes MCTOW:</v>
      </c>
    </row>
    <row r="9023" spans="1:14" hidden="1">
      <c r="A9023" t="s">
        <v>1</v>
      </c>
      <c r="B9023">
        <v>2012</v>
      </c>
      <c r="C9023" t="s">
        <v>6</v>
      </c>
      <c r="D9023" t="s">
        <v>10</v>
      </c>
      <c r="E9023" t="s">
        <v>81</v>
      </c>
      <c r="F9023" t="s">
        <v>81</v>
      </c>
      <c r="G9023">
        <v>43</v>
      </c>
      <c r="H9023" t="s">
        <v>36</v>
      </c>
      <c r="I9023">
        <v>2013</v>
      </c>
      <c r="J9023" t="s">
        <v>91</v>
      </c>
      <c r="K9023" t="s">
        <v>3480</v>
      </c>
      <c r="L9023">
        <v>49466.430033176483</v>
      </c>
      <c r="M9023" s="10" t="str">
        <f>Data[[#This Row],[schedule]]&amp;" | "&amp;Data[[#This Row],[section]]</f>
        <v>SCHEDULE 19: REPORT ON DEMAND FORECASTS | 19b: Aircraft Runway Movements</v>
      </c>
      <c r="N9023" s="10" t="str">
        <f t="shared" si="143"/>
        <v>SCHEDULE 19: REPORT ON DEMAND FORECASTS | 19b: Aircraft Runway Movements | Landings during year (total number of
aircraft):Total:</v>
      </c>
    </row>
    <row r="9024" spans="1:14" hidden="1">
      <c r="A9024" t="s">
        <v>1</v>
      </c>
      <c r="B9024">
        <v>2012</v>
      </c>
      <c r="C9024" t="s">
        <v>6</v>
      </c>
      <c r="D9024" t="s">
        <v>10</v>
      </c>
      <c r="E9024" t="s">
        <v>81</v>
      </c>
      <c r="F9024" t="s">
        <v>81</v>
      </c>
      <c r="G9024">
        <v>43</v>
      </c>
      <c r="H9024" t="s">
        <v>36</v>
      </c>
      <c r="I9024">
        <v>2014</v>
      </c>
      <c r="J9024" t="s">
        <v>91</v>
      </c>
      <c r="K9024" t="s">
        <v>3481</v>
      </c>
      <c r="L9024">
        <v>50254.230062568131</v>
      </c>
      <c r="M9024" s="10" t="str">
        <f>Data[[#This Row],[schedule]]&amp;" | "&amp;Data[[#This Row],[section]]</f>
        <v>SCHEDULE 19: REPORT ON DEMAND FORECASTS | 19b: Aircraft Runway Movements</v>
      </c>
      <c r="N9024" s="10" t="str">
        <f t="shared" si="143"/>
        <v>SCHEDULE 19: REPORT ON DEMAND FORECASTS | 19b: Aircraft Runway Movements | Landings during year (total number of
aircraft):Total:</v>
      </c>
    </row>
    <row r="9025" spans="1:14" hidden="1">
      <c r="A9025" t="s">
        <v>1</v>
      </c>
      <c r="B9025">
        <v>2012</v>
      </c>
      <c r="C9025" t="s">
        <v>6</v>
      </c>
      <c r="D9025" t="s">
        <v>10</v>
      </c>
      <c r="E9025" t="s">
        <v>81</v>
      </c>
      <c r="F9025" t="s">
        <v>81</v>
      </c>
      <c r="G9025">
        <v>43</v>
      </c>
      <c r="H9025" t="s">
        <v>36</v>
      </c>
      <c r="I9025">
        <v>2015</v>
      </c>
      <c r="J9025" t="s">
        <v>91</v>
      </c>
      <c r="K9025" t="s">
        <v>3482</v>
      </c>
      <c r="L9025">
        <v>51189.782627142893</v>
      </c>
      <c r="M9025" s="10" t="str">
        <f>Data[[#This Row],[schedule]]&amp;" | "&amp;Data[[#This Row],[section]]</f>
        <v>SCHEDULE 19: REPORT ON DEMAND FORECASTS | 19b: Aircraft Runway Movements</v>
      </c>
      <c r="N9025" s="10" t="str">
        <f t="shared" si="143"/>
        <v>SCHEDULE 19: REPORT ON DEMAND FORECASTS | 19b: Aircraft Runway Movements | Landings during year (total number of
aircraft):Total:</v>
      </c>
    </row>
    <row r="9026" spans="1:14" hidden="1">
      <c r="A9026" t="s">
        <v>1</v>
      </c>
      <c r="B9026">
        <v>2012</v>
      </c>
      <c r="C9026" t="s">
        <v>6</v>
      </c>
      <c r="D9026" t="s">
        <v>10</v>
      </c>
      <c r="E9026" t="s">
        <v>81</v>
      </c>
      <c r="F9026" t="s">
        <v>81</v>
      </c>
      <c r="G9026">
        <v>43</v>
      </c>
      <c r="H9026" t="s">
        <v>36</v>
      </c>
      <c r="I9026">
        <v>2016</v>
      </c>
      <c r="J9026" t="s">
        <v>91</v>
      </c>
      <c r="K9026" t="s">
        <v>3483</v>
      </c>
      <c r="L9026">
        <v>52200.936982079329</v>
      </c>
      <c r="M9026" s="10" t="str">
        <f>Data[[#This Row],[schedule]]&amp;" | "&amp;Data[[#This Row],[section]]</f>
        <v>SCHEDULE 19: REPORT ON DEMAND FORECASTS | 19b: Aircraft Runway Movements</v>
      </c>
      <c r="N9026" s="10" t="str">
        <f t="shared" si="143"/>
        <v>SCHEDULE 19: REPORT ON DEMAND FORECASTS | 19b: Aircraft Runway Movements | Landings during year (total number of
aircraft):Total:</v>
      </c>
    </row>
    <row r="9027" spans="1:14" hidden="1">
      <c r="A9027" t="s">
        <v>1</v>
      </c>
      <c r="B9027">
        <v>2012</v>
      </c>
      <c r="C9027" t="s">
        <v>6</v>
      </c>
      <c r="D9027" t="s">
        <v>10</v>
      </c>
      <c r="E9027" t="s">
        <v>81</v>
      </c>
      <c r="F9027" t="s">
        <v>81</v>
      </c>
      <c r="G9027">
        <v>43</v>
      </c>
      <c r="H9027" t="s">
        <v>36</v>
      </c>
      <c r="I9027">
        <v>2017</v>
      </c>
      <c r="J9027" t="s">
        <v>91</v>
      </c>
      <c r="K9027" t="s">
        <v>3484</v>
      </c>
      <c r="L9027">
        <v>53332.240081263197</v>
      </c>
      <c r="M9027" s="10" t="str">
        <f>Data[[#This Row],[schedule]]&amp;" | "&amp;Data[[#This Row],[section]]</f>
        <v>SCHEDULE 19: REPORT ON DEMAND FORECASTS | 19b: Aircraft Runway Movements</v>
      </c>
      <c r="N9027" s="10" t="str">
        <f t="shared" si="143"/>
        <v>SCHEDULE 19: REPORT ON DEMAND FORECASTS | 19b: Aircraft Runway Movements | Landings during year (total number of
aircraft):Total:</v>
      </c>
    </row>
    <row r="9028" spans="1:14" hidden="1">
      <c r="A9028" t="s">
        <v>1</v>
      </c>
      <c r="B9028">
        <v>2012</v>
      </c>
      <c r="C9028" t="s">
        <v>6</v>
      </c>
      <c r="D9028" t="s">
        <v>10</v>
      </c>
      <c r="E9028" t="s">
        <v>81</v>
      </c>
      <c r="F9028" t="s">
        <v>81</v>
      </c>
      <c r="G9028">
        <v>43</v>
      </c>
      <c r="H9028" t="s">
        <v>36</v>
      </c>
      <c r="I9028">
        <v>2018</v>
      </c>
      <c r="J9028" t="s">
        <v>91</v>
      </c>
      <c r="K9028" t="s">
        <v>3485</v>
      </c>
      <c r="L9028">
        <v>54690.971322040481</v>
      </c>
      <c r="M9028" s="10" t="str">
        <f>Data[[#This Row],[schedule]]&amp;" | "&amp;Data[[#This Row],[section]]</f>
        <v>SCHEDULE 19: REPORT ON DEMAND FORECASTS | 19b: Aircraft Runway Movements</v>
      </c>
      <c r="N9028" s="10" t="str">
        <f t="shared" si="143"/>
        <v>SCHEDULE 19: REPORT ON DEMAND FORECASTS | 19b: Aircraft Runway Movements | Landings during year (total number of
aircraft):Total:</v>
      </c>
    </row>
    <row r="9029" spans="1:14" hidden="1">
      <c r="A9029" t="s">
        <v>1</v>
      </c>
      <c r="B9029">
        <v>2012</v>
      </c>
      <c r="C9029" t="s">
        <v>6</v>
      </c>
      <c r="D9029" t="s">
        <v>10</v>
      </c>
      <c r="E9029" t="s">
        <v>81</v>
      </c>
      <c r="F9029" t="s">
        <v>81</v>
      </c>
      <c r="G9029">
        <v>43</v>
      </c>
      <c r="H9029" t="s">
        <v>36</v>
      </c>
      <c r="I9029">
        <v>2019</v>
      </c>
      <c r="J9029" t="s">
        <v>91</v>
      </c>
      <c r="K9029" t="s">
        <v>3486</v>
      </c>
      <c r="L9029">
        <v>56023.046377512263</v>
      </c>
      <c r="M9029" s="10" t="str">
        <f>Data[[#This Row],[schedule]]&amp;" | "&amp;Data[[#This Row],[section]]</f>
        <v>SCHEDULE 19: REPORT ON DEMAND FORECASTS | 19b: Aircraft Runway Movements</v>
      </c>
      <c r="N9029" s="10" t="str">
        <f t="shared" si="143"/>
        <v>SCHEDULE 19: REPORT ON DEMAND FORECASTS | 19b: Aircraft Runway Movements | Landings during year (total number of
aircraft):Total:</v>
      </c>
    </row>
    <row r="9030" spans="1:14" hidden="1">
      <c r="A9030" t="s">
        <v>1</v>
      </c>
      <c r="B9030">
        <v>2012</v>
      </c>
      <c r="C9030" t="s">
        <v>6</v>
      </c>
      <c r="D9030" t="s">
        <v>10</v>
      </c>
      <c r="E9030" t="s">
        <v>81</v>
      </c>
      <c r="F9030" t="s">
        <v>81</v>
      </c>
      <c r="G9030">
        <v>43</v>
      </c>
      <c r="H9030" t="s">
        <v>36</v>
      </c>
      <c r="I9030">
        <v>2020</v>
      </c>
      <c r="J9030" t="s">
        <v>91</v>
      </c>
      <c r="K9030" t="s">
        <v>3487</v>
      </c>
      <c r="L9030">
        <v>57335.637979077903</v>
      </c>
      <c r="M9030" s="10" t="str">
        <f>Data[[#This Row],[schedule]]&amp;" | "&amp;Data[[#This Row],[section]]</f>
        <v>SCHEDULE 19: REPORT ON DEMAND FORECASTS | 19b: Aircraft Runway Movements</v>
      </c>
      <c r="N9030" s="10" t="str">
        <f t="shared" si="143"/>
        <v>SCHEDULE 19: REPORT ON DEMAND FORECASTS | 19b: Aircraft Runway Movements | Landings during year (total number of
aircraft):Total:</v>
      </c>
    </row>
    <row r="9031" spans="1:14" hidden="1">
      <c r="A9031" t="s">
        <v>1</v>
      </c>
      <c r="B9031">
        <v>2012</v>
      </c>
      <c r="C9031" t="s">
        <v>6</v>
      </c>
      <c r="D9031" t="s">
        <v>10</v>
      </c>
      <c r="E9031" t="s">
        <v>81</v>
      </c>
      <c r="F9031" t="s">
        <v>81</v>
      </c>
      <c r="G9031">
        <v>43</v>
      </c>
      <c r="H9031" t="s">
        <v>36</v>
      </c>
      <c r="I9031">
        <v>2021</v>
      </c>
      <c r="J9031" t="s">
        <v>91</v>
      </c>
      <c r="K9031" t="s">
        <v>3488</v>
      </c>
      <c r="L9031">
        <v>58695.726661355453</v>
      </c>
      <c r="M9031" s="10" t="str">
        <f>Data[[#This Row],[schedule]]&amp;" | "&amp;Data[[#This Row],[section]]</f>
        <v>SCHEDULE 19: REPORT ON DEMAND FORECASTS | 19b: Aircraft Runway Movements</v>
      </c>
      <c r="N9031" s="10" t="str">
        <f t="shared" si="143"/>
        <v>SCHEDULE 19: REPORT ON DEMAND FORECASTS | 19b: Aircraft Runway Movements | Landings during year (total number of
aircraft):Total:</v>
      </c>
    </row>
    <row r="9032" spans="1:14" hidden="1">
      <c r="A9032" t="s">
        <v>1</v>
      </c>
      <c r="B9032">
        <v>2012</v>
      </c>
      <c r="C9032" t="s">
        <v>6</v>
      </c>
      <c r="D9032" t="s">
        <v>10</v>
      </c>
      <c r="E9032" t="s">
        <v>81</v>
      </c>
      <c r="F9032" t="s">
        <v>81</v>
      </c>
      <c r="G9032">
        <v>43</v>
      </c>
      <c r="H9032" t="s">
        <v>36</v>
      </c>
      <c r="I9032">
        <v>2022</v>
      </c>
      <c r="J9032" t="s">
        <v>91</v>
      </c>
      <c r="K9032" t="s">
        <v>3489</v>
      </c>
      <c r="L9032">
        <v>60024.184969109891</v>
      </c>
      <c r="M9032" s="10" t="str">
        <f>Data[[#This Row],[schedule]]&amp;" | "&amp;Data[[#This Row],[section]]</f>
        <v>SCHEDULE 19: REPORT ON DEMAND FORECASTS | 19b: Aircraft Runway Movements</v>
      </c>
      <c r="N9032" s="10" t="str">
        <f t="shared" si="143"/>
        <v>SCHEDULE 19: REPORT ON DEMAND FORECASTS | 19b: Aircraft Runway Movements | Landings during year (total number of
aircraft):Total:</v>
      </c>
    </row>
    <row r="9033" spans="1:14" hidden="1">
      <c r="A9033" t="s">
        <v>1</v>
      </c>
      <c r="B9033">
        <v>2012</v>
      </c>
      <c r="C9033" t="s">
        <v>6</v>
      </c>
      <c r="D9033" t="s">
        <v>10</v>
      </c>
      <c r="E9033" t="s">
        <v>81</v>
      </c>
      <c r="F9033" t="s">
        <v>81</v>
      </c>
      <c r="G9033">
        <v>45</v>
      </c>
      <c r="H9033" t="s">
        <v>37</v>
      </c>
      <c r="I9033">
        <v>2013</v>
      </c>
      <c r="J9033" t="s">
        <v>91</v>
      </c>
      <c r="K9033" t="s">
        <v>3490</v>
      </c>
      <c r="L9033">
        <v>1102333.006415582</v>
      </c>
      <c r="M9033" s="10" t="str">
        <f>Data[[#This Row],[schedule]]&amp;" | "&amp;Data[[#This Row],[section]]</f>
        <v>SCHEDULE 19: REPORT ON DEMAND FORECASTS | 19b: Aircraft Runway Movements</v>
      </c>
      <c r="N9033" s="10" t="str">
        <f t="shared" si="143"/>
        <v>SCHEDULE 19: REPORT ON DEMAND FORECASTS | 19b: Aircraft Runway Movements | Landings during year (total MCTOW in tonnes):Aircraft 30 tonnes MCTOW or more:</v>
      </c>
    </row>
    <row r="9034" spans="1:14" hidden="1">
      <c r="A9034" t="s">
        <v>1</v>
      </c>
      <c r="B9034">
        <v>2012</v>
      </c>
      <c r="C9034" t="s">
        <v>6</v>
      </c>
      <c r="D9034" t="s">
        <v>10</v>
      </c>
      <c r="E9034" t="s">
        <v>81</v>
      </c>
      <c r="F9034" t="s">
        <v>81</v>
      </c>
      <c r="G9034">
        <v>45</v>
      </c>
      <c r="H9034" t="s">
        <v>37</v>
      </c>
      <c r="I9034">
        <v>2014</v>
      </c>
      <c r="J9034" t="s">
        <v>91</v>
      </c>
      <c r="K9034" t="s">
        <v>3491</v>
      </c>
      <c r="L9034">
        <v>1158640.1436438891</v>
      </c>
      <c r="M9034" s="10" t="str">
        <f>Data[[#This Row],[schedule]]&amp;" | "&amp;Data[[#This Row],[section]]</f>
        <v>SCHEDULE 19: REPORT ON DEMAND FORECASTS | 19b: Aircraft Runway Movements</v>
      </c>
      <c r="N9034" s="10" t="str">
        <f t="shared" si="143"/>
        <v>SCHEDULE 19: REPORT ON DEMAND FORECASTS | 19b: Aircraft Runway Movements | Landings during year (total MCTOW in tonnes):Aircraft 30 tonnes MCTOW or more:</v>
      </c>
    </row>
    <row r="9035" spans="1:14" hidden="1">
      <c r="A9035" t="s">
        <v>1</v>
      </c>
      <c r="B9035">
        <v>2012</v>
      </c>
      <c r="C9035" t="s">
        <v>6</v>
      </c>
      <c r="D9035" t="s">
        <v>10</v>
      </c>
      <c r="E9035" t="s">
        <v>81</v>
      </c>
      <c r="F9035" t="s">
        <v>81</v>
      </c>
      <c r="G9035">
        <v>45</v>
      </c>
      <c r="H9035" t="s">
        <v>37</v>
      </c>
      <c r="I9035">
        <v>2015</v>
      </c>
      <c r="J9035" t="s">
        <v>91</v>
      </c>
      <c r="K9035" t="s">
        <v>3492</v>
      </c>
      <c r="L9035">
        <v>1223358.2991952731</v>
      </c>
      <c r="M9035" s="10" t="str">
        <f>Data[[#This Row],[schedule]]&amp;" | "&amp;Data[[#This Row],[section]]</f>
        <v>SCHEDULE 19: REPORT ON DEMAND FORECASTS | 19b: Aircraft Runway Movements</v>
      </c>
      <c r="N9035" s="10" t="str">
        <f t="shared" si="143"/>
        <v>SCHEDULE 19: REPORT ON DEMAND FORECASTS | 19b: Aircraft Runway Movements | Landings during year (total MCTOW in tonnes):Aircraft 30 tonnes MCTOW or more:</v>
      </c>
    </row>
    <row r="9036" spans="1:14" hidden="1">
      <c r="A9036" t="s">
        <v>1</v>
      </c>
      <c r="B9036">
        <v>2012</v>
      </c>
      <c r="C9036" t="s">
        <v>6</v>
      </c>
      <c r="D9036" t="s">
        <v>10</v>
      </c>
      <c r="E9036" t="s">
        <v>81</v>
      </c>
      <c r="F9036" t="s">
        <v>81</v>
      </c>
      <c r="G9036">
        <v>45</v>
      </c>
      <c r="H9036" t="s">
        <v>37</v>
      </c>
      <c r="I9036">
        <v>2016</v>
      </c>
      <c r="J9036" t="s">
        <v>91</v>
      </c>
      <c r="K9036" t="s">
        <v>3493</v>
      </c>
      <c r="L9036">
        <v>1265356.5293608641</v>
      </c>
      <c r="M9036" s="10" t="str">
        <f>Data[[#This Row],[schedule]]&amp;" | "&amp;Data[[#This Row],[section]]</f>
        <v>SCHEDULE 19: REPORT ON DEMAND FORECASTS | 19b: Aircraft Runway Movements</v>
      </c>
      <c r="N9036" s="10" t="str">
        <f t="shared" si="143"/>
        <v>SCHEDULE 19: REPORT ON DEMAND FORECASTS | 19b: Aircraft Runway Movements | Landings during year (total MCTOW in tonnes):Aircraft 30 tonnes MCTOW or more:</v>
      </c>
    </row>
    <row r="9037" spans="1:14" hidden="1">
      <c r="A9037" t="s">
        <v>1</v>
      </c>
      <c r="B9037">
        <v>2012</v>
      </c>
      <c r="C9037" t="s">
        <v>6</v>
      </c>
      <c r="D9037" t="s">
        <v>10</v>
      </c>
      <c r="E9037" t="s">
        <v>81</v>
      </c>
      <c r="F9037" t="s">
        <v>81</v>
      </c>
      <c r="G9037">
        <v>45</v>
      </c>
      <c r="H9037" t="s">
        <v>37</v>
      </c>
      <c r="I9037">
        <v>2017</v>
      </c>
      <c r="J9037" t="s">
        <v>91</v>
      </c>
      <c r="K9037" t="s">
        <v>3494</v>
      </c>
      <c r="L9037">
        <v>1307176.3584549909</v>
      </c>
      <c r="M9037" s="10" t="str">
        <f>Data[[#This Row],[schedule]]&amp;" | "&amp;Data[[#This Row],[section]]</f>
        <v>SCHEDULE 19: REPORT ON DEMAND FORECASTS | 19b: Aircraft Runway Movements</v>
      </c>
      <c r="N9037" s="10" t="str">
        <f t="shared" si="143"/>
        <v>SCHEDULE 19: REPORT ON DEMAND FORECASTS | 19b: Aircraft Runway Movements | Landings during year (total MCTOW in tonnes):Aircraft 30 tonnes MCTOW or more:</v>
      </c>
    </row>
    <row r="9038" spans="1:14" hidden="1">
      <c r="A9038" t="s">
        <v>1</v>
      </c>
      <c r="B9038">
        <v>2012</v>
      </c>
      <c r="C9038" t="s">
        <v>6</v>
      </c>
      <c r="D9038" t="s">
        <v>10</v>
      </c>
      <c r="E9038" t="s">
        <v>81</v>
      </c>
      <c r="F9038" t="s">
        <v>81</v>
      </c>
      <c r="G9038">
        <v>45</v>
      </c>
      <c r="H9038" t="s">
        <v>37</v>
      </c>
      <c r="I9038">
        <v>2018</v>
      </c>
      <c r="J9038" t="s">
        <v>91</v>
      </c>
      <c r="K9038" t="s">
        <v>3495</v>
      </c>
      <c r="L9038">
        <v>1354945.6438892251</v>
      </c>
      <c r="M9038" s="10" t="str">
        <f>Data[[#This Row],[schedule]]&amp;" | "&amp;Data[[#This Row],[section]]</f>
        <v>SCHEDULE 19: REPORT ON DEMAND FORECASTS | 19b: Aircraft Runway Movements</v>
      </c>
      <c r="N9038" s="10" t="str">
        <f t="shared" si="143"/>
        <v>SCHEDULE 19: REPORT ON DEMAND FORECASTS | 19b: Aircraft Runway Movements | Landings during year (total MCTOW in tonnes):Aircraft 30 tonnes MCTOW or more:</v>
      </c>
    </row>
    <row r="9039" spans="1:14" hidden="1">
      <c r="A9039" t="s">
        <v>1</v>
      </c>
      <c r="B9039">
        <v>2012</v>
      </c>
      <c r="C9039" t="s">
        <v>6</v>
      </c>
      <c r="D9039" t="s">
        <v>10</v>
      </c>
      <c r="E9039" t="s">
        <v>81</v>
      </c>
      <c r="F9039" t="s">
        <v>81</v>
      </c>
      <c r="G9039">
        <v>45</v>
      </c>
      <c r="H9039" t="s">
        <v>37</v>
      </c>
      <c r="I9039">
        <v>2019</v>
      </c>
      <c r="J9039" t="s">
        <v>91</v>
      </c>
      <c r="K9039" t="s">
        <v>3496</v>
      </c>
      <c r="L9039">
        <v>1399262.2366386389</v>
      </c>
      <c r="M9039" s="10" t="str">
        <f>Data[[#This Row],[schedule]]&amp;" | "&amp;Data[[#This Row],[section]]</f>
        <v>SCHEDULE 19: REPORT ON DEMAND FORECASTS | 19b: Aircraft Runway Movements</v>
      </c>
      <c r="N9039" s="10" t="str">
        <f t="shared" si="143"/>
        <v>SCHEDULE 19: REPORT ON DEMAND FORECASTS | 19b: Aircraft Runway Movements | Landings during year (total MCTOW in tonnes):Aircraft 30 tonnes MCTOW or more:</v>
      </c>
    </row>
    <row r="9040" spans="1:14" hidden="1">
      <c r="A9040" t="s">
        <v>1</v>
      </c>
      <c r="B9040">
        <v>2012</v>
      </c>
      <c r="C9040" t="s">
        <v>6</v>
      </c>
      <c r="D9040" t="s">
        <v>10</v>
      </c>
      <c r="E9040" t="s">
        <v>81</v>
      </c>
      <c r="F9040" t="s">
        <v>81</v>
      </c>
      <c r="G9040">
        <v>45</v>
      </c>
      <c r="H9040" t="s">
        <v>37</v>
      </c>
      <c r="I9040">
        <v>2020</v>
      </c>
      <c r="J9040" t="s">
        <v>91</v>
      </c>
      <c r="K9040" t="s">
        <v>3497</v>
      </c>
      <c r="L9040">
        <v>1440688.300106847</v>
      </c>
      <c r="M9040" s="10" t="str">
        <f>Data[[#This Row],[schedule]]&amp;" | "&amp;Data[[#This Row],[section]]</f>
        <v>SCHEDULE 19: REPORT ON DEMAND FORECASTS | 19b: Aircraft Runway Movements</v>
      </c>
      <c r="N9040" s="10" t="str">
        <f t="shared" si="143"/>
        <v>SCHEDULE 19: REPORT ON DEMAND FORECASTS | 19b: Aircraft Runway Movements | Landings during year (total MCTOW in tonnes):Aircraft 30 tonnes MCTOW or more:</v>
      </c>
    </row>
    <row r="9041" spans="1:14" hidden="1">
      <c r="A9041" t="s">
        <v>1</v>
      </c>
      <c r="B9041">
        <v>2012</v>
      </c>
      <c r="C9041" t="s">
        <v>6</v>
      </c>
      <c r="D9041" t="s">
        <v>10</v>
      </c>
      <c r="E9041" t="s">
        <v>81</v>
      </c>
      <c r="F9041" t="s">
        <v>81</v>
      </c>
      <c r="G9041">
        <v>45</v>
      </c>
      <c r="H9041" t="s">
        <v>37</v>
      </c>
      <c r="I9041">
        <v>2021</v>
      </c>
      <c r="J9041" t="s">
        <v>91</v>
      </c>
      <c r="K9041" t="s">
        <v>3498</v>
      </c>
      <c r="L9041">
        <v>1514550.6046261501</v>
      </c>
      <c r="M9041" s="10" t="str">
        <f>Data[[#This Row],[schedule]]&amp;" | "&amp;Data[[#This Row],[section]]</f>
        <v>SCHEDULE 19: REPORT ON DEMAND FORECASTS | 19b: Aircraft Runway Movements</v>
      </c>
      <c r="N9041" s="10" t="str">
        <f t="shared" si="143"/>
        <v>SCHEDULE 19: REPORT ON DEMAND FORECASTS | 19b: Aircraft Runway Movements | Landings during year (total MCTOW in tonnes):Aircraft 30 tonnes MCTOW or more:</v>
      </c>
    </row>
    <row r="9042" spans="1:14" hidden="1">
      <c r="A9042" t="s">
        <v>1</v>
      </c>
      <c r="B9042">
        <v>2012</v>
      </c>
      <c r="C9042" t="s">
        <v>6</v>
      </c>
      <c r="D9042" t="s">
        <v>10</v>
      </c>
      <c r="E9042" t="s">
        <v>81</v>
      </c>
      <c r="F9042" t="s">
        <v>81</v>
      </c>
      <c r="G9042">
        <v>45</v>
      </c>
      <c r="H9042" t="s">
        <v>37</v>
      </c>
      <c r="I9042">
        <v>2022</v>
      </c>
      <c r="J9042" t="s">
        <v>91</v>
      </c>
      <c r="K9042" t="s">
        <v>3499</v>
      </c>
      <c r="L9042">
        <v>1555729.215483957</v>
      </c>
      <c r="M9042" s="10" t="str">
        <f>Data[[#This Row],[schedule]]&amp;" | "&amp;Data[[#This Row],[section]]</f>
        <v>SCHEDULE 19: REPORT ON DEMAND FORECASTS | 19b: Aircraft Runway Movements</v>
      </c>
      <c r="N9042" s="10" t="str">
        <f t="shared" si="143"/>
        <v>SCHEDULE 19: REPORT ON DEMAND FORECASTS | 19b: Aircraft Runway Movements | Landings during year (total MCTOW in tonnes):Aircraft 30 tonnes MCTOW or more:</v>
      </c>
    </row>
    <row r="9043" spans="1:14" hidden="1">
      <c r="A9043" t="s">
        <v>1</v>
      </c>
      <c r="B9043">
        <v>2012</v>
      </c>
      <c r="C9043" t="s">
        <v>6</v>
      </c>
      <c r="D9043" t="s">
        <v>10</v>
      </c>
      <c r="E9043" t="s">
        <v>81</v>
      </c>
      <c r="F9043" t="s">
        <v>81</v>
      </c>
      <c r="G9043">
        <v>46</v>
      </c>
      <c r="H9043" t="s">
        <v>38</v>
      </c>
      <c r="I9043">
        <v>2013</v>
      </c>
      <c r="J9043" t="s">
        <v>91</v>
      </c>
      <c r="K9043" t="s">
        <v>3500</v>
      </c>
      <c r="L9043">
        <v>396467.74612254748</v>
      </c>
      <c r="M9043" s="10" t="str">
        <f>Data[[#This Row],[schedule]]&amp;" | "&amp;Data[[#This Row],[section]]</f>
        <v>SCHEDULE 19: REPORT ON DEMAND FORECASTS | 19b: Aircraft Runway Movements</v>
      </c>
      <c r="N9043" s="10" t="str">
        <f t="shared" si="143"/>
        <v>SCHEDULE 19: REPORT ON DEMAND FORECASTS | 19b: Aircraft Runway Movements | Landings during year (total MCTOW in tonnes):Aircraft 3 tonnes or more but less than 30 tonnes MCTOW:</v>
      </c>
    </row>
    <row r="9044" spans="1:14" hidden="1">
      <c r="A9044" t="s">
        <v>1</v>
      </c>
      <c r="B9044">
        <v>2012</v>
      </c>
      <c r="C9044" t="s">
        <v>6</v>
      </c>
      <c r="D9044" t="s">
        <v>10</v>
      </c>
      <c r="E9044" t="s">
        <v>81</v>
      </c>
      <c r="F9044" t="s">
        <v>81</v>
      </c>
      <c r="G9044">
        <v>46</v>
      </c>
      <c r="H9044" t="s">
        <v>38</v>
      </c>
      <c r="I9044">
        <v>2014</v>
      </c>
      <c r="J9044" t="s">
        <v>91</v>
      </c>
      <c r="K9044" t="s">
        <v>3501</v>
      </c>
      <c r="L9044">
        <v>403317.71351351752</v>
      </c>
      <c r="M9044" s="10" t="str">
        <f>Data[[#This Row],[schedule]]&amp;" | "&amp;Data[[#This Row],[section]]</f>
        <v>SCHEDULE 19: REPORT ON DEMAND FORECASTS | 19b: Aircraft Runway Movements</v>
      </c>
      <c r="N9044" s="10" t="str">
        <f t="shared" si="143"/>
        <v>SCHEDULE 19: REPORT ON DEMAND FORECASTS | 19b: Aircraft Runway Movements | Landings during year (total MCTOW in tonnes):Aircraft 3 tonnes or more but less than 30 tonnes MCTOW:</v>
      </c>
    </row>
    <row r="9045" spans="1:14" hidden="1">
      <c r="A9045" t="s">
        <v>1</v>
      </c>
      <c r="B9045">
        <v>2012</v>
      </c>
      <c r="C9045" t="s">
        <v>6</v>
      </c>
      <c r="D9045" t="s">
        <v>10</v>
      </c>
      <c r="E9045" t="s">
        <v>81</v>
      </c>
      <c r="F9045" t="s">
        <v>81</v>
      </c>
      <c r="G9045">
        <v>46</v>
      </c>
      <c r="H9045" t="s">
        <v>38</v>
      </c>
      <c r="I9045">
        <v>2015</v>
      </c>
      <c r="J9045" t="s">
        <v>91</v>
      </c>
      <c r="K9045" t="s">
        <v>3502</v>
      </c>
      <c r="L9045">
        <v>410888.41295816778</v>
      </c>
      <c r="M9045" s="10" t="str">
        <f>Data[[#This Row],[schedule]]&amp;" | "&amp;Data[[#This Row],[section]]</f>
        <v>SCHEDULE 19: REPORT ON DEMAND FORECASTS | 19b: Aircraft Runway Movements</v>
      </c>
      <c r="N9045" s="10" t="str">
        <f t="shared" ref="N9045:N9108" si="144">SUBSTITUTE(SUBSTITUTE(SUBSTITUTE(C9045&amp;" | "&amp;D9045&amp;" | "&amp;E9045&amp;" | "&amp;F9045&amp;" | "&amp;H9045," |  |  | "," | ")," |  |  | "," | ")," |  | "," | ")</f>
        <v>SCHEDULE 19: REPORT ON DEMAND FORECASTS | 19b: Aircraft Runway Movements | Landings during year (total MCTOW in tonnes):Aircraft 3 tonnes or more but less than 30 tonnes MCTOW:</v>
      </c>
    </row>
    <row r="9046" spans="1:14" hidden="1">
      <c r="A9046" t="s">
        <v>1</v>
      </c>
      <c r="B9046">
        <v>2012</v>
      </c>
      <c r="C9046" t="s">
        <v>6</v>
      </c>
      <c r="D9046" t="s">
        <v>10</v>
      </c>
      <c r="E9046" t="s">
        <v>81</v>
      </c>
      <c r="F9046" t="s">
        <v>81</v>
      </c>
      <c r="G9046">
        <v>46</v>
      </c>
      <c r="H9046" t="s">
        <v>38</v>
      </c>
      <c r="I9046">
        <v>2016</v>
      </c>
      <c r="J9046" t="s">
        <v>91</v>
      </c>
      <c r="K9046" t="s">
        <v>3503</v>
      </c>
      <c r="L9046">
        <v>419311.93591515953</v>
      </c>
      <c r="M9046" s="10" t="str">
        <f>Data[[#This Row],[schedule]]&amp;" | "&amp;Data[[#This Row],[section]]</f>
        <v>SCHEDULE 19: REPORT ON DEMAND FORECASTS | 19b: Aircraft Runway Movements</v>
      </c>
      <c r="N9046" s="10" t="str">
        <f t="shared" si="144"/>
        <v>SCHEDULE 19: REPORT ON DEMAND FORECASTS | 19b: Aircraft Runway Movements | Landings during year (total MCTOW in tonnes):Aircraft 3 tonnes or more but less than 30 tonnes MCTOW:</v>
      </c>
    </row>
    <row r="9047" spans="1:14" hidden="1">
      <c r="A9047" t="s">
        <v>1</v>
      </c>
      <c r="B9047">
        <v>2012</v>
      </c>
      <c r="C9047" t="s">
        <v>6</v>
      </c>
      <c r="D9047" t="s">
        <v>10</v>
      </c>
      <c r="E9047" t="s">
        <v>81</v>
      </c>
      <c r="F9047" t="s">
        <v>81</v>
      </c>
      <c r="G9047">
        <v>46</v>
      </c>
      <c r="H9047" t="s">
        <v>38</v>
      </c>
      <c r="I9047">
        <v>2017</v>
      </c>
      <c r="J9047" t="s">
        <v>91</v>
      </c>
      <c r="K9047" t="s">
        <v>3504</v>
      </c>
      <c r="L9047">
        <v>429535.39953375771</v>
      </c>
      <c r="M9047" s="10" t="str">
        <f>Data[[#This Row],[schedule]]&amp;" | "&amp;Data[[#This Row],[section]]</f>
        <v>SCHEDULE 19: REPORT ON DEMAND FORECASTS | 19b: Aircraft Runway Movements</v>
      </c>
      <c r="N9047" s="10" t="str">
        <f t="shared" si="144"/>
        <v>SCHEDULE 19: REPORT ON DEMAND FORECASTS | 19b: Aircraft Runway Movements | Landings during year (total MCTOW in tonnes):Aircraft 3 tonnes or more but less than 30 tonnes MCTOW:</v>
      </c>
    </row>
    <row r="9048" spans="1:14" hidden="1">
      <c r="A9048" t="s">
        <v>1</v>
      </c>
      <c r="B9048">
        <v>2012</v>
      </c>
      <c r="C9048" t="s">
        <v>6</v>
      </c>
      <c r="D9048" t="s">
        <v>10</v>
      </c>
      <c r="E9048" t="s">
        <v>81</v>
      </c>
      <c r="F9048" t="s">
        <v>81</v>
      </c>
      <c r="G9048">
        <v>46</v>
      </c>
      <c r="H9048" t="s">
        <v>38</v>
      </c>
      <c r="I9048">
        <v>2018</v>
      </c>
      <c r="J9048" t="s">
        <v>91</v>
      </c>
      <c r="K9048" t="s">
        <v>3505</v>
      </c>
      <c r="L9048">
        <v>439961.32806191489</v>
      </c>
      <c r="M9048" s="10" t="str">
        <f>Data[[#This Row],[schedule]]&amp;" | "&amp;Data[[#This Row],[section]]</f>
        <v>SCHEDULE 19: REPORT ON DEMAND FORECASTS | 19b: Aircraft Runway Movements</v>
      </c>
      <c r="N9048" s="10" t="str">
        <f t="shared" si="144"/>
        <v>SCHEDULE 19: REPORT ON DEMAND FORECASTS | 19b: Aircraft Runway Movements | Landings during year (total MCTOW in tonnes):Aircraft 3 tonnes or more but less than 30 tonnes MCTOW:</v>
      </c>
    </row>
    <row r="9049" spans="1:14" hidden="1">
      <c r="A9049" t="s">
        <v>1</v>
      </c>
      <c r="B9049">
        <v>2012</v>
      </c>
      <c r="C9049" t="s">
        <v>6</v>
      </c>
      <c r="D9049" t="s">
        <v>10</v>
      </c>
      <c r="E9049" t="s">
        <v>81</v>
      </c>
      <c r="F9049" t="s">
        <v>81</v>
      </c>
      <c r="G9049">
        <v>46</v>
      </c>
      <c r="H9049" t="s">
        <v>38</v>
      </c>
      <c r="I9049">
        <v>2019</v>
      </c>
      <c r="J9049" t="s">
        <v>91</v>
      </c>
      <c r="K9049" t="s">
        <v>3506</v>
      </c>
      <c r="L9049">
        <v>450594.02888450632</v>
      </c>
      <c r="M9049" s="10" t="str">
        <f>Data[[#This Row],[schedule]]&amp;" | "&amp;Data[[#This Row],[section]]</f>
        <v>SCHEDULE 19: REPORT ON DEMAND FORECASTS | 19b: Aircraft Runway Movements</v>
      </c>
      <c r="N9049" s="10" t="str">
        <f t="shared" si="144"/>
        <v>SCHEDULE 19: REPORT ON DEMAND FORECASTS | 19b: Aircraft Runway Movements | Landings during year (total MCTOW in tonnes):Aircraft 3 tonnes or more but less than 30 tonnes MCTOW:</v>
      </c>
    </row>
    <row r="9050" spans="1:14" hidden="1">
      <c r="A9050" t="s">
        <v>1</v>
      </c>
      <c r="B9050">
        <v>2012</v>
      </c>
      <c r="C9050" t="s">
        <v>6</v>
      </c>
      <c r="D9050" t="s">
        <v>10</v>
      </c>
      <c r="E9050" t="s">
        <v>81</v>
      </c>
      <c r="F9050" t="s">
        <v>81</v>
      </c>
      <c r="G9050">
        <v>46</v>
      </c>
      <c r="H9050" t="s">
        <v>38</v>
      </c>
      <c r="I9050">
        <v>2020</v>
      </c>
      <c r="J9050" t="s">
        <v>91</v>
      </c>
      <c r="K9050" t="s">
        <v>3507</v>
      </c>
      <c r="L9050">
        <v>461437.85424802662</v>
      </c>
      <c r="M9050" s="10" t="str">
        <f>Data[[#This Row],[schedule]]&amp;" | "&amp;Data[[#This Row],[section]]</f>
        <v>SCHEDULE 19: REPORT ON DEMAND FORECASTS | 19b: Aircraft Runway Movements</v>
      </c>
      <c r="N9050" s="10" t="str">
        <f t="shared" si="144"/>
        <v>SCHEDULE 19: REPORT ON DEMAND FORECASTS | 19b: Aircraft Runway Movements | Landings during year (total MCTOW in tonnes):Aircraft 3 tonnes or more but less than 30 tonnes MCTOW:</v>
      </c>
    </row>
    <row r="9051" spans="1:14" hidden="1">
      <c r="A9051" t="s">
        <v>1</v>
      </c>
      <c r="B9051">
        <v>2012</v>
      </c>
      <c r="C9051" t="s">
        <v>6</v>
      </c>
      <c r="D9051" t="s">
        <v>10</v>
      </c>
      <c r="E9051" t="s">
        <v>81</v>
      </c>
      <c r="F9051" t="s">
        <v>81</v>
      </c>
      <c r="G9051">
        <v>46</v>
      </c>
      <c r="H9051" t="s">
        <v>38</v>
      </c>
      <c r="I9051">
        <v>2021</v>
      </c>
      <c r="J9051" t="s">
        <v>91</v>
      </c>
      <c r="K9051" t="s">
        <v>3508</v>
      </c>
      <c r="L9051">
        <v>472497.20568763278</v>
      </c>
      <c r="M9051" s="10" t="str">
        <f>Data[[#This Row],[schedule]]&amp;" | "&amp;Data[[#This Row],[section]]</f>
        <v>SCHEDULE 19: REPORT ON DEMAND FORECASTS | 19b: Aircraft Runway Movements</v>
      </c>
      <c r="N9051" s="10" t="str">
        <f t="shared" si="144"/>
        <v>SCHEDULE 19: REPORT ON DEMAND FORECASTS | 19b: Aircraft Runway Movements | Landings during year (total MCTOW in tonnes):Aircraft 3 tonnes or more but less than 30 tonnes MCTOW:</v>
      </c>
    </row>
    <row r="9052" spans="1:14" hidden="1">
      <c r="A9052" t="s">
        <v>1</v>
      </c>
      <c r="B9052">
        <v>2012</v>
      </c>
      <c r="C9052" t="s">
        <v>6</v>
      </c>
      <c r="D9052" t="s">
        <v>10</v>
      </c>
      <c r="E9052" t="s">
        <v>81</v>
      </c>
      <c r="F9052" t="s">
        <v>81</v>
      </c>
      <c r="G9052">
        <v>46</v>
      </c>
      <c r="H9052" t="s">
        <v>38</v>
      </c>
      <c r="I9052">
        <v>2022</v>
      </c>
      <c r="J9052" t="s">
        <v>91</v>
      </c>
      <c r="K9052" t="s">
        <v>3509</v>
      </c>
      <c r="L9052">
        <v>483776.53804754443</v>
      </c>
      <c r="M9052" s="10" t="str">
        <f>Data[[#This Row],[schedule]]&amp;" | "&amp;Data[[#This Row],[section]]</f>
        <v>SCHEDULE 19: REPORT ON DEMAND FORECASTS | 19b: Aircraft Runway Movements</v>
      </c>
      <c r="N9052" s="10" t="str">
        <f t="shared" si="144"/>
        <v>SCHEDULE 19: REPORT ON DEMAND FORECASTS | 19b: Aircraft Runway Movements | Landings during year (total MCTOW in tonnes):Aircraft 3 tonnes or more but less than 30 tonnes MCTOW:</v>
      </c>
    </row>
    <row r="9053" spans="1:14" hidden="1">
      <c r="A9053" t="s">
        <v>1</v>
      </c>
      <c r="B9053">
        <v>2012</v>
      </c>
      <c r="C9053" t="s">
        <v>6</v>
      </c>
      <c r="D9053" t="s">
        <v>10</v>
      </c>
      <c r="E9053" t="s">
        <v>81</v>
      </c>
      <c r="F9053" t="s">
        <v>81</v>
      </c>
      <c r="G9053">
        <v>47</v>
      </c>
      <c r="H9053" t="s">
        <v>39</v>
      </c>
      <c r="I9053">
        <v>2013</v>
      </c>
      <c r="J9053" t="s">
        <v>91</v>
      </c>
      <c r="K9053" t="s">
        <v>3510</v>
      </c>
      <c r="L9053">
        <v>9738.756043998681</v>
      </c>
      <c r="M9053" s="10" t="str">
        <f>Data[[#This Row],[schedule]]&amp;" | "&amp;Data[[#This Row],[section]]</f>
        <v>SCHEDULE 19: REPORT ON DEMAND FORECASTS | 19b: Aircraft Runway Movements</v>
      </c>
      <c r="N9053" s="10" t="str">
        <f t="shared" si="144"/>
        <v>SCHEDULE 19: REPORT ON DEMAND FORECASTS | 19b: Aircraft Runway Movements | Landings during year (total MCTOW in tonnes):Aircraft less than 3 tonnes MCTOW:</v>
      </c>
    </row>
    <row r="9054" spans="1:14" hidden="1">
      <c r="A9054" t="s">
        <v>1</v>
      </c>
      <c r="B9054">
        <v>2012</v>
      </c>
      <c r="C9054" t="s">
        <v>6</v>
      </c>
      <c r="D9054" t="s">
        <v>10</v>
      </c>
      <c r="E9054" t="s">
        <v>81</v>
      </c>
      <c r="F9054" t="s">
        <v>81</v>
      </c>
      <c r="G9054">
        <v>47</v>
      </c>
      <c r="H9054" t="s">
        <v>39</v>
      </c>
      <c r="I9054">
        <v>2014</v>
      </c>
      <c r="J9054" t="s">
        <v>91</v>
      </c>
      <c r="K9054" t="s">
        <v>3511</v>
      </c>
      <c r="L9054">
        <v>9766.9400534597171</v>
      </c>
      <c r="M9054" s="10" t="str">
        <f>Data[[#This Row],[schedule]]&amp;" | "&amp;Data[[#This Row],[section]]</f>
        <v>SCHEDULE 19: REPORT ON DEMAND FORECASTS | 19b: Aircraft Runway Movements</v>
      </c>
      <c r="N9054" s="10" t="str">
        <f t="shared" si="144"/>
        <v>SCHEDULE 19: REPORT ON DEMAND FORECASTS | 19b: Aircraft Runway Movements | Landings during year (total MCTOW in tonnes):Aircraft less than 3 tonnes MCTOW:</v>
      </c>
    </row>
    <row r="9055" spans="1:14" hidden="1">
      <c r="A9055" t="s">
        <v>1</v>
      </c>
      <c r="B9055">
        <v>2012</v>
      </c>
      <c r="C9055" t="s">
        <v>6</v>
      </c>
      <c r="D9055" t="s">
        <v>10</v>
      </c>
      <c r="E9055" t="s">
        <v>81</v>
      </c>
      <c r="F9055" t="s">
        <v>81</v>
      </c>
      <c r="G9055">
        <v>47</v>
      </c>
      <c r="H9055" t="s">
        <v>39</v>
      </c>
      <c r="I9055">
        <v>2015</v>
      </c>
      <c r="J9055" t="s">
        <v>91</v>
      </c>
      <c r="K9055" t="s">
        <v>3512</v>
      </c>
      <c r="L9055">
        <v>9798.089495872533</v>
      </c>
      <c r="M9055" s="10" t="str">
        <f>Data[[#This Row],[schedule]]&amp;" | "&amp;Data[[#This Row],[section]]</f>
        <v>SCHEDULE 19: REPORT ON DEMAND FORECASTS | 19b: Aircraft Runway Movements</v>
      </c>
      <c r="N9055" s="10" t="str">
        <f t="shared" si="144"/>
        <v>SCHEDULE 19: REPORT ON DEMAND FORECASTS | 19b: Aircraft Runway Movements | Landings during year (total MCTOW in tonnes):Aircraft less than 3 tonnes MCTOW:</v>
      </c>
    </row>
    <row r="9056" spans="1:14" hidden="1">
      <c r="A9056" t="s">
        <v>1</v>
      </c>
      <c r="B9056">
        <v>2012</v>
      </c>
      <c r="C9056" t="s">
        <v>6</v>
      </c>
      <c r="D9056" t="s">
        <v>10</v>
      </c>
      <c r="E9056" t="s">
        <v>81</v>
      </c>
      <c r="F9056" t="s">
        <v>81</v>
      </c>
      <c r="G9056">
        <v>47</v>
      </c>
      <c r="H9056" t="s">
        <v>39</v>
      </c>
      <c r="I9056">
        <v>2016</v>
      </c>
      <c r="J9056" t="s">
        <v>91</v>
      </c>
      <c r="K9056" t="s">
        <v>3513</v>
      </c>
      <c r="L9056">
        <v>9832.7478580463558</v>
      </c>
      <c r="M9056" s="10" t="str">
        <f>Data[[#This Row],[schedule]]&amp;" | "&amp;Data[[#This Row],[section]]</f>
        <v>SCHEDULE 19: REPORT ON DEMAND FORECASTS | 19b: Aircraft Runway Movements</v>
      </c>
      <c r="N9056" s="10" t="str">
        <f t="shared" si="144"/>
        <v>SCHEDULE 19: REPORT ON DEMAND FORECASTS | 19b: Aircraft Runway Movements | Landings during year (total MCTOW in tonnes):Aircraft less than 3 tonnes MCTOW:</v>
      </c>
    </row>
    <row r="9057" spans="1:14" hidden="1">
      <c r="A9057" t="s">
        <v>1</v>
      </c>
      <c r="B9057">
        <v>2012</v>
      </c>
      <c r="C9057" t="s">
        <v>6</v>
      </c>
      <c r="D9057" t="s">
        <v>10</v>
      </c>
      <c r="E9057" t="s">
        <v>81</v>
      </c>
      <c r="F9057" t="s">
        <v>81</v>
      </c>
      <c r="G9057">
        <v>47</v>
      </c>
      <c r="H9057" t="s">
        <v>39</v>
      </c>
      <c r="I9057">
        <v>2017</v>
      </c>
      <c r="J9057" t="s">
        <v>91</v>
      </c>
      <c r="K9057" t="s">
        <v>3514</v>
      </c>
      <c r="L9057">
        <v>9874.8120284146662</v>
      </c>
      <c r="M9057" s="10" t="str">
        <f>Data[[#This Row],[schedule]]&amp;" | "&amp;Data[[#This Row],[section]]</f>
        <v>SCHEDULE 19: REPORT ON DEMAND FORECASTS | 19b: Aircraft Runway Movements</v>
      </c>
      <c r="N9057" s="10" t="str">
        <f t="shared" si="144"/>
        <v>SCHEDULE 19: REPORT ON DEMAND FORECASTS | 19b: Aircraft Runway Movements | Landings during year (total MCTOW in tonnes):Aircraft less than 3 tonnes MCTOW:</v>
      </c>
    </row>
    <row r="9058" spans="1:14" hidden="1">
      <c r="A9058" t="s">
        <v>1</v>
      </c>
      <c r="B9058">
        <v>2012</v>
      </c>
      <c r="C9058" t="s">
        <v>6</v>
      </c>
      <c r="D9058" t="s">
        <v>10</v>
      </c>
      <c r="E9058" t="s">
        <v>81</v>
      </c>
      <c r="F9058" t="s">
        <v>81</v>
      </c>
      <c r="G9058">
        <v>47</v>
      </c>
      <c r="H9058" t="s">
        <v>39</v>
      </c>
      <c r="I9058">
        <v>2018</v>
      </c>
      <c r="J9058" t="s">
        <v>91</v>
      </c>
      <c r="K9058" t="s">
        <v>3515</v>
      </c>
      <c r="L9058">
        <v>9917.7092352926193</v>
      </c>
      <c r="M9058" s="10" t="str">
        <f>Data[[#This Row],[schedule]]&amp;" | "&amp;Data[[#This Row],[section]]</f>
        <v>SCHEDULE 19: REPORT ON DEMAND FORECASTS | 19b: Aircraft Runway Movements</v>
      </c>
      <c r="N9058" s="10" t="str">
        <f t="shared" si="144"/>
        <v>SCHEDULE 19: REPORT ON DEMAND FORECASTS | 19b: Aircraft Runway Movements | Landings during year (total MCTOW in tonnes):Aircraft less than 3 tonnes MCTOW:</v>
      </c>
    </row>
    <row r="9059" spans="1:14" hidden="1">
      <c r="A9059" t="s">
        <v>1</v>
      </c>
      <c r="B9059">
        <v>2012</v>
      </c>
      <c r="C9059" t="s">
        <v>6</v>
      </c>
      <c r="D9059" t="s">
        <v>10</v>
      </c>
      <c r="E9059" t="s">
        <v>81</v>
      </c>
      <c r="F9059" t="s">
        <v>81</v>
      </c>
      <c r="G9059">
        <v>47</v>
      </c>
      <c r="H9059" t="s">
        <v>39</v>
      </c>
      <c r="I9059">
        <v>2019</v>
      </c>
      <c r="J9059" t="s">
        <v>91</v>
      </c>
      <c r="K9059" t="s">
        <v>3516</v>
      </c>
      <c r="L9059">
        <v>9961.4572013012366</v>
      </c>
      <c r="M9059" s="10" t="str">
        <f>Data[[#This Row],[schedule]]&amp;" | "&amp;Data[[#This Row],[section]]</f>
        <v>SCHEDULE 19: REPORT ON DEMAND FORECASTS | 19b: Aircraft Runway Movements</v>
      </c>
      <c r="N9059" s="10" t="str">
        <f t="shared" si="144"/>
        <v>SCHEDULE 19: REPORT ON DEMAND FORECASTS | 19b: Aircraft Runway Movements | Landings during year (total MCTOW in tonnes):Aircraft less than 3 tonnes MCTOW:</v>
      </c>
    </row>
    <row r="9060" spans="1:14" hidden="1">
      <c r="A9060" t="s">
        <v>1</v>
      </c>
      <c r="B9060">
        <v>2012</v>
      </c>
      <c r="C9060" t="s">
        <v>6</v>
      </c>
      <c r="D9060" t="s">
        <v>10</v>
      </c>
      <c r="E9060" t="s">
        <v>81</v>
      </c>
      <c r="F9060" t="s">
        <v>81</v>
      </c>
      <c r="G9060">
        <v>47</v>
      </c>
      <c r="H9060" t="s">
        <v>39</v>
      </c>
      <c r="I9060">
        <v>2020</v>
      </c>
      <c r="J9060" t="s">
        <v>91</v>
      </c>
      <c r="K9060" t="s">
        <v>3517</v>
      </c>
      <c r="L9060">
        <v>10006.073833643481</v>
      </c>
      <c r="M9060" s="10" t="str">
        <f>Data[[#This Row],[schedule]]&amp;" | "&amp;Data[[#This Row],[section]]</f>
        <v>SCHEDULE 19: REPORT ON DEMAND FORECASTS | 19b: Aircraft Runway Movements</v>
      </c>
      <c r="N9060" s="10" t="str">
        <f t="shared" si="144"/>
        <v>SCHEDULE 19: REPORT ON DEMAND FORECASTS | 19b: Aircraft Runway Movements | Landings during year (total MCTOW in tonnes):Aircraft less than 3 tonnes MCTOW:</v>
      </c>
    </row>
    <row r="9061" spans="1:14" hidden="1">
      <c r="A9061" t="s">
        <v>1</v>
      </c>
      <c r="B9061">
        <v>2012</v>
      </c>
      <c r="C9061" t="s">
        <v>6</v>
      </c>
      <c r="D9061" t="s">
        <v>10</v>
      </c>
      <c r="E9061" t="s">
        <v>81</v>
      </c>
      <c r="F9061" t="s">
        <v>81</v>
      </c>
      <c r="G9061">
        <v>47</v>
      </c>
      <c r="H9061" t="s">
        <v>39</v>
      </c>
      <c r="I9061">
        <v>2021</v>
      </c>
      <c r="J9061" t="s">
        <v>91</v>
      </c>
      <c r="K9061" t="s">
        <v>3518</v>
      </c>
      <c r="L9061">
        <v>10051.577242319219</v>
      </c>
      <c r="M9061" s="10" t="str">
        <f>Data[[#This Row],[schedule]]&amp;" | "&amp;Data[[#This Row],[section]]</f>
        <v>SCHEDULE 19: REPORT ON DEMAND FORECASTS | 19b: Aircraft Runway Movements</v>
      </c>
      <c r="N9061" s="10" t="str">
        <f t="shared" si="144"/>
        <v>SCHEDULE 19: REPORT ON DEMAND FORECASTS | 19b: Aircraft Runway Movements | Landings during year (total MCTOW in tonnes):Aircraft less than 3 tonnes MCTOW:</v>
      </c>
    </row>
    <row r="9062" spans="1:14" hidden="1">
      <c r="A9062" t="s">
        <v>1</v>
      </c>
      <c r="B9062">
        <v>2012</v>
      </c>
      <c r="C9062" t="s">
        <v>6</v>
      </c>
      <c r="D9062" t="s">
        <v>10</v>
      </c>
      <c r="E9062" t="s">
        <v>81</v>
      </c>
      <c r="F9062" t="s">
        <v>81</v>
      </c>
      <c r="G9062">
        <v>47</v>
      </c>
      <c r="H9062" t="s">
        <v>39</v>
      </c>
      <c r="I9062">
        <v>2022</v>
      </c>
      <c r="J9062" t="s">
        <v>91</v>
      </c>
      <c r="K9062" t="s">
        <v>3519</v>
      </c>
      <c r="L9062">
        <v>10097.98575666704</v>
      </c>
      <c r="M9062" s="10" t="str">
        <f>Data[[#This Row],[schedule]]&amp;" | "&amp;Data[[#This Row],[section]]</f>
        <v>SCHEDULE 19: REPORT ON DEMAND FORECASTS | 19b: Aircraft Runway Movements</v>
      </c>
      <c r="N9062" s="10" t="str">
        <f t="shared" si="144"/>
        <v>SCHEDULE 19: REPORT ON DEMAND FORECASTS | 19b: Aircraft Runway Movements | Landings during year (total MCTOW in tonnes):Aircraft less than 3 tonnes MCTOW:</v>
      </c>
    </row>
    <row r="9063" spans="1:14" hidden="1">
      <c r="A9063" t="s">
        <v>1</v>
      </c>
      <c r="B9063">
        <v>2012</v>
      </c>
      <c r="C9063" t="s">
        <v>6</v>
      </c>
      <c r="D9063" t="s">
        <v>10</v>
      </c>
      <c r="E9063" t="s">
        <v>81</v>
      </c>
      <c r="F9063" t="s">
        <v>81</v>
      </c>
      <c r="G9063">
        <v>48</v>
      </c>
      <c r="H9063" t="s">
        <v>40</v>
      </c>
      <c r="I9063">
        <v>2013</v>
      </c>
      <c r="J9063" t="s">
        <v>91</v>
      </c>
      <c r="K9063" t="s">
        <v>3520</v>
      </c>
      <c r="L9063">
        <v>1508539.508582128</v>
      </c>
      <c r="M9063" s="10" t="str">
        <f>Data[[#This Row],[schedule]]&amp;" | "&amp;Data[[#This Row],[section]]</f>
        <v>SCHEDULE 19: REPORT ON DEMAND FORECASTS | 19b: Aircraft Runway Movements</v>
      </c>
      <c r="N9063" s="10" t="str">
        <f t="shared" si="144"/>
        <v>SCHEDULE 19: REPORT ON DEMAND FORECASTS | 19b: Aircraft Runway Movements | Landings during year (total MCTOW in tonnes):Total:</v>
      </c>
    </row>
    <row r="9064" spans="1:14" hidden="1">
      <c r="A9064" t="s">
        <v>1</v>
      </c>
      <c r="B9064">
        <v>2012</v>
      </c>
      <c r="C9064" t="s">
        <v>6</v>
      </c>
      <c r="D9064" t="s">
        <v>10</v>
      </c>
      <c r="E9064" t="s">
        <v>81</v>
      </c>
      <c r="F9064" t="s">
        <v>81</v>
      </c>
      <c r="G9064">
        <v>48</v>
      </c>
      <c r="H9064" t="s">
        <v>40</v>
      </c>
      <c r="I9064">
        <v>2014</v>
      </c>
      <c r="J9064" t="s">
        <v>91</v>
      </c>
      <c r="K9064" t="s">
        <v>3521</v>
      </c>
      <c r="L9064">
        <v>1571724.7972108659</v>
      </c>
      <c r="M9064" s="10" t="str">
        <f>Data[[#This Row],[schedule]]&amp;" | "&amp;Data[[#This Row],[section]]</f>
        <v>SCHEDULE 19: REPORT ON DEMAND FORECASTS | 19b: Aircraft Runway Movements</v>
      </c>
      <c r="N9064" s="10" t="str">
        <f t="shared" si="144"/>
        <v>SCHEDULE 19: REPORT ON DEMAND FORECASTS | 19b: Aircraft Runway Movements | Landings during year (total MCTOW in tonnes):Total:</v>
      </c>
    </row>
    <row r="9065" spans="1:14" hidden="1">
      <c r="A9065" t="s">
        <v>1</v>
      </c>
      <c r="B9065">
        <v>2012</v>
      </c>
      <c r="C9065" t="s">
        <v>6</v>
      </c>
      <c r="D9065" t="s">
        <v>10</v>
      </c>
      <c r="E9065" t="s">
        <v>81</v>
      </c>
      <c r="F9065" t="s">
        <v>81</v>
      </c>
      <c r="G9065">
        <v>48</v>
      </c>
      <c r="H9065" t="s">
        <v>40</v>
      </c>
      <c r="I9065">
        <v>2015</v>
      </c>
      <c r="J9065" t="s">
        <v>91</v>
      </c>
      <c r="K9065" t="s">
        <v>3522</v>
      </c>
      <c r="L9065">
        <v>1644044.8016493139</v>
      </c>
      <c r="M9065" s="10" t="str">
        <f>Data[[#This Row],[schedule]]&amp;" | "&amp;Data[[#This Row],[section]]</f>
        <v>SCHEDULE 19: REPORT ON DEMAND FORECASTS | 19b: Aircraft Runway Movements</v>
      </c>
      <c r="N9065" s="10" t="str">
        <f t="shared" si="144"/>
        <v>SCHEDULE 19: REPORT ON DEMAND FORECASTS | 19b: Aircraft Runway Movements | Landings during year (total MCTOW in tonnes):Total:</v>
      </c>
    </row>
    <row r="9066" spans="1:14" hidden="1">
      <c r="A9066" t="s">
        <v>1</v>
      </c>
      <c r="B9066">
        <v>2012</v>
      </c>
      <c r="C9066" t="s">
        <v>6</v>
      </c>
      <c r="D9066" t="s">
        <v>10</v>
      </c>
      <c r="E9066" t="s">
        <v>81</v>
      </c>
      <c r="F9066" t="s">
        <v>81</v>
      </c>
      <c r="G9066">
        <v>48</v>
      </c>
      <c r="H9066" t="s">
        <v>40</v>
      </c>
      <c r="I9066">
        <v>2016</v>
      </c>
      <c r="J9066" t="s">
        <v>91</v>
      </c>
      <c r="K9066" t="s">
        <v>3523</v>
      </c>
      <c r="L9066">
        <v>1694501.2131340699</v>
      </c>
      <c r="M9066" s="10" t="str">
        <f>Data[[#This Row],[schedule]]&amp;" | "&amp;Data[[#This Row],[section]]</f>
        <v>SCHEDULE 19: REPORT ON DEMAND FORECASTS | 19b: Aircraft Runway Movements</v>
      </c>
      <c r="N9066" s="10" t="str">
        <f t="shared" si="144"/>
        <v>SCHEDULE 19: REPORT ON DEMAND FORECASTS | 19b: Aircraft Runway Movements | Landings during year (total MCTOW in tonnes):Total:</v>
      </c>
    </row>
    <row r="9067" spans="1:14" hidden="1">
      <c r="A9067" t="s">
        <v>1</v>
      </c>
      <c r="B9067">
        <v>2012</v>
      </c>
      <c r="C9067" t="s">
        <v>6</v>
      </c>
      <c r="D9067" t="s">
        <v>10</v>
      </c>
      <c r="E9067" t="s">
        <v>81</v>
      </c>
      <c r="F9067" t="s">
        <v>81</v>
      </c>
      <c r="G9067">
        <v>48</v>
      </c>
      <c r="H9067" t="s">
        <v>40</v>
      </c>
      <c r="I9067">
        <v>2017</v>
      </c>
      <c r="J9067" t="s">
        <v>91</v>
      </c>
      <c r="K9067" t="s">
        <v>3524</v>
      </c>
      <c r="L9067">
        <v>1746586.5700171629</v>
      </c>
      <c r="M9067" s="10" t="str">
        <f>Data[[#This Row],[schedule]]&amp;" | "&amp;Data[[#This Row],[section]]</f>
        <v>SCHEDULE 19: REPORT ON DEMAND FORECASTS | 19b: Aircraft Runway Movements</v>
      </c>
      <c r="N9067" s="10" t="str">
        <f t="shared" si="144"/>
        <v>SCHEDULE 19: REPORT ON DEMAND FORECASTS | 19b: Aircraft Runway Movements | Landings during year (total MCTOW in tonnes):Total:</v>
      </c>
    </row>
    <row r="9068" spans="1:14" hidden="1">
      <c r="A9068" t="s">
        <v>1</v>
      </c>
      <c r="B9068">
        <v>2012</v>
      </c>
      <c r="C9068" t="s">
        <v>6</v>
      </c>
      <c r="D9068" t="s">
        <v>10</v>
      </c>
      <c r="E9068" t="s">
        <v>81</v>
      </c>
      <c r="F9068" t="s">
        <v>81</v>
      </c>
      <c r="G9068">
        <v>48</v>
      </c>
      <c r="H9068" t="s">
        <v>40</v>
      </c>
      <c r="I9068">
        <v>2018</v>
      </c>
      <c r="J9068" t="s">
        <v>91</v>
      </c>
      <c r="K9068" t="s">
        <v>3525</v>
      </c>
      <c r="L9068">
        <v>1804824.681186433</v>
      </c>
      <c r="M9068" s="10" t="str">
        <f>Data[[#This Row],[schedule]]&amp;" | "&amp;Data[[#This Row],[section]]</f>
        <v>SCHEDULE 19: REPORT ON DEMAND FORECASTS | 19b: Aircraft Runway Movements</v>
      </c>
      <c r="N9068" s="10" t="str">
        <f t="shared" si="144"/>
        <v>SCHEDULE 19: REPORT ON DEMAND FORECASTS | 19b: Aircraft Runway Movements | Landings during year (total MCTOW in tonnes):Total:</v>
      </c>
    </row>
    <row r="9069" spans="1:14" hidden="1">
      <c r="A9069" t="s">
        <v>1</v>
      </c>
      <c r="B9069">
        <v>2012</v>
      </c>
      <c r="C9069" t="s">
        <v>6</v>
      </c>
      <c r="D9069" t="s">
        <v>10</v>
      </c>
      <c r="E9069" t="s">
        <v>81</v>
      </c>
      <c r="F9069" t="s">
        <v>81</v>
      </c>
      <c r="G9069">
        <v>48</v>
      </c>
      <c r="H9069" t="s">
        <v>40</v>
      </c>
      <c r="I9069">
        <v>2019</v>
      </c>
      <c r="J9069" t="s">
        <v>91</v>
      </c>
      <c r="K9069" t="s">
        <v>3526</v>
      </c>
      <c r="L9069">
        <v>1859817.722724447</v>
      </c>
      <c r="M9069" s="10" t="str">
        <f>Data[[#This Row],[schedule]]&amp;" | "&amp;Data[[#This Row],[section]]</f>
        <v>SCHEDULE 19: REPORT ON DEMAND FORECASTS | 19b: Aircraft Runway Movements</v>
      </c>
      <c r="N9069" s="10" t="str">
        <f t="shared" si="144"/>
        <v>SCHEDULE 19: REPORT ON DEMAND FORECASTS | 19b: Aircraft Runway Movements | Landings during year (total MCTOW in tonnes):Total:</v>
      </c>
    </row>
    <row r="9070" spans="1:14" hidden="1">
      <c r="A9070" t="s">
        <v>1</v>
      </c>
      <c r="B9070">
        <v>2012</v>
      </c>
      <c r="C9070" t="s">
        <v>6</v>
      </c>
      <c r="D9070" t="s">
        <v>10</v>
      </c>
      <c r="E9070" t="s">
        <v>81</v>
      </c>
      <c r="F9070" t="s">
        <v>81</v>
      </c>
      <c r="G9070">
        <v>48</v>
      </c>
      <c r="H9070" t="s">
        <v>40</v>
      </c>
      <c r="I9070">
        <v>2020</v>
      </c>
      <c r="J9070" t="s">
        <v>91</v>
      </c>
      <c r="K9070" t="s">
        <v>3527</v>
      </c>
      <c r="L9070">
        <v>1912132.228188517</v>
      </c>
      <c r="M9070" s="10" t="str">
        <f>Data[[#This Row],[schedule]]&amp;" | "&amp;Data[[#This Row],[section]]</f>
        <v>SCHEDULE 19: REPORT ON DEMAND FORECASTS | 19b: Aircraft Runway Movements</v>
      </c>
      <c r="N9070" s="10" t="str">
        <f t="shared" si="144"/>
        <v>SCHEDULE 19: REPORT ON DEMAND FORECASTS | 19b: Aircraft Runway Movements | Landings during year (total MCTOW in tonnes):Total:</v>
      </c>
    </row>
    <row r="9071" spans="1:14" hidden="1">
      <c r="A9071" t="s">
        <v>1</v>
      </c>
      <c r="B9071">
        <v>2012</v>
      </c>
      <c r="C9071" t="s">
        <v>6</v>
      </c>
      <c r="D9071" t="s">
        <v>10</v>
      </c>
      <c r="E9071" t="s">
        <v>81</v>
      </c>
      <c r="F9071" t="s">
        <v>81</v>
      </c>
      <c r="G9071">
        <v>48</v>
      </c>
      <c r="H9071" t="s">
        <v>40</v>
      </c>
      <c r="I9071">
        <v>2021</v>
      </c>
      <c r="J9071" t="s">
        <v>91</v>
      </c>
      <c r="K9071" t="s">
        <v>3528</v>
      </c>
      <c r="L9071">
        <v>1997099.3875561019</v>
      </c>
      <c r="M9071" s="10" t="str">
        <f>Data[[#This Row],[schedule]]&amp;" | "&amp;Data[[#This Row],[section]]</f>
        <v>SCHEDULE 19: REPORT ON DEMAND FORECASTS | 19b: Aircraft Runway Movements</v>
      </c>
      <c r="N9071" s="10" t="str">
        <f t="shared" si="144"/>
        <v>SCHEDULE 19: REPORT ON DEMAND FORECASTS | 19b: Aircraft Runway Movements | Landings during year (total MCTOW in tonnes):Total:</v>
      </c>
    </row>
    <row r="9072" spans="1:14" hidden="1">
      <c r="A9072" t="s">
        <v>1</v>
      </c>
      <c r="B9072">
        <v>2012</v>
      </c>
      <c r="C9072" t="s">
        <v>6</v>
      </c>
      <c r="D9072" t="s">
        <v>10</v>
      </c>
      <c r="E9072" t="s">
        <v>81</v>
      </c>
      <c r="F9072" t="s">
        <v>81</v>
      </c>
      <c r="G9072">
        <v>48</v>
      </c>
      <c r="H9072" t="s">
        <v>40</v>
      </c>
      <c r="I9072">
        <v>2022</v>
      </c>
      <c r="J9072" t="s">
        <v>91</v>
      </c>
      <c r="K9072" t="s">
        <v>3529</v>
      </c>
      <c r="L9072">
        <v>2049603.739288169</v>
      </c>
      <c r="M9072" s="10" t="str">
        <f>Data[[#This Row],[schedule]]&amp;" | "&amp;Data[[#This Row],[section]]</f>
        <v>SCHEDULE 19: REPORT ON DEMAND FORECASTS | 19b: Aircraft Runway Movements</v>
      </c>
      <c r="N9072" s="10" t="str">
        <f t="shared" si="144"/>
        <v>SCHEDULE 19: REPORT ON DEMAND FORECASTS | 19b: Aircraft Runway Movements | Landings during year (total MCTOW in tonnes):Total:</v>
      </c>
    </row>
    <row r="9073" spans="1:14" hidden="1">
      <c r="A9073" t="s">
        <v>1</v>
      </c>
      <c r="B9073">
        <v>2012</v>
      </c>
      <c r="C9073" t="s">
        <v>6</v>
      </c>
      <c r="D9073" t="s">
        <v>10</v>
      </c>
      <c r="E9073" t="s">
        <v>81</v>
      </c>
      <c r="F9073" t="s">
        <v>81</v>
      </c>
      <c r="G9073">
        <v>50</v>
      </c>
      <c r="H9073" t="s">
        <v>41</v>
      </c>
      <c r="I9073">
        <v>2013</v>
      </c>
      <c r="J9073" t="s">
        <v>91</v>
      </c>
      <c r="K9073" t="s">
        <v>3530</v>
      </c>
      <c r="L9073">
        <v>2864.6665083039229</v>
      </c>
      <c r="M9073" s="10" t="str">
        <f>Data[[#This Row],[schedule]]&amp;" | "&amp;Data[[#This Row],[section]]</f>
        <v>SCHEDULE 19: REPORT ON DEMAND FORECASTS | 19b: Aircraft Runway Movements</v>
      </c>
      <c r="N9073" s="10" t="str">
        <f t="shared" si="144"/>
        <v>SCHEDULE 19: REPORT ON DEMAND FORECASTS | 19b: Aircraft Runway Movements | Landings during year (total number of
aircraft):Air passenger services—international:</v>
      </c>
    </row>
    <row r="9074" spans="1:14" hidden="1">
      <c r="A9074" t="s">
        <v>1</v>
      </c>
      <c r="B9074">
        <v>2012</v>
      </c>
      <c r="C9074" t="s">
        <v>6</v>
      </c>
      <c r="D9074" t="s">
        <v>10</v>
      </c>
      <c r="E9074" t="s">
        <v>81</v>
      </c>
      <c r="F9074" t="s">
        <v>81</v>
      </c>
      <c r="G9074">
        <v>50</v>
      </c>
      <c r="H9074" t="s">
        <v>41</v>
      </c>
      <c r="I9074">
        <v>2014</v>
      </c>
      <c r="J9074" t="s">
        <v>91</v>
      </c>
      <c r="K9074" t="s">
        <v>3531</v>
      </c>
      <c r="L9074">
        <v>2940.6898811610649</v>
      </c>
      <c r="M9074" s="10" t="str">
        <f>Data[[#This Row],[schedule]]&amp;" | "&amp;Data[[#This Row],[section]]</f>
        <v>SCHEDULE 19: REPORT ON DEMAND FORECASTS | 19b: Aircraft Runway Movements</v>
      </c>
      <c r="N9074" s="10" t="str">
        <f t="shared" si="144"/>
        <v>SCHEDULE 19: REPORT ON DEMAND FORECASTS | 19b: Aircraft Runway Movements | Landings during year (total number of
aircraft):Air passenger services—international:</v>
      </c>
    </row>
    <row r="9075" spans="1:14" hidden="1">
      <c r="A9075" t="s">
        <v>1</v>
      </c>
      <c r="B9075">
        <v>2012</v>
      </c>
      <c r="C9075" t="s">
        <v>6</v>
      </c>
      <c r="D9075" t="s">
        <v>10</v>
      </c>
      <c r="E9075" t="s">
        <v>81</v>
      </c>
      <c r="F9075" t="s">
        <v>81</v>
      </c>
      <c r="G9075">
        <v>50</v>
      </c>
      <c r="H9075" t="s">
        <v>41</v>
      </c>
      <c r="I9075">
        <v>2015</v>
      </c>
      <c r="J9075" t="s">
        <v>91</v>
      </c>
      <c r="K9075" t="s">
        <v>3532</v>
      </c>
      <c r="L9075">
        <v>3089.5748850340819</v>
      </c>
      <c r="M9075" s="10" t="str">
        <f>Data[[#This Row],[schedule]]&amp;" | "&amp;Data[[#This Row],[section]]</f>
        <v>SCHEDULE 19: REPORT ON DEMAND FORECASTS | 19b: Aircraft Runway Movements</v>
      </c>
      <c r="N9075" s="10" t="str">
        <f t="shared" si="144"/>
        <v>SCHEDULE 19: REPORT ON DEMAND FORECASTS | 19b: Aircraft Runway Movements | Landings during year (total number of
aircraft):Air passenger services—international:</v>
      </c>
    </row>
    <row r="9076" spans="1:14" hidden="1">
      <c r="A9076" t="s">
        <v>1</v>
      </c>
      <c r="B9076">
        <v>2012</v>
      </c>
      <c r="C9076" t="s">
        <v>6</v>
      </c>
      <c r="D9076" t="s">
        <v>10</v>
      </c>
      <c r="E9076" t="s">
        <v>81</v>
      </c>
      <c r="F9076" t="s">
        <v>81</v>
      </c>
      <c r="G9076">
        <v>50</v>
      </c>
      <c r="H9076" t="s">
        <v>41</v>
      </c>
      <c r="I9076">
        <v>2016</v>
      </c>
      <c r="J9076" t="s">
        <v>91</v>
      </c>
      <c r="K9076" t="s">
        <v>3533</v>
      </c>
      <c r="L9076">
        <v>3225.4452182577961</v>
      </c>
      <c r="M9076" s="10" t="str">
        <f>Data[[#This Row],[schedule]]&amp;" | "&amp;Data[[#This Row],[section]]</f>
        <v>SCHEDULE 19: REPORT ON DEMAND FORECASTS | 19b: Aircraft Runway Movements</v>
      </c>
      <c r="N9076" s="10" t="str">
        <f t="shared" si="144"/>
        <v>SCHEDULE 19: REPORT ON DEMAND FORECASTS | 19b: Aircraft Runway Movements | Landings during year (total number of
aircraft):Air passenger services—international:</v>
      </c>
    </row>
    <row r="9077" spans="1:14" hidden="1">
      <c r="A9077" t="s">
        <v>1</v>
      </c>
      <c r="B9077">
        <v>2012</v>
      </c>
      <c r="C9077" t="s">
        <v>6</v>
      </c>
      <c r="D9077" t="s">
        <v>10</v>
      </c>
      <c r="E9077" t="s">
        <v>81</v>
      </c>
      <c r="F9077" t="s">
        <v>81</v>
      </c>
      <c r="G9077">
        <v>50</v>
      </c>
      <c r="H9077" t="s">
        <v>41</v>
      </c>
      <c r="I9077">
        <v>2017</v>
      </c>
      <c r="J9077" t="s">
        <v>91</v>
      </c>
      <c r="K9077" t="s">
        <v>3534</v>
      </c>
      <c r="L9077">
        <v>3294.4333694550942</v>
      </c>
      <c r="M9077" s="10" t="str">
        <f>Data[[#This Row],[schedule]]&amp;" | "&amp;Data[[#This Row],[section]]</f>
        <v>SCHEDULE 19: REPORT ON DEMAND FORECASTS | 19b: Aircraft Runway Movements</v>
      </c>
      <c r="N9077" s="10" t="str">
        <f t="shared" si="144"/>
        <v>SCHEDULE 19: REPORT ON DEMAND FORECASTS | 19b: Aircraft Runway Movements | Landings during year (total number of
aircraft):Air passenger services—international:</v>
      </c>
    </row>
    <row r="9078" spans="1:14" hidden="1">
      <c r="A9078" t="s">
        <v>1</v>
      </c>
      <c r="B9078">
        <v>2012</v>
      </c>
      <c r="C9078" t="s">
        <v>6</v>
      </c>
      <c r="D9078" t="s">
        <v>10</v>
      </c>
      <c r="E9078" t="s">
        <v>81</v>
      </c>
      <c r="F9078" t="s">
        <v>81</v>
      </c>
      <c r="G9078">
        <v>50</v>
      </c>
      <c r="H9078" t="s">
        <v>41</v>
      </c>
      <c r="I9078">
        <v>2018</v>
      </c>
      <c r="J9078" t="s">
        <v>91</v>
      </c>
      <c r="K9078" t="s">
        <v>3535</v>
      </c>
      <c r="L9078">
        <v>3569.8116356149899</v>
      </c>
      <c r="M9078" s="10" t="str">
        <f>Data[[#This Row],[schedule]]&amp;" | "&amp;Data[[#This Row],[section]]</f>
        <v>SCHEDULE 19: REPORT ON DEMAND FORECASTS | 19b: Aircraft Runway Movements</v>
      </c>
      <c r="N9078" s="10" t="str">
        <f t="shared" si="144"/>
        <v>SCHEDULE 19: REPORT ON DEMAND FORECASTS | 19b: Aircraft Runway Movements | Landings during year (total number of
aircraft):Air passenger services—international:</v>
      </c>
    </row>
    <row r="9079" spans="1:14" hidden="1">
      <c r="A9079" t="s">
        <v>1</v>
      </c>
      <c r="B9079">
        <v>2012</v>
      </c>
      <c r="C9079" t="s">
        <v>6</v>
      </c>
      <c r="D9079" t="s">
        <v>10</v>
      </c>
      <c r="E9079" t="s">
        <v>81</v>
      </c>
      <c r="F9079" t="s">
        <v>81</v>
      </c>
      <c r="G9079">
        <v>50</v>
      </c>
      <c r="H9079" t="s">
        <v>41</v>
      </c>
      <c r="I9079">
        <v>2019</v>
      </c>
      <c r="J9079" t="s">
        <v>91</v>
      </c>
      <c r="K9079" t="s">
        <v>3536</v>
      </c>
      <c r="L9079">
        <v>3797.0481116487749</v>
      </c>
      <c r="M9079" s="10" t="str">
        <f>Data[[#This Row],[schedule]]&amp;" | "&amp;Data[[#This Row],[section]]</f>
        <v>SCHEDULE 19: REPORT ON DEMAND FORECASTS | 19b: Aircraft Runway Movements</v>
      </c>
      <c r="N9079" s="10" t="str">
        <f t="shared" si="144"/>
        <v>SCHEDULE 19: REPORT ON DEMAND FORECASTS | 19b: Aircraft Runway Movements | Landings during year (total number of
aircraft):Air passenger services—international:</v>
      </c>
    </row>
    <row r="9080" spans="1:14" hidden="1">
      <c r="A9080" t="s">
        <v>1</v>
      </c>
      <c r="B9080">
        <v>2012</v>
      </c>
      <c r="C9080" t="s">
        <v>6</v>
      </c>
      <c r="D9080" t="s">
        <v>10</v>
      </c>
      <c r="E9080" t="s">
        <v>81</v>
      </c>
      <c r="F9080" t="s">
        <v>81</v>
      </c>
      <c r="G9080">
        <v>50</v>
      </c>
      <c r="H9080" t="s">
        <v>41</v>
      </c>
      <c r="I9080">
        <v>2020</v>
      </c>
      <c r="J9080" t="s">
        <v>91</v>
      </c>
      <c r="K9080" t="s">
        <v>3537</v>
      </c>
      <c r="L9080">
        <v>3982.863289217808</v>
      </c>
      <c r="M9080" s="10" t="str">
        <f>Data[[#This Row],[schedule]]&amp;" | "&amp;Data[[#This Row],[section]]</f>
        <v>SCHEDULE 19: REPORT ON DEMAND FORECASTS | 19b: Aircraft Runway Movements</v>
      </c>
      <c r="N9080" s="10" t="str">
        <f t="shared" si="144"/>
        <v>SCHEDULE 19: REPORT ON DEMAND FORECASTS | 19b: Aircraft Runway Movements | Landings during year (total number of
aircraft):Air passenger services—international:</v>
      </c>
    </row>
    <row r="9081" spans="1:14" hidden="1">
      <c r="A9081" t="s">
        <v>1</v>
      </c>
      <c r="B9081">
        <v>2012</v>
      </c>
      <c r="C9081" t="s">
        <v>6</v>
      </c>
      <c r="D9081" t="s">
        <v>10</v>
      </c>
      <c r="E9081" t="s">
        <v>81</v>
      </c>
      <c r="F9081" t="s">
        <v>81</v>
      </c>
      <c r="G9081">
        <v>50</v>
      </c>
      <c r="H9081" t="s">
        <v>41</v>
      </c>
      <c r="I9081">
        <v>2021</v>
      </c>
      <c r="J9081" t="s">
        <v>91</v>
      </c>
      <c r="K9081" t="s">
        <v>3538</v>
      </c>
      <c r="L9081">
        <v>4193.7803416420511</v>
      </c>
      <c r="M9081" s="10" t="str">
        <f>Data[[#This Row],[schedule]]&amp;" | "&amp;Data[[#This Row],[section]]</f>
        <v>SCHEDULE 19: REPORT ON DEMAND FORECASTS | 19b: Aircraft Runway Movements</v>
      </c>
      <c r="N9081" s="10" t="str">
        <f t="shared" si="144"/>
        <v>SCHEDULE 19: REPORT ON DEMAND FORECASTS | 19b: Aircraft Runway Movements | Landings during year (total number of
aircraft):Air passenger services—international:</v>
      </c>
    </row>
    <row r="9082" spans="1:14" hidden="1">
      <c r="A9082" t="s">
        <v>1</v>
      </c>
      <c r="B9082">
        <v>2012</v>
      </c>
      <c r="C9082" t="s">
        <v>6</v>
      </c>
      <c r="D9082" t="s">
        <v>10</v>
      </c>
      <c r="E9082" t="s">
        <v>81</v>
      </c>
      <c r="F9082" t="s">
        <v>81</v>
      </c>
      <c r="G9082">
        <v>50</v>
      </c>
      <c r="H9082" t="s">
        <v>41</v>
      </c>
      <c r="I9082">
        <v>2022</v>
      </c>
      <c r="J9082" t="s">
        <v>91</v>
      </c>
      <c r="K9082" t="s">
        <v>3539</v>
      </c>
      <c r="L9082">
        <v>4350.2089130706227</v>
      </c>
      <c r="M9082" s="10" t="str">
        <f>Data[[#This Row],[schedule]]&amp;" | "&amp;Data[[#This Row],[section]]</f>
        <v>SCHEDULE 19: REPORT ON DEMAND FORECASTS | 19b: Aircraft Runway Movements</v>
      </c>
      <c r="N9082" s="10" t="str">
        <f t="shared" si="144"/>
        <v>SCHEDULE 19: REPORT ON DEMAND FORECASTS | 19b: Aircraft Runway Movements | Landings during year (total number of
aircraft):Air passenger services—international:</v>
      </c>
    </row>
    <row r="9083" spans="1:14" hidden="1">
      <c r="A9083" t="s">
        <v>1</v>
      </c>
      <c r="B9083">
        <v>2012</v>
      </c>
      <c r="C9083" t="s">
        <v>6</v>
      </c>
      <c r="D9083" t="s">
        <v>10</v>
      </c>
      <c r="E9083" t="s">
        <v>81</v>
      </c>
      <c r="F9083" t="s">
        <v>81</v>
      </c>
      <c r="G9083">
        <v>51</v>
      </c>
      <c r="H9083" t="s">
        <v>42</v>
      </c>
      <c r="I9083">
        <v>2013</v>
      </c>
      <c r="J9083" t="s">
        <v>91</v>
      </c>
      <c r="K9083" t="s">
        <v>3540</v>
      </c>
      <c r="L9083">
        <v>41196.763524872556</v>
      </c>
      <c r="M9083" s="10" t="str">
        <f>Data[[#This Row],[schedule]]&amp;" | "&amp;Data[[#This Row],[section]]</f>
        <v>SCHEDULE 19: REPORT ON DEMAND FORECASTS | 19b: Aircraft Runway Movements</v>
      </c>
      <c r="N9083" s="10" t="str">
        <f t="shared" si="144"/>
        <v>SCHEDULE 19: REPORT ON DEMAND FORECASTS | 19b: Aircraft Runway Movements | Landings during year (total number of
aircraft):Air passenger services—domestic:</v>
      </c>
    </row>
    <row r="9084" spans="1:14" hidden="1">
      <c r="A9084" t="s">
        <v>1</v>
      </c>
      <c r="B9084">
        <v>2012</v>
      </c>
      <c r="C9084" t="s">
        <v>6</v>
      </c>
      <c r="D9084" t="s">
        <v>10</v>
      </c>
      <c r="E9084" t="s">
        <v>81</v>
      </c>
      <c r="F9084" t="s">
        <v>81</v>
      </c>
      <c r="G9084">
        <v>51</v>
      </c>
      <c r="H9084" t="s">
        <v>42</v>
      </c>
      <c r="I9084">
        <v>2014</v>
      </c>
      <c r="J9084" t="s">
        <v>91</v>
      </c>
      <c r="K9084" t="s">
        <v>3541</v>
      </c>
      <c r="L9084">
        <v>41908.540181407072</v>
      </c>
      <c r="M9084" s="10" t="str">
        <f>Data[[#This Row],[schedule]]&amp;" | "&amp;Data[[#This Row],[section]]</f>
        <v>SCHEDULE 19: REPORT ON DEMAND FORECASTS | 19b: Aircraft Runway Movements</v>
      </c>
      <c r="N9084" s="10" t="str">
        <f t="shared" si="144"/>
        <v>SCHEDULE 19: REPORT ON DEMAND FORECASTS | 19b: Aircraft Runway Movements | Landings during year (total number of
aircraft):Air passenger services—domestic:</v>
      </c>
    </row>
    <row r="9085" spans="1:14" hidden="1">
      <c r="A9085" t="s">
        <v>1</v>
      </c>
      <c r="B9085">
        <v>2012</v>
      </c>
      <c r="C9085" t="s">
        <v>6</v>
      </c>
      <c r="D9085" t="s">
        <v>10</v>
      </c>
      <c r="E9085" t="s">
        <v>81</v>
      </c>
      <c r="F9085" t="s">
        <v>81</v>
      </c>
      <c r="G9085">
        <v>51</v>
      </c>
      <c r="H9085" t="s">
        <v>42</v>
      </c>
      <c r="I9085">
        <v>2015</v>
      </c>
      <c r="J9085" t="s">
        <v>91</v>
      </c>
      <c r="K9085" t="s">
        <v>3542</v>
      </c>
      <c r="L9085">
        <v>42695.207742108811</v>
      </c>
      <c r="M9085" s="10" t="str">
        <f>Data[[#This Row],[schedule]]&amp;" | "&amp;Data[[#This Row],[section]]</f>
        <v>SCHEDULE 19: REPORT ON DEMAND FORECASTS | 19b: Aircraft Runway Movements</v>
      </c>
      <c r="N9085" s="10" t="str">
        <f t="shared" si="144"/>
        <v>SCHEDULE 19: REPORT ON DEMAND FORECASTS | 19b: Aircraft Runway Movements | Landings during year (total number of
aircraft):Air passenger services—domestic:</v>
      </c>
    </row>
    <row r="9086" spans="1:14" hidden="1">
      <c r="A9086" t="s">
        <v>1</v>
      </c>
      <c r="B9086">
        <v>2012</v>
      </c>
      <c r="C9086" t="s">
        <v>6</v>
      </c>
      <c r="D9086" t="s">
        <v>10</v>
      </c>
      <c r="E9086" t="s">
        <v>81</v>
      </c>
      <c r="F9086" t="s">
        <v>81</v>
      </c>
      <c r="G9086">
        <v>51</v>
      </c>
      <c r="H9086" t="s">
        <v>42</v>
      </c>
      <c r="I9086">
        <v>2016</v>
      </c>
      <c r="J9086" t="s">
        <v>91</v>
      </c>
      <c r="K9086" t="s">
        <v>3543</v>
      </c>
      <c r="L9086">
        <v>43570.491763821527</v>
      </c>
      <c r="M9086" s="10" t="str">
        <f>Data[[#This Row],[schedule]]&amp;" | "&amp;Data[[#This Row],[section]]</f>
        <v>SCHEDULE 19: REPORT ON DEMAND FORECASTS | 19b: Aircraft Runway Movements</v>
      </c>
      <c r="N9086" s="10" t="str">
        <f t="shared" si="144"/>
        <v>SCHEDULE 19: REPORT ON DEMAND FORECASTS | 19b: Aircraft Runway Movements | Landings during year (total number of
aircraft):Air passenger services—domestic:</v>
      </c>
    </row>
    <row r="9087" spans="1:14" hidden="1">
      <c r="A9087" t="s">
        <v>1</v>
      </c>
      <c r="B9087">
        <v>2012</v>
      </c>
      <c r="C9087" t="s">
        <v>6</v>
      </c>
      <c r="D9087" t="s">
        <v>10</v>
      </c>
      <c r="E9087" t="s">
        <v>81</v>
      </c>
      <c r="F9087" t="s">
        <v>81</v>
      </c>
      <c r="G9087">
        <v>51</v>
      </c>
      <c r="H9087" t="s">
        <v>42</v>
      </c>
      <c r="I9087">
        <v>2017</v>
      </c>
      <c r="J9087" t="s">
        <v>91</v>
      </c>
      <c r="K9087" t="s">
        <v>3544</v>
      </c>
      <c r="L9087">
        <v>44632.806711808102</v>
      </c>
      <c r="M9087" s="10" t="str">
        <f>Data[[#This Row],[schedule]]&amp;" | "&amp;Data[[#This Row],[section]]</f>
        <v>SCHEDULE 19: REPORT ON DEMAND FORECASTS | 19b: Aircraft Runway Movements</v>
      </c>
      <c r="N9087" s="10" t="str">
        <f t="shared" si="144"/>
        <v>SCHEDULE 19: REPORT ON DEMAND FORECASTS | 19b: Aircraft Runway Movements | Landings during year (total number of
aircraft):Air passenger services—domestic:</v>
      </c>
    </row>
    <row r="9088" spans="1:14" hidden="1">
      <c r="A9088" t="s">
        <v>1</v>
      </c>
      <c r="B9088">
        <v>2012</v>
      </c>
      <c r="C9088" t="s">
        <v>6</v>
      </c>
      <c r="D9088" t="s">
        <v>10</v>
      </c>
      <c r="E9088" t="s">
        <v>81</v>
      </c>
      <c r="F9088" t="s">
        <v>81</v>
      </c>
      <c r="G9088">
        <v>51</v>
      </c>
      <c r="H9088" t="s">
        <v>42</v>
      </c>
      <c r="I9088">
        <v>2018</v>
      </c>
      <c r="J9088" t="s">
        <v>91</v>
      </c>
      <c r="K9088" t="s">
        <v>3545</v>
      </c>
      <c r="L9088">
        <v>45716.159686425497</v>
      </c>
      <c r="M9088" s="10" t="str">
        <f>Data[[#This Row],[schedule]]&amp;" | "&amp;Data[[#This Row],[section]]</f>
        <v>SCHEDULE 19: REPORT ON DEMAND FORECASTS | 19b: Aircraft Runway Movements</v>
      </c>
      <c r="N9088" s="10" t="str">
        <f t="shared" si="144"/>
        <v>SCHEDULE 19: REPORT ON DEMAND FORECASTS | 19b: Aircraft Runway Movements | Landings during year (total number of
aircraft):Air passenger services—domestic:</v>
      </c>
    </row>
    <row r="9089" spans="1:14" hidden="1">
      <c r="A9089" t="s">
        <v>1</v>
      </c>
      <c r="B9089">
        <v>2012</v>
      </c>
      <c r="C9089" t="s">
        <v>6</v>
      </c>
      <c r="D9089" t="s">
        <v>10</v>
      </c>
      <c r="E9089" t="s">
        <v>81</v>
      </c>
      <c r="F9089" t="s">
        <v>81</v>
      </c>
      <c r="G9089">
        <v>51</v>
      </c>
      <c r="H9089" t="s">
        <v>42</v>
      </c>
      <c r="I9089">
        <v>2019</v>
      </c>
      <c r="J9089" t="s">
        <v>91</v>
      </c>
      <c r="K9089" t="s">
        <v>3546</v>
      </c>
      <c r="L9089">
        <v>46820.998265863484</v>
      </c>
      <c r="M9089" s="10" t="str">
        <f>Data[[#This Row],[schedule]]&amp;" | "&amp;Data[[#This Row],[section]]</f>
        <v>SCHEDULE 19: REPORT ON DEMAND FORECASTS | 19b: Aircraft Runway Movements</v>
      </c>
      <c r="N9089" s="10" t="str">
        <f t="shared" si="144"/>
        <v>SCHEDULE 19: REPORT ON DEMAND FORECASTS | 19b: Aircraft Runway Movements | Landings during year (total number of
aircraft):Air passenger services—domestic:</v>
      </c>
    </row>
    <row r="9090" spans="1:14" hidden="1">
      <c r="A9090" t="s">
        <v>1</v>
      </c>
      <c r="B9090">
        <v>2012</v>
      </c>
      <c r="C9090" t="s">
        <v>6</v>
      </c>
      <c r="D9090" t="s">
        <v>10</v>
      </c>
      <c r="E9090" t="s">
        <v>81</v>
      </c>
      <c r="F9090" t="s">
        <v>81</v>
      </c>
      <c r="G9090">
        <v>51</v>
      </c>
      <c r="H9090" t="s">
        <v>42</v>
      </c>
      <c r="I9090">
        <v>2020</v>
      </c>
      <c r="J9090" t="s">
        <v>91</v>
      </c>
      <c r="K9090" t="s">
        <v>3547</v>
      </c>
      <c r="L9090">
        <v>47947.774689860089</v>
      </c>
      <c r="M9090" s="10" t="str">
        <f>Data[[#This Row],[schedule]]&amp;" | "&amp;Data[[#This Row],[section]]</f>
        <v>SCHEDULE 19: REPORT ON DEMAND FORECASTS | 19b: Aircraft Runway Movements</v>
      </c>
      <c r="N9090" s="10" t="str">
        <f t="shared" si="144"/>
        <v>SCHEDULE 19: REPORT ON DEMAND FORECASTS | 19b: Aircraft Runway Movements | Landings during year (total number of
aircraft):Air passenger services—domestic:</v>
      </c>
    </row>
    <row r="9091" spans="1:14" hidden="1">
      <c r="A9091" t="s">
        <v>1</v>
      </c>
      <c r="B9091">
        <v>2012</v>
      </c>
      <c r="C9091" t="s">
        <v>6</v>
      </c>
      <c r="D9091" t="s">
        <v>10</v>
      </c>
      <c r="E9091" t="s">
        <v>81</v>
      </c>
      <c r="F9091" t="s">
        <v>81</v>
      </c>
      <c r="G9091">
        <v>51</v>
      </c>
      <c r="H9091" t="s">
        <v>42</v>
      </c>
      <c r="I9091">
        <v>2021</v>
      </c>
      <c r="J9091" t="s">
        <v>91</v>
      </c>
      <c r="K9091" t="s">
        <v>3548</v>
      </c>
      <c r="L9091">
        <v>49096.946319713403</v>
      </c>
      <c r="M9091" s="10" t="str">
        <f>Data[[#This Row],[schedule]]&amp;" | "&amp;Data[[#This Row],[section]]</f>
        <v>SCHEDULE 19: REPORT ON DEMAND FORECASTS | 19b: Aircraft Runway Movements</v>
      </c>
      <c r="N9091" s="10" t="str">
        <f t="shared" si="144"/>
        <v>SCHEDULE 19: REPORT ON DEMAND FORECASTS | 19b: Aircraft Runway Movements | Landings during year (total number of
aircraft):Air passenger services—domestic:</v>
      </c>
    </row>
    <row r="9092" spans="1:14" hidden="1">
      <c r="A9092" t="s">
        <v>1</v>
      </c>
      <c r="B9092">
        <v>2012</v>
      </c>
      <c r="C9092" t="s">
        <v>6</v>
      </c>
      <c r="D9092" t="s">
        <v>10</v>
      </c>
      <c r="E9092" t="s">
        <v>81</v>
      </c>
      <c r="F9092" t="s">
        <v>81</v>
      </c>
      <c r="G9092">
        <v>51</v>
      </c>
      <c r="H9092" t="s">
        <v>42</v>
      </c>
      <c r="I9092">
        <v>2022</v>
      </c>
      <c r="J9092" t="s">
        <v>91</v>
      </c>
      <c r="K9092" t="s">
        <v>3549</v>
      </c>
      <c r="L9092">
        <v>50268.976056039282</v>
      </c>
      <c r="M9092" s="10" t="str">
        <f>Data[[#This Row],[schedule]]&amp;" | "&amp;Data[[#This Row],[section]]</f>
        <v>SCHEDULE 19: REPORT ON DEMAND FORECASTS | 19b: Aircraft Runway Movements</v>
      </c>
      <c r="N9092" s="10" t="str">
        <f t="shared" si="144"/>
        <v>SCHEDULE 19: REPORT ON DEMAND FORECASTS | 19b: Aircraft Runway Movements | Landings during year (total number of
aircraft):Air passenger services—domestic:</v>
      </c>
    </row>
    <row r="9093" spans="1:14" hidden="1">
      <c r="A9093" t="s">
        <v>1</v>
      </c>
      <c r="B9093">
        <v>2012</v>
      </c>
      <c r="C9093" t="s">
        <v>6</v>
      </c>
      <c r="D9093" t="s">
        <v>10</v>
      </c>
      <c r="E9093" t="s">
        <v>81</v>
      </c>
      <c r="F9093" t="s">
        <v>81</v>
      </c>
      <c r="G9093">
        <v>52</v>
      </c>
      <c r="H9093" t="s">
        <v>43</v>
      </c>
      <c r="I9093">
        <v>2013</v>
      </c>
      <c r="J9093" t="s">
        <v>91</v>
      </c>
      <c r="K9093" t="s">
        <v>3550</v>
      </c>
      <c r="L9093">
        <v>5405</v>
      </c>
      <c r="M9093" s="10" t="str">
        <f>Data[[#This Row],[schedule]]&amp;" | "&amp;Data[[#This Row],[section]]</f>
        <v>SCHEDULE 19: REPORT ON DEMAND FORECASTS | 19b: Aircraft Runway Movements</v>
      </c>
      <c r="N9093" s="10" t="str">
        <f t="shared" si="144"/>
        <v>SCHEDULE 19: REPORT ON DEMAND FORECASTS | 19b: Aircraft Runway Movements | Landings during year (total number of
aircraft):Other aircraft:</v>
      </c>
    </row>
    <row r="9094" spans="1:14" hidden="1">
      <c r="A9094" t="s">
        <v>1</v>
      </c>
      <c r="B9094">
        <v>2012</v>
      </c>
      <c r="C9094" t="s">
        <v>6</v>
      </c>
      <c r="D9094" t="s">
        <v>10</v>
      </c>
      <c r="E9094" t="s">
        <v>81</v>
      </c>
      <c r="F9094" t="s">
        <v>81</v>
      </c>
      <c r="G9094">
        <v>52</v>
      </c>
      <c r="H9094" t="s">
        <v>43</v>
      </c>
      <c r="I9094">
        <v>2014</v>
      </c>
      <c r="J9094" t="s">
        <v>91</v>
      </c>
      <c r="K9094" t="s">
        <v>3550</v>
      </c>
      <c r="L9094">
        <v>5405</v>
      </c>
      <c r="M9094" s="10" t="str">
        <f>Data[[#This Row],[schedule]]&amp;" | "&amp;Data[[#This Row],[section]]</f>
        <v>SCHEDULE 19: REPORT ON DEMAND FORECASTS | 19b: Aircraft Runway Movements</v>
      </c>
      <c r="N9094" s="10" t="str">
        <f t="shared" si="144"/>
        <v>SCHEDULE 19: REPORT ON DEMAND FORECASTS | 19b: Aircraft Runway Movements | Landings during year (total number of
aircraft):Other aircraft:</v>
      </c>
    </row>
    <row r="9095" spans="1:14" hidden="1">
      <c r="A9095" t="s">
        <v>1</v>
      </c>
      <c r="B9095">
        <v>2012</v>
      </c>
      <c r="C9095" t="s">
        <v>6</v>
      </c>
      <c r="D9095" t="s">
        <v>10</v>
      </c>
      <c r="E9095" t="s">
        <v>81</v>
      </c>
      <c r="F9095" t="s">
        <v>81</v>
      </c>
      <c r="G9095">
        <v>52</v>
      </c>
      <c r="H9095" t="s">
        <v>43</v>
      </c>
      <c r="I9095">
        <v>2015</v>
      </c>
      <c r="J9095" t="s">
        <v>91</v>
      </c>
      <c r="K9095" t="s">
        <v>3550</v>
      </c>
      <c r="L9095">
        <v>5405</v>
      </c>
      <c r="M9095" s="10" t="str">
        <f>Data[[#This Row],[schedule]]&amp;" | "&amp;Data[[#This Row],[section]]</f>
        <v>SCHEDULE 19: REPORT ON DEMAND FORECASTS | 19b: Aircraft Runway Movements</v>
      </c>
      <c r="N9095" s="10" t="str">
        <f t="shared" si="144"/>
        <v>SCHEDULE 19: REPORT ON DEMAND FORECASTS | 19b: Aircraft Runway Movements | Landings during year (total number of
aircraft):Other aircraft:</v>
      </c>
    </row>
    <row r="9096" spans="1:14" hidden="1">
      <c r="A9096" t="s">
        <v>1</v>
      </c>
      <c r="B9096">
        <v>2012</v>
      </c>
      <c r="C9096" t="s">
        <v>6</v>
      </c>
      <c r="D9096" t="s">
        <v>10</v>
      </c>
      <c r="E9096" t="s">
        <v>81</v>
      </c>
      <c r="F9096" t="s">
        <v>81</v>
      </c>
      <c r="G9096">
        <v>52</v>
      </c>
      <c r="H9096" t="s">
        <v>43</v>
      </c>
      <c r="I9096">
        <v>2016</v>
      </c>
      <c r="J9096" t="s">
        <v>91</v>
      </c>
      <c r="K9096" t="s">
        <v>3550</v>
      </c>
      <c r="L9096">
        <v>5405</v>
      </c>
      <c r="M9096" s="10" t="str">
        <f>Data[[#This Row],[schedule]]&amp;" | "&amp;Data[[#This Row],[section]]</f>
        <v>SCHEDULE 19: REPORT ON DEMAND FORECASTS | 19b: Aircraft Runway Movements</v>
      </c>
      <c r="N9096" s="10" t="str">
        <f t="shared" si="144"/>
        <v>SCHEDULE 19: REPORT ON DEMAND FORECASTS | 19b: Aircraft Runway Movements | Landings during year (total number of
aircraft):Other aircraft:</v>
      </c>
    </row>
    <row r="9097" spans="1:14" hidden="1">
      <c r="A9097" t="s">
        <v>1</v>
      </c>
      <c r="B9097">
        <v>2012</v>
      </c>
      <c r="C9097" t="s">
        <v>6</v>
      </c>
      <c r="D9097" t="s">
        <v>10</v>
      </c>
      <c r="E9097" t="s">
        <v>81</v>
      </c>
      <c r="F9097" t="s">
        <v>81</v>
      </c>
      <c r="G9097">
        <v>52</v>
      </c>
      <c r="H9097" t="s">
        <v>43</v>
      </c>
      <c r="I9097">
        <v>2017</v>
      </c>
      <c r="J9097" t="s">
        <v>91</v>
      </c>
      <c r="K9097" t="s">
        <v>3550</v>
      </c>
      <c r="L9097">
        <v>5405</v>
      </c>
      <c r="M9097" s="10" t="str">
        <f>Data[[#This Row],[schedule]]&amp;" | "&amp;Data[[#This Row],[section]]</f>
        <v>SCHEDULE 19: REPORT ON DEMAND FORECASTS | 19b: Aircraft Runway Movements</v>
      </c>
      <c r="N9097" s="10" t="str">
        <f t="shared" si="144"/>
        <v>SCHEDULE 19: REPORT ON DEMAND FORECASTS | 19b: Aircraft Runway Movements | Landings during year (total number of
aircraft):Other aircraft:</v>
      </c>
    </row>
    <row r="9098" spans="1:14" hidden="1">
      <c r="A9098" t="s">
        <v>1</v>
      </c>
      <c r="B9098">
        <v>2012</v>
      </c>
      <c r="C9098" t="s">
        <v>6</v>
      </c>
      <c r="D9098" t="s">
        <v>10</v>
      </c>
      <c r="E9098" t="s">
        <v>81</v>
      </c>
      <c r="F9098" t="s">
        <v>81</v>
      </c>
      <c r="G9098">
        <v>52</v>
      </c>
      <c r="H9098" t="s">
        <v>43</v>
      </c>
      <c r="I9098">
        <v>2018</v>
      </c>
      <c r="J9098" t="s">
        <v>91</v>
      </c>
      <c r="K9098" t="s">
        <v>3550</v>
      </c>
      <c r="L9098">
        <v>5405</v>
      </c>
      <c r="M9098" s="10" t="str">
        <f>Data[[#This Row],[schedule]]&amp;" | "&amp;Data[[#This Row],[section]]</f>
        <v>SCHEDULE 19: REPORT ON DEMAND FORECASTS | 19b: Aircraft Runway Movements</v>
      </c>
      <c r="N9098" s="10" t="str">
        <f t="shared" si="144"/>
        <v>SCHEDULE 19: REPORT ON DEMAND FORECASTS | 19b: Aircraft Runway Movements | Landings during year (total number of
aircraft):Other aircraft:</v>
      </c>
    </row>
    <row r="9099" spans="1:14" hidden="1">
      <c r="A9099" t="s">
        <v>1</v>
      </c>
      <c r="B9099">
        <v>2012</v>
      </c>
      <c r="C9099" t="s">
        <v>6</v>
      </c>
      <c r="D9099" t="s">
        <v>10</v>
      </c>
      <c r="E9099" t="s">
        <v>81</v>
      </c>
      <c r="F9099" t="s">
        <v>81</v>
      </c>
      <c r="G9099">
        <v>52</v>
      </c>
      <c r="H9099" t="s">
        <v>43</v>
      </c>
      <c r="I9099">
        <v>2019</v>
      </c>
      <c r="J9099" t="s">
        <v>91</v>
      </c>
      <c r="K9099" t="s">
        <v>3550</v>
      </c>
      <c r="L9099">
        <v>5405</v>
      </c>
      <c r="M9099" s="10" t="str">
        <f>Data[[#This Row],[schedule]]&amp;" | "&amp;Data[[#This Row],[section]]</f>
        <v>SCHEDULE 19: REPORT ON DEMAND FORECASTS | 19b: Aircraft Runway Movements</v>
      </c>
      <c r="N9099" s="10" t="str">
        <f t="shared" si="144"/>
        <v>SCHEDULE 19: REPORT ON DEMAND FORECASTS | 19b: Aircraft Runway Movements | Landings during year (total number of
aircraft):Other aircraft:</v>
      </c>
    </row>
    <row r="9100" spans="1:14" hidden="1">
      <c r="A9100" t="s">
        <v>1</v>
      </c>
      <c r="B9100">
        <v>2012</v>
      </c>
      <c r="C9100" t="s">
        <v>6</v>
      </c>
      <c r="D9100" t="s">
        <v>10</v>
      </c>
      <c r="E9100" t="s">
        <v>81</v>
      </c>
      <c r="F9100" t="s">
        <v>81</v>
      </c>
      <c r="G9100">
        <v>52</v>
      </c>
      <c r="H9100" t="s">
        <v>43</v>
      </c>
      <c r="I9100">
        <v>2020</v>
      </c>
      <c r="J9100" t="s">
        <v>91</v>
      </c>
      <c r="K9100" t="s">
        <v>3550</v>
      </c>
      <c r="L9100">
        <v>5405</v>
      </c>
      <c r="M9100" s="10" t="str">
        <f>Data[[#This Row],[schedule]]&amp;" | "&amp;Data[[#This Row],[section]]</f>
        <v>SCHEDULE 19: REPORT ON DEMAND FORECASTS | 19b: Aircraft Runway Movements</v>
      </c>
      <c r="N9100" s="10" t="str">
        <f t="shared" si="144"/>
        <v>SCHEDULE 19: REPORT ON DEMAND FORECASTS | 19b: Aircraft Runway Movements | Landings during year (total number of
aircraft):Other aircraft:</v>
      </c>
    </row>
    <row r="9101" spans="1:14" hidden="1">
      <c r="A9101" t="s">
        <v>1</v>
      </c>
      <c r="B9101">
        <v>2012</v>
      </c>
      <c r="C9101" t="s">
        <v>6</v>
      </c>
      <c r="D9101" t="s">
        <v>10</v>
      </c>
      <c r="E9101" t="s">
        <v>81</v>
      </c>
      <c r="F9101" t="s">
        <v>81</v>
      </c>
      <c r="G9101">
        <v>52</v>
      </c>
      <c r="H9101" t="s">
        <v>43</v>
      </c>
      <c r="I9101">
        <v>2021</v>
      </c>
      <c r="J9101" t="s">
        <v>91</v>
      </c>
      <c r="K9101" t="s">
        <v>3550</v>
      </c>
      <c r="L9101">
        <v>5405</v>
      </c>
      <c r="M9101" s="10" t="str">
        <f>Data[[#This Row],[schedule]]&amp;" | "&amp;Data[[#This Row],[section]]</f>
        <v>SCHEDULE 19: REPORT ON DEMAND FORECASTS | 19b: Aircraft Runway Movements</v>
      </c>
      <c r="N9101" s="10" t="str">
        <f t="shared" si="144"/>
        <v>SCHEDULE 19: REPORT ON DEMAND FORECASTS | 19b: Aircraft Runway Movements | Landings during year (total number of
aircraft):Other aircraft:</v>
      </c>
    </row>
    <row r="9102" spans="1:14" hidden="1">
      <c r="A9102" t="s">
        <v>1</v>
      </c>
      <c r="B9102">
        <v>2012</v>
      </c>
      <c r="C9102" t="s">
        <v>6</v>
      </c>
      <c r="D9102" t="s">
        <v>10</v>
      </c>
      <c r="E9102" t="s">
        <v>81</v>
      </c>
      <c r="F9102" t="s">
        <v>81</v>
      </c>
      <c r="G9102">
        <v>52</v>
      </c>
      <c r="H9102" t="s">
        <v>43</v>
      </c>
      <c r="I9102">
        <v>2022</v>
      </c>
      <c r="J9102" t="s">
        <v>91</v>
      </c>
      <c r="K9102" t="s">
        <v>3550</v>
      </c>
      <c r="L9102">
        <v>5405</v>
      </c>
      <c r="M9102" s="10" t="str">
        <f>Data[[#This Row],[schedule]]&amp;" | "&amp;Data[[#This Row],[section]]</f>
        <v>SCHEDULE 19: REPORT ON DEMAND FORECASTS | 19b: Aircraft Runway Movements</v>
      </c>
      <c r="N9102" s="10" t="str">
        <f t="shared" si="144"/>
        <v>SCHEDULE 19: REPORT ON DEMAND FORECASTS | 19b: Aircraft Runway Movements | Landings during year (total number of
aircraft):Other aircraft:</v>
      </c>
    </row>
    <row r="9103" spans="1:14" hidden="1">
      <c r="A9103" t="s">
        <v>1</v>
      </c>
      <c r="B9103">
        <v>2012</v>
      </c>
      <c r="C9103" t="s">
        <v>6</v>
      </c>
      <c r="D9103" t="s">
        <v>10</v>
      </c>
      <c r="E9103" t="s">
        <v>81</v>
      </c>
      <c r="F9103" t="s">
        <v>81</v>
      </c>
      <c r="G9103">
        <v>54</v>
      </c>
      <c r="H9103" t="s">
        <v>44</v>
      </c>
      <c r="I9103">
        <v>2013</v>
      </c>
      <c r="J9103" t="s">
        <v>91</v>
      </c>
      <c r="K9103" t="s">
        <v>3551</v>
      </c>
      <c r="L9103">
        <v>213582.2200943022</v>
      </c>
      <c r="M9103" s="10" t="str">
        <f>Data[[#This Row],[schedule]]&amp;" | "&amp;Data[[#This Row],[section]]</f>
        <v>SCHEDULE 19: REPORT ON DEMAND FORECASTS | 19b: Aircraft Runway Movements</v>
      </c>
      <c r="N9103" s="10" t="str">
        <f t="shared" si="144"/>
        <v>SCHEDULE 19: REPORT ON DEMAND FORECASTS | 19b: Aircraft Runway Movements | Landings during year (total MCTOW in tonnes):Air passenger services—international:</v>
      </c>
    </row>
    <row r="9104" spans="1:14" hidden="1">
      <c r="A9104" t="s">
        <v>1</v>
      </c>
      <c r="B9104">
        <v>2012</v>
      </c>
      <c r="C9104" t="s">
        <v>6</v>
      </c>
      <c r="D9104" t="s">
        <v>10</v>
      </c>
      <c r="E9104" t="s">
        <v>81</v>
      </c>
      <c r="F9104" t="s">
        <v>81</v>
      </c>
      <c r="G9104">
        <v>54</v>
      </c>
      <c r="H9104" t="s">
        <v>44</v>
      </c>
      <c r="I9104">
        <v>2014</v>
      </c>
      <c r="J9104" t="s">
        <v>91</v>
      </c>
      <c r="K9104" t="s">
        <v>3552</v>
      </c>
      <c r="L9104">
        <v>219852.58194078499</v>
      </c>
      <c r="M9104" s="10" t="str">
        <f>Data[[#This Row],[schedule]]&amp;" | "&amp;Data[[#This Row],[section]]</f>
        <v>SCHEDULE 19: REPORT ON DEMAND FORECASTS | 19b: Aircraft Runway Movements</v>
      </c>
      <c r="N9104" s="10" t="str">
        <f t="shared" si="144"/>
        <v>SCHEDULE 19: REPORT ON DEMAND FORECASTS | 19b: Aircraft Runway Movements | Landings during year (total MCTOW in tonnes):Air passenger services—international:</v>
      </c>
    </row>
    <row r="9105" spans="1:14" hidden="1">
      <c r="A9105" t="s">
        <v>1</v>
      </c>
      <c r="B9105">
        <v>2012</v>
      </c>
      <c r="C9105" t="s">
        <v>6</v>
      </c>
      <c r="D9105" t="s">
        <v>10</v>
      </c>
      <c r="E9105" t="s">
        <v>81</v>
      </c>
      <c r="F9105" t="s">
        <v>81</v>
      </c>
      <c r="G9105">
        <v>54</v>
      </c>
      <c r="H9105" t="s">
        <v>44</v>
      </c>
      <c r="I9105">
        <v>2015</v>
      </c>
      <c r="J9105" t="s">
        <v>91</v>
      </c>
      <c r="K9105" t="s">
        <v>3553</v>
      </c>
      <c r="L9105">
        <v>231616.30424532021</v>
      </c>
      <c r="M9105" s="10" t="str">
        <f>Data[[#This Row],[schedule]]&amp;" | "&amp;Data[[#This Row],[section]]</f>
        <v>SCHEDULE 19: REPORT ON DEMAND FORECASTS | 19b: Aircraft Runway Movements</v>
      </c>
      <c r="N9105" s="10" t="str">
        <f t="shared" si="144"/>
        <v>SCHEDULE 19: REPORT ON DEMAND FORECASTS | 19b: Aircraft Runway Movements | Landings during year (total MCTOW in tonnes):Air passenger services—international:</v>
      </c>
    </row>
    <row r="9106" spans="1:14" hidden="1">
      <c r="A9106" t="s">
        <v>1</v>
      </c>
      <c r="B9106">
        <v>2012</v>
      </c>
      <c r="C9106" t="s">
        <v>6</v>
      </c>
      <c r="D9106" t="s">
        <v>10</v>
      </c>
      <c r="E9106" t="s">
        <v>81</v>
      </c>
      <c r="F9106" t="s">
        <v>81</v>
      </c>
      <c r="G9106">
        <v>54</v>
      </c>
      <c r="H9106" t="s">
        <v>44</v>
      </c>
      <c r="I9106">
        <v>2016</v>
      </c>
      <c r="J9106" t="s">
        <v>91</v>
      </c>
      <c r="K9106" t="s">
        <v>3554</v>
      </c>
      <c r="L9106">
        <v>253283.07409610201</v>
      </c>
      <c r="M9106" s="10" t="str">
        <f>Data[[#This Row],[schedule]]&amp;" | "&amp;Data[[#This Row],[section]]</f>
        <v>SCHEDULE 19: REPORT ON DEMAND FORECASTS | 19b: Aircraft Runway Movements</v>
      </c>
      <c r="N9106" s="10" t="str">
        <f t="shared" si="144"/>
        <v>SCHEDULE 19: REPORT ON DEMAND FORECASTS | 19b: Aircraft Runway Movements | Landings during year (total MCTOW in tonnes):Air passenger services—international:</v>
      </c>
    </row>
    <row r="9107" spans="1:14" hidden="1">
      <c r="A9107" t="s">
        <v>1</v>
      </c>
      <c r="B9107">
        <v>2012</v>
      </c>
      <c r="C9107" t="s">
        <v>6</v>
      </c>
      <c r="D9107" t="s">
        <v>10</v>
      </c>
      <c r="E9107" t="s">
        <v>81</v>
      </c>
      <c r="F9107" t="s">
        <v>81</v>
      </c>
      <c r="G9107">
        <v>54</v>
      </c>
      <c r="H9107" t="s">
        <v>44</v>
      </c>
      <c r="I9107">
        <v>2017</v>
      </c>
      <c r="J9107" t="s">
        <v>91</v>
      </c>
      <c r="K9107" t="s">
        <v>3555</v>
      </c>
      <c r="L9107">
        <v>270427.01094150048</v>
      </c>
      <c r="M9107" s="10" t="str">
        <f>Data[[#This Row],[schedule]]&amp;" | "&amp;Data[[#This Row],[section]]</f>
        <v>SCHEDULE 19: REPORT ON DEMAND FORECASTS | 19b: Aircraft Runway Movements</v>
      </c>
      <c r="N9107" s="10" t="str">
        <f t="shared" si="144"/>
        <v>SCHEDULE 19: REPORT ON DEMAND FORECASTS | 19b: Aircraft Runway Movements | Landings during year (total MCTOW in tonnes):Air passenger services—international:</v>
      </c>
    </row>
    <row r="9108" spans="1:14" hidden="1">
      <c r="A9108" t="s">
        <v>1</v>
      </c>
      <c r="B9108">
        <v>2012</v>
      </c>
      <c r="C9108" t="s">
        <v>6</v>
      </c>
      <c r="D9108" t="s">
        <v>10</v>
      </c>
      <c r="E9108" t="s">
        <v>81</v>
      </c>
      <c r="F9108" t="s">
        <v>81</v>
      </c>
      <c r="G9108">
        <v>54</v>
      </c>
      <c r="H9108" t="s">
        <v>44</v>
      </c>
      <c r="I9108">
        <v>2018</v>
      </c>
      <c r="J9108" t="s">
        <v>91</v>
      </c>
      <c r="K9108" t="s">
        <v>3556</v>
      </c>
      <c r="L9108">
        <v>293031.72411807667</v>
      </c>
      <c r="M9108" s="10" t="str">
        <f>Data[[#This Row],[schedule]]&amp;" | "&amp;Data[[#This Row],[section]]</f>
        <v>SCHEDULE 19: REPORT ON DEMAND FORECASTS | 19b: Aircraft Runway Movements</v>
      </c>
      <c r="N9108" s="10" t="str">
        <f t="shared" si="144"/>
        <v>SCHEDULE 19: REPORT ON DEMAND FORECASTS | 19b: Aircraft Runway Movements | Landings during year (total MCTOW in tonnes):Air passenger services—international:</v>
      </c>
    </row>
    <row r="9109" spans="1:14" hidden="1">
      <c r="A9109" t="s">
        <v>1</v>
      </c>
      <c r="B9109">
        <v>2012</v>
      </c>
      <c r="C9109" t="s">
        <v>6</v>
      </c>
      <c r="D9109" t="s">
        <v>10</v>
      </c>
      <c r="E9109" t="s">
        <v>81</v>
      </c>
      <c r="F9109" t="s">
        <v>81</v>
      </c>
      <c r="G9109">
        <v>54</v>
      </c>
      <c r="H9109" t="s">
        <v>44</v>
      </c>
      <c r="I9109">
        <v>2019</v>
      </c>
      <c r="J9109" t="s">
        <v>91</v>
      </c>
      <c r="K9109" t="s">
        <v>3557</v>
      </c>
      <c r="L9109">
        <v>311684.66806906043</v>
      </c>
      <c r="M9109" s="10" t="str">
        <f>Data[[#This Row],[schedule]]&amp;" | "&amp;Data[[#This Row],[section]]</f>
        <v>SCHEDULE 19: REPORT ON DEMAND FORECASTS | 19b: Aircraft Runway Movements</v>
      </c>
      <c r="N9109" s="10" t="str">
        <f t="shared" ref="N9109:N9172" si="145">SUBSTITUTE(SUBSTITUTE(SUBSTITUTE(C9109&amp;" | "&amp;D9109&amp;" | "&amp;E9109&amp;" | "&amp;F9109&amp;" | "&amp;H9109," |  |  | "," | ")," |  |  | "," | ")," |  | "," | ")</f>
        <v>SCHEDULE 19: REPORT ON DEMAND FORECASTS | 19b: Aircraft Runway Movements | Landings during year (total MCTOW in tonnes):Air passenger services—international:</v>
      </c>
    </row>
    <row r="9110" spans="1:14" hidden="1">
      <c r="A9110" t="s">
        <v>1</v>
      </c>
      <c r="B9110">
        <v>2012</v>
      </c>
      <c r="C9110" t="s">
        <v>6</v>
      </c>
      <c r="D9110" t="s">
        <v>10</v>
      </c>
      <c r="E9110" t="s">
        <v>81</v>
      </c>
      <c r="F9110" t="s">
        <v>81</v>
      </c>
      <c r="G9110">
        <v>54</v>
      </c>
      <c r="H9110" t="s">
        <v>44</v>
      </c>
      <c r="I9110">
        <v>2020</v>
      </c>
      <c r="J9110" t="s">
        <v>91</v>
      </c>
      <c r="K9110" t="s">
        <v>3558</v>
      </c>
      <c r="L9110">
        <v>326937.50138584687</v>
      </c>
      <c r="M9110" s="10" t="str">
        <f>Data[[#This Row],[schedule]]&amp;" | "&amp;Data[[#This Row],[section]]</f>
        <v>SCHEDULE 19: REPORT ON DEMAND FORECASTS | 19b: Aircraft Runway Movements</v>
      </c>
      <c r="N9110" s="10" t="str">
        <f t="shared" si="145"/>
        <v>SCHEDULE 19: REPORT ON DEMAND FORECASTS | 19b: Aircraft Runway Movements | Landings during year (total MCTOW in tonnes):Air passenger services—international:</v>
      </c>
    </row>
    <row r="9111" spans="1:14" hidden="1">
      <c r="A9111" t="s">
        <v>1</v>
      </c>
      <c r="B9111">
        <v>2012</v>
      </c>
      <c r="C9111" t="s">
        <v>6</v>
      </c>
      <c r="D9111" t="s">
        <v>10</v>
      </c>
      <c r="E9111" t="s">
        <v>81</v>
      </c>
      <c r="F9111" t="s">
        <v>81</v>
      </c>
      <c r="G9111">
        <v>54</v>
      </c>
      <c r="H9111" t="s">
        <v>44</v>
      </c>
      <c r="I9111">
        <v>2021</v>
      </c>
      <c r="J9111" t="s">
        <v>91</v>
      </c>
      <c r="K9111" t="s">
        <v>3559</v>
      </c>
      <c r="L9111">
        <v>374106.3706227967</v>
      </c>
      <c r="M9111" s="10" t="str">
        <f>Data[[#This Row],[schedule]]&amp;" | "&amp;Data[[#This Row],[section]]</f>
        <v>SCHEDULE 19: REPORT ON DEMAND FORECASTS | 19b: Aircraft Runway Movements</v>
      </c>
      <c r="N9111" s="10" t="str">
        <f t="shared" si="145"/>
        <v>SCHEDULE 19: REPORT ON DEMAND FORECASTS | 19b: Aircraft Runway Movements | Landings during year (total MCTOW in tonnes):Air passenger services—international:</v>
      </c>
    </row>
    <row r="9112" spans="1:14" hidden="1">
      <c r="A9112" t="s">
        <v>1</v>
      </c>
      <c r="B9112">
        <v>2012</v>
      </c>
      <c r="C9112" t="s">
        <v>6</v>
      </c>
      <c r="D9112" t="s">
        <v>10</v>
      </c>
      <c r="E9112" t="s">
        <v>81</v>
      </c>
      <c r="F9112" t="s">
        <v>81</v>
      </c>
      <c r="G9112">
        <v>54</v>
      </c>
      <c r="H9112" t="s">
        <v>44</v>
      </c>
      <c r="I9112">
        <v>2022</v>
      </c>
      <c r="J9112" t="s">
        <v>91</v>
      </c>
      <c r="K9112" t="s">
        <v>3560</v>
      </c>
      <c r="L9112">
        <v>388060.58861980739</v>
      </c>
      <c r="M9112" s="10" t="str">
        <f>Data[[#This Row],[schedule]]&amp;" | "&amp;Data[[#This Row],[section]]</f>
        <v>SCHEDULE 19: REPORT ON DEMAND FORECASTS | 19b: Aircraft Runway Movements</v>
      </c>
      <c r="N9112" s="10" t="str">
        <f t="shared" si="145"/>
        <v>SCHEDULE 19: REPORT ON DEMAND FORECASTS | 19b: Aircraft Runway Movements | Landings during year (total MCTOW in tonnes):Air passenger services—international:</v>
      </c>
    </row>
    <row r="9113" spans="1:14" hidden="1">
      <c r="A9113" t="s">
        <v>1</v>
      </c>
      <c r="B9113">
        <v>2012</v>
      </c>
      <c r="C9113" t="s">
        <v>6</v>
      </c>
      <c r="D9113" t="s">
        <v>10</v>
      </c>
      <c r="E9113" t="s">
        <v>81</v>
      </c>
      <c r="F9113" t="s">
        <v>81</v>
      </c>
      <c r="G9113">
        <v>55</v>
      </c>
      <c r="H9113" t="s">
        <v>45</v>
      </c>
      <c r="I9113">
        <v>2013</v>
      </c>
      <c r="J9113" t="s">
        <v>91</v>
      </c>
      <c r="K9113" t="s">
        <v>3561</v>
      </c>
      <c r="L9113">
        <v>1286849.7884878269</v>
      </c>
      <c r="M9113" s="10" t="str">
        <f>Data[[#This Row],[schedule]]&amp;" | "&amp;Data[[#This Row],[section]]</f>
        <v>SCHEDULE 19: REPORT ON DEMAND FORECASTS | 19b: Aircraft Runway Movements</v>
      </c>
      <c r="N9113" s="10" t="str">
        <f t="shared" si="145"/>
        <v>SCHEDULE 19: REPORT ON DEMAND FORECASTS | 19b: Aircraft Runway Movements | Landings during year (total MCTOW in tonnes):Air passenger services—domestic:</v>
      </c>
    </row>
    <row r="9114" spans="1:14" hidden="1">
      <c r="A9114" t="s">
        <v>1</v>
      </c>
      <c r="B9114">
        <v>2012</v>
      </c>
      <c r="C9114" t="s">
        <v>6</v>
      </c>
      <c r="D9114" t="s">
        <v>10</v>
      </c>
      <c r="E9114" t="s">
        <v>81</v>
      </c>
      <c r="F9114" t="s">
        <v>81</v>
      </c>
      <c r="G9114">
        <v>55</v>
      </c>
      <c r="H9114" t="s">
        <v>45</v>
      </c>
      <c r="I9114">
        <v>2014</v>
      </c>
      <c r="J9114" t="s">
        <v>91</v>
      </c>
      <c r="K9114" t="s">
        <v>3562</v>
      </c>
      <c r="L9114">
        <v>1343764.7152700811</v>
      </c>
      <c r="M9114" s="10" t="str">
        <f>Data[[#This Row],[schedule]]&amp;" | "&amp;Data[[#This Row],[section]]</f>
        <v>SCHEDULE 19: REPORT ON DEMAND FORECASTS | 19b: Aircraft Runway Movements</v>
      </c>
      <c r="N9114" s="10" t="str">
        <f t="shared" si="145"/>
        <v>SCHEDULE 19: REPORT ON DEMAND FORECASTS | 19b: Aircraft Runway Movements | Landings during year (total MCTOW in tonnes):Air passenger services—domestic:</v>
      </c>
    </row>
    <row r="9115" spans="1:14" hidden="1">
      <c r="A9115" t="s">
        <v>1</v>
      </c>
      <c r="B9115">
        <v>2012</v>
      </c>
      <c r="C9115" t="s">
        <v>6</v>
      </c>
      <c r="D9115" t="s">
        <v>10</v>
      </c>
      <c r="E9115" t="s">
        <v>81</v>
      </c>
      <c r="F9115" t="s">
        <v>81</v>
      </c>
      <c r="G9115">
        <v>55</v>
      </c>
      <c r="H9115" t="s">
        <v>45</v>
      </c>
      <c r="I9115">
        <v>2015</v>
      </c>
      <c r="J9115" t="s">
        <v>91</v>
      </c>
      <c r="K9115" t="s">
        <v>3563</v>
      </c>
      <c r="L9115">
        <v>1404320.997403994</v>
      </c>
      <c r="M9115" s="10" t="str">
        <f>Data[[#This Row],[schedule]]&amp;" | "&amp;Data[[#This Row],[section]]</f>
        <v>SCHEDULE 19: REPORT ON DEMAND FORECASTS | 19b: Aircraft Runway Movements</v>
      </c>
      <c r="N9115" s="10" t="str">
        <f t="shared" si="145"/>
        <v>SCHEDULE 19: REPORT ON DEMAND FORECASTS | 19b: Aircraft Runway Movements | Landings during year (total MCTOW in tonnes):Air passenger services—domestic:</v>
      </c>
    </row>
    <row r="9116" spans="1:14" hidden="1">
      <c r="A9116" t="s">
        <v>1</v>
      </c>
      <c r="B9116">
        <v>2012</v>
      </c>
      <c r="C9116" t="s">
        <v>6</v>
      </c>
      <c r="D9116" t="s">
        <v>10</v>
      </c>
      <c r="E9116" t="s">
        <v>81</v>
      </c>
      <c r="F9116" t="s">
        <v>81</v>
      </c>
      <c r="G9116">
        <v>55</v>
      </c>
      <c r="H9116" t="s">
        <v>45</v>
      </c>
      <c r="I9116">
        <v>2016</v>
      </c>
      <c r="J9116" t="s">
        <v>91</v>
      </c>
      <c r="K9116" t="s">
        <v>3564</v>
      </c>
      <c r="L9116">
        <v>1433110.639037967</v>
      </c>
      <c r="M9116" s="10" t="str">
        <f>Data[[#This Row],[schedule]]&amp;" | "&amp;Data[[#This Row],[section]]</f>
        <v>SCHEDULE 19: REPORT ON DEMAND FORECASTS | 19b: Aircraft Runway Movements</v>
      </c>
      <c r="N9116" s="10" t="str">
        <f t="shared" si="145"/>
        <v>SCHEDULE 19: REPORT ON DEMAND FORECASTS | 19b: Aircraft Runway Movements | Landings during year (total MCTOW in tonnes):Air passenger services—domestic:</v>
      </c>
    </row>
    <row r="9117" spans="1:14" hidden="1">
      <c r="A9117" t="s">
        <v>1</v>
      </c>
      <c r="B9117">
        <v>2012</v>
      </c>
      <c r="C9117" t="s">
        <v>6</v>
      </c>
      <c r="D9117" t="s">
        <v>10</v>
      </c>
      <c r="E9117" t="s">
        <v>81</v>
      </c>
      <c r="F9117" t="s">
        <v>81</v>
      </c>
      <c r="G9117">
        <v>55</v>
      </c>
      <c r="H9117" t="s">
        <v>45</v>
      </c>
      <c r="I9117">
        <v>2017</v>
      </c>
      <c r="J9117" t="s">
        <v>91</v>
      </c>
      <c r="K9117" t="s">
        <v>3565</v>
      </c>
      <c r="L9117">
        <v>1468052.0590756619</v>
      </c>
      <c r="M9117" s="10" t="str">
        <f>Data[[#This Row],[schedule]]&amp;" | "&amp;Data[[#This Row],[section]]</f>
        <v>SCHEDULE 19: REPORT ON DEMAND FORECASTS | 19b: Aircraft Runway Movements</v>
      </c>
      <c r="N9117" s="10" t="str">
        <f t="shared" si="145"/>
        <v>SCHEDULE 19: REPORT ON DEMAND FORECASTS | 19b: Aircraft Runway Movements | Landings during year (total MCTOW in tonnes):Air passenger services—domestic:</v>
      </c>
    </row>
    <row r="9118" spans="1:14" hidden="1">
      <c r="A9118" t="s">
        <v>1</v>
      </c>
      <c r="B9118">
        <v>2012</v>
      </c>
      <c r="C9118" t="s">
        <v>6</v>
      </c>
      <c r="D9118" t="s">
        <v>10</v>
      </c>
      <c r="E9118" t="s">
        <v>81</v>
      </c>
      <c r="F9118" t="s">
        <v>81</v>
      </c>
      <c r="G9118">
        <v>55</v>
      </c>
      <c r="H9118" t="s">
        <v>45</v>
      </c>
      <c r="I9118">
        <v>2018</v>
      </c>
      <c r="J9118" t="s">
        <v>91</v>
      </c>
      <c r="K9118" t="s">
        <v>3566</v>
      </c>
      <c r="L9118">
        <v>1503685.457068356</v>
      </c>
      <c r="M9118" s="10" t="str">
        <f>Data[[#This Row],[schedule]]&amp;" | "&amp;Data[[#This Row],[section]]</f>
        <v>SCHEDULE 19: REPORT ON DEMAND FORECASTS | 19b: Aircraft Runway Movements</v>
      </c>
      <c r="N9118" s="10" t="str">
        <f t="shared" si="145"/>
        <v>SCHEDULE 19: REPORT ON DEMAND FORECASTS | 19b: Aircraft Runway Movements | Landings during year (total MCTOW in tonnes):Air passenger services—domestic:</v>
      </c>
    </row>
    <row r="9119" spans="1:14" hidden="1">
      <c r="A9119" t="s">
        <v>1</v>
      </c>
      <c r="B9119">
        <v>2012</v>
      </c>
      <c r="C9119" t="s">
        <v>6</v>
      </c>
      <c r="D9119" t="s">
        <v>10</v>
      </c>
      <c r="E9119" t="s">
        <v>81</v>
      </c>
      <c r="F9119" t="s">
        <v>81</v>
      </c>
      <c r="G9119">
        <v>55</v>
      </c>
      <c r="H9119" t="s">
        <v>45</v>
      </c>
      <c r="I9119">
        <v>2019</v>
      </c>
      <c r="J9119" t="s">
        <v>91</v>
      </c>
      <c r="K9119" t="s">
        <v>3567</v>
      </c>
      <c r="L9119">
        <v>1540025.5546553859</v>
      </c>
      <c r="M9119" s="10" t="str">
        <f>Data[[#This Row],[schedule]]&amp;" | "&amp;Data[[#This Row],[section]]</f>
        <v>SCHEDULE 19: REPORT ON DEMAND FORECASTS | 19b: Aircraft Runway Movements</v>
      </c>
      <c r="N9119" s="10" t="str">
        <f t="shared" si="145"/>
        <v>SCHEDULE 19: REPORT ON DEMAND FORECASTS | 19b: Aircraft Runway Movements | Landings during year (total MCTOW in tonnes):Air passenger services—domestic:</v>
      </c>
    </row>
    <row r="9120" spans="1:14" hidden="1">
      <c r="A9120" t="s">
        <v>1</v>
      </c>
      <c r="B9120">
        <v>2012</v>
      </c>
      <c r="C9120" t="s">
        <v>6</v>
      </c>
      <c r="D9120" t="s">
        <v>10</v>
      </c>
      <c r="E9120" t="s">
        <v>81</v>
      </c>
      <c r="F9120" t="s">
        <v>81</v>
      </c>
      <c r="G9120">
        <v>55</v>
      </c>
      <c r="H9120" t="s">
        <v>45</v>
      </c>
      <c r="I9120">
        <v>2020</v>
      </c>
      <c r="J9120" t="s">
        <v>91</v>
      </c>
      <c r="K9120" t="s">
        <v>3568</v>
      </c>
      <c r="L9120">
        <v>1577087.2268026699</v>
      </c>
      <c r="M9120" s="10" t="str">
        <f>Data[[#This Row],[schedule]]&amp;" | "&amp;Data[[#This Row],[section]]</f>
        <v>SCHEDULE 19: REPORT ON DEMAND FORECASTS | 19b: Aircraft Runway Movements</v>
      </c>
      <c r="N9120" s="10" t="str">
        <f t="shared" si="145"/>
        <v>SCHEDULE 19: REPORT ON DEMAND FORECASTS | 19b: Aircraft Runway Movements | Landings during year (total MCTOW in tonnes):Air passenger services—domestic:</v>
      </c>
    </row>
    <row r="9121" spans="1:14" hidden="1">
      <c r="A9121" t="s">
        <v>1</v>
      </c>
      <c r="B9121">
        <v>2012</v>
      </c>
      <c r="C9121" t="s">
        <v>6</v>
      </c>
      <c r="D9121" t="s">
        <v>10</v>
      </c>
      <c r="E9121" t="s">
        <v>81</v>
      </c>
      <c r="F9121" t="s">
        <v>81</v>
      </c>
      <c r="G9121">
        <v>55</v>
      </c>
      <c r="H9121" t="s">
        <v>45</v>
      </c>
      <c r="I9121">
        <v>2021</v>
      </c>
      <c r="J9121" t="s">
        <v>91</v>
      </c>
      <c r="K9121" t="s">
        <v>3569</v>
      </c>
      <c r="L9121">
        <v>1614885.516933305</v>
      </c>
      <c r="M9121" s="10" t="str">
        <f>Data[[#This Row],[schedule]]&amp;" | "&amp;Data[[#This Row],[section]]</f>
        <v>SCHEDULE 19: REPORT ON DEMAND FORECASTS | 19b: Aircraft Runway Movements</v>
      </c>
      <c r="N9121" s="10" t="str">
        <f t="shared" si="145"/>
        <v>SCHEDULE 19: REPORT ON DEMAND FORECASTS | 19b: Aircraft Runway Movements | Landings during year (total MCTOW in tonnes):Air passenger services—domestic:</v>
      </c>
    </row>
    <row r="9122" spans="1:14" hidden="1">
      <c r="A9122" t="s">
        <v>1</v>
      </c>
      <c r="B9122">
        <v>2012</v>
      </c>
      <c r="C9122" t="s">
        <v>6</v>
      </c>
      <c r="D9122" t="s">
        <v>10</v>
      </c>
      <c r="E9122" t="s">
        <v>81</v>
      </c>
      <c r="F9122" t="s">
        <v>81</v>
      </c>
      <c r="G9122">
        <v>55</v>
      </c>
      <c r="H9122" t="s">
        <v>45</v>
      </c>
      <c r="I9122">
        <v>2022</v>
      </c>
      <c r="J9122" t="s">
        <v>91</v>
      </c>
      <c r="K9122" t="s">
        <v>3570</v>
      </c>
      <c r="L9122">
        <v>1653435.650668361</v>
      </c>
      <c r="M9122" s="10" t="str">
        <f>Data[[#This Row],[schedule]]&amp;" | "&amp;Data[[#This Row],[section]]</f>
        <v>SCHEDULE 19: REPORT ON DEMAND FORECASTS | 19b: Aircraft Runway Movements</v>
      </c>
      <c r="N9122" s="10" t="str">
        <f t="shared" si="145"/>
        <v>SCHEDULE 19: REPORT ON DEMAND FORECASTS | 19b: Aircraft Runway Movements | Landings during year (total MCTOW in tonnes):Air passenger services—domestic:</v>
      </c>
    </row>
    <row r="9123" spans="1:14" hidden="1">
      <c r="A9123" t="s">
        <v>1</v>
      </c>
      <c r="B9123">
        <v>2012</v>
      </c>
      <c r="C9123" t="s">
        <v>6</v>
      </c>
      <c r="D9123" t="s">
        <v>10</v>
      </c>
      <c r="E9123" t="s">
        <v>81</v>
      </c>
      <c r="F9123" t="s">
        <v>81</v>
      </c>
      <c r="G9123">
        <v>56</v>
      </c>
      <c r="H9123" t="s">
        <v>46</v>
      </c>
      <c r="I9123">
        <v>2013</v>
      </c>
      <c r="J9123" t="s">
        <v>91</v>
      </c>
      <c r="K9123" t="s">
        <v>3571</v>
      </c>
      <c r="L9123">
        <v>8107.5</v>
      </c>
      <c r="M9123" s="10" t="str">
        <f>Data[[#This Row],[schedule]]&amp;" | "&amp;Data[[#This Row],[section]]</f>
        <v>SCHEDULE 19: REPORT ON DEMAND FORECASTS | 19b: Aircraft Runway Movements</v>
      </c>
      <c r="N9123" s="10" t="str">
        <f t="shared" si="145"/>
        <v>SCHEDULE 19: REPORT ON DEMAND FORECASTS | 19b: Aircraft Runway Movements | Landings during year (total MCTOW in tonnes):Other aircraft:</v>
      </c>
    </row>
    <row r="9124" spans="1:14" hidden="1">
      <c r="A9124" t="s">
        <v>1</v>
      </c>
      <c r="B9124">
        <v>2012</v>
      </c>
      <c r="C9124" t="s">
        <v>6</v>
      </c>
      <c r="D9124" t="s">
        <v>10</v>
      </c>
      <c r="E9124" t="s">
        <v>81</v>
      </c>
      <c r="F9124" t="s">
        <v>81</v>
      </c>
      <c r="G9124">
        <v>56</v>
      </c>
      <c r="H9124" t="s">
        <v>46</v>
      </c>
      <c r="I9124">
        <v>2014</v>
      </c>
      <c r="J9124" t="s">
        <v>91</v>
      </c>
      <c r="K9124" t="s">
        <v>3571</v>
      </c>
      <c r="L9124">
        <v>8107.5</v>
      </c>
      <c r="M9124" s="10" t="str">
        <f>Data[[#This Row],[schedule]]&amp;" | "&amp;Data[[#This Row],[section]]</f>
        <v>SCHEDULE 19: REPORT ON DEMAND FORECASTS | 19b: Aircraft Runway Movements</v>
      </c>
      <c r="N9124" s="10" t="str">
        <f t="shared" si="145"/>
        <v>SCHEDULE 19: REPORT ON DEMAND FORECASTS | 19b: Aircraft Runway Movements | Landings during year (total MCTOW in tonnes):Other aircraft:</v>
      </c>
    </row>
    <row r="9125" spans="1:14" hidden="1">
      <c r="A9125" t="s">
        <v>1</v>
      </c>
      <c r="B9125">
        <v>2012</v>
      </c>
      <c r="C9125" t="s">
        <v>6</v>
      </c>
      <c r="D9125" t="s">
        <v>10</v>
      </c>
      <c r="E9125" t="s">
        <v>81</v>
      </c>
      <c r="F9125" t="s">
        <v>81</v>
      </c>
      <c r="G9125">
        <v>56</v>
      </c>
      <c r="H9125" t="s">
        <v>46</v>
      </c>
      <c r="I9125">
        <v>2015</v>
      </c>
      <c r="J9125" t="s">
        <v>91</v>
      </c>
      <c r="K9125" t="s">
        <v>3571</v>
      </c>
      <c r="L9125">
        <v>8107.5</v>
      </c>
      <c r="M9125" s="10" t="str">
        <f>Data[[#This Row],[schedule]]&amp;" | "&amp;Data[[#This Row],[section]]</f>
        <v>SCHEDULE 19: REPORT ON DEMAND FORECASTS | 19b: Aircraft Runway Movements</v>
      </c>
      <c r="N9125" s="10" t="str">
        <f t="shared" si="145"/>
        <v>SCHEDULE 19: REPORT ON DEMAND FORECASTS | 19b: Aircraft Runway Movements | Landings during year (total MCTOW in tonnes):Other aircraft:</v>
      </c>
    </row>
    <row r="9126" spans="1:14" hidden="1">
      <c r="A9126" t="s">
        <v>1</v>
      </c>
      <c r="B9126">
        <v>2012</v>
      </c>
      <c r="C9126" t="s">
        <v>6</v>
      </c>
      <c r="D9126" t="s">
        <v>10</v>
      </c>
      <c r="E9126" t="s">
        <v>81</v>
      </c>
      <c r="F9126" t="s">
        <v>81</v>
      </c>
      <c r="G9126">
        <v>56</v>
      </c>
      <c r="H9126" t="s">
        <v>46</v>
      </c>
      <c r="I9126">
        <v>2016</v>
      </c>
      <c r="J9126" t="s">
        <v>91</v>
      </c>
      <c r="K9126" t="s">
        <v>3571</v>
      </c>
      <c r="L9126">
        <v>8107.5</v>
      </c>
      <c r="M9126" s="10" t="str">
        <f>Data[[#This Row],[schedule]]&amp;" | "&amp;Data[[#This Row],[section]]</f>
        <v>SCHEDULE 19: REPORT ON DEMAND FORECASTS | 19b: Aircraft Runway Movements</v>
      </c>
      <c r="N9126" s="10" t="str">
        <f t="shared" si="145"/>
        <v>SCHEDULE 19: REPORT ON DEMAND FORECASTS | 19b: Aircraft Runway Movements | Landings during year (total MCTOW in tonnes):Other aircraft:</v>
      </c>
    </row>
    <row r="9127" spans="1:14" hidden="1">
      <c r="A9127" t="s">
        <v>1</v>
      </c>
      <c r="B9127">
        <v>2012</v>
      </c>
      <c r="C9127" t="s">
        <v>6</v>
      </c>
      <c r="D9127" t="s">
        <v>10</v>
      </c>
      <c r="E9127" t="s">
        <v>81</v>
      </c>
      <c r="F9127" t="s">
        <v>81</v>
      </c>
      <c r="G9127">
        <v>56</v>
      </c>
      <c r="H9127" t="s">
        <v>46</v>
      </c>
      <c r="I9127">
        <v>2017</v>
      </c>
      <c r="J9127" t="s">
        <v>91</v>
      </c>
      <c r="K9127" t="s">
        <v>3571</v>
      </c>
      <c r="L9127">
        <v>8107.5</v>
      </c>
      <c r="M9127" s="10" t="str">
        <f>Data[[#This Row],[schedule]]&amp;" | "&amp;Data[[#This Row],[section]]</f>
        <v>SCHEDULE 19: REPORT ON DEMAND FORECASTS | 19b: Aircraft Runway Movements</v>
      </c>
      <c r="N9127" s="10" t="str">
        <f t="shared" si="145"/>
        <v>SCHEDULE 19: REPORT ON DEMAND FORECASTS | 19b: Aircraft Runway Movements | Landings during year (total MCTOW in tonnes):Other aircraft:</v>
      </c>
    </row>
    <row r="9128" spans="1:14" hidden="1">
      <c r="A9128" t="s">
        <v>1</v>
      </c>
      <c r="B9128">
        <v>2012</v>
      </c>
      <c r="C9128" t="s">
        <v>6</v>
      </c>
      <c r="D9128" t="s">
        <v>10</v>
      </c>
      <c r="E9128" t="s">
        <v>81</v>
      </c>
      <c r="F9128" t="s">
        <v>81</v>
      </c>
      <c r="G9128">
        <v>56</v>
      </c>
      <c r="H9128" t="s">
        <v>46</v>
      </c>
      <c r="I9128">
        <v>2018</v>
      </c>
      <c r="J9128" t="s">
        <v>91</v>
      </c>
      <c r="K9128" t="s">
        <v>3571</v>
      </c>
      <c r="L9128">
        <v>8107.5</v>
      </c>
      <c r="M9128" s="10" t="str">
        <f>Data[[#This Row],[schedule]]&amp;" | "&amp;Data[[#This Row],[section]]</f>
        <v>SCHEDULE 19: REPORT ON DEMAND FORECASTS | 19b: Aircraft Runway Movements</v>
      </c>
      <c r="N9128" s="10" t="str">
        <f t="shared" si="145"/>
        <v>SCHEDULE 19: REPORT ON DEMAND FORECASTS | 19b: Aircraft Runway Movements | Landings during year (total MCTOW in tonnes):Other aircraft:</v>
      </c>
    </row>
    <row r="9129" spans="1:14" hidden="1">
      <c r="A9129" t="s">
        <v>1</v>
      </c>
      <c r="B9129">
        <v>2012</v>
      </c>
      <c r="C9129" t="s">
        <v>6</v>
      </c>
      <c r="D9129" t="s">
        <v>10</v>
      </c>
      <c r="E9129" t="s">
        <v>81</v>
      </c>
      <c r="F9129" t="s">
        <v>81</v>
      </c>
      <c r="G9129">
        <v>56</v>
      </c>
      <c r="H9129" t="s">
        <v>46</v>
      </c>
      <c r="I9129">
        <v>2019</v>
      </c>
      <c r="J9129" t="s">
        <v>91</v>
      </c>
      <c r="K9129" t="s">
        <v>3571</v>
      </c>
      <c r="L9129">
        <v>8107.5</v>
      </c>
      <c r="M9129" s="10" t="str">
        <f>Data[[#This Row],[schedule]]&amp;" | "&amp;Data[[#This Row],[section]]</f>
        <v>SCHEDULE 19: REPORT ON DEMAND FORECASTS | 19b: Aircraft Runway Movements</v>
      </c>
      <c r="N9129" s="10" t="str">
        <f t="shared" si="145"/>
        <v>SCHEDULE 19: REPORT ON DEMAND FORECASTS | 19b: Aircraft Runway Movements | Landings during year (total MCTOW in tonnes):Other aircraft:</v>
      </c>
    </row>
    <row r="9130" spans="1:14" hidden="1">
      <c r="A9130" t="s">
        <v>1</v>
      </c>
      <c r="B9130">
        <v>2012</v>
      </c>
      <c r="C9130" t="s">
        <v>6</v>
      </c>
      <c r="D9130" t="s">
        <v>10</v>
      </c>
      <c r="E9130" t="s">
        <v>81</v>
      </c>
      <c r="F9130" t="s">
        <v>81</v>
      </c>
      <c r="G9130">
        <v>56</v>
      </c>
      <c r="H9130" t="s">
        <v>46</v>
      </c>
      <c r="I9130">
        <v>2020</v>
      </c>
      <c r="J9130" t="s">
        <v>91</v>
      </c>
      <c r="K9130" t="s">
        <v>3571</v>
      </c>
      <c r="L9130">
        <v>8107.5</v>
      </c>
      <c r="M9130" s="10" t="str">
        <f>Data[[#This Row],[schedule]]&amp;" | "&amp;Data[[#This Row],[section]]</f>
        <v>SCHEDULE 19: REPORT ON DEMAND FORECASTS | 19b: Aircraft Runway Movements</v>
      </c>
      <c r="N9130" s="10" t="str">
        <f t="shared" si="145"/>
        <v>SCHEDULE 19: REPORT ON DEMAND FORECASTS | 19b: Aircraft Runway Movements | Landings during year (total MCTOW in tonnes):Other aircraft:</v>
      </c>
    </row>
    <row r="9131" spans="1:14" hidden="1">
      <c r="A9131" t="s">
        <v>1</v>
      </c>
      <c r="B9131">
        <v>2012</v>
      </c>
      <c r="C9131" t="s">
        <v>6</v>
      </c>
      <c r="D9131" t="s">
        <v>10</v>
      </c>
      <c r="E9131" t="s">
        <v>81</v>
      </c>
      <c r="F9131" t="s">
        <v>81</v>
      </c>
      <c r="G9131">
        <v>56</v>
      </c>
      <c r="H9131" t="s">
        <v>46</v>
      </c>
      <c r="I9131">
        <v>2021</v>
      </c>
      <c r="J9131" t="s">
        <v>91</v>
      </c>
      <c r="K9131" t="s">
        <v>3571</v>
      </c>
      <c r="L9131">
        <v>8107.5</v>
      </c>
      <c r="M9131" s="10" t="str">
        <f>Data[[#This Row],[schedule]]&amp;" | "&amp;Data[[#This Row],[section]]</f>
        <v>SCHEDULE 19: REPORT ON DEMAND FORECASTS | 19b: Aircraft Runway Movements</v>
      </c>
      <c r="N9131" s="10" t="str">
        <f t="shared" si="145"/>
        <v>SCHEDULE 19: REPORT ON DEMAND FORECASTS | 19b: Aircraft Runway Movements | Landings during year (total MCTOW in tonnes):Other aircraft:</v>
      </c>
    </row>
    <row r="9132" spans="1:14" hidden="1">
      <c r="A9132" t="s">
        <v>1</v>
      </c>
      <c r="B9132">
        <v>2012</v>
      </c>
      <c r="C9132" t="s">
        <v>6</v>
      </c>
      <c r="D9132" t="s">
        <v>10</v>
      </c>
      <c r="E9132" t="s">
        <v>81</v>
      </c>
      <c r="F9132" t="s">
        <v>81</v>
      </c>
      <c r="G9132">
        <v>56</v>
      </c>
      <c r="H9132" t="s">
        <v>46</v>
      </c>
      <c r="I9132">
        <v>2022</v>
      </c>
      <c r="J9132" t="s">
        <v>91</v>
      </c>
      <c r="K9132" t="s">
        <v>3571</v>
      </c>
      <c r="L9132">
        <v>8107.5</v>
      </c>
      <c r="M9132" s="10" t="str">
        <f>Data[[#This Row],[schedule]]&amp;" | "&amp;Data[[#This Row],[section]]</f>
        <v>SCHEDULE 19: REPORT ON DEMAND FORECASTS | 19b: Aircraft Runway Movements</v>
      </c>
      <c r="N9132" s="10" t="str">
        <f t="shared" si="145"/>
        <v>SCHEDULE 19: REPORT ON DEMAND FORECASTS | 19b: Aircraft Runway Movements | Landings during year (total MCTOW in tonnes):Other aircraft:</v>
      </c>
    </row>
    <row r="9133" spans="1:14" hidden="1">
      <c r="A9133" t="s">
        <v>1</v>
      </c>
      <c r="B9133">
        <v>2012</v>
      </c>
      <c r="C9133" t="s">
        <v>7</v>
      </c>
      <c r="D9133" t="s">
        <v>11</v>
      </c>
      <c r="E9133" t="s">
        <v>81</v>
      </c>
      <c r="F9133" t="s">
        <v>81</v>
      </c>
      <c r="G9133">
        <v>18</v>
      </c>
      <c r="H9133" t="s">
        <v>82</v>
      </c>
      <c r="I9133">
        <v>2013</v>
      </c>
      <c r="J9133" t="s">
        <v>92</v>
      </c>
      <c r="K9133" t="s">
        <v>3572</v>
      </c>
      <c r="L9133">
        <v>500175.4615175245</v>
      </c>
      <c r="M9133" s="10" t="str">
        <f>Data[[#This Row],[schedule]]&amp;" | "&amp;Data[[#This Row],[section]]</f>
        <v>SCHEDULE 18: REPORT ON THE FORECAST TOTAL REVENUE REQUIREMENTS | 18a: Revenue Requirement</v>
      </c>
      <c r="N9133" s="10" t="str">
        <f t="shared" si="145"/>
        <v>SCHEDULE 18: REPORT ON THE FORECAST TOTAL REVENUE REQUIREMENTS | 18a: Revenue Requirement | Forecast value of assets employed</v>
      </c>
    </row>
    <row r="9134" spans="1:14" hidden="1">
      <c r="A9134" t="s">
        <v>1</v>
      </c>
      <c r="B9134">
        <v>2012</v>
      </c>
      <c r="C9134" t="s">
        <v>7</v>
      </c>
      <c r="D9134" t="s">
        <v>11</v>
      </c>
      <c r="E9134" t="s">
        <v>81</v>
      </c>
      <c r="F9134" t="s">
        <v>81</v>
      </c>
      <c r="G9134">
        <v>18</v>
      </c>
      <c r="H9134" t="s">
        <v>82</v>
      </c>
      <c r="I9134">
        <v>2014</v>
      </c>
      <c r="J9134" t="s">
        <v>92</v>
      </c>
      <c r="K9134" t="s">
        <v>3573</v>
      </c>
      <c r="L9134">
        <v>520460.43862154399</v>
      </c>
      <c r="M9134" s="10" t="str">
        <f>Data[[#This Row],[schedule]]&amp;" | "&amp;Data[[#This Row],[section]]</f>
        <v>SCHEDULE 18: REPORT ON THE FORECAST TOTAL REVENUE REQUIREMENTS | 18a: Revenue Requirement</v>
      </c>
      <c r="N9134" s="10" t="str">
        <f t="shared" si="145"/>
        <v>SCHEDULE 18: REPORT ON THE FORECAST TOTAL REVENUE REQUIREMENTS | 18a: Revenue Requirement | Forecast value of assets employed</v>
      </c>
    </row>
    <row r="9135" spans="1:14" hidden="1">
      <c r="A9135" t="s">
        <v>1</v>
      </c>
      <c r="B9135">
        <v>2012</v>
      </c>
      <c r="C9135" t="s">
        <v>7</v>
      </c>
      <c r="D9135" t="s">
        <v>11</v>
      </c>
      <c r="E9135" t="s">
        <v>81</v>
      </c>
      <c r="F9135" t="s">
        <v>81</v>
      </c>
      <c r="G9135">
        <v>18</v>
      </c>
      <c r="H9135" t="s">
        <v>82</v>
      </c>
      <c r="I9135">
        <v>2015</v>
      </c>
      <c r="J9135" t="s">
        <v>92</v>
      </c>
      <c r="K9135" t="s">
        <v>3574</v>
      </c>
      <c r="L9135">
        <v>539889.66291983728</v>
      </c>
      <c r="M9135" s="10" t="str">
        <f>Data[[#This Row],[schedule]]&amp;" | "&amp;Data[[#This Row],[section]]</f>
        <v>SCHEDULE 18: REPORT ON THE FORECAST TOTAL REVENUE REQUIREMENTS | 18a: Revenue Requirement</v>
      </c>
      <c r="N9135" s="10" t="str">
        <f t="shared" si="145"/>
        <v>SCHEDULE 18: REPORT ON THE FORECAST TOTAL REVENUE REQUIREMENTS | 18a: Revenue Requirement | Forecast value of assets employed</v>
      </c>
    </row>
    <row r="9136" spans="1:14" hidden="1">
      <c r="A9136" t="s">
        <v>1</v>
      </c>
      <c r="B9136">
        <v>2012</v>
      </c>
      <c r="C9136" t="s">
        <v>7</v>
      </c>
      <c r="D9136" t="s">
        <v>11</v>
      </c>
      <c r="E9136" t="s">
        <v>81</v>
      </c>
      <c r="F9136" t="s">
        <v>81</v>
      </c>
      <c r="G9136">
        <v>18</v>
      </c>
      <c r="H9136" t="s">
        <v>82</v>
      </c>
      <c r="I9136">
        <v>2016</v>
      </c>
      <c r="J9136" t="s">
        <v>92</v>
      </c>
      <c r="K9136" t="s">
        <v>3575</v>
      </c>
      <c r="L9136">
        <v>547046.35045092879</v>
      </c>
      <c r="M9136" s="10" t="str">
        <f>Data[[#This Row],[schedule]]&amp;" | "&amp;Data[[#This Row],[section]]</f>
        <v>SCHEDULE 18: REPORT ON THE FORECAST TOTAL REVENUE REQUIREMENTS | 18a: Revenue Requirement</v>
      </c>
      <c r="N9136" s="10" t="str">
        <f t="shared" si="145"/>
        <v>SCHEDULE 18: REPORT ON THE FORECAST TOTAL REVENUE REQUIREMENTS | 18a: Revenue Requirement | Forecast value of assets employed</v>
      </c>
    </row>
    <row r="9137" spans="1:14" hidden="1">
      <c r="A9137" t="s">
        <v>1</v>
      </c>
      <c r="B9137">
        <v>2012</v>
      </c>
      <c r="C9137" t="s">
        <v>7</v>
      </c>
      <c r="D9137" t="s">
        <v>11</v>
      </c>
      <c r="E9137" t="s">
        <v>81</v>
      </c>
      <c r="F9137" t="s">
        <v>81</v>
      </c>
      <c r="G9137">
        <v>18</v>
      </c>
      <c r="H9137" t="s">
        <v>82</v>
      </c>
      <c r="I9137">
        <v>2017</v>
      </c>
      <c r="J9137" t="s">
        <v>92</v>
      </c>
      <c r="K9137" t="s">
        <v>3576</v>
      </c>
      <c r="L9137">
        <v>548269.9024707569</v>
      </c>
      <c r="M9137" s="10" t="str">
        <f>Data[[#This Row],[schedule]]&amp;" | "&amp;Data[[#This Row],[section]]</f>
        <v>SCHEDULE 18: REPORT ON THE FORECAST TOTAL REVENUE REQUIREMENTS | 18a: Revenue Requirement</v>
      </c>
      <c r="N9137" s="10" t="str">
        <f t="shared" si="145"/>
        <v>SCHEDULE 18: REPORT ON THE FORECAST TOTAL REVENUE REQUIREMENTS | 18a: Revenue Requirement | Forecast value of assets employed</v>
      </c>
    </row>
    <row r="9138" spans="1:14" hidden="1">
      <c r="A9138" t="s">
        <v>1</v>
      </c>
      <c r="B9138">
        <v>2012</v>
      </c>
      <c r="C9138" t="s">
        <v>7</v>
      </c>
      <c r="D9138" t="s">
        <v>11</v>
      </c>
      <c r="E9138" t="s">
        <v>81</v>
      </c>
      <c r="F9138" t="s">
        <v>81</v>
      </c>
      <c r="G9138">
        <v>19</v>
      </c>
      <c r="H9138" t="s">
        <v>48</v>
      </c>
      <c r="I9138">
        <v>2013</v>
      </c>
      <c r="J9138" t="s">
        <v>93</v>
      </c>
      <c r="K9138" t="s">
        <v>3577</v>
      </c>
      <c r="L9138">
        <v>9.5078399999999993E-2</v>
      </c>
      <c r="M9138" s="10" t="str">
        <f>Data[[#This Row],[schedule]]&amp;" | "&amp;Data[[#This Row],[section]]</f>
        <v>SCHEDULE 18: REPORT ON THE FORECAST TOTAL REVENUE REQUIREMENTS | 18a: Revenue Requirement</v>
      </c>
      <c r="N9138" s="10" t="str">
        <f t="shared" si="145"/>
        <v>SCHEDULE 18: REPORT ON THE FORECAST TOTAL REVENUE REQUIREMENTS | 18a: Revenue Requirement | Forecast cost of capital</v>
      </c>
    </row>
    <row r="9139" spans="1:14" hidden="1">
      <c r="A9139" t="s">
        <v>1</v>
      </c>
      <c r="B9139">
        <v>2012</v>
      </c>
      <c r="C9139" t="s">
        <v>7</v>
      </c>
      <c r="D9139" t="s">
        <v>11</v>
      </c>
      <c r="E9139" t="s">
        <v>81</v>
      </c>
      <c r="F9139" t="s">
        <v>81</v>
      </c>
      <c r="G9139">
        <v>19</v>
      </c>
      <c r="H9139" t="s">
        <v>48</v>
      </c>
      <c r="I9139">
        <v>2014</v>
      </c>
      <c r="J9139" t="s">
        <v>93</v>
      </c>
      <c r="K9139" t="s">
        <v>3577</v>
      </c>
      <c r="L9139">
        <v>9.5078399999999993E-2</v>
      </c>
      <c r="M9139" s="10" t="str">
        <f>Data[[#This Row],[schedule]]&amp;" | "&amp;Data[[#This Row],[section]]</f>
        <v>SCHEDULE 18: REPORT ON THE FORECAST TOTAL REVENUE REQUIREMENTS | 18a: Revenue Requirement</v>
      </c>
      <c r="N9139" s="10" t="str">
        <f t="shared" si="145"/>
        <v>SCHEDULE 18: REPORT ON THE FORECAST TOTAL REVENUE REQUIREMENTS | 18a: Revenue Requirement | Forecast cost of capital</v>
      </c>
    </row>
    <row r="9140" spans="1:14" hidden="1">
      <c r="A9140" t="s">
        <v>1</v>
      </c>
      <c r="B9140">
        <v>2012</v>
      </c>
      <c r="C9140" t="s">
        <v>7</v>
      </c>
      <c r="D9140" t="s">
        <v>11</v>
      </c>
      <c r="E9140" t="s">
        <v>81</v>
      </c>
      <c r="F9140" t="s">
        <v>81</v>
      </c>
      <c r="G9140">
        <v>19</v>
      </c>
      <c r="H9140" t="s">
        <v>48</v>
      </c>
      <c r="I9140">
        <v>2015</v>
      </c>
      <c r="J9140" t="s">
        <v>93</v>
      </c>
      <c r="K9140" t="s">
        <v>3577</v>
      </c>
      <c r="L9140">
        <v>9.5078399999999993E-2</v>
      </c>
      <c r="M9140" s="10" t="str">
        <f>Data[[#This Row],[schedule]]&amp;" | "&amp;Data[[#This Row],[section]]</f>
        <v>SCHEDULE 18: REPORT ON THE FORECAST TOTAL REVENUE REQUIREMENTS | 18a: Revenue Requirement</v>
      </c>
      <c r="N9140" s="10" t="str">
        <f t="shared" si="145"/>
        <v>SCHEDULE 18: REPORT ON THE FORECAST TOTAL REVENUE REQUIREMENTS | 18a: Revenue Requirement | Forecast cost of capital</v>
      </c>
    </row>
    <row r="9141" spans="1:14" hidden="1">
      <c r="A9141" t="s">
        <v>1</v>
      </c>
      <c r="B9141">
        <v>2012</v>
      </c>
      <c r="C9141" t="s">
        <v>7</v>
      </c>
      <c r="D9141" t="s">
        <v>11</v>
      </c>
      <c r="E9141" t="s">
        <v>81</v>
      </c>
      <c r="F9141" t="s">
        <v>81</v>
      </c>
      <c r="G9141">
        <v>19</v>
      </c>
      <c r="H9141" t="s">
        <v>48</v>
      </c>
      <c r="I9141">
        <v>2016</v>
      </c>
      <c r="J9141" t="s">
        <v>93</v>
      </c>
      <c r="K9141" t="s">
        <v>3577</v>
      </c>
      <c r="L9141">
        <v>9.5078399999999993E-2</v>
      </c>
      <c r="M9141" s="10" t="str">
        <f>Data[[#This Row],[schedule]]&amp;" | "&amp;Data[[#This Row],[section]]</f>
        <v>SCHEDULE 18: REPORT ON THE FORECAST TOTAL REVENUE REQUIREMENTS | 18a: Revenue Requirement</v>
      </c>
      <c r="N9141" s="10" t="str">
        <f t="shared" si="145"/>
        <v>SCHEDULE 18: REPORT ON THE FORECAST TOTAL REVENUE REQUIREMENTS | 18a: Revenue Requirement | Forecast cost of capital</v>
      </c>
    </row>
    <row r="9142" spans="1:14" hidden="1">
      <c r="A9142" t="s">
        <v>1</v>
      </c>
      <c r="B9142">
        <v>2012</v>
      </c>
      <c r="C9142" t="s">
        <v>7</v>
      </c>
      <c r="D9142" t="s">
        <v>11</v>
      </c>
      <c r="E9142" t="s">
        <v>81</v>
      </c>
      <c r="F9142" t="s">
        <v>81</v>
      </c>
      <c r="G9142">
        <v>19</v>
      </c>
      <c r="H9142" t="s">
        <v>48</v>
      </c>
      <c r="I9142">
        <v>2017</v>
      </c>
      <c r="J9142" t="s">
        <v>93</v>
      </c>
      <c r="K9142" t="s">
        <v>3577</v>
      </c>
      <c r="L9142">
        <v>9.5078399999999993E-2</v>
      </c>
      <c r="M9142" s="10" t="str">
        <f>Data[[#This Row],[schedule]]&amp;" | "&amp;Data[[#This Row],[section]]</f>
        <v>SCHEDULE 18: REPORT ON THE FORECAST TOTAL REVENUE REQUIREMENTS | 18a: Revenue Requirement</v>
      </c>
      <c r="N9142" s="10" t="str">
        <f t="shared" si="145"/>
        <v>SCHEDULE 18: REPORT ON THE FORECAST TOTAL REVENUE REQUIREMENTS | 18a: Revenue Requirement | Forecast cost of capital</v>
      </c>
    </row>
    <row r="9143" spans="1:14" hidden="1">
      <c r="A9143" t="s">
        <v>1</v>
      </c>
      <c r="B9143">
        <v>2012</v>
      </c>
      <c r="C9143" t="s">
        <v>7</v>
      </c>
      <c r="D9143" t="s">
        <v>11</v>
      </c>
      <c r="E9143" t="s">
        <v>81</v>
      </c>
      <c r="F9143" t="s">
        <v>81</v>
      </c>
      <c r="G9143">
        <v>20</v>
      </c>
      <c r="H9143" t="s">
        <v>49</v>
      </c>
      <c r="I9143">
        <v>2013</v>
      </c>
      <c r="J9143" t="s">
        <v>92</v>
      </c>
      <c r="K9143" t="s">
        <v>3578</v>
      </c>
      <c r="L9143">
        <v>47555.882600347803</v>
      </c>
      <c r="M9143" s="10" t="str">
        <f>Data[[#This Row],[schedule]]&amp;" | "&amp;Data[[#This Row],[section]]</f>
        <v>SCHEDULE 18: REPORT ON THE FORECAST TOTAL REVENUE REQUIREMENTS | 18a: Revenue Requirement</v>
      </c>
      <c r="N9143" s="10" t="str">
        <f t="shared" si="145"/>
        <v>SCHEDULE 18: REPORT ON THE FORECAST TOTAL REVENUE REQUIREMENTS | 18a: Revenue Requirement | Forecast return on assets employed</v>
      </c>
    </row>
    <row r="9144" spans="1:14" hidden="1">
      <c r="A9144" t="s">
        <v>1</v>
      </c>
      <c r="B9144">
        <v>2012</v>
      </c>
      <c r="C9144" t="s">
        <v>7</v>
      </c>
      <c r="D9144" t="s">
        <v>11</v>
      </c>
      <c r="E9144" t="s">
        <v>81</v>
      </c>
      <c r="F9144" t="s">
        <v>81</v>
      </c>
      <c r="G9144">
        <v>20</v>
      </c>
      <c r="H9144" t="s">
        <v>49</v>
      </c>
      <c r="I9144">
        <v>2014</v>
      </c>
      <c r="J9144" t="s">
        <v>92</v>
      </c>
      <c r="K9144" t="s">
        <v>3579</v>
      </c>
      <c r="L9144">
        <v>49484.545767434603</v>
      </c>
      <c r="M9144" s="10" t="str">
        <f>Data[[#This Row],[schedule]]&amp;" | "&amp;Data[[#This Row],[section]]</f>
        <v>SCHEDULE 18: REPORT ON THE FORECAST TOTAL REVENUE REQUIREMENTS | 18a: Revenue Requirement</v>
      </c>
      <c r="N9144" s="10" t="str">
        <f t="shared" si="145"/>
        <v>SCHEDULE 18: REPORT ON THE FORECAST TOTAL REVENUE REQUIREMENTS | 18a: Revenue Requirement | Forecast return on assets employed</v>
      </c>
    </row>
    <row r="9145" spans="1:14" hidden="1">
      <c r="A9145" t="s">
        <v>1</v>
      </c>
      <c r="B9145">
        <v>2012</v>
      </c>
      <c r="C9145" t="s">
        <v>7</v>
      </c>
      <c r="D9145" t="s">
        <v>11</v>
      </c>
      <c r="E9145" t="s">
        <v>81</v>
      </c>
      <c r="F9145" t="s">
        <v>81</v>
      </c>
      <c r="G9145">
        <v>20</v>
      </c>
      <c r="H9145" t="s">
        <v>49</v>
      </c>
      <c r="I9145">
        <v>2015</v>
      </c>
      <c r="J9145" t="s">
        <v>92</v>
      </c>
      <c r="K9145" t="s">
        <v>3580</v>
      </c>
      <c r="L9145">
        <v>51331.845326957453</v>
      </c>
      <c r="M9145" s="10" t="str">
        <f>Data[[#This Row],[schedule]]&amp;" | "&amp;Data[[#This Row],[section]]</f>
        <v>SCHEDULE 18: REPORT ON THE FORECAST TOTAL REVENUE REQUIREMENTS | 18a: Revenue Requirement</v>
      </c>
      <c r="N9145" s="10" t="str">
        <f t="shared" si="145"/>
        <v>SCHEDULE 18: REPORT ON THE FORECAST TOTAL REVENUE REQUIREMENTS | 18a: Revenue Requirement | Forecast return on assets employed</v>
      </c>
    </row>
    <row r="9146" spans="1:14" hidden="1">
      <c r="A9146" t="s">
        <v>1</v>
      </c>
      <c r="B9146">
        <v>2012</v>
      </c>
      <c r="C9146" t="s">
        <v>7</v>
      </c>
      <c r="D9146" t="s">
        <v>11</v>
      </c>
      <c r="E9146" t="s">
        <v>81</v>
      </c>
      <c r="F9146" t="s">
        <v>81</v>
      </c>
      <c r="G9146">
        <v>20</v>
      </c>
      <c r="H9146" t="s">
        <v>49</v>
      </c>
      <c r="I9146">
        <v>2016</v>
      </c>
      <c r="J9146" t="s">
        <v>92</v>
      </c>
      <c r="K9146" t="s">
        <v>3581</v>
      </c>
      <c r="L9146">
        <v>52012.291726713593</v>
      </c>
      <c r="M9146" s="10" t="str">
        <f>Data[[#This Row],[schedule]]&amp;" | "&amp;Data[[#This Row],[section]]</f>
        <v>SCHEDULE 18: REPORT ON THE FORECAST TOTAL REVENUE REQUIREMENTS | 18a: Revenue Requirement</v>
      </c>
      <c r="N9146" s="10" t="str">
        <f t="shared" si="145"/>
        <v>SCHEDULE 18: REPORT ON THE FORECAST TOTAL REVENUE REQUIREMENTS | 18a: Revenue Requirement | Forecast return on assets employed</v>
      </c>
    </row>
    <row r="9147" spans="1:14" hidden="1">
      <c r="A9147" t="s">
        <v>1</v>
      </c>
      <c r="B9147">
        <v>2012</v>
      </c>
      <c r="C9147" t="s">
        <v>7</v>
      </c>
      <c r="D9147" t="s">
        <v>11</v>
      </c>
      <c r="E9147" t="s">
        <v>81</v>
      </c>
      <c r="F9147" t="s">
        <v>81</v>
      </c>
      <c r="G9147">
        <v>20</v>
      </c>
      <c r="H9147" t="s">
        <v>49</v>
      </c>
      <c r="I9147">
        <v>2017</v>
      </c>
      <c r="J9147" t="s">
        <v>92</v>
      </c>
      <c r="K9147" t="s">
        <v>3582</v>
      </c>
      <c r="L9147">
        <v>52128.625095075608</v>
      </c>
      <c r="M9147" s="10" t="str">
        <f>Data[[#This Row],[schedule]]&amp;" | "&amp;Data[[#This Row],[section]]</f>
        <v>SCHEDULE 18: REPORT ON THE FORECAST TOTAL REVENUE REQUIREMENTS | 18a: Revenue Requirement</v>
      </c>
      <c r="N9147" s="10" t="str">
        <f t="shared" si="145"/>
        <v>SCHEDULE 18: REPORT ON THE FORECAST TOTAL REVENUE REQUIREMENTS | 18a: Revenue Requirement | Forecast return on assets employed</v>
      </c>
    </row>
    <row r="9148" spans="1:14" hidden="1">
      <c r="A9148" t="s">
        <v>1</v>
      </c>
      <c r="B9148">
        <v>2012</v>
      </c>
      <c r="C9148" t="s">
        <v>7</v>
      </c>
      <c r="D9148" t="s">
        <v>11</v>
      </c>
      <c r="E9148" t="s">
        <v>81</v>
      </c>
      <c r="F9148" t="s">
        <v>81</v>
      </c>
      <c r="G9148">
        <v>21</v>
      </c>
      <c r="H9148" t="s">
        <v>50</v>
      </c>
      <c r="I9148">
        <v>2013</v>
      </c>
      <c r="J9148" t="s">
        <v>92</v>
      </c>
      <c r="K9148" t="s">
        <v>3583</v>
      </c>
      <c r="L9148">
        <v>22887.350798626761</v>
      </c>
      <c r="M9148" s="10" t="str">
        <f>Data[[#This Row],[schedule]]&amp;" | "&amp;Data[[#This Row],[section]]</f>
        <v>SCHEDULE 18: REPORT ON THE FORECAST TOTAL REVENUE REQUIREMENTS | 18a: Revenue Requirement</v>
      </c>
      <c r="N9148" s="10" t="str">
        <f t="shared" si="145"/>
        <v xml:space="preserve">SCHEDULE 18: REPORT ON THE FORECAST TOTAL REVENUE REQUIREMENTS | 18a: Revenue Requirement | Forecast operational expenditure </v>
      </c>
    </row>
    <row r="9149" spans="1:14" hidden="1">
      <c r="A9149" t="s">
        <v>1</v>
      </c>
      <c r="B9149">
        <v>2012</v>
      </c>
      <c r="C9149" t="s">
        <v>7</v>
      </c>
      <c r="D9149" t="s">
        <v>11</v>
      </c>
      <c r="E9149" t="s">
        <v>81</v>
      </c>
      <c r="F9149" t="s">
        <v>81</v>
      </c>
      <c r="G9149">
        <v>21</v>
      </c>
      <c r="H9149" t="s">
        <v>50</v>
      </c>
      <c r="I9149">
        <v>2014</v>
      </c>
      <c r="J9149" t="s">
        <v>92</v>
      </c>
      <c r="K9149" t="s">
        <v>3584</v>
      </c>
      <c r="L9149">
        <v>17303.241500750912</v>
      </c>
      <c r="M9149" s="10" t="str">
        <f>Data[[#This Row],[schedule]]&amp;" | "&amp;Data[[#This Row],[section]]</f>
        <v>SCHEDULE 18: REPORT ON THE FORECAST TOTAL REVENUE REQUIREMENTS | 18a: Revenue Requirement</v>
      </c>
      <c r="N9149" s="10" t="str">
        <f t="shared" si="145"/>
        <v xml:space="preserve">SCHEDULE 18: REPORT ON THE FORECAST TOTAL REVENUE REQUIREMENTS | 18a: Revenue Requirement | Forecast operational expenditure </v>
      </c>
    </row>
    <row r="9150" spans="1:14" hidden="1">
      <c r="A9150" t="s">
        <v>1</v>
      </c>
      <c r="B9150">
        <v>2012</v>
      </c>
      <c r="C9150" t="s">
        <v>7</v>
      </c>
      <c r="D9150" t="s">
        <v>11</v>
      </c>
      <c r="E9150" t="s">
        <v>81</v>
      </c>
      <c r="F9150" t="s">
        <v>81</v>
      </c>
      <c r="G9150">
        <v>21</v>
      </c>
      <c r="H9150" t="s">
        <v>50</v>
      </c>
      <c r="I9150">
        <v>2015</v>
      </c>
      <c r="J9150" t="s">
        <v>92</v>
      </c>
      <c r="K9150" t="s">
        <v>3585</v>
      </c>
      <c r="L9150">
        <v>20047.704850383601</v>
      </c>
      <c r="M9150" s="10" t="str">
        <f>Data[[#This Row],[schedule]]&amp;" | "&amp;Data[[#This Row],[section]]</f>
        <v>SCHEDULE 18: REPORT ON THE FORECAST TOTAL REVENUE REQUIREMENTS | 18a: Revenue Requirement</v>
      </c>
      <c r="N9150" s="10" t="str">
        <f t="shared" si="145"/>
        <v xml:space="preserve">SCHEDULE 18: REPORT ON THE FORECAST TOTAL REVENUE REQUIREMENTS | 18a: Revenue Requirement | Forecast operational expenditure </v>
      </c>
    </row>
    <row r="9151" spans="1:14" hidden="1">
      <c r="A9151" t="s">
        <v>1</v>
      </c>
      <c r="B9151">
        <v>2012</v>
      </c>
      <c r="C9151" t="s">
        <v>7</v>
      </c>
      <c r="D9151" t="s">
        <v>11</v>
      </c>
      <c r="E9151" t="s">
        <v>81</v>
      </c>
      <c r="F9151" t="s">
        <v>81</v>
      </c>
      <c r="G9151">
        <v>21</v>
      </c>
      <c r="H9151" t="s">
        <v>50</v>
      </c>
      <c r="I9151">
        <v>2016</v>
      </c>
      <c r="J9151" t="s">
        <v>92</v>
      </c>
      <c r="K9151" t="s">
        <v>3586</v>
      </c>
      <c r="L9151">
        <v>20484.9042208793</v>
      </c>
      <c r="M9151" s="10" t="str">
        <f>Data[[#This Row],[schedule]]&amp;" | "&amp;Data[[#This Row],[section]]</f>
        <v>SCHEDULE 18: REPORT ON THE FORECAST TOTAL REVENUE REQUIREMENTS | 18a: Revenue Requirement</v>
      </c>
      <c r="N9151" s="10" t="str">
        <f t="shared" si="145"/>
        <v xml:space="preserve">SCHEDULE 18: REPORT ON THE FORECAST TOTAL REVENUE REQUIREMENTS | 18a: Revenue Requirement | Forecast operational expenditure </v>
      </c>
    </row>
    <row r="9152" spans="1:14" hidden="1">
      <c r="A9152" t="s">
        <v>1</v>
      </c>
      <c r="B9152">
        <v>2012</v>
      </c>
      <c r="C9152" t="s">
        <v>7</v>
      </c>
      <c r="D9152" t="s">
        <v>11</v>
      </c>
      <c r="E9152" t="s">
        <v>81</v>
      </c>
      <c r="F9152" t="s">
        <v>81</v>
      </c>
      <c r="G9152">
        <v>21</v>
      </c>
      <c r="H9152" t="s">
        <v>50</v>
      </c>
      <c r="I9152">
        <v>2017</v>
      </c>
      <c r="J9152" t="s">
        <v>92</v>
      </c>
      <c r="K9152" t="s">
        <v>3587</v>
      </c>
      <c r="L9152">
        <v>20869.080443454161</v>
      </c>
      <c r="M9152" s="10" t="str">
        <f>Data[[#This Row],[schedule]]&amp;" | "&amp;Data[[#This Row],[section]]</f>
        <v>SCHEDULE 18: REPORT ON THE FORECAST TOTAL REVENUE REQUIREMENTS | 18a: Revenue Requirement</v>
      </c>
      <c r="N9152" s="10" t="str">
        <f t="shared" si="145"/>
        <v xml:space="preserve">SCHEDULE 18: REPORT ON THE FORECAST TOTAL REVENUE REQUIREMENTS | 18a: Revenue Requirement | Forecast operational expenditure </v>
      </c>
    </row>
    <row r="9153" spans="1:14" hidden="1">
      <c r="A9153" t="s">
        <v>1</v>
      </c>
      <c r="B9153">
        <v>2012</v>
      </c>
      <c r="C9153" t="s">
        <v>7</v>
      </c>
      <c r="D9153" t="s">
        <v>11</v>
      </c>
      <c r="E9153" t="s">
        <v>81</v>
      </c>
      <c r="F9153" t="s">
        <v>81</v>
      </c>
      <c r="G9153">
        <v>22</v>
      </c>
      <c r="H9153" t="s">
        <v>51</v>
      </c>
      <c r="I9153">
        <v>2013</v>
      </c>
      <c r="J9153" t="s">
        <v>92</v>
      </c>
      <c r="K9153" t="s">
        <v>3588</v>
      </c>
      <c r="L9153">
        <v>13959.038802581479</v>
      </c>
      <c r="M9153" s="10" t="str">
        <f>Data[[#This Row],[schedule]]&amp;" | "&amp;Data[[#This Row],[section]]</f>
        <v>SCHEDULE 18: REPORT ON THE FORECAST TOTAL REVENUE REQUIREMENTS | 18a: Revenue Requirement</v>
      </c>
      <c r="N9153" s="10" t="str">
        <f t="shared" si="145"/>
        <v>SCHEDULE 18: REPORT ON THE FORECAST TOTAL REVENUE REQUIREMENTS | 18a: Revenue Requirement | Forecast depreciation</v>
      </c>
    </row>
    <row r="9154" spans="1:14" hidden="1">
      <c r="A9154" t="s">
        <v>1</v>
      </c>
      <c r="B9154">
        <v>2012</v>
      </c>
      <c r="C9154" t="s">
        <v>7</v>
      </c>
      <c r="D9154" t="s">
        <v>11</v>
      </c>
      <c r="E9154" t="s">
        <v>81</v>
      </c>
      <c r="F9154" t="s">
        <v>81</v>
      </c>
      <c r="G9154">
        <v>22</v>
      </c>
      <c r="H9154" t="s">
        <v>51</v>
      </c>
      <c r="I9154">
        <v>2014</v>
      </c>
      <c r="J9154" t="s">
        <v>92</v>
      </c>
      <c r="K9154" t="s">
        <v>3589</v>
      </c>
      <c r="L9154">
        <v>14647.9860552227</v>
      </c>
      <c r="M9154" s="10" t="str">
        <f>Data[[#This Row],[schedule]]&amp;" | "&amp;Data[[#This Row],[section]]</f>
        <v>SCHEDULE 18: REPORT ON THE FORECAST TOTAL REVENUE REQUIREMENTS | 18a: Revenue Requirement</v>
      </c>
      <c r="N9154" s="10" t="str">
        <f t="shared" si="145"/>
        <v>SCHEDULE 18: REPORT ON THE FORECAST TOTAL REVENUE REQUIREMENTS | 18a: Revenue Requirement | Forecast depreciation</v>
      </c>
    </row>
    <row r="9155" spans="1:14" hidden="1">
      <c r="A9155" t="s">
        <v>1</v>
      </c>
      <c r="B9155">
        <v>2012</v>
      </c>
      <c r="C9155" t="s">
        <v>7</v>
      </c>
      <c r="D9155" t="s">
        <v>11</v>
      </c>
      <c r="E9155" t="s">
        <v>81</v>
      </c>
      <c r="F9155" t="s">
        <v>81</v>
      </c>
      <c r="G9155">
        <v>22</v>
      </c>
      <c r="H9155" t="s">
        <v>51</v>
      </c>
      <c r="I9155">
        <v>2015</v>
      </c>
      <c r="J9155" t="s">
        <v>92</v>
      </c>
      <c r="K9155" t="s">
        <v>3590</v>
      </c>
      <c r="L9155">
        <v>16596.703961052179</v>
      </c>
      <c r="M9155" s="10" t="str">
        <f>Data[[#This Row],[schedule]]&amp;" | "&amp;Data[[#This Row],[section]]</f>
        <v>SCHEDULE 18: REPORT ON THE FORECAST TOTAL REVENUE REQUIREMENTS | 18a: Revenue Requirement</v>
      </c>
      <c r="N9155" s="10" t="str">
        <f t="shared" si="145"/>
        <v>SCHEDULE 18: REPORT ON THE FORECAST TOTAL REVENUE REQUIREMENTS | 18a: Revenue Requirement | Forecast depreciation</v>
      </c>
    </row>
    <row r="9156" spans="1:14" hidden="1">
      <c r="A9156" t="s">
        <v>1</v>
      </c>
      <c r="B9156">
        <v>2012</v>
      </c>
      <c r="C9156" t="s">
        <v>7</v>
      </c>
      <c r="D9156" t="s">
        <v>11</v>
      </c>
      <c r="E9156" t="s">
        <v>81</v>
      </c>
      <c r="F9156" t="s">
        <v>81</v>
      </c>
      <c r="G9156">
        <v>22</v>
      </c>
      <c r="H9156" t="s">
        <v>51</v>
      </c>
      <c r="I9156">
        <v>2016</v>
      </c>
      <c r="J9156" t="s">
        <v>92</v>
      </c>
      <c r="K9156" t="s">
        <v>3591</v>
      </c>
      <c r="L9156">
        <v>17884.644062090079</v>
      </c>
      <c r="M9156" s="10" t="str">
        <f>Data[[#This Row],[schedule]]&amp;" | "&amp;Data[[#This Row],[section]]</f>
        <v>SCHEDULE 18: REPORT ON THE FORECAST TOTAL REVENUE REQUIREMENTS | 18a: Revenue Requirement</v>
      </c>
      <c r="N9156" s="10" t="str">
        <f t="shared" si="145"/>
        <v>SCHEDULE 18: REPORT ON THE FORECAST TOTAL REVENUE REQUIREMENTS | 18a: Revenue Requirement | Forecast depreciation</v>
      </c>
    </row>
    <row r="9157" spans="1:14" hidden="1">
      <c r="A9157" t="s">
        <v>1</v>
      </c>
      <c r="B9157">
        <v>2012</v>
      </c>
      <c r="C9157" t="s">
        <v>7</v>
      </c>
      <c r="D9157" t="s">
        <v>11</v>
      </c>
      <c r="E9157" t="s">
        <v>81</v>
      </c>
      <c r="F9157" t="s">
        <v>81</v>
      </c>
      <c r="G9157">
        <v>22</v>
      </c>
      <c r="H9157" t="s">
        <v>51</v>
      </c>
      <c r="I9157">
        <v>2017</v>
      </c>
      <c r="J9157" t="s">
        <v>92</v>
      </c>
      <c r="K9157" t="s">
        <v>3592</v>
      </c>
      <c r="L9157">
        <v>18504.96359717751</v>
      </c>
      <c r="M9157" s="10" t="str">
        <f>Data[[#This Row],[schedule]]&amp;" | "&amp;Data[[#This Row],[section]]</f>
        <v>SCHEDULE 18: REPORT ON THE FORECAST TOTAL REVENUE REQUIREMENTS | 18a: Revenue Requirement</v>
      </c>
      <c r="N9157" s="10" t="str">
        <f t="shared" si="145"/>
        <v>SCHEDULE 18: REPORT ON THE FORECAST TOTAL REVENUE REQUIREMENTS | 18a: Revenue Requirement | Forecast depreciation</v>
      </c>
    </row>
    <row r="9158" spans="1:14" hidden="1">
      <c r="A9158" t="s">
        <v>1</v>
      </c>
      <c r="B9158">
        <v>2012</v>
      </c>
      <c r="C9158" t="s">
        <v>7</v>
      </c>
      <c r="D9158" t="s">
        <v>11</v>
      </c>
      <c r="E9158" t="s">
        <v>81</v>
      </c>
      <c r="F9158" t="s">
        <v>81</v>
      </c>
      <c r="G9158">
        <v>23</v>
      </c>
      <c r="H9158" t="s">
        <v>52</v>
      </c>
      <c r="I9158">
        <v>2013</v>
      </c>
      <c r="J9158" t="s">
        <v>92</v>
      </c>
      <c r="K9158" t="s">
        <v>3593</v>
      </c>
      <c r="L9158">
        <v>10478.355170146589</v>
      </c>
      <c r="M9158" s="10" t="str">
        <f>Data[[#This Row],[schedule]]&amp;" | "&amp;Data[[#This Row],[section]]</f>
        <v>SCHEDULE 18: REPORT ON THE FORECAST TOTAL REVENUE REQUIREMENTS | 18a: Revenue Requirement</v>
      </c>
      <c r="N9158" s="10" t="str">
        <f t="shared" si="145"/>
        <v>SCHEDULE 18: REPORT ON THE FORECAST TOTAL REVENUE REQUIREMENTS | 18a: Revenue Requirement | Forecast tax</v>
      </c>
    </row>
    <row r="9159" spans="1:14" hidden="1">
      <c r="A9159" t="s">
        <v>1</v>
      </c>
      <c r="B9159">
        <v>2012</v>
      </c>
      <c r="C9159" t="s">
        <v>7</v>
      </c>
      <c r="D9159" t="s">
        <v>11</v>
      </c>
      <c r="E9159" t="s">
        <v>81</v>
      </c>
      <c r="F9159" t="s">
        <v>81</v>
      </c>
      <c r="G9159">
        <v>23</v>
      </c>
      <c r="H9159" t="s">
        <v>52</v>
      </c>
      <c r="I9159">
        <v>2014</v>
      </c>
      <c r="J9159" t="s">
        <v>92</v>
      </c>
      <c r="K9159" t="s">
        <v>3594</v>
      </c>
      <c r="L9159">
        <v>12241.41698322085</v>
      </c>
      <c r="M9159" s="10" t="str">
        <f>Data[[#This Row],[schedule]]&amp;" | "&amp;Data[[#This Row],[section]]</f>
        <v>SCHEDULE 18: REPORT ON THE FORECAST TOTAL REVENUE REQUIREMENTS | 18a: Revenue Requirement</v>
      </c>
      <c r="N9159" s="10" t="str">
        <f t="shared" si="145"/>
        <v>SCHEDULE 18: REPORT ON THE FORECAST TOTAL REVENUE REQUIREMENTS | 18a: Revenue Requirement | Forecast tax</v>
      </c>
    </row>
    <row r="9160" spans="1:14" hidden="1">
      <c r="A9160" t="s">
        <v>1</v>
      </c>
      <c r="B9160">
        <v>2012</v>
      </c>
      <c r="C9160" t="s">
        <v>7</v>
      </c>
      <c r="D9160" t="s">
        <v>11</v>
      </c>
      <c r="E9160" t="s">
        <v>81</v>
      </c>
      <c r="F9160" t="s">
        <v>81</v>
      </c>
      <c r="G9160">
        <v>23</v>
      </c>
      <c r="H9160" t="s">
        <v>52</v>
      </c>
      <c r="I9160">
        <v>2015</v>
      </c>
      <c r="J9160" t="s">
        <v>92</v>
      </c>
      <c r="K9160" t="s">
        <v>3595</v>
      </c>
      <c r="L9160">
        <v>13430.266956978099</v>
      </c>
      <c r="M9160" s="10" t="str">
        <f>Data[[#This Row],[schedule]]&amp;" | "&amp;Data[[#This Row],[section]]</f>
        <v>SCHEDULE 18: REPORT ON THE FORECAST TOTAL REVENUE REQUIREMENTS | 18a: Revenue Requirement</v>
      </c>
      <c r="N9160" s="10" t="str">
        <f t="shared" si="145"/>
        <v>SCHEDULE 18: REPORT ON THE FORECAST TOTAL REVENUE REQUIREMENTS | 18a: Revenue Requirement | Forecast tax</v>
      </c>
    </row>
    <row r="9161" spans="1:14" hidden="1">
      <c r="A9161" t="s">
        <v>1</v>
      </c>
      <c r="B9161">
        <v>2012</v>
      </c>
      <c r="C9161" t="s">
        <v>7</v>
      </c>
      <c r="D9161" t="s">
        <v>11</v>
      </c>
      <c r="E9161" t="s">
        <v>81</v>
      </c>
      <c r="F9161" t="s">
        <v>81</v>
      </c>
      <c r="G9161">
        <v>23</v>
      </c>
      <c r="H9161" t="s">
        <v>52</v>
      </c>
      <c r="I9161">
        <v>2016</v>
      </c>
      <c r="J9161" t="s">
        <v>92</v>
      </c>
      <c r="K9161" t="s">
        <v>3596</v>
      </c>
      <c r="L9161">
        <v>15131.59923979702</v>
      </c>
      <c r="M9161" s="10" t="str">
        <f>Data[[#This Row],[schedule]]&amp;" | "&amp;Data[[#This Row],[section]]</f>
        <v>SCHEDULE 18: REPORT ON THE FORECAST TOTAL REVENUE REQUIREMENTS | 18a: Revenue Requirement</v>
      </c>
      <c r="N9161" s="10" t="str">
        <f t="shared" si="145"/>
        <v>SCHEDULE 18: REPORT ON THE FORECAST TOTAL REVENUE REQUIREMENTS | 18a: Revenue Requirement | Forecast tax</v>
      </c>
    </row>
    <row r="9162" spans="1:14" hidden="1">
      <c r="A9162" t="s">
        <v>1</v>
      </c>
      <c r="B9162">
        <v>2012</v>
      </c>
      <c r="C9162" t="s">
        <v>7</v>
      </c>
      <c r="D9162" t="s">
        <v>11</v>
      </c>
      <c r="E9162" t="s">
        <v>81</v>
      </c>
      <c r="F9162" t="s">
        <v>81</v>
      </c>
      <c r="G9162">
        <v>23</v>
      </c>
      <c r="H9162" t="s">
        <v>52</v>
      </c>
      <c r="I9162">
        <v>2017</v>
      </c>
      <c r="J9162" t="s">
        <v>92</v>
      </c>
      <c r="K9162" t="s">
        <v>3597</v>
      </c>
      <c r="L9162">
        <v>17078.77988232296</v>
      </c>
      <c r="M9162" s="10" t="str">
        <f>Data[[#This Row],[schedule]]&amp;" | "&amp;Data[[#This Row],[section]]</f>
        <v>SCHEDULE 18: REPORT ON THE FORECAST TOTAL REVENUE REQUIREMENTS | 18a: Revenue Requirement</v>
      </c>
      <c r="N9162" s="10" t="str">
        <f t="shared" si="145"/>
        <v>SCHEDULE 18: REPORT ON THE FORECAST TOTAL REVENUE REQUIREMENTS | 18a: Revenue Requirement | Forecast tax</v>
      </c>
    </row>
    <row r="9163" spans="1:14" hidden="1">
      <c r="A9163" t="s">
        <v>1</v>
      </c>
      <c r="B9163">
        <v>2012</v>
      </c>
      <c r="C9163" t="s">
        <v>7</v>
      </c>
      <c r="D9163" t="s">
        <v>11</v>
      </c>
      <c r="E9163" t="s">
        <v>81</v>
      </c>
      <c r="F9163" t="s">
        <v>81</v>
      </c>
      <c r="G9163">
        <v>24</v>
      </c>
      <c r="H9163" t="s">
        <v>53</v>
      </c>
      <c r="I9163">
        <v>2013</v>
      </c>
      <c r="J9163" t="s">
        <v>92</v>
      </c>
      <c r="K9163" t="s">
        <v>3598</v>
      </c>
      <c r="L9163">
        <v>-12025.480326709159</v>
      </c>
      <c r="M9163" s="10" t="str">
        <f>Data[[#This Row],[schedule]]&amp;" | "&amp;Data[[#This Row],[section]]</f>
        <v>SCHEDULE 18: REPORT ON THE FORECAST TOTAL REVENUE REQUIREMENTS | 18a: Revenue Requirement</v>
      </c>
      <c r="N9163" s="10" t="str">
        <f t="shared" si="145"/>
        <v>SCHEDULE 18: REPORT ON THE FORECAST TOTAL REVENUE REQUIREMENTS | 18a: Revenue Requirement | Forecast revaluations</v>
      </c>
    </row>
    <row r="9164" spans="1:14" hidden="1">
      <c r="A9164" t="s">
        <v>1</v>
      </c>
      <c r="B9164">
        <v>2012</v>
      </c>
      <c r="C9164" t="s">
        <v>7</v>
      </c>
      <c r="D9164" t="s">
        <v>11</v>
      </c>
      <c r="E9164" t="s">
        <v>81</v>
      </c>
      <c r="F9164" t="s">
        <v>81</v>
      </c>
      <c r="G9164">
        <v>24</v>
      </c>
      <c r="H9164" t="s">
        <v>53</v>
      </c>
      <c r="I9164">
        <v>2014</v>
      </c>
      <c r="J9164" t="s">
        <v>92</v>
      </c>
      <c r="K9164" t="s">
        <v>3599</v>
      </c>
      <c r="L9164">
        <v>-12368.40983655204</v>
      </c>
      <c r="M9164" s="10" t="str">
        <f>Data[[#This Row],[schedule]]&amp;" | "&amp;Data[[#This Row],[section]]</f>
        <v>SCHEDULE 18: REPORT ON THE FORECAST TOTAL REVENUE REQUIREMENTS | 18a: Revenue Requirement</v>
      </c>
      <c r="N9164" s="10" t="str">
        <f t="shared" si="145"/>
        <v>SCHEDULE 18: REPORT ON THE FORECAST TOTAL REVENUE REQUIREMENTS | 18a: Revenue Requirement | Forecast revaluations</v>
      </c>
    </row>
    <row r="9165" spans="1:14" hidden="1">
      <c r="A9165" t="s">
        <v>1</v>
      </c>
      <c r="B9165">
        <v>2012</v>
      </c>
      <c r="C9165" t="s">
        <v>7</v>
      </c>
      <c r="D9165" t="s">
        <v>11</v>
      </c>
      <c r="E9165" t="s">
        <v>81</v>
      </c>
      <c r="F9165" t="s">
        <v>81</v>
      </c>
      <c r="G9165">
        <v>24</v>
      </c>
      <c r="H9165" t="s">
        <v>53</v>
      </c>
      <c r="I9165">
        <v>2015</v>
      </c>
      <c r="J9165" t="s">
        <v>92</v>
      </c>
      <c r="K9165" t="s">
        <v>3600</v>
      </c>
      <c r="L9165">
        <v>-13031.78837327658</v>
      </c>
      <c r="M9165" s="10" t="str">
        <f>Data[[#This Row],[schedule]]&amp;" | "&amp;Data[[#This Row],[section]]</f>
        <v>SCHEDULE 18: REPORT ON THE FORECAST TOTAL REVENUE REQUIREMENTS | 18a: Revenue Requirement</v>
      </c>
      <c r="N9165" s="10" t="str">
        <f t="shared" si="145"/>
        <v>SCHEDULE 18: REPORT ON THE FORECAST TOTAL REVENUE REQUIREMENTS | 18a: Revenue Requirement | Forecast revaluations</v>
      </c>
    </row>
    <row r="9166" spans="1:14" hidden="1">
      <c r="A9166" t="s">
        <v>1</v>
      </c>
      <c r="B9166">
        <v>2012</v>
      </c>
      <c r="C9166" t="s">
        <v>7</v>
      </c>
      <c r="D9166" t="s">
        <v>11</v>
      </c>
      <c r="E9166" t="s">
        <v>81</v>
      </c>
      <c r="F9166" t="s">
        <v>81</v>
      </c>
      <c r="G9166">
        <v>24</v>
      </c>
      <c r="H9166" t="s">
        <v>53</v>
      </c>
      <c r="I9166">
        <v>2016</v>
      </c>
      <c r="J9166" t="s">
        <v>92</v>
      </c>
      <c r="K9166" t="s">
        <v>3601</v>
      </c>
      <c r="L9166">
        <v>-13343.862283630941</v>
      </c>
      <c r="M9166" s="10" t="str">
        <f>Data[[#This Row],[schedule]]&amp;" | "&amp;Data[[#This Row],[section]]</f>
        <v>SCHEDULE 18: REPORT ON THE FORECAST TOTAL REVENUE REQUIREMENTS | 18a: Revenue Requirement</v>
      </c>
      <c r="N9166" s="10" t="str">
        <f t="shared" si="145"/>
        <v>SCHEDULE 18: REPORT ON THE FORECAST TOTAL REVENUE REQUIREMENTS | 18a: Revenue Requirement | Forecast revaluations</v>
      </c>
    </row>
    <row r="9167" spans="1:14" hidden="1">
      <c r="A9167" t="s">
        <v>1</v>
      </c>
      <c r="B9167">
        <v>2012</v>
      </c>
      <c r="C9167" t="s">
        <v>7</v>
      </c>
      <c r="D9167" t="s">
        <v>11</v>
      </c>
      <c r="E9167" t="s">
        <v>81</v>
      </c>
      <c r="F9167" t="s">
        <v>81</v>
      </c>
      <c r="G9167">
        <v>24</v>
      </c>
      <c r="H9167" t="s">
        <v>53</v>
      </c>
      <c r="I9167">
        <v>2017</v>
      </c>
      <c r="J9167" t="s">
        <v>92</v>
      </c>
      <c r="K9167" t="s">
        <v>3602</v>
      </c>
      <c r="L9167">
        <v>-13317.02380697949</v>
      </c>
      <c r="M9167" s="10" t="str">
        <f>Data[[#This Row],[schedule]]&amp;" | "&amp;Data[[#This Row],[section]]</f>
        <v>SCHEDULE 18: REPORT ON THE FORECAST TOTAL REVENUE REQUIREMENTS | 18a: Revenue Requirement</v>
      </c>
      <c r="N9167" s="10" t="str">
        <f t="shared" si="145"/>
        <v>SCHEDULE 18: REPORT ON THE FORECAST TOTAL REVENUE REQUIREMENTS | 18a: Revenue Requirement | Forecast revaluations</v>
      </c>
    </row>
    <row r="9168" spans="1:14" hidden="1">
      <c r="A9168" t="s">
        <v>1</v>
      </c>
      <c r="B9168">
        <v>2012</v>
      </c>
      <c r="C9168" t="s">
        <v>7</v>
      </c>
      <c r="D9168" t="s">
        <v>11</v>
      </c>
      <c r="E9168" t="s">
        <v>81</v>
      </c>
      <c r="F9168" t="s">
        <v>81</v>
      </c>
      <c r="G9168">
        <v>25</v>
      </c>
      <c r="H9168" t="s">
        <v>54</v>
      </c>
      <c r="I9168">
        <v>2013</v>
      </c>
      <c r="J9168" t="s">
        <v>92</v>
      </c>
      <c r="K9168" t="s">
        <v>3603</v>
      </c>
      <c r="L9168">
        <v>650.87499999999989</v>
      </c>
      <c r="M9168" s="10" t="str">
        <f>Data[[#This Row],[schedule]]&amp;" | "&amp;Data[[#This Row],[section]]</f>
        <v>SCHEDULE 18: REPORT ON THE FORECAST TOTAL REVENUE REQUIREMENTS | 18a: Revenue Requirement</v>
      </c>
      <c r="N9168" s="10" t="str">
        <f t="shared" si="145"/>
        <v>SCHEDULE 18: REPORT ON THE FORECAST TOTAL REVENUE REQUIREMENTS | 18a: Revenue Requirement | Forecast other income</v>
      </c>
    </row>
    <row r="9169" spans="1:14" hidden="1">
      <c r="A9169" t="s">
        <v>1</v>
      </c>
      <c r="B9169">
        <v>2012</v>
      </c>
      <c r="C9169" t="s">
        <v>7</v>
      </c>
      <c r="D9169" t="s">
        <v>11</v>
      </c>
      <c r="E9169" t="s">
        <v>81</v>
      </c>
      <c r="F9169" t="s">
        <v>81</v>
      </c>
      <c r="G9169">
        <v>25</v>
      </c>
      <c r="H9169" t="s">
        <v>54</v>
      </c>
      <c r="I9169">
        <v>2014</v>
      </c>
      <c r="J9169" t="s">
        <v>92</v>
      </c>
      <c r="K9169" t="s">
        <v>3604</v>
      </c>
      <c r="L9169">
        <v>697.61099761904745</v>
      </c>
      <c r="M9169" s="10" t="str">
        <f>Data[[#This Row],[schedule]]&amp;" | "&amp;Data[[#This Row],[section]]</f>
        <v>SCHEDULE 18: REPORT ON THE FORECAST TOTAL REVENUE REQUIREMENTS | 18a: Revenue Requirement</v>
      </c>
      <c r="N9169" s="10" t="str">
        <f t="shared" si="145"/>
        <v>SCHEDULE 18: REPORT ON THE FORECAST TOTAL REVENUE REQUIREMENTS | 18a: Revenue Requirement | Forecast other income</v>
      </c>
    </row>
    <row r="9170" spans="1:14" hidden="1">
      <c r="A9170" t="s">
        <v>1</v>
      </c>
      <c r="B9170">
        <v>2012</v>
      </c>
      <c r="C9170" t="s">
        <v>7</v>
      </c>
      <c r="D9170" t="s">
        <v>11</v>
      </c>
      <c r="E9170" t="s">
        <v>81</v>
      </c>
      <c r="F9170" t="s">
        <v>81</v>
      </c>
      <c r="G9170">
        <v>25</v>
      </c>
      <c r="H9170" t="s">
        <v>54</v>
      </c>
      <c r="I9170">
        <v>2015</v>
      </c>
      <c r="J9170" t="s">
        <v>92</v>
      </c>
      <c r="K9170" t="s">
        <v>3605</v>
      </c>
      <c r="L9170">
        <v>777.50272392857119</v>
      </c>
      <c r="M9170" s="10" t="str">
        <f>Data[[#This Row],[schedule]]&amp;" | "&amp;Data[[#This Row],[section]]</f>
        <v>SCHEDULE 18: REPORT ON THE FORECAST TOTAL REVENUE REQUIREMENTS | 18a: Revenue Requirement</v>
      </c>
      <c r="N9170" s="10" t="str">
        <f t="shared" si="145"/>
        <v>SCHEDULE 18: REPORT ON THE FORECAST TOTAL REVENUE REQUIREMENTS | 18a: Revenue Requirement | Forecast other income</v>
      </c>
    </row>
    <row r="9171" spans="1:14" hidden="1">
      <c r="A9171" t="s">
        <v>1</v>
      </c>
      <c r="B9171">
        <v>2012</v>
      </c>
      <c r="C9171" t="s">
        <v>7</v>
      </c>
      <c r="D9171" t="s">
        <v>11</v>
      </c>
      <c r="E9171" t="s">
        <v>81</v>
      </c>
      <c r="F9171" t="s">
        <v>81</v>
      </c>
      <c r="G9171">
        <v>25</v>
      </c>
      <c r="H9171" t="s">
        <v>54</v>
      </c>
      <c r="I9171">
        <v>2016</v>
      </c>
      <c r="J9171" t="s">
        <v>92</v>
      </c>
      <c r="K9171" t="s">
        <v>3606</v>
      </c>
      <c r="L9171">
        <v>700.92118554687477</v>
      </c>
      <c r="M9171" s="10" t="str">
        <f>Data[[#This Row],[schedule]]&amp;" | "&amp;Data[[#This Row],[section]]</f>
        <v>SCHEDULE 18: REPORT ON THE FORECAST TOTAL REVENUE REQUIREMENTS | 18a: Revenue Requirement</v>
      </c>
      <c r="N9171" s="10" t="str">
        <f t="shared" si="145"/>
        <v>SCHEDULE 18: REPORT ON THE FORECAST TOTAL REVENUE REQUIREMENTS | 18a: Revenue Requirement | Forecast other income</v>
      </c>
    </row>
    <row r="9172" spans="1:14" hidden="1">
      <c r="A9172" t="s">
        <v>1</v>
      </c>
      <c r="B9172">
        <v>2012</v>
      </c>
      <c r="C9172" t="s">
        <v>7</v>
      </c>
      <c r="D9172" t="s">
        <v>11</v>
      </c>
      <c r="E9172" t="s">
        <v>81</v>
      </c>
      <c r="F9172" t="s">
        <v>81</v>
      </c>
      <c r="G9172">
        <v>25</v>
      </c>
      <c r="H9172" t="s">
        <v>54</v>
      </c>
      <c r="I9172">
        <v>2017</v>
      </c>
      <c r="J9172" t="s">
        <v>92</v>
      </c>
      <c r="K9172" t="s">
        <v>3607</v>
      </c>
      <c r="L9172">
        <v>718.44421518554645</v>
      </c>
      <c r="M9172" s="10" t="str">
        <f>Data[[#This Row],[schedule]]&amp;" | "&amp;Data[[#This Row],[section]]</f>
        <v>SCHEDULE 18: REPORT ON THE FORECAST TOTAL REVENUE REQUIREMENTS | 18a: Revenue Requirement</v>
      </c>
      <c r="N9172" s="10" t="str">
        <f t="shared" si="145"/>
        <v>SCHEDULE 18: REPORT ON THE FORECAST TOTAL REVENUE REQUIREMENTS | 18a: Revenue Requirement | Forecast other income</v>
      </c>
    </row>
    <row r="9173" spans="1:14" hidden="1">
      <c r="A9173" t="s">
        <v>1</v>
      </c>
      <c r="B9173">
        <v>2012</v>
      </c>
      <c r="C9173" t="s">
        <v>7</v>
      </c>
      <c r="D9173" t="s">
        <v>11</v>
      </c>
      <c r="E9173" t="s">
        <v>81</v>
      </c>
      <c r="F9173" t="s">
        <v>81</v>
      </c>
      <c r="G9173">
        <v>26</v>
      </c>
      <c r="H9173" t="s">
        <v>55</v>
      </c>
      <c r="I9173">
        <v>2013</v>
      </c>
      <c r="J9173" t="s">
        <v>92</v>
      </c>
      <c r="K9173" t="s">
        <v>3608</v>
      </c>
      <c r="L9173">
        <v>-6469.9492230069027</v>
      </c>
      <c r="M9173" s="10" t="str">
        <f>Data[[#This Row],[schedule]]&amp;" | "&amp;Data[[#This Row],[section]]</f>
        <v>SCHEDULE 18: REPORT ON THE FORECAST TOTAL REVENUE REQUIREMENTS | 18a: Revenue Requirement</v>
      </c>
      <c r="N9173" s="10" t="str">
        <f t="shared" ref="N9173:N9236" si="146">SUBSTITUTE(SUBSTITUTE(SUBSTITUTE(C9173&amp;" | "&amp;D9173&amp;" | "&amp;E9173&amp;" | "&amp;F9173&amp;" | "&amp;H9173," |  |  | "," | ")," |  |  | "," | ")," |  | "," | ")</f>
        <v>SCHEDULE 18: REPORT ON THE FORECAST TOTAL REVENUE REQUIREMENTS | 18a: Revenue Requirement | Other factors</v>
      </c>
    </row>
    <row r="9174" spans="1:14" hidden="1">
      <c r="A9174" t="s">
        <v>1</v>
      </c>
      <c r="B9174">
        <v>2012</v>
      </c>
      <c r="C9174" t="s">
        <v>7</v>
      </c>
      <c r="D9174" t="s">
        <v>11</v>
      </c>
      <c r="E9174" t="s">
        <v>81</v>
      </c>
      <c r="F9174" t="s">
        <v>81</v>
      </c>
      <c r="G9174">
        <v>26</v>
      </c>
      <c r="H9174" t="s">
        <v>55</v>
      </c>
      <c r="I9174">
        <v>2014</v>
      </c>
      <c r="J9174" t="s">
        <v>92</v>
      </c>
      <c r="K9174" t="s">
        <v>3609</v>
      </c>
      <c r="L9174">
        <v>-6959.6058596598159</v>
      </c>
      <c r="M9174" s="10" t="str">
        <f>Data[[#This Row],[schedule]]&amp;" | "&amp;Data[[#This Row],[section]]</f>
        <v>SCHEDULE 18: REPORT ON THE FORECAST TOTAL REVENUE REQUIREMENTS | 18a: Revenue Requirement</v>
      </c>
      <c r="N9174" s="10" t="str">
        <f t="shared" si="146"/>
        <v>SCHEDULE 18: REPORT ON THE FORECAST TOTAL REVENUE REQUIREMENTS | 18a: Revenue Requirement | Other factors</v>
      </c>
    </row>
    <row r="9175" spans="1:14" hidden="1">
      <c r="A9175" t="s">
        <v>1</v>
      </c>
      <c r="B9175">
        <v>2012</v>
      </c>
      <c r="C9175" t="s">
        <v>7</v>
      </c>
      <c r="D9175" t="s">
        <v>11</v>
      </c>
      <c r="E9175" t="s">
        <v>81</v>
      </c>
      <c r="F9175" t="s">
        <v>81</v>
      </c>
      <c r="G9175">
        <v>26</v>
      </c>
      <c r="H9175" t="s">
        <v>55</v>
      </c>
      <c r="I9175">
        <v>2015</v>
      </c>
      <c r="J9175" t="s">
        <v>92</v>
      </c>
      <c r="K9175" t="s">
        <v>3610</v>
      </c>
      <c r="L9175">
        <v>-7928.3164005650979</v>
      </c>
      <c r="M9175" s="10" t="str">
        <f>Data[[#This Row],[schedule]]&amp;" | "&amp;Data[[#This Row],[section]]</f>
        <v>SCHEDULE 18: REPORT ON THE FORECAST TOTAL REVENUE REQUIREMENTS | 18a: Revenue Requirement</v>
      </c>
      <c r="N9175" s="10" t="str">
        <f t="shared" si="146"/>
        <v>SCHEDULE 18: REPORT ON THE FORECAST TOTAL REVENUE REQUIREMENTS | 18a: Revenue Requirement | Other factors</v>
      </c>
    </row>
    <row r="9176" spans="1:14" hidden="1">
      <c r="A9176" t="s">
        <v>1</v>
      </c>
      <c r="B9176">
        <v>2012</v>
      </c>
      <c r="C9176" t="s">
        <v>7</v>
      </c>
      <c r="D9176" t="s">
        <v>11</v>
      </c>
      <c r="E9176" t="s">
        <v>81</v>
      </c>
      <c r="F9176" t="s">
        <v>81</v>
      </c>
      <c r="G9176">
        <v>26</v>
      </c>
      <c r="H9176" t="s">
        <v>55</v>
      </c>
      <c r="I9176">
        <v>2016</v>
      </c>
      <c r="J9176" t="s">
        <v>92</v>
      </c>
      <c r="K9176" t="s">
        <v>3611</v>
      </c>
      <c r="L9176">
        <v>-9047.6210663045131</v>
      </c>
      <c r="M9176" s="10" t="str">
        <f>Data[[#This Row],[schedule]]&amp;" | "&amp;Data[[#This Row],[section]]</f>
        <v>SCHEDULE 18: REPORT ON THE FORECAST TOTAL REVENUE REQUIREMENTS | 18a: Revenue Requirement</v>
      </c>
      <c r="N9176" s="10" t="str">
        <f t="shared" si="146"/>
        <v>SCHEDULE 18: REPORT ON THE FORECAST TOTAL REVENUE REQUIREMENTS | 18a: Revenue Requirement | Other factors</v>
      </c>
    </row>
    <row r="9177" spans="1:14" hidden="1">
      <c r="A9177" t="s">
        <v>1</v>
      </c>
      <c r="B9177">
        <v>2012</v>
      </c>
      <c r="C9177" t="s">
        <v>7</v>
      </c>
      <c r="D9177" t="s">
        <v>11</v>
      </c>
      <c r="E9177" t="s">
        <v>81</v>
      </c>
      <c r="F9177" t="s">
        <v>81</v>
      </c>
      <c r="G9177">
        <v>26</v>
      </c>
      <c r="H9177" t="s">
        <v>55</v>
      </c>
      <c r="I9177">
        <v>2017</v>
      </c>
      <c r="J9177" t="s">
        <v>92</v>
      </c>
      <c r="K9177" t="s">
        <v>3612</v>
      </c>
      <c r="L9177">
        <v>-9722.6093732228564</v>
      </c>
      <c r="M9177" s="10" t="str">
        <f>Data[[#This Row],[schedule]]&amp;" | "&amp;Data[[#This Row],[section]]</f>
        <v>SCHEDULE 18: REPORT ON THE FORECAST TOTAL REVENUE REQUIREMENTS | 18a: Revenue Requirement</v>
      </c>
      <c r="N9177" s="10" t="str">
        <f t="shared" si="146"/>
        <v>SCHEDULE 18: REPORT ON THE FORECAST TOTAL REVENUE REQUIREMENTS | 18a: Revenue Requirement | Other factors</v>
      </c>
    </row>
    <row r="9178" spans="1:14" hidden="1">
      <c r="A9178" t="s">
        <v>1</v>
      </c>
      <c r="B9178">
        <v>2012</v>
      </c>
      <c r="C9178" t="s">
        <v>7</v>
      </c>
      <c r="D9178" t="s">
        <v>11</v>
      </c>
      <c r="E9178" t="s">
        <v>81</v>
      </c>
      <c r="F9178" t="s">
        <v>81</v>
      </c>
      <c r="G9178">
        <v>27</v>
      </c>
      <c r="H9178" t="s">
        <v>56</v>
      </c>
      <c r="I9178">
        <v>2013</v>
      </c>
      <c r="J9178" t="s">
        <v>92</v>
      </c>
      <c r="K9178" t="s">
        <v>3613</v>
      </c>
      <c r="L9178">
        <v>75734.322821986556</v>
      </c>
      <c r="M9178" s="10" t="str">
        <f>Data[[#This Row],[schedule]]&amp;" | "&amp;Data[[#This Row],[section]]</f>
        <v>SCHEDULE 18: REPORT ON THE FORECAST TOTAL REVENUE REQUIREMENTS | 18a: Revenue Requirement</v>
      </c>
      <c r="N9178" s="10" t="str">
        <f t="shared" si="146"/>
        <v>SCHEDULE 18: REPORT ON THE FORECAST TOTAL REVENUE REQUIREMENTS | 18a: Revenue Requirement | Forecast total revenue requirement</v>
      </c>
    </row>
    <row r="9179" spans="1:14" hidden="1">
      <c r="A9179" t="s">
        <v>1</v>
      </c>
      <c r="B9179">
        <v>2012</v>
      </c>
      <c r="C9179" t="s">
        <v>7</v>
      </c>
      <c r="D9179" t="s">
        <v>11</v>
      </c>
      <c r="E9179" t="s">
        <v>81</v>
      </c>
      <c r="F9179" t="s">
        <v>81</v>
      </c>
      <c r="G9179">
        <v>27</v>
      </c>
      <c r="H9179" t="s">
        <v>56</v>
      </c>
      <c r="I9179">
        <v>2014</v>
      </c>
      <c r="J9179" t="s">
        <v>92</v>
      </c>
      <c r="K9179" t="s">
        <v>3614</v>
      </c>
      <c r="L9179">
        <v>73651.563612798171</v>
      </c>
      <c r="M9179" s="10" t="str">
        <f>Data[[#This Row],[schedule]]&amp;" | "&amp;Data[[#This Row],[section]]</f>
        <v>SCHEDULE 18: REPORT ON THE FORECAST TOTAL REVENUE REQUIREMENTS | 18a: Revenue Requirement</v>
      </c>
      <c r="N9179" s="10" t="str">
        <f t="shared" si="146"/>
        <v>SCHEDULE 18: REPORT ON THE FORECAST TOTAL REVENUE REQUIREMENTS | 18a: Revenue Requirement | Forecast total revenue requirement</v>
      </c>
    </row>
    <row r="9180" spans="1:14" hidden="1">
      <c r="A9180" t="s">
        <v>1</v>
      </c>
      <c r="B9180">
        <v>2012</v>
      </c>
      <c r="C9180" t="s">
        <v>7</v>
      </c>
      <c r="D9180" t="s">
        <v>11</v>
      </c>
      <c r="E9180" t="s">
        <v>81</v>
      </c>
      <c r="F9180" t="s">
        <v>81</v>
      </c>
      <c r="G9180">
        <v>27</v>
      </c>
      <c r="H9180" t="s">
        <v>56</v>
      </c>
      <c r="I9180">
        <v>2015</v>
      </c>
      <c r="J9180" t="s">
        <v>92</v>
      </c>
      <c r="K9180" t="s">
        <v>3615</v>
      </c>
      <c r="L9180">
        <v>79668.913597601088</v>
      </c>
      <c r="M9180" s="10" t="str">
        <f>Data[[#This Row],[schedule]]&amp;" | "&amp;Data[[#This Row],[section]]</f>
        <v>SCHEDULE 18: REPORT ON THE FORECAST TOTAL REVENUE REQUIREMENTS | 18a: Revenue Requirement</v>
      </c>
      <c r="N9180" s="10" t="str">
        <f t="shared" si="146"/>
        <v>SCHEDULE 18: REPORT ON THE FORECAST TOTAL REVENUE REQUIREMENTS | 18a: Revenue Requirement | Forecast total revenue requirement</v>
      </c>
    </row>
    <row r="9181" spans="1:14" hidden="1">
      <c r="A9181" t="s">
        <v>1</v>
      </c>
      <c r="B9181">
        <v>2012</v>
      </c>
      <c r="C9181" t="s">
        <v>7</v>
      </c>
      <c r="D9181" t="s">
        <v>11</v>
      </c>
      <c r="E9181" t="s">
        <v>81</v>
      </c>
      <c r="F9181" t="s">
        <v>81</v>
      </c>
      <c r="G9181">
        <v>27</v>
      </c>
      <c r="H9181" t="s">
        <v>56</v>
      </c>
      <c r="I9181">
        <v>2016</v>
      </c>
      <c r="J9181" t="s">
        <v>92</v>
      </c>
      <c r="K9181" t="s">
        <v>3616</v>
      </c>
      <c r="L9181">
        <v>82421.034713997651</v>
      </c>
      <c r="M9181" s="10" t="str">
        <f>Data[[#This Row],[schedule]]&amp;" | "&amp;Data[[#This Row],[section]]</f>
        <v>SCHEDULE 18: REPORT ON THE FORECAST TOTAL REVENUE REQUIREMENTS | 18a: Revenue Requirement</v>
      </c>
      <c r="N9181" s="10" t="str">
        <f t="shared" si="146"/>
        <v>SCHEDULE 18: REPORT ON THE FORECAST TOTAL REVENUE REQUIREMENTS | 18a: Revenue Requirement | Forecast total revenue requirement</v>
      </c>
    </row>
    <row r="9182" spans="1:14" hidden="1">
      <c r="A9182" t="s">
        <v>1</v>
      </c>
      <c r="B9182">
        <v>2012</v>
      </c>
      <c r="C9182" t="s">
        <v>7</v>
      </c>
      <c r="D9182" t="s">
        <v>11</v>
      </c>
      <c r="E9182" t="s">
        <v>81</v>
      </c>
      <c r="F9182" t="s">
        <v>81</v>
      </c>
      <c r="G9182">
        <v>27</v>
      </c>
      <c r="H9182" t="s">
        <v>56</v>
      </c>
      <c r="I9182">
        <v>2017</v>
      </c>
      <c r="J9182" t="s">
        <v>92</v>
      </c>
      <c r="K9182" t="s">
        <v>3617</v>
      </c>
      <c r="L9182">
        <v>84823.371622642357</v>
      </c>
      <c r="M9182" s="10" t="str">
        <f>Data[[#This Row],[schedule]]&amp;" | "&amp;Data[[#This Row],[section]]</f>
        <v>SCHEDULE 18: REPORT ON THE FORECAST TOTAL REVENUE REQUIREMENTS | 18a: Revenue Requirement</v>
      </c>
      <c r="N9182" s="10" t="str">
        <f t="shared" si="146"/>
        <v>SCHEDULE 18: REPORT ON THE FORECAST TOTAL REVENUE REQUIREMENTS | 18a: Revenue Requirement | Forecast total revenue requirement</v>
      </c>
    </row>
    <row r="9183" spans="1:14" hidden="1">
      <c r="A9183" t="s">
        <v>1</v>
      </c>
      <c r="B9183">
        <v>2012</v>
      </c>
      <c r="C9183" t="s">
        <v>7</v>
      </c>
      <c r="D9183" t="s">
        <v>11</v>
      </c>
      <c r="E9183" t="s">
        <v>81</v>
      </c>
      <c r="F9183" t="s">
        <v>81</v>
      </c>
      <c r="G9183">
        <v>28</v>
      </c>
      <c r="H9183" t="s">
        <v>80</v>
      </c>
      <c r="I9183">
        <v>2013</v>
      </c>
      <c r="J9183" t="s">
        <v>92</v>
      </c>
      <c r="K9183" t="s">
        <v>3618</v>
      </c>
      <c r="L9183">
        <v>4644.9960193408006</v>
      </c>
      <c r="M9183" s="10" t="str">
        <f>Data[[#This Row],[schedule]]&amp;" | "&amp;Data[[#This Row],[section]]</f>
        <v>SCHEDULE 18: REPORT ON THE FORECAST TOTAL REVENUE REQUIREMENTS | 18a: Revenue Requirement</v>
      </c>
      <c r="N9183" s="10" t="str">
        <f t="shared" si="146"/>
        <v>SCHEDULE 18: REPORT ON THE FORECAST TOTAL REVENUE REQUIREMENTS | 18a: Revenue Requirement | Revenue requirement not applicable to price setting event</v>
      </c>
    </row>
    <row r="9184" spans="1:14" hidden="1">
      <c r="A9184" t="s">
        <v>1</v>
      </c>
      <c r="B9184">
        <v>2012</v>
      </c>
      <c r="C9184" t="s">
        <v>7</v>
      </c>
      <c r="D9184" t="s">
        <v>11</v>
      </c>
      <c r="E9184" t="s">
        <v>81</v>
      </c>
      <c r="F9184" t="s">
        <v>81</v>
      </c>
      <c r="G9184">
        <v>28</v>
      </c>
      <c r="H9184" t="s">
        <v>80</v>
      </c>
      <c r="I9184">
        <v>2014</v>
      </c>
      <c r="J9184" t="s">
        <v>92</v>
      </c>
      <c r="K9184" t="s">
        <v>3619</v>
      </c>
      <c r="L9184">
        <v>4733.3209198243194</v>
      </c>
      <c r="M9184" s="10" t="str">
        <f>Data[[#This Row],[schedule]]&amp;" | "&amp;Data[[#This Row],[section]]</f>
        <v>SCHEDULE 18: REPORT ON THE FORECAST TOTAL REVENUE REQUIREMENTS | 18a: Revenue Requirement</v>
      </c>
      <c r="N9184" s="10" t="str">
        <f t="shared" si="146"/>
        <v>SCHEDULE 18: REPORT ON THE FORECAST TOTAL REVENUE REQUIREMENTS | 18a: Revenue Requirement | Revenue requirement not applicable to price setting event</v>
      </c>
    </row>
    <row r="9185" spans="1:14" hidden="1">
      <c r="A9185" t="s">
        <v>1</v>
      </c>
      <c r="B9185">
        <v>2012</v>
      </c>
      <c r="C9185" t="s">
        <v>7</v>
      </c>
      <c r="D9185" t="s">
        <v>11</v>
      </c>
      <c r="E9185" t="s">
        <v>81</v>
      </c>
      <c r="F9185" t="s">
        <v>81</v>
      </c>
      <c r="G9185">
        <v>28</v>
      </c>
      <c r="H9185" t="s">
        <v>80</v>
      </c>
      <c r="I9185">
        <v>2015</v>
      </c>
      <c r="J9185" t="s">
        <v>92</v>
      </c>
      <c r="K9185" t="s">
        <v>3620</v>
      </c>
      <c r="L9185">
        <v>4836.9789428199274</v>
      </c>
      <c r="M9185" s="10" t="str">
        <f>Data[[#This Row],[schedule]]&amp;" | "&amp;Data[[#This Row],[section]]</f>
        <v>SCHEDULE 18: REPORT ON THE FORECAST TOTAL REVENUE REQUIREMENTS | 18a: Revenue Requirement</v>
      </c>
      <c r="N9185" s="10" t="str">
        <f t="shared" si="146"/>
        <v>SCHEDULE 18: REPORT ON THE FORECAST TOTAL REVENUE REQUIREMENTS | 18a: Revenue Requirement | Revenue requirement not applicable to price setting event</v>
      </c>
    </row>
    <row r="9186" spans="1:14" hidden="1">
      <c r="A9186" t="s">
        <v>1</v>
      </c>
      <c r="B9186">
        <v>2012</v>
      </c>
      <c r="C9186" t="s">
        <v>7</v>
      </c>
      <c r="D9186" t="s">
        <v>11</v>
      </c>
      <c r="E9186" t="s">
        <v>81</v>
      </c>
      <c r="F9186" t="s">
        <v>81</v>
      </c>
      <c r="G9186">
        <v>28</v>
      </c>
      <c r="H9186" t="s">
        <v>80</v>
      </c>
      <c r="I9186">
        <v>2016</v>
      </c>
      <c r="J9186" t="s">
        <v>92</v>
      </c>
      <c r="K9186" t="s">
        <v>3621</v>
      </c>
      <c r="L9186">
        <v>4855.5284163904253</v>
      </c>
      <c r="M9186" s="10" t="str">
        <f>Data[[#This Row],[schedule]]&amp;" | "&amp;Data[[#This Row],[section]]</f>
        <v>SCHEDULE 18: REPORT ON THE FORECAST TOTAL REVENUE REQUIREMENTS | 18a: Revenue Requirement</v>
      </c>
      <c r="N9186" s="10" t="str">
        <f t="shared" si="146"/>
        <v>SCHEDULE 18: REPORT ON THE FORECAST TOTAL REVENUE REQUIREMENTS | 18a: Revenue Requirement | Revenue requirement not applicable to price setting event</v>
      </c>
    </row>
    <row r="9187" spans="1:14" hidden="1">
      <c r="A9187" t="s">
        <v>1</v>
      </c>
      <c r="B9187">
        <v>2012</v>
      </c>
      <c r="C9187" t="s">
        <v>7</v>
      </c>
      <c r="D9187" t="s">
        <v>11</v>
      </c>
      <c r="E9187" t="s">
        <v>81</v>
      </c>
      <c r="F9187" t="s">
        <v>81</v>
      </c>
      <c r="G9187">
        <v>28</v>
      </c>
      <c r="H9187" t="s">
        <v>80</v>
      </c>
      <c r="I9187">
        <v>2017</v>
      </c>
      <c r="J9187" t="s">
        <v>92</v>
      </c>
      <c r="K9187" t="s">
        <v>3622</v>
      </c>
      <c r="L9187">
        <v>4976.9166268001854</v>
      </c>
      <c r="M9187" s="10" t="str">
        <f>Data[[#This Row],[schedule]]&amp;" | "&amp;Data[[#This Row],[section]]</f>
        <v>SCHEDULE 18: REPORT ON THE FORECAST TOTAL REVENUE REQUIREMENTS | 18a: Revenue Requirement</v>
      </c>
      <c r="N9187" s="10" t="str">
        <f t="shared" si="146"/>
        <v>SCHEDULE 18: REPORT ON THE FORECAST TOTAL REVENUE REQUIREMENTS | 18a: Revenue Requirement | Revenue requirement not applicable to price setting event</v>
      </c>
    </row>
    <row r="9188" spans="1:14" hidden="1">
      <c r="A9188" t="s">
        <v>1</v>
      </c>
      <c r="B9188">
        <v>2012</v>
      </c>
      <c r="C9188" t="s">
        <v>7</v>
      </c>
      <c r="D9188" t="s">
        <v>11</v>
      </c>
      <c r="E9188" t="s">
        <v>81</v>
      </c>
      <c r="F9188" t="s">
        <v>81</v>
      </c>
      <c r="G9188">
        <v>30</v>
      </c>
      <c r="H9188" t="s">
        <v>348</v>
      </c>
      <c r="I9188">
        <v>2013</v>
      </c>
      <c r="J9188" t="s">
        <v>92</v>
      </c>
      <c r="K9188" t="s">
        <v>3623</v>
      </c>
      <c r="L9188">
        <v>62492.902429275491</v>
      </c>
      <c r="M9188" s="10" t="str">
        <f>Data[[#This Row],[schedule]]&amp;" | "&amp;Data[[#This Row],[section]]</f>
        <v>SCHEDULE 18: REPORT ON THE FORECAST TOTAL REVENUE REQUIREMENTS | 18a: Revenue Requirement</v>
      </c>
      <c r="N9188" s="10" t="str">
        <f t="shared" si="146"/>
        <v>SCHEDULE 18: REPORT ON THE FORECAST TOTAL REVENUE REQUIREMENTS | 18a: Revenue Requirement | Forecast revenue for services applicable to price setting event</v>
      </c>
    </row>
    <row r="9189" spans="1:14" hidden="1">
      <c r="A9189" t="s">
        <v>1</v>
      </c>
      <c r="B9189">
        <v>2012</v>
      </c>
      <c r="C9189" t="s">
        <v>7</v>
      </c>
      <c r="D9189" t="s">
        <v>11</v>
      </c>
      <c r="E9189" t="s">
        <v>81</v>
      </c>
      <c r="F9189" t="s">
        <v>81</v>
      </c>
      <c r="G9189">
        <v>30</v>
      </c>
      <c r="H9189" t="s">
        <v>348</v>
      </c>
      <c r="I9189">
        <v>2014</v>
      </c>
      <c r="J9189" t="s">
        <v>92</v>
      </c>
      <c r="K9189" t="s">
        <v>3624</v>
      </c>
      <c r="L9189">
        <v>67928.586930226986</v>
      </c>
      <c r="M9189" s="10" t="str">
        <f>Data[[#This Row],[schedule]]&amp;" | "&amp;Data[[#This Row],[section]]</f>
        <v>SCHEDULE 18: REPORT ON THE FORECAST TOTAL REVENUE REQUIREMENTS | 18a: Revenue Requirement</v>
      </c>
      <c r="N9189" s="10" t="str">
        <f t="shared" si="146"/>
        <v>SCHEDULE 18: REPORT ON THE FORECAST TOTAL REVENUE REQUIREMENTS | 18a: Revenue Requirement | Forecast revenue for services applicable to price setting event</v>
      </c>
    </row>
    <row r="9190" spans="1:14" hidden="1">
      <c r="A9190" t="s">
        <v>1</v>
      </c>
      <c r="B9190">
        <v>2012</v>
      </c>
      <c r="C9190" t="s">
        <v>7</v>
      </c>
      <c r="D9190" t="s">
        <v>11</v>
      </c>
      <c r="E9190" t="s">
        <v>81</v>
      </c>
      <c r="F9190" t="s">
        <v>81</v>
      </c>
      <c r="G9190">
        <v>30</v>
      </c>
      <c r="H9190" t="s">
        <v>348</v>
      </c>
      <c r="I9190">
        <v>2015</v>
      </c>
      <c r="J9190" t="s">
        <v>92</v>
      </c>
      <c r="K9190" t="s">
        <v>3625</v>
      </c>
      <c r="L9190">
        <v>74839.007603915132</v>
      </c>
      <c r="M9190" s="10" t="str">
        <f>Data[[#This Row],[schedule]]&amp;" | "&amp;Data[[#This Row],[section]]</f>
        <v>SCHEDULE 18: REPORT ON THE FORECAST TOTAL REVENUE REQUIREMENTS | 18a: Revenue Requirement</v>
      </c>
      <c r="N9190" s="10" t="str">
        <f t="shared" si="146"/>
        <v>SCHEDULE 18: REPORT ON THE FORECAST TOTAL REVENUE REQUIREMENTS | 18a: Revenue Requirement | Forecast revenue for services applicable to price setting event</v>
      </c>
    </row>
    <row r="9191" spans="1:14" hidden="1">
      <c r="A9191" t="s">
        <v>1</v>
      </c>
      <c r="B9191">
        <v>2012</v>
      </c>
      <c r="C9191" t="s">
        <v>7</v>
      </c>
      <c r="D9191" t="s">
        <v>11</v>
      </c>
      <c r="E9191" t="s">
        <v>81</v>
      </c>
      <c r="F9191" t="s">
        <v>81</v>
      </c>
      <c r="G9191">
        <v>30</v>
      </c>
      <c r="H9191" t="s">
        <v>348</v>
      </c>
      <c r="I9191">
        <v>2016</v>
      </c>
      <c r="J9191" t="s">
        <v>92</v>
      </c>
      <c r="K9191" t="s">
        <v>3626</v>
      </c>
      <c r="L9191">
        <v>81719.285418106359</v>
      </c>
      <c r="M9191" s="10" t="str">
        <f>Data[[#This Row],[schedule]]&amp;" | "&amp;Data[[#This Row],[section]]</f>
        <v>SCHEDULE 18: REPORT ON THE FORECAST TOTAL REVENUE REQUIREMENTS | 18a: Revenue Requirement</v>
      </c>
      <c r="N9191" s="10" t="str">
        <f t="shared" si="146"/>
        <v>SCHEDULE 18: REPORT ON THE FORECAST TOTAL REVENUE REQUIREMENTS | 18a: Revenue Requirement | Forecast revenue for services applicable to price setting event</v>
      </c>
    </row>
    <row r="9192" spans="1:14" hidden="1">
      <c r="A9192" t="s">
        <v>1</v>
      </c>
      <c r="B9192">
        <v>2012</v>
      </c>
      <c r="C9192" t="s">
        <v>7</v>
      </c>
      <c r="D9192" t="s">
        <v>11</v>
      </c>
      <c r="E9192" t="s">
        <v>81</v>
      </c>
      <c r="F9192" t="s">
        <v>81</v>
      </c>
      <c r="G9192">
        <v>30</v>
      </c>
      <c r="H9192" t="s">
        <v>348</v>
      </c>
      <c r="I9192">
        <v>2017</v>
      </c>
      <c r="J9192" t="s">
        <v>92</v>
      </c>
      <c r="K9192" t="s">
        <v>3627</v>
      </c>
      <c r="L9192">
        <v>88951.447089396359</v>
      </c>
      <c r="M9192" s="10" t="str">
        <f>Data[[#This Row],[schedule]]&amp;" | "&amp;Data[[#This Row],[section]]</f>
        <v>SCHEDULE 18: REPORT ON THE FORECAST TOTAL REVENUE REQUIREMENTS | 18a: Revenue Requirement</v>
      </c>
      <c r="N9192" s="10" t="str">
        <f t="shared" si="146"/>
        <v>SCHEDULE 18: REPORT ON THE FORECAST TOTAL REVENUE REQUIREMENTS | 18a: Revenue Requirement | Forecast revenue for services applicable to price setting event</v>
      </c>
    </row>
    <row r="9193" spans="1:14" hidden="1">
      <c r="A9193" t="s">
        <v>1</v>
      </c>
      <c r="B9193">
        <v>2012</v>
      </c>
      <c r="C9193" t="s">
        <v>7</v>
      </c>
      <c r="D9193" t="s">
        <v>11</v>
      </c>
      <c r="E9193" t="s">
        <v>102</v>
      </c>
      <c r="F9193" t="s">
        <v>81</v>
      </c>
      <c r="G9193">
        <v>32</v>
      </c>
      <c r="H9193" t="s">
        <v>57</v>
      </c>
      <c r="I9193">
        <v>2013</v>
      </c>
      <c r="J9193" t="s">
        <v>92</v>
      </c>
      <c r="K9193" t="s">
        <v>3628</v>
      </c>
      <c r="L9193">
        <v>47259.175814041962</v>
      </c>
      <c r="M9193" s="10" t="str">
        <f>Data[[#This Row],[schedule]]&amp;" | "&amp;Data[[#This Row],[section]]</f>
        <v>SCHEDULE 18: REPORT ON THE FORECAST TOTAL REVENUE REQUIREMENTS | 18a: Revenue Requirement</v>
      </c>
      <c r="N9193" s="10" t="str">
        <f t="shared" si="146"/>
        <v>SCHEDULE 18: REPORT ON THE FORECAST TOTAL REVENUE REQUIREMENTS | 18a: Revenue Requirement | By regulated activity | Airfield activities</v>
      </c>
    </row>
    <row r="9194" spans="1:14" hidden="1">
      <c r="A9194" t="s">
        <v>1</v>
      </c>
      <c r="B9194">
        <v>2012</v>
      </c>
      <c r="C9194" t="s">
        <v>7</v>
      </c>
      <c r="D9194" t="s">
        <v>11</v>
      </c>
      <c r="E9194" t="s">
        <v>102</v>
      </c>
      <c r="F9194" t="s">
        <v>81</v>
      </c>
      <c r="G9194">
        <v>32</v>
      </c>
      <c r="H9194" t="s">
        <v>57</v>
      </c>
      <c r="I9194">
        <v>2014</v>
      </c>
      <c r="J9194" t="s">
        <v>92</v>
      </c>
      <c r="K9194" t="s">
        <v>3629</v>
      </c>
      <c r="L9194">
        <v>44195.203374754186</v>
      </c>
      <c r="M9194" s="10" t="str">
        <f>Data[[#This Row],[schedule]]&amp;" | "&amp;Data[[#This Row],[section]]</f>
        <v>SCHEDULE 18: REPORT ON THE FORECAST TOTAL REVENUE REQUIREMENTS | 18a: Revenue Requirement</v>
      </c>
      <c r="N9194" s="10" t="str">
        <f t="shared" si="146"/>
        <v>SCHEDULE 18: REPORT ON THE FORECAST TOTAL REVENUE REQUIREMENTS | 18a: Revenue Requirement | By regulated activity | Airfield activities</v>
      </c>
    </row>
    <row r="9195" spans="1:14" hidden="1">
      <c r="A9195" t="s">
        <v>1</v>
      </c>
      <c r="B9195">
        <v>2012</v>
      </c>
      <c r="C9195" t="s">
        <v>7</v>
      </c>
      <c r="D9195" t="s">
        <v>11</v>
      </c>
      <c r="E9195" t="s">
        <v>102</v>
      </c>
      <c r="F9195" t="s">
        <v>81</v>
      </c>
      <c r="G9195">
        <v>32</v>
      </c>
      <c r="H9195" t="s">
        <v>57</v>
      </c>
      <c r="I9195">
        <v>2015</v>
      </c>
      <c r="J9195" t="s">
        <v>92</v>
      </c>
      <c r="K9195" t="s">
        <v>3630</v>
      </c>
      <c r="L9195">
        <v>48260.398155391013</v>
      </c>
      <c r="M9195" s="10" t="str">
        <f>Data[[#This Row],[schedule]]&amp;" | "&amp;Data[[#This Row],[section]]</f>
        <v>SCHEDULE 18: REPORT ON THE FORECAST TOTAL REVENUE REQUIREMENTS | 18a: Revenue Requirement</v>
      </c>
      <c r="N9195" s="10" t="str">
        <f t="shared" si="146"/>
        <v>SCHEDULE 18: REPORT ON THE FORECAST TOTAL REVENUE REQUIREMENTS | 18a: Revenue Requirement | By regulated activity | Airfield activities</v>
      </c>
    </row>
    <row r="9196" spans="1:14" hidden="1">
      <c r="A9196" t="s">
        <v>1</v>
      </c>
      <c r="B9196">
        <v>2012</v>
      </c>
      <c r="C9196" t="s">
        <v>7</v>
      </c>
      <c r="D9196" t="s">
        <v>11</v>
      </c>
      <c r="E9196" t="s">
        <v>102</v>
      </c>
      <c r="F9196" t="s">
        <v>81</v>
      </c>
      <c r="G9196">
        <v>32</v>
      </c>
      <c r="H9196" t="s">
        <v>57</v>
      </c>
      <c r="I9196">
        <v>2016</v>
      </c>
      <c r="J9196" t="s">
        <v>92</v>
      </c>
      <c r="K9196" t="s">
        <v>3631</v>
      </c>
      <c r="L9196">
        <v>50647.52484431905</v>
      </c>
      <c r="M9196" s="10" t="str">
        <f>Data[[#This Row],[schedule]]&amp;" | "&amp;Data[[#This Row],[section]]</f>
        <v>SCHEDULE 18: REPORT ON THE FORECAST TOTAL REVENUE REQUIREMENTS | 18a: Revenue Requirement</v>
      </c>
      <c r="N9196" s="10" t="str">
        <f t="shared" si="146"/>
        <v>SCHEDULE 18: REPORT ON THE FORECAST TOTAL REVENUE REQUIREMENTS | 18a: Revenue Requirement | By regulated activity | Airfield activities</v>
      </c>
    </row>
    <row r="9197" spans="1:14" hidden="1">
      <c r="A9197" t="s">
        <v>1</v>
      </c>
      <c r="B9197">
        <v>2012</v>
      </c>
      <c r="C9197" t="s">
        <v>7</v>
      </c>
      <c r="D9197" t="s">
        <v>11</v>
      </c>
      <c r="E9197" t="s">
        <v>102</v>
      </c>
      <c r="F9197" t="s">
        <v>81</v>
      </c>
      <c r="G9197">
        <v>32</v>
      </c>
      <c r="H9197" t="s">
        <v>57</v>
      </c>
      <c r="I9197">
        <v>2017</v>
      </c>
      <c r="J9197" t="s">
        <v>92</v>
      </c>
      <c r="K9197" t="s">
        <v>3632</v>
      </c>
      <c r="L9197">
        <v>52983.949807514917</v>
      </c>
      <c r="M9197" s="10" t="str">
        <f>Data[[#This Row],[schedule]]&amp;" | "&amp;Data[[#This Row],[section]]</f>
        <v>SCHEDULE 18: REPORT ON THE FORECAST TOTAL REVENUE REQUIREMENTS | 18a: Revenue Requirement</v>
      </c>
      <c r="N9197" s="10" t="str">
        <f t="shared" si="146"/>
        <v>SCHEDULE 18: REPORT ON THE FORECAST TOTAL REVENUE REQUIREMENTS | 18a: Revenue Requirement | By regulated activity | Airfield activities</v>
      </c>
    </row>
    <row r="9198" spans="1:14" hidden="1">
      <c r="A9198" t="s">
        <v>1</v>
      </c>
      <c r="B9198">
        <v>2012</v>
      </c>
      <c r="C9198" t="s">
        <v>7</v>
      </c>
      <c r="D9198" t="s">
        <v>11</v>
      </c>
      <c r="E9198" t="s">
        <v>102</v>
      </c>
      <c r="F9198" t="s">
        <v>81</v>
      </c>
      <c r="G9198">
        <v>33</v>
      </c>
      <c r="H9198" t="s">
        <v>58</v>
      </c>
      <c r="I9198">
        <v>2013</v>
      </c>
      <c r="J9198" t="s">
        <v>92</v>
      </c>
      <c r="K9198" t="s">
        <v>3633</v>
      </c>
      <c r="L9198">
        <v>2459.0664097024001</v>
      </c>
      <c r="M9198" s="10" t="str">
        <f>Data[[#This Row],[schedule]]&amp;" | "&amp;Data[[#This Row],[section]]</f>
        <v>SCHEDULE 18: REPORT ON THE FORECAST TOTAL REVENUE REQUIREMENTS | 18a: Revenue Requirement</v>
      </c>
      <c r="N9198" s="10" t="str">
        <f t="shared" si="146"/>
        <v>SCHEDULE 18: REPORT ON THE FORECAST TOTAL REVENUE REQUIREMENTS | 18a: Revenue Requirement | By regulated activity | Aircraft and freight activities</v>
      </c>
    </row>
    <row r="9199" spans="1:14" hidden="1">
      <c r="A9199" t="s">
        <v>1</v>
      </c>
      <c r="B9199">
        <v>2012</v>
      </c>
      <c r="C9199" t="s">
        <v>7</v>
      </c>
      <c r="D9199" t="s">
        <v>11</v>
      </c>
      <c r="E9199" t="s">
        <v>102</v>
      </c>
      <c r="F9199" t="s">
        <v>81</v>
      </c>
      <c r="G9199">
        <v>33</v>
      </c>
      <c r="H9199" t="s">
        <v>58</v>
      </c>
      <c r="I9199">
        <v>2014</v>
      </c>
      <c r="J9199" t="s">
        <v>92</v>
      </c>
      <c r="K9199" t="s">
        <v>3634</v>
      </c>
      <c r="L9199">
        <v>2497.7430699449592</v>
      </c>
      <c r="M9199" s="10" t="str">
        <f>Data[[#This Row],[schedule]]&amp;" | "&amp;Data[[#This Row],[section]]</f>
        <v>SCHEDULE 18: REPORT ON THE FORECAST TOTAL REVENUE REQUIREMENTS | 18a: Revenue Requirement</v>
      </c>
      <c r="N9199" s="10" t="str">
        <f t="shared" si="146"/>
        <v>SCHEDULE 18: REPORT ON THE FORECAST TOTAL REVENUE REQUIREMENTS | 18a: Revenue Requirement | By regulated activity | Aircraft and freight activities</v>
      </c>
    </row>
    <row r="9200" spans="1:14" hidden="1">
      <c r="A9200" t="s">
        <v>1</v>
      </c>
      <c r="B9200">
        <v>2012</v>
      </c>
      <c r="C9200" t="s">
        <v>7</v>
      </c>
      <c r="D9200" t="s">
        <v>11</v>
      </c>
      <c r="E9200" t="s">
        <v>102</v>
      </c>
      <c r="F9200" t="s">
        <v>81</v>
      </c>
      <c r="G9200">
        <v>33</v>
      </c>
      <c r="H9200" t="s">
        <v>58</v>
      </c>
      <c r="I9200">
        <v>2015</v>
      </c>
      <c r="J9200" t="s">
        <v>92</v>
      </c>
      <c r="K9200" t="s">
        <v>3635</v>
      </c>
      <c r="L9200">
        <v>2490.5116466935829</v>
      </c>
      <c r="M9200" s="10" t="str">
        <f>Data[[#This Row],[schedule]]&amp;" | "&amp;Data[[#This Row],[section]]</f>
        <v>SCHEDULE 18: REPORT ON THE FORECAST TOTAL REVENUE REQUIREMENTS | 18a: Revenue Requirement</v>
      </c>
      <c r="N9200" s="10" t="str">
        <f t="shared" si="146"/>
        <v>SCHEDULE 18: REPORT ON THE FORECAST TOTAL REVENUE REQUIREMENTS | 18a: Revenue Requirement | By regulated activity | Aircraft and freight activities</v>
      </c>
    </row>
    <row r="9201" spans="1:14" hidden="1">
      <c r="A9201" t="s">
        <v>1</v>
      </c>
      <c r="B9201">
        <v>2012</v>
      </c>
      <c r="C9201" t="s">
        <v>7</v>
      </c>
      <c r="D9201" t="s">
        <v>11</v>
      </c>
      <c r="E9201" t="s">
        <v>102</v>
      </c>
      <c r="F9201" t="s">
        <v>81</v>
      </c>
      <c r="G9201">
        <v>33</v>
      </c>
      <c r="H9201" t="s">
        <v>58</v>
      </c>
      <c r="I9201">
        <v>2016</v>
      </c>
      <c r="J9201" t="s">
        <v>92</v>
      </c>
      <c r="K9201" t="s">
        <v>3636</v>
      </c>
      <c r="L9201">
        <v>2450.3994378609232</v>
      </c>
      <c r="M9201" s="10" t="str">
        <f>Data[[#This Row],[schedule]]&amp;" | "&amp;Data[[#This Row],[section]]</f>
        <v>SCHEDULE 18: REPORT ON THE FORECAST TOTAL REVENUE REQUIREMENTS | 18a: Revenue Requirement</v>
      </c>
      <c r="N9201" s="10" t="str">
        <f t="shared" si="146"/>
        <v>SCHEDULE 18: REPORT ON THE FORECAST TOTAL REVENUE REQUIREMENTS | 18a: Revenue Requirement | By regulated activity | Aircraft and freight activities</v>
      </c>
    </row>
    <row r="9202" spans="1:14" hidden="1">
      <c r="A9202" t="s">
        <v>1</v>
      </c>
      <c r="B9202">
        <v>2012</v>
      </c>
      <c r="C9202" t="s">
        <v>7</v>
      </c>
      <c r="D9202" t="s">
        <v>11</v>
      </c>
      <c r="E9202" t="s">
        <v>102</v>
      </c>
      <c r="F9202" t="s">
        <v>81</v>
      </c>
      <c r="G9202">
        <v>33</v>
      </c>
      <c r="H9202" t="s">
        <v>58</v>
      </c>
      <c r="I9202">
        <v>2017</v>
      </c>
      <c r="J9202" t="s">
        <v>92</v>
      </c>
      <c r="K9202" t="s">
        <v>3637</v>
      </c>
      <c r="L9202">
        <v>2512.0594238074459</v>
      </c>
      <c r="M9202" s="10" t="str">
        <f>Data[[#This Row],[schedule]]&amp;" | "&amp;Data[[#This Row],[section]]</f>
        <v>SCHEDULE 18: REPORT ON THE FORECAST TOTAL REVENUE REQUIREMENTS | 18a: Revenue Requirement</v>
      </c>
      <c r="N9202" s="10" t="str">
        <f t="shared" si="146"/>
        <v>SCHEDULE 18: REPORT ON THE FORECAST TOTAL REVENUE REQUIREMENTS | 18a: Revenue Requirement | By regulated activity | Aircraft and freight activities</v>
      </c>
    </row>
    <row r="9203" spans="1:14" hidden="1">
      <c r="A9203" t="s">
        <v>1</v>
      </c>
      <c r="B9203">
        <v>2012</v>
      </c>
      <c r="C9203" t="s">
        <v>7</v>
      </c>
      <c r="D9203" t="s">
        <v>11</v>
      </c>
      <c r="E9203" t="s">
        <v>102</v>
      </c>
      <c r="F9203" t="s">
        <v>81</v>
      </c>
      <c r="G9203">
        <v>34</v>
      </c>
      <c r="H9203" t="s">
        <v>59</v>
      </c>
      <c r="I9203">
        <v>2013</v>
      </c>
      <c r="J9203" t="s">
        <v>92</v>
      </c>
      <c r="K9203" t="s">
        <v>3638</v>
      </c>
      <c r="L9203">
        <v>26016.080598242199</v>
      </c>
      <c r="M9203" s="10" t="str">
        <f>Data[[#This Row],[schedule]]&amp;" | "&amp;Data[[#This Row],[section]]</f>
        <v>SCHEDULE 18: REPORT ON THE FORECAST TOTAL REVENUE REQUIREMENTS | 18a: Revenue Requirement</v>
      </c>
      <c r="N9203" s="10" t="str">
        <f t="shared" si="146"/>
        <v>SCHEDULE 18: REPORT ON THE FORECAST TOTAL REVENUE REQUIREMENTS | 18a: Revenue Requirement | By regulated activity | Specified passenger terminal activities</v>
      </c>
    </row>
    <row r="9204" spans="1:14" hidden="1">
      <c r="A9204" t="s">
        <v>1</v>
      </c>
      <c r="B9204">
        <v>2012</v>
      </c>
      <c r="C9204" t="s">
        <v>7</v>
      </c>
      <c r="D9204" t="s">
        <v>11</v>
      </c>
      <c r="E9204" t="s">
        <v>102</v>
      </c>
      <c r="F9204" t="s">
        <v>81</v>
      </c>
      <c r="G9204">
        <v>34</v>
      </c>
      <c r="H9204" t="s">
        <v>59</v>
      </c>
      <c r="I9204">
        <v>2014</v>
      </c>
      <c r="J9204" t="s">
        <v>92</v>
      </c>
      <c r="K9204" t="s">
        <v>3639</v>
      </c>
      <c r="L9204">
        <v>26958.617168099019</v>
      </c>
      <c r="M9204" s="10" t="str">
        <f>Data[[#This Row],[schedule]]&amp;" | "&amp;Data[[#This Row],[section]]</f>
        <v>SCHEDULE 18: REPORT ON THE FORECAST TOTAL REVENUE REQUIREMENTS | 18a: Revenue Requirement</v>
      </c>
      <c r="N9204" s="10" t="str">
        <f t="shared" si="146"/>
        <v>SCHEDULE 18: REPORT ON THE FORECAST TOTAL REVENUE REQUIREMENTS | 18a: Revenue Requirement | By regulated activity | Specified passenger terminal activities</v>
      </c>
    </row>
    <row r="9205" spans="1:14" hidden="1">
      <c r="A9205" t="s">
        <v>1</v>
      </c>
      <c r="B9205">
        <v>2012</v>
      </c>
      <c r="C9205" t="s">
        <v>7</v>
      </c>
      <c r="D9205" t="s">
        <v>11</v>
      </c>
      <c r="E9205" t="s">
        <v>102</v>
      </c>
      <c r="F9205" t="s">
        <v>81</v>
      </c>
      <c r="G9205">
        <v>34</v>
      </c>
      <c r="H9205" t="s">
        <v>59</v>
      </c>
      <c r="I9205">
        <v>2015</v>
      </c>
      <c r="J9205" t="s">
        <v>92</v>
      </c>
      <c r="K9205" t="s">
        <v>3640</v>
      </c>
      <c r="L9205">
        <v>28918.003795516492</v>
      </c>
      <c r="M9205" s="10" t="str">
        <f>Data[[#This Row],[schedule]]&amp;" | "&amp;Data[[#This Row],[section]]</f>
        <v>SCHEDULE 18: REPORT ON THE FORECAST TOTAL REVENUE REQUIREMENTS | 18a: Revenue Requirement</v>
      </c>
      <c r="N9205" s="10" t="str">
        <f t="shared" si="146"/>
        <v>SCHEDULE 18: REPORT ON THE FORECAST TOTAL REVENUE REQUIREMENTS | 18a: Revenue Requirement | By regulated activity | Specified passenger terminal activities</v>
      </c>
    </row>
    <row r="9206" spans="1:14" hidden="1">
      <c r="A9206" t="s">
        <v>1</v>
      </c>
      <c r="B9206">
        <v>2012</v>
      </c>
      <c r="C9206" t="s">
        <v>7</v>
      </c>
      <c r="D9206" t="s">
        <v>11</v>
      </c>
      <c r="E9206" t="s">
        <v>102</v>
      </c>
      <c r="F9206" t="s">
        <v>81</v>
      </c>
      <c r="G9206">
        <v>34</v>
      </c>
      <c r="H9206" t="s">
        <v>59</v>
      </c>
      <c r="I9206">
        <v>2016</v>
      </c>
      <c r="J9206" t="s">
        <v>92</v>
      </c>
      <c r="K9206" t="s">
        <v>3641</v>
      </c>
      <c r="L9206">
        <v>29323.410431817691</v>
      </c>
      <c r="M9206" s="10" t="str">
        <f>Data[[#This Row],[schedule]]&amp;" | "&amp;Data[[#This Row],[section]]</f>
        <v>SCHEDULE 18: REPORT ON THE FORECAST TOTAL REVENUE REQUIREMENTS | 18a: Revenue Requirement</v>
      </c>
      <c r="N9206" s="10" t="str">
        <f t="shared" si="146"/>
        <v>SCHEDULE 18: REPORT ON THE FORECAST TOTAL REVENUE REQUIREMENTS | 18a: Revenue Requirement | By regulated activity | Specified passenger terminal activities</v>
      </c>
    </row>
    <row r="9207" spans="1:14" hidden="1">
      <c r="A9207" t="s">
        <v>1</v>
      </c>
      <c r="B9207">
        <v>2012</v>
      </c>
      <c r="C9207" t="s">
        <v>7</v>
      </c>
      <c r="D9207" t="s">
        <v>11</v>
      </c>
      <c r="E9207" t="s">
        <v>102</v>
      </c>
      <c r="F9207" t="s">
        <v>81</v>
      </c>
      <c r="G9207">
        <v>34</v>
      </c>
      <c r="H9207" t="s">
        <v>59</v>
      </c>
      <c r="I9207">
        <v>2017</v>
      </c>
      <c r="J9207" t="s">
        <v>92</v>
      </c>
      <c r="K9207" t="s">
        <v>3642</v>
      </c>
      <c r="L9207">
        <v>29327.462391320001</v>
      </c>
      <c r="M9207" s="10" t="str">
        <f>Data[[#This Row],[schedule]]&amp;" | "&amp;Data[[#This Row],[section]]</f>
        <v>SCHEDULE 18: REPORT ON THE FORECAST TOTAL REVENUE REQUIREMENTS | 18a: Revenue Requirement</v>
      </c>
      <c r="N9207" s="10" t="str">
        <f t="shared" si="146"/>
        <v>SCHEDULE 18: REPORT ON THE FORECAST TOTAL REVENUE REQUIREMENTS | 18a: Revenue Requirement | By regulated activity | Specified passenger terminal activities</v>
      </c>
    </row>
    <row r="9208" spans="1:14" hidden="1">
      <c r="A9208" t="s">
        <v>1</v>
      </c>
      <c r="B9208">
        <v>2012</v>
      </c>
      <c r="C9208" t="s">
        <v>7</v>
      </c>
      <c r="D9208" t="s">
        <v>11</v>
      </c>
      <c r="E9208" t="s">
        <v>102</v>
      </c>
      <c r="F9208" t="s">
        <v>81</v>
      </c>
      <c r="G9208">
        <v>35</v>
      </c>
      <c r="H9208" t="s">
        <v>56</v>
      </c>
      <c r="I9208">
        <v>2013</v>
      </c>
      <c r="J9208" t="s">
        <v>92</v>
      </c>
      <c r="K9208" t="s">
        <v>3643</v>
      </c>
      <c r="L9208">
        <v>75734.32282198657</v>
      </c>
      <c r="M9208" s="10" t="str">
        <f>Data[[#This Row],[schedule]]&amp;" | "&amp;Data[[#This Row],[section]]</f>
        <v>SCHEDULE 18: REPORT ON THE FORECAST TOTAL REVENUE REQUIREMENTS | 18a: Revenue Requirement</v>
      </c>
      <c r="N9208" s="10" t="str">
        <f t="shared" si="146"/>
        <v>SCHEDULE 18: REPORT ON THE FORECAST TOTAL REVENUE REQUIREMENTS | 18a: Revenue Requirement | By regulated activity | Forecast total revenue requirement</v>
      </c>
    </row>
    <row r="9209" spans="1:14" hidden="1">
      <c r="A9209" t="s">
        <v>1</v>
      </c>
      <c r="B9209">
        <v>2012</v>
      </c>
      <c r="C9209" t="s">
        <v>7</v>
      </c>
      <c r="D9209" t="s">
        <v>11</v>
      </c>
      <c r="E9209" t="s">
        <v>102</v>
      </c>
      <c r="F9209" t="s">
        <v>81</v>
      </c>
      <c r="G9209">
        <v>35</v>
      </c>
      <c r="H9209" t="s">
        <v>56</v>
      </c>
      <c r="I9209">
        <v>2014</v>
      </c>
      <c r="J9209" t="s">
        <v>92</v>
      </c>
      <c r="K9209" t="s">
        <v>3614</v>
      </c>
      <c r="L9209">
        <v>73651.563612798171</v>
      </c>
      <c r="M9209" s="10" t="str">
        <f>Data[[#This Row],[schedule]]&amp;" | "&amp;Data[[#This Row],[section]]</f>
        <v>SCHEDULE 18: REPORT ON THE FORECAST TOTAL REVENUE REQUIREMENTS | 18a: Revenue Requirement</v>
      </c>
      <c r="N9209" s="10" t="str">
        <f t="shared" si="146"/>
        <v>SCHEDULE 18: REPORT ON THE FORECAST TOTAL REVENUE REQUIREMENTS | 18a: Revenue Requirement | By regulated activity | Forecast total revenue requirement</v>
      </c>
    </row>
    <row r="9210" spans="1:14" hidden="1">
      <c r="A9210" t="s">
        <v>1</v>
      </c>
      <c r="B9210">
        <v>2012</v>
      </c>
      <c r="C9210" t="s">
        <v>7</v>
      </c>
      <c r="D9210" t="s">
        <v>11</v>
      </c>
      <c r="E9210" t="s">
        <v>102</v>
      </c>
      <c r="F9210" t="s">
        <v>81</v>
      </c>
      <c r="G9210">
        <v>35</v>
      </c>
      <c r="H9210" t="s">
        <v>56</v>
      </c>
      <c r="I9210">
        <v>2015</v>
      </c>
      <c r="J9210" t="s">
        <v>92</v>
      </c>
      <c r="K9210" t="s">
        <v>3615</v>
      </c>
      <c r="L9210">
        <v>79668.913597601088</v>
      </c>
      <c r="M9210" s="10" t="str">
        <f>Data[[#This Row],[schedule]]&amp;" | "&amp;Data[[#This Row],[section]]</f>
        <v>SCHEDULE 18: REPORT ON THE FORECAST TOTAL REVENUE REQUIREMENTS | 18a: Revenue Requirement</v>
      </c>
      <c r="N9210" s="10" t="str">
        <f t="shared" si="146"/>
        <v>SCHEDULE 18: REPORT ON THE FORECAST TOTAL REVENUE REQUIREMENTS | 18a: Revenue Requirement | By regulated activity | Forecast total revenue requirement</v>
      </c>
    </row>
    <row r="9211" spans="1:14" hidden="1">
      <c r="A9211" t="s">
        <v>1</v>
      </c>
      <c r="B9211">
        <v>2012</v>
      </c>
      <c r="C9211" t="s">
        <v>7</v>
      </c>
      <c r="D9211" t="s">
        <v>11</v>
      </c>
      <c r="E9211" t="s">
        <v>102</v>
      </c>
      <c r="F9211" t="s">
        <v>81</v>
      </c>
      <c r="G9211">
        <v>35</v>
      </c>
      <c r="H9211" t="s">
        <v>56</v>
      </c>
      <c r="I9211">
        <v>2016</v>
      </c>
      <c r="J9211" t="s">
        <v>92</v>
      </c>
      <c r="K9211" t="s">
        <v>3644</v>
      </c>
      <c r="L9211">
        <v>82421.334713997669</v>
      </c>
      <c r="M9211" s="10" t="str">
        <f>Data[[#This Row],[schedule]]&amp;" | "&amp;Data[[#This Row],[section]]</f>
        <v>SCHEDULE 18: REPORT ON THE FORECAST TOTAL REVENUE REQUIREMENTS | 18a: Revenue Requirement</v>
      </c>
      <c r="N9211" s="10" t="str">
        <f t="shared" si="146"/>
        <v>SCHEDULE 18: REPORT ON THE FORECAST TOTAL REVENUE REQUIREMENTS | 18a: Revenue Requirement | By regulated activity | Forecast total revenue requirement</v>
      </c>
    </row>
    <row r="9212" spans="1:14" hidden="1">
      <c r="A9212" t="s">
        <v>1</v>
      </c>
      <c r="B9212">
        <v>2012</v>
      </c>
      <c r="C9212" t="s">
        <v>7</v>
      </c>
      <c r="D9212" t="s">
        <v>11</v>
      </c>
      <c r="E9212" t="s">
        <v>102</v>
      </c>
      <c r="F9212" t="s">
        <v>81</v>
      </c>
      <c r="G9212">
        <v>35</v>
      </c>
      <c r="H9212" t="s">
        <v>56</v>
      </c>
      <c r="I9212">
        <v>2017</v>
      </c>
      <c r="J9212" t="s">
        <v>92</v>
      </c>
      <c r="K9212" t="s">
        <v>3645</v>
      </c>
      <c r="L9212">
        <v>84823.471622642362</v>
      </c>
      <c r="M9212" s="10" t="str">
        <f>Data[[#This Row],[schedule]]&amp;" | "&amp;Data[[#This Row],[section]]</f>
        <v>SCHEDULE 18: REPORT ON THE FORECAST TOTAL REVENUE REQUIREMENTS | 18a: Revenue Requirement</v>
      </c>
      <c r="N9212" s="10" t="str">
        <f t="shared" si="146"/>
        <v>SCHEDULE 18: REPORT ON THE FORECAST TOTAL REVENUE REQUIREMENTS | 18a: Revenue Requirement | By regulated activity | Forecast total revenue requirement</v>
      </c>
    </row>
    <row r="9213" spans="1:14" hidden="1">
      <c r="A9213" t="s">
        <v>1</v>
      </c>
      <c r="B9213">
        <v>2012</v>
      </c>
      <c r="C9213" t="s">
        <v>7</v>
      </c>
      <c r="D9213" t="s">
        <v>12</v>
      </c>
      <c r="E9213" t="s">
        <v>81</v>
      </c>
      <c r="F9213" t="s">
        <v>81</v>
      </c>
      <c r="G9213">
        <v>58</v>
      </c>
      <c r="H9213" t="s">
        <v>61</v>
      </c>
      <c r="I9213">
        <v>2012</v>
      </c>
      <c r="J9213" t="s">
        <v>92</v>
      </c>
      <c r="K9213" t="s">
        <v>3646</v>
      </c>
      <c r="L9213">
        <v>483884.31619052752</v>
      </c>
      <c r="M9213" s="10" t="str">
        <f>Data[[#This Row],[schedule]]&amp;" | "&amp;Data[[#This Row],[section]]</f>
        <v>SCHEDULE 18: REPORT ON THE FORECAST TOTAL REVENUE REQUIREMENTS | 18b(i): Forecast Asset Base</v>
      </c>
      <c r="N9213" s="10" t="str">
        <f t="shared" si="146"/>
        <v>SCHEDULE 18: REPORT ON THE FORECAST TOTAL REVENUE REQUIREMENTS | 18b(i): Forecast Asset Base | Forecast asset base—previous year</v>
      </c>
    </row>
    <row r="9214" spans="1:14" hidden="1">
      <c r="A9214" t="s">
        <v>1</v>
      </c>
      <c r="B9214">
        <v>2012</v>
      </c>
      <c r="C9214" t="s">
        <v>7</v>
      </c>
      <c r="D9214" t="s">
        <v>12</v>
      </c>
      <c r="E9214" t="s">
        <v>81</v>
      </c>
      <c r="F9214" t="s">
        <v>81</v>
      </c>
      <c r="G9214">
        <v>58</v>
      </c>
      <c r="H9214" t="s">
        <v>61</v>
      </c>
      <c r="I9214">
        <v>2013</v>
      </c>
      <c r="J9214" t="s">
        <v>92</v>
      </c>
      <c r="K9214" t="s">
        <v>3647</v>
      </c>
      <c r="L9214">
        <v>496113.1711083579</v>
      </c>
      <c r="M9214" s="10" t="str">
        <f>Data[[#This Row],[schedule]]&amp;" | "&amp;Data[[#This Row],[section]]</f>
        <v>SCHEDULE 18: REPORT ON THE FORECAST TOTAL REVENUE REQUIREMENTS | 18b(i): Forecast Asset Base</v>
      </c>
      <c r="N9214" s="10" t="str">
        <f t="shared" si="146"/>
        <v>SCHEDULE 18: REPORT ON THE FORECAST TOTAL REVENUE REQUIREMENTS | 18b(i): Forecast Asset Base | Forecast asset base—previous year</v>
      </c>
    </row>
    <row r="9215" spans="1:14" hidden="1">
      <c r="A9215" t="s">
        <v>1</v>
      </c>
      <c r="B9215">
        <v>2012</v>
      </c>
      <c r="C9215" t="s">
        <v>7</v>
      </c>
      <c r="D9215" t="s">
        <v>12</v>
      </c>
      <c r="E9215" t="s">
        <v>81</v>
      </c>
      <c r="F9215" t="s">
        <v>81</v>
      </c>
      <c r="G9215">
        <v>58</v>
      </c>
      <c r="H9215" t="s">
        <v>61</v>
      </c>
      <c r="I9215">
        <v>2014</v>
      </c>
      <c r="J9215" t="s">
        <v>92</v>
      </c>
      <c r="K9215" t="s">
        <v>3648</v>
      </c>
      <c r="L9215">
        <v>506206.41428415221</v>
      </c>
      <c r="M9215" s="10" t="str">
        <f>Data[[#This Row],[schedule]]&amp;" | "&amp;Data[[#This Row],[section]]</f>
        <v>SCHEDULE 18: REPORT ON THE FORECAST TOTAL REVENUE REQUIREMENTS | 18b(i): Forecast Asset Base</v>
      </c>
      <c r="N9215" s="10" t="str">
        <f t="shared" si="146"/>
        <v>SCHEDULE 18: REPORT ON THE FORECAST TOTAL REVENUE REQUIREMENTS | 18b(i): Forecast Asset Base | Forecast asset base—previous year</v>
      </c>
    </row>
    <row r="9216" spans="1:14" hidden="1">
      <c r="A9216" t="s">
        <v>1</v>
      </c>
      <c r="B9216">
        <v>2012</v>
      </c>
      <c r="C9216" t="s">
        <v>7</v>
      </c>
      <c r="D9216" t="s">
        <v>12</v>
      </c>
      <c r="E9216" t="s">
        <v>81</v>
      </c>
      <c r="F9216" t="s">
        <v>81</v>
      </c>
      <c r="G9216">
        <v>58</v>
      </c>
      <c r="H9216" t="s">
        <v>61</v>
      </c>
      <c r="I9216">
        <v>2015</v>
      </c>
      <c r="J9216" t="s">
        <v>92</v>
      </c>
      <c r="K9216" t="s">
        <v>3649</v>
      </c>
      <c r="L9216">
        <v>532022.99148590444</v>
      </c>
      <c r="M9216" s="10" t="str">
        <f>Data[[#This Row],[schedule]]&amp;" | "&amp;Data[[#This Row],[section]]</f>
        <v>SCHEDULE 18: REPORT ON THE FORECAST TOTAL REVENUE REQUIREMENTS | 18b(i): Forecast Asset Base</v>
      </c>
      <c r="N9216" s="10" t="str">
        <f t="shared" si="146"/>
        <v>SCHEDULE 18: REPORT ON THE FORECAST TOTAL REVENUE REQUIREMENTS | 18b(i): Forecast Asset Base | Forecast asset base—previous year</v>
      </c>
    </row>
    <row r="9217" spans="1:14" hidden="1">
      <c r="A9217" t="s">
        <v>1</v>
      </c>
      <c r="B9217">
        <v>2012</v>
      </c>
      <c r="C9217" t="s">
        <v>7</v>
      </c>
      <c r="D9217" t="s">
        <v>12</v>
      </c>
      <c r="E9217" t="s">
        <v>81</v>
      </c>
      <c r="F9217" t="s">
        <v>81</v>
      </c>
      <c r="G9217">
        <v>58</v>
      </c>
      <c r="H9217" t="s">
        <v>61</v>
      </c>
      <c r="I9217">
        <v>2016</v>
      </c>
      <c r="J9217" t="s">
        <v>92</v>
      </c>
      <c r="K9217" t="s">
        <v>3650</v>
      </c>
      <c r="L9217">
        <v>543731.27777344338</v>
      </c>
      <c r="M9217" s="10" t="str">
        <f>Data[[#This Row],[schedule]]&amp;" | "&amp;Data[[#This Row],[section]]</f>
        <v>SCHEDULE 18: REPORT ON THE FORECAST TOTAL REVENUE REQUIREMENTS | 18b(i): Forecast Asset Base</v>
      </c>
      <c r="N9217" s="10" t="str">
        <f t="shared" si="146"/>
        <v>SCHEDULE 18: REPORT ON THE FORECAST TOTAL REVENUE REQUIREMENTS | 18b(i): Forecast Asset Base | Forecast asset base—previous year</v>
      </c>
    </row>
    <row r="9218" spans="1:14" hidden="1">
      <c r="A9218" t="s">
        <v>1</v>
      </c>
      <c r="B9218">
        <v>2012</v>
      </c>
      <c r="C9218" t="s">
        <v>7</v>
      </c>
      <c r="D9218" t="s">
        <v>12</v>
      </c>
      <c r="E9218" t="s">
        <v>81</v>
      </c>
      <c r="F9218" t="s">
        <v>81</v>
      </c>
      <c r="G9218">
        <v>58</v>
      </c>
      <c r="H9218" t="s">
        <v>61</v>
      </c>
      <c r="I9218">
        <v>2017</v>
      </c>
      <c r="J9218" t="s">
        <v>92</v>
      </c>
      <c r="K9218" t="s">
        <v>3651</v>
      </c>
      <c r="L9218">
        <v>545742.23146845051</v>
      </c>
      <c r="M9218" s="10" t="str">
        <f>Data[[#This Row],[schedule]]&amp;" | "&amp;Data[[#This Row],[section]]</f>
        <v>SCHEDULE 18: REPORT ON THE FORECAST TOTAL REVENUE REQUIREMENTS | 18b(i): Forecast Asset Base</v>
      </c>
      <c r="N9218" s="10" t="str">
        <f t="shared" si="146"/>
        <v>SCHEDULE 18: REPORT ON THE FORECAST TOTAL REVENUE REQUIREMENTS | 18b(i): Forecast Asset Base | Forecast asset base—previous year</v>
      </c>
    </row>
    <row r="9219" spans="1:14" hidden="1">
      <c r="A9219" t="s">
        <v>1</v>
      </c>
      <c r="B9219">
        <v>2012</v>
      </c>
      <c r="C9219" t="s">
        <v>7</v>
      </c>
      <c r="D9219" t="s">
        <v>12</v>
      </c>
      <c r="E9219" t="s">
        <v>81</v>
      </c>
      <c r="F9219" t="s">
        <v>81</v>
      </c>
      <c r="G9219">
        <v>59</v>
      </c>
      <c r="H9219" t="s">
        <v>51</v>
      </c>
      <c r="I9219">
        <v>2012</v>
      </c>
      <c r="J9219" t="s">
        <v>92</v>
      </c>
      <c r="K9219" t="s">
        <v>3652</v>
      </c>
      <c r="L9219">
        <v>14393.04951864776</v>
      </c>
      <c r="M9219" s="10" t="str">
        <f>Data[[#This Row],[schedule]]&amp;" | "&amp;Data[[#This Row],[section]]</f>
        <v>SCHEDULE 18: REPORT ON THE FORECAST TOTAL REVENUE REQUIREMENTS | 18b(i): Forecast Asset Base</v>
      </c>
      <c r="N9219" s="10" t="str">
        <f t="shared" si="146"/>
        <v>SCHEDULE 18: REPORT ON THE FORECAST TOTAL REVENUE REQUIREMENTS | 18b(i): Forecast Asset Base | Forecast depreciation</v>
      </c>
    </row>
    <row r="9220" spans="1:14" hidden="1">
      <c r="A9220" t="s">
        <v>1</v>
      </c>
      <c r="B9220">
        <v>2012</v>
      </c>
      <c r="C9220" t="s">
        <v>7</v>
      </c>
      <c r="D9220" t="s">
        <v>12</v>
      </c>
      <c r="E9220" t="s">
        <v>81</v>
      </c>
      <c r="F9220" t="s">
        <v>81</v>
      </c>
      <c r="G9220">
        <v>59</v>
      </c>
      <c r="H9220" t="s">
        <v>51</v>
      </c>
      <c r="I9220">
        <v>2013</v>
      </c>
      <c r="J9220" t="s">
        <v>92</v>
      </c>
      <c r="K9220" t="s">
        <v>3588</v>
      </c>
      <c r="L9220">
        <v>13959.038802581479</v>
      </c>
      <c r="M9220" s="10" t="str">
        <f>Data[[#This Row],[schedule]]&amp;" | "&amp;Data[[#This Row],[section]]</f>
        <v>SCHEDULE 18: REPORT ON THE FORECAST TOTAL REVENUE REQUIREMENTS | 18b(i): Forecast Asset Base</v>
      </c>
      <c r="N9220" s="10" t="str">
        <f t="shared" si="146"/>
        <v>SCHEDULE 18: REPORT ON THE FORECAST TOTAL REVENUE REQUIREMENTS | 18b(i): Forecast Asset Base | Forecast depreciation</v>
      </c>
    </row>
    <row r="9221" spans="1:14" hidden="1">
      <c r="A9221" t="s">
        <v>1</v>
      </c>
      <c r="B9221">
        <v>2012</v>
      </c>
      <c r="C9221" t="s">
        <v>7</v>
      </c>
      <c r="D9221" t="s">
        <v>12</v>
      </c>
      <c r="E9221" t="s">
        <v>81</v>
      </c>
      <c r="F9221" t="s">
        <v>81</v>
      </c>
      <c r="G9221">
        <v>59</v>
      </c>
      <c r="H9221" t="s">
        <v>51</v>
      </c>
      <c r="I9221">
        <v>2014</v>
      </c>
      <c r="J9221" t="s">
        <v>92</v>
      </c>
      <c r="K9221" t="s">
        <v>3589</v>
      </c>
      <c r="L9221">
        <v>14647.9860552227</v>
      </c>
      <c r="M9221" s="10" t="str">
        <f>Data[[#This Row],[schedule]]&amp;" | "&amp;Data[[#This Row],[section]]</f>
        <v>SCHEDULE 18: REPORT ON THE FORECAST TOTAL REVENUE REQUIREMENTS | 18b(i): Forecast Asset Base</v>
      </c>
      <c r="N9221" s="10" t="str">
        <f t="shared" si="146"/>
        <v>SCHEDULE 18: REPORT ON THE FORECAST TOTAL REVENUE REQUIREMENTS | 18b(i): Forecast Asset Base | Forecast depreciation</v>
      </c>
    </row>
    <row r="9222" spans="1:14" hidden="1">
      <c r="A9222" t="s">
        <v>1</v>
      </c>
      <c r="B9222">
        <v>2012</v>
      </c>
      <c r="C9222" t="s">
        <v>7</v>
      </c>
      <c r="D9222" t="s">
        <v>12</v>
      </c>
      <c r="E9222" t="s">
        <v>81</v>
      </c>
      <c r="F9222" t="s">
        <v>81</v>
      </c>
      <c r="G9222">
        <v>59</v>
      </c>
      <c r="H9222" t="s">
        <v>51</v>
      </c>
      <c r="I9222">
        <v>2015</v>
      </c>
      <c r="J9222" t="s">
        <v>92</v>
      </c>
      <c r="K9222" t="s">
        <v>3653</v>
      </c>
      <c r="L9222">
        <v>16596.70396105219</v>
      </c>
      <c r="M9222" s="10" t="str">
        <f>Data[[#This Row],[schedule]]&amp;" | "&amp;Data[[#This Row],[section]]</f>
        <v>SCHEDULE 18: REPORT ON THE FORECAST TOTAL REVENUE REQUIREMENTS | 18b(i): Forecast Asset Base</v>
      </c>
      <c r="N9222" s="10" t="str">
        <f t="shared" si="146"/>
        <v>SCHEDULE 18: REPORT ON THE FORECAST TOTAL REVENUE REQUIREMENTS | 18b(i): Forecast Asset Base | Forecast depreciation</v>
      </c>
    </row>
    <row r="9223" spans="1:14" hidden="1">
      <c r="A9223" t="s">
        <v>1</v>
      </c>
      <c r="B9223">
        <v>2012</v>
      </c>
      <c r="C9223" t="s">
        <v>7</v>
      </c>
      <c r="D9223" t="s">
        <v>12</v>
      </c>
      <c r="E9223" t="s">
        <v>81</v>
      </c>
      <c r="F9223" t="s">
        <v>81</v>
      </c>
      <c r="G9223">
        <v>59</v>
      </c>
      <c r="H9223" t="s">
        <v>51</v>
      </c>
      <c r="I9223">
        <v>2016</v>
      </c>
      <c r="J9223" t="s">
        <v>92</v>
      </c>
      <c r="K9223" t="s">
        <v>3591</v>
      </c>
      <c r="L9223">
        <v>17884.644062090079</v>
      </c>
      <c r="M9223" s="10" t="str">
        <f>Data[[#This Row],[schedule]]&amp;" | "&amp;Data[[#This Row],[section]]</f>
        <v>SCHEDULE 18: REPORT ON THE FORECAST TOTAL REVENUE REQUIREMENTS | 18b(i): Forecast Asset Base</v>
      </c>
      <c r="N9223" s="10" t="str">
        <f t="shared" si="146"/>
        <v>SCHEDULE 18: REPORT ON THE FORECAST TOTAL REVENUE REQUIREMENTS | 18b(i): Forecast Asset Base | Forecast depreciation</v>
      </c>
    </row>
    <row r="9224" spans="1:14" hidden="1">
      <c r="A9224" t="s">
        <v>1</v>
      </c>
      <c r="B9224">
        <v>2012</v>
      </c>
      <c r="C9224" t="s">
        <v>7</v>
      </c>
      <c r="D9224" t="s">
        <v>12</v>
      </c>
      <c r="E9224" t="s">
        <v>81</v>
      </c>
      <c r="F9224" t="s">
        <v>81</v>
      </c>
      <c r="G9224">
        <v>59</v>
      </c>
      <c r="H9224" t="s">
        <v>51</v>
      </c>
      <c r="I9224">
        <v>2017</v>
      </c>
      <c r="J9224" t="s">
        <v>92</v>
      </c>
      <c r="K9224" t="s">
        <v>3592</v>
      </c>
      <c r="L9224">
        <v>18504.96359717751</v>
      </c>
      <c r="M9224" s="10" t="str">
        <f>Data[[#This Row],[schedule]]&amp;" | "&amp;Data[[#This Row],[section]]</f>
        <v>SCHEDULE 18: REPORT ON THE FORECAST TOTAL REVENUE REQUIREMENTS | 18b(i): Forecast Asset Base</v>
      </c>
      <c r="N9224" s="10" t="str">
        <f t="shared" si="146"/>
        <v>SCHEDULE 18: REPORT ON THE FORECAST TOTAL REVENUE REQUIREMENTS | 18b(i): Forecast Asset Base | Forecast depreciation</v>
      </c>
    </row>
    <row r="9225" spans="1:14" hidden="1">
      <c r="A9225" t="s">
        <v>1</v>
      </c>
      <c r="B9225">
        <v>2012</v>
      </c>
      <c r="C9225" t="s">
        <v>7</v>
      </c>
      <c r="D9225" t="s">
        <v>12</v>
      </c>
      <c r="E9225" t="s">
        <v>81</v>
      </c>
      <c r="F9225" t="s">
        <v>81</v>
      </c>
      <c r="G9225">
        <v>60</v>
      </c>
      <c r="H9225" t="s">
        <v>53</v>
      </c>
      <c r="I9225">
        <v>2012</v>
      </c>
      <c r="J9225" t="s">
        <v>92</v>
      </c>
      <c r="K9225" t="s">
        <v>3654</v>
      </c>
      <c r="L9225">
        <v>11739.564436478149</v>
      </c>
      <c r="M9225" s="10" t="str">
        <f>Data[[#This Row],[schedule]]&amp;" | "&amp;Data[[#This Row],[section]]</f>
        <v>SCHEDULE 18: REPORT ON THE FORECAST TOTAL REVENUE REQUIREMENTS | 18b(i): Forecast Asset Base</v>
      </c>
      <c r="N9225" s="10" t="str">
        <f t="shared" si="146"/>
        <v>SCHEDULE 18: REPORT ON THE FORECAST TOTAL REVENUE REQUIREMENTS | 18b(i): Forecast Asset Base | Forecast revaluations</v>
      </c>
    </row>
    <row r="9226" spans="1:14" hidden="1">
      <c r="A9226" t="s">
        <v>1</v>
      </c>
      <c r="B9226">
        <v>2012</v>
      </c>
      <c r="C9226" t="s">
        <v>7</v>
      </c>
      <c r="D9226" t="s">
        <v>12</v>
      </c>
      <c r="E9226" t="s">
        <v>81</v>
      </c>
      <c r="F9226" t="s">
        <v>81</v>
      </c>
      <c r="G9226">
        <v>60</v>
      </c>
      <c r="H9226" t="s">
        <v>53</v>
      </c>
      <c r="I9226">
        <v>2013</v>
      </c>
      <c r="J9226" t="s">
        <v>92</v>
      </c>
      <c r="K9226" t="s">
        <v>3655</v>
      </c>
      <c r="L9226">
        <v>12025.480326709159</v>
      </c>
      <c r="M9226" s="10" t="str">
        <f>Data[[#This Row],[schedule]]&amp;" | "&amp;Data[[#This Row],[section]]</f>
        <v>SCHEDULE 18: REPORT ON THE FORECAST TOTAL REVENUE REQUIREMENTS | 18b(i): Forecast Asset Base</v>
      </c>
      <c r="N9226" s="10" t="str">
        <f t="shared" si="146"/>
        <v>SCHEDULE 18: REPORT ON THE FORECAST TOTAL REVENUE REQUIREMENTS | 18b(i): Forecast Asset Base | Forecast revaluations</v>
      </c>
    </row>
    <row r="9227" spans="1:14" hidden="1">
      <c r="A9227" t="s">
        <v>1</v>
      </c>
      <c r="B9227">
        <v>2012</v>
      </c>
      <c r="C9227" t="s">
        <v>7</v>
      </c>
      <c r="D9227" t="s">
        <v>12</v>
      </c>
      <c r="E9227" t="s">
        <v>81</v>
      </c>
      <c r="F9227" t="s">
        <v>81</v>
      </c>
      <c r="G9227">
        <v>60</v>
      </c>
      <c r="H9227" t="s">
        <v>53</v>
      </c>
      <c r="I9227">
        <v>2014</v>
      </c>
      <c r="J9227" t="s">
        <v>92</v>
      </c>
      <c r="K9227" t="s">
        <v>3656</v>
      </c>
      <c r="L9227">
        <v>12368.40983655204</v>
      </c>
      <c r="M9227" s="10" t="str">
        <f>Data[[#This Row],[schedule]]&amp;" | "&amp;Data[[#This Row],[section]]</f>
        <v>SCHEDULE 18: REPORT ON THE FORECAST TOTAL REVENUE REQUIREMENTS | 18b(i): Forecast Asset Base</v>
      </c>
      <c r="N9227" s="10" t="str">
        <f t="shared" si="146"/>
        <v>SCHEDULE 18: REPORT ON THE FORECAST TOTAL REVENUE REQUIREMENTS | 18b(i): Forecast Asset Base | Forecast revaluations</v>
      </c>
    </row>
    <row r="9228" spans="1:14" hidden="1">
      <c r="A9228" t="s">
        <v>1</v>
      </c>
      <c r="B9228">
        <v>2012</v>
      </c>
      <c r="C9228" t="s">
        <v>7</v>
      </c>
      <c r="D9228" t="s">
        <v>12</v>
      </c>
      <c r="E9228" t="s">
        <v>81</v>
      </c>
      <c r="F9228" t="s">
        <v>81</v>
      </c>
      <c r="G9228">
        <v>60</v>
      </c>
      <c r="H9228" t="s">
        <v>53</v>
      </c>
      <c r="I9228">
        <v>2015</v>
      </c>
      <c r="J9228" t="s">
        <v>92</v>
      </c>
      <c r="K9228" t="s">
        <v>3657</v>
      </c>
      <c r="L9228">
        <v>13031.78837327658</v>
      </c>
      <c r="M9228" s="10" t="str">
        <f>Data[[#This Row],[schedule]]&amp;" | "&amp;Data[[#This Row],[section]]</f>
        <v>SCHEDULE 18: REPORT ON THE FORECAST TOTAL REVENUE REQUIREMENTS | 18b(i): Forecast Asset Base</v>
      </c>
      <c r="N9228" s="10" t="str">
        <f t="shared" si="146"/>
        <v>SCHEDULE 18: REPORT ON THE FORECAST TOTAL REVENUE REQUIREMENTS | 18b(i): Forecast Asset Base | Forecast revaluations</v>
      </c>
    </row>
    <row r="9229" spans="1:14" hidden="1">
      <c r="A9229" t="s">
        <v>1</v>
      </c>
      <c r="B9229">
        <v>2012</v>
      </c>
      <c r="C9229" t="s">
        <v>7</v>
      </c>
      <c r="D9229" t="s">
        <v>12</v>
      </c>
      <c r="E9229" t="s">
        <v>81</v>
      </c>
      <c r="F9229" t="s">
        <v>81</v>
      </c>
      <c r="G9229">
        <v>60</v>
      </c>
      <c r="H9229" t="s">
        <v>53</v>
      </c>
      <c r="I9229">
        <v>2016</v>
      </c>
      <c r="J9229" t="s">
        <v>92</v>
      </c>
      <c r="K9229" t="s">
        <v>3658</v>
      </c>
      <c r="L9229">
        <v>13343.862283630941</v>
      </c>
      <c r="M9229" s="10" t="str">
        <f>Data[[#This Row],[schedule]]&amp;" | "&amp;Data[[#This Row],[section]]</f>
        <v>SCHEDULE 18: REPORT ON THE FORECAST TOTAL REVENUE REQUIREMENTS | 18b(i): Forecast Asset Base</v>
      </c>
      <c r="N9229" s="10" t="str">
        <f t="shared" si="146"/>
        <v>SCHEDULE 18: REPORT ON THE FORECAST TOTAL REVENUE REQUIREMENTS | 18b(i): Forecast Asset Base | Forecast revaluations</v>
      </c>
    </row>
    <row r="9230" spans="1:14" hidden="1">
      <c r="A9230" t="s">
        <v>1</v>
      </c>
      <c r="B9230">
        <v>2012</v>
      </c>
      <c r="C9230" t="s">
        <v>7</v>
      </c>
      <c r="D9230" t="s">
        <v>12</v>
      </c>
      <c r="E9230" t="s">
        <v>81</v>
      </c>
      <c r="F9230" t="s">
        <v>81</v>
      </c>
      <c r="G9230">
        <v>60</v>
      </c>
      <c r="H9230" t="s">
        <v>53</v>
      </c>
      <c r="I9230">
        <v>2017</v>
      </c>
      <c r="J9230" t="s">
        <v>92</v>
      </c>
      <c r="K9230" t="s">
        <v>3659</v>
      </c>
      <c r="L9230">
        <v>13317.02380697949</v>
      </c>
      <c r="M9230" s="10" t="str">
        <f>Data[[#This Row],[schedule]]&amp;" | "&amp;Data[[#This Row],[section]]</f>
        <v>SCHEDULE 18: REPORT ON THE FORECAST TOTAL REVENUE REQUIREMENTS | 18b(i): Forecast Asset Base</v>
      </c>
      <c r="N9230" s="10" t="str">
        <f t="shared" si="146"/>
        <v>SCHEDULE 18: REPORT ON THE FORECAST TOTAL REVENUE REQUIREMENTS | 18b(i): Forecast Asset Base | Forecast revaluations</v>
      </c>
    </row>
    <row r="9231" spans="1:14" hidden="1">
      <c r="A9231" t="s">
        <v>1</v>
      </c>
      <c r="B9231">
        <v>2012</v>
      </c>
      <c r="C9231" t="s">
        <v>7</v>
      </c>
      <c r="D9231" t="s">
        <v>12</v>
      </c>
      <c r="E9231" t="s">
        <v>81</v>
      </c>
      <c r="F9231" t="s">
        <v>81</v>
      </c>
      <c r="G9231">
        <v>61</v>
      </c>
      <c r="H9231" t="s">
        <v>62</v>
      </c>
      <c r="I9231">
        <v>2012</v>
      </c>
      <c r="J9231" t="s">
        <v>92</v>
      </c>
      <c r="K9231" t="s">
        <v>3660</v>
      </c>
      <c r="L9231">
        <v>14882.34</v>
      </c>
      <c r="M9231" s="10" t="str">
        <f>Data[[#This Row],[schedule]]&amp;" | "&amp;Data[[#This Row],[section]]</f>
        <v>SCHEDULE 18: REPORT ON THE FORECAST TOTAL REVENUE REQUIREMENTS | 18b(i): Forecast Asset Base</v>
      </c>
      <c r="N9231" s="10" t="str">
        <f t="shared" si="146"/>
        <v>SCHEDULE 18: REPORT ON THE FORECAST TOTAL REVENUE REQUIREMENTS | 18b(i): Forecast Asset Base | Assets commissioned</v>
      </c>
    </row>
    <row r="9232" spans="1:14" hidden="1">
      <c r="A9232" t="s">
        <v>1</v>
      </c>
      <c r="B9232">
        <v>2012</v>
      </c>
      <c r="C9232" t="s">
        <v>7</v>
      </c>
      <c r="D9232" t="s">
        <v>12</v>
      </c>
      <c r="E9232" t="s">
        <v>81</v>
      </c>
      <c r="F9232" t="s">
        <v>81</v>
      </c>
      <c r="G9232">
        <v>61</v>
      </c>
      <c r="H9232" t="s">
        <v>62</v>
      </c>
      <c r="I9232">
        <v>2013</v>
      </c>
      <c r="J9232" t="s">
        <v>92</v>
      </c>
      <c r="K9232" t="s">
        <v>3661</v>
      </c>
      <c r="L9232">
        <v>17466.268318333328</v>
      </c>
      <c r="M9232" s="10" t="str">
        <f>Data[[#This Row],[schedule]]&amp;" | "&amp;Data[[#This Row],[section]]</f>
        <v>SCHEDULE 18: REPORT ON THE FORECAST TOTAL REVENUE REQUIREMENTS | 18b(i): Forecast Asset Base</v>
      </c>
      <c r="N9232" s="10" t="str">
        <f t="shared" si="146"/>
        <v>SCHEDULE 18: REPORT ON THE FORECAST TOTAL REVENUE REQUIREMENTS | 18b(i): Forecast Asset Base | Assets commissioned</v>
      </c>
    </row>
    <row r="9233" spans="1:14" hidden="1">
      <c r="A9233" t="s">
        <v>1</v>
      </c>
      <c r="B9233">
        <v>2012</v>
      </c>
      <c r="C9233" t="s">
        <v>7</v>
      </c>
      <c r="D9233" t="s">
        <v>12</v>
      </c>
      <c r="E9233" t="s">
        <v>81</v>
      </c>
      <c r="F9233" t="s">
        <v>81</v>
      </c>
      <c r="G9233">
        <v>61</v>
      </c>
      <c r="H9233" t="s">
        <v>62</v>
      </c>
      <c r="I9233">
        <v>2014</v>
      </c>
      <c r="J9233" t="s">
        <v>92</v>
      </c>
      <c r="K9233" t="s">
        <v>3662</v>
      </c>
      <c r="L9233">
        <v>28510.649416062501</v>
      </c>
      <c r="M9233" s="10" t="str">
        <f>Data[[#This Row],[schedule]]&amp;" | "&amp;Data[[#This Row],[section]]</f>
        <v>SCHEDULE 18: REPORT ON THE FORECAST TOTAL REVENUE REQUIREMENTS | 18b(i): Forecast Asset Base</v>
      </c>
      <c r="N9233" s="10" t="str">
        <f t="shared" si="146"/>
        <v>SCHEDULE 18: REPORT ON THE FORECAST TOTAL REVENUE REQUIREMENTS | 18b(i): Forecast Asset Base | Assets commissioned</v>
      </c>
    </row>
    <row r="9234" spans="1:14" hidden="1">
      <c r="A9234" t="s">
        <v>1</v>
      </c>
      <c r="B9234">
        <v>2012</v>
      </c>
      <c r="C9234" t="s">
        <v>7</v>
      </c>
      <c r="D9234" t="s">
        <v>12</v>
      </c>
      <c r="E9234" t="s">
        <v>81</v>
      </c>
      <c r="F9234" t="s">
        <v>81</v>
      </c>
      <c r="G9234">
        <v>61</v>
      </c>
      <c r="H9234" t="s">
        <v>62</v>
      </c>
      <c r="I9234">
        <v>2015</v>
      </c>
      <c r="J9234" t="s">
        <v>92</v>
      </c>
      <c r="K9234" t="s">
        <v>3663</v>
      </c>
      <c r="L9234">
        <v>16548.07706190625</v>
      </c>
      <c r="M9234" s="10" t="str">
        <f>Data[[#This Row],[schedule]]&amp;" | "&amp;Data[[#This Row],[section]]</f>
        <v>SCHEDULE 18: REPORT ON THE FORECAST TOTAL REVENUE REQUIREMENTS | 18b(i): Forecast Asset Base</v>
      </c>
      <c r="N9234" s="10" t="str">
        <f t="shared" si="146"/>
        <v>SCHEDULE 18: REPORT ON THE FORECAST TOTAL REVENUE REQUIREMENTS | 18b(i): Forecast Asset Base | Assets commissioned</v>
      </c>
    </row>
    <row r="9235" spans="1:14" hidden="1">
      <c r="A9235" t="s">
        <v>1</v>
      </c>
      <c r="B9235">
        <v>2012</v>
      </c>
      <c r="C9235" t="s">
        <v>7</v>
      </c>
      <c r="D9235" t="s">
        <v>12</v>
      </c>
      <c r="E9235" t="s">
        <v>81</v>
      </c>
      <c r="F9235" t="s">
        <v>81</v>
      </c>
      <c r="G9235">
        <v>61</v>
      </c>
      <c r="H9235" t="s">
        <v>62</v>
      </c>
      <c r="I9235">
        <v>2016</v>
      </c>
      <c r="J9235" t="s">
        <v>92</v>
      </c>
      <c r="K9235" t="s">
        <v>3664</v>
      </c>
      <c r="L9235">
        <v>8293.6548951414043</v>
      </c>
      <c r="M9235" s="10" t="str">
        <f>Data[[#This Row],[schedule]]&amp;" | "&amp;Data[[#This Row],[section]]</f>
        <v>SCHEDULE 18: REPORT ON THE FORECAST TOTAL REVENUE REQUIREMENTS | 18b(i): Forecast Asset Base</v>
      </c>
      <c r="N9235" s="10" t="str">
        <f t="shared" si="146"/>
        <v>SCHEDULE 18: REPORT ON THE FORECAST TOTAL REVENUE REQUIREMENTS | 18b(i): Forecast Asset Base | Assets commissioned</v>
      </c>
    </row>
    <row r="9236" spans="1:14" hidden="1">
      <c r="A9236" t="s">
        <v>1</v>
      </c>
      <c r="B9236">
        <v>2012</v>
      </c>
      <c r="C9236" t="s">
        <v>7</v>
      </c>
      <c r="D9236" t="s">
        <v>12</v>
      </c>
      <c r="E9236" t="s">
        <v>81</v>
      </c>
      <c r="F9236" t="s">
        <v>81</v>
      </c>
      <c r="G9236">
        <v>61</v>
      </c>
      <c r="H9236" t="s">
        <v>62</v>
      </c>
      <c r="I9236">
        <v>2017</v>
      </c>
      <c r="J9236" t="s">
        <v>92</v>
      </c>
      <c r="K9236" t="s">
        <v>3665</v>
      </c>
      <c r="L9236">
        <v>6936.3672832875909</v>
      </c>
      <c r="M9236" s="10" t="str">
        <f>Data[[#This Row],[schedule]]&amp;" | "&amp;Data[[#This Row],[section]]</f>
        <v>SCHEDULE 18: REPORT ON THE FORECAST TOTAL REVENUE REQUIREMENTS | 18b(i): Forecast Asset Base</v>
      </c>
      <c r="N9236" s="10" t="str">
        <f t="shared" si="146"/>
        <v>SCHEDULE 18: REPORT ON THE FORECAST TOTAL REVENUE REQUIREMENTS | 18b(i): Forecast Asset Base | Assets commissioned</v>
      </c>
    </row>
    <row r="9237" spans="1:14" hidden="1">
      <c r="A9237" t="s">
        <v>1</v>
      </c>
      <c r="B9237">
        <v>2012</v>
      </c>
      <c r="C9237" t="s">
        <v>7</v>
      </c>
      <c r="D9237" t="s">
        <v>12</v>
      </c>
      <c r="E9237" t="s">
        <v>81</v>
      </c>
      <c r="F9237" t="s">
        <v>81</v>
      </c>
      <c r="G9237">
        <v>62</v>
      </c>
      <c r="H9237" t="s">
        <v>63</v>
      </c>
      <c r="I9237">
        <v>2012</v>
      </c>
      <c r="J9237" t="s">
        <v>92</v>
      </c>
      <c r="K9237" t="s">
        <v>458</v>
      </c>
      <c r="L9237">
        <v>0</v>
      </c>
      <c r="M9237" s="10" t="str">
        <f>Data[[#This Row],[schedule]]&amp;" | "&amp;Data[[#This Row],[section]]</f>
        <v>SCHEDULE 18: REPORT ON THE FORECAST TOTAL REVENUE REQUIREMENTS | 18b(i): Forecast Asset Base</v>
      </c>
      <c r="N9237" s="10" t="str">
        <f t="shared" ref="N9237:N9300" si="147">SUBSTITUTE(SUBSTITUTE(SUBSTITUTE(C9237&amp;" | "&amp;D9237&amp;" | "&amp;E9237&amp;" | "&amp;F9237&amp;" | "&amp;H9237," |  |  | "," | ")," |  |  | "," | ")," |  | "," | ")</f>
        <v>SCHEDULE 18: REPORT ON THE FORECAST TOTAL REVENUE REQUIREMENTS | 18b(i): Forecast Asset Base | Asset disposals</v>
      </c>
    </row>
    <row r="9238" spans="1:14" hidden="1">
      <c r="A9238" t="s">
        <v>1</v>
      </c>
      <c r="B9238">
        <v>2012</v>
      </c>
      <c r="C9238" t="s">
        <v>7</v>
      </c>
      <c r="D9238" t="s">
        <v>12</v>
      </c>
      <c r="E9238" t="s">
        <v>81</v>
      </c>
      <c r="F9238" t="s">
        <v>81</v>
      </c>
      <c r="G9238">
        <v>62</v>
      </c>
      <c r="H9238" t="s">
        <v>63</v>
      </c>
      <c r="I9238">
        <v>2013</v>
      </c>
      <c r="J9238" t="s">
        <v>92</v>
      </c>
      <c r="K9238" t="s">
        <v>3666</v>
      </c>
      <c r="L9238">
        <v>5439.1666666666661</v>
      </c>
      <c r="M9238" s="10" t="str">
        <f>Data[[#This Row],[schedule]]&amp;" | "&amp;Data[[#This Row],[section]]</f>
        <v>SCHEDULE 18: REPORT ON THE FORECAST TOTAL REVENUE REQUIREMENTS | 18b(i): Forecast Asset Base</v>
      </c>
      <c r="N9238" s="10" t="str">
        <f t="shared" si="147"/>
        <v>SCHEDULE 18: REPORT ON THE FORECAST TOTAL REVENUE REQUIREMENTS | 18b(i): Forecast Asset Base | Asset disposals</v>
      </c>
    </row>
    <row r="9239" spans="1:14" hidden="1">
      <c r="A9239" t="s">
        <v>1</v>
      </c>
      <c r="B9239">
        <v>2012</v>
      </c>
      <c r="C9239" t="s">
        <v>7</v>
      </c>
      <c r="D9239" t="s">
        <v>12</v>
      </c>
      <c r="E9239" t="s">
        <v>81</v>
      </c>
      <c r="F9239" t="s">
        <v>81</v>
      </c>
      <c r="G9239">
        <v>62</v>
      </c>
      <c r="H9239" t="s">
        <v>63</v>
      </c>
      <c r="I9239">
        <v>2014</v>
      </c>
      <c r="J9239" t="s">
        <v>92</v>
      </c>
      <c r="K9239" t="s">
        <v>3667</v>
      </c>
      <c r="L9239">
        <v>414.49599563953478</v>
      </c>
      <c r="M9239" s="10" t="str">
        <f>Data[[#This Row],[schedule]]&amp;" | "&amp;Data[[#This Row],[section]]</f>
        <v>SCHEDULE 18: REPORT ON THE FORECAST TOTAL REVENUE REQUIREMENTS | 18b(i): Forecast Asset Base</v>
      </c>
      <c r="N9239" s="10" t="str">
        <f t="shared" si="147"/>
        <v>SCHEDULE 18: REPORT ON THE FORECAST TOTAL REVENUE REQUIREMENTS | 18b(i): Forecast Asset Base | Asset disposals</v>
      </c>
    </row>
    <row r="9240" spans="1:14" hidden="1">
      <c r="A9240" t="s">
        <v>1</v>
      </c>
      <c r="B9240">
        <v>2012</v>
      </c>
      <c r="C9240" t="s">
        <v>7</v>
      </c>
      <c r="D9240" t="s">
        <v>12</v>
      </c>
      <c r="E9240" t="s">
        <v>81</v>
      </c>
      <c r="F9240" t="s">
        <v>81</v>
      </c>
      <c r="G9240">
        <v>62</v>
      </c>
      <c r="H9240" t="s">
        <v>63</v>
      </c>
      <c r="I9240">
        <v>2015</v>
      </c>
      <c r="J9240" t="s">
        <v>92</v>
      </c>
      <c r="K9240" t="s">
        <v>3668</v>
      </c>
      <c r="L9240">
        <v>1274.5751865915699</v>
      </c>
      <c r="M9240" s="10" t="str">
        <f>Data[[#This Row],[schedule]]&amp;" | "&amp;Data[[#This Row],[section]]</f>
        <v>SCHEDULE 18: REPORT ON THE FORECAST TOTAL REVENUE REQUIREMENTS | 18b(i): Forecast Asset Base</v>
      </c>
      <c r="N9240" s="10" t="str">
        <f t="shared" si="147"/>
        <v>SCHEDULE 18: REPORT ON THE FORECAST TOTAL REVENUE REQUIREMENTS | 18b(i): Forecast Asset Base | Asset disposals</v>
      </c>
    </row>
    <row r="9241" spans="1:14" hidden="1">
      <c r="A9241" t="s">
        <v>1</v>
      </c>
      <c r="B9241">
        <v>2012</v>
      </c>
      <c r="C9241" t="s">
        <v>7</v>
      </c>
      <c r="D9241" t="s">
        <v>12</v>
      </c>
      <c r="E9241" t="s">
        <v>81</v>
      </c>
      <c r="F9241" t="s">
        <v>81</v>
      </c>
      <c r="G9241">
        <v>62</v>
      </c>
      <c r="H9241" t="s">
        <v>63</v>
      </c>
      <c r="I9241">
        <v>2016</v>
      </c>
      <c r="J9241" t="s">
        <v>92</v>
      </c>
      <c r="K9241" t="s">
        <v>3669</v>
      </c>
      <c r="L9241">
        <v>1741.919421675145</v>
      </c>
      <c r="M9241" s="10" t="str">
        <f>Data[[#This Row],[schedule]]&amp;" | "&amp;Data[[#This Row],[section]]</f>
        <v>SCHEDULE 18: REPORT ON THE FORECAST TOTAL REVENUE REQUIREMENTS | 18b(i): Forecast Asset Base</v>
      </c>
      <c r="N9241" s="10" t="str">
        <f t="shared" si="147"/>
        <v>SCHEDULE 18: REPORT ON THE FORECAST TOTAL REVENUE REQUIREMENTS | 18b(i): Forecast Asset Base | Asset disposals</v>
      </c>
    </row>
    <row r="9242" spans="1:14" hidden="1">
      <c r="A9242" t="s">
        <v>1</v>
      </c>
      <c r="B9242">
        <v>2012</v>
      </c>
      <c r="C9242" t="s">
        <v>7</v>
      </c>
      <c r="D9242" t="s">
        <v>12</v>
      </c>
      <c r="E9242" t="s">
        <v>81</v>
      </c>
      <c r="F9242" t="s">
        <v>81</v>
      </c>
      <c r="G9242">
        <v>62</v>
      </c>
      <c r="H9242" t="s">
        <v>63</v>
      </c>
      <c r="I9242">
        <v>2017</v>
      </c>
      <c r="J9242" t="s">
        <v>92</v>
      </c>
      <c r="K9242" t="s">
        <v>3670</v>
      </c>
      <c r="L9242">
        <v>1785.4674072170239</v>
      </c>
      <c r="M9242" s="10" t="str">
        <f>Data[[#This Row],[schedule]]&amp;" | "&amp;Data[[#This Row],[section]]</f>
        <v>SCHEDULE 18: REPORT ON THE FORECAST TOTAL REVENUE REQUIREMENTS | 18b(i): Forecast Asset Base</v>
      </c>
      <c r="N9242" s="10" t="str">
        <f t="shared" si="147"/>
        <v>SCHEDULE 18: REPORT ON THE FORECAST TOTAL REVENUE REQUIREMENTS | 18b(i): Forecast Asset Base | Asset disposals</v>
      </c>
    </row>
    <row r="9243" spans="1:14" hidden="1">
      <c r="A9243" t="s">
        <v>1</v>
      </c>
      <c r="B9243">
        <v>2012</v>
      </c>
      <c r="C9243" t="s">
        <v>7</v>
      </c>
      <c r="D9243" t="s">
        <v>12</v>
      </c>
      <c r="E9243" t="s">
        <v>81</v>
      </c>
      <c r="F9243" t="s">
        <v>81</v>
      </c>
      <c r="G9243">
        <v>63</v>
      </c>
      <c r="H9243" t="s">
        <v>64</v>
      </c>
      <c r="I9243">
        <v>2012</v>
      </c>
      <c r="J9243" t="s">
        <v>92</v>
      </c>
      <c r="K9243" t="s">
        <v>458</v>
      </c>
      <c r="L9243">
        <v>0</v>
      </c>
      <c r="M9243" s="10" t="str">
        <f>Data[[#This Row],[schedule]]&amp;" | "&amp;Data[[#This Row],[section]]</f>
        <v>SCHEDULE 18: REPORT ON THE FORECAST TOTAL REVENUE REQUIREMENTS | 18b(i): Forecast Asset Base</v>
      </c>
      <c r="N9243" s="10" t="str">
        <f t="shared" si="147"/>
        <v>SCHEDULE 18: REPORT ON THE FORECAST TOTAL REVENUE REQUIREMENTS | 18b(i): Forecast Asset Base | Forecast adjustment resulting from cost allocation</v>
      </c>
    </row>
    <row r="9244" spans="1:14" hidden="1">
      <c r="A9244" t="s">
        <v>1</v>
      </c>
      <c r="B9244">
        <v>2012</v>
      </c>
      <c r="C9244" t="s">
        <v>7</v>
      </c>
      <c r="D9244" t="s">
        <v>12</v>
      </c>
      <c r="E9244" t="s">
        <v>81</v>
      </c>
      <c r="F9244" t="s">
        <v>81</v>
      </c>
      <c r="G9244">
        <v>63</v>
      </c>
      <c r="H9244" t="s">
        <v>64</v>
      </c>
      <c r="I9244">
        <v>2013</v>
      </c>
      <c r="J9244" t="s">
        <v>92</v>
      </c>
      <c r="K9244" t="s">
        <v>458</v>
      </c>
      <c r="L9244">
        <v>0</v>
      </c>
      <c r="M9244" s="10" t="str">
        <f>Data[[#This Row],[schedule]]&amp;" | "&amp;Data[[#This Row],[section]]</f>
        <v>SCHEDULE 18: REPORT ON THE FORECAST TOTAL REVENUE REQUIREMENTS | 18b(i): Forecast Asset Base</v>
      </c>
      <c r="N9244" s="10" t="str">
        <f t="shared" si="147"/>
        <v>SCHEDULE 18: REPORT ON THE FORECAST TOTAL REVENUE REQUIREMENTS | 18b(i): Forecast Asset Base | Forecast adjustment resulting from cost allocation</v>
      </c>
    </row>
    <row r="9245" spans="1:14" hidden="1">
      <c r="A9245" t="s">
        <v>1</v>
      </c>
      <c r="B9245">
        <v>2012</v>
      </c>
      <c r="C9245" t="s">
        <v>7</v>
      </c>
      <c r="D9245" t="s">
        <v>12</v>
      </c>
      <c r="E9245" t="s">
        <v>81</v>
      </c>
      <c r="F9245" t="s">
        <v>81</v>
      </c>
      <c r="G9245">
        <v>63</v>
      </c>
      <c r="H9245" t="s">
        <v>64</v>
      </c>
      <c r="I9245">
        <v>2014</v>
      </c>
      <c r="J9245" t="s">
        <v>92</v>
      </c>
      <c r="K9245" t="s">
        <v>458</v>
      </c>
      <c r="L9245">
        <v>0</v>
      </c>
      <c r="M9245" s="10" t="str">
        <f>Data[[#This Row],[schedule]]&amp;" | "&amp;Data[[#This Row],[section]]</f>
        <v>SCHEDULE 18: REPORT ON THE FORECAST TOTAL REVENUE REQUIREMENTS | 18b(i): Forecast Asset Base</v>
      </c>
      <c r="N9245" s="10" t="str">
        <f t="shared" si="147"/>
        <v>SCHEDULE 18: REPORT ON THE FORECAST TOTAL REVENUE REQUIREMENTS | 18b(i): Forecast Asset Base | Forecast adjustment resulting from cost allocation</v>
      </c>
    </row>
    <row r="9246" spans="1:14" hidden="1">
      <c r="A9246" t="s">
        <v>1</v>
      </c>
      <c r="B9246">
        <v>2012</v>
      </c>
      <c r="C9246" t="s">
        <v>7</v>
      </c>
      <c r="D9246" t="s">
        <v>12</v>
      </c>
      <c r="E9246" t="s">
        <v>81</v>
      </c>
      <c r="F9246" t="s">
        <v>81</v>
      </c>
      <c r="G9246">
        <v>63</v>
      </c>
      <c r="H9246" t="s">
        <v>64</v>
      </c>
      <c r="I9246">
        <v>2015</v>
      </c>
      <c r="J9246" t="s">
        <v>92</v>
      </c>
      <c r="K9246" t="s">
        <v>458</v>
      </c>
      <c r="L9246">
        <v>0</v>
      </c>
      <c r="M9246" s="10" t="str">
        <f>Data[[#This Row],[schedule]]&amp;" | "&amp;Data[[#This Row],[section]]</f>
        <v>SCHEDULE 18: REPORT ON THE FORECAST TOTAL REVENUE REQUIREMENTS | 18b(i): Forecast Asset Base</v>
      </c>
      <c r="N9246" s="10" t="str">
        <f t="shared" si="147"/>
        <v>SCHEDULE 18: REPORT ON THE FORECAST TOTAL REVENUE REQUIREMENTS | 18b(i): Forecast Asset Base | Forecast adjustment resulting from cost allocation</v>
      </c>
    </row>
    <row r="9247" spans="1:14" hidden="1">
      <c r="A9247" t="s">
        <v>1</v>
      </c>
      <c r="B9247">
        <v>2012</v>
      </c>
      <c r="C9247" t="s">
        <v>7</v>
      </c>
      <c r="D9247" t="s">
        <v>12</v>
      </c>
      <c r="E9247" t="s">
        <v>81</v>
      </c>
      <c r="F9247" t="s">
        <v>81</v>
      </c>
      <c r="G9247">
        <v>63</v>
      </c>
      <c r="H9247" t="s">
        <v>64</v>
      </c>
      <c r="I9247">
        <v>2016</v>
      </c>
      <c r="J9247" t="s">
        <v>92</v>
      </c>
      <c r="K9247" t="s">
        <v>458</v>
      </c>
      <c r="L9247">
        <v>0</v>
      </c>
      <c r="M9247" s="10" t="str">
        <f>Data[[#This Row],[schedule]]&amp;" | "&amp;Data[[#This Row],[section]]</f>
        <v>SCHEDULE 18: REPORT ON THE FORECAST TOTAL REVENUE REQUIREMENTS | 18b(i): Forecast Asset Base</v>
      </c>
      <c r="N9247" s="10" t="str">
        <f t="shared" si="147"/>
        <v>SCHEDULE 18: REPORT ON THE FORECAST TOTAL REVENUE REQUIREMENTS | 18b(i): Forecast Asset Base | Forecast adjustment resulting from cost allocation</v>
      </c>
    </row>
    <row r="9248" spans="1:14" hidden="1">
      <c r="A9248" t="s">
        <v>1</v>
      </c>
      <c r="B9248">
        <v>2012</v>
      </c>
      <c r="C9248" t="s">
        <v>7</v>
      </c>
      <c r="D9248" t="s">
        <v>12</v>
      </c>
      <c r="E9248" t="s">
        <v>81</v>
      </c>
      <c r="F9248" t="s">
        <v>81</v>
      </c>
      <c r="G9248">
        <v>63</v>
      </c>
      <c r="H9248" t="s">
        <v>64</v>
      </c>
      <c r="I9248">
        <v>2017</v>
      </c>
      <c r="J9248" t="s">
        <v>92</v>
      </c>
      <c r="K9248" t="s">
        <v>458</v>
      </c>
      <c r="L9248">
        <v>0</v>
      </c>
      <c r="M9248" s="10" t="str">
        <f>Data[[#This Row],[schedule]]&amp;" | "&amp;Data[[#This Row],[section]]</f>
        <v>SCHEDULE 18: REPORT ON THE FORECAST TOTAL REVENUE REQUIREMENTS | 18b(i): Forecast Asset Base</v>
      </c>
      <c r="N9248" s="10" t="str">
        <f t="shared" si="147"/>
        <v>SCHEDULE 18: REPORT ON THE FORECAST TOTAL REVENUE REQUIREMENTS | 18b(i): Forecast Asset Base | Forecast adjustment resulting from cost allocation</v>
      </c>
    </row>
    <row r="9249" spans="1:14" hidden="1">
      <c r="A9249" t="s">
        <v>1</v>
      </c>
      <c r="B9249">
        <v>2012</v>
      </c>
      <c r="C9249" t="s">
        <v>7</v>
      </c>
      <c r="D9249" t="s">
        <v>12</v>
      </c>
      <c r="E9249" t="s">
        <v>81</v>
      </c>
      <c r="F9249" t="s">
        <v>81</v>
      </c>
      <c r="G9249">
        <v>64</v>
      </c>
      <c r="H9249" t="s">
        <v>65</v>
      </c>
      <c r="I9249">
        <v>2012</v>
      </c>
      <c r="J9249" t="s">
        <v>92</v>
      </c>
      <c r="K9249" t="s">
        <v>3647</v>
      </c>
      <c r="L9249">
        <v>496113.1711083579</v>
      </c>
      <c r="M9249" s="10" t="str">
        <f>Data[[#This Row],[schedule]]&amp;" | "&amp;Data[[#This Row],[section]]</f>
        <v>SCHEDULE 18: REPORT ON THE FORECAST TOTAL REVENUE REQUIREMENTS | 18b(i): Forecast Asset Base</v>
      </c>
      <c r="N9249" s="10" t="str">
        <f t="shared" si="147"/>
        <v>SCHEDULE 18: REPORT ON THE FORECAST TOTAL REVENUE REQUIREMENTS | 18b(i): Forecast Asset Base | Forecast asset base</v>
      </c>
    </row>
    <row r="9250" spans="1:14" hidden="1">
      <c r="A9250" t="s">
        <v>1</v>
      </c>
      <c r="B9250">
        <v>2012</v>
      </c>
      <c r="C9250" t="s">
        <v>7</v>
      </c>
      <c r="D9250" t="s">
        <v>12</v>
      </c>
      <c r="E9250" t="s">
        <v>81</v>
      </c>
      <c r="F9250" t="s">
        <v>81</v>
      </c>
      <c r="G9250">
        <v>64</v>
      </c>
      <c r="H9250" t="s">
        <v>65</v>
      </c>
      <c r="I9250">
        <v>2013</v>
      </c>
      <c r="J9250" t="s">
        <v>92</v>
      </c>
      <c r="K9250" t="s">
        <v>3648</v>
      </c>
      <c r="L9250">
        <v>506206.41428415221</v>
      </c>
      <c r="M9250" s="10" t="str">
        <f>Data[[#This Row],[schedule]]&amp;" | "&amp;Data[[#This Row],[section]]</f>
        <v>SCHEDULE 18: REPORT ON THE FORECAST TOTAL REVENUE REQUIREMENTS | 18b(i): Forecast Asset Base</v>
      </c>
      <c r="N9250" s="10" t="str">
        <f t="shared" si="147"/>
        <v>SCHEDULE 18: REPORT ON THE FORECAST TOTAL REVENUE REQUIREMENTS | 18b(i): Forecast Asset Base | Forecast asset base</v>
      </c>
    </row>
    <row r="9251" spans="1:14" hidden="1">
      <c r="A9251" t="s">
        <v>1</v>
      </c>
      <c r="B9251">
        <v>2012</v>
      </c>
      <c r="C9251" t="s">
        <v>7</v>
      </c>
      <c r="D9251" t="s">
        <v>12</v>
      </c>
      <c r="E9251" t="s">
        <v>81</v>
      </c>
      <c r="F9251" t="s">
        <v>81</v>
      </c>
      <c r="G9251">
        <v>64</v>
      </c>
      <c r="H9251" t="s">
        <v>65</v>
      </c>
      <c r="I9251">
        <v>2014</v>
      </c>
      <c r="J9251" t="s">
        <v>92</v>
      </c>
      <c r="K9251" t="s">
        <v>3649</v>
      </c>
      <c r="L9251">
        <v>532022.99148590444</v>
      </c>
      <c r="M9251" s="10" t="str">
        <f>Data[[#This Row],[schedule]]&amp;" | "&amp;Data[[#This Row],[section]]</f>
        <v>SCHEDULE 18: REPORT ON THE FORECAST TOTAL REVENUE REQUIREMENTS | 18b(i): Forecast Asset Base</v>
      </c>
      <c r="N9251" s="10" t="str">
        <f t="shared" si="147"/>
        <v>SCHEDULE 18: REPORT ON THE FORECAST TOTAL REVENUE REQUIREMENTS | 18b(i): Forecast Asset Base | Forecast asset base</v>
      </c>
    </row>
    <row r="9252" spans="1:14" hidden="1">
      <c r="A9252" t="s">
        <v>1</v>
      </c>
      <c r="B9252">
        <v>2012</v>
      </c>
      <c r="C9252" t="s">
        <v>7</v>
      </c>
      <c r="D9252" t="s">
        <v>12</v>
      </c>
      <c r="E9252" t="s">
        <v>81</v>
      </c>
      <c r="F9252" t="s">
        <v>81</v>
      </c>
      <c r="G9252">
        <v>64</v>
      </c>
      <c r="H9252" t="s">
        <v>65</v>
      </c>
      <c r="I9252">
        <v>2015</v>
      </c>
      <c r="J9252" t="s">
        <v>92</v>
      </c>
      <c r="K9252" t="s">
        <v>3650</v>
      </c>
      <c r="L9252">
        <v>543731.27777344338</v>
      </c>
      <c r="M9252" s="10" t="str">
        <f>Data[[#This Row],[schedule]]&amp;" | "&amp;Data[[#This Row],[section]]</f>
        <v>SCHEDULE 18: REPORT ON THE FORECAST TOTAL REVENUE REQUIREMENTS | 18b(i): Forecast Asset Base</v>
      </c>
      <c r="N9252" s="10" t="str">
        <f t="shared" si="147"/>
        <v>SCHEDULE 18: REPORT ON THE FORECAST TOTAL REVENUE REQUIREMENTS | 18b(i): Forecast Asset Base | Forecast asset base</v>
      </c>
    </row>
    <row r="9253" spans="1:14" hidden="1">
      <c r="A9253" t="s">
        <v>1</v>
      </c>
      <c r="B9253">
        <v>2012</v>
      </c>
      <c r="C9253" t="s">
        <v>7</v>
      </c>
      <c r="D9253" t="s">
        <v>12</v>
      </c>
      <c r="E9253" t="s">
        <v>81</v>
      </c>
      <c r="F9253" t="s">
        <v>81</v>
      </c>
      <c r="G9253">
        <v>64</v>
      </c>
      <c r="H9253" t="s">
        <v>65</v>
      </c>
      <c r="I9253">
        <v>2016</v>
      </c>
      <c r="J9253" t="s">
        <v>92</v>
      </c>
      <c r="K9253" t="s">
        <v>3651</v>
      </c>
      <c r="L9253">
        <v>545742.23146845051</v>
      </c>
      <c r="M9253" s="10" t="str">
        <f>Data[[#This Row],[schedule]]&amp;" | "&amp;Data[[#This Row],[section]]</f>
        <v>SCHEDULE 18: REPORT ON THE FORECAST TOTAL REVENUE REQUIREMENTS | 18b(i): Forecast Asset Base</v>
      </c>
      <c r="N9253" s="10" t="str">
        <f t="shared" si="147"/>
        <v>SCHEDULE 18: REPORT ON THE FORECAST TOTAL REVENUE REQUIREMENTS | 18b(i): Forecast Asset Base | Forecast asset base</v>
      </c>
    </row>
    <row r="9254" spans="1:14" hidden="1">
      <c r="A9254" t="s">
        <v>1</v>
      </c>
      <c r="B9254">
        <v>2012</v>
      </c>
      <c r="C9254" t="s">
        <v>7</v>
      </c>
      <c r="D9254" t="s">
        <v>12</v>
      </c>
      <c r="E9254" t="s">
        <v>81</v>
      </c>
      <c r="F9254" t="s">
        <v>81</v>
      </c>
      <c r="G9254">
        <v>64</v>
      </c>
      <c r="H9254" t="s">
        <v>65</v>
      </c>
      <c r="I9254">
        <v>2017</v>
      </c>
      <c r="J9254" t="s">
        <v>92</v>
      </c>
      <c r="K9254" t="s">
        <v>3671</v>
      </c>
      <c r="L9254">
        <v>545705.19155432307</v>
      </c>
      <c r="M9254" s="10" t="str">
        <f>Data[[#This Row],[schedule]]&amp;" | "&amp;Data[[#This Row],[section]]</f>
        <v>SCHEDULE 18: REPORT ON THE FORECAST TOTAL REVENUE REQUIREMENTS | 18b(i): Forecast Asset Base</v>
      </c>
      <c r="N9254" s="10" t="str">
        <f t="shared" si="147"/>
        <v>SCHEDULE 18: REPORT ON THE FORECAST TOTAL REVENUE REQUIREMENTS | 18b(i): Forecast Asset Base | Forecast asset base</v>
      </c>
    </row>
    <row r="9255" spans="1:14" hidden="1">
      <c r="A9255" t="s">
        <v>1</v>
      </c>
      <c r="B9255">
        <v>2012</v>
      </c>
      <c r="C9255" t="s">
        <v>7</v>
      </c>
      <c r="D9255" t="s">
        <v>13</v>
      </c>
      <c r="E9255" t="s">
        <v>81</v>
      </c>
      <c r="F9255" t="s">
        <v>81</v>
      </c>
      <c r="G9255">
        <v>67</v>
      </c>
      <c r="H9255" t="s">
        <v>66</v>
      </c>
      <c r="I9255">
        <v>2012</v>
      </c>
      <c r="J9255" t="s">
        <v>92</v>
      </c>
      <c r="K9255" t="s">
        <v>1068</v>
      </c>
      <c r="L9255">
        <v>2684</v>
      </c>
      <c r="M9255" s="10" t="str">
        <f>Data[[#This Row],[schedule]]&amp;" | "&amp;Data[[#This Row],[section]]</f>
        <v>SCHEDULE 18: REPORT ON THE FORECAST TOTAL REVENUE REQUIREMENTS | 18b(ii): Forecast Works Under Construction</v>
      </c>
      <c r="N9255" s="10" t="str">
        <f t="shared" si="147"/>
        <v>SCHEDULE 18: REPORT ON THE FORECAST TOTAL REVENUE REQUIREMENTS | 18b(ii): Forecast Works Under Construction | Works under construction—previous year</v>
      </c>
    </row>
    <row r="9256" spans="1:14" hidden="1">
      <c r="A9256" t="s">
        <v>1</v>
      </c>
      <c r="B9256">
        <v>2012</v>
      </c>
      <c r="C9256" t="s">
        <v>7</v>
      </c>
      <c r="D9256" t="s">
        <v>13</v>
      </c>
      <c r="E9256" t="s">
        <v>81</v>
      </c>
      <c r="F9256" t="s">
        <v>81</v>
      </c>
      <c r="G9256">
        <v>67</v>
      </c>
      <c r="H9256" t="s">
        <v>66</v>
      </c>
      <c r="I9256">
        <v>2013</v>
      </c>
      <c r="J9256" t="s">
        <v>92</v>
      </c>
      <c r="K9256" t="s">
        <v>3672</v>
      </c>
      <c r="L9256">
        <v>3759</v>
      </c>
      <c r="M9256" s="10" t="str">
        <f>Data[[#This Row],[schedule]]&amp;" | "&amp;Data[[#This Row],[section]]</f>
        <v>SCHEDULE 18: REPORT ON THE FORECAST TOTAL REVENUE REQUIREMENTS | 18b(ii): Forecast Works Under Construction</v>
      </c>
      <c r="N9256" s="10" t="str">
        <f t="shared" si="147"/>
        <v>SCHEDULE 18: REPORT ON THE FORECAST TOTAL REVENUE REQUIREMENTS | 18b(ii): Forecast Works Under Construction | Works under construction—previous year</v>
      </c>
    </row>
    <row r="9257" spans="1:14" hidden="1">
      <c r="A9257" t="s">
        <v>1</v>
      </c>
      <c r="B9257">
        <v>2012</v>
      </c>
      <c r="C9257" t="s">
        <v>7</v>
      </c>
      <c r="D9257" t="s">
        <v>13</v>
      </c>
      <c r="E9257" t="s">
        <v>81</v>
      </c>
      <c r="F9257" t="s">
        <v>81</v>
      </c>
      <c r="G9257">
        <v>67</v>
      </c>
      <c r="H9257" t="s">
        <v>66</v>
      </c>
      <c r="I9257">
        <v>2014</v>
      </c>
      <c r="J9257" t="s">
        <v>92</v>
      </c>
      <c r="K9257" t="s">
        <v>3673</v>
      </c>
      <c r="L9257">
        <v>8811.8331249999974</v>
      </c>
      <c r="M9257" s="10" t="str">
        <f>Data[[#This Row],[schedule]]&amp;" | "&amp;Data[[#This Row],[section]]</f>
        <v>SCHEDULE 18: REPORT ON THE FORECAST TOTAL REVENUE REQUIREMENTS | 18b(ii): Forecast Works Under Construction</v>
      </c>
      <c r="N9257" s="10" t="str">
        <f t="shared" si="147"/>
        <v>SCHEDULE 18: REPORT ON THE FORECAST TOTAL REVENUE REQUIREMENTS | 18b(ii): Forecast Works Under Construction | Works under construction—previous year</v>
      </c>
    </row>
    <row r="9258" spans="1:14" hidden="1">
      <c r="A9258" t="s">
        <v>1</v>
      </c>
      <c r="B9258">
        <v>2012</v>
      </c>
      <c r="C9258" t="s">
        <v>7</v>
      </c>
      <c r="D9258" t="s">
        <v>13</v>
      </c>
      <c r="E9258" t="s">
        <v>81</v>
      </c>
      <c r="F9258" t="s">
        <v>81</v>
      </c>
      <c r="G9258">
        <v>67</v>
      </c>
      <c r="H9258" t="s">
        <v>66</v>
      </c>
      <c r="I9258">
        <v>2015</v>
      </c>
      <c r="J9258" t="s">
        <v>92</v>
      </c>
      <c r="K9258" t="s">
        <v>3674</v>
      </c>
      <c r="L9258">
        <v>5751.8595937499958</v>
      </c>
      <c r="M9258" s="10" t="str">
        <f>Data[[#This Row],[schedule]]&amp;" | "&amp;Data[[#This Row],[section]]</f>
        <v>SCHEDULE 18: REPORT ON THE FORECAST TOTAL REVENUE REQUIREMENTS | 18b(ii): Forecast Works Under Construction</v>
      </c>
      <c r="N9258" s="10" t="str">
        <f t="shared" si="147"/>
        <v>SCHEDULE 18: REPORT ON THE FORECAST TOTAL REVENUE REQUIREMENTS | 18b(ii): Forecast Works Under Construction | Works under construction—previous year</v>
      </c>
    </row>
    <row r="9259" spans="1:14" hidden="1">
      <c r="A9259" t="s">
        <v>1</v>
      </c>
      <c r="B9259">
        <v>2012</v>
      </c>
      <c r="C9259" t="s">
        <v>7</v>
      </c>
      <c r="D9259" t="s">
        <v>13</v>
      </c>
      <c r="E9259" t="s">
        <v>81</v>
      </c>
      <c r="F9259" t="s">
        <v>81</v>
      </c>
      <c r="G9259">
        <v>67</v>
      </c>
      <c r="H9259" t="s">
        <v>66</v>
      </c>
      <c r="I9259">
        <v>2016</v>
      </c>
      <c r="J9259" t="s">
        <v>92</v>
      </c>
      <c r="K9259" t="s">
        <v>3675</v>
      </c>
      <c r="L9259">
        <v>2683.9999999999959</v>
      </c>
      <c r="M9259" s="10" t="str">
        <f>Data[[#This Row],[schedule]]&amp;" | "&amp;Data[[#This Row],[section]]</f>
        <v>SCHEDULE 18: REPORT ON THE FORECAST TOTAL REVENUE REQUIREMENTS | 18b(ii): Forecast Works Under Construction</v>
      </c>
      <c r="N9259" s="10" t="str">
        <f t="shared" si="147"/>
        <v>SCHEDULE 18: REPORT ON THE FORECAST TOTAL REVENUE REQUIREMENTS | 18b(ii): Forecast Works Under Construction | Works under construction—previous year</v>
      </c>
    </row>
    <row r="9260" spans="1:14" hidden="1">
      <c r="A9260" t="s">
        <v>1</v>
      </c>
      <c r="B9260">
        <v>2012</v>
      </c>
      <c r="C9260" t="s">
        <v>7</v>
      </c>
      <c r="D9260" t="s">
        <v>13</v>
      </c>
      <c r="E9260" t="s">
        <v>81</v>
      </c>
      <c r="F9260" t="s">
        <v>81</v>
      </c>
      <c r="G9260">
        <v>67</v>
      </c>
      <c r="H9260" t="s">
        <v>66</v>
      </c>
      <c r="I9260">
        <v>2017</v>
      </c>
      <c r="J9260" t="s">
        <v>92</v>
      </c>
      <c r="K9260" t="s">
        <v>3675</v>
      </c>
      <c r="L9260">
        <v>2683.9999999999959</v>
      </c>
      <c r="M9260" s="10" t="str">
        <f>Data[[#This Row],[schedule]]&amp;" | "&amp;Data[[#This Row],[section]]</f>
        <v>SCHEDULE 18: REPORT ON THE FORECAST TOTAL REVENUE REQUIREMENTS | 18b(ii): Forecast Works Under Construction</v>
      </c>
      <c r="N9260" s="10" t="str">
        <f t="shared" si="147"/>
        <v>SCHEDULE 18: REPORT ON THE FORECAST TOTAL REVENUE REQUIREMENTS | 18b(ii): Forecast Works Under Construction | Works under construction—previous year</v>
      </c>
    </row>
    <row r="9261" spans="1:14" hidden="1">
      <c r="A9261" t="s">
        <v>1</v>
      </c>
      <c r="B9261">
        <v>2012</v>
      </c>
      <c r="C9261" t="s">
        <v>7</v>
      </c>
      <c r="D9261" t="s">
        <v>13</v>
      </c>
      <c r="E9261" t="s">
        <v>81</v>
      </c>
      <c r="F9261" t="s">
        <v>81</v>
      </c>
      <c r="G9261">
        <v>68</v>
      </c>
      <c r="H9261" t="s">
        <v>67</v>
      </c>
      <c r="I9261">
        <v>2012</v>
      </c>
      <c r="J9261" t="s">
        <v>92</v>
      </c>
      <c r="K9261" t="s">
        <v>3676</v>
      </c>
      <c r="L9261">
        <v>15957.34</v>
      </c>
      <c r="M9261" s="10" t="str">
        <f>Data[[#This Row],[schedule]]&amp;" | "&amp;Data[[#This Row],[section]]</f>
        <v>SCHEDULE 18: REPORT ON THE FORECAST TOTAL REVENUE REQUIREMENTS | 18b(ii): Forecast Works Under Construction</v>
      </c>
      <c r="N9261" s="10" t="str">
        <f t="shared" si="147"/>
        <v>SCHEDULE 18: REPORT ON THE FORECAST TOTAL REVENUE REQUIREMENTS | 18b(ii): Forecast Works Under Construction | Capital expenditure</v>
      </c>
    </row>
    <row r="9262" spans="1:14" hidden="1">
      <c r="A9262" t="s">
        <v>1</v>
      </c>
      <c r="B9262">
        <v>2012</v>
      </c>
      <c r="C9262" t="s">
        <v>7</v>
      </c>
      <c r="D9262" t="s">
        <v>13</v>
      </c>
      <c r="E9262" t="s">
        <v>81</v>
      </c>
      <c r="F9262" t="s">
        <v>81</v>
      </c>
      <c r="G9262">
        <v>68</v>
      </c>
      <c r="H9262" t="s">
        <v>67</v>
      </c>
      <c r="I9262">
        <v>2013</v>
      </c>
      <c r="J9262" t="s">
        <v>92</v>
      </c>
      <c r="K9262" t="s">
        <v>3677</v>
      </c>
      <c r="L9262">
        <v>22519.101443333329</v>
      </c>
      <c r="M9262" s="10" t="str">
        <f>Data[[#This Row],[schedule]]&amp;" | "&amp;Data[[#This Row],[section]]</f>
        <v>SCHEDULE 18: REPORT ON THE FORECAST TOTAL REVENUE REQUIREMENTS | 18b(ii): Forecast Works Under Construction</v>
      </c>
      <c r="N9262" s="10" t="str">
        <f t="shared" si="147"/>
        <v>SCHEDULE 18: REPORT ON THE FORECAST TOTAL REVENUE REQUIREMENTS | 18b(ii): Forecast Works Under Construction | Capital expenditure</v>
      </c>
    </row>
    <row r="9263" spans="1:14" hidden="1">
      <c r="A9263" t="s">
        <v>1</v>
      </c>
      <c r="B9263">
        <v>2012</v>
      </c>
      <c r="C9263" t="s">
        <v>7</v>
      </c>
      <c r="D9263" t="s">
        <v>13</v>
      </c>
      <c r="E9263" t="s">
        <v>81</v>
      </c>
      <c r="F9263" t="s">
        <v>81</v>
      </c>
      <c r="G9263">
        <v>68</v>
      </c>
      <c r="H9263" t="s">
        <v>67</v>
      </c>
      <c r="I9263">
        <v>2014</v>
      </c>
      <c r="J9263" t="s">
        <v>92</v>
      </c>
      <c r="K9263" t="s">
        <v>3678</v>
      </c>
      <c r="L9263">
        <v>25450.675884812488</v>
      </c>
      <c r="M9263" s="10" t="str">
        <f>Data[[#This Row],[schedule]]&amp;" | "&amp;Data[[#This Row],[section]]</f>
        <v>SCHEDULE 18: REPORT ON THE FORECAST TOTAL REVENUE REQUIREMENTS | 18b(ii): Forecast Works Under Construction</v>
      </c>
      <c r="N9263" s="10" t="str">
        <f t="shared" si="147"/>
        <v>SCHEDULE 18: REPORT ON THE FORECAST TOTAL REVENUE REQUIREMENTS | 18b(ii): Forecast Works Under Construction | Capital expenditure</v>
      </c>
    </row>
    <row r="9264" spans="1:14" hidden="1">
      <c r="A9264" t="s">
        <v>1</v>
      </c>
      <c r="B9264">
        <v>2012</v>
      </c>
      <c r="C9264" t="s">
        <v>7</v>
      </c>
      <c r="D9264" t="s">
        <v>13</v>
      </c>
      <c r="E9264" t="s">
        <v>81</v>
      </c>
      <c r="F9264" t="s">
        <v>81</v>
      </c>
      <c r="G9264">
        <v>68</v>
      </c>
      <c r="H9264" t="s">
        <v>67</v>
      </c>
      <c r="I9264">
        <v>2015</v>
      </c>
      <c r="J9264" t="s">
        <v>92</v>
      </c>
      <c r="K9264" t="s">
        <v>3679</v>
      </c>
      <c r="L9264">
        <v>13480.21746815625</v>
      </c>
      <c r="M9264" s="10" t="str">
        <f>Data[[#This Row],[schedule]]&amp;" | "&amp;Data[[#This Row],[section]]</f>
        <v>SCHEDULE 18: REPORT ON THE FORECAST TOTAL REVENUE REQUIREMENTS | 18b(ii): Forecast Works Under Construction</v>
      </c>
      <c r="N9264" s="10" t="str">
        <f t="shared" si="147"/>
        <v>SCHEDULE 18: REPORT ON THE FORECAST TOTAL REVENUE REQUIREMENTS | 18b(ii): Forecast Works Under Construction | Capital expenditure</v>
      </c>
    </row>
    <row r="9265" spans="1:14" hidden="1">
      <c r="A9265" t="s">
        <v>1</v>
      </c>
      <c r="B9265">
        <v>2012</v>
      </c>
      <c r="C9265" t="s">
        <v>7</v>
      </c>
      <c r="D9265" t="s">
        <v>13</v>
      </c>
      <c r="E9265" t="s">
        <v>81</v>
      </c>
      <c r="F9265" t="s">
        <v>81</v>
      </c>
      <c r="G9265">
        <v>68</v>
      </c>
      <c r="H9265" t="s">
        <v>67</v>
      </c>
      <c r="I9265">
        <v>2016</v>
      </c>
      <c r="J9265" t="s">
        <v>92</v>
      </c>
      <c r="K9265" t="s">
        <v>3664</v>
      </c>
      <c r="L9265">
        <v>8293.6548951414043</v>
      </c>
      <c r="M9265" s="10" t="str">
        <f>Data[[#This Row],[schedule]]&amp;" | "&amp;Data[[#This Row],[section]]</f>
        <v>SCHEDULE 18: REPORT ON THE FORECAST TOTAL REVENUE REQUIREMENTS | 18b(ii): Forecast Works Under Construction</v>
      </c>
      <c r="N9265" s="10" t="str">
        <f t="shared" si="147"/>
        <v>SCHEDULE 18: REPORT ON THE FORECAST TOTAL REVENUE REQUIREMENTS | 18b(ii): Forecast Works Under Construction | Capital expenditure</v>
      </c>
    </row>
    <row r="9266" spans="1:14" hidden="1">
      <c r="A9266" t="s">
        <v>1</v>
      </c>
      <c r="B9266">
        <v>2012</v>
      </c>
      <c r="C9266" t="s">
        <v>7</v>
      </c>
      <c r="D9266" t="s">
        <v>13</v>
      </c>
      <c r="E9266" t="s">
        <v>81</v>
      </c>
      <c r="F9266" t="s">
        <v>81</v>
      </c>
      <c r="G9266">
        <v>68</v>
      </c>
      <c r="H9266" t="s">
        <v>67</v>
      </c>
      <c r="I9266">
        <v>2017</v>
      </c>
      <c r="J9266" t="s">
        <v>92</v>
      </c>
      <c r="K9266" t="s">
        <v>3665</v>
      </c>
      <c r="L9266">
        <v>6936.3672832875909</v>
      </c>
      <c r="M9266" s="10" t="str">
        <f>Data[[#This Row],[schedule]]&amp;" | "&amp;Data[[#This Row],[section]]</f>
        <v>SCHEDULE 18: REPORT ON THE FORECAST TOTAL REVENUE REQUIREMENTS | 18b(ii): Forecast Works Under Construction</v>
      </c>
      <c r="N9266" s="10" t="str">
        <f t="shared" si="147"/>
        <v>SCHEDULE 18: REPORT ON THE FORECAST TOTAL REVENUE REQUIREMENTS | 18b(ii): Forecast Works Under Construction | Capital expenditure</v>
      </c>
    </row>
    <row r="9267" spans="1:14" hidden="1">
      <c r="A9267" t="s">
        <v>1</v>
      </c>
      <c r="B9267">
        <v>2012</v>
      </c>
      <c r="C9267" t="s">
        <v>7</v>
      </c>
      <c r="D9267" t="s">
        <v>13</v>
      </c>
      <c r="E9267" t="s">
        <v>81</v>
      </c>
      <c r="F9267" t="s">
        <v>81</v>
      </c>
      <c r="G9267">
        <v>69</v>
      </c>
      <c r="H9267" t="s">
        <v>62</v>
      </c>
      <c r="I9267">
        <v>2012</v>
      </c>
      <c r="J9267" t="s">
        <v>92</v>
      </c>
      <c r="K9267" t="s">
        <v>3660</v>
      </c>
      <c r="L9267">
        <v>14882.34</v>
      </c>
      <c r="M9267" s="10" t="str">
        <f>Data[[#This Row],[schedule]]&amp;" | "&amp;Data[[#This Row],[section]]</f>
        <v>SCHEDULE 18: REPORT ON THE FORECAST TOTAL REVENUE REQUIREMENTS | 18b(ii): Forecast Works Under Construction</v>
      </c>
      <c r="N9267" s="10" t="str">
        <f t="shared" si="147"/>
        <v>SCHEDULE 18: REPORT ON THE FORECAST TOTAL REVENUE REQUIREMENTS | 18b(ii): Forecast Works Under Construction | Assets commissioned</v>
      </c>
    </row>
    <row r="9268" spans="1:14" hidden="1">
      <c r="A9268" t="s">
        <v>1</v>
      </c>
      <c r="B9268">
        <v>2012</v>
      </c>
      <c r="C9268" t="s">
        <v>7</v>
      </c>
      <c r="D9268" t="s">
        <v>13</v>
      </c>
      <c r="E9268" t="s">
        <v>81</v>
      </c>
      <c r="F9268" t="s">
        <v>81</v>
      </c>
      <c r="G9268">
        <v>69</v>
      </c>
      <c r="H9268" t="s">
        <v>62</v>
      </c>
      <c r="I9268">
        <v>2013</v>
      </c>
      <c r="J9268" t="s">
        <v>92</v>
      </c>
      <c r="K9268" t="s">
        <v>3661</v>
      </c>
      <c r="L9268">
        <v>17466.268318333328</v>
      </c>
      <c r="M9268" s="10" t="str">
        <f>Data[[#This Row],[schedule]]&amp;" | "&amp;Data[[#This Row],[section]]</f>
        <v>SCHEDULE 18: REPORT ON THE FORECAST TOTAL REVENUE REQUIREMENTS | 18b(ii): Forecast Works Under Construction</v>
      </c>
      <c r="N9268" s="10" t="str">
        <f t="shared" si="147"/>
        <v>SCHEDULE 18: REPORT ON THE FORECAST TOTAL REVENUE REQUIREMENTS | 18b(ii): Forecast Works Under Construction | Assets commissioned</v>
      </c>
    </row>
    <row r="9269" spans="1:14" hidden="1">
      <c r="A9269" t="s">
        <v>1</v>
      </c>
      <c r="B9269">
        <v>2012</v>
      </c>
      <c r="C9269" t="s">
        <v>7</v>
      </c>
      <c r="D9269" t="s">
        <v>13</v>
      </c>
      <c r="E9269" t="s">
        <v>81</v>
      </c>
      <c r="F9269" t="s">
        <v>81</v>
      </c>
      <c r="G9269">
        <v>69</v>
      </c>
      <c r="H9269" t="s">
        <v>62</v>
      </c>
      <c r="I9269">
        <v>2014</v>
      </c>
      <c r="J9269" t="s">
        <v>92</v>
      </c>
      <c r="K9269" t="s">
        <v>3662</v>
      </c>
      <c r="L9269">
        <v>28510.649416062501</v>
      </c>
      <c r="M9269" s="10" t="str">
        <f>Data[[#This Row],[schedule]]&amp;" | "&amp;Data[[#This Row],[section]]</f>
        <v>SCHEDULE 18: REPORT ON THE FORECAST TOTAL REVENUE REQUIREMENTS | 18b(ii): Forecast Works Under Construction</v>
      </c>
      <c r="N9269" s="10" t="str">
        <f t="shared" si="147"/>
        <v>SCHEDULE 18: REPORT ON THE FORECAST TOTAL REVENUE REQUIREMENTS | 18b(ii): Forecast Works Under Construction | Assets commissioned</v>
      </c>
    </row>
    <row r="9270" spans="1:14" hidden="1">
      <c r="A9270" t="s">
        <v>1</v>
      </c>
      <c r="B9270">
        <v>2012</v>
      </c>
      <c r="C9270" t="s">
        <v>7</v>
      </c>
      <c r="D9270" t="s">
        <v>13</v>
      </c>
      <c r="E9270" t="s">
        <v>81</v>
      </c>
      <c r="F9270" t="s">
        <v>81</v>
      </c>
      <c r="G9270">
        <v>69</v>
      </c>
      <c r="H9270" t="s">
        <v>62</v>
      </c>
      <c r="I9270">
        <v>2015</v>
      </c>
      <c r="J9270" t="s">
        <v>92</v>
      </c>
      <c r="K9270" t="s">
        <v>3663</v>
      </c>
      <c r="L9270">
        <v>16548.07706190625</v>
      </c>
      <c r="M9270" s="10" t="str">
        <f>Data[[#This Row],[schedule]]&amp;" | "&amp;Data[[#This Row],[section]]</f>
        <v>SCHEDULE 18: REPORT ON THE FORECAST TOTAL REVENUE REQUIREMENTS | 18b(ii): Forecast Works Under Construction</v>
      </c>
      <c r="N9270" s="10" t="str">
        <f t="shared" si="147"/>
        <v>SCHEDULE 18: REPORT ON THE FORECAST TOTAL REVENUE REQUIREMENTS | 18b(ii): Forecast Works Under Construction | Assets commissioned</v>
      </c>
    </row>
    <row r="9271" spans="1:14" hidden="1">
      <c r="A9271" t="s">
        <v>1</v>
      </c>
      <c r="B9271">
        <v>2012</v>
      </c>
      <c r="C9271" t="s">
        <v>7</v>
      </c>
      <c r="D9271" t="s">
        <v>13</v>
      </c>
      <c r="E9271" t="s">
        <v>81</v>
      </c>
      <c r="F9271" t="s">
        <v>81</v>
      </c>
      <c r="G9271">
        <v>69</v>
      </c>
      <c r="H9271" t="s">
        <v>62</v>
      </c>
      <c r="I9271">
        <v>2016</v>
      </c>
      <c r="J9271" t="s">
        <v>92</v>
      </c>
      <c r="K9271" t="s">
        <v>3664</v>
      </c>
      <c r="L9271">
        <v>8293.6548951414043</v>
      </c>
      <c r="M9271" s="10" t="str">
        <f>Data[[#This Row],[schedule]]&amp;" | "&amp;Data[[#This Row],[section]]</f>
        <v>SCHEDULE 18: REPORT ON THE FORECAST TOTAL REVENUE REQUIREMENTS | 18b(ii): Forecast Works Under Construction</v>
      </c>
      <c r="N9271" s="10" t="str">
        <f t="shared" si="147"/>
        <v>SCHEDULE 18: REPORT ON THE FORECAST TOTAL REVENUE REQUIREMENTS | 18b(ii): Forecast Works Under Construction | Assets commissioned</v>
      </c>
    </row>
    <row r="9272" spans="1:14" hidden="1">
      <c r="A9272" t="s">
        <v>1</v>
      </c>
      <c r="B9272">
        <v>2012</v>
      </c>
      <c r="C9272" t="s">
        <v>7</v>
      </c>
      <c r="D9272" t="s">
        <v>13</v>
      </c>
      <c r="E9272" t="s">
        <v>81</v>
      </c>
      <c r="F9272" t="s">
        <v>81</v>
      </c>
      <c r="G9272">
        <v>69</v>
      </c>
      <c r="H9272" t="s">
        <v>62</v>
      </c>
      <c r="I9272">
        <v>2017</v>
      </c>
      <c r="J9272" t="s">
        <v>92</v>
      </c>
      <c r="K9272" t="s">
        <v>3665</v>
      </c>
      <c r="L9272">
        <v>6936.3672832875909</v>
      </c>
      <c r="M9272" s="10" t="str">
        <f>Data[[#This Row],[schedule]]&amp;" | "&amp;Data[[#This Row],[section]]</f>
        <v>SCHEDULE 18: REPORT ON THE FORECAST TOTAL REVENUE REQUIREMENTS | 18b(ii): Forecast Works Under Construction</v>
      </c>
      <c r="N9272" s="10" t="str">
        <f t="shared" si="147"/>
        <v>SCHEDULE 18: REPORT ON THE FORECAST TOTAL REVENUE REQUIREMENTS | 18b(ii): Forecast Works Under Construction | Assets commissioned</v>
      </c>
    </row>
    <row r="9273" spans="1:14" hidden="1">
      <c r="A9273" t="s">
        <v>1</v>
      </c>
      <c r="B9273">
        <v>2012</v>
      </c>
      <c r="C9273" t="s">
        <v>7</v>
      </c>
      <c r="D9273" t="s">
        <v>13</v>
      </c>
      <c r="E9273" t="s">
        <v>81</v>
      </c>
      <c r="F9273" t="s">
        <v>81</v>
      </c>
      <c r="G9273">
        <v>70</v>
      </c>
      <c r="H9273" t="s">
        <v>68</v>
      </c>
      <c r="I9273">
        <v>2012</v>
      </c>
      <c r="J9273" t="s">
        <v>92</v>
      </c>
      <c r="K9273" t="s">
        <v>3672</v>
      </c>
      <c r="L9273">
        <v>3759</v>
      </c>
      <c r="M9273" s="10" t="str">
        <f>Data[[#This Row],[schedule]]&amp;" | "&amp;Data[[#This Row],[section]]</f>
        <v>SCHEDULE 18: REPORT ON THE FORECAST TOTAL REVENUE REQUIREMENTS | 18b(ii): Forecast Works Under Construction</v>
      </c>
      <c r="N9273" s="10" t="str">
        <f t="shared" si="147"/>
        <v>SCHEDULE 18: REPORT ON THE FORECAST TOTAL REVENUE REQUIREMENTS | 18b(ii): Forecast Works Under Construction | Works under construction</v>
      </c>
    </row>
    <row r="9274" spans="1:14" hidden="1">
      <c r="A9274" t="s">
        <v>1</v>
      </c>
      <c r="B9274">
        <v>2012</v>
      </c>
      <c r="C9274" t="s">
        <v>7</v>
      </c>
      <c r="D9274" t="s">
        <v>13</v>
      </c>
      <c r="E9274" t="s">
        <v>81</v>
      </c>
      <c r="F9274" t="s">
        <v>81</v>
      </c>
      <c r="G9274">
        <v>70</v>
      </c>
      <c r="H9274" t="s">
        <v>68</v>
      </c>
      <c r="I9274">
        <v>2013</v>
      </c>
      <c r="J9274" t="s">
        <v>92</v>
      </c>
      <c r="K9274" t="s">
        <v>3673</v>
      </c>
      <c r="L9274">
        <v>8811.8331249999974</v>
      </c>
      <c r="M9274" s="10" t="str">
        <f>Data[[#This Row],[schedule]]&amp;" | "&amp;Data[[#This Row],[section]]</f>
        <v>SCHEDULE 18: REPORT ON THE FORECAST TOTAL REVENUE REQUIREMENTS | 18b(ii): Forecast Works Under Construction</v>
      </c>
      <c r="N9274" s="10" t="str">
        <f t="shared" si="147"/>
        <v>SCHEDULE 18: REPORT ON THE FORECAST TOTAL REVENUE REQUIREMENTS | 18b(ii): Forecast Works Under Construction | Works under construction</v>
      </c>
    </row>
    <row r="9275" spans="1:14" hidden="1">
      <c r="A9275" t="s">
        <v>1</v>
      </c>
      <c r="B9275">
        <v>2012</v>
      </c>
      <c r="C9275" t="s">
        <v>7</v>
      </c>
      <c r="D9275" t="s">
        <v>13</v>
      </c>
      <c r="E9275" t="s">
        <v>81</v>
      </c>
      <c r="F9275" t="s">
        <v>81</v>
      </c>
      <c r="G9275">
        <v>70</v>
      </c>
      <c r="H9275" t="s">
        <v>68</v>
      </c>
      <c r="I9275">
        <v>2014</v>
      </c>
      <c r="J9275" t="s">
        <v>92</v>
      </c>
      <c r="K9275" t="s">
        <v>3674</v>
      </c>
      <c r="L9275">
        <v>5751.8595937499958</v>
      </c>
      <c r="M9275" s="10" t="str">
        <f>Data[[#This Row],[schedule]]&amp;" | "&amp;Data[[#This Row],[section]]</f>
        <v>SCHEDULE 18: REPORT ON THE FORECAST TOTAL REVENUE REQUIREMENTS | 18b(ii): Forecast Works Under Construction</v>
      </c>
      <c r="N9275" s="10" t="str">
        <f t="shared" si="147"/>
        <v>SCHEDULE 18: REPORT ON THE FORECAST TOTAL REVENUE REQUIREMENTS | 18b(ii): Forecast Works Under Construction | Works under construction</v>
      </c>
    </row>
    <row r="9276" spans="1:14" hidden="1">
      <c r="A9276" t="s">
        <v>1</v>
      </c>
      <c r="B9276">
        <v>2012</v>
      </c>
      <c r="C9276" t="s">
        <v>7</v>
      </c>
      <c r="D9276" t="s">
        <v>13</v>
      </c>
      <c r="E9276" t="s">
        <v>81</v>
      </c>
      <c r="F9276" t="s">
        <v>81</v>
      </c>
      <c r="G9276">
        <v>70</v>
      </c>
      <c r="H9276" t="s">
        <v>68</v>
      </c>
      <c r="I9276">
        <v>2015</v>
      </c>
      <c r="J9276" t="s">
        <v>92</v>
      </c>
      <c r="K9276" t="s">
        <v>3675</v>
      </c>
      <c r="L9276">
        <v>2683.9999999999959</v>
      </c>
      <c r="M9276" s="10" t="str">
        <f>Data[[#This Row],[schedule]]&amp;" | "&amp;Data[[#This Row],[section]]</f>
        <v>SCHEDULE 18: REPORT ON THE FORECAST TOTAL REVENUE REQUIREMENTS | 18b(ii): Forecast Works Under Construction</v>
      </c>
      <c r="N9276" s="10" t="str">
        <f t="shared" si="147"/>
        <v>SCHEDULE 18: REPORT ON THE FORECAST TOTAL REVENUE REQUIREMENTS | 18b(ii): Forecast Works Under Construction | Works under construction</v>
      </c>
    </row>
    <row r="9277" spans="1:14" hidden="1">
      <c r="A9277" t="s">
        <v>1</v>
      </c>
      <c r="B9277">
        <v>2012</v>
      </c>
      <c r="C9277" t="s">
        <v>7</v>
      </c>
      <c r="D9277" t="s">
        <v>13</v>
      </c>
      <c r="E9277" t="s">
        <v>81</v>
      </c>
      <c r="F9277" t="s">
        <v>81</v>
      </c>
      <c r="G9277">
        <v>70</v>
      </c>
      <c r="H9277" t="s">
        <v>68</v>
      </c>
      <c r="I9277">
        <v>2016</v>
      </c>
      <c r="J9277" t="s">
        <v>92</v>
      </c>
      <c r="K9277" t="s">
        <v>3675</v>
      </c>
      <c r="L9277">
        <v>2683.9999999999959</v>
      </c>
      <c r="M9277" s="10" t="str">
        <f>Data[[#This Row],[schedule]]&amp;" | "&amp;Data[[#This Row],[section]]</f>
        <v>SCHEDULE 18: REPORT ON THE FORECAST TOTAL REVENUE REQUIREMENTS | 18b(ii): Forecast Works Under Construction</v>
      </c>
      <c r="N9277" s="10" t="str">
        <f t="shared" si="147"/>
        <v>SCHEDULE 18: REPORT ON THE FORECAST TOTAL REVENUE REQUIREMENTS | 18b(ii): Forecast Works Under Construction | Works under construction</v>
      </c>
    </row>
    <row r="9278" spans="1:14" hidden="1">
      <c r="A9278" t="s">
        <v>1</v>
      </c>
      <c r="B9278">
        <v>2012</v>
      </c>
      <c r="C9278" t="s">
        <v>7</v>
      </c>
      <c r="D9278" t="s">
        <v>13</v>
      </c>
      <c r="E9278" t="s">
        <v>81</v>
      </c>
      <c r="F9278" t="s">
        <v>81</v>
      </c>
      <c r="G9278">
        <v>70</v>
      </c>
      <c r="H9278" t="s">
        <v>68</v>
      </c>
      <c r="I9278">
        <v>2017</v>
      </c>
      <c r="J9278" t="s">
        <v>92</v>
      </c>
      <c r="K9278" t="s">
        <v>3675</v>
      </c>
      <c r="L9278">
        <v>2683.9999999999959</v>
      </c>
      <c r="M9278" s="10" t="str">
        <f>Data[[#This Row],[schedule]]&amp;" | "&amp;Data[[#This Row],[section]]</f>
        <v>SCHEDULE 18: REPORT ON THE FORECAST TOTAL REVENUE REQUIREMENTS | 18b(ii): Forecast Works Under Construction</v>
      </c>
      <c r="N9278" s="10" t="str">
        <f t="shared" si="147"/>
        <v>SCHEDULE 18: REPORT ON THE FORECAST TOTAL REVENUE REQUIREMENTS | 18b(ii): Forecast Works Under Construction | Works under construction</v>
      </c>
    </row>
    <row r="9279" spans="1:14" hidden="1">
      <c r="A9279" t="s">
        <v>1</v>
      </c>
      <c r="B9279">
        <v>2012</v>
      </c>
      <c r="C9279" t="s">
        <v>7</v>
      </c>
      <c r="D9279" t="s">
        <v>14</v>
      </c>
      <c r="E9279" t="s">
        <v>81</v>
      </c>
      <c r="F9279" t="s">
        <v>81</v>
      </c>
      <c r="G9279">
        <v>83</v>
      </c>
      <c r="H9279" t="s">
        <v>69</v>
      </c>
      <c r="I9279">
        <v>2013</v>
      </c>
      <c r="J9279" t="s">
        <v>92</v>
      </c>
      <c r="K9279" t="s">
        <v>3680</v>
      </c>
      <c r="L9279">
        <v>12229.12125</v>
      </c>
      <c r="M9279" s="10" t="str">
        <f>Data[[#This Row],[schedule]]&amp;" | "&amp;Data[[#This Row],[section]]</f>
        <v>SCHEDULE 18: REPORT ON THE FORECAST TOTAL REVENUE REQUIREMENTS | 18b(iii): Forecast Capital Expenditure</v>
      </c>
      <c r="N9279" s="10" t="str">
        <f t="shared" si="147"/>
        <v>SCHEDULE 18: REPORT ON THE FORECAST TOTAL REVENUE REQUIREMENTS | 18b(iii): Forecast Capital Expenditure | Capacity growth</v>
      </c>
    </row>
    <row r="9280" spans="1:14" hidden="1">
      <c r="A9280" t="s">
        <v>1</v>
      </c>
      <c r="B9280">
        <v>2012</v>
      </c>
      <c r="C9280" t="s">
        <v>7</v>
      </c>
      <c r="D9280" t="s">
        <v>14</v>
      </c>
      <c r="E9280" t="s">
        <v>81</v>
      </c>
      <c r="F9280" t="s">
        <v>81</v>
      </c>
      <c r="G9280">
        <v>83</v>
      </c>
      <c r="H9280" t="s">
        <v>69</v>
      </c>
      <c r="I9280">
        <v>2014</v>
      </c>
      <c r="J9280" t="s">
        <v>92</v>
      </c>
      <c r="K9280" t="s">
        <v>3681</v>
      </c>
      <c r="L9280">
        <v>17385.05959375</v>
      </c>
      <c r="M9280" s="10" t="str">
        <f>Data[[#This Row],[schedule]]&amp;" | "&amp;Data[[#This Row],[section]]</f>
        <v>SCHEDULE 18: REPORT ON THE FORECAST TOTAL REVENUE REQUIREMENTS | 18b(iii): Forecast Capital Expenditure</v>
      </c>
      <c r="N9280" s="10" t="str">
        <f t="shared" si="147"/>
        <v>SCHEDULE 18: REPORT ON THE FORECAST TOTAL REVENUE REQUIREMENTS | 18b(iii): Forecast Capital Expenditure | Capacity growth</v>
      </c>
    </row>
    <row r="9281" spans="1:14" hidden="1">
      <c r="A9281" t="s">
        <v>1</v>
      </c>
      <c r="B9281">
        <v>2012</v>
      </c>
      <c r="C9281" t="s">
        <v>7</v>
      </c>
      <c r="D9281" t="s">
        <v>14</v>
      </c>
      <c r="E9281" t="s">
        <v>81</v>
      </c>
      <c r="F9281" t="s">
        <v>81</v>
      </c>
      <c r="G9281">
        <v>83</v>
      </c>
      <c r="H9281" t="s">
        <v>69</v>
      </c>
      <c r="I9281">
        <v>2015</v>
      </c>
      <c r="J9281" t="s">
        <v>92</v>
      </c>
      <c r="K9281" t="s">
        <v>3682</v>
      </c>
      <c r="L9281">
        <v>2351.9291250000001</v>
      </c>
      <c r="M9281" s="10" t="str">
        <f>Data[[#This Row],[schedule]]&amp;" | "&amp;Data[[#This Row],[section]]</f>
        <v>SCHEDULE 18: REPORT ON THE FORECAST TOTAL REVENUE REQUIREMENTS | 18b(iii): Forecast Capital Expenditure</v>
      </c>
      <c r="N9281" s="10" t="str">
        <f t="shared" si="147"/>
        <v>SCHEDULE 18: REPORT ON THE FORECAST TOTAL REVENUE REQUIREMENTS | 18b(iii): Forecast Capital Expenditure | Capacity growth</v>
      </c>
    </row>
    <row r="9282" spans="1:14" hidden="1">
      <c r="A9282" t="s">
        <v>1</v>
      </c>
      <c r="B9282">
        <v>2012</v>
      </c>
      <c r="C9282" t="s">
        <v>7</v>
      </c>
      <c r="D9282" t="s">
        <v>14</v>
      </c>
      <c r="E9282" t="s">
        <v>81</v>
      </c>
      <c r="F9282" t="s">
        <v>81</v>
      </c>
      <c r="G9282">
        <v>83</v>
      </c>
      <c r="H9282" t="s">
        <v>69</v>
      </c>
      <c r="I9282">
        <v>2016</v>
      </c>
      <c r="J9282" t="s">
        <v>92</v>
      </c>
      <c r="K9282" t="s">
        <v>458</v>
      </c>
      <c r="L9282">
        <v>0</v>
      </c>
      <c r="M9282" s="10" t="str">
        <f>Data[[#This Row],[schedule]]&amp;" | "&amp;Data[[#This Row],[section]]</f>
        <v>SCHEDULE 18: REPORT ON THE FORECAST TOTAL REVENUE REQUIREMENTS | 18b(iii): Forecast Capital Expenditure</v>
      </c>
      <c r="N9282" s="10" t="str">
        <f t="shared" si="147"/>
        <v>SCHEDULE 18: REPORT ON THE FORECAST TOTAL REVENUE REQUIREMENTS | 18b(iii): Forecast Capital Expenditure | Capacity growth</v>
      </c>
    </row>
    <row r="9283" spans="1:14" hidden="1">
      <c r="A9283" t="s">
        <v>1</v>
      </c>
      <c r="B9283">
        <v>2012</v>
      </c>
      <c r="C9283" t="s">
        <v>7</v>
      </c>
      <c r="D9283" t="s">
        <v>14</v>
      </c>
      <c r="E9283" t="s">
        <v>81</v>
      </c>
      <c r="F9283" t="s">
        <v>81</v>
      </c>
      <c r="G9283">
        <v>83</v>
      </c>
      <c r="H9283" t="s">
        <v>69</v>
      </c>
      <c r="I9283">
        <v>2017</v>
      </c>
      <c r="J9283" t="s">
        <v>92</v>
      </c>
      <c r="K9283" t="s">
        <v>458</v>
      </c>
      <c r="L9283">
        <v>0</v>
      </c>
      <c r="M9283" s="10" t="str">
        <f>Data[[#This Row],[schedule]]&amp;" | "&amp;Data[[#This Row],[section]]</f>
        <v>SCHEDULE 18: REPORT ON THE FORECAST TOTAL REVENUE REQUIREMENTS | 18b(iii): Forecast Capital Expenditure</v>
      </c>
      <c r="N9283" s="10" t="str">
        <f t="shared" si="147"/>
        <v>SCHEDULE 18: REPORT ON THE FORECAST TOTAL REVENUE REQUIREMENTS | 18b(iii): Forecast Capital Expenditure | Capacity growth</v>
      </c>
    </row>
    <row r="9284" spans="1:14" hidden="1">
      <c r="A9284" t="s">
        <v>1</v>
      </c>
      <c r="B9284">
        <v>2012</v>
      </c>
      <c r="C9284" t="s">
        <v>7</v>
      </c>
      <c r="D9284" t="s">
        <v>14</v>
      </c>
      <c r="E9284" t="s">
        <v>81</v>
      </c>
      <c r="F9284" t="s">
        <v>81</v>
      </c>
      <c r="G9284">
        <v>83</v>
      </c>
      <c r="H9284" t="s">
        <v>69</v>
      </c>
      <c r="I9284">
        <v>2018</v>
      </c>
      <c r="J9284" t="s">
        <v>92</v>
      </c>
      <c r="K9284" t="s">
        <v>3683</v>
      </c>
      <c r="L9284">
        <v>9616.2937931631059</v>
      </c>
      <c r="M9284" s="10" t="str">
        <f>Data[[#This Row],[schedule]]&amp;" | "&amp;Data[[#This Row],[section]]</f>
        <v>SCHEDULE 18: REPORT ON THE FORECAST TOTAL REVENUE REQUIREMENTS | 18b(iii): Forecast Capital Expenditure</v>
      </c>
      <c r="N9284" s="10" t="str">
        <f t="shared" si="147"/>
        <v>SCHEDULE 18: REPORT ON THE FORECAST TOTAL REVENUE REQUIREMENTS | 18b(iii): Forecast Capital Expenditure | Capacity growth</v>
      </c>
    </row>
    <row r="9285" spans="1:14" hidden="1">
      <c r="A9285" t="s">
        <v>1</v>
      </c>
      <c r="B9285">
        <v>2012</v>
      </c>
      <c r="C9285" t="s">
        <v>7</v>
      </c>
      <c r="D9285" t="s">
        <v>14</v>
      </c>
      <c r="E9285" t="s">
        <v>81</v>
      </c>
      <c r="F9285" t="s">
        <v>81</v>
      </c>
      <c r="G9285">
        <v>83</v>
      </c>
      <c r="H9285" t="s">
        <v>69</v>
      </c>
      <c r="I9285">
        <v>2019</v>
      </c>
      <c r="J9285" t="s">
        <v>92</v>
      </c>
      <c r="K9285" t="s">
        <v>3684</v>
      </c>
      <c r="L9285">
        <v>13994.328032386369</v>
      </c>
      <c r="M9285" s="10" t="str">
        <f>Data[[#This Row],[schedule]]&amp;" | "&amp;Data[[#This Row],[section]]</f>
        <v>SCHEDULE 18: REPORT ON THE FORECAST TOTAL REVENUE REQUIREMENTS | 18b(iii): Forecast Capital Expenditure</v>
      </c>
      <c r="N9285" s="10" t="str">
        <f t="shared" si="147"/>
        <v>SCHEDULE 18: REPORT ON THE FORECAST TOTAL REVENUE REQUIREMENTS | 18b(iii): Forecast Capital Expenditure | Capacity growth</v>
      </c>
    </row>
    <row r="9286" spans="1:14" hidden="1">
      <c r="A9286" t="s">
        <v>1</v>
      </c>
      <c r="B9286">
        <v>2012</v>
      </c>
      <c r="C9286" t="s">
        <v>7</v>
      </c>
      <c r="D9286" t="s">
        <v>14</v>
      </c>
      <c r="E9286" t="s">
        <v>81</v>
      </c>
      <c r="F9286" t="s">
        <v>81</v>
      </c>
      <c r="G9286">
        <v>83</v>
      </c>
      <c r="H9286" t="s">
        <v>69</v>
      </c>
      <c r="I9286">
        <v>2020</v>
      </c>
      <c r="J9286" t="s">
        <v>92</v>
      </c>
      <c r="K9286" t="s">
        <v>3685</v>
      </c>
      <c r="L9286">
        <v>32918.667335075297</v>
      </c>
      <c r="M9286" s="10" t="str">
        <f>Data[[#This Row],[schedule]]&amp;" | "&amp;Data[[#This Row],[section]]</f>
        <v>SCHEDULE 18: REPORT ON THE FORECAST TOTAL REVENUE REQUIREMENTS | 18b(iii): Forecast Capital Expenditure</v>
      </c>
      <c r="N9286" s="10" t="str">
        <f t="shared" si="147"/>
        <v>SCHEDULE 18: REPORT ON THE FORECAST TOTAL REVENUE REQUIREMENTS | 18b(iii): Forecast Capital Expenditure | Capacity growth</v>
      </c>
    </row>
    <row r="9287" spans="1:14" hidden="1">
      <c r="A9287" t="s">
        <v>1</v>
      </c>
      <c r="B9287">
        <v>2012</v>
      </c>
      <c r="C9287" t="s">
        <v>7</v>
      </c>
      <c r="D9287" t="s">
        <v>14</v>
      </c>
      <c r="E9287" t="s">
        <v>81</v>
      </c>
      <c r="F9287" t="s">
        <v>81</v>
      </c>
      <c r="G9287">
        <v>83</v>
      </c>
      <c r="H9287" t="s">
        <v>69</v>
      </c>
      <c r="I9287">
        <v>2021</v>
      </c>
      <c r="J9287" t="s">
        <v>92</v>
      </c>
      <c r="K9287" t="s">
        <v>3686</v>
      </c>
      <c r="L9287">
        <v>18103.371908767509</v>
      </c>
      <c r="M9287" s="10" t="str">
        <f>Data[[#This Row],[schedule]]&amp;" | "&amp;Data[[#This Row],[section]]</f>
        <v>SCHEDULE 18: REPORT ON THE FORECAST TOTAL REVENUE REQUIREMENTS | 18b(iii): Forecast Capital Expenditure</v>
      </c>
      <c r="N9287" s="10" t="str">
        <f t="shared" si="147"/>
        <v>SCHEDULE 18: REPORT ON THE FORECAST TOTAL REVENUE REQUIREMENTS | 18b(iii): Forecast Capital Expenditure | Capacity growth</v>
      </c>
    </row>
    <row r="9288" spans="1:14" hidden="1">
      <c r="A9288" t="s">
        <v>1</v>
      </c>
      <c r="B9288">
        <v>2012</v>
      </c>
      <c r="C9288" t="s">
        <v>7</v>
      </c>
      <c r="D9288" t="s">
        <v>14</v>
      </c>
      <c r="E9288" t="s">
        <v>81</v>
      </c>
      <c r="F9288" t="s">
        <v>81</v>
      </c>
      <c r="G9288">
        <v>83</v>
      </c>
      <c r="H9288" t="s">
        <v>69</v>
      </c>
      <c r="I9288">
        <v>2022</v>
      </c>
      <c r="J9288" t="s">
        <v>92</v>
      </c>
      <c r="K9288" t="s">
        <v>3687</v>
      </c>
      <c r="L9288">
        <v>8669.937940269785</v>
      </c>
      <c r="M9288" s="10" t="str">
        <f>Data[[#This Row],[schedule]]&amp;" | "&amp;Data[[#This Row],[section]]</f>
        <v>SCHEDULE 18: REPORT ON THE FORECAST TOTAL REVENUE REQUIREMENTS | 18b(iii): Forecast Capital Expenditure</v>
      </c>
      <c r="N9288" s="10" t="str">
        <f t="shared" si="147"/>
        <v>SCHEDULE 18: REPORT ON THE FORECAST TOTAL REVENUE REQUIREMENTS | 18b(iii): Forecast Capital Expenditure | Capacity growth</v>
      </c>
    </row>
    <row r="9289" spans="1:14" hidden="1">
      <c r="A9289" t="s">
        <v>1</v>
      </c>
      <c r="B9289">
        <v>2012</v>
      </c>
      <c r="C9289" t="s">
        <v>7</v>
      </c>
      <c r="D9289" t="s">
        <v>14</v>
      </c>
      <c r="E9289" t="s">
        <v>81</v>
      </c>
      <c r="F9289" t="s">
        <v>81</v>
      </c>
      <c r="G9289">
        <v>84</v>
      </c>
      <c r="H9289" t="s">
        <v>70</v>
      </c>
      <c r="I9289">
        <v>2013</v>
      </c>
      <c r="J9289" t="s">
        <v>92</v>
      </c>
      <c r="K9289" t="s">
        <v>3688</v>
      </c>
      <c r="L9289">
        <v>10289.980193333329</v>
      </c>
      <c r="M9289" s="10" t="str">
        <f>Data[[#This Row],[schedule]]&amp;" | "&amp;Data[[#This Row],[section]]</f>
        <v>SCHEDULE 18: REPORT ON THE FORECAST TOTAL REVENUE REQUIREMENTS | 18b(iii): Forecast Capital Expenditure</v>
      </c>
      <c r="N9289" s="10" t="str">
        <f t="shared" si="147"/>
        <v>SCHEDULE 18: REPORT ON THE FORECAST TOTAL REVENUE REQUIREMENTS | 18b(iii): Forecast Capital Expenditure | Asset replacement and renewal</v>
      </c>
    </row>
    <row r="9290" spans="1:14" hidden="1">
      <c r="A9290" t="s">
        <v>1</v>
      </c>
      <c r="B9290">
        <v>2012</v>
      </c>
      <c r="C9290" t="s">
        <v>7</v>
      </c>
      <c r="D9290" t="s">
        <v>14</v>
      </c>
      <c r="E9290" t="s">
        <v>81</v>
      </c>
      <c r="F9290" t="s">
        <v>81</v>
      </c>
      <c r="G9290">
        <v>84</v>
      </c>
      <c r="H9290" t="s">
        <v>70</v>
      </c>
      <c r="I9290">
        <v>2014</v>
      </c>
      <c r="J9290" t="s">
        <v>92</v>
      </c>
      <c r="K9290" t="s">
        <v>3689</v>
      </c>
      <c r="L9290">
        <v>8065.6162910624989</v>
      </c>
      <c r="M9290" s="10" t="str">
        <f>Data[[#This Row],[schedule]]&amp;" | "&amp;Data[[#This Row],[section]]</f>
        <v>SCHEDULE 18: REPORT ON THE FORECAST TOTAL REVENUE REQUIREMENTS | 18b(iii): Forecast Capital Expenditure</v>
      </c>
      <c r="N9290" s="10" t="str">
        <f t="shared" si="147"/>
        <v>SCHEDULE 18: REPORT ON THE FORECAST TOTAL REVENUE REQUIREMENTS | 18b(iii): Forecast Capital Expenditure | Asset replacement and renewal</v>
      </c>
    </row>
    <row r="9291" spans="1:14" hidden="1">
      <c r="A9291" t="s">
        <v>1</v>
      </c>
      <c r="B9291">
        <v>2012</v>
      </c>
      <c r="C9291" t="s">
        <v>7</v>
      </c>
      <c r="D9291" t="s">
        <v>14</v>
      </c>
      <c r="E9291" t="s">
        <v>81</v>
      </c>
      <c r="F9291" t="s">
        <v>81</v>
      </c>
      <c r="G9291">
        <v>84</v>
      </c>
      <c r="H9291" t="s">
        <v>70</v>
      </c>
      <c r="I9291">
        <v>2015</v>
      </c>
      <c r="J9291" t="s">
        <v>92</v>
      </c>
      <c r="K9291" t="s">
        <v>3690</v>
      </c>
      <c r="L9291">
        <v>11128.28834315625</v>
      </c>
      <c r="M9291" s="10" t="str">
        <f>Data[[#This Row],[schedule]]&amp;" | "&amp;Data[[#This Row],[section]]</f>
        <v>SCHEDULE 18: REPORT ON THE FORECAST TOTAL REVENUE REQUIREMENTS | 18b(iii): Forecast Capital Expenditure</v>
      </c>
      <c r="N9291" s="10" t="str">
        <f t="shared" si="147"/>
        <v>SCHEDULE 18: REPORT ON THE FORECAST TOTAL REVENUE REQUIREMENTS | 18b(iii): Forecast Capital Expenditure | Asset replacement and renewal</v>
      </c>
    </row>
    <row r="9292" spans="1:14" hidden="1">
      <c r="A9292" t="s">
        <v>1</v>
      </c>
      <c r="B9292">
        <v>2012</v>
      </c>
      <c r="C9292" t="s">
        <v>7</v>
      </c>
      <c r="D9292" t="s">
        <v>14</v>
      </c>
      <c r="E9292" t="s">
        <v>81</v>
      </c>
      <c r="F9292" t="s">
        <v>81</v>
      </c>
      <c r="G9292">
        <v>84</v>
      </c>
      <c r="H9292" t="s">
        <v>70</v>
      </c>
      <c r="I9292">
        <v>2016</v>
      </c>
      <c r="J9292" t="s">
        <v>92</v>
      </c>
      <c r="K9292" t="s">
        <v>3664</v>
      </c>
      <c r="L9292">
        <v>8293.6548951414043</v>
      </c>
      <c r="M9292" s="10" t="str">
        <f>Data[[#This Row],[schedule]]&amp;" | "&amp;Data[[#This Row],[section]]</f>
        <v>SCHEDULE 18: REPORT ON THE FORECAST TOTAL REVENUE REQUIREMENTS | 18b(iii): Forecast Capital Expenditure</v>
      </c>
      <c r="N9292" s="10" t="str">
        <f t="shared" si="147"/>
        <v>SCHEDULE 18: REPORT ON THE FORECAST TOTAL REVENUE REQUIREMENTS | 18b(iii): Forecast Capital Expenditure | Asset replacement and renewal</v>
      </c>
    </row>
    <row r="9293" spans="1:14" hidden="1">
      <c r="A9293" t="s">
        <v>1</v>
      </c>
      <c r="B9293">
        <v>2012</v>
      </c>
      <c r="C9293" t="s">
        <v>7</v>
      </c>
      <c r="D9293" t="s">
        <v>14</v>
      </c>
      <c r="E9293" t="s">
        <v>81</v>
      </c>
      <c r="F9293" t="s">
        <v>81</v>
      </c>
      <c r="G9293">
        <v>84</v>
      </c>
      <c r="H9293" t="s">
        <v>70</v>
      </c>
      <c r="I9293">
        <v>2017</v>
      </c>
      <c r="J9293" t="s">
        <v>92</v>
      </c>
      <c r="K9293" t="s">
        <v>3665</v>
      </c>
      <c r="L9293">
        <v>6936.3672832875909</v>
      </c>
      <c r="M9293" s="10" t="str">
        <f>Data[[#This Row],[schedule]]&amp;" | "&amp;Data[[#This Row],[section]]</f>
        <v>SCHEDULE 18: REPORT ON THE FORECAST TOTAL REVENUE REQUIREMENTS | 18b(iii): Forecast Capital Expenditure</v>
      </c>
      <c r="N9293" s="10" t="str">
        <f t="shared" si="147"/>
        <v>SCHEDULE 18: REPORT ON THE FORECAST TOTAL REVENUE REQUIREMENTS | 18b(iii): Forecast Capital Expenditure | Asset replacement and renewal</v>
      </c>
    </row>
    <row r="9294" spans="1:14" hidden="1">
      <c r="A9294" t="s">
        <v>1</v>
      </c>
      <c r="B9294">
        <v>2012</v>
      </c>
      <c r="C9294" t="s">
        <v>7</v>
      </c>
      <c r="D9294" t="s">
        <v>14</v>
      </c>
      <c r="E9294" t="s">
        <v>81</v>
      </c>
      <c r="F9294" t="s">
        <v>81</v>
      </c>
      <c r="G9294">
        <v>84</v>
      </c>
      <c r="H9294" t="s">
        <v>70</v>
      </c>
      <c r="I9294">
        <v>2018</v>
      </c>
      <c r="J9294" t="s">
        <v>92</v>
      </c>
      <c r="K9294" t="s">
        <v>3691</v>
      </c>
      <c r="L9294">
        <v>13094.126399970921</v>
      </c>
      <c r="M9294" s="10" t="str">
        <f>Data[[#This Row],[schedule]]&amp;" | "&amp;Data[[#This Row],[section]]</f>
        <v>SCHEDULE 18: REPORT ON THE FORECAST TOTAL REVENUE REQUIREMENTS | 18b(iii): Forecast Capital Expenditure</v>
      </c>
      <c r="N9294" s="10" t="str">
        <f t="shared" si="147"/>
        <v>SCHEDULE 18: REPORT ON THE FORECAST TOTAL REVENUE REQUIREMENTS | 18b(iii): Forecast Capital Expenditure | Asset replacement and renewal</v>
      </c>
    </row>
    <row r="9295" spans="1:14" hidden="1">
      <c r="A9295" t="s">
        <v>1</v>
      </c>
      <c r="B9295">
        <v>2012</v>
      </c>
      <c r="C9295" t="s">
        <v>7</v>
      </c>
      <c r="D9295" t="s">
        <v>14</v>
      </c>
      <c r="E9295" t="s">
        <v>81</v>
      </c>
      <c r="F9295" t="s">
        <v>81</v>
      </c>
      <c r="G9295">
        <v>84</v>
      </c>
      <c r="H9295" t="s">
        <v>70</v>
      </c>
      <c r="I9295">
        <v>2019</v>
      </c>
      <c r="J9295" t="s">
        <v>92</v>
      </c>
      <c r="K9295" t="s">
        <v>3692</v>
      </c>
      <c r="L9295">
        <v>13957.96291811662</v>
      </c>
      <c r="M9295" s="10" t="str">
        <f>Data[[#This Row],[schedule]]&amp;" | "&amp;Data[[#This Row],[section]]</f>
        <v>SCHEDULE 18: REPORT ON THE FORECAST TOTAL REVENUE REQUIREMENTS | 18b(iii): Forecast Capital Expenditure</v>
      </c>
      <c r="N9295" s="10" t="str">
        <f t="shared" si="147"/>
        <v>SCHEDULE 18: REPORT ON THE FORECAST TOTAL REVENUE REQUIREMENTS | 18b(iii): Forecast Capital Expenditure | Asset replacement and renewal</v>
      </c>
    </row>
    <row r="9296" spans="1:14" hidden="1">
      <c r="A9296" t="s">
        <v>1</v>
      </c>
      <c r="B9296">
        <v>2012</v>
      </c>
      <c r="C9296" t="s">
        <v>7</v>
      </c>
      <c r="D9296" t="s">
        <v>14</v>
      </c>
      <c r="E9296" t="s">
        <v>81</v>
      </c>
      <c r="F9296" t="s">
        <v>81</v>
      </c>
      <c r="G9296">
        <v>84</v>
      </c>
      <c r="H9296" t="s">
        <v>70</v>
      </c>
      <c r="I9296">
        <v>2020</v>
      </c>
      <c r="J9296" t="s">
        <v>92</v>
      </c>
      <c r="K9296" t="s">
        <v>3693</v>
      </c>
      <c r="L9296">
        <v>11293.73360938457</v>
      </c>
      <c r="M9296" s="10" t="str">
        <f>Data[[#This Row],[schedule]]&amp;" | "&amp;Data[[#This Row],[section]]</f>
        <v>SCHEDULE 18: REPORT ON THE FORECAST TOTAL REVENUE REQUIREMENTS | 18b(iii): Forecast Capital Expenditure</v>
      </c>
      <c r="N9296" s="10" t="str">
        <f t="shared" si="147"/>
        <v>SCHEDULE 18: REPORT ON THE FORECAST TOTAL REVENUE REQUIREMENTS | 18b(iii): Forecast Capital Expenditure | Asset replacement and renewal</v>
      </c>
    </row>
    <row r="9297" spans="1:14" hidden="1">
      <c r="A9297" t="s">
        <v>1</v>
      </c>
      <c r="B9297">
        <v>2012</v>
      </c>
      <c r="C9297" t="s">
        <v>7</v>
      </c>
      <c r="D9297" t="s">
        <v>14</v>
      </c>
      <c r="E9297" t="s">
        <v>81</v>
      </c>
      <c r="F9297" t="s">
        <v>81</v>
      </c>
      <c r="G9297">
        <v>84</v>
      </c>
      <c r="H9297" t="s">
        <v>70</v>
      </c>
      <c r="I9297">
        <v>2021</v>
      </c>
      <c r="J9297" t="s">
        <v>92</v>
      </c>
      <c r="K9297" t="s">
        <v>3694</v>
      </c>
      <c r="L9297">
        <v>10015.57767996642</v>
      </c>
      <c r="M9297" s="10" t="str">
        <f>Data[[#This Row],[schedule]]&amp;" | "&amp;Data[[#This Row],[section]]</f>
        <v>SCHEDULE 18: REPORT ON THE FORECAST TOTAL REVENUE REQUIREMENTS | 18b(iii): Forecast Capital Expenditure</v>
      </c>
      <c r="N9297" s="10" t="str">
        <f t="shared" si="147"/>
        <v>SCHEDULE 18: REPORT ON THE FORECAST TOTAL REVENUE REQUIREMENTS | 18b(iii): Forecast Capital Expenditure | Asset replacement and renewal</v>
      </c>
    </row>
    <row r="9298" spans="1:14" hidden="1">
      <c r="A9298" t="s">
        <v>1</v>
      </c>
      <c r="B9298">
        <v>2012</v>
      </c>
      <c r="C9298" t="s">
        <v>7</v>
      </c>
      <c r="D9298" t="s">
        <v>14</v>
      </c>
      <c r="E9298" t="s">
        <v>81</v>
      </c>
      <c r="F9298" t="s">
        <v>81</v>
      </c>
      <c r="G9298">
        <v>84</v>
      </c>
      <c r="H9298" t="s">
        <v>70</v>
      </c>
      <c r="I9298">
        <v>2022</v>
      </c>
      <c r="J9298" t="s">
        <v>92</v>
      </c>
      <c r="K9298" t="s">
        <v>3695</v>
      </c>
      <c r="L9298">
        <v>1755.8240017958531</v>
      </c>
      <c r="M9298" s="10" t="str">
        <f>Data[[#This Row],[schedule]]&amp;" | "&amp;Data[[#This Row],[section]]</f>
        <v>SCHEDULE 18: REPORT ON THE FORECAST TOTAL REVENUE REQUIREMENTS | 18b(iii): Forecast Capital Expenditure</v>
      </c>
      <c r="N9298" s="10" t="str">
        <f t="shared" si="147"/>
        <v>SCHEDULE 18: REPORT ON THE FORECAST TOTAL REVENUE REQUIREMENTS | 18b(iii): Forecast Capital Expenditure | Asset replacement and renewal</v>
      </c>
    </row>
    <row r="9299" spans="1:14" hidden="1">
      <c r="A9299" t="s">
        <v>1</v>
      </c>
      <c r="B9299">
        <v>2012</v>
      </c>
      <c r="C9299" t="s">
        <v>7</v>
      </c>
      <c r="D9299" t="s">
        <v>14</v>
      </c>
      <c r="E9299" t="s">
        <v>81</v>
      </c>
      <c r="F9299" t="s">
        <v>81</v>
      </c>
      <c r="G9299">
        <v>85</v>
      </c>
      <c r="H9299" t="s">
        <v>71</v>
      </c>
      <c r="I9299">
        <v>2013</v>
      </c>
      <c r="J9299" t="s">
        <v>92</v>
      </c>
      <c r="K9299" t="s">
        <v>3677</v>
      </c>
      <c r="L9299">
        <v>22519.101443333329</v>
      </c>
      <c r="M9299" s="10" t="str">
        <f>Data[[#This Row],[schedule]]&amp;" | "&amp;Data[[#This Row],[section]]</f>
        <v>SCHEDULE 18: REPORT ON THE FORECAST TOTAL REVENUE REQUIREMENTS | 18b(iii): Forecast Capital Expenditure</v>
      </c>
      <c r="N9299" s="10" t="str">
        <f t="shared" si="147"/>
        <v>SCHEDULE 18: REPORT ON THE FORECAST TOTAL REVENUE REQUIREMENTS | 18b(iii): Forecast Capital Expenditure | Total capital expenditure</v>
      </c>
    </row>
    <row r="9300" spans="1:14" hidden="1">
      <c r="A9300" t="s">
        <v>1</v>
      </c>
      <c r="B9300">
        <v>2012</v>
      </c>
      <c r="C9300" t="s">
        <v>7</v>
      </c>
      <c r="D9300" t="s">
        <v>14</v>
      </c>
      <c r="E9300" t="s">
        <v>81</v>
      </c>
      <c r="F9300" t="s">
        <v>81</v>
      </c>
      <c r="G9300">
        <v>85</v>
      </c>
      <c r="H9300" t="s">
        <v>71</v>
      </c>
      <c r="I9300">
        <v>2014</v>
      </c>
      <c r="J9300" t="s">
        <v>92</v>
      </c>
      <c r="K9300" t="s">
        <v>3696</v>
      </c>
      <c r="L9300">
        <v>25450.675884812499</v>
      </c>
      <c r="M9300" s="10" t="str">
        <f>Data[[#This Row],[schedule]]&amp;" | "&amp;Data[[#This Row],[section]]</f>
        <v>SCHEDULE 18: REPORT ON THE FORECAST TOTAL REVENUE REQUIREMENTS | 18b(iii): Forecast Capital Expenditure</v>
      </c>
      <c r="N9300" s="10" t="str">
        <f t="shared" si="147"/>
        <v>SCHEDULE 18: REPORT ON THE FORECAST TOTAL REVENUE REQUIREMENTS | 18b(iii): Forecast Capital Expenditure | Total capital expenditure</v>
      </c>
    </row>
    <row r="9301" spans="1:14" hidden="1">
      <c r="A9301" t="s">
        <v>1</v>
      </c>
      <c r="B9301">
        <v>2012</v>
      </c>
      <c r="C9301" t="s">
        <v>7</v>
      </c>
      <c r="D9301" t="s">
        <v>14</v>
      </c>
      <c r="E9301" t="s">
        <v>81</v>
      </c>
      <c r="F9301" t="s">
        <v>81</v>
      </c>
      <c r="G9301">
        <v>85</v>
      </c>
      <c r="H9301" t="s">
        <v>71</v>
      </c>
      <c r="I9301">
        <v>2015</v>
      </c>
      <c r="J9301" t="s">
        <v>92</v>
      </c>
      <c r="K9301" t="s">
        <v>3679</v>
      </c>
      <c r="L9301">
        <v>13480.21746815625</v>
      </c>
      <c r="M9301" s="10" t="str">
        <f>Data[[#This Row],[schedule]]&amp;" | "&amp;Data[[#This Row],[section]]</f>
        <v>SCHEDULE 18: REPORT ON THE FORECAST TOTAL REVENUE REQUIREMENTS | 18b(iii): Forecast Capital Expenditure</v>
      </c>
      <c r="N9301" s="10" t="str">
        <f t="shared" ref="N9301:N9364" si="148">SUBSTITUTE(SUBSTITUTE(SUBSTITUTE(C9301&amp;" | "&amp;D9301&amp;" | "&amp;E9301&amp;" | "&amp;F9301&amp;" | "&amp;H9301," |  |  | "," | ")," |  |  | "," | ")," |  | "," | ")</f>
        <v>SCHEDULE 18: REPORT ON THE FORECAST TOTAL REVENUE REQUIREMENTS | 18b(iii): Forecast Capital Expenditure | Total capital expenditure</v>
      </c>
    </row>
    <row r="9302" spans="1:14" hidden="1">
      <c r="A9302" t="s">
        <v>1</v>
      </c>
      <c r="B9302">
        <v>2012</v>
      </c>
      <c r="C9302" t="s">
        <v>7</v>
      </c>
      <c r="D9302" t="s">
        <v>14</v>
      </c>
      <c r="E9302" t="s">
        <v>81</v>
      </c>
      <c r="F9302" t="s">
        <v>81</v>
      </c>
      <c r="G9302">
        <v>85</v>
      </c>
      <c r="H9302" t="s">
        <v>71</v>
      </c>
      <c r="I9302">
        <v>2016</v>
      </c>
      <c r="J9302" t="s">
        <v>92</v>
      </c>
      <c r="K9302" t="s">
        <v>3664</v>
      </c>
      <c r="L9302">
        <v>8293.6548951414043</v>
      </c>
      <c r="M9302" s="10" t="str">
        <f>Data[[#This Row],[schedule]]&amp;" | "&amp;Data[[#This Row],[section]]</f>
        <v>SCHEDULE 18: REPORT ON THE FORECAST TOTAL REVENUE REQUIREMENTS | 18b(iii): Forecast Capital Expenditure</v>
      </c>
      <c r="N9302" s="10" t="str">
        <f t="shared" si="148"/>
        <v>SCHEDULE 18: REPORT ON THE FORECAST TOTAL REVENUE REQUIREMENTS | 18b(iii): Forecast Capital Expenditure | Total capital expenditure</v>
      </c>
    </row>
    <row r="9303" spans="1:14" hidden="1">
      <c r="A9303" t="s">
        <v>1</v>
      </c>
      <c r="B9303">
        <v>2012</v>
      </c>
      <c r="C9303" t="s">
        <v>7</v>
      </c>
      <c r="D9303" t="s">
        <v>14</v>
      </c>
      <c r="E9303" t="s">
        <v>81</v>
      </c>
      <c r="F9303" t="s">
        <v>81</v>
      </c>
      <c r="G9303">
        <v>85</v>
      </c>
      <c r="H9303" t="s">
        <v>71</v>
      </c>
      <c r="I9303">
        <v>2017</v>
      </c>
      <c r="J9303" t="s">
        <v>92</v>
      </c>
      <c r="K9303" t="s">
        <v>3665</v>
      </c>
      <c r="L9303">
        <v>6936.3672832875909</v>
      </c>
      <c r="M9303" s="10" t="str">
        <f>Data[[#This Row],[schedule]]&amp;" | "&amp;Data[[#This Row],[section]]</f>
        <v>SCHEDULE 18: REPORT ON THE FORECAST TOTAL REVENUE REQUIREMENTS | 18b(iii): Forecast Capital Expenditure</v>
      </c>
      <c r="N9303" s="10" t="str">
        <f t="shared" si="148"/>
        <v>SCHEDULE 18: REPORT ON THE FORECAST TOTAL REVENUE REQUIREMENTS | 18b(iii): Forecast Capital Expenditure | Total capital expenditure</v>
      </c>
    </row>
    <row r="9304" spans="1:14" hidden="1">
      <c r="A9304" t="s">
        <v>1</v>
      </c>
      <c r="B9304">
        <v>2012</v>
      </c>
      <c r="C9304" t="s">
        <v>7</v>
      </c>
      <c r="D9304" t="s">
        <v>14</v>
      </c>
      <c r="E9304" t="s">
        <v>81</v>
      </c>
      <c r="F9304" t="s">
        <v>81</v>
      </c>
      <c r="G9304">
        <v>85</v>
      </c>
      <c r="H9304" t="s">
        <v>71</v>
      </c>
      <c r="I9304">
        <v>2018</v>
      </c>
      <c r="J9304" t="s">
        <v>92</v>
      </c>
      <c r="K9304" t="s">
        <v>3697</v>
      </c>
      <c r="L9304">
        <v>22710.420193134029</v>
      </c>
      <c r="M9304" s="10" t="str">
        <f>Data[[#This Row],[schedule]]&amp;" | "&amp;Data[[#This Row],[section]]</f>
        <v>SCHEDULE 18: REPORT ON THE FORECAST TOTAL REVENUE REQUIREMENTS | 18b(iii): Forecast Capital Expenditure</v>
      </c>
      <c r="N9304" s="10" t="str">
        <f t="shared" si="148"/>
        <v>SCHEDULE 18: REPORT ON THE FORECAST TOTAL REVENUE REQUIREMENTS | 18b(iii): Forecast Capital Expenditure | Total capital expenditure</v>
      </c>
    </row>
    <row r="9305" spans="1:14" hidden="1">
      <c r="A9305" t="s">
        <v>1</v>
      </c>
      <c r="B9305">
        <v>2012</v>
      </c>
      <c r="C9305" t="s">
        <v>7</v>
      </c>
      <c r="D9305" t="s">
        <v>14</v>
      </c>
      <c r="E9305" t="s">
        <v>81</v>
      </c>
      <c r="F9305" t="s">
        <v>81</v>
      </c>
      <c r="G9305">
        <v>85</v>
      </c>
      <c r="H9305" t="s">
        <v>71</v>
      </c>
      <c r="I9305">
        <v>2019</v>
      </c>
      <c r="J9305" t="s">
        <v>92</v>
      </c>
      <c r="K9305" t="s">
        <v>3698</v>
      </c>
      <c r="L9305">
        <v>27952.290950502989</v>
      </c>
      <c r="M9305" s="10" t="str">
        <f>Data[[#This Row],[schedule]]&amp;" | "&amp;Data[[#This Row],[section]]</f>
        <v>SCHEDULE 18: REPORT ON THE FORECAST TOTAL REVENUE REQUIREMENTS | 18b(iii): Forecast Capital Expenditure</v>
      </c>
      <c r="N9305" s="10" t="str">
        <f t="shared" si="148"/>
        <v>SCHEDULE 18: REPORT ON THE FORECAST TOTAL REVENUE REQUIREMENTS | 18b(iii): Forecast Capital Expenditure | Total capital expenditure</v>
      </c>
    </row>
    <row r="9306" spans="1:14" hidden="1">
      <c r="A9306" t="s">
        <v>1</v>
      </c>
      <c r="B9306">
        <v>2012</v>
      </c>
      <c r="C9306" t="s">
        <v>7</v>
      </c>
      <c r="D9306" t="s">
        <v>14</v>
      </c>
      <c r="E9306" t="s">
        <v>81</v>
      </c>
      <c r="F9306" t="s">
        <v>81</v>
      </c>
      <c r="G9306">
        <v>85</v>
      </c>
      <c r="H9306" t="s">
        <v>71</v>
      </c>
      <c r="I9306">
        <v>2020</v>
      </c>
      <c r="J9306" t="s">
        <v>92</v>
      </c>
      <c r="K9306" t="s">
        <v>3699</v>
      </c>
      <c r="L9306">
        <v>44212.400944459863</v>
      </c>
      <c r="M9306" s="10" t="str">
        <f>Data[[#This Row],[schedule]]&amp;" | "&amp;Data[[#This Row],[section]]</f>
        <v>SCHEDULE 18: REPORT ON THE FORECAST TOTAL REVENUE REQUIREMENTS | 18b(iii): Forecast Capital Expenditure</v>
      </c>
      <c r="N9306" s="10" t="str">
        <f t="shared" si="148"/>
        <v>SCHEDULE 18: REPORT ON THE FORECAST TOTAL REVENUE REQUIREMENTS | 18b(iii): Forecast Capital Expenditure | Total capital expenditure</v>
      </c>
    </row>
    <row r="9307" spans="1:14" hidden="1">
      <c r="A9307" t="s">
        <v>1</v>
      </c>
      <c r="B9307">
        <v>2012</v>
      </c>
      <c r="C9307" t="s">
        <v>7</v>
      </c>
      <c r="D9307" t="s">
        <v>14</v>
      </c>
      <c r="E9307" t="s">
        <v>81</v>
      </c>
      <c r="F9307" t="s">
        <v>81</v>
      </c>
      <c r="G9307">
        <v>85</v>
      </c>
      <c r="H9307" t="s">
        <v>71</v>
      </c>
      <c r="I9307">
        <v>2021</v>
      </c>
      <c r="J9307" t="s">
        <v>92</v>
      </c>
      <c r="K9307" t="s">
        <v>3700</v>
      </c>
      <c r="L9307">
        <v>28118.949588733929</v>
      </c>
      <c r="M9307" s="10" t="str">
        <f>Data[[#This Row],[schedule]]&amp;" | "&amp;Data[[#This Row],[section]]</f>
        <v>SCHEDULE 18: REPORT ON THE FORECAST TOTAL REVENUE REQUIREMENTS | 18b(iii): Forecast Capital Expenditure</v>
      </c>
      <c r="N9307" s="10" t="str">
        <f t="shared" si="148"/>
        <v>SCHEDULE 18: REPORT ON THE FORECAST TOTAL REVENUE REQUIREMENTS | 18b(iii): Forecast Capital Expenditure | Total capital expenditure</v>
      </c>
    </row>
    <row r="9308" spans="1:14" hidden="1">
      <c r="A9308" t="s">
        <v>1</v>
      </c>
      <c r="B9308">
        <v>2012</v>
      </c>
      <c r="C9308" t="s">
        <v>7</v>
      </c>
      <c r="D9308" t="s">
        <v>14</v>
      </c>
      <c r="E9308" t="s">
        <v>81</v>
      </c>
      <c r="F9308" t="s">
        <v>81</v>
      </c>
      <c r="G9308">
        <v>85</v>
      </c>
      <c r="H9308" t="s">
        <v>71</v>
      </c>
      <c r="I9308">
        <v>2022</v>
      </c>
      <c r="J9308" t="s">
        <v>92</v>
      </c>
      <c r="K9308" t="s">
        <v>3701</v>
      </c>
      <c r="L9308">
        <v>10425.761942065639</v>
      </c>
      <c r="M9308" s="10" t="str">
        <f>Data[[#This Row],[schedule]]&amp;" | "&amp;Data[[#This Row],[section]]</f>
        <v>SCHEDULE 18: REPORT ON THE FORECAST TOTAL REVENUE REQUIREMENTS | 18b(iii): Forecast Capital Expenditure</v>
      </c>
      <c r="N9308" s="10" t="str">
        <f t="shared" si="148"/>
        <v>SCHEDULE 18: REPORT ON THE FORECAST TOTAL REVENUE REQUIREMENTS | 18b(iii): Forecast Capital Expenditure | Total capital expenditure</v>
      </c>
    </row>
    <row r="9309" spans="1:14" hidden="1">
      <c r="A9309" t="s">
        <v>1</v>
      </c>
      <c r="B9309">
        <v>2012</v>
      </c>
      <c r="C9309" t="s">
        <v>7</v>
      </c>
      <c r="D9309" t="s">
        <v>15</v>
      </c>
      <c r="E9309" t="s">
        <v>81</v>
      </c>
      <c r="F9309" t="s">
        <v>81</v>
      </c>
      <c r="G9309">
        <v>159</v>
      </c>
      <c r="H9309" t="s">
        <v>76</v>
      </c>
      <c r="I9309">
        <v>2013</v>
      </c>
      <c r="J9309" t="s">
        <v>92</v>
      </c>
      <c r="K9309" t="s">
        <v>3702</v>
      </c>
      <c r="L9309">
        <v>3881.3795840987459</v>
      </c>
      <c r="M9309" s="10" t="str">
        <f>Data[[#This Row],[schedule]]&amp;" | "&amp;Data[[#This Row],[section]]</f>
        <v>SCHEDULE 18: REPORT ON THE FORECAST TOTAL REVENUE REQUIREMENTS | 18b(iv) FORECAST OPERATIONAL EXPENDITURE</v>
      </c>
      <c r="N9309" s="10" t="str">
        <f t="shared" si="148"/>
        <v>SCHEDULE 18: REPORT ON THE FORECAST TOTAL REVENUE REQUIREMENTS | 18b(iv) FORECAST OPERATIONAL EXPENDITURE | Corporate overheads</v>
      </c>
    </row>
    <row r="9310" spans="1:14" hidden="1">
      <c r="A9310" t="s">
        <v>1</v>
      </c>
      <c r="B9310">
        <v>2012</v>
      </c>
      <c r="C9310" t="s">
        <v>7</v>
      </c>
      <c r="D9310" t="s">
        <v>15</v>
      </c>
      <c r="E9310" t="s">
        <v>81</v>
      </c>
      <c r="F9310" t="s">
        <v>81</v>
      </c>
      <c r="G9310">
        <v>159</v>
      </c>
      <c r="H9310" t="s">
        <v>76</v>
      </c>
      <c r="I9310">
        <v>2014</v>
      </c>
      <c r="J9310" t="s">
        <v>92</v>
      </c>
      <c r="K9310" t="s">
        <v>3703</v>
      </c>
      <c r="L9310">
        <v>2772.6621842769391</v>
      </c>
      <c r="M9310" s="10" t="str">
        <f>Data[[#This Row],[schedule]]&amp;" | "&amp;Data[[#This Row],[section]]</f>
        <v>SCHEDULE 18: REPORT ON THE FORECAST TOTAL REVENUE REQUIREMENTS | 18b(iv) FORECAST OPERATIONAL EXPENDITURE</v>
      </c>
      <c r="N9310" s="10" t="str">
        <f t="shared" si="148"/>
        <v>SCHEDULE 18: REPORT ON THE FORECAST TOTAL REVENUE REQUIREMENTS | 18b(iv) FORECAST OPERATIONAL EXPENDITURE | Corporate overheads</v>
      </c>
    </row>
    <row r="9311" spans="1:14" hidden="1">
      <c r="A9311" t="s">
        <v>1</v>
      </c>
      <c r="B9311">
        <v>2012</v>
      </c>
      <c r="C9311" t="s">
        <v>7</v>
      </c>
      <c r="D9311" t="s">
        <v>15</v>
      </c>
      <c r="E9311" t="s">
        <v>81</v>
      </c>
      <c r="F9311" t="s">
        <v>81</v>
      </c>
      <c r="G9311">
        <v>159</v>
      </c>
      <c r="H9311" t="s">
        <v>76</v>
      </c>
      <c r="I9311">
        <v>2015</v>
      </c>
      <c r="J9311" t="s">
        <v>92</v>
      </c>
      <c r="K9311" t="s">
        <v>3704</v>
      </c>
      <c r="L9311">
        <v>2793.534571204219</v>
      </c>
      <c r="M9311" s="10" t="str">
        <f>Data[[#This Row],[schedule]]&amp;" | "&amp;Data[[#This Row],[section]]</f>
        <v>SCHEDULE 18: REPORT ON THE FORECAST TOTAL REVENUE REQUIREMENTS | 18b(iv) FORECAST OPERATIONAL EXPENDITURE</v>
      </c>
      <c r="N9311" s="10" t="str">
        <f t="shared" si="148"/>
        <v>SCHEDULE 18: REPORT ON THE FORECAST TOTAL REVENUE REQUIREMENTS | 18b(iv) FORECAST OPERATIONAL EXPENDITURE | Corporate overheads</v>
      </c>
    </row>
    <row r="9312" spans="1:14" hidden="1">
      <c r="A9312" t="s">
        <v>1</v>
      </c>
      <c r="B9312">
        <v>2012</v>
      </c>
      <c r="C9312" t="s">
        <v>7</v>
      </c>
      <c r="D9312" t="s">
        <v>15</v>
      </c>
      <c r="E9312" t="s">
        <v>81</v>
      </c>
      <c r="F9312" t="s">
        <v>81</v>
      </c>
      <c r="G9312">
        <v>159</v>
      </c>
      <c r="H9312" t="s">
        <v>76</v>
      </c>
      <c r="I9312">
        <v>2016</v>
      </c>
      <c r="J9312" t="s">
        <v>92</v>
      </c>
      <c r="K9312" t="s">
        <v>3705</v>
      </c>
      <c r="L9312">
        <v>3216.8695036871381</v>
      </c>
      <c r="M9312" s="10" t="str">
        <f>Data[[#This Row],[schedule]]&amp;" | "&amp;Data[[#This Row],[section]]</f>
        <v>SCHEDULE 18: REPORT ON THE FORECAST TOTAL REVENUE REQUIREMENTS | 18b(iv) FORECAST OPERATIONAL EXPENDITURE</v>
      </c>
      <c r="N9312" s="10" t="str">
        <f t="shared" si="148"/>
        <v>SCHEDULE 18: REPORT ON THE FORECAST TOTAL REVENUE REQUIREMENTS | 18b(iv) FORECAST OPERATIONAL EXPENDITURE | Corporate overheads</v>
      </c>
    </row>
    <row r="9313" spans="1:14" hidden="1">
      <c r="A9313" t="s">
        <v>1</v>
      </c>
      <c r="B9313">
        <v>2012</v>
      </c>
      <c r="C9313" t="s">
        <v>7</v>
      </c>
      <c r="D9313" t="s">
        <v>15</v>
      </c>
      <c r="E9313" t="s">
        <v>81</v>
      </c>
      <c r="F9313" t="s">
        <v>81</v>
      </c>
      <c r="G9313">
        <v>159</v>
      </c>
      <c r="H9313" t="s">
        <v>76</v>
      </c>
      <c r="I9313">
        <v>2017</v>
      </c>
      <c r="J9313" t="s">
        <v>92</v>
      </c>
      <c r="K9313" t="s">
        <v>3706</v>
      </c>
      <c r="L9313">
        <v>3208.7351541525081</v>
      </c>
      <c r="M9313" s="10" t="str">
        <f>Data[[#This Row],[schedule]]&amp;" | "&amp;Data[[#This Row],[section]]</f>
        <v>SCHEDULE 18: REPORT ON THE FORECAST TOTAL REVENUE REQUIREMENTS | 18b(iv) FORECAST OPERATIONAL EXPENDITURE</v>
      </c>
      <c r="N9313" s="10" t="str">
        <f t="shared" si="148"/>
        <v>SCHEDULE 18: REPORT ON THE FORECAST TOTAL REVENUE REQUIREMENTS | 18b(iv) FORECAST OPERATIONAL EXPENDITURE | Corporate overheads</v>
      </c>
    </row>
    <row r="9314" spans="1:14" hidden="1">
      <c r="A9314" t="s">
        <v>1</v>
      </c>
      <c r="B9314">
        <v>2012</v>
      </c>
      <c r="C9314" t="s">
        <v>7</v>
      </c>
      <c r="D9314" t="s">
        <v>15</v>
      </c>
      <c r="E9314" t="s">
        <v>81</v>
      </c>
      <c r="F9314" t="s">
        <v>81</v>
      </c>
      <c r="G9314">
        <v>160</v>
      </c>
      <c r="H9314" t="s">
        <v>77</v>
      </c>
      <c r="I9314">
        <v>2013</v>
      </c>
      <c r="J9314" t="s">
        <v>92</v>
      </c>
      <c r="K9314" t="s">
        <v>3707</v>
      </c>
      <c r="L9314">
        <v>16410.666551295319</v>
      </c>
      <c r="M9314" s="10" t="str">
        <f>Data[[#This Row],[schedule]]&amp;" | "&amp;Data[[#This Row],[section]]</f>
        <v>SCHEDULE 18: REPORT ON THE FORECAST TOTAL REVENUE REQUIREMENTS | 18b(iv) FORECAST OPERATIONAL EXPENDITURE</v>
      </c>
      <c r="N9314" s="10" t="str">
        <f t="shared" si="148"/>
        <v>SCHEDULE 18: REPORT ON THE FORECAST TOTAL REVENUE REQUIREMENTS | 18b(iv) FORECAST OPERATIONAL EXPENDITURE | Asset management and airport operations</v>
      </c>
    </row>
    <row r="9315" spans="1:14" hidden="1">
      <c r="A9315" t="s">
        <v>1</v>
      </c>
      <c r="B9315">
        <v>2012</v>
      </c>
      <c r="C9315" t="s">
        <v>7</v>
      </c>
      <c r="D9315" t="s">
        <v>15</v>
      </c>
      <c r="E9315" t="s">
        <v>81</v>
      </c>
      <c r="F9315" t="s">
        <v>81</v>
      </c>
      <c r="G9315">
        <v>160</v>
      </c>
      <c r="H9315" t="s">
        <v>77</v>
      </c>
      <c r="I9315">
        <v>2014</v>
      </c>
      <c r="J9315" t="s">
        <v>92</v>
      </c>
      <c r="K9315" t="s">
        <v>3708</v>
      </c>
      <c r="L9315">
        <v>11850.016048315811</v>
      </c>
      <c r="M9315" s="10" t="str">
        <f>Data[[#This Row],[schedule]]&amp;" | "&amp;Data[[#This Row],[section]]</f>
        <v>SCHEDULE 18: REPORT ON THE FORECAST TOTAL REVENUE REQUIREMENTS | 18b(iv) FORECAST OPERATIONAL EXPENDITURE</v>
      </c>
      <c r="N9315" s="10" t="str">
        <f t="shared" si="148"/>
        <v>SCHEDULE 18: REPORT ON THE FORECAST TOTAL REVENUE REQUIREMENTS | 18b(iv) FORECAST OPERATIONAL EXPENDITURE | Asset management and airport operations</v>
      </c>
    </row>
    <row r="9316" spans="1:14" hidden="1">
      <c r="A9316" t="s">
        <v>1</v>
      </c>
      <c r="B9316">
        <v>2012</v>
      </c>
      <c r="C9316" t="s">
        <v>7</v>
      </c>
      <c r="D9316" t="s">
        <v>15</v>
      </c>
      <c r="E9316" t="s">
        <v>81</v>
      </c>
      <c r="F9316" t="s">
        <v>81</v>
      </c>
      <c r="G9316">
        <v>160</v>
      </c>
      <c r="H9316" t="s">
        <v>77</v>
      </c>
      <c r="I9316">
        <v>2015</v>
      </c>
      <c r="J9316" t="s">
        <v>92</v>
      </c>
      <c r="K9316" t="s">
        <v>3709</v>
      </c>
      <c r="L9316">
        <v>13979.468516163301</v>
      </c>
      <c r="M9316" s="10" t="str">
        <f>Data[[#This Row],[schedule]]&amp;" | "&amp;Data[[#This Row],[section]]</f>
        <v>SCHEDULE 18: REPORT ON THE FORECAST TOTAL REVENUE REQUIREMENTS | 18b(iv) FORECAST OPERATIONAL EXPENDITURE</v>
      </c>
      <c r="N9316" s="10" t="str">
        <f t="shared" si="148"/>
        <v>SCHEDULE 18: REPORT ON THE FORECAST TOTAL REVENUE REQUIREMENTS | 18b(iv) FORECAST OPERATIONAL EXPENDITURE | Asset management and airport operations</v>
      </c>
    </row>
    <row r="9317" spans="1:14" hidden="1">
      <c r="A9317" t="s">
        <v>1</v>
      </c>
      <c r="B9317">
        <v>2012</v>
      </c>
      <c r="C9317" t="s">
        <v>7</v>
      </c>
      <c r="D9317" t="s">
        <v>15</v>
      </c>
      <c r="E9317" t="s">
        <v>81</v>
      </c>
      <c r="F9317" t="s">
        <v>81</v>
      </c>
      <c r="G9317">
        <v>160</v>
      </c>
      <c r="H9317" t="s">
        <v>77</v>
      </c>
      <c r="I9317">
        <v>2016</v>
      </c>
      <c r="J9317" t="s">
        <v>92</v>
      </c>
      <c r="K9317" t="s">
        <v>3710</v>
      </c>
      <c r="L9317">
        <v>13882.115984931021</v>
      </c>
      <c r="M9317" s="10" t="str">
        <f>Data[[#This Row],[schedule]]&amp;" | "&amp;Data[[#This Row],[section]]</f>
        <v>SCHEDULE 18: REPORT ON THE FORECAST TOTAL REVENUE REQUIREMENTS | 18b(iv) FORECAST OPERATIONAL EXPENDITURE</v>
      </c>
      <c r="N9317" s="10" t="str">
        <f t="shared" si="148"/>
        <v>SCHEDULE 18: REPORT ON THE FORECAST TOTAL REVENUE REQUIREMENTS | 18b(iv) FORECAST OPERATIONAL EXPENDITURE | Asset management and airport operations</v>
      </c>
    </row>
    <row r="9318" spans="1:14" hidden="1">
      <c r="A9318" t="s">
        <v>1</v>
      </c>
      <c r="B9318">
        <v>2012</v>
      </c>
      <c r="C9318" t="s">
        <v>7</v>
      </c>
      <c r="D9318" t="s">
        <v>15</v>
      </c>
      <c r="E9318" t="s">
        <v>81</v>
      </c>
      <c r="F9318" t="s">
        <v>81</v>
      </c>
      <c r="G9318">
        <v>160</v>
      </c>
      <c r="H9318" t="s">
        <v>77</v>
      </c>
      <c r="I9318">
        <v>2017</v>
      </c>
      <c r="J9318" t="s">
        <v>92</v>
      </c>
      <c r="K9318" t="s">
        <v>3711</v>
      </c>
      <c r="L9318">
        <v>14660.782201719439</v>
      </c>
      <c r="M9318" s="10" t="str">
        <f>Data[[#This Row],[schedule]]&amp;" | "&amp;Data[[#This Row],[section]]</f>
        <v>SCHEDULE 18: REPORT ON THE FORECAST TOTAL REVENUE REQUIREMENTS | 18b(iv) FORECAST OPERATIONAL EXPENDITURE</v>
      </c>
      <c r="N9318" s="10" t="str">
        <f t="shared" si="148"/>
        <v>SCHEDULE 18: REPORT ON THE FORECAST TOTAL REVENUE REQUIREMENTS | 18b(iv) FORECAST OPERATIONAL EXPENDITURE | Asset management and airport operations</v>
      </c>
    </row>
    <row r="9319" spans="1:14" hidden="1">
      <c r="A9319" t="s">
        <v>1</v>
      </c>
      <c r="B9319">
        <v>2012</v>
      </c>
      <c r="C9319" t="s">
        <v>7</v>
      </c>
      <c r="D9319" t="s">
        <v>15</v>
      </c>
      <c r="E9319" t="s">
        <v>81</v>
      </c>
      <c r="F9319" t="s">
        <v>81</v>
      </c>
      <c r="G9319">
        <v>161</v>
      </c>
      <c r="H9319" t="s">
        <v>78</v>
      </c>
      <c r="I9319">
        <v>2013</v>
      </c>
      <c r="J9319" t="s">
        <v>92</v>
      </c>
      <c r="K9319" t="s">
        <v>3712</v>
      </c>
      <c r="L9319">
        <v>2595.304663232695</v>
      </c>
      <c r="M9319" s="10" t="str">
        <f>Data[[#This Row],[schedule]]&amp;" | "&amp;Data[[#This Row],[section]]</f>
        <v>SCHEDULE 18: REPORT ON THE FORECAST TOTAL REVENUE REQUIREMENTS | 18b(iv) FORECAST OPERATIONAL EXPENDITURE</v>
      </c>
      <c r="N9319" s="10" t="str">
        <f t="shared" si="148"/>
        <v>SCHEDULE 18: REPORT ON THE FORECAST TOTAL REVENUE REQUIREMENTS | 18b(iv) FORECAST OPERATIONAL EXPENDITURE | Asset maintenance</v>
      </c>
    </row>
    <row r="9320" spans="1:14" hidden="1">
      <c r="A9320" t="s">
        <v>1</v>
      </c>
      <c r="B9320">
        <v>2012</v>
      </c>
      <c r="C9320" t="s">
        <v>7</v>
      </c>
      <c r="D9320" t="s">
        <v>15</v>
      </c>
      <c r="E9320" t="s">
        <v>81</v>
      </c>
      <c r="F9320" t="s">
        <v>81</v>
      </c>
      <c r="G9320">
        <v>161</v>
      </c>
      <c r="H9320" t="s">
        <v>78</v>
      </c>
      <c r="I9320">
        <v>2014</v>
      </c>
      <c r="J9320" t="s">
        <v>92</v>
      </c>
      <c r="K9320" t="s">
        <v>3713</v>
      </c>
      <c r="L9320">
        <v>2680.5632681581678</v>
      </c>
      <c r="M9320" s="10" t="str">
        <f>Data[[#This Row],[schedule]]&amp;" | "&amp;Data[[#This Row],[section]]</f>
        <v>SCHEDULE 18: REPORT ON THE FORECAST TOTAL REVENUE REQUIREMENTS | 18b(iv) FORECAST OPERATIONAL EXPENDITURE</v>
      </c>
      <c r="N9320" s="10" t="str">
        <f t="shared" si="148"/>
        <v>SCHEDULE 18: REPORT ON THE FORECAST TOTAL REVENUE REQUIREMENTS | 18b(iv) FORECAST OPERATIONAL EXPENDITURE | Asset maintenance</v>
      </c>
    </row>
    <row r="9321" spans="1:14" hidden="1">
      <c r="A9321" t="s">
        <v>1</v>
      </c>
      <c r="B9321">
        <v>2012</v>
      </c>
      <c r="C9321" t="s">
        <v>7</v>
      </c>
      <c r="D9321" t="s">
        <v>15</v>
      </c>
      <c r="E9321" t="s">
        <v>81</v>
      </c>
      <c r="F9321" t="s">
        <v>81</v>
      </c>
      <c r="G9321">
        <v>161</v>
      </c>
      <c r="H9321" t="s">
        <v>78</v>
      </c>
      <c r="I9321">
        <v>2015</v>
      </c>
      <c r="J9321" t="s">
        <v>92</v>
      </c>
      <c r="K9321" t="s">
        <v>3714</v>
      </c>
      <c r="L9321">
        <v>3274.701763016079</v>
      </c>
      <c r="M9321" s="10" t="str">
        <f>Data[[#This Row],[schedule]]&amp;" | "&amp;Data[[#This Row],[section]]</f>
        <v>SCHEDULE 18: REPORT ON THE FORECAST TOTAL REVENUE REQUIREMENTS | 18b(iv) FORECAST OPERATIONAL EXPENDITURE</v>
      </c>
      <c r="N9321" s="10" t="str">
        <f t="shared" si="148"/>
        <v>SCHEDULE 18: REPORT ON THE FORECAST TOTAL REVENUE REQUIREMENTS | 18b(iv) FORECAST OPERATIONAL EXPENDITURE | Asset maintenance</v>
      </c>
    </row>
    <row r="9322" spans="1:14" hidden="1">
      <c r="A9322" t="s">
        <v>1</v>
      </c>
      <c r="B9322">
        <v>2012</v>
      </c>
      <c r="C9322" t="s">
        <v>7</v>
      </c>
      <c r="D9322" t="s">
        <v>15</v>
      </c>
      <c r="E9322" t="s">
        <v>81</v>
      </c>
      <c r="F9322" t="s">
        <v>81</v>
      </c>
      <c r="G9322">
        <v>161</v>
      </c>
      <c r="H9322" t="s">
        <v>78</v>
      </c>
      <c r="I9322">
        <v>2016</v>
      </c>
      <c r="J9322" t="s">
        <v>92</v>
      </c>
      <c r="K9322" t="s">
        <v>3715</v>
      </c>
      <c r="L9322">
        <v>3385.9187322611451</v>
      </c>
      <c r="M9322" s="10" t="str">
        <f>Data[[#This Row],[schedule]]&amp;" | "&amp;Data[[#This Row],[section]]</f>
        <v>SCHEDULE 18: REPORT ON THE FORECAST TOTAL REVENUE REQUIREMENTS | 18b(iv) FORECAST OPERATIONAL EXPENDITURE</v>
      </c>
      <c r="N9322" s="10" t="str">
        <f t="shared" si="148"/>
        <v>SCHEDULE 18: REPORT ON THE FORECAST TOTAL REVENUE REQUIREMENTS | 18b(iv) FORECAST OPERATIONAL EXPENDITURE | Asset maintenance</v>
      </c>
    </row>
    <row r="9323" spans="1:14" hidden="1">
      <c r="A9323" t="s">
        <v>1</v>
      </c>
      <c r="B9323">
        <v>2012</v>
      </c>
      <c r="C9323" t="s">
        <v>7</v>
      </c>
      <c r="D9323" t="s">
        <v>15</v>
      </c>
      <c r="E9323" t="s">
        <v>81</v>
      </c>
      <c r="F9323" t="s">
        <v>81</v>
      </c>
      <c r="G9323">
        <v>161</v>
      </c>
      <c r="H9323" t="s">
        <v>78</v>
      </c>
      <c r="I9323">
        <v>2017</v>
      </c>
      <c r="J9323" t="s">
        <v>92</v>
      </c>
      <c r="K9323" t="s">
        <v>3716</v>
      </c>
      <c r="L9323">
        <v>2999.5630875822171</v>
      </c>
      <c r="M9323" s="10" t="str">
        <f>Data[[#This Row],[schedule]]&amp;" | "&amp;Data[[#This Row],[section]]</f>
        <v>SCHEDULE 18: REPORT ON THE FORECAST TOTAL REVENUE REQUIREMENTS | 18b(iv) FORECAST OPERATIONAL EXPENDITURE</v>
      </c>
      <c r="N9323" s="10" t="str">
        <f t="shared" si="148"/>
        <v>SCHEDULE 18: REPORT ON THE FORECAST TOTAL REVENUE REQUIREMENTS | 18b(iv) FORECAST OPERATIONAL EXPENDITURE | Asset maintenance</v>
      </c>
    </row>
    <row r="9324" spans="1:14" hidden="1">
      <c r="A9324" t="s">
        <v>1</v>
      </c>
      <c r="B9324">
        <v>2012</v>
      </c>
      <c r="C9324" t="s">
        <v>7</v>
      </c>
      <c r="D9324" t="s">
        <v>15</v>
      </c>
      <c r="E9324" t="s">
        <v>81</v>
      </c>
      <c r="F9324" t="s">
        <v>81</v>
      </c>
      <c r="G9324">
        <v>162</v>
      </c>
      <c r="H9324" t="s">
        <v>349</v>
      </c>
      <c r="I9324">
        <v>2013</v>
      </c>
      <c r="J9324" t="s">
        <v>92</v>
      </c>
      <c r="K9324" t="s">
        <v>3583</v>
      </c>
      <c r="L9324">
        <v>22887.350798626761</v>
      </c>
      <c r="M9324" s="10" t="str">
        <f>Data[[#This Row],[schedule]]&amp;" | "&amp;Data[[#This Row],[section]]</f>
        <v>SCHEDULE 18: REPORT ON THE FORECAST TOTAL REVENUE REQUIREMENTS | 18b(iv) FORECAST OPERATIONAL EXPENDITURE</v>
      </c>
      <c r="N9324" s="10" t="str">
        <f t="shared" si="148"/>
        <v>SCHEDULE 18: REPORT ON THE FORECAST TOTAL REVENUE REQUIREMENTS | 18b(iv) FORECAST OPERATIONAL EXPENDITURE | Forecast operational expenditure</v>
      </c>
    </row>
    <row r="9325" spans="1:14" hidden="1">
      <c r="A9325" t="s">
        <v>1</v>
      </c>
      <c r="B9325">
        <v>2012</v>
      </c>
      <c r="C9325" t="s">
        <v>7</v>
      </c>
      <c r="D9325" t="s">
        <v>15</v>
      </c>
      <c r="E9325" t="s">
        <v>81</v>
      </c>
      <c r="F9325" t="s">
        <v>81</v>
      </c>
      <c r="G9325">
        <v>162</v>
      </c>
      <c r="H9325" t="s">
        <v>349</v>
      </c>
      <c r="I9325">
        <v>2014</v>
      </c>
      <c r="J9325" t="s">
        <v>92</v>
      </c>
      <c r="K9325" t="s">
        <v>3584</v>
      </c>
      <c r="L9325">
        <v>17303.241500750912</v>
      </c>
      <c r="M9325" s="10" t="str">
        <f>Data[[#This Row],[schedule]]&amp;" | "&amp;Data[[#This Row],[section]]</f>
        <v>SCHEDULE 18: REPORT ON THE FORECAST TOTAL REVENUE REQUIREMENTS | 18b(iv) FORECAST OPERATIONAL EXPENDITURE</v>
      </c>
      <c r="N9325" s="10" t="str">
        <f t="shared" si="148"/>
        <v>SCHEDULE 18: REPORT ON THE FORECAST TOTAL REVENUE REQUIREMENTS | 18b(iv) FORECAST OPERATIONAL EXPENDITURE | Forecast operational expenditure</v>
      </c>
    </row>
    <row r="9326" spans="1:14" hidden="1">
      <c r="A9326" t="s">
        <v>1</v>
      </c>
      <c r="B9326">
        <v>2012</v>
      </c>
      <c r="C9326" t="s">
        <v>7</v>
      </c>
      <c r="D9326" t="s">
        <v>15</v>
      </c>
      <c r="E9326" t="s">
        <v>81</v>
      </c>
      <c r="F9326" t="s">
        <v>81</v>
      </c>
      <c r="G9326">
        <v>162</v>
      </c>
      <c r="H9326" t="s">
        <v>349</v>
      </c>
      <c r="I9326">
        <v>2015</v>
      </c>
      <c r="J9326" t="s">
        <v>92</v>
      </c>
      <c r="K9326" t="s">
        <v>3585</v>
      </c>
      <c r="L9326">
        <v>20047.704850383601</v>
      </c>
      <c r="M9326" s="10" t="str">
        <f>Data[[#This Row],[schedule]]&amp;" | "&amp;Data[[#This Row],[section]]</f>
        <v>SCHEDULE 18: REPORT ON THE FORECAST TOTAL REVENUE REQUIREMENTS | 18b(iv) FORECAST OPERATIONAL EXPENDITURE</v>
      </c>
      <c r="N9326" s="10" t="str">
        <f t="shared" si="148"/>
        <v>SCHEDULE 18: REPORT ON THE FORECAST TOTAL REVENUE REQUIREMENTS | 18b(iv) FORECAST OPERATIONAL EXPENDITURE | Forecast operational expenditure</v>
      </c>
    </row>
    <row r="9327" spans="1:14" hidden="1">
      <c r="A9327" t="s">
        <v>1</v>
      </c>
      <c r="B9327">
        <v>2012</v>
      </c>
      <c r="C9327" t="s">
        <v>7</v>
      </c>
      <c r="D9327" t="s">
        <v>15</v>
      </c>
      <c r="E9327" t="s">
        <v>81</v>
      </c>
      <c r="F9327" t="s">
        <v>81</v>
      </c>
      <c r="G9327">
        <v>162</v>
      </c>
      <c r="H9327" t="s">
        <v>349</v>
      </c>
      <c r="I9327">
        <v>2016</v>
      </c>
      <c r="J9327" t="s">
        <v>92</v>
      </c>
      <c r="K9327" t="s">
        <v>3586</v>
      </c>
      <c r="L9327">
        <v>20484.9042208793</v>
      </c>
      <c r="M9327" s="10" t="str">
        <f>Data[[#This Row],[schedule]]&amp;" | "&amp;Data[[#This Row],[section]]</f>
        <v>SCHEDULE 18: REPORT ON THE FORECAST TOTAL REVENUE REQUIREMENTS | 18b(iv) FORECAST OPERATIONAL EXPENDITURE</v>
      </c>
      <c r="N9327" s="10" t="str">
        <f t="shared" si="148"/>
        <v>SCHEDULE 18: REPORT ON THE FORECAST TOTAL REVENUE REQUIREMENTS | 18b(iv) FORECAST OPERATIONAL EXPENDITURE | Forecast operational expenditure</v>
      </c>
    </row>
    <row r="9328" spans="1:14" hidden="1">
      <c r="A9328" t="s">
        <v>1</v>
      </c>
      <c r="B9328">
        <v>2012</v>
      </c>
      <c r="C9328" t="s">
        <v>7</v>
      </c>
      <c r="D9328" t="s">
        <v>15</v>
      </c>
      <c r="E9328" t="s">
        <v>81</v>
      </c>
      <c r="F9328" t="s">
        <v>81</v>
      </c>
      <c r="G9328">
        <v>162</v>
      </c>
      <c r="H9328" t="s">
        <v>349</v>
      </c>
      <c r="I9328">
        <v>2017</v>
      </c>
      <c r="J9328" t="s">
        <v>92</v>
      </c>
      <c r="K9328" t="s">
        <v>3587</v>
      </c>
      <c r="L9328">
        <v>20869.080443454161</v>
      </c>
      <c r="M9328" s="10" t="str">
        <f>Data[[#This Row],[schedule]]&amp;" | "&amp;Data[[#This Row],[section]]</f>
        <v>SCHEDULE 18: REPORT ON THE FORECAST TOTAL REVENUE REQUIREMENTS | 18b(iv) FORECAST OPERATIONAL EXPENDITURE</v>
      </c>
      <c r="N9328" s="10" t="str">
        <f t="shared" si="148"/>
        <v>SCHEDULE 18: REPORT ON THE FORECAST TOTAL REVENUE REQUIREMENTS | 18b(iv) FORECAST OPERATIONAL EXPENDITURE | Forecast operational expenditure</v>
      </c>
    </row>
    <row r="9329" spans="1:14" hidden="1">
      <c r="A9329" t="s">
        <v>1</v>
      </c>
      <c r="B9329">
        <v>2007</v>
      </c>
      <c r="C9329" t="s">
        <v>6</v>
      </c>
      <c r="D9329" t="s">
        <v>9</v>
      </c>
      <c r="E9329" t="s">
        <v>81</v>
      </c>
      <c r="F9329" t="s">
        <v>81</v>
      </c>
      <c r="G9329">
        <v>9</v>
      </c>
      <c r="H9329" t="s">
        <v>18</v>
      </c>
      <c r="I9329">
        <v>2008</v>
      </c>
      <c r="J9329" t="s">
        <v>91</v>
      </c>
      <c r="K9329" t="s">
        <v>3717</v>
      </c>
      <c r="M9329" s="10" t="str">
        <f>Data[[#This Row],[schedule]]&amp;" | "&amp;Data[[#This Row],[section]]</f>
        <v>SCHEDULE 19: REPORT ON DEMAND FORECASTS | 19a: Passenger terminal demand</v>
      </c>
      <c r="N9329" s="10" t="str">
        <f t="shared" si="148"/>
        <v>SCHEDULE 19: REPORT ON DEMAND FORECASTS | 19a: Passenger terminal demand | Busy hour passenger numbers:Inbound passengers:Domestic</v>
      </c>
    </row>
    <row r="9330" spans="1:14" hidden="1">
      <c r="A9330" t="s">
        <v>1</v>
      </c>
      <c r="B9330">
        <v>2007</v>
      </c>
      <c r="C9330" t="s">
        <v>6</v>
      </c>
      <c r="D9330" t="s">
        <v>9</v>
      </c>
      <c r="E9330" t="s">
        <v>81</v>
      </c>
      <c r="F9330" t="s">
        <v>81</v>
      </c>
      <c r="G9330">
        <v>9</v>
      </c>
      <c r="H9330" t="s">
        <v>18</v>
      </c>
      <c r="I9330">
        <v>2009</v>
      </c>
      <c r="J9330" t="s">
        <v>91</v>
      </c>
      <c r="K9330" t="s">
        <v>81</v>
      </c>
      <c r="M9330" s="10" t="str">
        <f>Data[[#This Row],[schedule]]&amp;" | "&amp;Data[[#This Row],[section]]</f>
        <v>SCHEDULE 19: REPORT ON DEMAND FORECASTS | 19a: Passenger terminal demand</v>
      </c>
      <c r="N9330" s="10" t="str">
        <f t="shared" si="148"/>
        <v>SCHEDULE 19: REPORT ON DEMAND FORECASTS | 19a: Passenger terminal demand | Busy hour passenger numbers:Inbound passengers:Domestic</v>
      </c>
    </row>
    <row r="9331" spans="1:14" hidden="1">
      <c r="A9331" t="s">
        <v>1</v>
      </c>
      <c r="B9331">
        <v>2007</v>
      </c>
      <c r="C9331" t="s">
        <v>6</v>
      </c>
      <c r="D9331" t="s">
        <v>9</v>
      </c>
      <c r="E9331" t="s">
        <v>81</v>
      </c>
      <c r="F9331" t="s">
        <v>81</v>
      </c>
      <c r="G9331">
        <v>9</v>
      </c>
      <c r="H9331" t="s">
        <v>18</v>
      </c>
      <c r="I9331">
        <v>2010</v>
      </c>
      <c r="J9331" t="s">
        <v>91</v>
      </c>
      <c r="K9331" t="s">
        <v>81</v>
      </c>
      <c r="M9331" s="10" t="str">
        <f>Data[[#This Row],[schedule]]&amp;" | "&amp;Data[[#This Row],[section]]</f>
        <v>SCHEDULE 19: REPORT ON DEMAND FORECASTS | 19a: Passenger terminal demand</v>
      </c>
      <c r="N9331" s="10" t="str">
        <f t="shared" si="148"/>
        <v>SCHEDULE 19: REPORT ON DEMAND FORECASTS | 19a: Passenger terminal demand | Busy hour passenger numbers:Inbound passengers:Domestic</v>
      </c>
    </row>
    <row r="9332" spans="1:14" hidden="1">
      <c r="A9332" t="s">
        <v>1</v>
      </c>
      <c r="B9332">
        <v>2007</v>
      </c>
      <c r="C9332" t="s">
        <v>6</v>
      </c>
      <c r="D9332" t="s">
        <v>9</v>
      </c>
      <c r="E9332" t="s">
        <v>81</v>
      </c>
      <c r="F9332" t="s">
        <v>81</v>
      </c>
      <c r="G9332">
        <v>9</v>
      </c>
      <c r="H9332" t="s">
        <v>18</v>
      </c>
      <c r="I9332">
        <v>2011</v>
      </c>
      <c r="J9332" t="s">
        <v>91</v>
      </c>
      <c r="K9332" t="s">
        <v>81</v>
      </c>
      <c r="M9332" s="10" t="str">
        <f>Data[[#This Row],[schedule]]&amp;" | "&amp;Data[[#This Row],[section]]</f>
        <v>SCHEDULE 19: REPORT ON DEMAND FORECASTS | 19a: Passenger terminal demand</v>
      </c>
      <c r="N9332" s="10" t="str">
        <f t="shared" si="148"/>
        <v>SCHEDULE 19: REPORT ON DEMAND FORECASTS | 19a: Passenger terminal demand | Busy hour passenger numbers:Inbound passengers:Domestic</v>
      </c>
    </row>
    <row r="9333" spans="1:14" hidden="1">
      <c r="A9333" t="s">
        <v>1</v>
      </c>
      <c r="B9333">
        <v>2007</v>
      </c>
      <c r="C9333" t="s">
        <v>6</v>
      </c>
      <c r="D9333" t="s">
        <v>9</v>
      </c>
      <c r="E9333" t="s">
        <v>81</v>
      </c>
      <c r="F9333" t="s">
        <v>81</v>
      </c>
      <c r="G9333">
        <v>9</v>
      </c>
      <c r="H9333" t="s">
        <v>18</v>
      </c>
      <c r="I9333">
        <v>2012</v>
      </c>
      <c r="J9333" t="s">
        <v>91</v>
      </c>
      <c r="K9333" t="s">
        <v>81</v>
      </c>
      <c r="M9333" s="10" t="str">
        <f>Data[[#This Row],[schedule]]&amp;" | "&amp;Data[[#This Row],[section]]</f>
        <v>SCHEDULE 19: REPORT ON DEMAND FORECASTS | 19a: Passenger terminal demand</v>
      </c>
      <c r="N9333" s="10" t="str">
        <f t="shared" si="148"/>
        <v>SCHEDULE 19: REPORT ON DEMAND FORECASTS | 19a: Passenger terminal demand | Busy hour passenger numbers:Inbound passengers:Domestic</v>
      </c>
    </row>
    <row r="9334" spans="1:14" hidden="1">
      <c r="A9334" t="s">
        <v>1</v>
      </c>
      <c r="B9334">
        <v>2007</v>
      </c>
      <c r="C9334" t="s">
        <v>6</v>
      </c>
      <c r="D9334" t="s">
        <v>9</v>
      </c>
      <c r="E9334" t="s">
        <v>81</v>
      </c>
      <c r="F9334" t="s">
        <v>81</v>
      </c>
      <c r="G9334">
        <v>9</v>
      </c>
      <c r="H9334" t="s">
        <v>18</v>
      </c>
      <c r="I9334">
        <v>2013</v>
      </c>
      <c r="J9334" t="s">
        <v>91</v>
      </c>
      <c r="K9334" t="s">
        <v>81</v>
      </c>
      <c r="M9334" s="10" t="str">
        <f>Data[[#This Row],[schedule]]&amp;" | "&amp;Data[[#This Row],[section]]</f>
        <v>SCHEDULE 19: REPORT ON DEMAND FORECASTS | 19a: Passenger terminal demand</v>
      </c>
      <c r="N9334" s="10" t="str">
        <f t="shared" si="148"/>
        <v>SCHEDULE 19: REPORT ON DEMAND FORECASTS | 19a: Passenger terminal demand | Busy hour passenger numbers:Inbound passengers:Domestic</v>
      </c>
    </row>
    <row r="9335" spans="1:14" hidden="1">
      <c r="A9335" t="s">
        <v>1</v>
      </c>
      <c r="B9335">
        <v>2007</v>
      </c>
      <c r="C9335" t="s">
        <v>6</v>
      </c>
      <c r="D9335" t="s">
        <v>9</v>
      </c>
      <c r="E9335" t="s">
        <v>81</v>
      </c>
      <c r="F9335" t="s">
        <v>81</v>
      </c>
      <c r="G9335">
        <v>9</v>
      </c>
      <c r="H9335" t="s">
        <v>18</v>
      </c>
      <c r="I9335">
        <v>2014</v>
      </c>
      <c r="J9335" t="s">
        <v>91</v>
      </c>
      <c r="K9335" t="s">
        <v>81</v>
      </c>
      <c r="M9335" s="10" t="str">
        <f>Data[[#This Row],[schedule]]&amp;" | "&amp;Data[[#This Row],[section]]</f>
        <v>SCHEDULE 19: REPORT ON DEMAND FORECASTS | 19a: Passenger terminal demand</v>
      </c>
      <c r="N9335" s="10" t="str">
        <f t="shared" si="148"/>
        <v>SCHEDULE 19: REPORT ON DEMAND FORECASTS | 19a: Passenger terminal demand | Busy hour passenger numbers:Inbound passengers:Domestic</v>
      </c>
    </row>
    <row r="9336" spans="1:14" hidden="1">
      <c r="A9336" t="s">
        <v>1</v>
      </c>
      <c r="B9336">
        <v>2007</v>
      </c>
      <c r="C9336" t="s">
        <v>6</v>
      </c>
      <c r="D9336" t="s">
        <v>9</v>
      </c>
      <c r="E9336" t="s">
        <v>81</v>
      </c>
      <c r="F9336" t="s">
        <v>81</v>
      </c>
      <c r="G9336">
        <v>9</v>
      </c>
      <c r="H9336" t="s">
        <v>18</v>
      </c>
      <c r="I9336">
        <v>2015</v>
      </c>
      <c r="J9336" t="s">
        <v>91</v>
      </c>
      <c r="K9336" t="s">
        <v>81</v>
      </c>
      <c r="M9336" s="10" t="str">
        <f>Data[[#This Row],[schedule]]&amp;" | "&amp;Data[[#This Row],[section]]</f>
        <v>SCHEDULE 19: REPORT ON DEMAND FORECASTS | 19a: Passenger terminal demand</v>
      </c>
      <c r="N9336" s="10" t="str">
        <f t="shared" si="148"/>
        <v>SCHEDULE 19: REPORT ON DEMAND FORECASTS | 19a: Passenger terminal demand | Busy hour passenger numbers:Inbound passengers:Domestic</v>
      </c>
    </row>
    <row r="9337" spans="1:14" hidden="1">
      <c r="A9337" t="s">
        <v>1</v>
      </c>
      <c r="B9337">
        <v>2007</v>
      </c>
      <c r="C9337" t="s">
        <v>6</v>
      </c>
      <c r="D9337" t="s">
        <v>9</v>
      </c>
      <c r="E9337" t="s">
        <v>81</v>
      </c>
      <c r="F9337" t="s">
        <v>81</v>
      </c>
      <c r="G9337">
        <v>9</v>
      </c>
      <c r="H9337" t="s">
        <v>18</v>
      </c>
      <c r="I9337">
        <v>2016</v>
      </c>
      <c r="J9337" t="s">
        <v>91</v>
      </c>
      <c r="K9337" t="s">
        <v>81</v>
      </c>
      <c r="M9337" s="10" t="str">
        <f>Data[[#This Row],[schedule]]&amp;" | "&amp;Data[[#This Row],[section]]</f>
        <v>SCHEDULE 19: REPORT ON DEMAND FORECASTS | 19a: Passenger terminal demand</v>
      </c>
      <c r="N9337" s="10" t="str">
        <f t="shared" si="148"/>
        <v>SCHEDULE 19: REPORT ON DEMAND FORECASTS | 19a: Passenger terminal demand | Busy hour passenger numbers:Inbound passengers:Domestic</v>
      </c>
    </row>
    <row r="9338" spans="1:14" hidden="1">
      <c r="A9338" t="s">
        <v>1</v>
      </c>
      <c r="B9338">
        <v>2007</v>
      </c>
      <c r="C9338" t="s">
        <v>6</v>
      </c>
      <c r="D9338" t="s">
        <v>9</v>
      </c>
      <c r="E9338" t="s">
        <v>81</v>
      </c>
      <c r="F9338" t="s">
        <v>81</v>
      </c>
      <c r="G9338">
        <v>9</v>
      </c>
      <c r="H9338" t="s">
        <v>18</v>
      </c>
      <c r="I9338">
        <v>2017</v>
      </c>
      <c r="J9338" t="s">
        <v>91</v>
      </c>
      <c r="K9338" t="s">
        <v>81</v>
      </c>
      <c r="M9338" s="10" t="str">
        <f>Data[[#This Row],[schedule]]&amp;" | "&amp;Data[[#This Row],[section]]</f>
        <v>SCHEDULE 19: REPORT ON DEMAND FORECASTS | 19a: Passenger terminal demand</v>
      </c>
      <c r="N9338" s="10" t="str">
        <f t="shared" si="148"/>
        <v>SCHEDULE 19: REPORT ON DEMAND FORECASTS | 19a: Passenger terminal demand | Busy hour passenger numbers:Inbound passengers:Domestic</v>
      </c>
    </row>
    <row r="9339" spans="1:14" hidden="1">
      <c r="A9339" t="s">
        <v>1</v>
      </c>
      <c r="B9339">
        <v>2007</v>
      </c>
      <c r="C9339" t="s">
        <v>6</v>
      </c>
      <c r="D9339" t="s">
        <v>9</v>
      </c>
      <c r="E9339" t="s">
        <v>81</v>
      </c>
      <c r="F9339" t="s">
        <v>81</v>
      </c>
      <c r="G9339">
        <v>10</v>
      </c>
      <c r="H9339" t="s">
        <v>19</v>
      </c>
      <c r="I9339">
        <v>2008</v>
      </c>
      <c r="J9339" t="s">
        <v>91</v>
      </c>
      <c r="K9339" t="s">
        <v>81</v>
      </c>
      <c r="M9339" s="10" t="str">
        <f>Data[[#This Row],[schedule]]&amp;" | "&amp;Data[[#This Row],[section]]</f>
        <v>SCHEDULE 19: REPORT ON DEMAND FORECASTS | 19a: Passenger terminal demand</v>
      </c>
      <c r="N9339" s="10" t="str">
        <f t="shared" si="148"/>
        <v>SCHEDULE 19: REPORT ON DEMAND FORECASTS | 19a: Passenger terminal demand | Busy hour passenger numbers:Inbound passengers:International</v>
      </c>
    </row>
    <row r="9340" spans="1:14" hidden="1">
      <c r="A9340" t="s">
        <v>1</v>
      </c>
      <c r="B9340">
        <v>2007</v>
      </c>
      <c r="C9340" t="s">
        <v>6</v>
      </c>
      <c r="D9340" t="s">
        <v>9</v>
      </c>
      <c r="E9340" t="s">
        <v>81</v>
      </c>
      <c r="F9340" t="s">
        <v>81</v>
      </c>
      <c r="G9340">
        <v>10</v>
      </c>
      <c r="H9340" t="s">
        <v>19</v>
      </c>
      <c r="I9340">
        <v>2009</v>
      </c>
      <c r="J9340" t="s">
        <v>91</v>
      </c>
      <c r="K9340" t="s">
        <v>81</v>
      </c>
      <c r="M9340" s="10" t="str">
        <f>Data[[#This Row],[schedule]]&amp;" | "&amp;Data[[#This Row],[section]]</f>
        <v>SCHEDULE 19: REPORT ON DEMAND FORECASTS | 19a: Passenger terminal demand</v>
      </c>
      <c r="N9340" s="10" t="str">
        <f t="shared" si="148"/>
        <v>SCHEDULE 19: REPORT ON DEMAND FORECASTS | 19a: Passenger terminal demand | Busy hour passenger numbers:Inbound passengers:International</v>
      </c>
    </row>
    <row r="9341" spans="1:14" hidden="1">
      <c r="A9341" t="s">
        <v>1</v>
      </c>
      <c r="B9341">
        <v>2007</v>
      </c>
      <c r="C9341" t="s">
        <v>6</v>
      </c>
      <c r="D9341" t="s">
        <v>9</v>
      </c>
      <c r="E9341" t="s">
        <v>81</v>
      </c>
      <c r="F9341" t="s">
        <v>81</v>
      </c>
      <c r="G9341">
        <v>10</v>
      </c>
      <c r="H9341" t="s">
        <v>19</v>
      </c>
      <c r="I9341">
        <v>2010</v>
      </c>
      <c r="J9341" t="s">
        <v>91</v>
      </c>
      <c r="K9341" t="s">
        <v>81</v>
      </c>
      <c r="M9341" s="10" t="str">
        <f>Data[[#This Row],[schedule]]&amp;" | "&amp;Data[[#This Row],[section]]</f>
        <v>SCHEDULE 19: REPORT ON DEMAND FORECASTS | 19a: Passenger terminal demand</v>
      </c>
      <c r="N9341" s="10" t="str">
        <f t="shared" si="148"/>
        <v>SCHEDULE 19: REPORT ON DEMAND FORECASTS | 19a: Passenger terminal demand | Busy hour passenger numbers:Inbound passengers:International</v>
      </c>
    </row>
    <row r="9342" spans="1:14" hidden="1">
      <c r="A9342" t="s">
        <v>1</v>
      </c>
      <c r="B9342">
        <v>2007</v>
      </c>
      <c r="C9342" t="s">
        <v>6</v>
      </c>
      <c r="D9342" t="s">
        <v>9</v>
      </c>
      <c r="E9342" t="s">
        <v>81</v>
      </c>
      <c r="F9342" t="s">
        <v>81</v>
      </c>
      <c r="G9342">
        <v>10</v>
      </c>
      <c r="H9342" t="s">
        <v>19</v>
      </c>
      <c r="I9342">
        <v>2011</v>
      </c>
      <c r="J9342" t="s">
        <v>91</v>
      </c>
      <c r="K9342" t="s">
        <v>81</v>
      </c>
      <c r="M9342" s="10" t="str">
        <f>Data[[#This Row],[schedule]]&amp;" | "&amp;Data[[#This Row],[section]]</f>
        <v>SCHEDULE 19: REPORT ON DEMAND FORECASTS | 19a: Passenger terminal demand</v>
      </c>
      <c r="N9342" s="10" t="str">
        <f t="shared" si="148"/>
        <v>SCHEDULE 19: REPORT ON DEMAND FORECASTS | 19a: Passenger terminal demand | Busy hour passenger numbers:Inbound passengers:International</v>
      </c>
    </row>
    <row r="9343" spans="1:14" hidden="1">
      <c r="A9343" t="s">
        <v>1</v>
      </c>
      <c r="B9343">
        <v>2007</v>
      </c>
      <c r="C9343" t="s">
        <v>6</v>
      </c>
      <c r="D9343" t="s">
        <v>9</v>
      </c>
      <c r="E9343" t="s">
        <v>81</v>
      </c>
      <c r="F9343" t="s">
        <v>81</v>
      </c>
      <c r="G9343">
        <v>10</v>
      </c>
      <c r="H9343" t="s">
        <v>19</v>
      </c>
      <c r="I9343">
        <v>2012</v>
      </c>
      <c r="J9343" t="s">
        <v>91</v>
      </c>
      <c r="K9343" t="s">
        <v>81</v>
      </c>
      <c r="M9343" s="10" t="str">
        <f>Data[[#This Row],[schedule]]&amp;" | "&amp;Data[[#This Row],[section]]</f>
        <v>SCHEDULE 19: REPORT ON DEMAND FORECASTS | 19a: Passenger terminal demand</v>
      </c>
      <c r="N9343" s="10" t="str">
        <f t="shared" si="148"/>
        <v>SCHEDULE 19: REPORT ON DEMAND FORECASTS | 19a: Passenger terminal demand | Busy hour passenger numbers:Inbound passengers:International</v>
      </c>
    </row>
    <row r="9344" spans="1:14" hidden="1">
      <c r="A9344" t="s">
        <v>1</v>
      </c>
      <c r="B9344">
        <v>2007</v>
      </c>
      <c r="C9344" t="s">
        <v>6</v>
      </c>
      <c r="D9344" t="s">
        <v>9</v>
      </c>
      <c r="E9344" t="s">
        <v>81</v>
      </c>
      <c r="F9344" t="s">
        <v>81</v>
      </c>
      <c r="G9344">
        <v>10</v>
      </c>
      <c r="H9344" t="s">
        <v>19</v>
      </c>
      <c r="I9344">
        <v>2013</v>
      </c>
      <c r="J9344" t="s">
        <v>91</v>
      </c>
      <c r="K9344" t="s">
        <v>81</v>
      </c>
      <c r="M9344" s="10" t="str">
        <f>Data[[#This Row],[schedule]]&amp;" | "&amp;Data[[#This Row],[section]]</f>
        <v>SCHEDULE 19: REPORT ON DEMAND FORECASTS | 19a: Passenger terminal demand</v>
      </c>
      <c r="N9344" s="10" t="str">
        <f t="shared" si="148"/>
        <v>SCHEDULE 19: REPORT ON DEMAND FORECASTS | 19a: Passenger terminal demand | Busy hour passenger numbers:Inbound passengers:International</v>
      </c>
    </row>
    <row r="9345" spans="1:14" hidden="1">
      <c r="A9345" t="s">
        <v>1</v>
      </c>
      <c r="B9345">
        <v>2007</v>
      </c>
      <c r="C9345" t="s">
        <v>6</v>
      </c>
      <c r="D9345" t="s">
        <v>9</v>
      </c>
      <c r="E9345" t="s">
        <v>81</v>
      </c>
      <c r="F9345" t="s">
        <v>81</v>
      </c>
      <c r="G9345">
        <v>10</v>
      </c>
      <c r="H9345" t="s">
        <v>19</v>
      </c>
      <c r="I9345">
        <v>2014</v>
      </c>
      <c r="J9345" t="s">
        <v>91</v>
      </c>
      <c r="K9345" t="s">
        <v>81</v>
      </c>
      <c r="M9345" s="10" t="str">
        <f>Data[[#This Row],[schedule]]&amp;" | "&amp;Data[[#This Row],[section]]</f>
        <v>SCHEDULE 19: REPORT ON DEMAND FORECASTS | 19a: Passenger terminal demand</v>
      </c>
      <c r="N9345" s="10" t="str">
        <f t="shared" si="148"/>
        <v>SCHEDULE 19: REPORT ON DEMAND FORECASTS | 19a: Passenger terminal demand | Busy hour passenger numbers:Inbound passengers:International</v>
      </c>
    </row>
    <row r="9346" spans="1:14" hidden="1">
      <c r="A9346" t="s">
        <v>1</v>
      </c>
      <c r="B9346">
        <v>2007</v>
      </c>
      <c r="C9346" t="s">
        <v>6</v>
      </c>
      <c r="D9346" t="s">
        <v>9</v>
      </c>
      <c r="E9346" t="s">
        <v>81</v>
      </c>
      <c r="F9346" t="s">
        <v>81</v>
      </c>
      <c r="G9346">
        <v>10</v>
      </c>
      <c r="H9346" t="s">
        <v>19</v>
      </c>
      <c r="I9346">
        <v>2015</v>
      </c>
      <c r="J9346" t="s">
        <v>91</v>
      </c>
      <c r="K9346" t="s">
        <v>81</v>
      </c>
      <c r="M9346" s="10" t="str">
        <f>Data[[#This Row],[schedule]]&amp;" | "&amp;Data[[#This Row],[section]]</f>
        <v>SCHEDULE 19: REPORT ON DEMAND FORECASTS | 19a: Passenger terminal demand</v>
      </c>
      <c r="N9346" s="10" t="str">
        <f t="shared" si="148"/>
        <v>SCHEDULE 19: REPORT ON DEMAND FORECASTS | 19a: Passenger terminal demand | Busy hour passenger numbers:Inbound passengers:International</v>
      </c>
    </row>
    <row r="9347" spans="1:14" hidden="1">
      <c r="A9347" t="s">
        <v>1</v>
      </c>
      <c r="B9347">
        <v>2007</v>
      </c>
      <c r="C9347" t="s">
        <v>6</v>
      </c>
      <c r="D9347" t="s">
        <v>9</v>
      </c>
      <c r="E9347" t="s">
        <v>81</v>
      </c>
      <c r="F9347" t="s">
        <v>81</v>
      </c>
      <c r="G9347">
        <v>10</v>
      </c>
      <c r="H9347" t="s">
        <v>19</v>
      </c>
      <c r="I9347">
        <v>2016</v>
      </c>
      <c r="J9347" t="s">
        <v>91</v>
      </c>
      <c r="K9347" t="s">
        <v>81</v>
      </c>
      <c r="M9347" s="10" t="str">
        <f>Data[[#This Row],[schedule]]&amp;" | "&amp;Data[[#This Row],[section]]</f>
        <v>SCHEDULE 19: REPORT ON DEMAND FORECASTS | 19a: Passenger terminal demand</v>
      </c>
      <c r="N9347" s="10" t="str">
        <f t="shared" si="148"/>
        <v>SCHEDULE 19: REPORT ON DEMAND FORECASTS | 19a: Passenger terminal demand | Busy hour passenger numbers:Inbound passengers:International</v>
      </c>
    </row>
    <row r="9348" spans="1:14" hidden="1">
      <c r="A9348" t="s">
        <v>1</v>
      </c>
      <c r="B9348">
        <v>2007</v>
      </c>
      <c r="C9348" t="s">
        <v>6</v>
      </c>
      <c r="D9348" t="s">
        <v>9</v>
      </c>
      <c r="E9348" t="s">
        <v>81</v>
      </c>
      <c r="F9348" t="s">
        <v>81</v>
      </c>
      <c r="G9348">
        <v>10</v>
      </c>
      <c r="H9348" t="s">
        <v>19</v>
      </c>
      <c r="I9348">
        <v>2017</v>
      </c>
      <c r="J9348" t="s">
        <v>91</v>
      </c>
      <c r="K9348" t="s">
        <v>81</v>
      </c>
      <c r="M9348" s="10" t="str">
        <f>Data[[#This Row],[schedule]]&amp;" | "&amp;Data[[#This Row],[section]]</f>
        <v>SCHEDULE 19: REPORT ON DEMAND FORECASTS | 19a: Passenger terminal demand</v>
      </c>
      <c r="N9348" s="10" t="str">
        <f t="shared" si="148"/>
        <v>SCHEDULE 19: REPORT ON DEMAND FORECASTS | 19a: Passenger terminal demand | Busy hour passenger numbers:Inbound passengers:International</v>
      </c>
    </row>
    <row r="9349" spans="1:14" hidden="1">
      <c r="A9349" t="s">
        <v>1</v>
      </c>
      <c r="B9349">
        <v>2007</v>
      </c>
      <c r="C9349" t="s">
        <v>6</v>
      </c>
      <c r="D9349" t="s">
        <v>9</v>
      </c>
      <c r="E9349" t="s">
        <v>81</v>
      </c>
      <c r="F9349" t="s">
        <v>81</v>
      </c>
      <c r="G9349">
        <v>11</v>
      </c>
      <c r="H9349" t="s">
        <v>20</v>
      </c>
      <c r="I9349">
        <v>2008</v>
      </c>
      <c r="J9349" t="s">
        <v>91</v>
      </c>
      <c r="K9349" t="s">
        <v>81</v>
      </c>
      <c r="M9349" s="10" t="str">
        <f>Data[[#This Row],[schedule]]&amp;" | "&amp;Data[[#This Row],[section]]</f>
        <v>SCHEDULE 19: REPORT ON DEMAND FORECASTS | 19a: Passenger terminal demand</v>
      </c>
      <c r="N9349" s="10" t="str">
        <f t="shared" si="148"/>
        <v>SCHEDULE 19: REPORT ON DEMAND FORECASTS | 19a: Passenger terminal demand | Busy hour passenger numbers:Inbound passengers:Combined *</v>
      </c>
    </row>
    <row r="9350" spans="1:14" hidden="1">
      <c r="A9350" t="s">
        <v>1</v>
      </c>
      <c r="B9350">
        <v>2007</v>
      </c>
      <c r="C9350" t="s">
        <v>6</v>
      </c>
      <c r="D9350" t="s">
        <v>9</v>
      </c>
      <c r="E9350" t="s">
        <v>81</v>
      </c>
      <c r="F9350" t="s">
        <v>81</v>
      </c>
      <c r="G9350">
        <v>11</v>
      </c>
      <c r="H9350" t="s">
        <v>20</v>
      </c>
      <c r="I9350">
        <v>2009</v>
      </c>
      <c r="J9350" t="s">
        <v>91</v>
      </c>
      <c r="K9350" t="s">
        <v>81</v>
      </c>
      <c r="M9350" s="10" t="str">
        <f>Data[[#This Row],[schedule]]&amp;" | "&amp;Data[[#This Row],[section]]</f>
        <v>SCHEDULE 19: REPORT ON DEMAND FORECASTS | 19a: Passenger terminal demand</v>
      </c>
      <c r="N9350" s="10" t="str">
        <f t="shared" si="148"/>
        <v>SCHEDULE 19: REPORT ON DEMAND FORECASTS | 19a: Passenger terminal demand | Busy hour passenger numbers:Inbound passengers:Combined *</v>
      </c>
    </row>
    <row r="9351" spans="1:14" hidden="1">
      <c r="A9351" t="s">
        <v>1</v>
      </c>
      <c r="B9351">
        <v>2007</v>
      </c>
      <c r="C9351" t="s">
        <v>6</v>
      </c>
      <c r="D9351" t="s">
        <v>9</v>
      </c>
      <c r="E9351" t="s">
        <v>81</v>
      </c>
      <c r="F9351" t="s">
        <v>81</v>
      </c>
      <c r="G9351">
        <v>11</v>
      </c>
      <c r="H9351" t="s">
        <v>20</v>
      </c>
      <c r="I9351">
        <v>2010</v>
      </c>
      <c r="J9351" t="s">
        <v>91</v>
      </c>
      <c r="K9351" t="s">
        <v>81</v>
      </c>
      <c r="M9351" s="10" t="str">
        <f>Data[[#This Row],[schedule]]&amp;" | "&amp;Data[[#This Row],[section]]</f>
        <v>SCHEDULE 19: REPORT ON DEMAND FORECASTS | 19a: Passenger terminal demand</v>
      </c>
      <c r="N9351" s="10" t="str">
        <f t="shared" si="148"/>
        <v>SCHEDULE 19: REPORT ON DEMAND FORECASTS | 19a: Passenger terminal demand | Busy hour passenger numbers:Inbound passengers:Combined *</v>
      </c>
    </row>
    <row r="9352" spans="1:14" hidden="1">
      <c r="A9352" t="s">
        <v>1</v>
      </c>
      <c r="B9352">
        <v>2007</v>
      </c>
      <c r="C9352" t="s">
        <v>6</v>
      </c>
      <c r="D9352" t="s">
        <v>9</v>
      </c>
      <c r="E9352" t="s">
        <v>81</v>
      </c>
      <c r="F9352" t="s">
        <v>81</v>
      </c>
      <c r="G9352">
        <v>11</v>
      </c>
      <c r="H9352" t="s">
        <v>20</v>
      </c>
      <c r="I9352">
        <v>2011</v>
      </c>
      <c r="J9352" t="s">
        <v>91</v>
      </c>
      <c r="K9352" t="s">
        <v>81</v>
      </c>
      <c r="M9352" s="10" t="str">
        <f>Data[[#This Row],[schedule]]&amp;" | "&amp;Data[[#This Row],[section]]</f>
        <v>SCHEDULE 19: REPORT ON DEMAND FORECASTS | 19a: Passenger terminal demand</v>
      </c>
      <c r="N9352" s="10" t="str">
        <f t="shared" si="148"/>
        <v>SCHEDULE 19: REPORT ON DEMAND FORECASTS | 19a: Passenger terminal demand | Busy hour passenger numbers:Inbound passengers:Combined *</v>
      </c>
    </row>
    <row r="9353" spans="1:14" hidden="1">
      <c r="A9353" t="s">
        <v>1</v>
      </c>
      <c r="B9353">
        <v>2007</v>
      </c>
      <c r="C9353" t="s">
        <v>6</v>
      </c>
      <c r="D9353" t="s">
        <v>9</v>
      </c>
      <c r="E9353" t="s">
        <v>81</v>
      </c>
      <c r="F9353" t="s">
        <v>81</v>
      </c>
      <c r="G9353">
        <v>11</v>
      </c>
      <c r="H9353" t="s">
        <v>20</v>
      </c>
      <c r="I9353">
        <v>2012</v>
      </c>
      <c r="J9353" t="s">
        <v>91</v>
      </c>
      <c r="K9353" t="s">
        <v>81</v>
      </c>
      <c r="M9353" s="10" t="str">
        <f>Data[[#This Row],[schedule]]&amp;" | "&amp;Data[[#This Row],[section]]</f>
        <v>SCHEDULE 19: REPORT ON DEMAND FORECASTS | 19a: Passenger terminal demand</v>
      </c>
      <c r="N9353" s="10" t="str">
        <f t="shared" si="148"/>
        <v>SCHEDULE 19: REPORT ON DEMAND FORECASTS | 19a: Passenger terminal demand | Busy hour passenger numbers:Inbound passengers:Combined *</v>
      </c>
    </row>
    <row r="9354" spans="1:14" hidden="1">
      <c r="A9354" t="s">
        <v>1</v>
      </c>
      <c r="B9354">
        <v>2007</v>
      </c>
      <c r="C9354" t="s">
        <v>6</v>
      </c>
      <c r="D9354" t="s">
        <v>9</v>
      </c>
      <c r="E9354" t="s">
        <v>81</v>
      </c>
      <c r="F9354" t="s">
        <v>81</v>
      </c>
      <c r="G9354">
        <v>11</v>
      </c>
      <c r="H9354" t="s">
        <v>20</v>
      </c>
      <c r="I9354">
        <v>2013</v>
      </c>
      <c r="J9354" t="s">
        <v>91</v>
      </c>
      <c r="K9354" t="s">
        <v>81</v>
      </c>
      <c r="M9354" s="10" t="str">
        <f>Data[[#This Row],[schedule]]&amp;" | "&amp;Data[[#This Row],[section]]</f>
        <v>SCHEDULE 19: REPORT ON DEMAND FORECASTS | 19a: Passenger terminal demand</v>
      </c>
      <c r="N9354" s="10" t="str">
        <f t="shared" si="148"/>
        <v>SCHEDULE 19: REPORT ON DEMAND FORECASTS | 19a: Passenger terminal demand | Busy hour passenger numbers:Inbound passengers:Combined *</v>
      </c>
    </row>
    <row r="9355" spans="1:14" hidden="1">
      <c r="A9355" t="s">
        <v>1</v>
      </c>
      <c r="B9355">
        <v>2007</v>
      </c>
      <c r="C9355" t="s">
        <v>6</v>
      </c>
      <c r="D9355" t="s">
        <v>9</v>
      </c>
      <c r="E9355" t="s">
        <v>81</v>
      </c>
      <c r="F9355" t="s">
        <v>81</v>
      </c>
      <c r="G9355">
        <v>11</v>
      </c>
      <c r="H9355" t="s">
        <v>20</v>
      </c>
      <c r="I9355">
        <v>2014</v>
      </c>
      <c r="J9355" t="s">
        <v>91</v>
      </c>
      <c r="K9355" t="s">
        <v>81</v>
      </c>
      <c r="M9355" s="10" t="str">
        <f>Data[[#This Row],[schedule]]&amp;" | "&amp;Data[[#This Row],[section]]</f>
        <v>SCHEDULE 19: REPORT ON DEMAND FORECASTS | 19a: Passenger terminal demand</v>
      </c>
      <c r="N9355" s="10" t="str">
        <f t="shared" si="148"/>
        <v>SCHEDULE 19: REPORT ON DEMAND FORECASTS | 19a: Passenger terminal demand | Busy hour passenger numbers:Inbound passengers:Combined *</v>
      </c>
    </row>
    <row r="9356" spans="1:14" hidden="1">
      <c r="A9356" t="s">
        <v>1</v>
      </c>
      <c r="B9356">
        <v>2007</v>
      </c>
      <c r="C9356" t="s">
        <v>6</v>
      </c>
      <c r="D9356" t="s">
        <v>9</v>
      </c>
      <c r="E9356" t="s">
        <v>81</v>
      </c>
      <c r="F9356" t="s">
        <v>81</v>
      </c>
      <c r="G9356">
        <v>11</v>
      </c>
      <c r="H9356" t="s">
        <v>20</v>
      </c>
      <c r="I9356">
        <v>2015</v>
      </c>
      <c r="J9356" t="s">
        <v>91</v>
      </c>
      <c r="K9356" t="s">
        <v>81</v>
      </c>
      <c r="M9356" s="10" t="str">
        <f>Data[[#This Row],[schedule]]&amp;" | "&amp;Data[[#This Row],[section]]</f>
        <v>SCHEDULE 19: REPORT ON DEMAND FORECASTS | 19a: Passenger terminal demand</v>
      </c>
      <c r="N9356" s="10" t="str">
        <f t="shared" si="148"/>
        <v>SCHEDULE 19: REPORT ON DEMAND FORECASTS | 19a: Passenger terminal demand | Busy hour passenger numbers:Inbound passengers:Combined *</v>
      </c>
    </row>
    <row r="9357" spans="1:14" hidden="1">
      <c r="A9357" t="s">
        <v>1</v>
      </c>
      <c r="B9357">
        <v>2007</v>
      </c>
      <c r="C9357" t="s">
        <v>6</v>
      </c>
      <c r="D9357" t="s">
        <v>9</v>
      </c>
      <c r="E9357" t="s">
        <v>81</v>
      </c>
      <c r="F9357" t="s">
        <v>81</v>
      </c>
      <c r="G9357">
        <v>11</v>
      </c>
      <c r="H9357" t="s">
        <v>20</v>
      </c>
      <c r="I9357">
        <v>2016</v>
      </c>
      <c r="J9357" t="s">
        <v>91</v>
      </c>
      <c r="K9357" t="s">
        <v>81</v>
      </c>
      <c r="M9357" s="10" t="str">
        <f>Data[[#This Row],[schedule]]&amp;" | "&amp;Data[[#This Row],[section]]</f>
        <v>SCHEDULE 19: REPORT ON DEMAND FORECASTS | 19a: Passenger terminal demand</v>
      </c>
      <c r="N9357" s="10" t="str">
        <f t="shared" si="148"/>
        <v>SCHEDULE 19: REPORT ON DEMAND FORECASTS | 19a: Passenger terminal demand | Busy hour passenger numbers:Inbound passengers:Combined *</v>
      </c>
    </row>
    <row r="9358" spans="1:14" hidden="1">
      <c r="A9358" t="s">
        <v>1</v>
      </c>
      <c r="B9358">
        <v>2007</v>
      </c>
      <c r="C9358" t="s">
        <v>6</v>
      </c>
      <c r="D9358" t="s">
        <v>9</v>
      </c>
      <c r="E9358" t="s">
        <v>81</v>
      </c>
      <c r="F9358" t="s">
        <v>81</v>
      </c>
      <c r="G9358">
        <v>11</v>
      </c>
      <c r="H9358" t="s">
        <v>20</v>
      </c>
      <c r="I9358">
        <v>2017</v>
      </c>
      <c r="J9358" t="s">
        <v>91</v>
      </c>
      <c r="K9358" t="s">
        <v>81</v>
      </c>
      <c r="M9358" s="10" t="str">
        <f>Data[[#This Row],[schedule]]&amp;" | "&amp;Data[[#This Row],[section]]</f>
        <v>SCHEDULE 19: REPORT ON DEMAND FORECASTS | 19a: Passenger terminal demand</v>
      </c>
      <c r="N9358" s="10" t="str">
        <f t="shared" si="148"/>
        <v>SCHEDULE 19: REPORT ON DEMAND FORECASTS | 19a: Passenger terminal demand | Busy hour passenger numbers:Inbound passengers:Combined *</v>
      </c>
    </row>
    <row r="9359" spans="1:14" hidden="1">
      <c r="A9359" t="s">
        <v>1</v>
      </c>
      <c r="B9359">
        <v>2007</v>
      </c>
      <c r="C9359" t="s">
        <v>6</v>
      </c>
      <c r="D9359" t="s">
        <v>9</v>
      </c>
      <c r="E9359" t="s">
        <v>81</v>
      </c>
      <c r="F9359" t="s">
        <v>81</v>
      </c>
      <c r="G9359">
        <v>13</v>
      </c>
      <c r="H9359" t="s">
        <v>21</v>
      </c>
      <c r="I9359">
        <v>2008</v>
      </c>
      <c r="J9359" t="s">
        <v>91</v>
      </c>
      <c r="K9359" t="s">
        <v>3717</v>
      </c>
      <c r="M9359" s="10" t="str">
        <f>Data[[#This Row],[schedule]]&amp;" | "&amp;Data[[#This Row],[section]]</f>
        <v>SCHEDULE 19: REPORT ON DEMAND FORECASTS | 19a: Passenger terminal demand</v>
      </c>
      <c r="N9359" s="10" t="str">
        <f t="shared" si="148"/>
        <v>SCHEDULE 19: REPORT ON DEMAND FORECASTS | 19a: Passenger terminal demand | Busy hour passenger numbers:Outbound passengers:Domestic</v>
      </c>
    </row>
    <row r="9360" spans="1:14" hidden="1">
      <c r="A9360" t="s">
        <v>1</v>
      </c>
      <c r="B9360">
        <v>2007</v>
      </c>
      <c r="C9360" t="s">
        <v>6</v>
      </c>
      <c r="D9360" t="s">
        <v>9</v>
      </c>
      <c r="E9360" t="s">
        <v>81</v>
      </c>
      <c r="F9360" t="s">
        <v>81</v>
      </c>
      <c r="G9360">
        <v>13</v>
      </c>
      <c r="H9360" t="s">
        <v>21</v>
      </c>
      <c r="I9360">
        <v>2009</v>
      </c>
      <c r="J9360" t="s">
        <v>91</v>
      </c>
      <c r="K9360" t="s">
        <v>81</v>
      </c>
      <c r="M9360" s="10" t="str">
        <f>Data[[#This Row],[schedule]]&amp;" | "&amp;Data[[#This Row],[section]]</f>
        <v>SCHEDULE 19: REPORT ON DEMAND FORECASTS | 19a: Passenger terminal demand</v>
      </c>
      <c r="N9360" s="10" t="str">
        <f t="shared" si="148"/>
        <v>SCHEDULE 19: REPORT ON DEMAND FORECASTS | 19a: Passenger terminal demand | Busy hour passenger numbers:Outbound passengers:Domestic</v>
      </c>
    </row>
    <row r="9361" spans="1:14" hidden="1">
      <c r="A9361" t="s">
        <v>1</v>
      </c>
      <c r="B9361">
        <v>2007</v>
      </c>
      <c r="C9361" t="s">
        <v>6</v>
      </c>
      <c r="D9361" t="s">
        <v>9</v>
      </c>
      <c r="E9361" t="s">
        <v>81</v>
      </c>
      <c r="F9361" t="s">
        <v>81</v>
      </c>
      <c r="G9361">
        <v>13</v>
      </c>
      <c r="H9361" t="s">
        <v>21</v>
      </c>
      <c r="I9361">
        <v>2010</v>
      </c>
      <c r="J9361" t="s">
        <v>91</v>
      </c>
      <c r="K9361" t="s">
        <v>81</v>
      </c>
      <c r="M9361" s="10" t="str">
        <f>Data[[#This Row],[schedule]]&amp;" | "&amp;Data[[#This Row],[section]]</f>
        <v>SCHEDULE 19: REPORT ON DEMAND FORECASTS | 19a: Passenger terminal demand</v>
      </c>
      <c r="N9361" s="10" t="str">
        <f t="shared" si="148"/>
        <v>SCHEDULE 19: REPORT ON DEMAND FORECASTS | 19a: Passenger terminal demand | Busy hour passenger numbers:Outbound passengers:Domestic</v>
      </c>
    </row>
    <row r="9362" spans="1:14" hidden="1">
      <c r="A9362" t="s">
        <v>1</v>
      </c>
      <c r="B9362">
        <v>2007</v>
      </c>
      <c r="C9362" t="s">
        <v>6</v>
      </c>
      <c r="D9362" t="s">
        <v>9</v>
      </c>
      <c r="E9362" t="s">
        <v>81</v>
      </c>
      <c r="F9362" t="s">
        <v>81</v>
      </c>
      <c r="G9362">
        <v>13</v>
      </c>
      <c r="H9362" t="s">
        <v>21</v>
      </c>
      <c r="I9362">
        <v>2011</v>
      </c>
      <c r="J9362" t="s">
        <v>91</v>
      </c>
      <c r="K9362" t="s">
        <v>81</v>
      </c>
      <c r="M9362" s="10" t="str">
        <f>Data[[#This Row],[schedule]]&amp;" | "&amp;Data[[#This Row],[section]]</f>
        <v>SCHEDULE 19: REPORT ON DEMAND FORECASTS | 19a: Passenger terminal demand</v>
      </c>
      <c r="N9362" s="10" t="str">
        <f t="shared" si="148"/>
        <v>SCHEDULE 19: REPORT ON DEMAND FORECASTS | 19a: Passenger terminal demand | Busy hour passenger numbers:Outbound passengers:Domestic</v>
      </c>
    </row>
    <row r="9363" spans="1:14" hidden="1">
      <c r="A9363" t="s">
        <v>1</v>
      </c>
      <c r="B9363">
        <v>2007</v>
      </c>
      <c r="C9363" t="s">
        <v>6</v>
      </c>
      <c r="D9363" t="s">
        <v>9</v>
      </c>
      <c r="E9363" t="s">
        <v>81</v>
      </c>
      <c r="F9363" t="s">
        <v>81</v>
      </c>
      <c r="G9363">
        <v>13</v>
      </c>
      <c r="H9363" t="s">
        <v>21</v>
      </c>
      <c r="I9363">
        <v>2012</v>
      </c>
      <c r="J9363" t="s">
        <v>91</v>
      </c>
      <c r="K9363" t="s">
        <v>81</v>
      </c>
      <c r="M9363" s="10" t="str">
        <f>Data[[#This Row],[schedule]]&amp;" | "&amp;Data[[#This Row],[section]]</f>
        <v>SCHEDULE 19: REPORT ON DEMAND FORECASTS | 19a: Passenger terminal demand</v>
      </c>
      <c r="N9363" s="10" t="str">
        <f t="shared" si="148"/>
        <v>SCHEDULE 19: REPORT ON DEMAND FORECASTS | 19a: Passenger terminal demand | Busy hour passenger numbers:Outbound passengers:Domestic</v>
      </c>
    </row>
    <row r="9364" spans="1:14" hidden="1">
      <c r="A9364" t="s">
        <v>1</v>
      </c>
      <c r="B9364">
        <v>2007</v>
      </c>
      <c r="C9364" t="s">
        <v>6</v>
      </c>
      <c r="D9364" t="s">
        <v>9</v>
      </c>
      <c r="E9364" t="s">
        <v>81</v>
      </c>
      <c r="F9364" t="s">
        <v>81</v>
      </c>
      <c r="G9364">
        <v>13</v>
      </c>
      <c r="H9364" t="s">
        <v>21</v>
      </c>
      <c r="I9364">
        <v>2013</v>
      </c>
      <c r="J9364" t="s">
        <v>91</v>
      </c>
      <c r="K9364" t="s">
        <v>81</v>
      </c>
      <c r="M9364" s="10" t="str">
        <f>Data[[#This Row],[schedule]]&amp;" | "&amp;Data[[#This Row],[section]]</f>
        <v>SCHEDULE 19: REPORT ON DEMAND FORECASTS | 19a: Passenger terminal demand</v>
      </c>
      <c r="N9364" s="10" t="str">
        <f t="shared" si="148"/>
        <v>SCHEDULE 19: REPORT ON DEMAND FORECASTS | 19a: Passenger terminal demand | Busy hour passenger numbers:Outbound passengers:Domestic</v>
      </c>
    </row>
    <row r="9365" spans="1:14" hidden="1">
      <c r="A9365" t="s">
        <v>1</v>
      </c>
      <c r="B9365">
        <v>2007</v>
      </c>
      <c r="C9365" t="s">
        <v>6</v>
      </c>
      <c r="D9365" t="s">
        <v>9</v>
      </c>
      <c r="E9365" t="s">
        <v>81</v>
      </c>
      <c r="F9365" t="s">
        <v>81</v>
      </c>
      <c r="G9365">
        <v>13</v>
      </c>
      <c r="H9365" t="s">
        <v>21</v>
      </c>
      <c r="I9365">
        <v>2014</v>
      </c>
      <c r="J9365" t="s">
        <v>91</v>
      </c>
      <c r="K9365" t="s">
        <v>81</v>
      </c>
      <c r="M9365" s="10" t="str">
        <f>Data[[#This Row],[schedule]]&amp;" | "&amp;Data[[#This Row],[section]]</f>
        <v>SCHEDULE 19: REPORT ON DEMAND FORECASTS | 19a: Passenger terminal demand</v>
      </c>
      <c r="N9365" s="10" t="str">
        <f t="shared" ref="N9365:N9428" si="149">SUBSTITUTE(SUBSTITUTE(SUBSTITUTE(C9365&amp;" | "&amp;D9365&amp;" | "&amp;E9365&amp;" | "&amp;F9365&amp;" | "&amp;H9365," |  |  | "," | ")," |  |  | "," | ")," |  | "," | ")</f>
        <v>SCHEDULE 19: REPORT ON DEMAND FORECASTS | 19a: Passenger terminal demand | Busy hour passenger numbers:Outbound passengers:Domestic</v>
      </c>
    </row>
    <row r="9366" spans="1:14" hidden="1">
      <c r="A9366" t="s">
        <v>1</v>
      </c>
      <c r="B9366">
        <v>2007</v>
      </c>
      <c r="C9366" t="s">
        <v>6</v>
      </c>
      <c r="D9366" t="s">
        <v>9</v>
      </c>
      <c r="E9366" t="s">
        <v>81</v>
      </c>
      <c r="F9366" t="s">
        <v>81</v>
      </c>
      <c r="G9366">
        <v>13</v>
      </c>
      <c r="H9366" t="s">
        <v>21</v>
      </c>
      <c r="I9366">
        <v>2015</v>
      </c>
      <c r="J9366" t="s">
        <v>91</v>
      </c>
      <c r="K9366" t="s">
        <v>81</v>
      </c>
      <c r="M9366" s="10" t="str">
        <f>Data[[#This Row],[schedule]]&amp;" | "&amp;Data[[#This Row],[section]]</f>
        <v>SCHEDULE 19: REPORT ON DEMAND FORECASTS | 19a: Passenger terminal demand</v>
      </c>
      <c r="N9366" s="10" t="str">
        <f t="shared" si="149"/>
        <v>SCHEDULE 19: REPORT ON DEMAND FORECASTS | 19a: Passenger terminal demand | Busy hour passenger numbers:Outbound passengers:Domestic</v>
      </c>
    </row>
    <row r="9367" spans="1:14" hidden="1">
      <c r="A9367" t="s">
        <v>1</v>
      </c>
      <c r="B9367">
        <v>2007</v>
      </c>
      <c r="C9367" t="s">
        <v>6</v>
      </c>
      <c r="D9367" t="s">
        <v>9</v>
      </c>
      <c r="E9367" t="s">
        <v>81</v>
      </c>
      <c r="F9367" t="s">
        <v>81</v>
      </c>
      <c r="G9367">
        <v>13</v>
      </c>
      <c r="H9367" t="s">
        <v>21</v>
      </c>
      <c r="I9367">
        <v>2016</v>
      </c>
      <c r="J9367" t="s">
        <v>91</v>
      </c>
      <c r="K9367" t="s">
        <v>81</v>
      </c>
      <c r="M9367" s="10" t="str">
        <f>Data[[#This Row],[schedule]]&amp;" | "&amp;Data[[#This Row],[section]]</f>
        <v>SCHEDULE 19: REPORT ON DEMAND FORECASTS | 19a: Passenger terminal demand</v>
      </c>
      <c r="N9367" s="10" t="str">
        <f t="shared" si="149"/>
        <v>SCHEDULE 19: REPORT ON DEMAND FORECASTS | 19a: Passenger terminal demand | Busy hour passenger numbers:Outbound passengers:Domestic</v>
      </c>
    </row>
    <row r="9368" spans="1:14" hidden="1">
      <c r="A9368" t="s">
        <v>1</v>
      </c>
      <c r="B9368">
        <v>2007</v>
      </c>
      <c r="C9368" t="s">
        <v>6</v>
      </c>
      <c r="D9368" t="s">
        <v>9</v>
      </c>
      <c r="E9368" t="s">
        <v>81</v>
      </c>
      <c r="F9368" t="s">
        <v>81</v>
      </c>
      <c r="G9368">
        <v>13</v>
      </c>
      <c r="H9368" t="s">
        <v>21</v>
      </c>
      <c r="I9368">
        <v>2017</v>
      </c>
      <c r="J9368" t="s">
        <v>91</v>
      </c>
      <c r="K9368" t="s">
        <v>81</v>
      </c>
      <c r="M9368" s="10" t="str">
        <f>Data[[#This Row],[schedule]]&amp;" | "&amp;Data[[#This Row],[section]]</f>
        <v>SCHEDULE 19: REPORT ON DEMAND FORECASTS | 19a: Passenger terminal demand</v>
      </c>
      <c r="N9368" s="10" t="str">
        <f t="shared" si="149"/>
        <v>SCHEDULE 19: REPORT ON DEMAND FORECASTS | 19a: Passenger terminal demand | Busy hour passenger numbers:Outbound passengers:Domestic</v>
      </c>
    </row>
    <row r="9369" spans="1:14" hidden="1">
      <c r="A9369" t="s">
        <v>1</v>
      </c>
      <c r="B9369">
        <v>2007</v>
      </c>
      <c r="C9369" t="s">
        <v>6</v>
      </c>
      <c r="D9369" t="s">
        <v>9</v>
      </c>
      <c r="E9369" t="s">
        <v>81</v>
      </c>
      <c r="F9369" t="s">
        <v>81</v>
      </c>
      <c r="G9369">
        <v>14</v>
      </c>
      <c r="H9369" t="s">
        <v>22</v>
      </c>
      <c r="I9369">
        <v>2008</v>
      </c>
      <c r="J9369" t="s">
        <v>91</v>
      </c>
      <c r="K9369" t="s">
        <v>81</v>
      </c>
      <c r="M9369" s="10" t="str">
        <f>Data[[#This Row],[schedule]]&amp;" | "&amp;Data[[#This Row],[section]]</f>
        <v>SCHEDULE 19: REPORT ON DEMAND FORECASTS | 19a: Passenger terminal demand</v>
      </c>
      <c r="N9369" s="10" t="str">
        <f t="shared" si="149"/>
        <v>SCHEDULE 19: REPORT ON DEMAND FORECASTS | 19a: Passenger terminal demand | Busy hour passenger numbers:Outbound passengers:International</v>
      </c>
    </row>
    <row r="9370" spans="1:14" hidden="1">
      <c r="A9370" t="s">
        <v>1</v>
      </c>
      <c r="B9370">
        <v>2007</v>
      </c>
      <c r="C9370" t="s">
        <v>6</v>
      </c>
      <c r="D9370" t="s">
        <v>9</v>
      </c>
      <c r="E9370" t="s">
        <v>81</v>
      </c>
      <c r="F9370" t="s">
        <v>81</v>
      </c>
      <c r="G9370">
        <v>14</v>
      </c>
      <c r="H9370" t="s">
        <v>22</v>
      </c>
      <c r="I9370">
        <v>2009</v>
      </c>
      <c r="J9370" t="s">
        <v>91</v>
      </c>
      <c r="K9370" t="s">
        <v>81</v>
      </c>
      <c r="M9370" s="10" t="str">
        <f>Data[[#This Row],[schedule]]&amp;" | "&amp;Data[[#This Row],[section]]</f>
        <v>SCHEDULE 19: REPORT ON DEMAND FORECASTS | 19a: Passenger terminal demand</v>
      </c>
      <c r="N9370" s="10" t="str">
        <f t="shared" si="149"/>
        <v>SCHEDULE 19: REPORT ON DEMAND FORECASTS | 19a: Passenger terminal demand | Busy hour passenger numbers:Outbound passengers:International</v>
      </c>
    </row>
    <row r="9371" spans="1:14" hidden="1">
      <c r="A9371" t="s">
        <v>1</v>
      </c>
      <c r="B9371">
        <v>2007</v>
      </c>
      <c r="C9371" t="s">
        <v>6</v>
      </c>
      <c r="D9371" t="s">
        <v>9</v>
      </c>
      <c r="E9371" t="s">
        <v>81</v>
      </c>
      <c r="F9371" t="s">
        <v>81</v>
      </c>
      <c r="G9371">
        <v>14</v>
      </c>
      <c r="H9371" t="s">
        <v>22</v>
      </c>
      <c r="I9371">
        <v>2010</v>
      </c>
      <c r="J9371" t="s">
        <v>91</v>
      </c>
      <c r="K9371" t="s">
        <v>81</v>
      </c>
      <c r="M9371" s="10" t="str">
        <f>Data[[#This Row],[schedule]]&amp;" | "&amp;Data[[#This Row],[section]]</f>
        <v>SCHEDULE 19: REPORT ON DEMAND FORECASTS | 19a: Passenger terminal demand</v>
      </c>
      <c r="N9371" s="10" t="str">
        <f t="shared" si="149"/>
        <v>SCHEDULE 19: REPORT ON DEMAND FORECASTS | 19a: Passenger terminal demand | Busy hour passenger numbers:Outbound passengers:International</v>
      </c>
    </row>
    <row r="9372" spans="1:14" hidden="1">
      <c r="A9372" t="s">
        <v>1</v>
      </c>
      <c r="B9372">
        <v>2007</v>
      </c>
      <c r="C9372" t="s">
        <v>6</v>
      </c>
      <c r="D9372" t="s">
        <v>9</v>
      </c>
      <c r="E9372" t="s">
        <v>81</v>
      </c>
      <c r="F9372" t="s">
        <v>81</v>
      </c>
      <c r="G9372">
        <v>14</v>
      </c>
      <c r="H9372" t="s">
        <v>22</v>
      </c>
      <c r="I9372">
        <v>2011</v>
      </c>
      <c r="J9372" t="s">
        <v>91</v>
      </c>
      <c r="K9372" t="s">
        <v>81</v>
      </c>
      <c r="M9372" s="10" t="str">
        <f>Data[[#This Row],[schedule]]&amp;" | "&amp;Data[[#This Row],[section]]</f>
        <v>SCHEDULE 19: REPORT ON DEMAND FORECASTS | 19a: Passenger terminal demand</v>
      </c>
      <c r="N9372" s="10" t="str">
        <f t="shared" si="149"/>
        <v>SCHEDULE 19: REPORT ON DEMAND FORECASTS | 19a: Passenger terminal demand | Busy hour passenger numbers:Outbound passengers:International</v>
      </c>
    </row>
    <row r="9373" spans="1:14" hidden="1">
      <c r="A9373" t="s">
        <v>1</v>
      </c>
      <c r="B9373">
        <v>2007</v>
      </c>
      <c r="C9373" t="s">
        <v>6</v>
      </c>
      <c r="D9373" t="s">
        <v>9</v>
      </c>
      <c r="E9373" t="s">
        <v>81</v>
      </c>
      <c r="F9373" t="s">
        <v>81</v>
      </c>
      <c r="G9373">
        <v>14</v>
      </c>
      <c r="H9373" t="s">
        <v>22</v>
      </c>
      <c r="I9373">
        <v>2012</v>
      </c>
      <c r="J9373" t="s">
        <v>91</v>
      </c>
      <c r="K9373" t="s">
        <v>81</v>
      </c>
      <c r="M9373" s="10" t="str">
        <f>Data[[#This Row],[schedule]]&amp;" | "&amp;Data[[#This Row],[section]]</f>
        <v>SCHEDULE 19: REPORT ON DEMAND FORECASTS | 19a: Passenger terminal demand</v>
      </c>
      <c r="N9373" s="10" t="str">
        <f t="shared" si="149"/>
        <v>SCHEDULE 19: REPORT ON DEMAND FORECASTS | 19a: Passenger terminal demand | Busy hour passenger numbers:Outbound passengers:International</v>
      </c>
    </row>
    <row r="9374" spans="1:14" hidden="1">
      <c r="A9374" t="s">
        <v>1</v>
      </c>
      <c r="B9374">
        <v>2007</v>
      </c>
      <c r="C9374" t="s">
        <v>6</v>
      </c>
      <c r="D9374" t="s">
        <v>9</v>
      </c>
      <c r="E9374" t="s">
        <v>81</v>
      </c>
      <c r="F9374" t="s">
        <v>81</v>
      </c>
      <c r="G9374">
        <v>14</v>
      </c>
      <c r="H9374" t="s">
        <v>22</v>
      </c>
      <c r="I9374">
        <v>2013</v>
      </c>
      <c r="J9374" t="s">
        <v>91</v>
      </c>
      <c r="K9374" t="s">
        <v>81</v>
      </c>
      <c r="M9374" s="10" t="str">
        <f>Data[[#This Row],[schedule]]&amp;" | "&amp;Data[[#This Row],[section]]</f>
        <v>SCHEDULE 19: REPORT ON DEMAND FORECASTS | 19a: Passenger terminal demand</v>
      </c>
      <c r="N9374" s="10" t="str">
        <f t="shared" si="149"/>
        <v>SCHEDULE 19: REPORT ON DEMAND FORECASTS | 19a: Passenger terminal demand | Busy hour passenger numbers:Outbound passengers:International</v>
      </c>
    </row>
    <row r="9375" spans="1:14" hidden="1">
      <c r="A9375" t="s">
        <v>1</v>
      </c>
      <c r="B9375">
        <v>2007</v>
      </c>
      <c r="C9375" t="s">
        <v>6</v>
      </c>
      <c r="D9375" t="s">
        <v>9</v>
      </c>
      <c r="E9375" t="s">
        <v>81</v>
      </c>
      <c r="F9375" t="s">
        <v>81</v>
      </c>
      <c r="G9375">
        <v>14</v>
      </c>
      <c r="H9375" t="s">
        <v>22</v>
      </c>
      <c r="I9375">
        <v>2014</v>
      </c>
      <c r="J9375" t="s">
        <v>91</v>
      </c>
      <c r="K9375" t="s">
        <v>81</v>
      </c>
      <c r="M9375" s="10" t="str">
        <f>Data[[#This Row],[schedule]]&amp;" | "&amp;Data[[#This Row],[section]]</f>
        <v>SCHEDULE 19: REPORT ON DEMAND FORECASTS | 19a: Passenger terminal demand</v>
      </c>
      <c r="N9375" s="10" t="str">
        <f t="shared" si="149"/>
        <v>SCHEDULE 19: REPORT ON DEMAND FORECASTS | 19a: Passenger terminal demand | Busy hour passenger numbers:Outbound passengers:International</v>
      </c>
    </row>
    <row r="9376" spans="1:14" hidden="1">
      <c r="A9376" t="s">
        <v>1</v>
      </c>
      <c r="B9376">
        <v>2007</v>
      </c>
      <c r="C9376" t="s">
        <v>6</v>
      </c>
      <c r="D9376" t="s">
        <v>9</v>
      </c>
      <c r="E9376" t="s">
        <v>81</v>
      </c>
      <c r="F9376" t="s">
        <v>81</v>
      </c>
      <c r="G9376">
        <v>14</v>
      </c>
      <c r="H9376" t="s">
        <v>22</v>
      </c>
      <c r="I9376">
        <v>2015</v>
      </c>
      <c r="J9376" t="s">
        <v>91</v>
      </c>
      <c r="K9376" t="s">
        <v>81</v>
      </c>
      <c r="M9376" s="10" t="str">
        <f>Data[[#This Row],[schedule]]&amp;" | "&amp;Data[[#This Row],[section]]</f>
        <v>SCHEDULE 19: REPORT ON DEMAND FORECASTS | 19a: Passenger terminal demand</v>
      </c>
      <c r="N9376" s="10" t="str">
        <f t="shared" si="149"/>
        <v>SCHEDULE 19: REPORT ON DEMAND FORECASTS | 19a: Passenger terminal demand | Busy hour passenger numbers:Outbound passengers:International</v>
      </c>
    </row>
    <row r="9377" spans="1:14" hidden="1">
      <c r="A9377" t="s">
        <v>1</v>
      </c>
      <c r="B9377">
        <v>2007</v>
      </c>
      <c r="C9377" t="s">
        <v>6</v>
      </c>
      <c r="D9377" t="s">
        <v>9</v>
      </c>
      <c r="E9377" t="s">
        <v>81</v>
      </c>
      <c r="F9377" t="s">
        <v>81</v>
      </c>
      <c r="G9377">
        <v>14</v>
      </c>
      <c r="H9377" t="s">
        <v>22</v>
      </c>
      <c r="I9377">
        <v>2016</v>
      </c>
      <c r="J9377" t="s">
        <v>91</v>
      </c>
      <c r="K9377" t="s">
        <v>81</v>
      </c>
      <c r="M9377" s="10" t="str">
        <f>Data[[#This Row],[schedule]]&amp;" | "&amp;Data[[#This Row],[section]]</f>
        <v>SCHEDULE 19: REPORT ON DEMAND FORECASTS | 19a: Passenger terminal demand</v>
      </c>
      <c r="N9377" s="10" t="str">
        <f t="shared" si="149"/>
        <v>SCHEDULE 19: REPORT ON DEMAND FORECASTS | 19a: Passenger terminal demand | Busy hour passenger numbers:Outbound passengers:International</v>
      </c>
    </row>
    <row r="9378" spans="1:14" hidden="1">
      <c r="A9378" t="s">
        <v>1</v>
      </c>
      <c r="B9378">
        <v>2007</v>
      </c>
      <c r="C9378" t="s">
        <v>6</v>
      </c>
      <c r="D9378" t="s">
        <v>9</v>
      </c>
      <c r="E9378" t="s">
        <v>81</v>
      </c>
      <c r="F9378" t="s">
        <v>81</v>
      </c>
      <c r="G9378">
        <v>14</v>
      </c>
      <c r="H9378" t="s">
        <v>22</v>
      </c>
      <c r="I9378">
        <v>2017</v>
      </c>
      <c r="J9378" t="s">
        <v>91</v>
      </c>
      <c r="K9378" t="s">
        <v>81</v>
      </c>
      <c r="M9378" s="10" t="str">
        <f>Data[[#This Row],[schedule]]&amp;" | "&amp;Data[[#This Row],[section]]</f>
        <v>SCHEDULE 19: REPORT ON DEMAND FORECASTS | 19a: Passenger terminal demand</v>
      </c>
      <c r="N9378" s="10" t="str">
        <f t="shared" si="149"/>
        <v>SCHEDULE 19: REPORT ON DEMAND FORECASTS | 19a: Passenger terminal demand | Busy hour passenger numbers:Outbound passengers:International</v>
      </c>
    </row>
    <row r="9379" spans="1:14" hidden="1">
      <c r="A9379" t="s">
        <v>1</v>
      </c>
      <c r="B9379">
        <v>2007</v>
      </c>
      <c r="C9379" t="s">
        <v>6</v>
      </c>
      <c r="D9379" t="s">
        <v>9</v>
      </c>
      <c r="E9379" t="s">
        <v>81</v>
      </c>
      <c r="F9379" t="s">
        <v>81</v>
      </c>
      <c r="G9379">
        <v>15</v>
      </c>
      <c r="H9379" t="s">
        <v>23</v>
      </c>
      <c r="I9379">
        <v>2008</v>
      </c>
      <c r="J9379" t="s">
        <v>91</v>
      </c>
      <c r="K9379" t="s">
        <v>81</v>
      </c>
      <c r="M9379" s="10" t="str">
        <f>Data[[#This Row],[schedule]]&amp;" | "&amp;Data[[#This Row],[section]]</f>
        <v>SCHEDULE 19: REPORT ON DEMAND FORECASTS | 19a: Passenger terminal demand</v>
      </c>
      <c r="N9379" s="10" t="str">
        <f t="shared" si="149"/>
        <v>SCHEDULE 19: REPORT ON DEMAND FORECASTS | 19a: Passenger terminal demand | Busy hour passenger numbers:Outbound passengers:Combined *</v>
      </c>
    </row>
    <row r="9380" spans="1:14" hidden="1">
      <c r="A9380" t="s">
        <v>1</v>
      </c>
      <c r="B9380">
        <v>2007</v>
      </c>
      <c r="C9380" t="s">
        <v>6</v>
      </c>
      <c r="D9380" t="s">
        <v>9</v>
      </c>
      <c r="E9380" t="s">
        <v>81</v>
      </c>
      <c r="F9380" t="s">
        <v>81</v>
      </c>
      <c r="G9380">
        <v>15</v>
      </c>
      <c r="H9380" t="s">
        <v>23</v>
      </c>
      <c r="I9380">
        <v>2009</v>
      </c>
      <c r="J9380" t="s">
        <v>91</v>
      </c>
      <c r="K9380" t="s">
        <v>81</v>
      </c>
      <c r="M9380" s="10" t="str">
        <f>Data[[#This Row],[schedule]]&amp;" | "&amp;Data[[#This Row],[section]]</f>
        <v>SCHEDULE 19: REPORT ON DEMAND FORECASTS | 19a: Passenger terminal demand</v>
      </c>
      <c r="N9380" s="10" t="str">
        <f t="shared" si="149"/>
        <v>SCHEDULE 19: REPORT ON DEMAND FORECASTS | 19a: Passenger terminal demand | Busy hour passenger numbers:Outbound passengers:Combined *</v>
      </c>
    </row>
    <row r="9381" spans="1:14" hidden="1">
      <c r="A9381" t="s">
        <v>1</v>
      </c>
      <c r="B9381">
        <v>2007</v>
      </c>
      <c r="C9381" t="s">
        <v>6</v>
      </c>
      <c r="D9381" t="s">
        <v>9</v>
      </c>
      <c r="E9381" t="s">
        <v>81</v>
      </c>
      <c r="F9381" t="s">
        <v>81</v>
      </c>
      <c r="G9381">
        <v>15</v>
      </c>
      <c r="H9381" t="s">
        <v>23</v>
      </c>
      <c r="I9381">
        <v>2010</v>
      </c>
      <c r="J9381" t="s">
        <v>91</v>
      </c>
      <c r="K9381" t="s">
        <v>81</v>
      </c>
      <c r="M9381" s="10" t="str">
        <f>Data[[#This Row],[schedule]]&amp;" | "&amp;Data[[#This Row],[section]]</f>
        <v>SCHEDULE 19: REPORT ON DEMAND FORECASTS | 19a: Passenger terminal demand</v>
      </c>
      <c r="N9381" s="10" t="str">
        <f t="shared" si="149"/>
        <v>SCHEDULE 19: REPORT ON DEMAND FORECASTS | 19a: Passenger terminal demand | Busy hour passenger numbers:Outbound passengers:Combined *</v>
      </c>
    </row>
    <row r="9382" spans="1:14" hidden="1">
      <c r="A9382" t="s">
        <v>1</v>
      </c>
      <c r="B9382">
        <v>2007</v>
      </c>
      <c r="C9382" t="s">
        <v>6</v>
      </c>
      <c r="D9382" t="s">
        <v>9</v>
      </c>
      <c r="E9382" t="s">
        <v>81</v>
      </c>
      <c r="F9382" t="s">
        <v>81</v>
      </c>
      <c r="G9382">
        <v>15</v>
      </c>
      <c r="H9382" t="s">
        <v>23</v>
      </c>
      <c r="I9382">
        <v>2011</v>
      </c>
      <c r="J9382" t="s">
        <v>91</v>
      </c>
      <c r="K9382" t="s">
        <v>81</v>
      </c>
      <c r="M9382" s="10" t="str">
        <f>Data[[#This Row],[schedule]]&amp;" | "&amp;Data[[#This Row],[section]]</f>
        <v>SCHEDULE 19: REPORT ON DEMAND FORECASTS | 19a: Passenger terminal demand</v>
      </c>
      <c r="N9382" s="10" t="str">
        <f t="shared" si="149"/>
        <v>SCHEDULE 19: REPORT ON DEMAND FORECASTS | 19a: Passenger terminal demand | Busy hour passenger numbers:Outbound passengers:Combined *</v>
      </c>
    </row>
    <row r="9383" spans="1:14" hidden="1">
      <c r="A9383" t="s">
        <v>1</v>
      </c>
      <c r="B9383">
        <v>2007</v>
      </c>
      <c r="C9383" t="s">
        <v>6</v>
      </c>
      <c r="D9383" t="s">
        <v>9</v>
      </c>
      <c r="E9383" t="s">
        <v>81</v>
      </c>
      <c r="F9383" t="s">
        <v>81</v>
      </c>
      <c r="G9383">
        <v>15</v>
      </c>
      <c r="H9383" t="s">
        <v>23</v>
      </c>
      <c r="I9383">
        <v>2012</v>
      </c>
      <c r="J9383" t="s">
        <v>91</v>
      </c>
      <c r="K9383" t="s">
        <v>81</v>
      </c>
      <c r="M9383" s="10" t="str">
        <f>Data[[#This Row],[schedule]]&amp;" | "&amp;Data[[#This Row],[section]]</f>
        <v>SCHEDULE 19: REPORT ON DEMAND FORECASTS | 19a: Passenger terminal demand</v>
      </c>
      <c r="N9383" s="10" t="str">
        <f t="shared" si="149"/>
        <v>SCHEDULE 19: REPORT ON DEMAND FORECASTS | 19a: Passenger terminal demand | Busy hour passenger numbers:Outbound passengers:Combined *</v>
      </c>
    </row>
    <row r="9384" spans="1:14" hidden="1">
      <c r="A9384" t="s">
        <v>1</v>
      </c>
      <c r="B9384">
        <v>2007</v>
      </c>
      <c r="C9384" t="s">
        <v>6</v>
      </c>
      <c r="D9384" t="s">
        <v>9</v>
      </c>
      <c r="E9384" t="s">
        <v>81</v>
      </c>
      <c r="F9384" t="s">
        <v>81</v>
      </c>
      <c r="G9384">
        <v>15</v>
      </c>
      <c r="H9384" t="s">
        <v>23</v>
      </c>
      <c r="I9384">
        <v>2013</v>
      </c>
      <c r="J9384" t="s">
        <v>91</v>
      </c>
      <c r="K9384" t="s">
        <v>81</v>
      </c>
      <c r="M9384" s="10" t="str">
        <f>Data[[#This Row],[schedule]]&amp;" | "&amp;Data[[#This Row],[section]]</f>
        <v>SCHEDULE 19: REPORT ON DEMAND FORECASTS | 19a: Passenger terminal demand</v>
      </c>
      <c r="N9384" s="10" t="str">
        <f t="shared" si="149"/>
        <v>SCHEDULE 19: REPORT ON DEMAND FORECASTS | 19a: Passenger terminal demand | Busy hour passenger numbers:Outbound passengers:Combined *</v>
      </c>
    </row>
    <row r="9385" spans="1:14" hidden="1">
      <c r="A9385" t="s">
        <v>1</v>
      </c>
      <c r="B9385">
        <v>2007</v>
      </c>
      <c r="C9385" t="s">
        <v>6</v>
      </c>
      <c r="D9385" t="s">
        <v>9</v>
      </c>
      <c r="E9385" t="s">
        <v>81</v>
      </c>
      <c r="F9385" t="s">
        <v>81</v>
      </c>
      <c r="G9385">
        <v>15</v>
      </c>
      <c r="H9385" t="s">
        <v>23</v>
      </c>
      <c r="I9385">
        <v>2014</v>
      </c>
      <c r="J9385" t="s">
        <v>91</v>
      </c>
      <c r="K9385" t="s">
        <v>81</v>
      </c>
      <c r="M9385" s="10" t="str">
        <f>Data[[#This Row],[schedule]]&amp;" | "&amp;Data[[#This Row],[section]]</f>
        <v>SCHEDULE 19: REPORT ON DEMAND FORECASTS | 19a: Passenger terminal demand</v>
      </c>
      <c r="N9385" s="10" t="str">
        <f t="shared" si="149"/>
        <v>SCHEDULE 19: REPORT ON DEMAND FORECASTS | 19a: Passenger terminal demand | Busy hour passenger numbers:Outbound passengers:Combined *</v>
      </c>
    </row>
    <row r="9386" spans="1:14" hidden="1">
      <c r="A9386" t="s">
        <v>1</v>
      </c>
      <c r="B9386">
        <v>2007</v>
      </c>
      <c r="C9386" t="s">
        <v>6</v>
      </c>
      <c r="D9386" t="s">
        <v>9</v>
      </c>
      <c r="E9386" t="s">
        <v>81</v>
      </c>
      <c r="F9386" t="s">
        <v>81</v>
      </c>
      <c r="G9386">
        <v>15</v>
      </c>
      <c r="H9386" t="s">
        <v>23</v>
      </c>
      <c r="I9386">
        <v>2015</v>
      </c>
      <c r="J9386" t="s">
        <v>91</v>
      </c>
      <c r="K9386" t="s">
        <v>81</v>
      </c>
      <c r="M9386" s="10" t="str">
        <f>Data[[#This Row],[schedule]]&amp;" | "&amp;Data[[#This Row],[section]]</f>
        <v>SCHEDULE 19: REPORT ON DEMAND FORECASTS | 19a: Passenger terminal demand</v>
      </c>
      <c r="N9386" s="10" t="str">
        <f t="shared" si="149"/>
        <v>SCHEDULE 19: REPORT ON DEMAND FORECASTS | 19a: Passenger terminal demand | Busy hour passenger numbers:Outbound passengers:Combined *</v>
      </c>
    </row>
    <row r="9387" spans="1:14" hidden="1">
      <c r="A9387" t="s">
        <v>1</v>
      </c>
      <c r="B9387">
        <v>2007</v>
      </c>
      <c r="C9387" t="s">
        <v>6</v>
      </c>
      <c r="D9387" t="s">
        <v>9</v>
      </c>
      <c r="E9387" t="s">
        <v>81</v>
      </c>
      <c r="F9387" t="s">
        <v>81</v>
      </c>
      <c r="G9387">
        <v>15</v>
      </c>
      <c r="H9387" t="s">
        <v>23</v>
      </c>
      <c r="I9387">
        <v>2016</v>
      </c>
      <c r="J9387" t="s">
        <v>91</v>
      </c>
      <c r="K9387" t="s">
        <v>81</v>
      </c>
      <c r="M9387" s="10" t="str">
        <f>Data[[#This Row],[schedule]]&amp;" | "&amp;Data[[#This Row],[section]]</f>
        <v>SCHEDULE 19: REPORT ON DEMAND FORECASTS | 19a: Passenger terminal demand</v>
      </c>
      <c r="N9387" s="10" t="str">
        <f t="shared" si="149"/>
        <v>SCHEDULE 19: REPORT ON DEMAND FORECASTS | 19a: Passenger terminal demand | Busy hour passenger numbers:Outbound passengers:Combined *</v>
      </c>
    </row>
    <row r="9388" spans="1:14" hidden="1">
      <c r="A9388" t="s">
        <v>1</v>
      </c>
      <c r="B9388">
        <v>2007</v>
      </c>
      <c r="C9388" t="s">
        <v>6</v>
      </c>
      <c r="D9388" t="s">
        <v>9</v>
      </c>
      <c r="E9388" t="s">
        <v>81</v>
      </c>
      <c r="F9388" t="s">
        <v>81</v>
      </c>
      <c r="G9388">
        <v>15</v>
      </c>
      <c r="H9388" t="s">
        <v>23</v>
      </c>
      <c r="I9388">
        <v>2017</v>
      </c>
      <c r="J9388" t="s">
        <v>91</v>
      </c>
      <c r="K9388" t="s">
        <v>81</v>
      </c>
      <c r="M9388" s="10" t="str">
        <f>Data[[#This Row],[schedule]]&amp;" | "&amp;Data[[#This Row],[section]]</f>
        <v>SCHEDULE 19: REPORT ON DEMAND FORECASTS | 19a: Passenger terminal demand</v>
      </c>
      <c r="N9388" s="10" t="str">
        <f t="shared" si="149"/>
        <v>SCHEDULE 19: REPORT ON DEMAND FORECASTS | 19a: Passenger terminal demand | Busy hour passenger numbers:Outbound passengers:Combined *</v>
      </c>
    </row>
    <row r="9389" spans="1:14" hidden="1">
      <c r="A9389" t="s">
        <v>1</v>
      </c>
      <c r="B9389">
        <v>2007</v>
      </c>
      <c r="C9389" t="s">
        <v>6</v>
      </c>
      <c r="D9389" t="s">
        <v>9</v>
      </c>
      <c r="E9389" t="s">
        <v>81</v>
      </c>
      <c r="F9389" t="s">
        <v>81</v>
      </c>
      <c r="G9389">
        <v>17</v>
      </c>
      <c r="H9389" t="s">
        <v>24</v>
      </c>
      <c r="I9389">
        <v>2008</v>
      </c>
      <c r="J9389" t="s">
        <v>91</v>
      </c>
      <c r="K9389" t="s">
        <v>3718</v>
      </c>
      <c r="L9389">
        <v>2029.3429000000001</v>
      </c>
      <c r="M9389" s="10" t="str">
        <f>Data[[#This Row],[schedule]]&amp;" | "&amp;Data[[#This Row],[section]]</f>
        <v>SCHEDULE 19: REPORT ON DEMAND FORECASTS | 19a: Passenger terminal demand</v>
      </c>
      <c r="N9389" s="10" t="str">
        <f t="shared" si="149"/>
        <v>SCHEDULE 19: REPORT ON DEMAND FORECASTS | 19a: Passenger terminal demand | Number of passengers during year:Inbound passengers:Domestic</v>
      </c>
    </row>
    <row r="9390" spans="1:14" hidden="1">
      <c r="A9390" t="s">
        <v>1</v>
      </c>
      <c r="B9390">
        <v>2007</v>
      </c>
      <c r="C9390" t="s">
        <v>6</v>
      </c>
      <c r="D9390" t="s">
        <v>9</v>
      </c>
      <c r="E9390" t="s">
        <v>81</v>
      </c>
      <c r="F9390" t="s">
        <v>81</v>
      </c>
      <c r="G9390">
        <v>17</v>
      </c>
      <c r="H9390" t="s">
        <v>24</v>
      </c>
      <c r="I9390">
        <v>2009</v>
      </c>
      <c r="J9390" t="s">
        <v>91</v>
      </c>
      <c r="K9390" t="s">
        <v>3719</v>
      </c>
      <c r="L9390">
        <v>2069.9297580000002</v>
      </c>
      <c r="M9390" s="10" t="str">
        <f>Data[[#This Row],[schedule]]&amp;" | "&amp;Data[[#This Row],[section]]</f>
        <v>SCHEDULE 19: REPORT ON DEMAND FORECASTS | 19a: Passenger terminal demand</v>
      </c>
      <c r="N9390" s="10" t="str">
        <f t="shared" si="149"/>
        <v>SCHEDULE 19: REPORT ON DEMAND FORECASTS | 19a: Passenger terminal demand | Number of passengers during year:Inbound passengers:Domestic</v>
      </c>
    </row>
    <row r="9391" spans="1:14" hidden="1">
      <c r="A9391" t="s">
        <v>1</v>
      </c>
      <c r="B9391">
        <v>2007</v>
      </c>
      <c r="C9391" t="s">
        <v>6</v>
      </c>
      <c r="D9391" t="s">
        <v>9</v>
      </c>
      <c r="E9391" t="s">
        <v>81</v>
      </c>
      <c r="F9391" t="s">
        <v>81</v>
      </c>
      <c r="G9391">
        <v>17</v>
      </c>
      <c r="H9391" t="s">
        <v>24</v>
      </c>
      <c r="I9391">
        <v>2010</v>
      </c>
      <c r="J9391" t="s">
        <v>91</v>
      </c>
      <c r="K9391" t="s">
        <v>3720</v>
      </c>
      <c r="L9391">
        <v>2111.32835316</v>
      </c>
      <c r="M9391" s="10" t="str">
        <f>Data[[#This Row],[schedule]]&amp;" | "&amp;Data[[#This Row],[section]]</f>
        <v>SCHEDULE 19: REPORT ON DEMAND FORECASTS | 19a: Passenger terminal demand</v>
      </c>
      <c r="N9391" s="10" t="str">
        <f t="shared" si="149"/>
        <v>SCHEDULE 19: REPORT ON DEMAND FORECASTS | 19a: Passenger terminal demand | Number of passengers during year:Inbound passengers:Domestic</v>
      </c>
    </row>
    <row r="9392" spans="1:14" hidden="1">
      <c r="A9392" t="s">
        <v>1</v>
      </c>
      <c r="B9392">
        <v>2007</v>
      </c>
      <c r="C9392" t="s">
        <v>6</v>
      </c>
      <c r="D9392" t="s">
        <v>9</v>
      </c>
      <c r="E9392" t="s">
        <v>81</v>
      </c>
      <c r="F9392" t="s">
        <v>81</v>
      </c>
      <c r="G9392">
        <v>17</v>
      </c>
      <c r="H9392" t="s">
        <v>24</v>
      </c>
      <c r="I9392">
        <v>2011</v>
      </c>
      <c r="J9392" t="s">
        <v>91</v>
      </c>
      <c r="K9392" t="s">
        <v>3721</v>
      </c>
      <c r="L9392">
        <v>2174.6682037547998</v>
      </c>
      <c r="M9392" s="10" t="str">
        <f>Data[[#This Row],[schedule]]&amp;" | "&amp;Data[[#This Row],[section]]</f>
        <v>SCHEDULE 19: REPORT ON DEMAND FORECASTS | 19a: Passenger terminal demand</v>
      </c>
      <c r="N9392" s="10" t="str">
        <f t="shared" si="149"/>
        <v>SCHEDULE 19: REPORT ON DEMAND FORECASTS | 19a: Passenger terminal demand | Number of passengers during year:Inbound passengers:Domestic</v>
      </c>
    </row>
    <row r="9393" spans="1:14" hidden="1">
      <c r="A9393" t="s">
        <v>1</v>
      </c>
      <c r="B9393">
        <v>2007</v>
      </c>
      <c r="C9393" t="s">
        <v>6</v>
      </c>
      <c r="D9393" t="s">
        <v>9</v>
      </c>
      <c r="E9393" t="s">
        <v>81</v>
      </c>
      <c r="F9393" t="s">
        <v>81</v>
      </c>
      <c r="G9393">
        <v>17</v>
      </c>
      <c r="H9393" t="s">
        <v>24</v>
      </c>
      <c r="I9393">
        <v>2012</v>
      </c>
      <c r="J9393" t="s">
        <v>91</v>
      </c>
      <c r="K9393" t="s">
        <v>3722</v>
      </c>
      <c r="L9393">
        <v>2239.9082498674438</v>
      </c>
      <c r="M9393" s="10" t="str">
        <f>Data[[#This Row],[schedule]]&amp;" | "&amp;Data[[#This Row],[section]]</f>
        <v>SCHEDULE 19: REPORT ON DEMAND FORECASTS | 19a: Passenger terminal demand</v>
      </c>
      <c r="N9393" s="10" t="str">
        <f t="shared" si="149"/>
        <v>SCHEDULE 19: REPORT ON DEMAND FORECASTS | 19a: Passenger terminal demand | Number of passengers during year:Inbound passengers:Domestic</v>
      </c>
    </row>
    <row r="9394" spans="1:14" hidden="1">
      <c r="A9394" t="s">
        <v>1</v>
      </c>
      <c r="B9394">
        <v>2007</v>
      </c>
      <c r="C9394" t="s">
        <v>6</v>
      </c>
      <c r="D9394" t="s">
        <v>9</v>
      </c>
      <c r="E9394" t="s">
        <v>81</v>
      </c>
      <c r="F9394" t="s">
        <v>81</v>
      </c>
      <c r="G9394">
        <v>17</v>
      </c>
      <c r="H9394" t="s">
        <v>24</v>
      </c>
      <c r="I9394">
        <v>2013</v>
      </c>
      <c r="J9394" t="s">
        <v>91</v>
      </c>
      <c r="K9394" t="s">
        <v>3723</v>
      </c>
      <c r="L9394">
        <v>2307.1054973634668</v>
      </c>
      <c r="M9394" s="10" t="str">
        <f>Data[[#This Row],[schedule]]&amp;" | "&amp;Data[[#This Row],[section]]</f>
        <v>SCHEDULE 19: REPORT ON DEMAND FORECASTS | 19a: Passenger terminal demand</v>
      </c>
      <c r="N9394" s="10" t="str">
        <f t="shared" si="149"/>
        <v>SCHEDULE 19: REPORT ON DEMAND FORECASTS | 19a: Passenger terminal demand | Number of passengers during year:Inbound passengers:Domestic</v>
      </c>
    </row>
    <row r="9395" spans="1:14" hidden="1">
      <c r="A9395" t="s">
        <v>1</v>
      </c>
      <c r="B9395">
        <v>2007</v>
      </c>
      <c r="C9395" t="s">
        <v>6</v>
      </c>
      <c r="D9395" t="s">
        <v>9</v>
      </c>
      <c r="E9395" t="s">
        <v>81</v>
      </c>
      <c r="F9395" t="s">
        <v>81</v>
      </c>
      <c r="G9395">
        <v>17</v>
      </c>
      <c r="H9395" t="s">
        <v>24</v>
      </c>
      <c r="I9395">
        <v>2014</v>
      </c>
      <c r="J9395" t="s">
        <v>91</v>
      </c>
      <c r="K9395" t="s">
        <v>3724</v>
      </c>
      <c r="L9395">
        <v>2376.3186622843709</v>
      </c>
      <c r="M9395" s="10" t="str">
        <f>Data[[#This Row],[schedule]]&amp;" | "&amp;Data[[#This Row],[section]]</f>
        <v>SCHEDULE 19: REPORT ON DEMAND FORECASTS | 19a: Passenger terminal demand</v>
      </c>
      <c r="N9395" s="10" t="str">
        <f t="shared" si="149"/>
        <v>SCHEDULE 19: REPORT ON DEMAND FORECASTS | 19a: Passenger terminal demand | Number of passengers during year:Inbound passengers:Domestic</v>
      </c>
    </row>
    <row r="9396" spans="1:14" hidden="1">
      <c r="A9396" t="s">
        <v>1</v>
      </c>
      <c r="B9396">
        <v>2007</v>
      </c>
      <c r="C9396" t="s">
        <v>6</v>
      </c>
      <c r="D9396" t="s">
        <v>9</v>
      </c>
      <c r="E9396" t="s">
        <v>81</v>
      </c>
      <c r="F9396" t="s">
        <v>81</v>
      </c>
      <c r="G9396">
        <v>17</v>
      </c>
      <c r="H9396" t="s">
        <v>24</v>
      </c>
      <c r="I9396">
        <v>2015</v>
      </c>
      <c r="J9396" t="s">
        <v>91</v>
      </c>
      <c r="K9396" t="s">
        <v>3725</v>
      </c>
      <c r="L9396">
        <v>2447.6082221529032</v>
      </c>
      <c r="M9396" s="10" t="str">
        <f>Data[[#This Row],[schedule]]&amp;" | "&amp;Data[[#This Row],[section]]</f>
        <v>SCHEDULE 19: REPORT ON DEMAND FORECASTS | 19a: Passenger terminal demand</v>
      </c>
      <c r="N9396" s="10" t="str">
        <f t="shared" si="149"/>
        <v>SCHEDULE 19: REPORT ON DEMAND FORECASTS | 19a: Passenger terminal demand | Number of passengers during year:Inbound passengers:Domestic</v>
      </c>
    </row>
    <row r="9397" spans="1:14" hidden="1">
      <c r="A9397" t="s">
        <v>1</v>
      </c>
      <c r="B9397">
        <v>2007</v>
      </c>
      <c r="C9397" t="s">
        <v>6</v>
      </c>
      <c r="D9397" t="s">
        <v>9</v>
      </c>
      <c r="E9397" t="s">
        <v>81</v>
      </c>
      <c r="F9397" t="s">
        <v>81</v>
      </c>
      <c r="G9397">
        <v>17</v>
      </c>
      <c r="H9397" t="s">
        <v>24</v>
      </c>
      <c r="I9397">
        <v>2016</v>
      </c>
      <c r="J9397" t="s">
        <v>91</v>
      </c>
      <c r="K9397" t="s">
        <v>3726</v>
      </c>
      <c r="L9397">
        <v>2521.03646881749</v>
      </c>
      <c r="M9397" s="10" t="str">
        <f>Data[[#This Row],[schedule]]&amp;" | "&amp;Data[[#This Row],[section]]</f>
        <v>SCHEDULE 19: REPORT ON DEMAND FORECASTS | 19a: Passenger terminal demand</v>
      </c>
      <c r="N9397" s="10" t="str">
        <f t="shared" si="149"/>
        <v>SCHEDULE 19: REPORT ON DEMAND FORECASTS | 19a: Passenger terminal demand | Number of passengers during year:Inbound passengers:Domestic</v>
      </c>
    </row>
    <row r="9398" spans="1:14" hidden="1">
      <c r="A9398" t="s">
        <v>1</v>
      </c>
      <c r="B9398">
        <v>2007</v>
      </c>
      <c r="C9398" t="s">
        <v>6</v>
      </c>
      <c r="D9398" t="s">
        <v>9</v>
      </c>
      <c r="E9398" t="s">
        <v>81</v>
      </c>
      <c r="F9398" t="s">
        <v>81</v>
      </c>
      <c r="G9398">
        <v>17</v>
      </c>
      <c r="H9398" t="s">
        <v>24</v>
      </c>
      <c r="I9398">
        <v>2017</v>
      </c>
      <c r="J9398" t="s">
        <v>91</v>
      </c>
      <c r="K9398" t="s">
        <v>3727</v>
      </c>
      <c r="L9398">
        <v>2596.667562882014</v>
      </c>
      <c r="M9398" s="10" t="str">
        <f>Data[[#This Row],[schedule]]&amp;" | "&amp;Data[[#This Row],[section]]</f>
        <v>SCHEDULE 19: REPORT ON DEMAND FORECASTS | 19a: Passenger terminal demand</v>
      </c>
      <c r="N9398" s="10" t="str">
        <f t="shared" si="149"/>
        <v>SCHEDULE 19: REPORT ON DEMAND FORECASTS | 19a: Passenger terminal demand | Number of passengers during year:Inbound passengers:Domestic</v>
      </c>
    </row>
    <row r="9399" spans="1:14" hidden="1">
      <c r="A9399" t="s">
        <v>1</v>
      </c>
      <c r="B9399">
        <v>2007</v>
      </c>
      <c r="C9399" t="s">
        <v>6</v>
      </c>
      <c r="D9399" t="s">
        <v>9</v>
      </c>
      <c r="E9399" t="s">
        <v>81</v>
      </c>
      <c r="F9399" t="s">
        <v>81</v>
      </c>
      <c r="G9399">
        <v>18</v>
      </c>
      <c r="H9399" t="s">
        <v>25</v>
      </c>
      <c r="I9399">
        <v>2008</v>
      </c>
      <c r="J9399" t="s">
        <v>91</v>
      </c>
      <c r="K9399" t="s">
        <v>3728</v>
      </c>
      <c r="L9399">
        <v>294.76940775000003</v>
      </c>
      <c r="M9399" s="10" t="str">
        <f>Data[[#This Row],[schedule]]&amp;" | "&amp;Data[[#This Row],[section]]</f>
        <v>SCHEDULE 19: REPORT ON DEMAND FORECASTS | 19a: Passenger terminal demand</v>
      </c>
      <c r="N9399" s="10" t="str">
        <f t="shared" si="149"/>
        <v>SCHEDULE 19: REPORT ON DEMAND FORECASTS | 19a: Passenger terminal demand | Number of passengers during year:Inbound passengers:International</v>
      </c>
    </row>
    <row r="9400" spans="1:14" hidden="1">
      <c r="A9400" t="s">
        <v>1</v>
      </c>
      <c r="B9400">
        <v>2007</v>
      </c>
      <c r="C9400" t="s">
        <v>6</v>
      </c>
      <c r="D9400" t="s">
        <v>9</v>
      </c>
      <c r="E9400" t="s">
        <v>81</v>
      </c>
      <c r="F9400" t="s">
        <v>81</v>
      </c>
      <c r="G9400">
        <v>18</v>
      </c>
      <c r="H9400" t="s">
        <v>25</v>
      </c>
      <c r="I9400">
        <v>2009</v>
      </c>
      <c r="J9400" t="s">
        <v>91</v>
      </c>
      <c r="K9400" t="s">
        <v>3729</v>
      </c>
      <c r="L9400">
        <v>302.13864294375003</v>
      </c>
      <c r="M9400" s="10" t="str">
        <f>Data[[#This Row],[schedule]]&amp;" | "&amp;Data[[#This Row],[section]]</f>
        <v>SCHEDULE 19: REPORT ON DEMAND FORECASTS | 19a: Passenger terminal demand</v>
      </c>
      <c r="N9400" s="10" t="str">
        <f t="shared" si="149"/>
        <v>SCHEDULE 19: REPORT ON DEMAND FORECASTS | 19a: Passenger terminal demand | Number of passengers during year:Inbound passengers:International</v>
      </c>
    </row>
    <row r="9401" spans="1:14" hidden="1">
      <c r="A9401" t="s">
        <v>1</v>
      </c>
      <c r="B9401">
        <v>2007</v>
      </c>
      <c r="C9401" t="s">
        <v>6</v>
      </c>
      <c r="D9401" t="s">
        <v>9</v>
      </c>
      <c r="E9401" t="s">
        <v>81</v>
      </c>
      <c r="F9401" t="s">
        <v>81</v>
      </c>
      <c r="G9401">
        <v>18</v>
      </c>
      <c r="H9401" t="s">
        <v>25</v>
      </c>
      <c r="I9401">
        <v>2010</v>
      </c>
      <c r="J9401" t="s">
        <v>91</v>
      </c>
      <c r="K9401" t="s">
        <v>3730</v>
      </c>
      <c r="L9401">
        <v>309.69210901734368</v>
      </c>
      <c r="M9401" s="10" t="str">
        <f>Data[[#This Row],[schedule]]&amp;" | "&amp;Data[[#This Row],[section]]</f>
        <v>SCHEDULE 19: REPORT ON DEMAND FORECASTS | 19a: Passenger terminal demand</v>
      </c>
      <c r="N9401" s="10" t="str">
        <f t="shared" si="149"/>
        <v>SCHEDULE 19: REPORT ON DEMAND FORECASTS | 19a: Passenger terminal demand | Number of passengers during year:Inbound passengers:International</v>
      </c>
    </row>
    <row r="9402" spans="1:14" hidden="1">
      <c r="A9402" t="s">
        <v>1</v>
      </c>
      <c r="B9402">
        <v>2007</v>
      </c>
      <c r="C9402" t="s">
        <v>6</v>
      </c>
      <c r="D9402" t="s">
        <v>9</v>
      </c>
      <c r="E9402" t="s">
        <v>81</v>
      </c>
      <c r="F9402" t="s">
        <v>81</v>
      </c>
      <c r="G9402">
        <v>18</v>
      </c>
      <c r="H9402" t="s">
        <v>25</v>
      </c>
      <c r="I9402">
        <v>2011</v>
      </c>
      <c r="J9402" t="s">
        <v>91</v>
      </c>
      <c r="K9402" t="s">
        <v>3731</v>
      </c>
      <c r="L9402">
        <v>325.17671446821089</v>
      </c>
      <c r="M9402" s="10" t="str">
        <f>Data[[#This Row],[schedule]]&amp;" | "&amp;Data[[#This Row],[section]]</f>
        <v>SCHEDULE 19: REPORT ON DEMAND FORECASTS | 19a: Passenger terminal demand</v>
      </c>
      <c r="N9402" s="10" t="str">
        <f t="shared" si="149"/>
        <v>SCHEDULE 19: REPORT ON DEMAND FORECASTS | 19a: Passenger terminal demand | Number of passengers during year:Inbound passengers:International</v>
      </c>
    </row>
    <row r="9403" spans="1:14" hidden="1">
      <c r="A9403" t="s">
        <v>1</v>
      </c>
      <c r="B9403">
        <v>2007</v>
      </c>
      <c r="C9403" t="s">
        <v>6</v>
      </c>
      <c r="D9403" t="s">
        <v>9</v>
      </c>
      <c r="E9403" t="s">
        <v>81</v>
      </c>
      <c r="F9403" t="s">
        <v>81</v>
      </c>
      <c r="G9403">
        <v>18</v>
      </c>
      <c r="H9403" t="s">
        <v>25</v>
      </c>
      <c r="I9403">
        <v>2012</v>
      </c>
      <c r="J9403" t="s">
        <v>91</v>
      </c>
      <c r="K9403" t="s">
        <v>3732</v>
      </c>
      <c r="L9403">
        <v>341.43555019162147</v>
      </c>
      <c r="M9403" s="10" t="str">
        <f>Data[[#This Row],[schedule]]&amp;" | "&amp;Data[[#This Row],[section]]</f>
        <v>SCHEDULE 19: REPORT ON DEMAND FORECASTS | 19a: Passenger terminal demand</v>
      </c>
      <c r="N9403" s="10" t="str">
        <f t="shared" si="149"/>
        <v>SCHEDULE 19: REPORT ON DEMAND FORECASTS | 19a: Passenger terminal demand | Number of passengers during year:Inbound passengers:International</v>
      </c>
    </row>
    <row r="9404" spans="1:14" hidden="1">
      <c r="A9404" t="s">
        <v>1</v>
      </c>
      <c r="B9404">
        <v>2007</v>
      </c>
      <c r="C9404" t="s">
        <v>6</v>
      </c>
      <c r="D9404" t="s">
        <v>9</v>
      </c>
      <c r="E9404" t="s">
        <v>81</v>
      </c>
      <c r="F9404" t="s">
        <v>81</v>
      </c>
      <c r="G9404">
        <v>18</v>
      </c>
      <c r="H9404" t="s">
        <v>25</v>
      </c>
      <c r="I9404">
        <v>2013</v>
      </c>
      <c r="J9404" t="s">
        <v>91</v>
      </c>
      <c r="K9404" t="s">
        <v>3733</v>
      </c>
      <c r="L9404">
        <v>358.50732770120248</v>
      </c>
      <c r="M9404" s="10" t="str">
        <f>Data[[#This Row],[schedule]]&amp;" | "&amp;Data[[#This Row],[section]]</f>
        <v>SCHEDULE 19: REPORT ON DEMAND FORECASTS | 19a: Passenger terminal demand</v>
      </c>
      <c r="N9404" s="10" t="str">
        <f t="shared" si="149"/>
        <v>SCHEDULE 19: REPORT ON DEMAND FORECASTS | 19a: Passenger terminal demand | Number of passengers during year:Inbound passengers:International</v>
      </c>
    </row>
    <row r="9405" spans="1:14" hidden="1">
      <c r="A9405" t="s">
        <v>1</v>
      </c>
      <c r="B9405">
        <v>2007</v>
      </c>
      <c r="C9405" t="s">
        <v>6</v>
      </c>
      <c r="D9405" t="s">
        <v>9</v>
      </c>
      <c r="E9405" t="s">
        <v>81</v>
      </c>
      <c r="F9405" t="s">
        <v>81</v>
      </c>
      <c r="G9405">
        <v>18</v>
      </c>
      <c r="H9405" t="s">
        <v>25</v>
      </c>
      <c r="I9405">
        <v>2014</v>
      </c>
      <c r="J9405" t="s">
        <v>91</v>
      </c>
      <c r="K9405" t="s">
        <v>3734</v>
      </c>
      <c r="L9405">
        <v>376.4326940862627</v>
      </c>
      <c r="M9405" s="10" t="str">
        <f>Data[[#This Row],[schedule]]&amp;" | "&amp;Data[[#This Row],[section]]</f>
        <v>SCHEDULE 19: REPORT ON DEMAND FORECASTS | 19a: Passenger terminal demand</v>
      </c>
      <c r="N9405" s="10" t="str">
        <f t="shared" si="149"/>
        <v>SCHEDULE 19: REPORT ON DEMAND FORECASTS | 19a: Passenger terminal demand | Number of passengers during year:Inbound passengers:International</v>
      </c>
    </row>
    <row r="9406" spans="1:14" hidden="1">
      <c r="A9406" t="s">
        <v>1</v>
      </c>
      <c r="B9406">
        <v>2007</v>
      </c>
      <c r="C9406" t="s">
        <v>6</v>
      </c>
      <c r="D9406" t="s">
        <v>9</v>
      </c>
      <c r="E9406" t="s">
        <v>81</v>
      </c>
      <c r="F9406" t="s">
        <v>81</v>
      </c>
      <c r="G9406">
        <v>18</v>
      </c>
      <c r="H9406" t="s">
        <v>25</v>
      </c>
      <c r="I9406">
        <v>2015</v>
      </c>
      <c r="J9406" t="s">
        <v>91</v>
      </c>
      <c r="K9406" t="s">
        <v>3735</v>
      </c>
      <c r="L9406">
        <v>395.25432879057593</v>
      </c>
      <c r="M9406" s="10" t="str">
        <f>Data[[#This Row],[schedule]]&amp;" | "&amp;Data[[#This Row],[section]]</f>
        <v>SCHEDULE 19: REPORT ON DEMAND FORECASTS | 19a: Passenger terminal demand</v>
      </c>
      <c r="N9406" s="10" t="str">
        <f t="shared" si="149"/>
        <v>SCHEDULE 19: REPORT ON DEMAND FORECASTS | 19a: Passenger terminal demand | Number of passengers during year:Inbound passengers:International</v>
      </c>
    </row>
    <row r="9407" spans="1:14" hidden="1">
      <c r="A9407" t="s">
        <v>1</v>
      </c>
      <c r="B9407">
        <v>2007</v>
      </c>
      <c r="C9407" t="s">
        <v>6</v>
      </c>
      <c r="D9407" t="s">
        <v>9</v>
      </c>
      <c r="E9407" t="s">
        <v>81</v>
      </c>
      <c r="F9407" t="s">
        <v>81</v>
      </c>
      <c r="G9407">
        <v>18</v>
      </c>
      <c r="H9407" t="s">
        <v>25</v>
      </c>
      <c r="I9407">
        <v>2016</v>
      </c>
      <c r="J9407" t="s">
        <v>91</v>
      </c>
      <c r="K9407" t="s">
        <v>3736</v>
      </c>
      <c r="L9407">
        <v>415.01704523010471</v>
      </c>
      <c r="M9407" s="10" t="str">
        <f>Data[[#This Row],[schedule]]&amp;" | "&amp;Data[[#This Row],[section]]</f>
        <v>SCHEDULE 19: REPORT ON DEMAND FORECASTS | 19a: Passenger terminal demand</v>
      </c>
      <c r="N9407" s="10" t="str">
        <f t="shared" si="149"/>
        <v>SCHEDULE 19: REPORT ON DEMAND FORECASTS | 19a: Passenger terminal demand | Number of passengers during year:Inbound passengers:International</v>
      </c>
    </row>
    <row r="9408" spans="1:14" hidden="1">
      <c r="A9408" t="s">
        <v>1</v>
      </c>
      <c r="B9408">
        <v>2007</v>
      </c>
      <c r="C9408" t="s">
        <v>6</v>
      </c>
      <c r="D9408" t="s">
        <v>9</v>
      </c>
      <c r="E9408" t="s">
        <v>81</v>
      </c>
      <c r="F9408" t="s">
        <v>81</v>
      </c>
      <c r="G9408">
        <v>18</v>
      </c>
      <c r="H9408" t="s">
        <v>25</v>
      </c>
      <c r="I9408">
        <v>2017</v>
      </c>
      <c r="J9408" t="s">
        <v>91</v>
      </c>
      <c r="K9408" t="s">
        <v>3737</v>
      </c>
      <c r="L9408">
        <v>435.76789749160992</v>
      </c>
      <c r="M9408" s="10" t="str">
        <f>Data[[#This Row],[schedule]]&amp;" | "&amp;Data[[#This Row],[section]]</f>
        <v>SCHEDULE 19: REPORT ON DEMAND FORECASTS | 19a: Passenger terminal demand</v>
      </c>
      <c r="N9408" s="10" t="str">
        <f t="shared" si="149"/>
        <v>SCHEDULE 19: REPORT ON DEMAND FORECASTS | 19a: Passenger terminal demand | Number of passengers during year:Inbound passengers:International</v>
      </c>
    </row>
    <row r="9409" spans="1:14" hidden="1">
      <c r="A9409" t="s">
        <v>1</v>
      </c>
      <c r="B9409">
        <v>2007</v>
      </c>
      <c r="C9409" t="s">
        <v>6</v>
      </c>
      <c r="D9409" t="s">
        <v>9</v>
      </c>
      <c r="E9409" t="s">
        <v>81</v>
      </c>
      <c r="F9409" t="s">
        <v>81</v>
      </c>
      <c r="G9409">
        <v>19</v>
      </c>
      <c r="H9409" t="s">
        <v>26</v>
      </c>
      <c r="I9409">
        <v>2008</v>
      </c>
      <c r="J9409" t="s">
        <v>91</v>
      </c>
      <c r="K9409" t="s">
        <v>3738</v>
      </c>
      <c r="L9409">
        <v>2324.1123077500001</v>
      </c>
      <c r="M9409" s="10" t="str">
        <f>Data[[#This Row],[schedule]]&amp;" | "&amp;Data[[#This Row],[section]]</f>
        <v>SCHEDULE 19: REPORT ON DEMAND FORECASTS | 19a: Passenger terminal demand</v>
      </c>
      <c r="N9409" s="10" t="str">
        <f t="shared" si="149"/>
        <v>SCHEDULE 19: REPORT ON DEMAND FORECASTS | 19a: Passenger terminal demand | Number of passengers during year:Inbound passengers:Total</v>
      </c>
    </row>
    <row r="9410" spans="1:14" hidden="1">
      <c r="A9410" t="s">
        <v>1</v>
      </c>
      <c r="B9410">
        <v>2007</v>
      </c>
      <c r="C9410" t="s">
        <v>6</v>
      </c>
      <c r="D9410" t="s">
        <v>9</v>
      </c>
      <c r="E9410" t="s">
        <v>81</v>
      </c>
      <c r="F9410" t="s">
        <v>81</v>
      </c>
      <c r="G9410">
        <v>19</v>
      </c>
      <c r="H9410" t="s">
        <v>26</v>
      </c>
      <c r="I9410">
        <v>2009</v>
      </c>
      <c r="J9410" t="s">
        <v>91</v>
      </c>
      <c r="K9410" t="s">
        <v>3739</v>
      </c>
      <c r="L9410">
        <v>2372.06840094375</v>
      </c>
      <c r="M9410" s="10" t="str">
        <f>Data[[#This Row],[schedule]]&amp;" | "&amp;Data[[#This Row],[section]]</f>
        <v>SCHEDULE 19: REPORT ON DEMAND FORECASTS | 19a: Passenger terminal demand</v>
      </c>
      <c r="N9410" s="10" t="str">
        <f t="shared" si="149"/>
        <v>SCHEDULE 19: REPORT ON DEMAND FORECASTS | 19a: Passenger terminal demand | Number of passengers during year:Inbound passengers:Total</v>
      </c>
    </row>
    <row r="9411" spans="1:14" hidden="1">
      <c r="A9411" t="s">
        <v>1</v>
      </c>
      <c r="B9411">
        <v>2007</v>
      </c>
      <c r="C9411" t="s">
        <v>6</v>
      </c>
      <c r="D9411" t="s">
        <v>9</v>
      </c>
      <c r="E9411" t="s">
        <v>81</v>
      </c>
      <c r="F9411" t="s">
        <v>81</v>
      </c>
      <c r="G9411">
        <v>19</v>
      </c>
      <c r="H9411" t="s">
        <v>26</v>
      </c>
      <c r="I9411">
        <v>2010</v>
      </c>
      <c r="J9411" t="s">
        <v>91</v>
      </c>
      <c r="K9411" t="s">
        <v>3740</v>
      </c>
      <c r="L9411">
        <v>2421.0204621773428</v>
      </c>
      <c r="M9411" s="10" t="str">
        <f>Data[[#This Row],[schedule]]&amp;" | "&amp;Data[[#This Row],[section]]</f>
        <v>SCHEDULE 19: REPORT ON DEMAND FORECASTS | 19a: Passenger terminal demand</v>
      </c>
      <c r="N9411" s="10" t="str">
        <f t="shared" si="149"/>
        <v>SCHEDULE 19: REPORT ON DEMAND FORECASTS | 19a: Passenger terminal demand | Number of passengers during year:Inbound passengers:Total</v>
      </c>
    </row>
    <row r="9412" spans="1:14" hidden="1">
      <c r="A9412" t="s">
        <v>1</v>
      </c>
      <c r="B9412">
        <v>2007</v>
      </c>
      <c r="C9412" t="s">
        <v>6</v>
      </c>
      <c r="D9412" t="s">
        <v>9</v>
      </c>
      <c r="E9412" t="s">
        <v>81</v>
      </c>
      <c r="F9412" t="s">
        <v>81</v>
      </c>
      <c r="G9412">
        <v>19</v>
      </c>
      <c r="H9412" t="s">
        <v>26</v>
      </c>
      <c r="I9412">
        <v>2011</v>
      </c>
      <c r="J9412" t="s">
        <v>91</v>
      </c>
      <c r="K9412" t="s">
        <v>3741</v>
      </c>
      <c r="L9412">
        <v>2499.8449182230111</v>
      </c>
      <c r="M9412" s="10" t="str">
        <f>Data[[#This Row],[schedule]]&amp;" | "&amp;Data[[#This Row],[section]]</f>
        <v>SCHEDULE 19: REPORT ON DEMAND FORECASTS | 19a: Passenger terminal demand</v>
      </c>
      <c r="N9412" s="10" t="str">
        <f t="shared" si="149"/>
        <v>SCHEDULE 19: REPORT ON DEMAND FORECASTS | 19a: Passenger terminal demand | Number of passengers during year:Inbound passengers:Total</v>
      </c>
    </row>
    <row r="9413" spans="1:14" hidden="1">
      <c r="A9413" t="s">
        <v>1</v>
      </c>
      <c r="B9413">
        <v>2007</v>
      </c>
      <c r="C9413" t="s">
        <v>6</v>
      </c>
      <c r="D9413" t="s">
        <v>9</v>
      </c>
      <c r="E9413" t="s">
        <v>81</v>
      </c>
      <c r="F9413" t="s">
        <v>81</v>
      </c>
      <c r="G9413">
        <v>19</v>
      </c>
      <c r="H9413" t="s">
        <v>26</v>
      </c>
      <c r="I9413">
        <v>2012</v>
      </c>
      <c r="J9413" t="s">
        <v>91</v>
      </c>
      <c r="K9413" t="s">
        <v>3742</v>
      </c>
      <c r="L9413">
        <v>2581.343800059065</v>
      </c>
      <c r="M9413" s="10" t="str">
        <f>Data[[#This Row],[schedule]]&amp;" | "&amp;Data[[#This Row],[section]]</f>
        <v>SCHEDULE 19: REPORT ON DEMAND FORECASTS | 19a: Passenger terminal demand</v>
      </c>
      <c r="N9413" s="10" t="str">
        <f t="shared" si="149"/>
        <v>SCHEDULE 19: REPORT ON DEMAND FORECASTS | 19a: Passenger terminal demand | Number of passengers during year:Inbound passengers:Total</v>
      </c>
    </row>
    <row r="9414" spans="1:14" hidden="1">
      <c r="A9414" t="s">
        <v>1</v>
      </c>
      <c r="B9414">
        <v>2007</v>
      </c>
      <c r="C9414" t="s">
        <v>6</v>
      </c>
      <c r="D9414" t="s">
        <v>9</v>
      </c>
      <c r="E9414" t="s">
        <v>81</v>
      </c>
      <c r="F9414" t="s">
        <v>81</v>
      </c>
      <c r="G9414">
        <v>19</v>
      </c>
      <c r="H9414" t="s">
        <v>26</v>
      </c>
      <c r="I9414">
        <v>2013</v>
      </c>
      <c r="J9414" t="s">
        <v>91</v>
      </c>
      <c r="K9414" t="s">
        <v>3743</v>
      </c>
      <c r="L9414">
        <v>2665.6128250646698</v>
      </c>
      <c r="M9414" s="10" t="str">
        <f>Data[[#This Row],[schedule]]&amp;" | "&amp;Data[[#This Row],[section]]</f>
        <v>SCHEDULE 19: REPORT ON DEMAND FORECASTS | 19a: Passenger terminal demand</v>
      </c>
      <c r="N9414" s="10" t="str">
        <f t="shared" si="149"/>
        <v>SCHEDULE 19: REPORT ON DEMAND FORECASTS | 19a: Passenger terminal demand | Number of passengers during year:Inbound passengers:Total</v>
      </c>
    </row>
    <row r="9415" spans="1:14" hidden="1">
      <c r="A9415" t="s">
        <v>1</v>
      </c>
      <c r="B9415">
        <v>2007</v>
      </c>
      <c r="C9415" t="s">
        <v>6</v>
      </c>
      <c r="D9415" t="s">
        <v>9</v>
      </c>
      <c r="E9415" t="s">
        <v>81</v>
      </c>
      <c r="F9415" t="s">
        <v>81</v>
      </c>
      <c r="G9415">
        <v>19</v>
      </c>
      <c r="H9415" t="s">
        <v>26</v>
      </c>
      <c r="I9415">
        <v>2014</v>
      </c>
      <c r="J9415" t="s">
        <v>91</v>
      </c>
      <c r="K9415" t="s">
        <v>3744</v>
      </c>
      <c r="L9415">
        <v>2752.7513563706339</v>
      </c>
      <c r="M9415" s="10" t="str">
        <f>Data[[#This Row],[schedule]]&amp;" | "&amp;Data[[#This Row],[section]]</f>
        <v>SCHEDULE 19: REPORT ON DEMAND FORECASTS | 19a: Passenger terminal demand</v>
      </c>
      <c r="N9415" s="10" t="str">
        <f t="shared" si="149"/>
        <v>SCHEDULE 19: REPORT ON DEMAND FORECASTS | 19a: Passenger terminal demand | Number of passengers during year:Inbound passengers:Total</v>
      </c>
    </row>
    <row r="9416" spans="1:14" hidden="1">
      <c r="A9416" t="s">
        <v>1</v>
      </c>
      <c r="B9416">
        <v>2007</v>
      </c>
      <c r="C9416" t="s">
        <v>6</v>
      </c>
      <c r="D9416" t="s">
        <v>9</v>
      </c>
      <c r="E9416" t="s">
        <v>81</v>
      </c>
      <c r="F9416" t="s">
        <v>81</v>
      </c>
      <c r="G9416">
        <v>19</v>
      </c>
      <c r="H9416" t="s">
        <v>26</v>
      </c>
      <c r="I9416">
        <v>2015</v>
      </c>
      <c r="J9416" t="s">
        <v>91</v>
      </c>
      <c r="K9416" t="s">
        <v>3745</v>
      </c>
      <c r="L9416">
        <v>2842.8625509434792</v>
      </c>
      <c r="M9416" s="10" t="str">
        <f>Data[[#This Row],[schedule]]&amp;" | "&amp;Data[[#This Row],[section]]</f>
        <v>SCHEDULE 19: REPORT ON DEMAND FORECASTS | 19a: Passenger terminal demand</v>
      </c>
      <c r="N9416" s="10" t="str">
        <f t="shared" si="149"/>
        <v>SCHEDULE 19: REPORT ON DEMAND FORECASTS | 19a: Passenger terminal demand | Number of passengers during year:Inbound passengers:Total</v>
      </c>
    </row>
    <row r="9417" spans="1:14" hidden="1">
      <c r="A9417" t="s">
        <v>1</v>
      </c>
      <c r="B9417">
        <v>2007</v>
      </c>
      <c r="C9417" t="s">
        <v>6</v>
      </c>
      <c r="D9417" t="s">
        <v>9</v>
      </c>
      <c r="E9417" t="s">
        <v>81</v>
      </c>
      <c r="F9417" t="s">
        <v>81</v>
      </c>
      <c r="G9417">
        <v>19</v>
      </c>
      <c r="H9417" t="s">
        <v>26</v>
      </c>
      <c r="I9417">
        <v>2016</v>
      </c>
      <c r="J9417" t="s">
        <v>91</v>
      </c>
      <c r="K9417" t="s">
        <v>3746</v>
      </c>
      <c r="L9417">
        <v>2936.053514047594</v>
      </c>
      <c r="M9417" s="10" t="str">
        <f>Data[[#This Row],[schedule]]&amp;" | "&amp;Data[[#This Row],[section]]</f>
        <v>SCHEDULE 19: REPORT ON DEMAND FORECASTS | 19a: Passenger terminal demand</v>
      </c>
      <c r="N9417" s="10" t="str">
        <f t="shared" si="149"/>
        <v>SCHEDULE 19: REPORT ON DEMAND FORECASTS | 19a: Passenger terminal demand | Number of passengers during year:Inbound passengers:Total</v>
      </c>
    </row>
    <row r="9418" spans="1:14" hidden="1">
      <c r="A9418" t="s">
        <v>1</v>
      </c>
      <c r="B9418">
        <v>2007</v>
      </c>
      <c r="C9418" t="s">
        <v>6</v>
      </c>
      <c r="D9418" t="s">
        <v>9</v>
      </c>
      <c r="E9418" t="s">
        <v>81</v>
      </c>
      <c r="F9418" t="s">
        <v>81</v>
      </c>
      <c r="G9418">
        <v>19</v>
      </c>
      <c r="H9418" t="s">
        <v>26</v>
      </c>
      <c r="I9418">
        <v>2017</v>
      </c>
      <c r="J9418" t="s">
        <v>91</v>
      </c>
      <c r="K9418" t="s">
        <v>3747</v>
      </c>
      <c r="L9418">
        <v>3032.4354603736242</v>
      </c>
      <c r="M9418" s="10" t="str">
        <f>Data[[#This Row],[schedule]]&amp;" | "&amp;Data[[#This Row],[section]]</f>
        <v>SCHEDULE 19: REPORT ON DEMAND FORECASTS | 19a: Passenger terminal demand</v>
      </c>
      <c r="N9418" s="10" t="str">
        <f t="shared" si="149"/>
        <v>SCHEDULE 19: REPORT ON DEMAND FORECASTS | 19a: Passenger terminal demand | Number of passengers during year:Inbound passengers:Total</v>
      </c>
    </row>
    <row r="9419" spans="1:14" hidden="1">
      <c r="A9419" t="s">
        <v>1</v>
      </c>
      <c r="B9419">
        <v>2007</v>
      </c>
      <c r="C9419" t="s">
        <v>6</v>
      </c>
      <c r="D9419" t="s">
        <v>9</v>
      </c>
      <c r="E9419" t="s">
        <v>81</v>
      </c>
      <c r="F9419" t="s">
        <v>81</v>
      </c>
      <c r="G9419">
        <v>21</v>
      </c>
      <c r="H9419" t="s">
        <v>27</v>
      </c>
      <c r="I9419">
        <v>2008</v>
      </c>
      <c r="J9419" t="s">
        <v>91</v>
      </c>
      <c r="K9419" t="s">
        <v>3718</v>
      </c>
      <c r="L9419">
        <v>2029.3429000000001</v>
      </c>
      <c r="M9419" s="10" t="str">
        <f>Data[[#This Row],[schedule]]&amp;" | "&amp;Data[[#This Row],[section]]</f>
        <v>SCHEDULE 19: REPORT ON DEMAND FORECASTS | 19a: Passenger terminal demand</v>
      </c>
      <c r="N9419" s="10" t="str">
        <f t="shared" si="149"/>
        <v>SCHEDULE 19: REPORT ON DEMAND FORECASTS | 19a: Passenger terminal demand | Number of passengers during year:Outbound passengers:Domestic</v>
      </c>
    </row>
    <row r="9420" spans="1:14" hidden="1">
      <c r="A9420" t="s">
        <v>1</v>
      </c>
      <c r="B9420">
        <v>2007</v>
      </c>
      <c r="C9420" t="s">
        <v>6</v>
      </c>
      <c r="D9420" t="s">
        <v>9</v>
      </c>
      <c r="E9420" t="s">
        <v>81</v>
      </c>
      <c r="F9420" t="s">
        <v>81</v>
      </c>
      <c r="G9420">
        <v>21</v>
      </c>
      <c r="H9420" t="s">
        <v>27</v>
      </c>
      <c r="I9420">
        <v>2009</v>
      </c>
      <c r="J9420" t="s">
        <v>91</v>
      </c>
      <c r="K9420" t="s">
        <v>3719</v>
      </c>
      <c r="L9420">
        <v>2069.9297580000002</v>
      </c>
      <c r="M9420" s="10" t="str">
        <f>Data[[#This Row],[schedule]]&amp;" | "&amp;Data[[#This Row],[section]]</f>
        <v>SCHEDULE 19: REPORT ON DEMAND FORECASTS | 19a: Passenger terminal demand</v>
      </c>
      <c r="N9420" s="10" t="str">
        <f t="shared" si="149"/>
        <v>SCHEDULE 19: REPORT ON DEMAND FORECASTS | 19a: Passenger terminal demand | Number of passengers during year:Outbound passengers:Domestic</v>
      </c>
    </row>
    <row r="9421" spans="1:14" hidden="1">
      <c r="A9421" t="s">
        <v>1</v>
      </c>
      <c r="B9421">
        <v>2007</v>
      </c>
      <c r="C9421" t="s">
        <v>6</v>
      </c>
      <c r="D9421" t="s">
        <v>9</v>
      </c>
      <c r="E9421" t="s">
        <v>81</v>
      </c>
      <c r="F9421" t="s">
        <v>81</v>
      </c>
      <c r="G9421">
        <v>21</v>
      </c>
      <c r="H9421" t="s">
        <v>27</v>
      </c>
      <c r="I9421">
        <v>2010</v>
      </c>
      <c r="J9421" t="s">
        <v>91</v>
      </c>
      <c r="K9421" t="s">
        <v>3720</v>
      </c>
      <c r="L9421">
        <v>2111.32835316</v>
      </c>
      <c r="M9421" s="10" t="str">
        <f>Data[[#This Row],[schedule]]&amp;" | "&amp;Data[[#This Row],[section]]</f>
        <v>SCHEDULE 19: REPORT ON DEMAND FORECASTS | 19a: Passenger terminal demand</v>
      </c>
      <c r="N9421" s="10" t="str">
        <f t="shared" si="149"/>
        <v>SCHEDULE 19: REPORT ON DEMAND FORECASTS | 19a: Passenger terminal demand | Number of passengers during year:Outbound passengers:Domestic</v>
      </c>
    </row>
    <row r="9422" spans="1:14" hidden="1">
      <c r="A9422" t="s">
        <v>1</v>
      </c>
      <c r="B9422">
        <v>2007</v>
      </c>
      <c r="C9422" t="s">
        <v>6</v>
      </c>
      <c r="D9422" t="s">
        <v>9</v>
      </c>
      <c r="E9422" t="s">
        <v>81</v>
      </c>
      <c r="F9422" t="s">
        <v>81</v>
      </c>
      <c r="G9422">
        <v>21</v>
      </c>
      <c r="H9422" t="s">
        <v>27</v>
      </c>
      <c r="I9422">
        <v>2011</v>
      </c>
      <c r="J9422" t="s">
        <v>91</v>
      </c>
      <c r="K9422" t="s">
        <v>3721</v>
      </c>
      <c r="L9422">
        <v>2174.6682037547998</v>
      </c>
      <c r="M9422" s="10" t="str">
        <f>Data[[#This Row],[schedule]]&amp;" | "&amp;Data[[#This Row],[section]]</f>
        <v>SCHEDULE 19: REPORT ON DEMAND FORECASTS | 19a: Passenger terminal demand</v>
      </c>
      <c r="N9422" s="10" t="str">
        <f t="shared" si="149"/>
        <v>SCHEDULE 19: REPORT ON DEMAND FORECASTS | 19a: Passenger terminal demand | Number of passengers during year:Outbound passengers:Domestic</v>
      </c>
    </row>
    <row r="9423" spans="1:14" hidden="1">
      <c r="A9423" t="s">
        <v>1</v>
      </c>
      <c r="B9423">
        <v>2007</v>
      </c>
      <c r="C9423" t="s">
        <v>6</v>
      </c>
      <c r="D9423" t="s">
        <v>9</v>
      </c>
      <c r="E9423" t="s">
        <v>81</v>
      </c>
      <c r="F9423" t="s">
        <v>81</v>
      </c>
      <c r="G9423">
        <v>21</v>
      </c>
      <c r="H9423" t="s">
        <v>27</v>
      </c>
      <c r="I9423">
        <v>2012</v>
      </c>
      <c r="J9423" t="s">
        <v>91</v>
      </c>
      <c r="K9423" t="s">
        <v>3722</v>
      </c>
      <c r="L9423">
        <v>2239.9082498674438</v>
      </c>
      <c r="M9423" s="10" t="str">
        <f>Data[[#This Row],[schedule]]&amp;" | "&amp;Data[[#This Row],[section]]</f>
        <v>SCHEDULE 19: REPORT ON DEMAND FORECASTS | 19a: Passenger terminal demand</v>
      </c>
      <c r="N9423" s="10" t="str">
        <f t="shared" si="149"/>
        <v>SCHEDULE 19: REPORT ON DEMAND FORECASTS | 19a: Passenger terminal demand | Number of passengers during year:Outbound passengers:Domestic</v>
      </c>
    </row>
    <row r="9424" spans="1:14" hidden="1">
      <c r="A9424" t="s">
        <v>1</v>
      </c>
      <c r="B9424">
        <v>2007</v>
      </c>
      <c r="C9424" t="s">
        <v>6</v>
      </c>
      <c r="D9424" t="s">
        <v>9</v>
      </c>
      <c r="E9424" t="s">
        <v>81</v>
      </c>
      <c r="F9424" t="s">
        <v>81</v>
      </c>
      <c r="G9424">
        <v>21</v>
      </c>
      <c r="H9424" t="s">
        <v>27</v>
      </c>
      <c r="I9424">
        <v>2013</v>
      </c>
      <c r="J9424" t="s">
        <v>91</v>
      </c>
      <c r="K9424" t="s">
        <v>3723</v>
      </c>
      <c r="L9424">
        <v>2307.1054973634668</v>
      </c>
      <c r="M9424" s="10" t="str">
        <f>Data[[#This Row],[schedule]]&amp;" | "&amp;Data[[#This Row],[section]]</f>
        <v>SCHEDULE 19: REPORT ON DEMAND FORECASTS | 19a: Passenger terminal demand</v>
      </c>
      <c r="N9424" s="10" t="str">
        <f t="shared" si="149"/>
        <v>SCHEDULE 19: REPORT ON DEMAND FORECASTS | 19a: Passenger terminal demand | Number of passengers during year:Outbound passengers:Domestic</v>
      </c>
    </row>
    <row r="9425" spans="1:14" hidden="1">
      <c r="A9425" t="s">
        <v>1</v>
      </c>
      <c r="B9425">
        <v>2007</v>
      </c>
      <c r="C9425" t="s">
        <v>6</v>
      </c>
      <c r="D9425" t="s">
        <v>9</v>
      </c>
      <c r="E9425" t="s">
        <v>81</v>
      </c>
      <c r="F9425" t="s">
        <v>81</v>
      </c>
      <c r="G9425">
        <v>21</v>
      </c>
      <c r="H9425" t="s">
        <v>27</v>
      </c>
      <c r="I9425">
        <v>2014</v>
      </c>
      <c r="J9425" t="s">
        <v>91</v>
      </c>
      <c r="K9425" t="s">
        <v>3724</v>
      </c>
      <c r="L9425">
        <v>2376.3186622843709</v>
      </c>
      <c r="M9425" s="10" t="str">
        <f>Data[[#This Row],[schedule]]&amp;" | "&amp;Data[[#This Row],[section]]</f>
        <v>SCHEDULE 19: REPORT ON DEMAND FORECASTS | 19a: Passenger terminal demand</v>
      </c>
      <c r="N9425" s="10" t="str">
        <f t="shared" si="149"/>
        <v>SCHEDULE 19: REPORT ON DEMAND FORECASTS | 19a: Passenger terminal demand | Number of passengers during year:Outbound passengers:Domestic</v>
      </c>
    </row>
    <row r="9426" spans="1:14" hidden="1">
      <c r="A9426" t="s">
        <v>1</v>
      </c>
      <c r="B9426">
        <v>2007</v>
      </c>
      <c r="C9426" t="s">
        <v>6</v>
      </c>
      <c r="D9426" t="s">
        <v>9</v>
      </c>
      <c r="E9426" t="s">
        <v>81</v>
      </c>
      <c r="F9426" t="s">
        <v>81</v>
      </c>
      <c r="G9426">
        <v>21</v>
      </c>
      <c r="H9426" t="s">
        <v>27</v>
      </c>
      <c r="I9426">
        <v>2015</v>
      </c>
      <c r="J9426" t="s">
        <v>91</v>
      </c>
      <c r="K9426" t="s">
        <v>3725</v>
      </c>
      <c r="L9426">
        <v>2447.6082221529032</v>
      </c>
      <c r="M9426" s="10" t="str">
        <f>Data[[#This Row],[schedule]]&amp;" | "&amp;Data[[#This Row],[section]]</f>
        <v>SCHEDULE 19: REPORT ON DEMAND FORECASTS | 19a: Passenger terminal demand</v>
      </c>
      <c r="N9426" s="10" t="str">
        <f t="shared" si="149"/>
        <v>SCHEDULE 19: REPORT ON DEMAND FORECASTS | 19a: Passenger terminal demand | Number of passengers during year:Outbound passengers:Domestic</v>
      </c>
    </row>
    <row r="9427" spans="1:14" hidden="1">
      <c r="A9427" t="s">
        <v>1</v>
      </c>
      <c r="B9427">
        <v>2007</v>
      </c>
      <c r="C9427" t="s">
        <v>6</v>
      </c>
      <c r="D9427" t="s">
        <v>9</v>
      </c>
      <c r="E9427" t="s">
        <v>81</v>
      </c>
      <c r="F9427" t="s">
        <v>81</v>
      </c>
      <c r="G9427">
        <v>21</v>
      </c>
      <c r="H9427" t="s">
        <v>27</v>
      </c>
      <c r="I9427">
        <v>2016</v>
      </c>
      <c r="J9427" t="s">
        <v>91</v>
      </c>
      <c r="K9427" t="s">
        <v>3726</v>
      </c>
      <c r="L9427">
        <v>2521.03646881749</v>
      </c>
      <c r="M9427" s="10" t="str">
        <f>Data[[#This Row],[schedule]]&amp;" | "&amp;Data[[#This Row],[section]]</f>
        <v>SCHEDULE 19: REPORT ON DEMAND FORECASTS | 19a: Passenger terminal demand</v>
      </c>
      <c r="N9427" s="10" t="str">
        <f t="shared" si="149"/>
        <v>SCHEDULE 19: REPORT ON DEMAND FORECASTS | 19a: Passenger terminal demand | Number of passengers during year:Outbound passengers:Domestic</v>
      </c>
    </row>
    <row r="9428" spans="1:14" hidden="1">
      <c r="A9428" t="s">
        <v>1</v>
      </c>
      <c r="B9428">
        <v>2007</v>
      </c>
      <c r="C9428" t="s">
        <v>6</v>
      </c>
      <c r="D9428" t="s">
        <v>9</v>
      </c>
      <c r="E9428" t="s">
        <v>81</v>
      </c>
      <c r="F9428" t="s">
        <v>81</v>
      </c>
      <c r="G9428">
        <v>21</v>
      </c>
      <c r="H9428" t="s">
        <v>27</v>
      </c>
      <c r="I9428">
        <v>2017</v>
      </c>
      <c r="J9428" t="s">
        <v>91</v>
      </c>
      <c r="K9428" t="s">
        <v>3727</v>
      </c>
      <c r="L9428">
        <v>2596.667562882014</v>
      </c>
      <c r="M9428" s="10" t="str">
        <f>Data[[#This Row],[schedule]]&amp;" | "&amp;Data[[#This Row],[section]]</f>
        <v>SCHEDULE 19: REPORT ON DEMAND FORECASTS | 19a: Passenger terminal demand</v>
      </c>
      <c r="N9428" s="10" t="str">
        <f t="shared" si="149"/>
        <v>SCHEDULE 19: REPORT ON DEMAND FORECASTS | 19a: Passenger terminal demand | Number of passengers during year:Outbound passengers:Domestic</v>
      </c>
    </row>
    <row r="9429" spans="1:14" hidden="1">
      <c r="A9429" t="s">
        <v>1</v>
      </c>
      <c r="B9429">
        <v>2007</v>
      </c>
      <c r="C9429" t="s">
        <v>6</v>
      </c>
      <c r="D9429" t="s">
        <v>9</v>
      </c>
      <c r="E9429" t="s">
        <v>81</v>
      </c>
      <c r="F9429" t="s">
        <v>81</v>
      </c>
      <c r="G9429">
        <v>22</v>
      </c>
      <c r="H9429" t="s">
        <v>28</v>
      </c>
      <c r="I9429">
        <v>2008</v>
      </c>
      <c r="J9429" t="s">
        <v>91</v>
      </c>
      <c r="K9429" t="s">
        <v>3728</v>
      </c>
      <c r="L9429">
        <v>294.76940775000003</v>
      </c>
      <c r="M9429" s="10" t="str">
        <f>Data[[#This Row],[schedule]]&amp;" | "&amp;Data[[#This Row],[section]]</f>
        <v>SCHEDULE 19: REPORT ON DEMAND FORECASTS | 19a: Passenger terminal demand</v>
      </c>
      <c r="N9429" s="10" t="str">
        <f t="shared" ref="N9429:N9492" si="150">SUBSTITUTE(SUBSTITUTE(SUBSTITUTE(C9429&amp;" | "&amp;D9429&amp;" | "&amp;E9429&amp;" | "&amp;F9429&amp;" | "&amp;H9429," |  |  | "," | ")," |  |  | "," | ")," |  | "," | ")</f>
        <v>SCHEDULE 19: REPORT ON DEMAND FORECASTS | 19a: Passenger terminal demand | Number of passengers during year:Outbound passengers:International</v>
      </c>
    </row>
    <row r="9430" spans="1:14" hidden="1">
      <c r="A9430" t="s">
        <v>1</v>
      </c>
      <c r="B9430">
        <v>2007</v>
      </c>
      <c r="C9430" t="s">
        <v>6</v>
      </c>
      <c r="D9430" t="s">
        <v>9</v>
      </c>
      <c r="E9430" t="s">
        <v>81</v>
      </c>
      <c r="F9430" t="s">
        <v>81</v>
      </c>
      <c r="G9430">
        <v>22</v>
      </c>
      <c r="H9430" t="s">
        <v>28</v>
      </c>
      <c r="I9430">
        <v>2009</v>
      </c>
      <c r="J9430" t="s">
        <v>91</v>
      </c>
      <c r="K9430" t="s">
        <v>3729</v>
      </c>
      <c r="L9430">
        <v>302.13864294375003</v>
      </c>
      <c r="M9430" s="10" t="str">
        <f>Data[[#This Row],[schedule]]&amp;" | "&amp;Data[[#This Row],[section]]</f>
        <v>SCHEDULE 19: REPORT ON DEMAND FORECASTS | 19a: Passenger terminal demand</v>
      </c>
      <c r="N9430" s="10" t="str">
        <f t="shared" si="150"/>
        <v>SCHEDULE 19: REPORT ON DEMAND FORECASTS | 19a: Passenger terminal demand | Number of passengers during year:Outbound passengers:International</v>
      </c>
    </row>
    <row r="9431" spans="1:14" hidden="1">
      <c r="A9431" t="s">
        <v>1</v>
      </c>
      <c r="B9431">
        <v>2007</v>
      </c>
      <c r="C9431" t="s">
        <v>6</v>
      </c>
      <c r="D9431" t="s">
        <v>9</v>
      </c>
      <c r="E9431" t="s">
        <v>81</v>
      </c>
      <c r="F9431" t="s">
        <v>81</v>
      </c>
      <c r="G9431">
        <v>22</v>
      </c>
      <c r="H9431" t="s">
        <v>28</v>
      </c>
      <c r="I9431">
        <v>2010</v>
      </c>
      <c r="J9431" t="s">
        <v>91</v>
      </c>
      <c r="K9431" t="s">
        <v>3730</v>
      </c>
      <c r="L9431">
        <v>309.69210901734368</v>
      </c>
      <c r="M9431" s="10" t="str">
        <f>Data[[#This Row],[schedule]]&amp;" | "&amp;Data[[#This Row],[section]]</f>
        <v>SCHEDULE 19: REPORT ON DEMAND FORECASTS | 19a: Passenger terminal demand</v>
      </c>
      <c r="N9431" s="10" t="str">
        <f t="shared" si="150"/>
        <v>SCHEDULE 19: REPORT ON DEMAND FORECASTS | 19a: Passenger terminal demand | Number of passengers during year:Outbound passengers:International</v>
      </c>
    </row>
    <row r="9432" spans="1:14" hidden="1">
      <c r="A9432" t="s">
        <v>1</v>
      </c>
      <c r="B9432">
        <v>2007</v>
      </c>
      <c r="C9432" t="s">
        <v>6</v>
      </c>
      <c r="D9432" t="s">
        <v>9</v>
      </c>
      <c r="E9432" t="s">
        <v>81</v>
      </c>
      <c r="F9432" t="s">
        <v>81</v>
      </c>
      <c r="G9432">
        <v>22</v>
      </c>
      <c r="H9432" t="s">
        <v>28</v>
      </c>
      <c r="I9432">
        <v>2011</v>
      </c>
      <c r="J9432" t="s">
        <v>91</v>
      </c>
      <c r="K9432" t="s">
        <v>3731</v>
      </c>
      <c r="L9432">
        <v>325.17671446821089</v>
      </c>
      <c r="M9432" s="10" t="str">
        <f>Data[[#This Row],[schedule]]&amp;" | "&amp;Data[[#This Row],[section]]</f>
        <v>SCHEDULE 19: REPORT ON DEMAND FORECASTS | 19a: Passenger terminal demand</v>
      </c>
      <c r="N9432" s="10" t="str">
        <f t="shared" si="150"/>
        <v>SCHEDULE 19: REPORT ON DEMAND FORECASTS | 19a: Passenger terminal demand | Number of passengers during year:Outbound passengers:International</v>
      </c>
    </row>
    <row r="9433" spans="1:14" hidden="1">
      <c r="A9433" t="s">
        <v>1</v>
      </c>
      <c r="B9433">
        <v>2007</v>
      </c>
      <c r="C9433" t="s">
        <v>6</v>
      </c>
      <c r="D9433" t="s">
        <v>9</v>
      </c>
      <c r="E9433" t="s">
        <v>81</v>
      </c>
      <c r="F9433" t="s">
        <v>81</v>
      </c>
      <c r="G9433">
        <v>22</v>
      </c>
      <c r="H9433" t="s">
        <v>28</v>
      </c>
      <c r="I9433">
        <v>2012</v>
      </c>
      <c r="J9433" t="s">
        <v>91</v>
      </c>
      <c r="K9433" t="s">
        <v>3732</v>
      </c>
      <c r="L9433">
        <v>341.43555019162147</v>
      </c>
      <c r="M9433" s="10" t="str">
        <f>Data[[#This Row],[schedule]]&amp;" | "&amp;Data[[#This Row],[section]]</f>
        <v>SCHEDULE 19: REPORT ON DEMAND FORECASTS | 19a: Passenger terminal demand</v>
      </c>
      <c r="N9433" s="10" t="str">
        <f t="shared" si="150"/>
        <v>SCHEDULE 19: REPORT ON DEMAND FORECASTS | 19a: Passenger terminal demand | Number of passengers during year:Outbound passengers:International</v>
      </c>
    </row>
    <row r="9434" spans="1:14" hidden="1">
      <c r="A9434" t="s">
        <v>1</v>
      </c>
      <c r="B9434">
        <v>2007</v>
      </c>
      <c r="C9434" t="s">
        <v>6</v>
      </c>
      <c r="D9434" t="s">
        <v>9</v>
      </c>
      <c r="E9434" t="s">
        <v>81</v>
      </c>
      <c r="F9434" t="s">
        <v>81</v>
      </c>
      <c r="G9434">
        <v>22</v>
      </c>
      <c r="H9434" t="s">
        <v>28</v>
      </c>
      <c r="I9434">
        <v>2013</v>
      </c>
      <c r="J9434" t="s">
        <v>91</v>
      </c>
      <c r="K9434" t="s">
        <v>3733</v>
      </c>
      <c r="L9434">
        <v>358.50732770120248</v>
      </c>
      <c r="M9434" s="10" t="str">
        <f>Data[[#This Row],[schedule]]&amp;" | "&amp;Data[[#This Row],[section]]</f>
        <v>SCHEDULE 19: REPORT ON DEMAND FORECASTS | 19a: Passenger terminal demand</v>
      </c>
      <c r="N9434" s="10" t="str">
        <f t="shared" si="150"/>
        <v>SCHEDULE 19: REPORT ON DEMAND FORECASTS | 19a: Passenger terminal demand | Number of passengers during year:Outbound passengers:International</v>
      </c>
    </row>
    <row r="9435" spans="1:14" hidden="1">
      <c r="A9435" t="s">
        <v>1</v>
      </c>
      <c r="B9435">
        <v>2007</v>
      </c>
      <c r="C9435" t="s">
        <v>6</v>
      </c>
      <c r="D9435" t="s">
        <v>9</v>
      </c>
      <c r="E9435" t="s">
        <v>81</v>
      </c>
      <c r="F9435" t="s">
        <v>81</v>
      </c>
      <c r="G9435">
        <v>22</v>
      </c>
      <c r="H9435" t="s">
        <v>28</v>
      </c>
      <c r="I9435">
        <v>2014</v>
      </c>
      <c r="J9435" t="s">
        <v>91</v>
      </c>
      <c r="K9435" t="s">
        <v>3734</v>
      </c>
      <c r="L9435">
        <v>376.4326940862627</v>
      </c>
      <c r="M9435" s="10" t="str">
        <f>Data[[#This Row],[schedule]]&amp;" | "&amp;Data[[#This Row],[section]]</f>
        <v>SCHEDULE 19: REPORT ON DEMAND FORECASTS | 19a: Passenger terminal demand</v>
      </c>
      <c r="N9435" s="10" t="str">
        <f t="shared" si="150"/>
        <v>SCHEDULE 19: REPORT ON DEMAND FORECASTS | 19a: Passenger terminal demand | Number of passengers during year:Outbound passengers:International</v>
      </c>
    </row>
    <row r="9436" spans="1:14" hidden="1">
      <c r="A9436" t="s">
        <v>1</v>
      </c>
      <c r="B9436">
        <v>2007</v>
      </c>
      <c r="C9436" t="s">
        <v>6</v>
      </c>
      <c r="D9436" t="s">
        <v>9</v>
      </c>
      <c r="E9436" t="s">
        <v>81</v>
      </c>
      <c r="F9436" t="s">
        <v>81</v>
      </c>
      <c r="G9436">
        <v>22</v>
      </c>
      <c r="H9436" t="s">
        <v>28</v>
      </c>
      <c r="I9436">
        <v>2015</v>
      </c>
      <c r="J9436" t="s">
        <v>91</v>
      </c>
      <c r="K9436" t="s">
        <v>3735</v>
      </c>
      <c r="L9436">
        <v>395.25432879057593</v>
      </c>
      <c r="M9436" s="10" t="str">
        <f>Data[[#This Row],[schedule]]&amp;" | "&amp;Data[[#This Row],[section]]</f>
        <v>SCHEDULE 19: REPORT ON DEMAND FORECASTS | 19a: Passenger terminal demand</v>
      </c>
      <c r="N9436" s="10" t="str">
        <f t="shared" si="150"/>
        <v>SCHEDULE 19: REPORT ON DEMAND FORECASTS | 19a: Passenger terminal demand | Number of passengers during year:Outbound passengers:International</v>
      </c>
    </row>
    <row r="9437" spans="1:14" hidden="1">
      <c r="A9437" t="s">
        <v>1</v>
      </c>
      <c r="B9437">
        <v>2007</v>
      </c>
      <c r="C9437" t="s">
        <v>6</v>
      </c>
      <c r="D9437" t="s">
        <v>9</v>
      </c>
      <c r="E9437" t="s">
        <v>81</v>
      </c>
      <c r="F9437" t="s">
        <v>81</v>
      </c>
      <c r="G9437">
        <v>22</v>
      </c>
      <c r="H9437" t="s">
        <v>28</v>
      </c>
      <c r="I9437">
        <v>2016</v>
      </c>
      <c r="J9437" t="s">
        <v>91</v>
      </c>
      <c r="K9437" t="s">
        <v>3736</v>
      </c>
      <c r="L9437">
        <v>415.01704523010471</v>
      </c>
      <c r="M9437" s="10" t="str">
        <f>Data[[#This Row],[schedule]]&amp;" | "&amp;Data[[#This Row],[section]]</f>
        <v>SCHEDULE 19: REPORT ON DEMAND FORECASTS | 19a: Passenger terminal demand</v>
      </c>
      <c r="N9437" s="10" t="str">
        <f t="shared" si="150"/>
        <v>SCHEDULE 19: REPORT ON DEMAND FORECASTS | 19a: Passenger terminal demand | Number of passengers during year:Outbound passengers:International</v>
      </c>
    </row>
    <row r="9438" spans="1:14" hidden="1">
      <c r="A9438" t="s">
        <v>1</v>
      </c>
      <c r="B9438">
        <v>2007</v>
      </c>
      <c r="C9438" t="s">
        <v>6</v>
      </c>
      <c r="D9438" t="s">
        <v>9</v>
      </c>
      <c r="E9438" t="s">
        <v>81</v>
      </c>
      <c r="F9438" t="s">
        <v>81</v>
      </c>
      <c r="G9438">
        <v>22</v>
      </c>
      <c r="H9438" t="s">
        <v>28</v>
      </c>
      <c r="I9438">
        <v>2017</v>
      </c>
      <c r="J9438" t="s">
        <v>91</v>
      </c>
      <c r="K9438" t="s">
        <v>3737</v>
      </c>
      <c r="L9438">
        <v>435.76789749160992</v>
      </c>
      <c r="M9438" s="10" t="str">
        <f>Data[[#This Row],[schedule]]&amp;" | "&amp;Data[[#This Row],[section]]</f>
        <v>SCHEDULE 19: REPORT ON DEMAND FORECASTS | 19a: Passenger terminal demand</v>
      </c>
      <c r="N9438" s="10" t="str">
        <f t="shared" si="150"/>
        <v>SCHEDULE 19: REPORT ON DEMAND FORECASTS | 19a: Passenger terminal demand | Number of passengers during year:Outbound passengers:International</v>
      </c>
    </row>
    <row r="9439" spans="1:14" hidden="1">
      <c r="A9439" t="s">
        <v>1</v>
      </c>
      <c r="B9439">
        <v>2007</v>
      </c>
      <c r="C9439" t="s">
        <v>6</v>
      </c>
      <c r="D9439" t="s">
        <v>9</v>
      </c>
      <c r="E9439" t="s">
        <v>81</v>
      </c>
      <c r="F9439" t="s">
        <v>81</v>
      </c>
      <c r="G9439">
        <v>23</v>
      </c>
      <c r="H9439" t="s">
        <v>29</v>
      </c>
      <c r="I9439">
        <v>2008</v>
      </c>
      <c r="J9439" t="s">
        <v>91</v>
      </c>
      <c r="K9439" t="s">
        <v>3738</v>
      </c>
      <c r="L9439">
        <v>2324.1123077500001</v>
      </c>
      <c r="M9439" s="10" t="str">
        <f>Data[[#This Row],[schedule]]&amp;" | "&amp;Data[[#This Row],[section]]</f>
        <v>SCHEDULE 19: REPORT ON DEMAND FORECASTS | 19a: Passenger terminal demand</v>
      </c>
      <c r="N9439" s="10" t="str">
        <f t="shared" si="150"/>
        <v>SCHEDULE 19: REPORT ON DEMAND FORECASTS | 19a: Passenger terminal demand | Number of passengers during year:Outbound passengers:Total</v>
      </c>
    </row>
    <row r="9440" spans="1:14" hidden="1">
      <c r="A9440" t="s">
        <v>1</v>
      </c>
      <c r="B9440">
        <v>2007</v>
      </c>
      <c r="C9440" t="s">
        <v>6</v>
      </c>
      <c r="D9440" t="s">
        <v>9</v>
      </c>
      <c r="E9440" t="s">
        <v>81</v>
      </c>
      <c r="F9440" t="s">
        <v>81</v>
      </c>
      <c r="G9440">
        <v>23</v>
      </c>
      <c r="H9440" t="s">
        <v>29</v>
      </c>
      <c r="I9440">
        <v>2009</v>
      </c>
      <c r="J9440" t="s">
        <v>91</v>
      </c>
      <c r="K9440" t="s">
        <v>3739</v>
      </c>
      <c r="L9440">
        <v>2372.06840094375</v>
      </c>
      <c r="M9440" s="10" t="str">
        <f>Data[[#This Row],[schedule]]&amp;" | "&amp;Data[[#This Row],[section]]</f>
        <v>SCHEDULE 19: REPORT ON DEMAND FORECASTS | 19a: Passenger terminal demand</v>
      </c>
      <c r="N9440" s="10" t="str">
        <f t="shared" si="150"/>
        <v>SCHEDULE 19: REPORT ON DEMAND FORECASTS | 19a: Passenger terminal demand | Number of passengers during year:Outbound passengers:Total</v>
      </c>
    </row>
    <row r="9441" spans="1:14" hidden="1">
      <c r="A9441" t="s">
        <v>1</v>
      </c>
      <c r="B9441">
        <v>2007</v>
      </c>
      <c r="C9441" t="s">
        <v>6</v>
      </c>
      <c r="D9441" t="s">
        <v>9</v>
      </c>
      <c r="E9441" t="s">
        <v>81</v>
      </c>
      <c r="F9441" t="s">
        <v>81</v>
      </c>
      <c r="G9441">
        <v>23</v>
      </c>
      <c r="H9441" t="s">
        <v>29</v>
      </c>
      <c r="I9441">
        <v>2010</v>
      </c>
      <c r="J9441" t="s">
        <v>91</v>
      </c>
      <c r="K9441" t="s">
        <v>3740</v>
      </c>
      <c r="L9441">
        <v>2421.0204621773428</v>
      </c>
      <c r="M9441" s="10" t="str">
        <f>Data[[#This Row],[schedule]]&amp;" | "&amp;Data[[#This Row],[section]]</f>
        <v>SCHEDULE 19: REPORT ON DEMAND FORECASTS | 19a: Passenger terminal demand</v>
      </c>
      <c r="N9441" s="10" t="str">
        <f t="shared" si="150"/>
        <v>SCHEDULE 19: REPORT ON DEMAND FORECASTS | 19a: Passenger terminal demand | Number of passengers during year:Outbound passengers:Total</v>
      </c>
    </row>
    <row r="9442" spans="1:14" hidden="1">
      <c r="A9442" t="s">
        <v>1</v>
      </c>
      <c r="B9442">
        <v>2007</v>
      </c>
      <c r="C9442" t="s">
        <v>6</v>
      </c>
      <c r="D9442" t="s">
        <v>9</v>
      </c>
      <c r="E9442" t="s">
        <v>81</v>
      </c>
      <c r="F9442" t="s">
        <v>81</v>
      </c>
      <c r="G9442">
        <v>23</v>
      </c>
      <c r="H9442" t="s">
        <v>29</v>
      </c>
      <c r="I9442">
        <v>2011</v>
      </c>
      <c r="J9442" t="s">
        <v>91</v>
      </c>
      <c r="K9442" t="s">
        <v>3741</v>
      </c>
      <c r="L9442">
        <v>2499.8449182230111</v>
      </c>
      <c r="M9442" s="10" t="str">
        <f>Data[[#This Row],[schedule]]&amp;" | "&amp;Data[[#This Row],[section]]</f>
        <v>SCHEDULE 19: REPORT ON DEMAND FORECASTS | 19a: Passenger terminal demand</v>
      </c>
      <c r="N9442" s="10" t="str">
        <f t="shared" si="150"/>
        <v>SCHEDULE 19: REPORT ON DEMAND FORECASTS | 19a: Passenger terminal demand | Number of passengers during year:Outbound passengers:Total</v>
      </c>
    </row>
    <row r="9443" spans="1:14" hidden="1">
      <c r="A9443" t="s">
        <v>1</v>
      </c>
      <c r="B9443">
        <v>2007</v>
      </c>
      <c r="C9443" t="s">
        <v>6</v>
      </c>
      <c r="D9443" t="s">
        <v>9</v>
      </c>
      <c r="E9443" t="s">
        <v>81</v>
      </c>
      <c r="F9443" t="s">
        <v>81</v>
      </c>
      <c r="G9443">
        <v>23</v>
      </c>
      <c r="H9443" t="s">
        <v>29</v>
      </c>
      <c r="I9443">
        <v>2012</v>
      </c>
      <c r="J9443" t="s">
        <v>91</v>
      </c>
      <c r="K9443" t="s">
        <v>3742</v>
      </c>
      <c r="L9443">
        <v>2581.343800059065</v>
      </c>
      <c r="M9443" s="10" t="str">
        <f>Data[[#This Row],[schedule]]&amp;" | "&amp;Data[[#This Row],[section]]</f>
        <v>SCHEDULE 19: REPORT ON DEMAND FORECASTS | 19a: Passenger terminal demand</v>
      </c>
      <c r="N9443" s="10" t="str">
        <f t="shared" si="150"/>
        <v>SCHEDULE 19: REPORT ON DEMAND FORECASTS | 19a: Passenger terminal demand | Number of passengers during year:Outbound passengers:Total</v>
      </c>
    </row>
    <row r="9444" spans="1:14" hidden="1">
      <c r="A9444" t="s">
        <v>1</v>
      </c>
      <c r="B9444">
        <v>2007</v>
      </c>
      <c r="C9444" t="s">
        <v>6</v>
      </c>
      <c r="D9444" t="s">
        <v>9</v>
      </c>
      <c r="E9444" t="s">
        <v>81</v>
      </c>
      <c r="F9444" t="s">
        <v>81</v>
      </c>
      <c r="G9444">
        <v>23</v>
      </c>
      <c r="H9444" t="s">
        <v>29</v>
      </c>
      <c r="I9444">
        <v>2013</v>
      </c>
      <c r="J9444" t="s">
        <v>91</v>
      </c>
      <c r="K9444" t="s">
        <v>3743</v>
      </c>
      <c r="L9444">
        <v>2665.6128250646698</v>
      </c>
      <c r="M9444" s="10" t="str">
        <f>Data[[#This Row],[schedule]]&amp;" | "&amp;Data[[#This Row],[section]]</f>
        <v>SCHEDULE 19: REPORT ON DEMAND FORECASTS | 19a: Passenger terminal demand</v>
      </c>
      <c r="N9444" s="10" t="str">
        <f t="shared" si="150"/>
        <v>SCHEDULE 19: REPORT ON DEMAND FORECASTS | 19a: Passenger terminal demand | Number of passengers during year:Outbound passengers:Total</v>
      </c>
    </row>
    <row r="9445" spans="1:14" hidden="1">
      <c r="A9445" t="s">
        <v>1</v>
      </c>
      <c r="B9445">
        <v>2007</v>
      </c>
      <c r="C9445" t="s">
        <v>6</v>
      </c>
      <c r="D9445" t="s">
        <v>9</v>
      </c>
      <c r="E9445" t="s">
        <v>81</v>
      </c>
      <c r="F9445" t="s">
        <v>81</v>
      </c>
      <c r="G9445">
        <v>23</v>
      </c>
      <c r="H9445" t="s">
        <v>29</v>
      </c>
      <c r="I9445">
        <v>2014</v>
      </c>
      <c r="J9445" t="s">
        <v>91</v>
      </c>
      <c r="K9445" t="s">
        <v>3744</v>
      </c>
      <c r="L9445">
        <v>2752.7513563706339</v>
      </c>
      <c r="M9445" s="10" t="str">
        <f>Data[[#This Row],[schedule]]&amp;" | "&amp;Data[[#This Row],[section]]</f>
        <v>SCHEDULE 19: REPORT ON DEMAND FORECASTS | 19a: Passenger terminal demand</v>
      </c>
      <c r="N9445" s="10" t="str">
        <f t="shared" si="150"/>
        <v>SCHEDULE 19: REPORT ON DEMAND FORECASTS | 19a: Passenger terminal demand | Number of passengers during year:Outbound passengers:Total</v>
      </c>
    </row>
    <row r="9446" spans="1:14" hidden="1">
      <c r="A9446" t="s">
        <v>1</v>
      </c>
      <c r="B9446">
        <v>2007</v>
      </c>
      <c r="C9446" t="s">
        <v>6</v>
      </c>
      <c r="D9446" t="s">
        <v>9</v>
      </c>
      <c r="E9446" t="s">
        <v>81</v>
      </c>
      <c r="F9446" t="s">
        <v>81</v>
      </c>
      <c r="G9446">
        <v>23</v>
      </c>
      <c r="H9446" t="s">
        <v>29</v>
      </c>
      <c r="I9446">
        <v>2015</v>
      </c>
      <c r="J9446" t="s">
        <v>91</v>
      </c>
      <c r="K9446" t="s">
        <v>3745</v>
      </c>
      <c r="L9446">
        <v>2842.8625509434792</v>
      </c>
      <c r="M9446" s="10" t="str">
        <f>Data[[#This Row],[schedule]]&amp;" | "&amp;Data[[#This Row],[section]]</f>
        <v>SCHEDULE 19: REPORT ON DEMAND FORECASTS | 19a: Passenger terminal demand</v>
      </c>
      <c r="N9446" s="10" t="str">
        <f t="shared" si="150"/>
        <v>SCHEDULE 19: REPORT ON DEMAND FORECASTS | 19a: Passenger terminal demand | Number of passengers during year:Outbound passengers:Total</v>
      </c>
    </row>
    <row r="9447" spans="1:14" hidden="1">
      <c r="A9447" t="s">
        <v>1</v>
      </c>
      <c r="B9447">
        <v>2007</v>
      </c>
      <c r="C9447" t="s">
        <v>6</v>
      </c>
      <c r="D9447" t="s">
        <v>9</v>
      </c>
      <c r="E9447" t="s">
        <v>81</v>
      </c>
      <c r="F9447" t="s">
        <v>81</v>
      </c>
      <c r="G9447">
        <v>23</v>
      </c>
      <c r="H9447" t="s">
        <v>29</v>
      </c>
      <c r="I9447">
        <v>2016</v>
      </c>
      <c r="J9447" t="s">
        <v>91</v>
      </c>
      <c r="K9447" t="s">
        <v>3746</v>
      </c>
      <c r="L9447">
        <v>2936.053514047594</v>
      </c>
      <c r="M9447" s="10" t="str">
        <f>Data[[#This Row],[schedule]]&amp;" | "&amp;Data[[#This Row],[section]]</f>
        <v>SCHEDULE 19: REPORT ON DEMAND FORECASTS | 19a: Passenger terminal demand</v>
      </c>
      <c r="N9447" s="10" t="str">
        <f t="shared" si="150"/>
        <v>SCHEDULE 19: REPORT ON DEMAND FORECASTS | 19a: Passenger terminal demand | Number of passengers during year:Outbound passengers:Total</v>
      </c>
    </row>
    <row r="9448" spans="1:14" hidden="1">
      <c r="A9448" t="s">
        <v>1</v>
      </c>
      <c r="B9448">
        <v>2007</v>
      </c>
      <c r="C9448" t="s">
        <v>6</v>
      </c>
      <c r="D9448" t="s">
        <v>9</v>
      </c>
      <c r="E9448" t="s">
        <v>81</v>
      </c>
      <c r="F9448" t="s">
        <v>81</v>
      </c>
      <c r="G9448">
        <v>23</v>
      </c>
      <c r="H9448" t="s">
        <v>29</v>
      </c>
      <c r="I9448">
        <v>2017</v>
      </c>
      <c r="J9448" t="s">
        <v>91</v>
      </c>
      <c r="K9448" t="s">
        <v>3747</v>
      </c>
      <c r="L9448">
        <v>3032.4354603736242</v>
      </c>
      <c r="M9448" s="10" t="str">
        <f>Data[[#This Row],[schedule]]&amp;" | "&amp;Data[[#This Row],[section]]</f>
        <v>SCHEDULE 19: REPORT ON DEMAND FORECASTS | 19a: Passenger terminal demand</v>
      </c>
      <c r="N9448" s="10" t="str">
        <f t="shared" si="150"/>
        <v>SCHEDULE 19: REPORT ON DEMAND FORECASTS | 19a: Passenger terminal demand | Number of passengers during year:Outbound passengers:Total</v>
      </c>
    </row>
    <row r="9449" spans="1:14" hidden="1">
      <c r="A9449" t="s">
        <v>1</v>
      </c>
      <c r="B9449">
        <v>2007</v>
      </c>
      <c r="C9449" t="s">
        <v>6</v>
      </c>
      <c r="D9449" t="s">
        <v>9</v>
      </c>
      <c r="E9449" t="s">
        <v>81</v>
      </c>
      <c r="F9449" t="s">
        <v>81</v>
      </c>
      <c r="G9449">
        <v>25</v>
      </c>
      <c r="H9449" t="s">
        <v>30</v>
      </c>
      <c r="I9449">
        <v>2008</v>
      </c>
      <c r="J9449" t="s">
        <v>91</v>
      </c>
      <c r="K9449" t="s">
        <v>81</v>
      </c>
      <c r="M9449" s="10" t="str">
        <f>Data[[#This Row],[schedule]]&amp;" | "&amp;Data[[#This Row],[section]]</f>
        <v>SCHEDULE 19: REPORT ON DEMAND FORECASTS | 19a: Passenger terminal demand</v>
      </c>
      <c r="N9449" s="10" t="str">
        <f t="shared" si="150"/>
        <v>SCHEDULE 19: REPORT ON DEMAND FORECASTS | 19a: Passenger terminal demand | International transit and transfer passengers†</v>
      </c>
    </row>
    <row r="9450" spans="1:14" hidden="1">
      <c r="A9450" t="s">
        <v>1</v>
      </c>
      <c r="B9450">
        <v>2007</v>
      </c>
      <c r="C9450" t="s">
        <v>6</v>
      </c>
      <c r="D9450" t="s">
        <v>9</v>
      </c>
      <c r="E9450" t="s">
        <v>81</v>
      </c>
      <c r="F9450" t="s">
        <v>81</v>
      </c>
      <c r="G9450">
        <v>25</v>
      </c>
      <c r="H9450" t="s">
        <v>30</v>
      </c>
      <c r="I9450">
        <v>2009</v>
      </c>
      <c r="J9450" t="s">
        <v>91</v>
      </c>
      <c r="K9450" t="s">
        <v>81</v>
      </c>
      <c r="M9450" s="10" t="str">
        <f>Data[[#This Row],[schedule]]&amp;" | "&amp;Data[[#This Row],[section]]</f>
        <v>SCHEDULE 19: REPORT ON DEMAND FORECASTS | 19a: Passenger terminal demand</v>
      </c>
      <c r="N9450" s="10" t="str">
        <f t="shared" si="150"/>
        <v>SCHEDULE 19: REPORT ON DEMAND FORECASTS | 19a: Passenger terminal demand | International transit and transfer passengers†</v>
      </c>
    </row>
    <row r="9451" spans="1:14" hidden="1">
      <c r="A9451" t="s">
        <v>1</v>
      </c>
      <c r="B9451">
        <v>2007</v>
      </c>
      <c r="C9451" t="s">
        <v>6</v>
      </c>
      <c r="D9451" t="s">
        <v>9</v>
      </c>
      <c r="E9451" t="s">
        <v>81</v>
      </c>
      <c r="F9451" t="s">
        <v>81</v>
      </c>
      <c r="G9451">
        <v>25</v>
      </c>
      <c r="H9451" t="s">
        <v>30</v>
      </c>
      <c r="I9451">
        <v>2010</v>
      </c>
      <c r="J9451" t="s">
        <v>91</v>
      </c>
      <c r="K9451" t="s">
        <v>81</v>
      </c>
      <c r="M9451" s="10" t="str">
        <f>Data[[#This Row],[schedule]]&amp;" | "&amp;Data[[#This Row],[section]]</f>
        <v>SCHEDULE 19: REPORT ON DEMAND FORECASTS | 19a: Passenger terminal demand</v>
      </c>
      <c r="N9451" s="10" t="str">
        <f t="shared" si="150"/>
        <v>SCHEDULE 19: REPORT ON DEMAND FORECASTS | 19a: Passenger terminal demand | International transit and transfer passengers†</v>
      </c>
    </row>
    <row r="9452" spans="1:14" hidden="1">
      <c r="A9452" t="s">
        <v>1</v>
      </c>
      <c r="B9452">
        <v>2007</v>
      </c>
      <c r="C9452" t="s">
        <v>6</v>
      </c>
      <c r="D9452" t="s">
        <v>9</v>
      </c>
      <c r="E9452" t="s">
        <v>81</v>
      </c>
      <c r="F9452" t="s">
        <v>81</v>
      </c>
      <c r="G9452">
        <v>25</v>
      </c>
      <c r="H9452" t="s">
        <v>30</v>
      </c>
      <c r="I9452">
        <v>2011</v>
      </c>
      <c r="J9452" t="s">
        <v>91</v>
      </c>
      <c r="K9452" t="s">
        <v>81</v>
      </c>
      <c r="M9452" s="10" t="str">
        <f>Data[[#This Row],[schedule]]&amp;" | "&amp;Data[[#This Row],[section]]</f>
        <v>SCHEDULE 19: REPORT ON DEMAND FORECASTS | 19a: Passenger terminal demand</v>
      </c>
      <c r="N9452" s="10" t="str">
        <f t="shared" si="150"/>
        <v>SCHEDULE 19: REPORT ON DEMAND FORECASTS | 19a: Passenger terminal demand | International transit and transfer passengers†</v>
      </c>
    </row>
    <row r="9453" spans="1:14" hidden="1">
      <c r="A9453" t="s">
        <v>1</v>
      </c>
      <c r="B9453">
        <v>2007</v>
      </c>
      <c r="C9453" t="s">
        <v>6</v>
      </c>
      <c r="D9453" t="s">
        <v>9</v>
      </c>
      <c r="E9453" t="s">
        <v>81</v>
      </c>
      <c r="F9453" t="s">
        <v>81</v>
      </c>
      <c r="G9453">
        <v>25</v>
      </c>
      <c r="H9453" t="s">
        <v>30</v>
      </c>
      <c r="I9453">
        <v>2012</v>
      </c>
      <c r="J9453" t="s">
        <v>91</v>
      </c>
      <c r="K9453" t="s">
        <v>81</v>
      </c>
      <c r="M9453" s="10" t="str">
        <f>Data[[#This Row],[schedule]]&amp;" | "&amp;Data[[#This Row],[section]]</f>
        <v>SCHEDULE 19: REPORT ON DEMAND FORECASTS | 19a: Passenger terminal demand</v>
      </c>
      <c r="N9453" s="10" t="str">
        <f t="shared" si="150"/>
        <v>SCHEDULE 19: REPORT ON DEMAND FORECASTS | 19a: Passenger terminal demand | International transit and transfer passengers†</v>
      </c>
    </row>
    <row r="9454" spans="1:14" hidden="1">
      <c r="A9454" t="s">
        <v>1</v>
      </c>
      <c r="B9454">
        <v>2007</v>
      </c>
      <c r="C9454" t="s">
        <v>6</v>
      </c>
      <c r="D9454" t="s">
        <v>9</v>
      </c>
      <c r="E9454" t="s">
        <v>81</v>
      </c>
      <c r="F9454" t="s">
        <v>81</v>
      </c>
      <c r="G9454">
        <v>25</v>
      </c>
      <c r="H9454" t="s">
        <v>30</v>
      </c>
      <c r="I9454">
        <v>2013</v>
      </c>
      <c r="J9454" t="s">
        <v>91</v>
      </c>
      <c r="K9454" t="s">
        <v>81</v>
      </c>
      <c r="M9454" s="10" t="str">
        <f>Data[[#This Row],[schedule]]&amp;" | "&amp;Data[[#This Row],[section]]</f>
        <v>SCHEDULE 19: REPORT ON DEMAND FORECASTS | 19a: Passenger terminal demand</v>
      </c>
      <c r="N9454" s="10" t="str">
        <f t="shared" si="150"/>
        <v>SCHEDULE 19: REPORT ON DEMAND FORECASTS | 19a: Passenger terminal demand | International transit and transfer passengers†</v>
      </c>
    </row>
    <row r="9455" spans="1:14" hidden="1">
      <c r="A9455" t="s">
        <v>1</v>
      </c>
      <c r="B9455">
        <v>2007</v>
      </c>
      <c r="C9455" t="s">
        <v>6</v>
      </c>
      <c r="D9455" t="s">
        <v>9</v>
      </c>
      <c r="E9455" t="s">
        <v>81</v>
      </c>
      <c r="F9455" t="s">
        <v>81</v>
      </c>
      <c r="G9455">
        <v>25</v>
      </c>
      <c r="H9455" t="s">
        <v>30</v>
      </c>
      <c r="I9455">
        <v>2014</v>
      </c>
      <c r="J9455" t="s">
        <v>91</v>
      </c>
      <c r="K9455" t="s">
        <v>81</v>
      </c>
      <c r="M9455" s="10" t="str">
        <f>Data[[#This Row],[schedule]]&amp;" | "&amp;Data[[#This Row],[section]]</f>
        <v>SCHEDULE 19: REPORT ON DEMAND FORECASTS | 19a: Passenger terminal demand</v>
      </c>
      <c r="N9455" s="10" t="str">
        <f t="shared" si="150"/>
        <v>SCHEDULE 19: REPORT ON DEMAND FORECASTS | 19a: Passenger terminal demand | International transit and transfer passengers†</v>
      </c>
    </row>
    <row r="9456" spans="1:14" hidden="1">
      <c r="A9456" t="s">
        <v>1</v>
      </c>
      <c r="B9456">
        <v>2007</v>
      </c>
      <c r="C9456" t="s">
        <v>6</v>
      </c>
      <c r="D9456" t="s">
        <v>9</v>
      </c>
      <c r="E9456" t="s">
        <v>81</v>
      </c>
      <c r="F9456" t="s">
        <v>81</v>
      </c>
      <c r="G9456">
        <v>25</v>
      </c>
      <c r="H9456" t="s">
        <v>30</v>
      </c>
      <c r="I9456">
        <v>2015</v>
      </c>
      <c r="J9456" t="s">
        <v>91</v>
      </c>
      <c r="K9456" t="s">
        <v>81</v>
      </c>
      <c r="M9456" s="10" t="str">
        <f>Data[[#This Row],[schedule]]&amp;" | "&amp;Data[[#This Row],[section]]</f>
        <v>SCHEDULE 19: REPORT ON DEMAND FORECASTS | 19a: Passenger terminal demand</v>
      </c>
      <c r="N9456" s="10" t="str">
        <f t="shared" si="150"/>
        <v>SCHEDULE 19: REPORT ON DEMAND FORECASTS | 19a: Passenger terminal demand | International transit and transfer passengers†</v>
      </c>
    </row>
    <row r="9457" spans="1:14" hidden="1">
      <c r="A9457" t="s">
        <v>1</v>
      </c>
      <c r="B9457">
        <v>2007</v>
      </c>
      <c r="C9457" t="s">
        <v>6</v>
      </c>
      <c r="D9457" t="s">
        <v>9</v>
      </c>
      <c r="E9457" t="s">
        <v>81</v>
      </c>
      <c r="F9457" t="s">
        <v>81</v>
      </c>
      <c r="G9457">
        <v>25</v>
      </c>
      <c r="H9457" t="s">
        <v>30</v>
      </c>
      <c r="I9457">
        <v>2016</v>
      </c>
      <c r="J9457" t="s">
        <v>91</v>
      </c>
      <c r="K9457" t="s">
        <v>81</v>
      </c>
      <c r="M9457" s="10" t="str">
        <f>Data[[#This Row],[schedule]]&amp;" | "&amp;Data[[#This Row],[section]]</f>
        <v>SCHEDULE 19: REPORT ON DEMAND FORECASTS | 19a: Passenger terminal demand</v>
      </c>
      <c r="N9457" s="10" t="str">
        <f t="shared" si="150"/>
        <v>SCHEDULE 19: REPORT ON DEMAND FORECASTS | 19a: Passenger terminal demand | International transit and transfer passengers†</v>
      </c>
    </row>
    <row r="9458" spans="1:14" hidden="1">
      <c r="A9458" t="s">
        <v>1</v>
      </c>
      <c r="B9458">
        <v>2007</v>
      </c>
      <c r="C9458" t="s">
        <v>6</v>
      </c>
      <c r="D9458" t="s">
        <v>9</v>
      </c>
      <c r="E9458" t="s">
        <v>81</v>
      </c>
      <c r="F9458" t="s">
        <v>81</v>
      </c>
      <c r="G9458">
        <v>25</v>
      </c>
      <c r="H9458" t="s">
        <v>30</v>
      </c>
      <c r="I9458">
        <v>2017</v>
      </c>
      <c r="J9458" t="s">
        <v>91</v>
      </c>
      <c r="K9458" t="s">
        <v>81</v>
      </c>
      <c r="M9458" s="10" t="str">
        <f>Data[[#This Row],[schedule]]&amp;" | "&amp;Data[[#This Row],[section]]</f>
        <v>SCHEDULE 19: REPORT ON DEMAND FORECASTS | 19a: Passenger terminal demand</v>
      </c>
      <c r="N9458" s="10" t="str">
        <f t="shared" si="150"/>
        <v>SCHEDULE 19: REPORT ON DEMAND FORECASTS | 19a: Passenger terminal demand | International transit and transfer passengers†</v>
      </c>
    </row>
    <row r="9459" spans="1:14" hidden="1">
      <c r="A9459" t="s">
        <v>1</v>
      </c>
      <c r="B9459">
        <v>2007</v>
      </c>
      <c r="C9459" t="s">
        <v>6</v>
      </c>
      <c r="D9459" t="s">
        <v>10</v>
      </c>
      <c r="E9459" t="s">
        <v>81</v>
      </c>
      <c r="F9459" t="s">
        <v>81</v>
      </c>
      <c r="G9459">
        <v>37</v>
      </c>
      <c r="H9459" t="s">
        <v>31</v>
      </c>
      <c r="I9459">
        <v>2008</v>
      </c>
      <c r="J9459" t="s">
        <v>91</v>
      </c>
      <c r="K9459" t="s">
        <v>3717</v>
      </c>
      <c r="M9459" s="10" t="str">
        <f>Data[[#This Row],[schedule]]&amp;" | "&amp;Data[[#This Row],[section]]</f>
        <v>SCHEDULE 19: REPORT ON DEMAND FORECASTS | 19b: Aircraft Runway Movements</v>
      </c>
      <c r="N9459" s="10" t="str">
        <f t="shared" si="150"/>
        <v>SCHEDULE 19: REPORT ON DEMAND FORECASTS | 19b: Aircraft Runway Movements | Movements during
busy period (total
number of aircraft):During the runway busy hour:</v>
      </c>
    </row>
    <row r="9460" spans="1:14" hidden="1">
      <c r="A9460" t="s">
        <v>1</v>
      </c>
      <c r="B9460">
        <v>2007</v>
      </c>
      <c r="C9460" t="s">
        <v>6</v>
      </c>
      <c r="D9460" t="s">
        <v>10</v>
      </c>
      <c r="E9460" t="s">
        <v>81</v>
      </c>
      <c r="F9460" t="s">
        <v>81</v>
      </c>
      <c r="G9460">
        <v>37</v>
      </c>
      <c r="H9460" t="s">
        <v>31</v>
      </c>
      <c r="I9460">
        <v>2009</v>
      </c>
      <c r="J9460" t="s">
        <v>91</v>
      </c>
      <c r="K9460" t="s">
        <v>81</v>
      </c>
      <c r="M9460" s="10" t="str">
        <f>Data[[#This Row],[schedule]]&amp;" | "&amp;Data[[#This Row],[section]]</f>
        <v>SCHEDULE 19: REPORT ON DEMAND FORECASTS | 19b: Aircraft Runway Movements</v>
      </c>
      <c r="N9460" s="10" t="str">
        <f t="shared" si="150"/>
        <v>SCHEDULE 19: REPORT ON DEMAND FORECASTS | 19b: Aircraft Runway Movements | Movements during
busy period (total
number of aircraft):During the runway busy hour:</v>
      </c>
    </row>
    <row r="9461" spans="1:14" hidden="1">
      <c r="A9461" t="s">
        <v>1</v>
      </c>
      <c r="B9461">
        <v>2007</v>
      </c>
      <c r="C9461" t="s">
        <v>6</v>
      </c>
      <c r="D9461" t="s">
        <v>10</v>
      </c>
      <c r="E9461" t="s">
        <v>81</v>
      </c>
      <c r="F9461" t="s">
        <v>81</v>
      </c>
      <c r="G9461">
        <v>37</v>
      </c>
      <c r="H9461" t="s">
        <v>31</v>
      </c>
      <c r="I9461">
        <v>2010</v>
      </c>
      <c r="J9461" t="s">
        <v>91</v>
      </c>
      <c r="K9461" t="s">
        <v>81</v>
      </c>
      <c r="M9461" s="10" t="str">
        <f>Data[[#This Row],[schedule]]&amp;" | "&amp;Data[[#This Row],[section]]</f>
        <v>SCHEDULE 19: REPORT ON DEMAND FORECASTS | 19b: Aircraft Runway Movements</v>
      </c>
      <c r="N9461" s="10" t="str">
        <f t="shared" si="150"/>
        <v>SCHEDULE 19: REPORT ON DEMAND FORECASTS | 19b: Aircraft Runway Movements | Movements during
busy period (total
number of aircraft):During the runway busy hour:</v>
      </c>
    </row>
    <row r="9462" spans="1:14" hidden="1">
      <c r="A9462" t="s">
        <v>1</v>
      </c>
      <c r="B9462">
        <v>2007</v>
      </c>
      <c r="C9462" t="s">
        <v>6</v>
      </c>
      <c r="D9462" t="s">
        <v>10</v>
      </c>
      <c r="E9462" t="s">
        <v>81</v>
      </c>
      <c r="F9462" t="s">
        <v>81</v>
      </c>
      <c r="G9462">
        <v>37</v>
      </c>
      <c r="H9462" t="s">
        <v>31</v>
      </c>
      <c r="I9462">
        <v>2011</v>
      </c>
      <c r="J9462" t="s">
        <v>91</v>
      </c>
      <c r="K9462" t="s">
        <v>81</v>
      </c>
      <c r="M9462" s="10" t="str">
        <f>Data[[#This Row],[schedule]]&amp;" | "&amp;Data[[#This Row],[section]]</f>
        <v>SCHEDULE 19: REPORT ON DEMAND FORECASTS | 19b: Aircraft Runway Movements</v>
      </c>
      <c r="N9462" s="10" t="str">
        <f t="shared" si="150"/>
        <v>SCHEDULE 19: REPORT ON DEMAND FORECASTS | 19b: Aircraft Runway Movements | Movements during
busy period (total
number of aircraft):During the runway busy hour:</v>
      </c>
    </row>
    <row r="9463" spans="1:14" hidden="1">
      <c r="A9463" t="s">
        <v>1</v>
      </c>
      <c r="B9463">
        <v>2007</v>
      </c>
      <c r="C9463" t="s">
        <v>6</v>
      </c>
      <c r="D9463" t="s">
        <v>10</v>
      </c>
      <c r="E9463" t="s">
        <v>81</v>
      </c>
      <c r="F9463" t="s">
        <v>81</v>
      </c>
      <c r="G9463">
        <v>37</v>
      </c>
      <c r="H9463" t="s">
        <v>31</v>
      </c>
      <c r="I9463">
        <v>2012</v>
      </c>
      <c r="J9463" t="s">
        <v>91</v>
      </c>
      <c r="K9463" t="s">
        <v>81</v>
      </c>
      <c r="M9463" s="10" t="str">
        <f>Data[[#This Row],[schedule]]&amp;" | "&amp;Data[[#This Row],[section]]</f>
        <v>SCHEDULE 19: REPORT ON DEMAND FORECASTS | 19b: Aircraft Runway Movements</v>
      </c>
      <c r="N9463" s="10" t="str">
        <f t="shared" si="150"/>
        <v>SCHEDULE 19: REPORT ON DEMAND FORECASTS | 19b: Aircraft Runway Movements | Movements during
busy period (total
number of aircraft):During the runway busy hour:</v>
      </c>
    </row>
    <row r="9464" spans="1:14" hidden="1">
      <c r="A9464" t="s">
        <v>1</v>
      </c>
      <c r="B9464">
        <v>2007</v>
      </c>
      <c r="C9464" t="s">
        <v>6</v>
      </c>
      <c r="D9464" t="s">
        <v>10</v>
      </c>
      <c r="E9464" t="s">
        <v>81</v>
      </c>
      <c r="F9464" t="s">
        <v>81</v>
      </c>
      <c r="G9464">
        <v>37</v>
      </c>
      <c r="H9464" t="s">
        <v>31</v>
      </c>
      <c r="I9464">
        <v>2013</v>
      </c>
      <c r="J9464" t="s">
        <v>91</v>
      </c>
      <c r="K9464" t="s">
        <v>81</v>
      </c>
      <c r="M9464" s="10" t="str">
        <f>Data[[#This Row],[schedule]]&amp;" | "&amp;Data[[#This Row],[section]]</f>
        <v>SCHEDULE 19: REPORT ON DEMAND FORECASTS | 19b: Aircraft Runway Movements</v>
      </c>
      <c r="N9464" s="10" t="str">
        <f t="shared" si="150"/>
        <v>SCHEDULE 19: REPORT ON DEMAND FORECASTS | 19b: Aircraft Runway Movements | Movements during
busy period (total
number of aircraft):During the runway busy hour:</v>
      </c>
    </row>
    <row r="9465" spans="1:14" hidden="1">
      <c r="A9465" t="s">
        <v>1</v>
      </c>
      <c r="B9465">
        <v>2007</v>
      </c>
      <c r="C9465" t="s">
        <v>6</v>
      </c>
      <c r="D9465" t="s">
        <v>10</v>
      </c>
      <c r="E9465" t="s">
        <v>81</v>
      </c>
      <c r="F9465" t="s">
        <v>81</v>
      </c>
      <c r="G9465">
        <v>37</v>
      </c>
      <c r="H9465" t="s">
        <v>31</v>
      </c>
      <c r="I9465">
        <v>2014</v>
      </c>
      <c r="J9465" t="s">
        <v>91</v>
      </c>
      <c r="K9465" t="s">
        <v>81</v>
      </c>
      <c r="M9465" s="10" t="str">
        <f>Data[[#This Row],[schedule]]&amp;" | "&amp;Data[[#This Row],[section]]</f>
        <v>SCHEDULE 19: REPORT ON DEMAND FORECASTS | 19b: Aircraft Runway Movements</v>
      </c>
      <c r="N9465" s="10" t="str">
        <f t="shared" si="150"/>
        <v>SCHEDULE 19: REPORT ON DEMAND FORECASTS | 19b: Aircraft Runway Movements | Movements during
busy period (total
number of aircraft):During the runway busy hour:</v>
      </c>
    </row>
    <row r="9466" spans="1:14" hidden="1">
      <c r="A9466" t="s">
        <v>1</v>
      </c>
      <c r="B9466">
        <v>2007</v>
      </c>
      <c r="C9466" t="s">
        <v>6</v>
      </c>
      <c r="D9466" t="s">
        <v>10</v>
      </c>
      <c r="E9466" t="s">
        <v>81</v>
      </c>
      <c r="F9466" t="s">
        <v>81</v>
      </c>
      <c r="G9466">
        <v>37</v>
      </c>
      <c r="H9466" t="s">
        <v>31</v>
      </c>
      <c r="I9466">
        <v>2015</v>
      </c>
      <c r="J9466" t="s">
        <v>91</v>
      </c>
      <c r="K9466" t="s">
        <v>81</v>
      </c>
      <c r="M9466" s="10" t="str">
        <f>Data[[#This Row],[schedule]]&amp;" | "&amp;Data[[#This Row],[section]]</f>
        <v>SCHEDULE 19: REPORT ON DEMAND FORECASTS | 19b: Aircraft Runway Movements</v>
      </c>
      <c r="N9466" s="10" t="str">
        <f t="shared" si="150"/>
        <v>SCHEDULE 19: REPORT ON DEMAND FORECASTS | 19b: Aircraft Runway Movements | Movements during
busy period (total
number of aircraft):During the runway busy hour:</v>
      </c>
    </row>
    <row r="9467" spans="1:14" hidden="1">
      <c r="A9467" t="s">
        <v>1</v>
      </c>
      <c r="B9467">
        <v>2007</v>
      </c>
      <c r="C9467" t="s">
        <v>6</v>
      </c>
      <c r="D9467" t="s">
        <v>10</v>
      </c>
      <c r="E9467" t="s">
        <v>81</v>
      </c>
      <c r="F9467" t="s">
        <v>81</v>
      </c>
      <c r="G9467">
        <v>37</v>
      </c>
      <c r="H9467" t="s">
        <v>31</v>
      </c>
      <c r="I9467">
        <v>2016</v>
      </c>
      <c r="J9467" t="s">
        <v>91</v>
      </c>
      <c r="K9467" t="s">
        <v>81</v>
      </c>
      <c r="M9467" s="10" t="str">
        <f>Data[[#This Row],[schedule]]&amp;" | "&amp;Data[[#This Row],[section]]</f>
        <v>SCHEDULE 19: REPORT ON DEMAND FORECASTS | 19b: Aircraft Runway Movements</v>
      </c>
      <c r="N9467" s="10" t="str">
        <f t="shared" si="150"/>
        <v>SCHEDULE 19: REPORT ON DEMAND FORECASTS | 19b: Aircraft Runway Movements | Movements during
busy period (total
number of aircraft):During the runway busy hour:</v>
      </c>
    </row>
    <row r="9468" spans="1:14" hidden="1">
      <c r="A9468" t="s">
        <v>1</v>
      </c>
      <c r="B9468">
        <v>2007</v>
      </c>
      <c r="C9468" t="s">
        <v>6</v>
      </c>
      <c r="D9468" t="s">
        <v>10</v>
      </c>
      <c r="E9468" t="s">
        <v>81</v>
      </c>
      <c r="F9468" t="s">
        <v>81</v>
      </c>
      <c r="G9468">
        <v>37</v>
      </c>
      <c r="H9468" t="s">
        <v>31</v>
      </c>
      <c r="I9468">
        <v>2017</v>
      </c>
      <c r="J9468" t="s">
        <v>91</v>
      </c>
      <c r="K9468" t="s">
        <v>81</v>
      </c>
      <c r="M9468" s="10" t="str">
        <f>Data[[#This Row],[schedule]]&amp;" | "&amp;Data[[#This Row],[section]]</f>
        <v>SCHEDULE 19: REPORT ON DEMAND FORECASTS | 19b: Aircraft Runway Movements</v>
      </c>
      <c r="N9468" s="10" t="str">
        <f t="shared" si="150"/>
        <v>SCHEDULE 19: REPORT ON DEMAND FORECASTS | 19b: Aircraft Runway Movements | Movements during
busy period (total
number of aircraft):During the runway busy hour:</v>
      </c>
    </row>
    <row r="9469" spans="1:14" hidden="1">
      <c r="A9469" t="s">
        <v>1</v>
      </c>
      <c r="B9469">
        <v>2007</v>
      </c>
      <c r="C9469" t="s">
        <v>6</v>
      </c>
      <c r="D9469" t="s">
        <v>10</v>
      </c>
      <c r="E9469" t="s">
        <v>81</v>
      </c>
      <c r="F9469" t="s">
        <v>81</v>
      </c>
      <c r="G9469">
        <v>38</v>
      </c>
      <c r="H9469" t="s">
        <v>32</v>
      </c>
      <c r="I9469">
        <v>2008</v>
      </c>
      <c r="J9469" t="s">
        <v>91</v>
      </c>
      <c r="K9469" t="s">
        <v>81</v>
      </c>
      <c r="M9469" s="10" t="str">
        <f>Data[[#This Row],[schedule]]&amp;" | "&amp;Data[[#This Row],[section]]</f>
        <v>SCHEDULE 19: REPORT ON DEMAND FORECASTS | 19b: Aircraft Runway Movements</v>
      </c>
      <c r="N9469" s="10" t="str">
        <f t="shared" si="150"/>
        <v>SCHEDULE 19: REPORT ON DEMAND FORECASTS | 19b: Aircraft Runway Movements | Movements during
busy period (total
number of aircraft):During the runway busy day:</v>
      </c>
    </row>
    <row r="9470" spans="1:14" hidden="1">
      <c r="A9470" t="s">
        <v>1</v>
      </c>
      <c r="B9470">
        <v>2007</v>
      </c>
      <c r="C9470" t="s">
        <v>6</v>
      </c>
      <c r="D9470" t="s">
        <v>10</v>
      </c>
      <c r="E9470" t="s">
        <v>81</v>
      </c>
      <c r="F9470" t="s">
        <v>81</v>
      </c>
      <c r="G9470">
        <v>38</v>
      </c>
      <c r="H9470" t="s">
        <v>32</v>
      </c>
      <c r="I9470">
        <v>2009</v>
      </c>
      <c r="J9470" t="s">
        <v>91</v>
      </c>
      <c r="K9470" t="s">
        <v>81</v>
      </c>
      <c r="M9470" s="10" t="str">
        <f>Data[[#This Row],[schedule]]&amp;" | "&amp;Data[[#This Row],[section]]</f>
        <v>SCHEDULE 19: REPORT ON DEMAND FORECASTS | 19b: Aircraft Runway Movements</v>
      </c>
      <c r="N9470" s="10" t="str">
        <f t="shared" si="150"/>
        <v>SCHEDULE 19: REPORT ON DEMAND FORECASTS | 19b: Aircraft Runway Movements | Movements during
busy period (total
number of aircraft):During the runway busy day:</v>
      </c>
    </row>
    <row r="9471" spans="1:14" hidden="1">
      <c r="A9471" t="s">
        <v>1</v>
      </c>
      <c r="B9471">
        <v>2007</v>
      </c>
      <c r="C9471" t="s">
        <v>6</v>
      </c>
      <c r="D9471" t="s">
        <v>10</v>
      </c>
      <c r="E9471" t="s">
        <v>81</v>
      </c>
      <c r="F9471" t="s">
        <v>81</v>
      </c>
      <c r="G9471">
        <v>38</v>
      </c>
      <c r="H9471" t="s">
        <v>32</v>
      </c>
      <c r="I9471">
        <v>2010</v>
      </c>
      <c r="J9471" t="s">
        <v>91</v>
      </c>
      <c r="K9471" t="s">
        <v>81</v>
      </c>
      <c r="M9471" s="10" t="str">
        <f>Data[[#This Row],[schedule]]&amp;" | "&amp;Data[[#This Row],[section]]</f>
        <v>SCHEDULE 19: REPORT ON DEMAND FORECASTS | 19b: Aircraft Runway Movements</v>
      </c>
      <c r="N9471" s="10" t="str">
        <f t="shared" si="150"/>
        <v>SCHEDULE 19: REPORT ON DEMAND FORECASTS | 19b: Aircraft Runway Movements | Movements during
busy period (total
number of aircraft):During the runway busy day:</v>
      </c>
    </row>
    <row r="9472" spans="1:14" hidden="1">
      <c r="A9472" t="s">
        <v>1</v>
      </c>
      <c r="B9472">
        <v>2007</v>
      </c>
      <c r="C9472" t="s">
        <v>6</v>
      </c>
      <c r="D9472" t="s">
        <v>10</v>
      </c>
      <c r="E9472" t="s">
        <v>81</v>
      </c>
      <c r="F9472" t="s">
        <v>81</v>
      </c>
      <c r="G9472">
        <v>38</v>
      </c>
      <c r="H9472" t="s">
        <v>32</v>
      </c>
      <c r="I9472">
        <v>2011</v>
      </c>
      <c r="J9472" t="s">
        <v>91</v>
      </c>
      <c r="K9472" t="s">
        <v>81</v>
      </c>
      <c r="M9472" s="10" t="str">
        <f>Data[[#This Row],[schedule]]&amp;" | "&amp;Data[[#This Row],[section]]</f>
        <v>SCHEDULE 19: REPORT ON DEMAND FORECASTS | 19b: Aircraft Runway Movements</v>
      </c>
      <c r="N9472" s="10" t="str">
        <f t="shared" si="150"/>
        <v>SCHEDULE 19: REPORT ON DEMAND FORECASTS | 19b: Aircraft Runway Movements | Movements during
busy period (total
number of aircraft):During the runway busy day:</v>
      </c>
    </row>
    <row r="9473" spans="1:14" hidden="1">
      <c r="A9473" t="s">
        <v>1</v>
      </c>
      <c r="B9473">
        <v>2007</v>
      </c>
      <c r="C9473" t="s">
        <v>6</v>
      </c>
      <c r="D9473" t="s">
        <v>10</v>
      </c>
      <c r="E9473" t="s">
        <v>81</v>
      </c>
      <c r="F9473" t="s">
        <v>81</v>
      </c>
      <c r="G9473">
        <v>38</v>
      </c>
      <c r="H9473" t="s">
        <v>32</v>
      </c>
      <c r="I9473">
        <v>2012</v>
      </c>
      <c r="J9473" t="s">
        <v>91</v>
      </c>
      <c r="K9473" t="s">
        <v>81</v>
      </c>
      <c r="M9473" s="10" t="str">
        <f>Data[[#This Row],[schedule]]&amp;" | "&amp;Data[[#This Row],[section]]</f>
        <v>SCHEDULE 19: REPORT ON DEMAND FORECASTS | 19b: Aircraft Runway Movements</v>
      </c>
      <c r="N9473" s="10" t="str">
        <f t="shared" si="150"/>
        <v>SCHEDULE 19: REPORT ON DEMAND FORECASTS | 19b: Aircraft Runway Movements | Movements during
busy period (total
number of aircraft):During the runway busy day:</v>
      </c>
    </row>
    <row r="9474" spans="1:14" hidden="1">
      <c r="A9474" t="s">
        <v>1</v>
      </c>
      <c r="B9474">
        <v>2007</v>
      </c>
      <c r="C9474" t="s">
        <v>6</v>
      </c>
      <c r="D9474" t="s">
        <v>10</v>
      </c>
      <c r="E9474" t="s">
        <v>81</v>
      </c>
      <c r="F9474" t="s">
        <v>81</v>
      </c>
      <c r="G9474">
        <v>38</v>
      </c>
      <c r="H9474" t="s">
        <v>32</v>
      </c>
      <c r="I9474">
        <v>2013</v>
      </c>
      <c r="J9474" t="s">
        <v>91</v>
      </c>
      <c r="K9474" t="s">
        <v>81</v>
      </c>
      <c r="M9474" s="10" t="str">
        <f>Data[[#This Row],[schedule]]&amp;" | "&amp;Data[[#This Row],[section]]</f>
        <v>SCHEDULE 19: REPORT ON DEMAND FORECASTS | 19b: Aircraft Runway Movements</v>
      </c>
      <c r="N9474" s="10" t="str">
        <f t="shared" si="150"/>
        <v>SCHEDULE 19: REPORT ON DEMAND FORECASTS | 19b: Aircraft Runway Movements | Movements during
busy period (total
number of aircraft):During the runway busy day:</v>
      </c>
    </row>
    <row r="9475" spans="1:14" hidden="1">
      <c r="A9475" t="s">
        <v>1</v>
      </c>
      <c r="B9475">
        <v>2007</v>
      </c>
      <c r="C9475" t="s">
        <v>6</v>
      </c>
      <c r="D9475" t="s">
        <v>10</v>
      </c>
      <c r="E9475" t="s">
        <v>81</v>
      </c>
      <c r="F9475" t="s">
        <v>81</v>
      </c>
      <c r="G9475">
        <v>38</v>
      </c>
      <c r="H9475" t="s">
        <v>32</v>
      </c>
      <c r="I9475">
        <v>2014</v>
      </c>
      <c r="J9475" t="s">
        <v>91</v>
      </c>
      <c r="K9475" t="s">
        <v>81</v>
      </c>
      <c r="M9475" s="10" t="str">
        <f>Data[[#This Row],[schedule]]&amp;" | "&amp;Data[[#This Row],[section]]</f>
        <v>SCHEDULE 19: REPORT ON DEMAND FORECASTS | 19b: Aircraft Runway Movements</v>
      </c>
      <c r="N9475" s="10" t="str">
        <f t="shared" si="150"/>
        <v>SCHEDULE 19: REPORT ON DEMAND FORECASTS | 19b: Aircraft Runway Movements | Movements during
busy period (total
number of aircraft):During the runway busy day:</v>
      </c>
    </row>
    <row r="9476" spans="1:14" hidden="1">
      <c r="A9476" t="s">
        <v>1</v>
      </c>
      <c r="B9476">
        <v>2007</v>
      </c>
      <c r="C9476" t="s">
        <v>6</v>
      </c>
      <c r="D9476" t="s">
        <v>10</v>
      </c>
      <c r="E9476" t="s">
        <v>81</v>
      </c>
      <c r="F9476" t="s">
        <v>81</v>
      </c>
      <c r="G9476">
        <v>38</v>
      </c>
      <c r="H9476" t="s">
        <v>32</v>
      </c>
      <c r="I9476">
        <v>2015</v>
      </c>
      <c r="J9476" t="s">
        <v>91</v>
      </c>
      <c r="K9476" t="s">
        <v>81</v>
      </c>
      <c r="M9476" s="10" t="str">
        <f>Data[[#This Row],[schedule]]&amp;" | "&amp;Data[[#This Row],[section]]</f>
        <v>SCHEDULE 19: REPORT ON DEMAND FORECASTS | 19b: Aircraft Runway Movements</v>
      </c>
      <c r="N9476" s="10" t="str">
        <f t="shared" si="150"/>
        <v>SCHEDULE 19: REPORT ON DEMAND FORECASTS | 19b: Aircraft Runway Movements | Movements during
busy period (total
number of aircraft):During the runway busy day:</v>
      </c>
    </row>
    <row r="9477" spans="1:14" hidden="1">
      <c r="A9477" t="s">
        <v>1</v>
      </c>
      <c r="B9477">
        <v>2007</v>
      </c>
      <c r="C9477" t="s">
        <v>6</v>
      </c>
      <c r="D9477" t="s">
        <v>10</v>
      </c>
      <c r="E9477" t="s">
        <v>81</v>
      </c>
      <c r="F9477" t="s">
        <v>81</v>
      </c>
      <c r="G9477">
        <v>38</v>
      </c>
      <c r="H9477" t="s">
        <v>32</v>
      </c>
      <c r="I9477">
        <v>2016</v>
      </c>
      <c r="J9477" t="s">
        <v>91</v>
      </c>
      <c r="K9477" t="s">
        <v>81</v>
      </c>
      <c r="M9477" s="10" t="str">
        <f>Data[[#This Row],[schedule]]&amp;" | "&amp;Data[[#This Row],[section]]</f>
        <v>SCHEDULE 19: REPORT ON DEMAND FORECASTS | 19b: Aircraft Runway Movements</v>
      </c>
      <c r="N9477" s="10" t="str">
        <f t="shared" si="150"/>
        <v>SCHEDULE 19: REPORT ON DEMAND FORECASTS | 19b: Aircraft Runway Movements | Movements during
busy period (total
number of aircraft):During the runway busy day:</v>
      </c>
    </row>
    <row r="9478" spans="1:14" hidden="1">
      <c r="A9478" t="s">
        <v>1</v>
      </c>
      <c r="B9478">
        <v>2007</v>
      </c>
      <c r="C9478" t="s">
        <v>6</v>
      </c>
      <c r="D9478" t="s">
        <v>10</v>
      </c>
      <c r="E9478" t="s">
        <v>81</v>
      </c>
      <c r="F9478" t="s">
        <v>81</v>
      </c>
      <c r="G9478">
        <v>38</v>
      </c>
      <c r="H9478" t="s">
        <v>32</v>
      </c>
      <c r="I9478">
        <v>2017</v>
      </c>
      <c r="J9478" t="s">
        <v>91</v>
      </c>
      <c r="K9478" t="s">
        <v>81</v>
      </c>
      <c r="M9478" s="10" t="str">
        <f>Data[[#This Row],[schedule]]&amp;" | "&amp;Data[[#This Row],[section]]</f>
        <v>SCHEDULE 19: REPORT ON DEMAND FORECASTS | 19b: Aircraft Runway Movements</v>
      </c>
      <c r="N9478" s="10" t="str">
        <f t="shared" si="150"/>
        <v>SCHEDULE 19: REPORT ON DEMAND FORECASTS | 19b: Aircraft Runway Movements | Movements during
busy period (total
number of aircraft):During the runway busy day:</v>
      </c>
    </row>
    <row r="9479" spans="1:14" hidden="1">
      <c r="A9479" t="s">
        <v>1</v>
      </c>
      <c r="B9479">
        <v>2007</v>
      </c>
      <c r="C9479" t="s">
        <v>6</v>
      </c>
      <c r="D9479" t="s">
        <v>10</v>
      </c>
      <c r="E9479" t="s">
        <v>81</v>
      </c>
      <c r="F9479" t="s">
        <v>81</v>
      </c>
      <c r="G9479">
        <v>40</v>
      </c>
      <c r="H9479" t="s">
        <v>33</v>
      </c>
      <c r="I9479">
        <v>2008</v>
      </c>
      <c r="J9479" t="s">
        <v>91</v>
      </c>
      <c r="K9479" t="s">
        <v>3748</v>
      </c>
      <c r="L9479">
        <v>18250.419999999998</v>
      </c>
      <c r="M9479" s="10" t="str">
        <f>Data[[#This Row],[schedule]]&amp;" | "&amp;Data[[#This Row],[section]]</f>
        <v>SCHEDULE 19: REPORT ON DEMAND FORECASTS | 19b: Aircraft Runway Movements</v>
      </c>
      <c r="N9479" s="10" t="str">
        <f t="shared" si="150"/>
        <v>SCHEDULE 19: REPORT ON DEMAND FORECASTS | 19b: Aircraft Runway Movements | Landings during year (total number of
aircraft):Aircraft 30 tonnes MCTOW or more:</v>
      </c>
    </row>
    <row r="9480" spans="1:14" hidden="1">
      <c r="A9480" t="s">
        <v>1</v>
      </c>
      <c r="B9480">
        <v>2007</v>
      </c>
      <c r="C9480" t="s">
        <v>6</v>
      </c>
      <c r="D9480" t="s">
        <v>10</v>
      </c>
      <c r="E9480" t="s">
        <v>81</v>
      </c>
      <c r="F9480" t="s">
        <v>81</v>
      </c>
      <c r="G9480">
        <v>40</v>
      </c>
      <c r="H9480" t="s">
        <v>33</v>
      </c>
      <c r="I9480">
        <v>2009</v>
      </c>
      <c r="J9480" t="s">
        <v>91</v>
      </c>
      <c r="K9480" t="s">
        <v>3749</v>
      </c>
      <c r="L9480">
        <v>18438.804950000002</v>
      </c>
      <c r="M9480" s="10" t="str">
        <f>Data[[#This Row],[schedule]]&amp;" | "&amp;Data[[#This Row],[section]]</f>
        <v>SCHEDULE 19: REPORT ON DEMAND FORECASTS | 19b: Aircraft Runway Movements</v>
      </c>
      <c r="N9480" s="10" t="str">
        <f t="shared" si="150"/>
        <v>SCHEDULE 19: REPORT ON DEMAND FORECASTS | 19b: Aircraft Runway Movements | Landings during year (total number of
aircraft):Aircraft 30 tonnes MCTOW or more:</v>
      </c>
    </row>
    <row r="9481" spans="1:14" hidden="1">
      <c r="A9481" t="s">
        <v>1</v>
      </c>
      <c r="B9481">
        <v>2007</v>
      </c>
      <c r="C9481" t="s">
        <v>6</v>
      </c>
      <c r="D9481" t="s">
        <v>10</v>
      </c>
      <c r="E9481" t="s">
        <v>81</v>
      </c>
      <c r="F9481" t="s">
        <v>81</v>
      </c>
      <c r="G9481">
        <v>40</v>
      </c>
      <c r="H9481" t="s">
        <v>33</v>
      </c>
      <c r="I9481">
        <v>2010</v>
      </c>
      <c r="J9481" t="s">
        <v>91</v>
      </c>
      <c r="K9481" t="s">
        <v>3750</v>
      </c>
      <c r="L9481">
        <v>18703.704264874999</v>
      </c>
      <c r="M9481" s="10" t="str">
        <f>Data[[#This Row],[schedule]]&amp;" | "&amp;Data[[#This Row],[section]]</f>
        <v>SCHEDULE 19: REPORT ON DEMAND FORECASTS | 19b: Aircraft Runway Movements</v>
      </c>
      <c r="N9481" s="10" t="str">
        <f t="shared" si="150"/>
        <v>SCHEDULE 19: REPORT ON DEMAND FORECASTS | 19b: Aircraft Runway Movements | Landings during year (total number of
aircraft):Aircraft 30 tonnes MCTOW or more:</v>
      </c>
    </row>
    <row r="9482" spans="1:14" hidden="1">
      <c r="A9482" t="s">
        <v>1</v>
      </c>
      <c r="B9482">
        <v>2007</v>
      </c>
      <c r="C9482" t="s">
        <v>6</v>
      </c>
      <c r="D9482" t="s">
        <v>10</v>
      </c>
      <c r="E9482" t="s">
        <v>81</v>
      </c>
      <c r="F9482" t="s">
        <v>81</v>
      </c>
      <c r="G9482">
        <v>40</v>
      </c>
      <c r="H9482" t="s">
        <v>33</v>
      </c>
      <c r="I9482">
        <v>2011</v>
      </c>
      <c r="J9482" t="s">
        <v>91</v>
      </c>
      <c r="K9482" t="s">
        <v>3751</v>
      </c>
      <c r="L9482">
        <v>19014.304004316869</v>
      </c>
      <c r="M9482" s="10" t="str">
        <f>Data[[#This Row],[schedule]]&amp;" | "&amp;Data[[#This Row],[section]]</f>
        <v>SCHEDULE 19: REPORT ON DEMAND FORECASTS | 19b: Aircraft Runway Movements</v>
      </c>
      <c r="N9482" s="10" t="str">
        <f t="shared" si="150"/>
        <v>SCHEDULE 19: REPORT ON DEMAND FORECASTS | 19b: Aircraft Runway Movements | Landings during year (total number of
aircraft):Aircraft 30 tonnes MCTOW or more:</v>
      </c>
    </row>
    <row r="9483" spans="1:14" hidden="1">
      <c r="A9483" t="s">
        <v>1</v>
      </c>
      <c r="B9483">
        <v>2007</v>
      </c>
      <c r="C9483" t="s">
        <v>6</v>
      </c>
      <c r="D9483" t="s">
        <v>10</v>
      </c>
      <c r="E9483" t="s">
        <v>81</v>
      </c>
      <c r="F9483" t="s">
        <v>81</v>
      </c>
      <c r="G9483">
        <v>40</v>
      </c>
      <c r="H9483" t="s">
        <v>33</v>
      </c>
      <c r="I9483">
        <v>2012</v>
      </c>
      <c r="J9483" t="s">
        <v>91</v>
      </c>
      <c r="K9483" t="s">
        <v>3752</v>
      </c>
      <c r="L9483">
        <v>19330.399344237088</v>
      </c>
      <c r="M9483" s="10" t="str">
        <f>Data[[#This Row],[schedule]]&amp;" | "&amp;Data[[#This Row],[section]]</f>
        <v>SCHEDULE 19: REPORT ON DEMAND FORECASTS | 19b: Aircraft Runway Movements</v>
      </c>
      <c r="N9483" s="10" t="str">
        <f t="shared" si="150"/>
        <v>SCHEDULE 19: REPORT ON DEMAND FORECASTS | 19b: Aircraft Runway Movements | Landings during year (total number of
aircraft):Aircraft 30 tonnes MCTOW or more:</v>
      </c>
    </row>
    <row r="9484" spans="1:14" hidden="1">
      <c r="A9484" t="s">
        <v>1</v>
      </c>
      <c r="B9484">
        <v>2007</v>
      </c>
      <c r="C9484" t="s">
        <v>6</v>
      </c>
      <c r="D9484" t="s">
        <v>10</v>
      </c>
      <c r="E9484" t="s">
        <v>81</v>
      </c>
      <c r="F9484" t="s">
        <v>81</v>
      </c>
      <c r="G9484">
        <v>40</v>
      </c>
      <c r="H9484" t="s">
        <v>33</v>
      </c>
      <c r="I9484">
        <v>2013</v>
      </c>
      <c r="J9484" t="s">
        <v>91</v>
      </c>
      <c r="K9484" t="s">
        <v>3753</v>
      </c>
      <c r="L9484">
        <v>19564.197885372869</v>
      </c>
      <c r="M9484" s="10" t="str">
        <f>Data[[#This Row],[schedule]]&amp;" | "&amp;Data[[#This Row],[section]]</f>
        <v>SCHEDULE 19: REPORT ON DEMAND FORECASTS | 19b: Aircraft Runway Movements</v>
      </c>
      <c r="N9484" s="10" t="str">
        <f t="shared" si="150"/>
        <v>SCHEDULE 19: REPORT ON DEMAND FORECASTS | 19b: Aircraft Runway Movements | Landings during year (total number of
aircraft):Aircraft 30 tonnes MCTOW or more:</v>
      </c>
    </row>
    <row r="9485" spans="1:14" hidden="1">
      <c r="A9485" t="s">
        <v>1</v>
      </c>
      <c r="B9485">
        <v>2007</v>
      </c>
      <c r="C9485" t="s">
        <v>6</v>
      </c>
      <c r="D9485" t="s">
        <v>10</v>
      </c>
      <c r="E9485" t="s">
        <v>81</v>
      </c>
      <c r="F9485" t="s">
        <v>81</v>
      </c>
      <c r="G9485">
        <v>40</v>
      </c>
      <c r="H9485" t="s">
        <v>33</v>
      </c>
      <c r="I9485">
        <v>2014</v>
      </c>
      <c r="J9485" t="s">
        <v>91</v>
      </c>
      <c r="K9485" t="s">
        <v>3754</v>
      </c>
      <c r="L9485">
        <v>19889.39915300531</v>
      </c>
      <c r="M9485" s="10" t="str">
        <f>Data[[#This Row],[schedule]]&amp;" | "&amp;Data[[#This Row],[section]]</f>
        <v>SCHEDULE 19: REPORT ON DEMAND FORECASTS | 19b: Aircraft Runway Movements</v>
      </c>
      <c r="N9485" s="10" t="str">
        <f t="shared" si="150"/>
        <v>SCHEDULE 19: REPORT ON DEMAND FORECASTS | 19b: Aircraft Runway Movements | Landings during year (total number of
aircraft):Aircraft 30 tonnes MCTOW or more:</v>
      </c>
    </row>
    <row r="9486" spans="1:14" hidden="1">
      <c r="A9486" t="s">
        <v>1</v>
      </c>
      <c r="B9486">
        <v>2007</v>
      </c>
      <c r="C9486" t="s">
        <v>6</v>
      </c>
      <c r="D9486" t="s">
        <v>10</v>
      </c>
      <c r="E9486" t="s">
        <v>81</v>
      </c>
      <c r="F9486" t="s">
        <v>81</v>
      </c>
      <c r="G9486">
        <v>40</v>
      </c>
      <c r="H9486" t="s">
        <v>33</v>
      </c>
      <c r="I9486">
        <v>2015</v>
      </c>
      <c r="J9486" t="s">
        <v>91</v>
      </c>
      <c r="K9486" t="s">
        <v>3755</v>
      </c>
      <c r="L9486">
        <v>20220.357397136038</v>
      </c>
      <c r="M9486" s="10" t="str">
        <f>Data[[#This Row],[schedule]]&amp;" | "&amp;Data[[#This Row],[section]]</f>
        <v>SCHEDULE 19: REPORT ON DEMAND FORECASTS | 19b: Aircraft Runway Movements</v>
      </c>
      <c r="N9486" s="10" t="str">
        <f t="shared" si="150"/>
        <v>SCHEDULE 19: REPORT ON DEMAND FORECASTS | 19b: Aircraft Runway Movements | Landings during year (total number of
aircraft):Aircraft 30 tonnes MCTOW or more:</v>
      </c>
    </row>
    <row r="9487" spans="1:14" hidden="1">
      <c r="A9487" t="s">
        <v>1</v>
      </c>
      <c r="B9487">
        <v>2007</v>
      </c>
      <c r="C9487" t="s">
        <v>6</v>
      </c>
      <c r="D9487" t="s">
        <v>10</v>
      </c>
      <c r="E9487" t="s">
        <v>81</v>
      </c>
      <c r="F9487" t="s">
        <v>81</v>
      </c>
      <c r="G9487">
        <v>40</v>
      </c>
      <c r="H9487" t="s">
        <v>33</v>
      </c>
      <c r="I9487">
        <v>2016</v>
      </c>
      <c r="J9487" t="s">
        <v>91</v>
      </c>
      <c r="K9487" t="s">
        <v>3756</v>
      </c>
      <c r="L9487">
        <v>20557.180946349628</v>
      </c>
      <c r="M9487" s="10" t="str">
        <f>Data[[#This Row],[schedule]]&amp;" | "&amp;Data[[#This Row],[section]]</f>
        <v>SCHEDULE 19: REPORT ON DEMAND FORECASTS | 19b: Aircraft Runway Movements</v>
      </c>
      <c r="N9487" s="10" t="str">
        <f t="shared" si="150"/>
        <v>SCHEDULE 19: REPORT ON DEMAND FORECASTS | 19b: Aircraft Runway Movements | Landings during year (total number of
aircraft):Aircraft 30 tonnes MCTOW or more:</v>
      </c>
    </row>
    <row r="9488" spans="1:14" hidden="1">
      <c r="A9488" t="s">
        <v>1</v>
      </c>
      <c r="B9488">
        <v>2007</v>
      </c>
      <c r="C9488" t="s">
        <v>6</v>
      </c>
      <c r="D9488" t="s">
        <v>10</v>
      </c>
      <c r="E9488" t="s">
        <v>81</v>
      </c>
      <c r="F9488" t="s">
        <v>81</v>
      </c>
      <c r="G9488">
        <v>40</v>
      </c>
      <c r="H9488" t="s">
        <v>33</v>
      </c>
      <c r="I9488">
        <v>2017</v>
      </c>
      <c r="J9488" t="s">
        <v>91</v>
      </c>
      <c r="K9488" t="s">
        <v>3757</v>
      </c>
      <c r="L9488">
        <v>20899.980303507818</v>
      </c>
      <c r="M9488" s="10" t="str">
        <f>Data[[#This Row],[schedule]]&amp;" | "&amp;Data[[#This Row],[section]]</f>
        <v>SCHEDULE 19: REPORT ON DEMAND FORECASTS | 19b: Aircraft Runway Movements</v>
      </c>
      <c r="N9488" s="10" t="str">
        <f t="shared" si="150"/>
        <v>SCHEDULE 19: REPORT ON DEMAND FORECASTS | 19b: Aircraft Runway Movements | Landings during year (total number of
aircraft):Aircraft 30 tonnes MCTOW or more:</v>
      </c>
    </row>
    <row r="9489" spans="1:14" hidden="1">
      <c r="A9489" t="s">
        <v>1</v>
      </c>
      <c r="B9489">
        <v>2007</v>
      </c>
      <c r="C9489" t="s">
        <v>6</v>
      </c>
      <c r="D9489" t="s">
        <v>10</v>
      </c>
      <c r="E9489" t="s">
        <v>81</v>
      </c>
      <c r="F9489" t="s">
        <v>81</v>
      </c>
      <c r="G9489">
        <v>41</v>
      </c>
      <c r="H9489" t="s">
        <v>34</v>
      </c>
      <c r="I9489">
        <v>2008</v>
      </c>
      <c r="J9489" t="s">
        <v>91</v>
      </c>
      <c r="K9489" t="s">
        <v>3758</v>
      </c>
      <c r="L9489">
        <v>27356.32</v>
      </c>
      <c r="M9489" s="10" t="str">
        <f>Data[[#This Row],[schedule]]&amp;" | "&amp;Data[[#This Row],[section]]</f>
        <v>SCHEDULE 19: REPORT ON DEMAND FORECASTS | 19b: Aircraft Runway Movements</v>
      </c>
      <c r="N9489" s="10" t="str">
        <f t="shared" si="150"/>
        <v>SCHEDULE 19: REPORT ON DEMAND FORECASTS | 19b: Aircraft Runway Movements | Landings during year (total number of
aircraft):Aircraft 3 tonnes or more but less than 30 tonnes MCTOW:</v>
      </c>
    </row>
    <row r="9490" spans="1:14" hidden="1">
      <c r="A9490" t="s">
        <v>1</v>
      </c>
      <c r="B9490">
        <v>2007</v>
      </c>
      <c r="C9490" t="s">
        <v>6</v>
      </c>
      <c r="D9490" t="s">
        <v>10</v>
      </c>
      <c r="E9490" t="s">
        <v>81</v>
      </c>
      <c r="F9490" t="s">
        <v>81</v>
      </c>
      <c r="G9490">
        <v>41</v>
      </c>
      <c r="H9490" t="s">
        <v>34</v>
      </c>
      <c r="I9490">
        <v>2009</v>
      </c>
      <c r="J9490" t="s">
        <v>91</v>
      </c>
      <c r="K9490" t="s">
        <v>3759</v>
      </c>
      <c r="L9490">
        <v>27614.193200000002</v>
      </c>
      <c r="M9490" s="10" t="str">
        <f>Data[[#This Row],[schedule]]&amp;" | "&amp;Data[[#This Row],[section]]</f>
        <v>SCHEDULE 19: REPORT ON DEMAND FORECASTS | 19b: Aircraft Runway Movements</v>
      </c>
      <c r="N9490" s="10" t="str">
        <f t="shared" si="150"/>
        <v>SCHEDULE 19: REPORT ON DEMAND FORECASTS | 19b: Aircraft Runway Movements | Landings during year (total number of
aircraft):Aircraft 3 tonnes or more but less than 30 tonnes MCTOW:</v>
      </c>
    </row>
    <row r="9491" spans="1:14" hidden="1">
      <c r="A9491" t="s">
        <v>1</v>
      </c>
      <c r="B9491">
        <v>2007</v>
      </c>
      <c r="C9491" t="s">
        <v>6</v>
      </c>
      <c r="D9491" t="s">
        <v>10</v>
      </c>
      <c r="E9491" t="s">
        <v>81</v>
      </c>
      <c r="F9491" t="s">
        <v>81</v>
      </c>
      <c r="G9491">
        <v>41</v>
      </c>
      <c r="H9491" t="s">
        <v>34</v>
      </c>
      <c r="I9491">
        <v>2010</v>
      </c>
      <c r="J9491" t="s">
        <v>91</v>
      </c>
      <c r="K9491" t="s">
        <v>3760</v>
      </c>
      <c r="L9491">
        <v>28004.871098</v>
      </c>
      <c r="M9491" s="10" t="str">
        <f>Data[[#This Row],[schedule]]&amp;" | "&amp;Data[[#This Row],[section]]</f>
        <v>SCHEDULE 19: REPORT ON DEMAND FORECASTS | 19b: Aircraft Runway Movements</v>
      </c>
      <c r="N9491" s="10" t="str">
        <f t="shared" si="150"/>
        <v>SCHEDULE 19: REPORT ON DEMAND FORECASTS | 19b: Aircraft Runway Movements | Landings during year (total number of
aircraft):Aircraft 3 tonnes or more but less than 30 tonnes MCTOW:</v>
      </c>
    </row>
    <row r="9492" spans="1:14" hidden="1">
      <c r="A9492" t="s">
        <v>1</v>
      </c>
      <c r="B9492">
        <v>2007</v>
      </c>
      <c r="C9492" t="s">
        <v>6</v>
      </c>
      <c r="D9492" t="s">
        <v>10</v>
      </c>
      <c r="E9492" t="s">
        <v>81</v>
      </c>
      <c r="F9492" t="s">
        <v>81</v>
      </c>
      <c r="G9492">
        <v>41</v>
      </c>
      <c r="H9492" t="s">
        <v>34</v>
      </c>
      <c r="I9492">
        <v>2011</v>
      </c>
      <c r="J9492" t="s">
        <v>91</v>
      </c>
      <c r="K9492" t="s">
        <v>3761</v>
      </c>
      <c r="L9492">
        <v>28401.409164469998</v>
      </c>
      <c r="M9492" s="10" t="str">
        <f>Data[[#This Row],[schedule]]&amp;" | "&amp;Data[[#This Row],[section]]</f>
        <v>SCHEDULE 19: REPORT ON DEMAND FORECASTS | 19b: Aircraft Runway Movements</v>
      </c>
      <c r="N9492" s="10" t="str">
        <f t="shared" si="150"/>
        <v>SCHEDULE 19: REPORT ON DEMAND FORECASTS | 19b: Aircraft Runway Movements | Landings during year (total number of
aircraft):Aircraft 3 tonnes or more but less than 30 tonnes MCTOW:</v>
      </c>
    </row>
    <row r="9493" spans="1:14" hidden="1">
      <c r="A9493" t="s">
        <v>1</v>
      </c>
      <c r="B9493">
        <v>2007</v>
      </c>
      <c r="C9493" t="s">
        <v>6</v>
      </c>
      <c r="D9493" t="s">
        <v>10</v>
      </c>
      <c r="E9493" t="s">
        <v>81</v>
      </c>
      <c r="F9493" t="s">
        <v>81</v>
      </c>
      <c r="G9493">
        <v>41</v>
      </c>
      <c r="H9493" t="s">
        <v>34</v>
      </c>
      <c r="I9493">
        <v>2012</v>
      </c>
      <c r="J9493" t="s">
        <v>91</v>
      </c>
      <c r="K9493" t="s">
        <v>3762</v>
      </c>
      <c r="L9493">
        <v>28803.895301937038</v>
      </c>
      <c r="M9493" s="10" t="str">
        <f>Data[[#This Row],[schedule]]&amp;" | "&amp;Data[[#This Row],[section]]</f>
        <v>SCHEDULE 19: REPORT ON DEMAND FORECASTS | 19b: Aircraft Runway Movements</v>
      </c>
      <c r="N9493" s="10" t="str">
        <f t="shared" ref="N9493:N9556" si="151">SUBSTITUTE(SUBSTITUTE(SUBSTITUTE(C9493&amp;" | "&amp;D9493&amp;" | "&amp;E9493&amp;" | "&amp;F9493&amp;" | "&amp;H9493," |  |  | "," | ")," |  |  | "," | ")," |  | "," | ")</f>
        <v>SCHEDULE 19: REPORT ON DEMAND FORECASTS | 19b: Aircraft Runway Movements | Landings during year (total number of
aircraft):Aircraft 3 tonnes or more but less than 30 tonnes MCTOW:</v>
      </c>
    </row>
    <row r="9494" spans="1:14" hidden="1">
      <c r="A9494" t="s">
        <v>1</v>
      </c>
      <c r="B9494">
        <v>2007</v>
      </c>
      <c r="C9494" t="s">
        <v>6</v>
      </c>
      <c r="D9494" t="s">
        <v>10</v>
      </c>
      <c r="E9494" t="s">
        <v>81</v>
      </c>
      <c r="F9494" t="s">
        <v>81</v>
      </c>
      <c r="G9494">
        <v>41</v>
      </c>
      <c r="H9494" t="s">
        <v>34</v>
      </c>
      <c r="I9494">
        <v>2013</v>
      </c>
      <c r="J9494" t="s">
        <v>91</v>
      </c>
      <c r="K9494" t="s">
        <v>3763</v>
      </c>
      <c r="L9494">
        <v>29212.418731466099</v>
      </c>
      <c r="M9494" s="10" t="str">
        <f>Data[[#This Row],[schedule]]&amp;" | "&amp;Data[[#This Row],[section]]</f>
        <v>SCHEDULE 19: REPORT ON DEMAND FORECASTS | 19b: Aircraft Runway Movements</v>
      </c>
      <c r="N9494" s="10" t="str">
        <f t="shared" si="151"/>
        <v>SCHEDULE 19: REPORT ON DEMAND FORECASTS | 19b: Aircraft Runway Movements | Landings during year (total number of
aircraft):Aircraft 3 tonnes or more but less than 30 tonnes MCTOW:</v>
      </c>
    </row>
    <row r="9495" spans="1:14" hidden="1">
      <c r="A9495" t="s">
        <v>1</v>
      </c>
      <c r="B9495">
        <v>2007</v>
      </c>
      <c r="C9495" t="s">
        <v>6</v>
      </c>
      <c r="D9495" t="s">
        <v>10</v>
      </c>
      <c r="E9495" t="s">
        <v>81</v>
      </c>
      <c r="F9495" t="s">
        <v>81</v>
      </c>
      <c r="G9495">
        <v>41</v>
      </c>
      <c r="H9495" t="s">
        <v>34</v>
      </c>
      <c r="I9495">
        <v>2014</v>
      </c>
      <c r="J9495" t="s">
        <v>91</v>
      </c>
      <c r="K9495" t="s">
        <v>3764</v>
      </c>
      <c r="L9495">
        <v>29627.070012438078</v>
      </c>
      <c r="M9495" s="10" t="str">
        <f>Data[[#This Row],[schedule]]&amp;" | "&amp;Data[[#This Row],[section]]</f>
        <v>SCHEDULE 19: REPORT ON DEMAND FORECASTS | 19b: Aircraft Runway Movements</v>
      </c>
      <c r="N9495" s="10" t="str">
        <f t="shared" si="151"/>
        <v>SCHEDULE 19: REPORT ON DEMAND FORECASTS | 19b: Aircraft Runway Movements | Landings during year (total number of
aircraft):Aircraft 3 tonnes or more but less than 30 tonnes MCTOW:</v>
      </c>
    </row>
    <row r="9496" spans="1:14" hidden="1">
      <c r="A9496" t="s">
        <v>1</v>
      </c>
      <c r="B9496">
        <v>2007</v>
      </c>
      <c r="C9496" t="s">
        <v>6</v>
      </c>
      <c r="D9496" t="s">
        <v>10</v>
      </c>
      <c r="E9496" t="s">
        <v>81</v>
      </c>
      <c r="F9496" t="s">
        <v>81</v>
      </c>
      <c r="G9496">
        <v>41</v>
      </c>
      <c r="H9496" t="s">
        <v>34</v>
      </c>
      <c r="I9496">
        <v>2015</v>
      </c>
      <c r="J9496" t="s">
        <v>91</v>
      </c>
      <c r="K9496" t="s">
        <v>3765</v>
      </c>
      <c r="L9496">
        <v>30047.94106262465</v>
      </c>
      <c r="M9496" s="10" t="str">
        <f>Data[[#This Row],[schedule]]&amp;" | "&amp;Data[[#This Row],[section]]</f>
        <v>SCHEDULE 19: REPORT ON DEMAND FORECASTS | 19b: Aircraft Runway Movements</v>
      </c>
      <c r="N9496" s="10" t="str">
        <f t="shared" si="151"/>
        <v>SCHEDULE 19: REPORT ON DEMAND FORECASTS | 19b: Aircraft Runway Movements | Landings during year (total number of
aircraft):Aircraft 3 tonnes or more but less than 30 tonnes MCTOW:</v>
      </c>
    </row>
    <row r="9497" spans="1:14" hidden="1">
      <c r="A9497" t="s">
        <v>1</v>
      </c>
      <c r="B9497">
        <v>2007</v>
      </c>
      <c r="C9497" t="s">
        <v>6</v>
      </c>
      <c r="D9497" t="s">
        <v>10</v>
      </c>
      <c r="E9497" t="s">
        <v>81</v>
      </c>
      <c r="F9497" t="s">
        <v>81</v>
      </c>
      <c r="G9497">
        <v>41</v>
      </c>
      <c r="H9497" t="s">
        <v>34</v>
      </c>
      <c r="I9497">
        <v>2016</v>
      </c>
      <c r="J9497" t="s">
        <v>91</v>
      </c>
      <c r="K9497" t="s">
        <v>3766</v>
      </c>
      <c r="L9497">
        <v>30475.12517856402</v>
      </c>
      <c r="M9497" s="10" t="str">
        <f>Data[[#This Row],[schedule]]&amp;" | "&amp;Data[[#This Row],[section]]</f>
        <v>SCHEDULE 19: REPORT ON DEMAND FORECASTS | 19b: Aircraft Runway Movements</v>
      </c>
      <c r="N9497" s="10" t="str">
        <f t="shared" si="151"/>
        <v>SCHEDULE 19: REPORT ON DEMAND FORECASTS | 19b: Aircraft Runway Movements | Landings during year (total number of
aircraft):Aircraft 3 tonnes or more but less than 30 tonnes MCTOW:</v>
      </c>
    </row>
    <row r="9498" spans="1:14" hidden="1">
      <c r="A9498" t="s">
        <v>1</v>
      </c>
      <c r="B9498">
        <v>2007</v>
      </c>
      <c r="C9498" t="s">
        <v>6</v>
      </c>
      <c r="D9498" t="s">
        <v>10</v>
      </c>
      <c r="E9498" t="s">
        <v>81</v>
      </c>
      <c r="F9498" t="s">
        <v>81</v>
      </c>
      <c r="G9498">
        <v>41</v>
      </c>
      <c r="H9498" t="s">
        <v>34</v>
      </c>
      <c r="I9498">
        <v>2017</v>
      </c>
      <c r="J9498" t="s">
        <v>91</v>
      </c>
      <c r="K9498" t="s">
        <v>3767</v>
      </c>
      <c r="L9498">
        <v>30908.717056242469</v>
      </c>
      <c r="M9498" s="10" t="str">
        <f>Data[[#This Row],[schedule]]&amp;" | "&amp;Data[[#This Row],[section]]</f>
        <v>SCHEDULE 19: REPORT ON DEMAND FORECASTS | 19b: Aircraft Runway Movements</v>
      </c>
      <c r="N9498" s="10" t="str">
        <f t="shared" si="151"/>
        <v>SCHEDULE 19: REPORT ON DEMAND FORECASTS | 19b: Aircraft Runway Movements | Landings during year (total number of
aircraft):Aircraft 3 tonnes or more but less than 30 tonnes MCTOW:</v>
      </c>
    </row>
    <row r="9499" spans="1:14" hidden="1">
      <c r="A9499" t="s">
        <v>1</v>
      </c>
      <c r="B9499">
        <v>2007</v>
      </c>
      <c r="C9499" t="s">
        <v>6</v>
      </c>
      <c r="D9499" t="s">
        <v>10</v>
      </c>
      <c r="E9499" t="s">
        <v>81</v>
      </c>
      <c r="F9499" t="s">
        <v>81</v>
      </c>
      <c r="G9499">
        <v>42</v>
      </c>
      <c r="H9499" t="s">
        <v>35</v>
      </c>
      <c r="I9499">
        <v>2008</v>
      </c>
      <c r="J9499" t="s">
        <v>91</v>
      </c>
      <c r="K9499" t="s">
        <v>3768</v>
      </c>
      <c r="L9499">
        <v>6480</v>
      </c>
      <c r="M9499" s="10" t="str">
        <f>Data[[#This Row],[schedule]]&amp;" | "&amp;Data[[#This Row],[section]]</f>
        <v>SCHEDULE 19: REPORT ON DEMAND FORECASTS | 19b: Aircraft Runway Movements</v>
      </c>
      <c r="N9499" s="10" t="str">
        <f t="shared" si="151"/>
        <v>SCHEDULE 19: REPORT ON DEMAND FORECASTS | 19b: Aircraft Runway Movements | Landings during year (total number of
aircraft):Aircraft less than 3 tonnes MCTOW:</v>
      </c>
    </row>
    <row r="9500" spans="1:14" hidden="1">
      <c r="A9500" t="s">
        <v>1</v>
      </c>
      <c r="B9500">
        <v>2007</v>
      </c>
      <c r="C9500" t="s">
        <v>6</v>
      </c>
      <c r="D9500" t="s">
        <v>10</v>
      </c>
      <c r="E9500" t="s">
        <v>81</v>
      </c>
      <c r="F9500" t="s">
        <v>81</v>
      </c>
      <c r="G9500">
        <v>42</v>
      </c>
      <c r="H9500" t="s">
        <v>35</v>
      </c>
      <c r="I9500">
        <v>2009</v>
      </c>
      <c r="J9500" t="s">
        <v>91</v>
      </c>
      <c r="K9500" t="s">
        <v>3768</v>
      </c>
      <c r="L9500">
        <v>6480</v>
      </c>
      <c r="M9500" s="10" t="str">
        <f>Data[[#This Row],[schedule]]&amp;" | "&amp;Data[[#This Row],[section]]</f>
        <v>SCHEDULE 19: REPORT ON DEMAND FORECASTS | 19b: Aircraft Runway Movements</v>
      </c>
      <c r="N9500" s="10" t="str">
        <f t="shared" si="151"/>
        <v>SCHEDULE 19: REPORT ON DEMAND FORECASTS | 19b: Aircraft Runway Movements | Landings during year (total number of
aircraft):Aircraft less than 3 tonnes MCTOW:</v>
      </c>
    </row>
    <row r="9501" spans="1:14" hidden="1">
      <c r="A9501" t="s">
        <v>1</v>
      </c>
      <c r="B9501">
        <v>2007</v>
      </c>
      <c r="C9501" t="s">
        <v>6</v>
      </c>
      <c r="D9501" t="s">
        <v>10</v>
      </c>
      <c r="E9501" t="s">
        <v>81</v>
      </c>
      <c r="F9501" t="s">
        <v>81</v>
      </c>
      <c r="G9501">
        <v>42</v>
      </c>
      <c r="H9501" t="s">
        <v>35</v>
      </c>
      <c r="I9501">
        <v>2010</v>
      </c>
      <c r="J9501" t="s">
        <v>91</v>
      </c>
      <c r="K9501" t="s">
        <v>3768</v>
      </c>
      <c r="L9501">
        <v>6480</v>
      </c>
      <c r="M9501" s="10" t="str">
        <f>Data[[#This Row],[schedule]]&amp;" | "&amp;Data[[#This Row],[section]]</f>
        <v>SCHEDULE 19: REPORT ON DEMAND FORECASTS | 19b: Aircraft Runway Movements</v>
      </c>
      <c r="N9501" s="10" t="str">
        <f t="shared" si="151"/>
        <v>SCHEDULE 19: REPORT ON DEMAND FORECASTS | 19b: Aircraft Runway Movements | Landings during year (total number of
aircraft):Aircraft less than 3 tonnes MCTOW:</v>
      </c>
    </row>
    <row r="9502" spans="1:14" hidden="1">
      <c r="A9502" t="s">
        <v>1</v>
      </c>
      <c r="B9502">
        <v>2007</v>
      </c>
      <c r="C9502" t="s">
        <v>6</v>
      </c>
      <c r="D9502" t="s">
        <v>10</v>
      </c>
      <c r="E9502" t="s">
        <v>81</v>
      </c>
      <c r="F9502" t="s">
        <v>81</v>
      </c>
      <c r="G9502">
        <v>42</v>
      </c>
      <c r="H9502" t="s">
        <v>35</v>
      </c>
      <c r="I9502">
        <v>2011</v>
      </c>
      <c r="J9502" t="s">
        <v>91</v>
      </c>
      <c r="K9502" t="s">
        <v>3768</v>
      </c>
      <c r="L9502">
        <v>6480</v>
      </c>
      <c r="M9502" s="10" t="str">
        <f>Data[[#This Row],[schedule]]&amp;" | "&amp;Data[[#This Row],[section]]</f>
        <v>SCHEDULE 19: REPORT ON DEMAND FORECASTS | 19b: Aircraft Runway Movements</v>
      </c>
      <c r="N9502" s="10" t="str">
        <f t="shared" si="151"/>
        <v>SCHEDULE 19: REPORT ON DEMAND FORECASTS | 19b: Aircraft Runway Movements | Landings during year (total number of
aircraft):Aircraft less than 3 tonnes MCTOW:</v>
      </c>
    </row>
    <row r="9503" spans="1:14" hidden="1">
      <c r="A9503" t="s">
        <v>1</v>
      </c>
      <c r="B9503">
        <v>2007</v>
      </c>
      <c r="C9503" t="s">
        <v>6</v>
      </c>
      <c r="D9503" t="s">
        <v>10</v>
      </c>
      <c r="E9503" t="s">
        <v>81</v>
      </c>
      <c r="F9503" t="s">
        <v>81</v>
      </c>
      <c r="G9503">
        <v>42</v>
      </c>
      <c r="H9503" t="s">
        <v>35</v>
      </c>
      <c r="I9503">
        <v>2012</v>
      </c>
      <c r="J9503" t="s">
        <v>91</v>
      </c>
      <c r="K9503" t="s">
        <v>3768</v>
      </c>
      <c r="L9503">
        <v>6480</v>
      </c>
      <c r="M9503" s="10" t="str">
        <f>Data[[#This Row],[schedule]]&amp;" | "&amp;Data[[#This Row],[section]]</f>
        <v>SCHEDULE 19: REPORT ON DEMAND FORECASTS | 19b: Aircraft Runway Movements</v>
      </c>
      <c r="N9503" s="10" t="str">
        <f t="shared" si="151"/>
        <v>SCHEDULE 19: REPORT ON DEMAND FORECASTS | 19b: Aircraft Runway Movements | Landings during year (total number of
aircraft):Aircraft less than 3 tonnes MCTOW:</v>
      </c>
    </row>
    <row r="9504" spans="1:14" hidden="1">
      <c r="A9504" t="s">
        <v>1</v>
      </c>
      <c r="B9504">
        <v>2007</v>
      </c>
      <c r="C9504" t="s">
        <v>6</v>
      </c>
      <c r="D9504" t="s">
        <v>10</v>
      </c>
      <c r="E9504" t="s">
        <v>81</v>
      </c>
      <c r="F9504" t="s">
        <v>81</v>
      </c>
      <c r="G9504">
        <v>42</v>
      </c>
      <c r="H9504" t="s">
        <v>35</v>
      </c>
      <c r="I9504">
        <v>2013</v>
      </c>
      <c r="J9504" t="s">
        <v>91</v>
      </c>
      <c r="K9504" t="s">
        <v>3768</v>
      </c>
      <c r="L9504">
        <v>6480</v>
      </c>
      <c r="M9504" s="10" t="str">
        <f>Data[[#This Row],[schedule]]&amp;" | "&amp;Data[[#This Row],[section]]</f>
        <v>SCHEDULE 19: REPORT ON DEMAND FORECASTS | 19b: Aircraft Runway Movements</v>
      </c>
      <c r="N9504" s="10" t="str">
        <f t="shared" si="151"/>
        <v>SCHEDULE 19: REPORT ON DEMAND FORECASTS | 19b: Aircraft Runway Movements | Landings during year (total number of
aircraft):Aircraft less than 3 tonnes MCTOW:</v>
      </c>
    </row>
    <row r="9505" spans="1:14" hidden="1">
      <c r="A9505" t="s">
        <v>1</v>
      </c>
      <c r="B9505">
        <v>2007</v>
      </c>
      <c r="C9505" t="s">
        <v>6</v>
      </c>
      <c r="D9505" t="s">
        <v>10</v>
      </c>
      <c r="E9505" t="s">
        <v>81</v>
      </c>
      <c r="F9505" t="s">
        <v>81</v>
      </c>
      <c r="G9505">
        <v>42</v>
      </c>
      <c r="H9505" t="s">
        <v>35</v>
      </c>
      <c r="I9505">
        <v>2014</v>
      </c>
      <c r="J9505" t="s">
        <v>91</v>
      </c>
      <c r="K9505" t="s">
        <v>3768</v>
      </c>
      <c r="L9505">
        <v>6480</v>
      </c>
      <c r="M9505" s="10" t="str">
        <f>Data[[#This Row],[schedule]]&amp;" | "&amp;Data[[#This Row],[section]]</f>
        <v>SCHEDULE 19: REPORT ON DEMAND FORECASTS | 19b: Aircraft Runway Movements</v>
      </c>
      <c r="N9505" s="10" t="str">
        <f t="shared" si="151"/>
        <v>SCHEDULE 19: REPORT ON DEMAND FORECASTS | 19b: Aircraft Runway Movements | Landings during year (total number of
aircraft):Aircraft less than 3 tonnes MCTOW:</v>
      </c>
    </row>
    <row r="9506" spans="1:14" hidden="1">
      <c r="A9506" t="s">
        <v>1</v>
      </c>
      <c r="B9506">
        <v>2007</v>
      </c>
      <c r="C9506" t="s">
        <v>6</v>
      </c>
      <c r="D9506" t="s">
        <v>10</v>
      </c>
      <c r="E9506" t="s">
        <v>81</v>
      </c>
      <c r="F9506" t="s">
        <v>81</v>
      </c>
      <c r="G9506">
        <v>42</v>
      </c>
      <c r="H9506" t="s">
        <v>35</v>
      </c>
      <c r="I9506">
        <v>2015</v>
      </c>
      <c r="J9506" t="s">
        <v>91</v>
      </c>
      <c r="K9506" t="s">
        <v>3768</v>
      </c>
      <c r="L9506">
        <v>6480</v>
      </c>
      <c r="M9506" s="10" t="str">
        <f>Data[[#This Row],[schedule]]&amp;" | "&amp;Data[[#This Row],[section]]</f>
        <v>SCHEDULE 19: REPORT ON DEMAND FORECASTS | 19b: Aircraft Runway Movements</v>
      </c>
      <c r="N9506" s="10" t="str">
        <f t="shared" si="151"/>
        <v>SCHEDULE 19: REPORT ON DEMAND FORECASTS | 19b: Aircraft Runway Movements | Landings during year (total number of
aircraft):Aircraft less than 3 tonnes MCTOW:</v>
      </c>
    </row>
    <row r="9507" spans="1:14" hidden="1">
      <c r="A9507" t="s">
        <v>1</v>
      </c>
      <c r="B9507">
        <v>2007</v>
      </c>
      <c r="C9507" t="s">
        <v>6</v>
      </c>
      <c r="D9507" t="s">
        <v>10</v>
      </c>
      <c r="E9507" t="s">
        <v>81</v>
      </c>
      <c r="F9507" t="s">
        <v>81</v>
      </c>
      <c r="G9507">
        <v>42</v>
      </c>
      <c r="H9507" t="s">
        <v>35</v>
      </c>
      <c r="I9507">
        <v>2016</v>
      </c>
      <c r="J9507" t="s">
        <v>91</v>
      </c>
      <c r="K9507" t="s">
        <v>3768</v>
      </c>
      <c r="L9507">
        <v>6480</v>
      </c>
      <c r="M9507" s="10" t="str">
        <f>Data[[#This Row],[schedule]]&amp;" | "&amp;Data[[#This Row],[section]]</f>
        <v>SCHEDULE 19: REPORT ON DEMAND FORECASTS | 19b: Aircraft Runway Movements</v>
      </c>
      <c r="N9507" s="10" t="str">
        <f t="shared" si="151"/>
        <v>SCHEDULE 19: REPORT ON DEMAND FORECASTS | 19b: Aircraft Runway Movements | Landings during year (total number of
aircraft):Aircraft less than 3 tonnes MCTOW:</v>
      </c>
    </row>
    <row r="9508" spans="1:14" hidden="1">
      <c r="A9508" t="s">
        <v>1</v>
      </c>
      <c r="B9508">
        <v>2007</v>
      </c>
      <c r="C9508" t="s">
        <v>6</v>
      </c>
      <c r="D9508" t="s">
        <v>10</v>
      </c>
      <c r="E9508" t="s">
        <v>81</v>
      </c>
      <c r="F9508" t="s">
        <v>81</v>
      </c>
      <c r="G9508">
        <v>42</v>
      </c>
      <c r="H9508" t="s">
        <v>35</v>
      </c>
      <c r="I9508">
        <v>2017</v>
      </c>
      <c r="J9508" t="s">
        <v>91</v>
      </c>
      <c r="K9508" t="s">
        <v>3768</v>
      </c>
      <c r="L9508">
        <v>6480</v>
      </c>
      <c r="M9508" s="10" t="str">
        <f>Data[[#This Row],[schedule]]&amp;" | "&amp;Data[[#This Row],[section]]</f>
        <v>SCHEDULE 19: REPORT ON DEMAND FORECASTS | 19b: Aircraft Runway Movements</v>
      </c>
      <c r="N9508" s="10" t="str">
        <f t="shared" si="151"/>
        <v>SCHEDULE 19: REPORT ON DEMAND FORECASTS | 19b: Aircraft Runway Movements | Landings during year (total number of
aircraft):Aircraft less than 3 tonnes MCTOW:</v>
      </c>
    </row>
    <row r="9509" spans="1:14" hidden="1">
      <c r="A9509" t="s">
        <v>1</v>
      </c>
      <c r="B9509">
        <v>2007</v>
      </c>
      <c r="C9509" t="s">
        <v>6</v>
      </c>
      <c r="D9509" t="s">
        <v>10</v>
      </c>
      <c r="E9509" t="s">
        <v>81</v>
      </c>
      <c r="F9509" t="s">
        <v>81</v>
      </c>
      <c r="G9509">
        <v>43</v>
      </c>
      <c r="H9509" t="s">
        <v>36</v>
      </c>
      <c r="I9509">
        <v>2008</v>
      </c>
      <c r="J9509" t="s">
        <v>91</v>
      </c>
      <c r="K9509" t="s">
        <v>3769</v>
      </c>
      <c r="L9509">
        <v>52086.740000000013</v>
      </c>
      <c r="M9509" s="10" t="str">
        <f>Data[[#This Row],[schedule]]&amp;" | "&amp;Data[[#This Row],[section]]</f>
        <v>SCHEDULE 19: REPORT ON DEMAND FORECASTS | 19b: Aircraft Runway Movements</v>
      </c>
      <c r="N9509" s="10" t="str">
        <f t="shared" si="151"/>
        <v>SCHEDULE 19: REPORT ON DEMAND FORECASTS | 19b: Aircraft Runway Movements | Landings during year (total number of
aircraft):Total:</v>
      </c>
    </row>
    <row r="9510" spans="1:14" hidden="1">
      <c r="A9510" t="s">
        <v>1</v>
      </c>
      <c r="B9510">
        <v>2007</v>
      </c>
      <c r="C9510" t="s">
        <v>6</v>
      </c>
      <c r="D9510" t="s">
        <v>10</v>
      </c>
      <c r="E9510" t="s">
        <v>81</v>
      </c>
      <c r="F9510" t="s">
        <v>81</v>
      </c>
      <c r="G9510">
        <v>43</v>
      </c>
      <c r="H9510" t="s">
        <v>36</v>
      </c>
      <c r="I9510">
        <v>2009</v>
      </c>
      <c r="J9510" t="s">
        <v>91</v>
      </c>
      <c r="K9510" t="s">
        <v>3770</v>
      </c>
      <c r="L9510">
        <v>52532.998149999999</v>
      </c>
      <c r="M9510" s="10" t="str">
        <f>Data[[#This Row],[schedule]]&amp;" | "&amp;Data[[#This Row],[section]]</f>
        <v>SCHEDULE 19: REPORT ON DEMAND FORECASTS | 19b: Aircraft Runway Movements</v>
      </c>
      <c r="N9510" s="10" t="str">
        <f t="shared" si="151"/>
        <v>SCHEDULE 19: REPORT ON DEMAND FORECASTS | 19b: Aircraft Runway Movements | Landings during year (total number of
aircraft):Total:</v>
      </c>
    </row>
    <row r="9511" spans="1:14" hidden="1">
      <c r="A9511" t="s">
        <v>1</v>
      </c>
      <c r="B9511">
        <v>2007</v>
      </c>
      <c r="C9511" t="s">
        <v>6</v>
      </c>
      <c r="D9511" t="s">
        <v>10</v>
      </c>
      <c r="E9511" t="s">
        <v>81</v>
      </c>
      <c r="F9511" t="s">
        <v>81</v>
      </c>
      <c r="G9511">
        <v>43</v>
      </c>
      <c r="H9511" t="s">
        <v>36</v>
      </c>
      <c r="I9511">
        <v>2010</v>
      </c>
      <c r="J9511" t="s">
        <v>91</v>
      </c>
      <c r="K9511" t="s">
        <v>3771</v>
      </c>
      <c r="L9511">
        <v>53188.575362875003</v>
      </c>
      <c r="M9511" s="10" t="str">
        <f>Data[[#This Row],[schedule]]&amp;" | "&amp;Data[[#This Row],[section]]</f>
        <v>SCHEDULE 19: REPORT ON DEMAND FORECASTS | 19b: Aircraft Runway Movements</v>
      </c>
      <c r="N9511" s="10" t="str">
        <f t="shared" si="151"/>
        <v>SCHEDULE 19: REPORT ON DEMAND FORECASTS | 19b: Aircraft Runway Movements | Landings during year (total number of
aircraft):Total:</v>
      </c>
    </row>
    <row r="9512" spans="1:14" hidden="1">
      <c r="A9512" t="s">
        <v>1</v>
      </c>
      <c r="B9512">
        <v>2007</v>
      </c>
      <c r="C9512" t="s">
        <v>6</v>
      </c>
      <c r="D9512" t="s">
        <v>10</v>
      </c>
      <c r="E9512" t="s">
        <v>81</v>
      </c>
      <c r="F9512" t="s">
        <v>81</v>
      </c>
      <c r="G9512">
        <v>43</v>
      </c>
      <c r="H9512" t="s">
        <v>36</v>
      </c>
      <c r="I9512">
        <v>2011</v>
      </c>
      <c r="J9512" t="s">
        <v>91</v>
      </c>
      <c r="K9512" t="s">
        <v>3772</v>
      </c>
      <c r="L9512">
        <v>53895.713168786868</v>
      </c>
      <c r="M9512" s="10" t="str">
        <f>Data[[#This Row],[schedule]]&amp;" | "&amp;Data[[#This Row],[section]]</f>
        <v>SCHEDULE 19: REPORT ON DEMAND FORECASTS | 19b: Aircraft Runway Movements</v>
      </c>
      <c r="N9512" s="10" t="str">
        <f t="shared" si="151"/>
        <v>SCHEDULE 19: REPORT ON DEMAND FORECASTS | 19b: Aircraft Runway Movements | Landings during year (total number of
aircraft):Total:</v>
      </c>
    </row>
    <row r="9513" spans="1:14" hidden="1">
      <c r="A9513" t="s">
        <v>1</v>
      </c>
      <c r="B9513">
        <v>2007</v>
      </c>
      <c r="C9513" t="s">
        <v>6</v>
      </c>
      <c r="D9513" t="s">
        <v>10</v>
      </c>
      <c r="E9513" t="s">
        <v>81</v>
      </c>
      <c r="F9513" t="s">
        <v>81</v>
      </c>
      <c r="G9513">
        <v>43</v>
      </c>
      <c r="H9513" t="s">
        <v>36</v>
      </c>
      <c r="I9513">
        <v>2012</v>
      </c>
      <c r="J9513" t="s">
        <v>91</v>
      </c>
      <c r="K9513" t="s">
        <v>3773</v>
      </c>
      <c r="L9513">
        <v>54614.29464617413</v>
      </c>
      <c r="M9513" s="10" t="str">
        <f>Data[[#This Row],[schedule]]&amp;" | "&amp;Data[[#This Row],[section]]</f>
        <v>SCHEDULE 19: REPORT ON DEMAND FORECASTS | 19b: Aircraft Runway Movements</v>
      </c>
      <c r="N9513" s="10" t="str">
        <f t="shared" si="151"/>
        <v>SCHEDULE 19: REPORT ON DEMAND FORECASTS | 19b: Aircraft Runway Movements | Landings during year (total number of
aircraft):Total:</v>
      </c>
    </row>
    <row r="9514" spans="1:14" hidden="1">
      <c r="A9514" t="s">
        <v>1</v>
      </c>
      <c r="B9514">
        <v>2007</v>
      </c>
      <c r="C9514" t="s">
        <v>6</v>
      </c>
      <c r="D9514" t="s">
        <v>10</v>
      </c>
      <c r="E9514" t="s">
        <v>81</v>
      </c>
      <c r="F9514" t="s">
        <v>81</v>
      </c>
      <c r="G9514">
        <v>43</v>
      </c>
      <c r="H9514" t="s">
        <v>36</v>
      </c>
      <c r="I9514">
        <v>2013</v>
      </c>
      <c r="J9514" t="s">
        <v>91</v>
      </c>
      <c r="K9514" t="s">
        <v>3774</v>
      </c>
      <c r="L9514">
        <v>55256.616616838961</v>
      </c>
      <c r="M9514" s="10" t="str">
        <f>Data[[#This Row],[schedule]]&amp;" | "&amp;Data[[#This Row],[section]]</f>
        <v>SCHEDULE 19: REPORT ON DEMAND FORECASTS | 19b: Aircraft Runway Movements</v>
      </c>
      <c r="N9514" s="10" t="str">
        <f t="shared" si="151"/>
        <v>SCHEDULE 19: REPORT ON DEMAND FORECASTS | 19b: Aircraft Runway Movements | Landings during year (total number of
aircraft):Total:</v>
      </c>
    </row>
    <row r="9515" spans="1:14" hidden="1">
      <c r="A9515" t="s">
        <v>1</v>
      </c>
      <c r="B9515">
        <v>2007</v>
      </c>
      <c r="C9515" t="s">
        <v>6</v>
      </c>
      <c r="D9515" t="s">
        <v>10</v>
      </c>
      <c r="E9515" t="s">
        <v>81</v>
      </c>
      <c r="F9515" t="s">
        <v>81</v>
      </c>
      <c r="G9515">
        <v>43</v>
      </c>
      <c r="H9515" t="s">
        <v>36</v>
      </c>
      <c r="I9515">
        <v>2014</v>
      </c>
      <c r="J9515" t="s">
        <v>91</v>
      </c>
      <c r="K9515" t="s">
        <v>3775</v>
      </c>
      <c r="L9515">
        <v>55996.469165443392</v>
      </c>
      <c r="M9515" s="10" t="str">
        <f>Data[[#This Row],[schedule]]&amp;" | "&amp;Data[[#This Row],[section]]</f>
        <v>SCHEDULE 19: REPORT ON DEMAND FORECASTS | 19b: Aircraft Runway Movements</v>
      </c>
      <c r="N9515" s="10" t="str">
        <f t="shared" si="151"/>
        <v>SCHEDULE 19: REPORT ON DEMAND FORECASTS | 19b: Aircraft Runway Movements | Landings during year (total number of
aircraft):Total:</v>
      </c>
    </row>
    <row r="9516" spans="1:14" hidden="1">
      <c r="A9516" t="s">
        <v>1</v>
      </c>
      <c r="B9516">
        <v>2007</v>
      </c>
      <c r="C9516" t="s">
        <v>6</v>
      </c>
      <c r="D9516" t="s">
        <v>10</v>
      </c>
      <c r="E9516" t="s">
        <v>81</v>
      </c>
      <c r="F9516" t="s">
        <v>81</v>
      </c>
      <c r="G9516">
        <v>43</v>
      </c>
      <c r="H9516" t="s">
        <v>36</v>
      </c>
      <c r="I9516">
        <v>2015</v>
      </c>
      <c r="J9516" t="s">
        <v>91</v>
      </c>
      <c r="K9516" t="s">
        <v>3776</v>
      </c>
      <c r="L9516">
        <v>56748.298459760699</v>
      </c>
      <c r="M9516" s="10" t="str">
        <f>Data[[#This Row],[schedule]]&amp;" | "&amp;Data[[#This Row],[section]]</f>
        <v>SCHEDULE 19: REPORT ON DEMAND FORECASTS | 19b: Aircraft Runway Movements</v>
      </c>
      <c r="N9516" s="10" t="str">
        <f t="shared" si="151"/>
        <v>SCHEDULE 19: REPORT ON DEMAND FORECASTS | 19b: Aircraft Runway Movements | Landings during year (total number of
aircraft):Total:</v>
      </c>
    </row>
    <row r="9517" spans="1:14" hidden="1">
      <c r="A9517" t="s">
        <v>1</v>
      </c>
      <c r="B9517">
        <v>2007</v>
      </c>
      <c r="C9517" t="s">
        <v>6</v>
      </c>
      <c r="D9517" t="s">
        <v>10</v>
      </c>
      <c r="E9517" t="s">
        <v>81</v>
      </c>
      <c r="F9517" t="s">
        <v>81</v>
      </c>
      <c r="G9517">
        <v>43</v>
      </c>
      <c r="H9517" t="s">
        <v>36</v>
      </c>
      <c r="I9517">
        <v>2016</v>
      </c>
      <c r="J9517" t="s">
        <v>91</v>
      </c>
      <c r="K9517" t="s">
        <v>3777</v>
      </c>
      <c r="L9517">
        <v>57512.306124913637</v>
      </c>
      <c r="M9517" s="10" t="str">
        <f>Data[[#This Row],[schedule]]&amp;" | "&amp;Data[[#This Row],[section]]</f>
        <v>SCHEDULE 19: REPORT ON DEMAND FORECASTS | 19b: Aircraft Runway Movements</v>
      </c>
      <c r="N9517" s="10" t="str">
        <f t="shared" si="151"/>
        <v>SCHEDULE 19: REPORT ON DEMAND FORECASTS | 19b: Aircraft Runway Movements | Landings during year (total number of
aircraft):Total:</v>
      </c>
    </row>
    <row r="9518" spans="1:14" hidden="1">
      <c r="A9518" t="s">
        <v>1</v>
      </c>
      <c r="B9518">
        <v>2007</v>
      </c>
      <c r="C9518" t="s">
        <v>6</v>
      </c>
      <c r="D9518" t="s">
        <v>10</v>
      </c>
      <c r="E9518" t="s">
        <v>81</v>
      </c>
      <c r="F9518" t="s">
        <v>81</v>
      </c>
      <c r="G9518">
        <v>43</v>
      </c>
      <c r="H9518" t="s">
        <v>36</v>
      </c>
      <c r="I9518">
        <v>2017</v>
      </c>
      <c r="J9518" t="s">
        <v>91</v>
      </c>
      <c r="K9518" t="s">
        <v>3778</v>
      </c>
      <c r="L9518">
        <v>58288.697359750302</v>
      </c>
      <c r="M9518" s="10" t="str">
        <f>Data[[#This Row],[schedule]]&amp;" | "&amp;Data[[#This Row],[section]]</f>
        <v>SCHEDULE 19: REPORT ON DEMAND FORECASTS | 19b: Aircraft Runway Movements</v>
      </c>
      <c r="N9518" s="10" t="str">
        <f t="shared" si="151"/>
        <v>SCHEDULE 19: REPORT ON DEMAND FORECASTS | 19b: Aircraft Runway Movements | Landings during year (total number of
aircraft):Total:</v>
      </c>
    </row>
    <row r="9519" spans="1:14" hidden="1">
      <c r="A9519" t="s">
        <v>1</v>
      </c>
      <c r="B9519">
        <v>2007</v>
      </c>
      <c r="C9519" t="s">
        <v>6</v>
      </c>
      <c r="D9519" t="s">
        <v>10</v>
      </c>
      <c r="E9519" t="s">
        <v>81</v>
      </c>
      <c r="F9519" t="s">
        <v>81</v>
      </c>
      <c r="G9519">
        <v>45</v>
      </c>
      <c r="H9519" t="s">
        <v>37</v>
      </c>
      <c r="I9519">
        <v>2008</v>
      </c>
      <c r="J9519" t="s">
        <v>91</v>
      </c>
      <c r="K9519" t="s">
        <v>3779</v>
      </c>
      <c r="L9519">
        <v>1079.433168</v>
      </c>
      <c r="M9519" s="10" t="str">
        <f>Data[[#This Row],[schedule]]&amp;" | "&amp;Data[[#This Row],[section]]</f>
        <v>SCHEDULE 19: REPORT ON DEMAND FORECASTS | 19b: Aircraft Runway Movements</v>
      </c>
      <c r="N9519" s="10" t="str">
        <f t="shared" si="151"/>
        <v>SCHEDULE 19: REPORT ON DEMAND FORECASTS | 19b: Aircraft Runway Movements | Landings during year (total MCTOW in tonnes):Aircraft 30 tonnes MCTOW or more:</v>
      </c>
    </row>
    <row r="9520" spans="1:14" hidden="1">
      <c r="A9520" t="s">
        <v>1</v>
      </c>
      <c r="B9520">
        <v>2007</v>
      </c>
      <c r="C9520" t="s">
        <v>6</v>
      </c>
      <c r="D9520" t="s">
        <v>10</v>
      </c>
      <c r="E9520" t="s">
        <v>81</v>
      </c>
      <c r="F9520" t="s">
        <v>81</v>
      </c>
      <c r="G9520">
        <v>45</v>
      </c>
      <c r="H9520" t="s">
        <v>37</v>
      </c>
      <c r="I9520">
        <v>2009</v>
      </c>
      <c r="J9520" t="s">
        <v>91</v>
      </c>
      <c r="K9520" t="s">
        <v>3780</v>
      </c>
      <c r="L9520">
        <v>1090.6314376800001</v>
      </c>
      <c r="M9520" s="10" t="str">
        <f>Data[[#This Row],[schedule]]&amp;" | "&amp;Data[[#This Row],[section]]</f>
        <v>SCHEDULE 19: REPORT ON DEMAND FORECASTS | 19b: Aircraft Runway Movements</v>
      </c>
      <c r="N9520" s="10" t="str">
        <f t="shared" si="151"/>
        <v>SCHEDULE 19: REPORT ON DEMAND FORECASTS | 19b: Aircraft Runway Movements | Landings during year (total MCTOW in tonnes):Aircraft 30 tonnes MCTOW or more:</v>
      </c>
    </row>
    <row r="9521" spans="1:14" hidden="1">
      <c r="A9521" t="s">
        <v>1</v>
      </c>
      <c r="B9521">
        <v>2007</v>
      </c>
      <c r="C9521" t="s">
        <v>6</v>
      </c>
      <c r="D9521" t="s">
        <v>10</v>
      </c>
      <c r="E9521" t="s">
        <v>81</v>
      </c>
      <c r="F9521" t="s">
        <v>81</v>
      </c>
      <c r="G9521">
        <v>45</v>
      </c>
      <c r="H9521" t="s">
        <v>37</v>
      </c>
      <c r="I9521">
        <v>2010</v>
      </c>
      <c r="J9521" t="s">
        <v>91</v>
      </c>
      <c r="K9521" t="s">
        <v>3781</v>
      </c>
      <c r="L9521">
        <v>1106.1522845202001</v>
      </c>
      <c r="M9521" s="10" t="str">
        <f>Data[[#This Row],[schedule]]&amp;" | "&amp;Data[[#This Row],[section]]</f>
        <v>SCHEDULE 19: REPORT ON DEMAND FORECASTS | 19b: Aircraft Runway Movements</v>
      </c>
      <c r="N9521" s="10" t="str">
        <f t="shared" si="151"/>
        <v>SCHEDULE 19: REPORT ON DEMAND FORECASTS | 19b: Aircraft Runway Movements | Landings during year (total MCTOW in tonnes):Aircraft 30 tonnes MCTOW or more:</v>
      </c>
    </row>
    <row r="9522" spans="1:14" hidden="1">
      <c r="A9522" t="s">
        <v>1</v>
      </c>
      <c r="B9522">
        <v>2007</v>
      </c>
      <c r="C9522" t="s">
        <v>6</v>
      </c>
      <c r="D9522" t="s">
        <v>10</v>
      </c>
      <c r="E9522" t="s">
        <v>81</v>
      </c>
      <c r="F9522" t="s">
        <v>81</v>
      </c>
      <c r="G9522">
        <v>45</v>
      </c>
      <c r="H9522" t="s">
        <v>37</v>
      </c>
      <c r="I9522">
        <v>2011</v>
      </c>
      <c r="J9522" t="s">
        <v>91</v>
      </c>
      <c r="K9522" t="s">
        <v>3782</v>
      </c>
      <c r="L9522">
        <v>1124.8456739242531</v>
      </c>
      <c r="M9522" s="10" t="str">
        <f>Data[[#This Row],[schedule]]&amp;" | "&amp;Data[[#This Row],[section]]</f>
        <v>SCHEDULE 19: REPORT ON DEMAND FORECASTS | 19b: Aircraft Runway Movements</v>
      </c>
      <c r="N9522" s="10" t="str">
        <f t="shared" si="151"/>
        <v>SCHEDULE 19: REPORT ON DEMAND FORECASTS | 19b: Aircraft Runway Movements | Landings during year (total MCTOW in tonnes):Aircraft 30 tonnes MCTOW or more:</v>
      </c>
    </row>
    <row r="9523" spans="1:14" hidden="1">
      <c r="A9523" t="s">
        <v>1</v>
      </c>
      <c r="B9523">
        <v>2007</v>
      </c>
      <c r="C9523" t="s">
        <v>6</v>
      </c>
      <c r="D9523" t="s">
        <v>10</v>
      </c>
      <c r="E9523" t="s">
        <v>81</v>
      </c>
      <c r="F9523" t="s">
        <v>81</v>
      </c>
      <c r="G9523">
        <v>45</v>
      </c>
      <c r="H9523" t="s">
        <v>37</v>
      </c>
      <c r="I9523">
        <v>2012</v>
      </c>
      <c r="J9523" t="s">
        <v>91</v>
      </c>
      <c r="K9523" t="s">
        <v>3783</v>
      </c>
      <c r="L9523">
        <v>1143.8784042977729</v>
      </c>
      <c r="M9523" s="10" t="str">
        <f>Data[[#This Row],[schedule]]&amp;" | "&amp;Data[[#This Row],[section]]</f>
        <v>SCHEDULE 19: REPORT ON DEMAND FORECASTS | 19b: Aircraft Runway Movements</v>
      </c>
      <c r="N9523" s="10" t="str">
        <f t="shared" si="151"/>
        <v>SCHEDULE 19: REPORT ON DEMAND FORECASTS | 19b: Aircraft Runway Movements | Landings during year (total MCTOW in tonnes):Aircraft 30 tonnes MCTOW or more:</v>
      </c>
    </row>
    <row r="9524" spans="1:14" hidden="1">
      <c r="A9524" t="s">
        <v>1</v>
      </c>
      <c r="B9524">
        <v>2007</v>
      </c>
      <c r="C9524" t="s">
        <v>6</v>
      </c>
      <c r="D9524" t="s">
        <v>10</v>
      </c>
      <c r="E9524" t="s">
        <v>81</v>
      </c>
      <c r="F9524" t="s">
        <v>81</v>
      </c>
      <c r="G9524">
        <v>45</v>
      </c>
      <c r="H9524" t="s">
        <v>37</v>
      </c>
      <c r="I9524">
        <v>2013</v>
      </c>
      <c r="J9524" t="s">
        <v>91</v>
      </c>
      <c r="K9524" t="s">
        <v>3784</v>
      </c>
      <c r="L9524">
        <v>1157.06464201783</v>
      </c>
      <c r="M9524" s="10" t="str">
        <f>Data[[#This Row],[schedule]]&amp;" | "&amp;Data[[#This Row],[section]]</f>
        <v>SCHEDULE 19: REPORT ON DEMAND FORECASTS | 19b: Aircraft Runway Movements</v>
      </c>
      <c r="N9524" s="10" t="str">
        <f t="shared" si="151"/>
        <v>SCHEDULE 19: REPORT ON DEMAND FORECASTS | 19b: Aircraft Runway Movements | Landings during year (total MCTOW in tonnes):Aircraft 30 tonnes MCTOW or more:</v>
      </c>
    </row>
    <row r="9525" spans="1:14" hidden="1">
      <c r="A9525" t="s">
        <v>1</v>
      </c>
      <c r="B9525">
        <v>2007</v>
      </c>
      <c r="C9525" t="s">
        <v>6</v>
      </c>
      <c r="D9525" t="s">
        <v>10</v>
      </c>
      <c r="E9525" t="s">
        <v>81</v>
      </c>
      <c r="F9525" t="s">
        <v>81</v>
      </c>
      <c r="G9525">
        <v>45</v>
      </c>
      <c r="H9525" t="s">
        <v>37</v>
      </c>
      <c r="I9525">
        <v>2014</v>
      </c>
      <c r="J9525" t="s">
        <v>91</v>
      </c>
      <c r="K9525" t="s">
        <v>3785</v>
      </c>
      <c r="L9525">
        <v>1176.64107054437</v>
      </c>
      <c r="M9525" s="10" t="str">
        <f>Data[[#This Row],[schedule]]&amp;" | "&amp;Data[[#This Row],[section]]</f>
        <v>SCHEDULE 19: REPORT ON DEMAND FORECASTS | 19b: Aircraft Runway Movements</v>
      </c>
      <c r="N9525" s="10" t="str">
        <f t="shared" si="151"/>
        <v>SCHEDULE 19: REPORT ON DEMAND FORECASTS | 19b: Aircraft Runway Movements | Landings during year (total MCTOW in tonnes):Aircraft 30 tonnes MCTOW or more:</v>
      </c>
    </row>
    <row r="9526" spans="1:14" hidden="1">
      <c r="A9526" t="s">
        <v>1</v>
      </c>
      <c r="B9526">
        <v>2007</v>
      </c>
      <c r="C9526" t="s">
        <v>6</v>
      </c>
      <c r="D9526" t="s">
        <v>10</v>
      </c>
      <c r="E9526" t="s">
        <v>81</v>
      </c>
      <c r="F9526" t="s">
        <v>81</v>
      </c>
      <c r="G9526">
        <v>45</v>
      </c>
      <c r="H9526" t="s">
        <v>37</v>
      </c>
      <c r="I9526">
        <v>2015</v>
      </c>
      <c r="J9526" t="s">
        <v>91</v>
      </c>
      <c r="K9526" t="s">
        <v>3786</v>
      </c>
      <c r="L9526">
        <v>1196.5730694712149</v>
      </c>
      <c r="M9526" s="10" t="str">
        <f>Data[[#This Row],[schedule]]&amp;" | "&amp;Data[[#This Row],[section]]</f>
        <v>SCHEDULE 19: REPORT ON DEMAND FORECASTS | 19b: Aircraft Runway Movements</v>
      </c>
      <c r="N9526" s="10" t="str">
        <f t="shared" si="151"/>
        <v>SCHEDULE 19: REPORT ON DEMAND FORECASTS | 19b: Aircraft Runway Movements | Landings during year (total MCTOW in tonnes):Aircraft 30 tonnes MCTOW or more:</v>
      </c>
    </row>
    <row r="9527" spans="1:14" hidden="1">
      <c r="A9527" t="s">
        <v>1</v>
      </c>
      <c r="B9527">
        <v>2007</v>
      </c>
      <c r="C9527" t="s">
        <v>6</v>
      </c>
      <c r="D9527" t="s">
        <v>10</v>
      </c>
      <c r="E9527" t="s">
        <v>81</v>
      </c>
      <c r="F9527" t="s">
        <v>81</v>
      </c>
      <c r="G9527">
        <v>45</v>
      </c>
      <c r="H9527" t="s">
        <v>37</v>
      </c>
      <c r="I9527">
        <v>2016</v>
      </c>
      <c r="J9527" t="s">
        <v>91</v>
      </c>
      <c r="K9527" t="s">
        <v>3787</v>
      </c>
      <c r="L9527">
        <v>1216.8675204536801</v>
      </c>
      <c r="M9527" s="10" t="str">
        <f>Data[[#This Row],[schedule]]&amp;" | "&amp;Data[[#This Row],[section]]</f>
        <v>SCHEDULE 19: REPORT ON DEMAND FORECASTS | 19b: Aircraft Runway Movements</v>
      </c>
      <c r="N9527" s="10" t="str">
        <f t="shared" si="151"/>
        <v>SCHEDULE 19: REPORT ON DEMAND FORECASTS | 19b: Aircraft Runway Movements | Landings during year (total MCTOW in tonnes):Aircraft 30 tonnes MCTOW or more:</v>
      </c>
    </row>
    <row r="9528" spans="1:14" hidden="1">
      <c r="A9528" t="s">
        <v>1</v>
      </c>
      <c r="B9528">
        <v>2007</v>
      </c>
      <c r="C9528" t="s">
        <v>6</v>
      </c>
      <c r="D9528" t="s">
        <v>10</v>
      </c>
      <c r="E9528" t="s">
        <v>81</v>
      </c>
      <c r="F9528" t="s">
        <v>81</v>
      </c>
      <c r="G9528">
        <v>45</v>
      </c>
      <c r="H9528" t="s">
        <v>37</v>
      </c>
      <c r="I9528">
        <v>2017</v>
      </c>
      <c r="J9528" t="s">
        <v>91</v>
      </c>
      <c r="K9528" t="s">
        <v>3788</v>
      </c>
      <c r="L9528">
        <v>1237.5314470743911</v>
      </c>
      <c r="M9528" s="10" t="str">
        <f>Data[[#This Row],[schedule]]&amp;" | "&amp;Data[[#This Row],[section]]</f>
        <v>SCHEDULE 19: REPORT ON DEMAND FORECASTS | 19b: Aircraft Runway Movements</v>
      </c>
      <c r="N9528" s="10" t="str">
        <f t="shared" si="151"/>
        <v>SCHEDULE 19: REPORT ON DEMAND FORECASTS | 19b: Aircraft Runway Movements | Landings during year (total MCTOW in tonnes):Aircraft 30 tonnes MCTOW or more:</v>
      </c>
    </row>
    <row r="9529" spans="1:14" hidden="1">
      <c r="A9529" t="s">
        <v>1</v>
      </c>
      <c r="B9529">
        <v>2007</v>
      </c>
      <c r="C9529" t="s">
        <v>6</v>
      </c>
      <c r="D9529" t="s">
        <v>10</v>
      </c>
      <c r="E9529" t="s">
        <v>81</v>
      </c>
      <c r="F9529" t="s">
        <v>81</v>
      </c>
      <c r="G9529">
        <v>46</v>
      </c>
      <c r="H9529" t="s">
        <v>38</v>
      </c>
      <c r="I9529">
        <v>2008</v>
      </c>
      <c r="J9529" t="s">
        <v>91</v>
      </c>
      <c r="K9529" t="s">
        <v>3789</v>
      </c>
      <c r="L9529">
        <v>359.17093999999997</v>
      </c>
      <c r="M9529" s="10" t="str">
        <f>Data[[#This Row],[schedule]]&amp;" | "&amp;Data[[#This Row],[section]]</f>
        <v>SCHEDULE 19: REPORT ON DEMAND FORECASTS | 19b: Aircraft Runway Movements</v>
      </c>
      <c r="N9529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0" spans="1:14" hidden="1">
      <c r="A9530" t="s">
        <v>1</v>
      </c>
      <c r="B9530">
        <v>2007</v>
      </c>
      <c r="C9530" t="s">
        <v>6</v>
      </c>
      <c r="D9530" t="s">
        <v>10</v>
      </c>
      <c r="E9530" t="s">
        <v>81</v>
      </c>
      <c r="F9530" t="s">
        <v>81</v>
      </c>
      <c r="G9530">
        <v>46</v>
      </c>
      <c r="H9530" t="s">
        <v>38</v>
      </c>
      <c r="I9530">
        <v>2009</v>
      </c>
      <c r="J9530" t="s">
        <v>91</v>
      </c>
      <c r="K9530" t="s">
        <v>3790</v>
      </c>
      <c r="L9530">
        <v>362.6685094</v>
      </c>
      <c r="M9530" s="10" t="str">
        <f>Data[[#This Row],[schedule]]&amp;" | "&amp;Data[[#This Row],[section]]</f>
        <v>SCHEDULE 19: REPORT ON DEMAND FORECASTS | 19b: Aircraft Runway Movements</v>
      </c>
      <c r="N9530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1" spans="1:14" hidden="1">
      <c r="A9531" t="s">
        <v>1</v>
      </c>
      <c r="B9531">
        <v>2007</v>
      </c>
      <c r="C9531" t="s">
        <v>6</v>
      </c>
      <c r="D9531" t="s">
        <v>10</v>
      </c>
      <c r="E9531" t="s">
        <v>81</v>
      </c>
      <c r="F9531" t="s">
        <v>81</v>
      </c>
      <c r="G9531">
        <v>46</v>
      </c>
      <c r="H9531" t="s">
        <v>38</v>
      </c>
      <c r="I9531">
        <v>2010</v>
      </c>
      <c r="J9531" t="s">
        <v>91</v>
      </c>
      <c r="K9531" t="s">
        <v>3791</v>
      </c>
      <c r="L9531">
        <v>367.96732704099998</v>
      </c>
      <c r="M9531" s="10" t="str">
        <f>Data[[#This Row],[schedule]]&amp;" | "&amp;Data[[#This Row],[section]]</f>
        <v>SCHEDULE 19: REPORT ON DEMAND FORECASTS | 19b: Aircraft Runway Movements</v>
      </c>
      <c r="N9531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2" spans="1:14" hidden="1">
      <c r="A9532" t="s">
        <v>1</v>
      </c>
      <c r="B9532">
        <v>2007</v>
      </c>
      <c r="C9532" t="s">
        <v>6</v>
      </c>
      <c r="D9532" t="s">
        <v>10</v>
      </c>
      <c r="E9532" t="s">
        <v>81</v>
      </c>
      <c r="F9532" t="s">
        <v>81</v>
      </c>
      <c r="G9532">
        <v>46</v>
      </c>
      <c r="H9532" t="s">
        <v>38</v>
      </c>
      <c r="I9532">
        <v>2011</v>
      </c>
      <c r="J9532" t="s">
        <v>91</v>
      </c>
      <c r="K9532" t="s">
        <v>3792</v>
      </c>
      <c r="L9532">
        <v>373.34562694661503</v>
      </c>
      <c r="M9532" s="10" t="str">
        <f>Data[[#This Row],[schedule]]&amp;" | "&amp;Data[[#This Row],[section]]</f>
        <v>SCHEDULE 19: REPORT ON DEMAND FORECASTS | 19b: Aircraft Runway Movements</v>
      </c>
      <c r="N9532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3" spans="1:14" hidden="1">
      <c r="A9533" t="s">
        <v>1</v>
      </c>
      <c r="B9533">
        <v>2007</v>
      </c>
      <c r="C9533" t="s">
        <v>6</v>
      </c>
      <c r="D9533" t="s">
        <v>10</v>
      </c>
      <c r="E9533" t="s">
        <v>81</v>
      </c>
      <c r="F9533" t="s">
        <v>81</v>
      </c>
      <c r="G9533">
        <v>46</v>
      </c>
      <c r="H9533" t="s">
        <v>38</v>
      </c>
      <c r="I9533">
        <v>2012</v>
      </c>
      <c r="J9533" t="s">
        <v>91</v>
      </c>
      <c r="K9533" t="s">
        <v>3793</v>
      </c>
      <c r="L9533">
        <v>378.80460135081398</v>
      </c>
      <c r="M9533" s="10" t="str">
        <f>Data[[#This Row],[schedule]]&amp;" | "&amp;Data[[#This Row],[section]]</f>
        <v>SCHEDULE 19: REPORT ON DEMAND FORECASTS | 19b: Aircraft Runway Movements</v>
      </c>
      <c r="N9533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4" spans="1:14" hidden="1">
      <c r="A9534" t="s">
        <v>1</v>
      </c>
      <c r="B9534">
        <v>2007</v>
      </c>
      <c r="C9534" t="s">
        <v>6</v>
      </c>
      <c r="D9534" t="s">
        <v>10</v>
      </c>
      <c r="E9534" t="s">
        <v>81</v>
      </c>
      <c r="F9534" t="s">
        <v>81</v>
      </c>
      <c r="G9534">
        <v>46</v>
      </c>
      <c r="H9534" t="s">
        <v>38</v>
      </c>
      <c r="I9534">
        <v>2013</v>
      </c>
      <c r="J9534" t="s">
        <v>91</v>
      </c>
      <c r="K9534" t="s">
        <v>3794</v>
      </c>
      <c r="L9534">
        <v>384.34546037107617</v>
      </c>
      <c r="M9534" s="10" t="str">
        <f>Data[[#This Row],[schedule]]&amp;" | "&amp;Data[[#This Row],[section]]</f>
        <v>SCHEDULE 19: REPORT ON DEMAND FORECASTS | 19b: Aircraft Runway Movements</v>
      </c>
      <c r="N9534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5" spans="1:14" hidden="1">
      <c r="A9535" t="s">
        <v>1</v>
      </c>
      <c r="B9535">
        <v>2007</v>
      </c>
      <c r="C9535" t="s">
        <v>6</v>
      </c>
      <c r="D9535" t="s">
        <v>10</v>
      </c>
      <c r="E9535" t="s">
        <v>81</v>
      </c>
      <c r="F9535" t="s">
        <v>81</v>
      </c>
      <c r="G9535">
        <v>46</v>
      </c>
      <c r="H9535" t="s">
        <v>38</v>
      </c>
      <c r="I9535">
        <v>2014</v>
      </c>
      <c r="J9535" t="s">
        <v>91</v>
      </c>
      <c r="K9535" t="s">
        <v>3795</v>
      </c>
      <c r="L9535">
        <v>389.96943227664241</v>
      </c>
      <c r="M9535" s="10" t="str">
        <f>Data[[#This Row],[schedule]]&amp;" | "&amp;Data[[#This Row],[section]]</f>
        <v>SCHEDULE 19: REPORT ON DEMAND FORECASTS | 19b: Aircraft Runway Movements</v>
      </c>
      <c r="N9535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6" spans="1:14" hidden="1">
      <c r="A9536" t="s">
        <v>1</v>
      </c>
      <c r="B9536">
        <v>2007</v>
      </c>
      <c r="C9536" t="s">
        <v>6</v>
      </c>
      <c r="D9536" t="s">
        <v>10</v>
      </c>
      <c r="E9536" t="s">
        <v>81</v>
      </c>
      <c r="F9536" t="s">
        <v>81</v>
      </c>
      <c r="G9536">
        <v>46</v>
      </c>
      <c r="H9536" t="s">
        <v>38</v>
      </c>
      <c r="I9536">
        <v>2015</v>
      </c>
      <c r="J9536" t="s">
        <v>91</v>
      </c>
      <c r="K9536" t="s">
        <v>3796</v>
      </c>
      <c r="L9536">
        <v>395.677763760792</v>
      </c>
      <c r="M9536" s="10" t="str">
        <f>Data[[#This Row],[schedule]]&amp;" | "&amp;Data[[#This Row],[section]]</f>
        <v>SCHEDULE 19: REPORT ON DEMAND FORECASTS | 19b: Aircraft Runway Movements</v>
      </c>
      <c r="N9536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7" spans="1:14" hidden="1">
      <c r="A9537" t="s">
        <v>1</v>
      </c>
      <c r="B9537">
        <v>2007</v>
      </c>
      <c r="C9537" t="s">
        <v>6</v>
      </c>
      <c r="D9537" t="s">
        <v>10</v>
      </c>
      <c r="E9537" t="s">
        <v>81</v>
      </c>
      <c r="F9537" t="s">
        <v>81</v>
      </c>
      <c r="G9537">
        <v>46</v>
      </c>
      <c r="H9537" t="s">
        <v>38</v>
      </c>
      <c r="I9537">
        <v>2016</v>
      </c>
      <c r="J9537" t="s">
        <v>91</v>
      </c>
      <c r="K9537" t="s">
        <v>3797</v>
      </c>
      <c r="L9537">
        <v>401.47172021720382</v>
      </c>
      <c r="M9537" s="10" t="str">
        <f>Data[[#This Row],[schedule]]&amp;" | "&amp;Data[[#This Row],[section]]</f>
        <v>SCHEDULE 19: REPORT ON DEMAND FORECASTS | 19b: Aircraft Runway Movements</v>
      </c>
      <c r="N9537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8" spans="1:14" hidden="1">
      <c r="A9538" t="s">
        <v>1</v>
      </c>
      <c r="B9538">
        <v>2007</v>
      </c>
      <c r="C9538" t="s">
        <v>6</v>
      </c>
      <c r="D9538" t="s">
        <v>10</v>
      </c>
      <c r="E9538" t="s">
        <v>81</v>
      </c>
      <c r="F9538" t="s">
        <v>81</v>
      </c>
      <c r="G9538">
        <v>46</v>
      </c>
      <c r="H9538" t="s">
        <v>38</v>
      </c>
      <c r="I9538">
        <v>2017</v>
      </c>
      <c r="J9538" t="s">
        <v>91</v>
      </c>
      <c r="K9538" t="s">
        <v>3798</v>
      </c>
      <c r="L9538">
        <v>407.35258602046179</v>
      </c>
      <c r="M9538" s="10" t="str">
        <f>Data[[#This Row],[schedule]]&amp;" | "&amp;Data[[#This Row],[section]]</f>
        <v>SCHEDULE 19: REPORT ON DEMAND FORECASTS | 19b: Aircraft Runway Movements</v>
      </c>
      <c r="N9538" s="10" t="str">
        <f t="shared" si="151"/>
        <v>SCHEDULE 19: REPORT ON DEMAND FORECASTS | 19b: Aircraft Runway Movements | Landings during year (total MCTOW in tonnes):Aircraft 3 tonnes or more but less than 30 tonnes MCTOW:</v>
      </c>
    </row>
    <row r="9539" spans="1:14" hidden="1">
      <c r="A9539" t="s">
        <v>1</v>
      </c>
      <c r="B9539">
        <v>2007</v>
      </c>
      <c r="C9539" t="s">
        <v>6</v>
      </c>
      <c r="D9539" t="s">
        <v>10</v>
      </c>
      <c r="E9539" t="s">
        <v>81</v>
      </c>
      <c r="F9539" t="s">
        <v>81</v>
      </c>
      <c r="G9539">
        <v>47</v>
      </c>
      <c r="H9539" t="s">
        <v>39</v>
      </c>
      <c r="I9539">
        <v>2008</v>
      </c>
      <c r="J9539" t="s">
        <v>91</v>
      </c>
      <c r="K9539" t="s">
        <v>3799</v>
      </c>
      <c r="L9539">
        <v>7.1999999999999993</v>
      </c>
      <c r="M9539" s="10" t="str">
        <f>Data[[#This Row],[schedule]]&amp;" | "&amp;Data[[#This Row],[section]]</f>
        <v>SCHEDULE 19: REPORT ON DEMAND FORECASTS | 19b: Aircraft Runway Movements</v>
      </c>
      <c r="N9539" s="10" t="str">
        <f t="shared" si="151"/>
        <v>SCHEDULE 19: REPORT ON DEMAND FORECASTS | 19b: Aircraft Runway Movements | Landings during year (total MCTOW in tonnes):Aircraft less than 3 tonnes MCTOW:</v>
      </c>
    </row>
    <row r="9540" spans="1:14" hidden="1">
      <c r="A9540" t="s">
        <v>1</v>
      </c>
      <c r="B9540">
        <v>2007</v>
      </c>
      <c r="C9540" t="s">
        <v>6</v>
      </c>
      <c r="D9540" t="s">
        <v>10</v>
      </c>
      <c r="E9540" t="s">
        <v>81</v>
      </c>
      <c r="F9540" t="s">
        <v>81</v>
      </c>
      <c r="G9540">
        <v>47</v>
      </c>
      <c r="H9540" t="s">
        <v>39</v>
      </c>
      <c r="I9540">
        <v>2009</v>
      </c>
      <c r="J9540" t="s">
        <v>91</v>
      </c>
      <c r="K9540" t="s">
        <v>3799</v>
      </c>
      <c r="L9540">
        <v>7.1999999999999993</v>
      </c>
      <c r="M9540" s="10" t="str">
        <f>Data[[#This Row],[schedule]]&amp;" | "&amp;Data[[#This Row],[section]]</f>
        <v>SCHEDULE 19: REPORT ON DEMAND FORECASTS | 19b: Aircraft Runway Movements</v>
      </c>
      <c r="N9540" s="10" t="str">
        <f t="shared" si="151"/>
        <v>SCHEDULE 19: REPORT ON DEMAND FORECASTS | 19b: Aircraft Runway Movements | Landings during year (total MCTOW in tonnes):Aircraft less than 3 tonnes MCTOW:</v>
      </c>
    </row>
    <row r="9541" spans="1:14" hidden="1">
      <c r="A9541" t="s">
        <v>1</v>
      </c>
      <c r="B9541">
        <v>2007</v>
      </c>
      <c r="C9541" t="s">
        <v>6</v>
      </c>
      <c r="D9541" t="s">
        <v>10</v>
      </c>
      <c r="E9541" t="s">
        <v>81</v>
      </c>
      <c r="F9541" t="s">
        <v>81</v>
      </c>
      <c r="G9541">
        <v>47</v>
      </c>
      <c r="H9541" t="s">
        <v>39</v>
      </c>
      <c r="I9541">
        <v>2010</v>
      </c>
      <c r="J9541" t="s">
        <v>91</v>
      </c>
      <c r="K9541" t="s">
        <v>3799</v>
      </c>
      <c r="L9541">
        <v>7.1999999999999993</v>
      </c>
      <c r="M9541" s="10" t="str">
        <f>Data[[#This Row],[schedule]]&amp;" | "&amp;Data[[#This Row],[section]]</f>
        <v>SCHEDULE 19: REPORT ON DEMAND FORECASTS | 19b: Aircraft Runway Movements</v>
      </c>
      <c r="N9541" s="10" t="str">
        <f t="shared" si="151"/>
        <v>SCHEDULE 19: REPORT ON DEMAND FORECASTS | 19b: Aircraft Runway Movements | Landings during year (total MCTOW in tonnes):Aircraft less than 3 tonnes MCTOW:</v>
      </c>
    </row>
    <row r="9542" spans="1:14" hidden="1">
      <c r="A9542" t="s">
        <v>1</v>
      </c>
      <c r="B9542">
        <v>2007</v>
      </c>
      <c r="C9542" t="s">
        <v>6</v>
      </c>
      <c r="D9542" t="s">
        <v>10</v>
      </c>
      <c r="E9542" t="s">
        <v>81</v>
      </c>
      <c r="F9542" t="s">
        <v>81</v>
      </c>
      <c r="G9542">
        <v>47</v>
      </c>
      <c r="H9542" t="s">
        <v>39</v>
      </c>
      <c r="I9542">
        <v>2011</v>
      </c>
      <c r="J9542" t="s">
        <v>91</v>
      </c>
      <c r="K9542" t="s">
        <v>3799</v>
      </c>
      <c r="L9542">
        <v>7.1999999999999993</v>
      </c>
      <c r="M9542" s="10" t="str">
        <f>Data[[#This Row],[schedule]]&amp;" | "&amp;Data[[#This Row],[section]]</f>
        <v>SCHEDULE 19: REPORT ON DEMAND FORECASTS | 19b: Aircraft Runway Movements</v>
      </c>
      <c r="N9542" s="10" t="str">
        <f t="shared" si="151"/>
        <v>SCHEDULE 19: REPORT ON DEMAND FORECASTS | 19b: Aircraft Runway Movements | Landings during year (total MCTOW in tonnes):Aircraft less than 3 tonnes MCTOW:</v>
      </c>
    </row>
    <row r="9543" spans="1:14" hidden="1">
      <c r="A9543" t="s">
        <v>1</v>
      </c>
      <c r="B9543">
        <v>2007</v>
      </c>
      <c r="C9543" t="s">
        <v>6</v>
      </c>
      <c r="D9543" t="s">
        <v>10</v>
      </c>
      <c r="E9543" t="s">
        <v>81</v>
      </c>
      <c r="F9543" t="s">
        <v>81</v>
      </c>
      <c r="G9543">
        <v>47</v>
      </c>
      <c r="H9543" t="s">
        <v>39</v>
      </c>
      <c r="I9543">
        <v>2012</v>
      </c>
      <c r="J9543" t="s">
        <v>91</v>
      </c>
      <c r="K9543" t="s">
        <v>3799</v>
      </c>
      <c r="L9543">
        <v>7.1999999999999993</v>
      </c>
      <c r="M9543" s="10" t="str">
        <f>Data[[#This Row],[schedule]]&amp;" | "&amp;Data[[#This Row],[section]]</f>
        <v>SCHEDULE 19: REPORT ON DEMAND FORECASTS | 19b: Aircraft Runway Movements</v>
      </c>
      <c r="N9543" s="10" t="str">
        <f t="shared" si="151"/>
        <v>SCHEDULE 19: REPORT ON DEMAND FORECASTS | 19b: Aircraft Runway Movements | Landings during year (total MCTOW in tonnes):Aircraft less than 3 tonnes MCTOW:</v>
      </c>
    </row>
    <row r="9544" spans="1:14" hidden="1">
      <c r="A9544" t="s">
        <v>1</v>
      </c>
      <c r="B9544">
        <v>2007</v>
      </c>
      <c r="C9544" t="s">
        <v>6</v>
      </c>
      <c r="D9544" t="s">
        <v>10</v>
      </c>
      <c r="E9544" t="s">
        <v>81</v>
      </c>
      <c r="F9544" t="s">
        <v>81</v>
      </c>
      <c r="G9544">
        <v>47</v>
      </c>
      <c r="H9544" t="s">
        <v>39</v>
      </c>
      <c r="I9544">
        <v>2013</v>
      </c>
      <c r="J9544" t="s">
        <v>91</v>
      </c>
      <c r="K9544" t="s">
        <v>3799</v>
      </c>
      <c r="L9544">
        <v>7.1999999999999993</v>
      </c>
      <c r="M9544" s="10" t="str">
        <f>Data[[#This Row],[schedule]]&amp;" | "&amp;Data[[#This Row],[section]]</f>
        <v>SCHEDULE 19: REPORT ON DEMAND FORECASTS | 19b: Aircraft Runway Movements</v>
      </c>
      <c r="N9544" s="10" t="str">
        <f t="shared" si="151"/>
        <v>SCHEDULE 19: REPORT ON DEMAND FORECASTS | 19b: Aircraft Runway Movements | Landings during year (total MCTOW in tonnes):Aircraft less than 3 tonnes MCTOW:</v>
      </c>
    </row>
    <row r="9545" spans="1:14" hidden="1">
      <c r="A9545" t="s">
        <v>1</v>
      </c>
      <c r="B9545">
        <v>2007</v>
      </c>
      <c r="C9545" t="s">
        <v>6</v>
      </c>
      <c r="D9545" t="s">
        <v>10</v>
      </c>
      <c r="E9545" t="s">
        <v>81</v>
      </c>
      <c r="F9545" t="s">
        <v>81</v>
      </c>
      <c r="G9545">
        <v>47</v>
      </c>
      <c r="H9545" t="s">
        <v>39</v>
      </c>
      <c r="I9545">
        <v>2014</v>
      </c>
      <c r="J9545" t="s">
        <v>91</v>
      </c>
      <c r="K9545" t="s">
        <v>3799</v>
      </c>
      <c r="L9545">
        <v>7.1999999999999993</v>
      </c>
      <c r="M9545" s="10" t="str">
        <f>Data[[#This Row],[schedule]]&amp;" | "&amp;Data[[#This Row],[section]]</f>
        <v>SCHEDULE 19: REPORT ON DEMAND FORECASTS | 19b: Aircraft Runway Movements</v>
      </c>
      <c r="N9545" s="10" t="str">
        <f t="shared" si="151"/>
        <v>SCHEDULE 19: REPORT ON DEMAND FORECASTS | 19b: Aircraft Runway Movements | Landings during year (total MCTOW in tonnes):Aircraft less than 3 tonnes MCTOW:</v>
      </c>
    </row>
    <row r="9546" spans="1:14" hidden="1">
      <c r="A9546" t="s">
        <v>1</v>
      </c>
      <c r="B9546">
        <v>2007</v>
      </c>
      <c r="C9546" t="s">
        <v>6</v>
      </c>
      <c r="D9546" t="s">
        <v>10</v>
      </c>
      <c r="E9546" t="s">
        <v>81</v>
      </c>
      <c r="F9546" t="s">
        <v>81</v>
      </c>
      <c r="G9546">
        <v>47</v>
      </c>
      <c r="H9546" t="s">
        <v>39</v>
      </c>
      <c r="I9546">
        <v>2015</v>
      </c>
      <c r="J9546" t="s">
        <v>91</v>
      </c>
      <c r="K9546" t="s">
        <v>3799</v>
      </c>
      <c r="L9546">
        <v>7.1999999999999993</v>
      </c>
      <c r="M9546" s="10" t="str">
        <f>Data[[#This Row],[schedule]]&amp;" | "&amp;Data[[#This Row],[section]]</f>
        <v>SCHEDULE 19: REPORT ON DEMAND FORECASTS | 19b: Aircraft Runway Movements</v>
      </c>
      <c r="N9546" s="10" t="str">
        <f t="shared" si="151"/>
        <v>SCHEDULE 19: REPORT ON DEMAND FORECASTS | 19b: Aircraft Runway Movements | Landings during year (total MCTOW in tonnes):Aircraft less than 3 tonnes MCTOW:</v>
      </c>
    </row>
    <row r="9547" spans="1:14" hidden="1">
      <c r="A9547" t="s">
        <v>1</v>
      </c>
      <c r="B9547">
        <v>2007</v>
      </c>
      <c r="C9547" t="s">
        <v>6</v>
      </c>
      <c r="D9547" t="s">
        <v>10</v>
      </c>
      <c r="E9547" t="s">
        <v>81</v>
      </c>
      <c r="F9547" t="s">
        <v>81</v>
      </c>
      <c r="G9547">
        <v>47</v>
      </c>
      <c r="H9547" t="s">
        <v>39</v>
      </c>
      <c r="I9547">
        <v>2016</v>
      </c>
      <c r="J9547" t="s">
        <v>91</v>
      </c>
      <c r="K9547" t="s">
        <v>3799</v>
      </c>
      <c r="L9547">
        <v>7.1999999999999993</v>
      </c>
      <c r="M9547" s="10" t="str">
        <f>Data[[#This Row],[schedule]]&amp;" | "&amp;Data[[#This Row],[section]]</f>
        <v>SCHEDULE 19: REPORT ON DEMAND FORECASTS | 19b: Aircraft Runway Movements</v>
      </c>
      <c r="N9547" s="10" t="str">
        <f t="shared" si="151"/>
        <v>SCHEDULE 19: REPORT ON DEMAND FORECASTS | 19b: Aircraft Runway Movements | Landings during year (total MCTOW in tonnes):Aircraft less than 3 tonnes MCTOW:</v>
      </c>
    </row>
    <row r="9548" spans="1:14" hidden="1">
      <c r="A9548" t="s">
        <v>1</v>
      </c>
      <c r="B9548">
        <v>2007</v>
      </c>
      <c r="C9548" t="s">
        <v>6</v>
      </c>
      <c r="D9548" t="s">
        <v>10</v>
      </c>
      <c r="E9548" t="s">
        <v>81</v>
      </c>
      <c r="F9548" t="s">
        <v>81</v>
      </c>
      <c r="G9548">
        <v>47</v>
      </c>
      <c r="H9548" t="s">
        <v>39</v>
      </c>
      <c r="I9548">
        <v>2017</v>
      </c>
      <c r="J9548" t="s">
        <v>91</v>
      </c>
      <c r="K9548" t="s">
        <v>3799</v>
      </c>
      <c r="L9548">
        <v>7.1999999999999993</v>
      </c>
      <c r="M9548" s="10" t="str">
        <f>Data[[#This Row],[schedule]]&amp;" | "&amp;Data[[#This Row],[section]]</f>
        <v>SCHEDULE 19: REPORT ON DEMAND FORECASTS | 19b: Aircraft Runway Movements</v>
      </c>
      <c r="N9548" s="10" t="str">
        <f t="shared" si="151"/>
        <v>SCHEDULE 19: REPORT ON DEMAND FORECASTS | 19b: Aircraft Runway Movements | Landings during year (total MCTOW in tonnes):Aircraft less than 3 tonnes MCTOW:</v>
      </c>
    </row>
    <row r="9549" spans="1:14" hidden="1">
      <c r="A9549" t="s">
        <v>1</v>
      </c>
      <c r="B9549">
        <v>2007</v>
      </c>
      <c r="C9549" t="s">
        <v>6</v>
      </c>
      <c r="D9549" t="s">
        <v>10</v>
      </c>
      <c r="E9549" t="s">
        <v>81</v>
      </c>
      <c r="F9549" t="s">
        <v>81</v>
      </c>
      <c r="G9549">
        <v>48</v>
      </c>
      <c r="H9549" t="s">
        <v>40</v>
      </c>
      <c r="I9549">
        <v>2008</v>
      </c>
      <c r="J9549" t="s">
        <v>91</v>
      </c>
      <c r="K9549" t="s">
        <v>3800</v>
      </c>
      <c r="L9549">
        <v>1445.804108</v>
      </c>
      <c r="M9549" s="10" t="str">
        <f>Data[[#This Row],[schedule]]&amp;" | "&amp;Data[[#This Row],[section]]</f>
        <v>SCHEDULE 19: REPORT ON DEMAND FORECASTS | 19b: Aircraft Runway Movements</v>
      </c>
      <c r="N9549" s="10" t="str">
        <f t="shared" si="151"/>
        <v>SCHEDULE 19: REPORT ON DEMAND FORECASTS | 19b: Aircraft Runway Movements | Landings during year (total MCTOW in tonnes):Total:</v>
      </c>
    </row>
    <row r="9550" spans="1:14" hidden="1">
      <c r="A9550" t="s">
        <v>1</v>
      </c>
      <c r="B9550">
        <v>2007</v>
      </c>
      <c r="C9550" t="s">
        <v>6</v>
      </c>
      <c r="D9550" t="s">
        <v>10</v>
      </c>
      <c r="E9550" t="s">
        <v>81</v>
      </c>
      <c r="F9550" t="s">
        <v>81</v>
      </c>
      <c r="G9550">
        <v>48</v>
      </c>
      <c r="H9550" t="s">
        <v>40</v>
      </c>
      <c r="I9550">
        <v>2009</v>
      </c>
      <c r="J9550" t="s">
        <v>91</v>
      </c>
      <c r="K9550" t="s">
        <v>3801</v>
      </c>
      <c r="L9550">
        <v>1460.4999470800001</v>
      </c>
      <c r="M9550" s="10" t="str">
        <f>Data[[#This Row],[schedule]]&amp;" | "&amp;Data[[#This Row],[section]]</f>
        <v>SCHEDULE 19: REPORT ON DEMAND FORECASTS | 19b: Aircraft Runway Movements</v>
      </c>
      <c r="N9550" s="10" t="str">
        <f t="shared" si="151"/>
        <v>SCHEDULE 19: REPORT ON DEMAND FORECASTS | 19b: Aircraft Runway Movements | Landings during year (total MCTOW in tonnes):Total:</v>
      </c>
    </row>
    <row r="9551" spans="1:14" hidden="1">
      <c r="A9551" t="s">
        <v>1</v>
      </c>
      <c r="B9551">
        <v>2007</v>
      </c>
      <c r="C9551" t="s">
        <v>6</v>
      </c>
      <c r="D9551" t="s">
        <v>10</v>
      </c>
      <c r="E9551" t="s">
        <v>81</v>
      </c>
      <c r="F9551" t="s">
        <v>81</v>
      </c>
      <c r="G9551">
        <v>48</v>
      </c>
      <c r="H9551" t="s">
        <v>40</v>
      </c>
      <c r="I9551">
        <v>2010</v>
      </c>
      <c r="J9551" t="s">
        <v>91</v>
      </c>
      <c r="K9551" t="s">
        <v>3802</v>
      </c>
      <c r="L9551">
        <v>1481.3196115612</v>
      </c>
      <c r="M9551" s="10" t="str">
        <f>Data[[#This Row],[schedule]]&amp;" | "&amp;Data[[#This Row],[section]]</f>
        <v>SCHEDULE 19: REPORT ON DEMAND FORECASTS | 19b: Aircraft Runway Movements</v>
      </c>
      <c r="N9551" s="10" t="str">
        <f t="shared" si="151"/>
        <v>SCHEDULE 19: REPORT ON DEMAND FORECASTS | 19b: Aircraft Runway Movements | Landings during year (total MCTOW in tonnes):Total:</v>
      </c>
    </row>
    <row r="9552" spans="1:14" hidden="1">
      <c r="A9552" t="s">
        <v>1</v>
      </c>
      <c r="B9552">
        <v>2007</v>
      </c>
      <c r="C9552" t="s">
        <v>6</v>
      </c>
      <c r="D9552" t="s">
        <v>10</v>
      </c>
      <c r="E9552" t="s">
        <v>81</v>
      </c>
      <c r="F9552" t="s">
        <v>81</v>
      </c>
      <c r="G9552">
        <v>48</v>
      </c>
      <c r="H9552" t="s">
        <v>40</v>
      </c>
      <c r="I9552">
        <v>2011</v>
      </c>
      <c r="J9552" t="s">
        <v>91</v>
      </c>
      <c r="K9552" t="s">
        <v>3803</v>
      </c>
      <c r="L9552">
        <v>1505.391300870868</v>
      </c>
      <c r="M9552" s="10" t="str">
        <f>Data[[#This Row],[schedule]]&amp;" | "&amp;Data[[#This Row],[section]]</f>
        <v>SCHEDULE 19: REPORT ON DEMAND FORECASTS | 19b: Aircraft Runway Movements</v>
      </c>
      <c r="N9552" s="10" t="str">
        <f t="shared" si="151"/>
        <v>SCHEDULE 19: REPORT ON DEMAND FORECASTS | 19b: Aircraft Runway Movements | Landings during year (total MCTOW in tonnes):Total:</v>
      </c>
    </row>
    <row r="9553" spans="1:14" hidden="1">
      <c r="A9553" t="s">
        <v>1</v>
      </c>
      <c r="B9553">
        <v>2007</v>
      </c>
      <c r="C9553" t="s">
        <v>6</v>
      </c>
      <c r="D9553" t="s">
        <v>10</v>
      </c>
      <c r="E9553" t="s">
        <v>81</v>
      </c>
      <c r="F9553" t="s">
        <v>81</v>
      </c>
      <c r="G9553">
        <v>48</v>
      </c>
      <c r="H9553" t="s">
        <v>40</v>
      </c>
      <c r="I9553">
        <v>2012</v>
      </c>
      <c r="J9553" t="s">
        <v>91</v>
      </c>
      <c r="K9553" t="s">
        <v>3804</v>
      </c>
      <c r="L9553">
        <v>1529.883005648587</v>
      </c>
      <c r="M9553" s="10" t="str">
        <f>Data[[#This Row],[schedule]]&amp;" | "&amp;Data[[#This Row],[section]]</f>
        <v>SCHEDULE 19: REPORT ON DEMAND FORECASTS | 19b: Aircraft Runway Movements</v>
      </c>
      <c r="N9553" s="10" t="str">
        <f t="shared" si="151"/>
        <v>SCHEDULE 19: REPORT ON DEMAND FORECASTS | 19b: Aircraft Runway Movements | Landings during year (total MCTOW in tonnes):Total:</v>
      </c>
    </row>
    <row r="9554" spans="1:14" hidden="1">
      <c r="A9554" t="s">
        <v>1</v>
      </c>
      <c r="B9554">
        <v>2007</v>
      </c>
      <c r="C9554" t="s">
        <v>6</v>
      </c>
      <c r="D9554" t="s">
        <v>10</v>
      </c>
      <c r="E9554" t="s">
        <v>81</v>
      </c>
      <c r="F9554" t="s">
        <v>81</v>
      </c>
      <c r="G9554">
        <v>48</v>
      </c>
      <c r="H9554" t="s">
        <v>40</v>
      </c>
      <c r="I9554">
        <v>2013</v>
      </c>
      <c r="J9554" t="s">
        <v>91</v>
      </c>
      <c r="K9554" t="s">
        <v>3805</v>
      </c>
      <c r="L9554">
        <v>1548.6101023889071</v>
      </c>
      <c r="M9554" s="10" t="str">
        <f>Data[[#This Row],[schedule]]&amp;" | "&amp;Data[[#This Row],[section]]</f>
        <v>SCHEDULE 19: REPORT ON DEMAND FORECASTS | 19b: Aircraft Runway Movements</v>
      </c>
      <c r="N9554" s="10" t="str">
        <f t="shared" si="151"/>
        <v>SCHEDULE 19: REPORT ON DEMAND FORECASTS | 19b: Aircraft Runway Movements | Landings during year (total MCTOW in tonnes):Total:</v>
      </c>
    </row>
    <row r="9555" spans="1:14" hidden="1">
      <c r="A9555" t="s">
        <v>1</v>
      </c>
      <c r="B9555">
        <v>2007</v>
      </c>
      <c r="C9555" t="s">
        <v>6</v>
      </c>
      <c r="D9555" t="s">
        <v>10</v>
      </c>
      <c r="E9555" t="s">
        <v>81</v>
      </c>
      <c r="F9555" t="s">
        <v>81</v>
      </c>
      <c r="G9555">
        <v>48</v>
      </c>
      <c r="H9555" t="s">
        <v>40</v>
      </c>
      <c r="I9555">
        <v>2014</v>
      </c>
      <c r="J9555" t="s">
        <v>91</v>
      </c>
      <c r="K9555" t="s">
        <v>3806</v>
      </c>
      <c r="L9555">
        <v>1573.810502821013</v>
      </c>
      <c r="M9555" s="10" t="str">
        <f>Data[[#This Row],[schedule]]&amp;" | "&amp;Data[[#This Row],[section]]</f>
        <v>SCHEDULE 19: REPORT ON DEMAND FORECASTS | 19b: Aircraft Runway Movements</v>
      </c>
      <c r="N9555" s="10" t="str">
        <f t="shared" si="151"/>
        <v>SCHEDULE 19: REPORT ON DEMAND FORECASTS | 19b: Aircraft Runway Movements | Landings during year (total MCTOW in tonnes):Total:</v>
      </c>
    </row>
    <row r="9556" spans="1:14" hidden="1">
      <c r="A9556" t="s">
        <v>1</v>
      </c>
      <c r="B9556">
        <v>2007</v>
      </c>
      <c r="C9556" t="s">
        <v>6</v>
      </c>
      <c r="D9556" t="s">
        <v>10</v>
      </c>
      <c r="E9556" t="s">
        <v>81</v>
      </c>
      <c r="F9556" t="s">
        <v>81</v>
      </c>
      <c r="G9556">
        <v>48</v>
      </c>
      <c r="H9556" t="s">
        <v>40</v>
      </c>
      <c r="I9556">
        <v>2015</v>
      </c>
      <c r="J9556" t="s">
        <v>91</v>
      </c>
      <c r="K9556" t="s">
        <v>3807</v>
      </c>
      <c r="L9556">
        <v>1599.450833232007</v>
      </c>
      <c r="M9556" s="10" t="str">
        <f>Data[[#This Row],[schedule]]&amp;" | "&amp;Data[[#This Row],[section]]</f>
        <v>SCHEDULE 19: REPORT ON DEMAND FORECASTS | 19b: Aircraft Runway Movements</v>
      </c>
      <c r="N9556" s="10" t="str">
        <f t="shared" si="151"/>
        <v>SCHEDULE 19: REPORT ON DEMAND FORECASTS | 19b: Aircraft Runway Movements | Landings during year (total MCTOW in tonnes):Total:</v>
      </c>
    </row>
    <row r="9557" spans="1:14" hidden="1">
      <c r="A9557" t="s">
        <v>1</v>
      </c>
      <c r="B9557">
        <v>2007</v>
      </c>
      <c r="C9557" t="s">
        <v>6</v>
      </c>
      <c r="D9557" t="s">
        <v>10</v>
      </c>
      <c r="E9557" t="s">
        <v>81</v>
      </c>
      <c r="F9557" t="s">
        <v>81</v>
      </c>
      <c r="G9557">
        <v>48</v>
      </c>
      <c r="H9557" t="s">
        <v>40</v>
      </c>
      <c r="I9557">
        <v>2016</v>
      </c>
      <c r="J9557" t="s">
        <v>91</v>
      </c>
      <c r="K9557" t="s">
        <v>3808</v>
      </c>
      <c r="L9557">
        <v>1625.5392406708841</v>
      </c>
      <c r="M9557" s="10" t="str">
        <f>Data[[#This Row],[schedule]]&amp;" | "&amp;Data[[#This Row],[section]]</f>
        <v>SCHEDULE 19: REPORT ON DEMAND FORECASTS | 19b: Aircraft Runway Movements</v>
      </c>
      <c r="N9557" s="10" t="str">
        <f t="shared" ref="N9557:N9620" si="152">SUBSTITUTE(SUBSTITUTE(SUBSTITUTE(C9557&amp;" | "&amp;D9557&amp;" | "&amp;E9557&amp;" | "&amp;F9557&amp;" | "&amp;H9557," |  |  | "," | ")," |  |  | "," | ")," |  | "," | ")</f>
        <v>SCHEDULE 19: REPORT ON DEMAND FORECASTS | 19b: Aircraft Runway Movements | Landings during year (total MCTOW in tonnes):Total:</v>
      </c>
    </row>
    <row r="9558" spans="1:14" hidden="1">
      <c r="A9558" t="s">
        <v>1</v>
      </c>
      <c r="B9558">
        <v>2007</v>
      </c>
      <c r="C9558" t="s">
        <v>6</v>
      </c>
      <c r="D9558" t="s">
        <v>10</v>
      </c>
      <c r="E9558" t="s">
        <v>81</v>
      </c>
      <c r="F9558" t="s">
        <v>81</v>
      </c>
      <c r="G9558">
        <v>48</v>
      </c>
      <c r="H9558" t="s">
        <v>40</v>
      </c>
      <c r="I9558">
        <v>2017</v>
      </c>
      <c r="J9558" t="s">
        <v>91</v>
      </c>
      <c r="K9558" t="s">
        <v>3809</v>
      </c>
      <c r="L9558">
        <v>1652.0840330948531</v>
      </c>
      <c r="M9558" s="10" t="str">
        <f>Data[[#This Row],[schedule]]&amp;" | "&amp;Data[[#This Row],[section]]</f>
        <v>SCHEDULE 19: REPORT ON DEMAND FORECASTS | 19b: Aircraft Runway Movements</v>
      </c>
      <c r="N9558" s="10" t="str">
        <f t="shared" si="152"/>
        <v>SCHEDULE 19: REPORT ON DEMAND FORECASTS | 19b: Aircraft Runway Movements | Landings during year (total MCTOW in tonnes):Total:</v>
      </c>
    </row>
    <row r="9559" spans="1:14" hidden="1">
      <c r="A9559" t="s">
        <v>1</v>
      </c>
      <c r="B9559">
        <v>2007</v>
      </c>
      <c r="C9559" t="s">
        <v>6</v>
      </c>
      <c r="D9559" t="s">
        <v>10</v>
      </c>
      <c r="E9559" t="s">
        <v>81</v>
      </c>
      <c r="F9559" t="s">
        <v>81</v>
      </c>
      <c r="G9559">
        <v>50</v>
      </c>
      <c r="H9559" t="s">
        <v>41</v>
      </c>
      <c r="I9559">
        <v>2008</v>
      </c>
      <c r="J9559" t="s">
        <v>91</v>
      </c>
      <c r="K9559" t="s">
        <v>3810</v>
      </c>
      <c r="L9559">
        <v>3264.3</v>
      </c>
      <c r="M9559" s="10" t="str">
        <f>Data[[#This Row],[schedule]]&amp;" | "&amp;Data[[#This Row],[section]]</f>
        <v>SCHEDULE 19: REPORT ON DEMAND FORECASTS | 19b: Aircraft Runway Movements</v>
      </c>
      <c r="N9559" s="10" t="str">
        <f t="shared" si="152"/>
        <v>SCHEDULE 19: REPORT ON DEMAND FORECASTS | 19b: Aircraft Runway Movements | Landings during year (total number of
aircraft):Air passenger services—international:</v>
      </c>
    </row>
    <row r="9560" spans="1:14" hidden="1">
      <c r="A9560" t="s">
        <v>1</v>
      </c>
      <c r="B9560">
        <v>2007</v>
      </c>
      <c r="C9560" t="s">
        <v>6</v>
      </c>
      <c r="D9560" t="s">
        <v>10</v>
      </c>
      <c r="E9560" t="s">
        <v>81</v>
      </c>
      <c r="F9560" t="s">
        <v>81</v>
      </c>
      <c r="G9560">
        <v>50</v>
      </c>
      <c r="H9560" t="s">
        <v>41</v>
      </c>
      <c r="I9560">
        <v>2009</v>
      </c>
      <c r="J9560" t="s">
        <v>91</v>
      </c>
      <c r="K9560" t="s">
        <v>3811</v>
      </c>
      <c r="L9560">
        <v>3305.1037500000002</v>
      </c>
      <c r="M9560" s="10" t="str">
        <f>Data[[#This Row],[schedule]]&amp;" | "&amp;Data[[#This Row],[section]]</f>
        <v>SCHEDULE 19: REPORT ON DEMAND FORECASTS | 19b: Aircraft Runway Movements</v>
      </c>
      <c r="N9560" s="10" t="str">
        <f t="shared" si="152"/>
        <v>SCHEDULE 19: REPORT ON DEMAND FORECASTS | 19b: Aircraft Runway Movements | Landings during year (total number of
aircraft):Air passenger services—international:</v>
      </c>
    </row>
    <row r="9561" spans="1:14" hidden="1">
      <c r="A9561" t="s">
        <v>1</v>
      </c>
      <c r="B9561">
        <v>2007</v>
      </c>
      <c r="C9561" t="s">
        <v>6</v>
      </c>
      <c r="D9561" t="s">
        <v>10</v>
      </c>
      <c r="E9561" t="s">
        <v>81</v>
      </c>
      <c r="F9561" t="s">
        <v>81</v>
      </c>
      <c r="G9561">
        <v>50</v>
      </c>
      <c r="H9561" t="s">
        <v>41</v>
      </c>
      <c r="I9561">
        <v>2010</v>
      </c>
      <c r="J9561" t="s">
        <v>91</v>
      </c>
      <c r="K9561" t="s">
        <v>3812</v>
      </c>
      <c r="L9561">
        <v>3346.417546875</v>
      </c>
      <c r="M9561" s="10" t="str">
        <f>Data[[#This Row],[schedule]]&amp;" | "&amp;Data[[#This Row],[section]]</f>
        <v>SCHEDULE 19: REPORT ON DEMAND FORECASTS | 19b: Aircraft Runway Movements</v>
      </c>
      <c r="N9561" s="10" t="str">
        <f t="shared" si="152"/>
        <v>SCHEDULE 19: REPORT ON DEMAND FORECASTS | 19b: Aircraft Runway Movements | Landings during year (total number of
aircraft):Air passenger services—international:</v>
      </c>
    </row>
    <row r="9562" spans="1:14" hidden="1">
      <c r="A9562" t="s">
        <v>1</v>
      </c>
      <c r="B9562">
        <v>2007</v>
      </c>
      <c r="C9562" t="s">
        <v>6</v>
      </c>
      <c r="D9562" t="s">
        <v>10</v>
      </c>
      <c r="E9562" t="s">
        <v>81</v>
      </c>
      <c r="F9562" t="s">
        <v>81</v>
      </c>
      <c r="G9562">
        <v>50</v>
      </c>
      <c r="H9562" t="s">
        <v>41</v>
      </c>
      <c r="I9562">
        <v>2011</v>
      </c>
      <c r="J9562" t="s">
        <v>91</v>
      </c>
      <c r="K9562" t="s">
        <v>3813</v>
      </c>
      <c r="L9562">
        <v>3430.077985546875</v>
      </c>
      <c r="M9562" s="10" t="str">
        <f>Data[[#This Row],[schedule]]&amp;" | "&amp;Data[[#This Row],[section]]</f>
        <v>SCHEDULE 19: REPORT ON DEMAND FORECASTS | 19b: Aircraft Runway Movements</v>
      </c>
      <c r="N9562" s="10" t="str">
        <f t="shared" si="152"/>
        <v>SCHEDULE 19: REPORT ON DEMAND FORECASTS | 19b: Aircraft Runway Movements | Landings during year (total number of
aircraft):Air passenger services—international:</v>
      </c>
    </row>
    <row r="9563" spans="1:14" hidden="1">
      <c r="A9563" t="s">
        <v>1</v>
      </c>
      <c r="B9563">
        <v>2007</v>
      </c>
      <c r="C9563" t="s">
        <v>6</v>
      </c>
      <c r="D9563" t="s">
        <v>10</v>
      </c>
      <c r="E9563" t="s">
        <v>81</v>
      </c>
      <c r="F9563" t="s">
        <v>81</v>
      </c>
      <c r="G9563">
        <v>50</v>
      </c>
      <c r="H9563" t="s">
        <v>41</v>
      </c>
      <c r="I9563">
        <v>2012</v>
      </c>
      <c r="J9563" t="s">
        <v>91</v>
      </c>
      <c r="K9563" t="s">
        <v>3814</v>
      </c>
      <c r="L9563">
        <v>3515.8299351855462</v>
      </c>
      <c r="M9563" s="10" t="str">
        <f>Data[[#This Row],[schedule]]&amp;" | "&amp;Data[[#This Row],[section]]</f>
        <v>SCHEDULE 19: REPORT ON DEMAND FORECASTS | 19b: Aircraft Runway Movements</v>
      </c>
      <c r="N9563" s="10" t="str">
        <f t="shared" si="152"/>
        <v>SCHEDULE 19: REPORT ON DEMAND FORECASTS | 19b: Aircraft Runway Movements | Landings during year (total number of
aircraft):Air passenger services—international:</v>
      </c>
    </row>
    <row r="9564" spans="1:14" hidden="1">
      <c r="A9564" t="s">
        <v>1</v>
      </c>
      <c r="B9564">
        <v>2007</v>
      </c>
      <c r="C9564" t="s">
        <v>6</v>
      </c>
      <c r="D9564" t="s">
        <v>10</v>
      </c>
      <c r="E9564" t="s">
        <v>81</v>
      </c>
      <c r="F9564" t="s">
        <v>81</v>
      </c>
      <c r="G9564">
        <v>50</v>
      </c>
      <c r="H9564" t="s">
        <v>41</v>
      </c>
      <c r="I9564">
        <v>2013</v>
      </c>
      <c r="J9564" t="s">
        <v>91</v>
      </c>
      <c r="K9564" t="s">
        <v>3814</v>
      </c>
      <c r="L9564">
        <v>3515.8299351855462</v>
      </c>
      <c r="M9564" s="10" t="str">
        <f>Data[[#This Row],[schedule]]&amp;" | "&amp;Data[[#This Row],[section]]</f>
        <v>SCHEDULE 19: REPORT ON DEMAND FORECASTS | 19b: Aircraft Runway Movements</v>
      </c>
      <c r="N9564" s="10" t="str">
        <f t="shared" si="152"/>
        <v>SCHEDULE 19: REPORT ON DEMAND FORECASTS | 19b: Aircraft Runway Movements | Landings during year (total number of
aircraft):Air passenger services—international:</v>
      </c>
    </row>
    <row r="9565" spans="1:14" hidden="1">
      <c r="A9565" t="s">
        <v>1</v>
      </c>
      <c r="B9565">
        <v>2007</v>
      </c>
      <c r="C9565" t="s">
        <v>6</v>
      </c>
      <c r="D9565" t="s">
        <v>10</v>
      </c>
      <c r="E9565" t="s">
        <v>81</v>
      </c>
      <c r="F9565" t="s">
        <v>81</v>
      </c>
      <c r="G9565">
        <v>50</v>
      </c>
      <c r="H9565" t="s">
        <v>41</v>
      </c>
      <c r="I9565">
        <v>2014</v>
      </c>
      <c r="J9565" t="s">
        <v>91</v>
      </c>
      <c r="K9565" t="s">
        <v>3815</v>
      </c>
      <c r="L9565">
        <v>3603.7256835651842</v>
      </c>
      <c r="M9565" s="10" t="str">
        <f>Data[[#This Row],[schedule]]&amp;" | "&amp;Data[[#This Row],[section]]</f>
        <v>SCHEDULE 19: REPORT ON DEMAND FORECASTS | 19b: Aircraft Runway Movements</v>
      </c>
      <c r="N9565" s="10" t="str">
        <f t="shared" si="152"/>
        <v>SCHEDULE 19: REPORT ON DEMAND FORECASTS | 19b: Aircraft Runway Movements | Landings during year (total number of
aircraft):Air passenger services—international:</v>
      </c>
    </row>
    <row r="9566" spans="1:14" hidden="1">
      <c r="A9566" t="s">
        <v>1</v>
      </c>
      <c r="B9566">
        <v>2007</v>
      </c>
      <c r="C9566" t="s">
        <v>6</v>
      </c>
      <c r="D9566" t="s">
        <v>10</v>
      </c>
      <c r="E9566" t="s">
        <v>81</v>
      </c>
      <c r="F9566" t="s">
        <v>81</v>
      </c>
      <c r="G9566">
        <v>50</v>
      </c>
      <c r="H9566" t="s">
        <v>41</v>
      </c>
      <c r="I9566">
        <v>2015</v>
      </c>
      <c r="J9566" t="s">
        <v>91</v>
      </c>
      <c r="K9566" t="s">
        <v>3816</v>
      </c>
      <c r="L9566">
        <v>3693.818825654314</v>
      </c>
      <c r="M9566" s="10" t="str">
        <f>Data[[#This Row],[schedule]]&amp;" | "&amp;Data[[#This Row],[section]]</f>
        <v>SCHEDULE 19: REPORT ON DEMAND FORECASTS | 19b: Aircraft Runway Movements</v>
      </c>
      <c r="N9566" s="10" t="str">
        <f t="shared" si="152"/>
        <v>SCHEDULE 19: REPORT ON DEMAND FORECASTS | 19b: Aircraft Runway Movements | Landings during year (total number of
aircraft):Air passenger services—international:</v>
      </c>
    </row>
    <row r="9567" spans="1:14" hidden="1">
      <c r="A9567" t="s">
        <v>1</v>
      </c>
      <c r="B9567">
        <v>2007</v>
      </c>
      <c r="C9567" t="s">
        <v>6</v>
      </c>
      <c r="D9567" t="s">
        <v>10</v>
      </c>
      <c r="E9567" t="s">
        <v>81</v>
      </c>
      <c r="F9567" t="s">
        <v>81</v>
      </c>
      <c r="G9567">
        <v>50</v>
      </c>
      <c r="H9567" t="s">
        <v>41</v>
      </c>
      <c r="I9567">
        <v>2016</v>
      </c>
      <c r="J9567" t="s">
        <v>91</v>
      </c>
      <c r="K9567" t="s">
        <v>3817</v>
      </c>
      <c r="L9567">
        <v>3786.1642962956712</v>
      </c>
      <c r="M9567" s="10" t="str">
        <f>Data[[#This Row],[schedule]]&amp;" | "&amp;Data[[#This Row],[section]]</f>
        <v>SCHEDULE 19: REPORT ON DEMAND FORECASTS | 19b: Aircraft Runway Movements</v>
      </c>
      <c r="N9567" s="10" t="str">
        <f t="shared" si="152"/>
        <v>SCHEDULE 19: REPORT ON DEMAND FORECASTS | 19b: Aircraft Runway Movements | Landings during year (total number of
aircraft):Air passenger services—international:</v>
      </c>
    </row>
    <row r="9568" spans="1:14" hidden="1">
      <c r="A9568" t="s">
        <v>1</v>
      </c>
      <c r="B9568">
        <v>2007</v>
      </c>
      <c r="C9568" t="s">
        <v>6</v>
      </c>
      <c r="D9568" t="s">
        <v>10</v>
      </c>
      <c r="E9568" t="s">
        <v>81</v>
      </c>
      <c r="F9568" t="s">
        <v>81</v>
      </c>
      <c r="G9568">
        <v>50</v>
      </c>
      <c r="H9568" t="s">
        <v>41</v>
      </c>
      <c r="I9568">
        <v>2017</v>
      </c>
      <c r="J9568" t="s">
        <v>91</v>
      </c>
      <c r="K9568" t="s">
        <v>3818</v>
      </c>
      <c r="L9568">
        <v>3880.8184037030619</v>
      </c>
      <c r="M9568" s="10" t="str">
        <f>Data[[#This Row],[schedule]]&amp;" | "&amp;Data[[#This Row],[section]]</f>
        <v>SCHEDULE 19: REPORT ON DEMAND FORECASTS | 19b: Aircraft Runway Movements</v>
      </c>
      <c r="N9568" s="10" t="str">
        <f t="shared" si="152"/>
        <v>SCHEDULE 19: REPORT ON DEMAND FORECASTS | 19b: Aircraft Runway Movements | Landings during year (total number of
aircraft):Air passenger services—international:</v>
      </c>
    </row>
    <row r="9569" spans="1:14" hidden="1">
      <c r="A9569" t="s">
        <v>1</v>
      </c>
      <c r="B9569">
        <v>2007</v>
      </c>
      <c r="C9569" t="s">
        <v>6</v>
      </c>
      <c r="D9569" t="s">
        <v>10</v>
      </c>
      <c r="E9569" t="s">
        <v>81</v>
      </c>
      <c r="F9569" t="s">
        <v>81</v>
      </c>
      <c r="G9569">
        <v>51</v>
      </c>
      <c r="H9569" t="s">
        <v>42</v>
      </c>
      <c r="I9569">
        <v>2008</v>
      </c>
      <c r="J9569" t="s">
        <v>91</v>
      </c>
      <c r="K9569" t="s">
        <v>3819</v>
      </c>
      <c r="L9569">
        <v>40545.440000000002</v>
      </c>
      <c r="M9569" s="10" t="str">
        <f>Data[[#This Row],[schedule]]&amp;" | "&amp;Data[[#This Row],[section]]</f>
        <v>SCHEDULE 19: REPORT ON DEMAND FORECASTS | 19b: Aircraft Runway Movements</v>
      </c>
      <c r="N9569" s="10" t="str">
        <f t="shared" si="152"/>
        <v>SCHEDULE 19: REPORT ON DEMAND FORECASTS | 19b: Aircraft Runway Movements | Landings during year (total number of
aircraft):Air passenger services—domestic:</v>
      </c>
    </row>
    <row r="9570" spans="1:14" hidden="1">
      <c r="A9570" t="s">
        <v>1</v>
      </c>
      <c r="B9570">
        <v>2007</v>
      </c>
      <c r="C9570" t="s">
        <v>6</v>
      </c>
      <c r="D9570" t="s">
        <v>10</v>
      </c>
      <c r="E9570" t="s">
        <v>81</v>
      </c>
      <c r="F9570" t="s">
        <v>81</v>
      </c>
      <c r="G9570">
        <v>51</v>
      </c>
      <c r="H9570" t="s">
        <v>42</v>
      </c>
      <c r="I9570">
        <v>2009</v>
      </c>
      <c r="J9570" t="s">
        <v>91</v>
      </c>
      <c r="K9570" t="s">
        <v>3820</v>
      </c>
      <c r="L9570">
        <v>40950.894400000012</v>
      </c>
      <c r="M9570" s="10" t="str">
        <f>Data[[#This Row],[schedule]]&amp;" | "&amp;Data[[#This Row],[section]]</f>
        <v>SCHEDULE 19: REPORT ON DEMAND FORECASTS | 19b: Aircraft Runway Movements</v>
      </c>
      <c r="N9570" s="10" t="str">
        <f t="shared" si="152"/>
        <v>SCHEDULE 19: REPORT ON DEMAND FORECASTS | 19b: Aircraft Runway Movements | Landings during year (total number of
aircraft):Air passenger services—domestic:</v>
      </c>
    </row>
    <row r="9571" spans="1:14" hidden="1">
      <c r="A9571" t="s">
        <v>1</v>
      </c>
      <c r="B9571">
        <v>2007</v>
      </c>
      <c r="C9571" t="s">
        <v>6</v>
      </c>
      <c r="D9571" t="s">
        <v>10</v>
      </c>
      <c r="E9571" t="s">
        <v>81</v>
      </c>
      <c r="F9571" t="s">
        <v>81</v>
      </c>
      <c r="G9571">
        <v>51</v>
      </c>
      <c r="H9571" t="s">
        <v>42</v>
      </c>
      <c r="I9571">
        <v>2010</v>
      </c>
      <c r="J9571" t="s">
        <v>91</v>
      </c>
      <c r="K9571" t="s">
        <v>3821</v>
      </c>
      <c r="L9571">
        <v>41565.157815999992</v>
      </c>
      <c r="M9571" s="10" t="str">
        <f>Data[[#This Row],[schedule]]&amp;" | "&amp;Data[[#This Row],[section]]</f>
        <v>SCHEDULE 19: REPORT ON DEMAND FORECASTS | 19b: Aircraft Runway Movements</v>
      </c>
      <c r="N9571" s="10" t="str">
        <f t="shared" si="152"/>
        <v>SCHEDULE 19: REPORT ON DEMAND FORECASTS | 19b: Aircraft Runway Movements | Landings during year (total number of
aircraft):Air passenger services—domestic:</v>
      </c>
    </row>
    <row r="9572" spans="1:14" hidden="1">
      <c r="A9572" t="s">
        <v>1</v>
      </c>
      <c r="B9572">
        <v>2007</v>
      </c>
      <c r="C9572" t="s">
        <v>6</v>
      </c>
      <c r="D9572" t="s">
        <v>10</v>
      </c>
      <c r="E9572" t="s">
        <v>81</v>
      </c>
      <c r="F9572" t="s">
        <v>81</v>
      </c>
      <c r="G9572">
        <v>51</v>
      </c>
      <c r="H9572" t="s">
        <v>42</v>
      </c>
      <c r="I9572">
        <v>2011</v>
      </c>
      <c r="J9572" t="s">
        <v>91</v>
      </c>
      <c r="K9572" t="s">
        <v>3822</v>
      </c>
      <c r="L9572">
        <v>42188.635183240003</v>
      </c>
      <c r="M9572" s="10" t="str">
        <f>Data[[#This Row],[schedule]]&amp;" | "&amp;Data[[#This Row],[section]]</f>
        <v>SCHEDULE 19: REPORT ON DEMAND FORECASTS | 19b: Aircraft Runway Movements</v>
      </c>
      <c r="N9572" s="10" t="str">
        <f t="shared" si="152"/>
        <v>SCHEDULE 19: REPORT ON DEMAND FORECASTS | 19b: Aircraft Runway Movements | Landings during year (total number of
aircraft):Air passenger services—domestic:</v>
      </c>
    </row>
    <row r="9573" spans="1:14" hidden="1">
      <c r="A9573" t="s">
        <v>1</v>
      </c>
      <c r="B9573">
        <v>2007</v>
      </c>
      <c r="C9573" t="s">
        <v>6</v>
      </c>
      <c r="D9573" t="s">
        <v>10</v>
      </c>
      <c r="E9573" t="s">
        <v>81</v>
      </c>
      <c r="F9573" t="s">
        <v>81</v>
      </c>
      <c r="G9573">
        <v>51</v>
      </c>
      <c r="H9573" t="s">
        <v>42</v>
      </c>
      <c r="I9573">
        <v>2012</v>
      </c>
      <c r="J9573" t="s">
        <v>91</v>
      </c>
      <c r="K9573" t="s">
        <v>3823</v>
      </c>
      <c r="L9573">
        <v>42821.464710988592</v>
      </c>
      <c r="M9573" s="10" t="str">
        <f>Data[[#This Row],[schedule]]&amp;" | "&amp;Data[[#This Row],[section]]</f>
        <v>SCHEDULE 19: REPORT ON DEMAND FORECASTS | 19b: Aircraft Runway Movements</v>
      </c>
      <c r="N9573" s="10" t="str">
        <f t="shared" si="152"/>
        <v>SCHEDULE 19: REPORT ON DEMAND FORECASTS | 19b: Aircraft Runway Movements | Landings during year (total number of
aircraft):Air passenger services—domestic:</v>
      </c>
    </row>
    <row r="9574" spans="1:14" hidden="1">
      <c r="A9574" t="s">
        <v>1</v>
      </c>
      <c r="B9574">
        <v>2007</v>
      </c>
      <c r="C9574" t="s">
        <v>6</v>
      </c>
      <c r="D9574" t="s">
        <v>10</v>
      </c>
      <c r="E9574" t="s">
        <v>81</v>
      </c>
      <c r="F9574" t="s">
        <v>81</v>
      </c>
      <c r="G9574">
        <v>51</v>
      </c>
      <c r="H9574" t="s">
        <v>42</v>
      </c>
      <c r="I9574">
        <v>2013</v>
      </c>
      <c r="J9574" t="s">
        <v>91</v>
      </c>
      <c r="K9574" t="s">
        <v>3824</v>
      </c>
      <c r="L9574">
        <v>43463.786681653408</v>
      </c>
      <c r="M9574" s="10" t="str">
        <f>Data[[#This Row],[schedule]]&amp;" | "&amp;Data[[#This Row],[section]]</f>
        <v>SCHEDULE 19: REPORT ON DEMAND FORECASTS | 19b: Aircraft Runway Movements</v>
      </c>
      <c r="N9574" s="10" t="str">
        <f t="shared" si="152"/>
        <v>SCHEDULE 19: REPORT ON DEMAND FORECASTS | 19b: Aircraft Runway Movements | Landings during year (total number of
aircraft):Air passenger services—domestic:</v>
      </c>
    </row>
    <row r="9575" spans="1:14" hidden="1">
      <c r="A9575" t="s">
        <v>1</v>
      </c>
      <c r="B9575">
        <v>2007</v>
      </c>
      <c r="C9575" t="s">
        <v>6</v>
      </c>
      <c r="D9575" t="s">
        <v>10</v>
      </c>
      <c r="E9575" t="s">
        <v>81</v>
      </c>
      <c r="F9575" t="s">
        <v>81</v>
      </c>
      <c r="G9575">
        <v>51</v>
      </c>
      <c r="H9575" t="s">
        <v>42</v>
      </c>
      <c r="I9575">
        <v>2014</v>
      </c>
      <c r="J9575" t="s">
        <v>91</v>
      </c>
      <c r="K9575" t="s">
        <v>3825</v>
      </c>
      <c r="L9575">
        <v>44115.743481878213</v>
      </c>
      <c r="M9575" s="10" t="str">
        <f>Data[[#This Row],[schedule]]&amp;" | "&amp;Data[[#This Row],[section]]</f>
        <v>SCHEDULE 19: REPORT ON DEMAND FORECASTS | 19b: Aircraft Runway Movements</v>
      </c>
      <c r="N9575" s="10" t="str">
        <f t="shared" si="152"/>
        <v>SCHEDULE 19: REPORT ON DEMAND FORECASTS | 19b: Aircraft Runway Movements | Landings during year (total number of
aircraft):Air passenger services—domestic:</v>
      </c>
    </row>
    <row r="9576" spans="1:14" hidden="1">
      <c r="A9576" t="s">
        <v>1</v>
      </c>
      <c r="B9576">
        <v>2007</v>
      </c>
      <c r="C9576" t="s">
        <v>6</v>
      </c>
      <c r="D9576" t="s">
        <v>10</v>
      </c>
      <c r="E9576" t="s">
        <v>81</v>
      </c>
      <c r="F9576" t="s">
        <v>81</v>
      </c>
      <c r="G9576">
        <v>51</v>
      </c>
      <c r="H9576" t="s">
        <v>42</v>
      </c>
      <c r="I9576">
        <v>2015</v>
      </c>
      <c r="J9576" t="s">
        <v>91</v>
      </c>
      <c r="K9576" t="s">
        <v>3826</v>
      </c>
      <c r="L9576">
        <v>44777.479634106377</v>
      </c>
      <c r="M9576" s="10" t="str">
        <f>Data[[#This Row],[schedule]]&amp;" | "&amp;Data[[#This Row],[section]]</f>
        <v>SCHEDULE 19: REPORT ON DEMAND FORECASTS | 19b: Aircraft Runway Movements</v>
      </c>
      <c r="N9576" s="10" t="str">
        <f t="shared" si="152"/>
        <v>SCHEDULE 19: REPORT ON DEMAND FORECASTS | 19b: Aircraft Runway Movements | Landings during year (total number of
aircraft):Air passenger services—domestic:</v>
      </c>
    </row>
    <row r="9577" spans="1:14" hidden="1">
      <c r="A9577" t="s">
        <v>1</v>
      </c>
      <c r="B9577">
        <v>2007</v>
      </c>
      <c r="C9577" t="s">
        <v>6</v>
      </c>
      <c r="D9577" t="s">
        <v>10</v>
      </c>
      <c r="E9577" t="s">
        <v>81</v>
      </c>
      <c r="F9577" t="s">
        <v>81</v>
      </c>
      <c r="G9577">
        <v>51</v>
      </c>
      <c r="H9577" t="s">
        <v>42</v>
      </c>
      <c r="I9577">
        <v>2016</v>
      </c>
      <c r="J9577" t="s">
        <v>91</v>
      </c>
      <c r="K9577" t="s">
        <v>3827</v>
      </c>
      <c r="L9577">
        <v>45449.141828617983</v>
      </c>
      <c r="M9577" s="10" t="str">
        <f>Data[[#This Row],[schedule]]&amp;" | "&amp;Data[[#This Row],[section]]</f>
        <v>SCHEDULE 19: REPORT ON DEMAND FORECASTS | 19b: Aircraft Runway Movements</v>
      </c>
      <c r="N9577" s="10" t="str">
        <f t="shared" si="152"/>
        <v>SCHEDULE 19: REPORT ON DEMAND FORECASTS | 19b: Aircraft Runway Movements | Landings during year (total number of
aircraft):Air passenger services—domestic:</v>
      </c>
    </row>
    <row r="9578" spans="1:14" hidden="1">
      <c r="A9578" t="s">
        <v>1</v>
      </c>
      <c r="B9578">
        <v>2007</v>
      </c>
      <c r="C9578" t="s">
        <v>6</v>
      </c>
      <c r="D9578" t="s">
        <v>10</v>
      </c>
      <c r="E9578" t="s">
        <v>81</v>
      </c>
      <c r="F9578" t="s">
        <v>81</v>
      </c>
      <c r="G9578">
        <v>51</v>
      </c>
      <c r="H9578" t="s">
        <v>42</v>
      </c>
      <c r="I9578">
        <v>2017</v>
      </c>
      <c r="J9578" t="s">
        <v>91</v>
      </c>
      <c r="K9578" t="s">
        <v>3828</v>
      </c>
      <c r="L9578">
        <v>46130.878956047243</v>
      </c>
      <c r="M9578" s="10" t="str">
        <f>Data[[#This Row],[schedule]]&amp;" | "&amp;Data[[#This Row],[section]]</f>
        <v>SCHEDULE 19: REPORT ON DEMAND FORECASTS | 19b: Aircraft Runway Movements</v>
      </c>
      <c r="N9578" s="10" t="str">
        <f t="shared" si="152"/>
        <v>SCHEDULE 19: REPORT ON DEMAND FORECASTS | 19b: Aircraft Runway Movements | Landings during year (total number of
aircraft):Air passenger services—domestic:</v>
      </c>
    </row>
    <row r="9579" spans="1:14" hidden="1">
      <c r="A9579" t="s">
        <v>1</v>
      </c>
      <c r="B9579">
        <v>2007</v>
      </c>
      <c r="C9579" t="s">
        <v>6</v>
      </c>
      <c r="D9579" t="s">
        <v>10</v>
      </c>
      <c r="E9579" t="s">
        <v>81</v>
      </c>
      <c r="F9579" t="s">
        <v>81</v>
      </c>
      <c r="G9579">
        <v>52</v>
      </c>
      <c r="H9579" t="s">
        <v>43</v>
      </c>
      <c r="I9579">
        <v>2008</v>
      </c>
      <c r="J9579" t="s">
        <v>91</v>
      </c>
      <c r="K9579" t="s">
        <v>3829</v>
      </c>
      <c r="L9579">
        <v>8277</v>
      </c>
      <c r="M9579" s="10" t="str">
        <f>Data[[#This Row],[schedule]]&amp;" | "&amp;Data[[#This Row],[section]]</f>
        <v>SCHEDULE 19: REPORT ON DEMAND FORECASTS | 19b: Aircraft Runway Movements</v>
      </c>
      <c r="N9579" s="10" t="str">
        <f t="shared" si="152"/>
        <v>SCHEDULE 19: REPORT ON DEMAND FORECASTS | 19b: Aircraft Runway Movements | Landings during year (total number of
aircraft):Other aircraft:</v>
      </c>
    </row>
    <row r="9580" spans="1:14" hidden="1">
      <c r="A9580" t="s">
        <v>1</v>
      </c>
      <c r="B9580">
        <v>2007</v>
      </c>
      <c r="C9580" t="s">
        <v>6</v>
      </c>
      <c r="D9580" t="s">
        <v>10</v>
      </c>
      <c r="E9580" t="s">
        <v>81</v>
      </c>
      <c r="F9580" t="s">
        <v>81</v>
      </c>
      <c r="G9580">
        <v>52</v>
      </c>
      <c r="H9580" t="s">
        <v>43</v>
      </c>
      <c r="I9580">
        <v>2009</v>
      </c>
      <c r="J9580" t="s">
        <v>91</v>
      </c>
      <c r="K9580" t="s">
        <v>3829</v>
      </c>
      <c r="L9580">
        <v>8277</v>
      </c>
      <c r="M9580" s="10" t="str">
        <f>Data[[#This Row],[schedule]]&amp;" | "&amp;Data[[#This Row],[section]]</f>
        <v>SCHEDULE 19: REPORT ON DEMAND FORECASTS | 19b: Aircraft Runway Movements</v>
      </c>
      <c r="N9580" s="10" t="str">
        <f t="shared" si="152"/>
        <v>SCHEDULE 19: REPORT ON DEMAND FORECASTS | 19b: Aircraft Runway Movements | Landings during year (total number of
aircraft):Other aircraft:</v>
      </c>
    </row>
    <row r="9581" spans="1:14" hidden="1">
      <c r="A9581" t="s">
        <v>1</v>
      </c>
      <c r="B9581">
        <v>2007</v>
      </c>
      <c r="C9581" t="s">
        <v>6</v>
      </c>
      <c r="D9581" t="s">
        <v>10</v>
      </c>
      <c r="E9581" t="s">
        <v>81</v>
      </c>
      <c r="F9581" t="s">
        <v>81</v>
      </c>
      <c r="G9581">
        <v>52</v>
      </c>
      <c r="H9581" t="s">
        <v>43</v>
      </c>
      <c r="I9581">
        <v>2010</v>
      </c>
      <c r="J9581" t="s">
        <v>91</v>
      </c>
      <c r="K9581" t="s">
        <v>3829</v>
      </c>
      <c r="L9581">
        <v>8277</v>
      </c>
      <c r="M9581" s="10" t="str">
        <f>Data[[#This Row],[schedule]]&amp;" | "&amp;Data[[#This Row],[section]]</f>
        <v>SCHEDULE 19: REPORT ON DEMAND FORECASTS | 19b: Aircraft Runway Movements</v>
      </c>
      <c r="N9581" s="10" t="str">
        <f t="shared" si="152"/>
        <v>SCHEDULE 19: REPORT ON DEMAND FORECASTS | 19b: Aircraft Runway Movements | Landings during year (total number of
aircraft):Other aircraft:</v>
      </c>
    </row>
    <row r="9582" spans="1:14" hidden="1">
      <c r="A9582" t="s">
        <v>1</v>
      </c>
      <c r="B9582">
        <v>2007</v>
      </c>
      <c r="C9582" t="s">
        <v>6</v>
      </c>
      <c r="D9582" t="s">
        <v>10</v>
      </c>
      <c r="E9582" t="s">
        <v>81</v>
      </c>
      <c r="F9582" t="s">
        <v>81</v>
      </c>
      <c r="G9582">
        <v>52</v>
      </c>
      <c r="H9582" t="s">
        <v>43</v>
      </c>
      <c r="I9582">
        <v>2011</v>
      </c>
      <c r="J9582" t="s">
        <v>91</v>
      </c>
      <c r="K9582" t="s">
        <v>3829</v>
      </c>
      <c r="L9582">
        <v>8277</v>
      </c>
      <c r="M9582" s="10" t="str">
        <f>Data[[#This Row],[schedule]]&amp;" | "&amp;Data[[#This Row],[section]]</f>
        <v>SCHEDULE 19: REPORT ON DEMAND FORECASTS | 19b: Aircraft Runway Movements</v>
      </c>
      <c r="N9582" s="10" t="str">
        <f t="shared" si="152"/>
        <v>SCHEDULE 19: REPORT ON DEMAND FORECASTS | 19b: Aircraft Runway Movements | Landings during year (total number of
aircraft):Other aircraft:</v>
      </c>
    </row>
    <row r="9583" spans="1:14" hidden="1">
      <c r="A9583" t="s">
        <v>1</v>
      </c>
      <c r="B9583">
        <v>2007</v>
      </c>
      <c r="C9583" t="s">
        <v>6</v>
      </c>
      <c r="D9583" t="s">
        <v>10</v>
      </c>
      <c r="E9583" t="s">
        <v>81</v>
      </c>
      <c r="F9583" t="s">
        <v>81</v>
      </c>
      <c r="G9583">
        <v>52</v>
      </c>
      <c r="H9583" t="s">
        <v>43</v>
      </c>
      <c r="I9583">
        <v>2012</v>
      </c>
      <c r="J9583" t="s">
        <v>91</v>
      </c>
      <c r="K9583" t="s">
        <v>3829</v>
      </c>
      <c r="L9583">
        <v>8277</v>
      </c>
      <c r="M9583" s="10" t="str">
        <f>Data[[#This Row],[schedule]]&amp;" | "&amp;Data[[#This Row],[section]]</f>
        <v>SCHEDULE 19: REPORT ON DEMAND FORECASTS | 19b: Aircraft Runway Movements</v>
      </c>
      <c r="N9583" s="10" t="str">
        <f t="shared" si="152"/>
        <v>SCHEDULE 19: REPORT ON DEMAND FORECASTS | 19b: Aircraft Runway Movements | Landings during year (total number of
aircraft):Other aircraft:</v>
      </c>
    </row>
    <row r="9584" spans="1:14" hidden="1">
      <c r="A9584" t="s">
        <v>1</v>
      </c>
      <c r="B9584">
        <v>2007</v>
      </c>
      <c r="C9584" t="s">
        <v>6</v>
      </c>
      <c r="D9584" t="s">
        <v>10</v>
      </c>
      <c r="E9584" t="s">
        <v>81</v>
      </c>
      <c r="F9584" t="s">
        <v>81</v>
      </c>
      <c r="G9584">
        <v>52</v>
      </c>
      <c r="H9584" t="s">
        <v>43</v>
      </c>
      <c r="I9584">
        <v>2013</v>
      </c>
      <c r="J9584" t="s">
        <v>91</v>
      </c>
      <c r="K9584" t="s">
        <v>3829</v>
      </c>
      <c r="L9584">
        <v>8277</v>
      </c>
      <c r="M9584" s="10" t="str">
        <f>Data[[#This Row],[schedule]]&amp;" | "&amp;Data[[#This Row],[section]]</f>
        <v>SCHEDULE 19: REPORT ON DEMAND FORECASTS | 19b: Aircraft Runway Movements</v>
      </c>
      <c r="N9584" s="10" t="str">
        <f t="shared" si="152"/>
        <v>SCHEDULE 19: REPORT ON DEMAND FORECASTS | 19b: Aircraft Runway Movements | Landings during year (total number of
aircraft):Other aircraft:</v>
      </c>
    </row>
    <row r="9585" spans="1:14" hidden="1">
      <c r="A9585" t="s">
        <v>1</v>
      </c>
      <c r="B9585">
        <v>2007</v>
      </c>
      <c r="C9585" t="s">
        <v>6</v>
      </c>
      <c r="D9585" t="s">
        <v>10</v>
      </c>
      <c r="E9585" t="s">
        <v>81</v>
      </c>
      <c r="F9585" t="s">
        <v>81</v>
      </c>
      <c r="G9585">
        <v>52</v>
      </c>
      <c r="H9585" t="s">
        <v>43</v>
      </c>
      <c r="I9585">
        <v>2014</v>
      </c>
      <c r="J9585" t="s">
        <v>91</v>
      </c>
      <c r="K9585" t="s">
        <v>3829</v>
      </c>
      <c r="L9585">
        <v>8277</v>
      </c>
      <c r="M9585" s="10" t="str">
        <f>Data[[#This Row],[schedule]]&amp;" | "&amp;Data[[#This Row],[section]]</f>
        <v>SCHEDULE 19: REPORT ON DEMAND FORECASTS | 19b: Aircraft Runway Movements</v>
      </c>
      <c r="N9585" s="10" t="str">
        <f t="shared" si="152"/>
        <v>SCHEDULE 19: REPORT ON DEMAND FORECASTS | 19b: Aircraft Runway Movements | Landings during year (total number of
aircraft):Other aircraft:</v>
      </c>
    </row>
    <row r="9586" spans="1:14" hidden="1">
      <c r="A9586" t="s">
        <v>1</v>
      </c>
      <c r="B9586">
        <v>2007</v>
      </c>
      <c r="C9586" t="s">
        <v>6</v>
      </c>
      <c r="D9586" t="s">
        <v>10</v>
      </c>
      <c r="E9586" t="s">
        <v>81</v>
      </c>
      <c r="F9586" t="s">
        <v>81</v>
      </c>
      <c r="G9586">
        <v>52</v>
      </c>
      <c r="H9586" t="s">
        <v>43</v>
      </c>
      <c r="I9586">
        <v>2015</v>
      </c>
      <c r="J9586" t="s">
        <v>91</v>
      </c>
      <c r="K9586" t="s">
        <v>3829</v>
      </c>
      <c r="L9586">
        <v>8277</v>
      </c>
      <c r="M9586" s="10" t="str">
        <f>Data[[#This Row],[schedule]]&amp;" | "&amp;Data[[#This Row],[section]]</f>
        <v>SCHEDULE 19: REPORT ON DEMAND FORECASTS | 19b: Aircraft Runway Movements</v>
      </c>
      <c r="N9586" s="10" t="str">
        <f t="shared" si="152"/>
        <v>SCHEDULE 19: REPORT ON DEMAND FORECASTS | 19b: Aircraft Runway Movements | Landings during year (total number of
aircraft):Other aircraft:</v>
      </c>
    </row>
    <row r="9587" spans="1:14" hidden="1">
      <c r="A9587" t="s">
        <v>1</v>
      </c>
      <c r="B9587">
        <v>2007</v>
      </c>
      <c r="C9587" t="s">
        <v>6</v>
      </c>
      <c r="D9587" t="s">
        <v>10</v>
      </c>
      <c r="E9587" t="s">
        <v>81</v>
      </c>
      <c r="F9587" t="s">
        <v>81</v>
      </c>
      <c r="G9587">
        <v>52</v>
      </c>
      <c r="H9587" t="s">
        <v>43</v>
      </c>
      <c r="I9587">
        <v>2016</v>
      </c>
      <c r="J9587" t="s">
        <v>91</v>
      </c>
      <c r="K9587" t="s">
        <v>3829</v>
      </c>
      <c r="L9587">
        <v>8277</v>
      </c>
      <c r="M9587" s="10" t="str">
        <f>Data[[#This Row],[schedule]]&amp;" | "&amp;Data[[#This Row],[section]]</f>
        <v>SCHEDULE 19: REPORT ON DEMAND FORECASTS | 19b: Aircraft Runway Movements</v>
      </c>
      <c r="N9587" s="10" t="str">
        <f t="shared" si="152"/>
        <v>SCHEDULE 19: REPORT ON DEMAND FORECASTS | 19b: Aircraft Runway Movements | Landings during year (total number of
aircraft):Other aircraft:</v>
      </c>
    </row>
    <row r="9588" spans="1:14" hidden="1">
      <c r="A9588" t="s">
        <v>1</v>
      </c>
      <c r="B9588">
        <v>2007</v>
      </c>
      <c r="C9588" t="s">
        <v>6</v>
      </c>
      <c r="D9588" t="s">
        <v>10</v>
      </c>
      <c r="E9588" t="s">
        <v>81</v>
      </c>
      <c r="F9588" t="s">
        <v>81</v>
      </c>
      <c r="G9588">
        <v>52</v>
      </c>
      <c r="H9588" t="s">
        <v>43</v>
      </c>
      <c r="I9588">
        <v>2017</v>
      </c>
      <c r="J9588" t="s">
        <v>91</v>
      </c>
      <c r="K9588" t="s">
        <v>3829</v>
      </c>
      <c r="L9588">
        <v>8277</v>
      </c>
      <c r="M9588" s="10" t="str">
        <f>Data[[#This Row],[schedule]]&amp;" | "&amp;Data[[#This Row],[section]]</f>
        <v>SCHEDULE 19: REPORT ON DEMAND FORECASTS | 19b: Aircraft Runway Movements</v>
      </c>
      <c r="N9588" s="10" t="str">
        <f t="shared" si="152"/>
        <v>SCHEDULE 19: REPORT ON DEMAND FORECASTS | 19b: Aircraft Runway Movements | Landings during year (total number of
aircraft):Other aircraft:</v>
      </c>
    </row>
    <row r="9589" spans="1:14" hidden="1">
      <c r="A9589" t="s">
        <v>1</v>
      </c>
      <c r="B9589">
        <v>2007</v>
      </c>
      <c r="C9589" t="s">
        <v>6</v>
      </c>
      <c r="D9589" t="s">
        <v>10</v>
      </c>
      <c r="E9589" t="s">
        <v>81</v>
      </c>
      <c r="F9589" t="s">
        <v>81</v>
      </c>
      <c r="G9589">
        <v>54</v>
      </c>
      <c r="H9589" t="s">
        <v>44</v>
      </c>
      <c r="I9589">
        <v>2008</v>
      </c>
      <c r="J9589" t="s">
        <v>91</v>
      </c>
      <c r="K9589" t="s">
        <v>3830</v>
      </c>
      <c r="L9589">
        <v>229.9752</v>
      </c>
      <c r="M9589" s="10" t="str">
        <f>Data[[#This Row],[schedule]]&amp;" | "&amp;Data[[#This Row],[section]]</f>
        <v>SCHEDULE 19: REPORT ON DEMAND FORECASTS | 19b: Aircraft Runway Movements</v>
      </c>
      <c r="N9589" s="10" t="str">
        <f t="shared" si="152"/>
        <v>SCHEDULE 19: REPORT ON DEMAND FORECASTS | 19b: Aircraft Runway Movements | Landings during year (total MCTOW in tonnes):Air passenger services—international:</v>
      </c>
    </row>
    <row r="9590" spans="1:14" hidden="1">
      <c r="A9590" t="s">
        <v>1</v>
      </c>
      <c r="B9590">
        <v>2007</v>
      </c>
      <c r="C9590" t="s">
        <v>6</v>
      </c>
      <c r="D9590" t="s">
        <v>10</v>
      </c>
      <c r="E9590" t="s">
        <v>81</v>
      </c>
      <c r="F9590" t="s">
        <v>81</v>
      </c>
      <c r="G9590">
        <v>54</v>
      </c>
      <c r="H9590" t="s">
        <v>44</v>
      </c>
      <c r="I9590">
        <v>2009</v>
      </c>
      <c r="J9590" t="s">
        <v>91</v>
      </c>
      <c r="K9590" t="s">
        <v>3831</v>
      </c>
      <c r="L9590">
        <v>232.84988999999999</v>
      </c>
      <c r="M9590" s="10" t="str">
        <f>Data[[#This Row],[schedule]]&amp;" | "&amp;Data[[#This Row],[section]]</f>
        <v>SCHEDULE 19: REPORT ON DEMAND FORECASTS | 19b: Aircraft Runway Movements</v>
      </c>
      <c r="N9590" s="10" t="str">
        <f t="shared" si="152"/>
        <v>SCHEDULE 19: REPORT ON DEMAND FORECASTS | 19b: Aircraft Runway Movements | Landings during year (total MCTOW in tonnes):Air passenger services—international:</v>
      </c>
    </row>
    <row r="9591" spans="1:14" hidden="1">
      <c r="A9591" t="s">
        <v>1</v>
      </c>
      <c r="B9591">
        <v>2007</v>
      </c>
      <c r="C9591" t="s">
        <v>6</v>
      </c>
      <c r="D9591" t="s">
        <v>10</v>
      </c>
      <c r="E9591" t="s">
        <v>81</v>
      </c>
      <c r="F9591" t="s">
        <v>81</v>
      </c>
      <c r="G9591">
        <v>54</v>
      </c>
      <c r="H9591" t="s">
        <v>44</v>
      </c>
      <c r="I9591">
        <v>2010</v>
      </c>
      <c r="J9591" t="s">
        <v>91</v>
      </c>
      <c r="K9591" t="s">
        <v>3832</v>
      </c>
      <c r="L9591">
        <v>235.76051362499999</v>
      </c>
      <c r="M9591" s="10" t="str">
        <f>Data[[#This Row],[schedule]]&amp;" | "&amp;Data[[#This Row],[section]]</f>
        <v>SCHEDULE 19: REPORT ON DEMAND FORECASTS | 19b: Aircraft Runway Movements</v>
      </c>
      <c r="N9591" s="10" t="str">
        <f t="shared" si="152"/>
        <v>SCHEDULE 19: REPORT ON DEMAND FORECASTS | 19b: Aircraft Runway Movements | Landings during year (total MCTOW in tonnes):Air passenger services—international:</v>
      </c>
    </row>
    <row r="9592" spans="1:14" hidden="1">
      <c r="A9592" t="s">
        <v>1</v>
      </c>
      <c r="B9592">
        <v>2007</v>
      </c>
      <c r="C9592" t="s">
        <v>6</v>
      </c>
      <c r="D9592" t="s">
        <v>10</v>
      </c>
      <c r="E9592" t="s">
        <v>81</v>
      </c>
      <c r="F9592" t="s">
        <v>81</v>
      </c>
      <c r="G9592">
        <v>54</v>
      </c>
      <c r="H9592" t="s">
        <v>44</v>
      </c>
      <c r="I9592">
        <v>2011</v>
      </c>
      <c r="J9592" t="s">
        <v>91</v>
      </c>
      <c r="K9592" t="s">
        <v>3833</v>
      </c>
      <c r="L9592">
        <v>241.654526465625</v>
      </c>
      <c r="M9592" s="10" t="str">
        <f>Data[[#This Row],[schedule]]&amp;" | "&amp;Data[[#This Row],[section]]</f>
        <v>SCHEDULE 19: REPORT ON DEMAND FORECASTS | 19b: Aircraft Runway Movements</v>
      </c>
      <c r="N9592" s="10" t="str">
        <f t="shared" si="152"/>
        <v>SCHEDULE 19: REPORT ON DEMAND FORECASTS | 19b: Aircraft Runway Movements | Landings during year (total MCTOW in tonnes):Air passenger services—international:</v>
      </c>
    </row>
    <row r="9593" spans="1:14" hidden="1">
      <c r="A9593" t="s">
        <v>1</v>
      </c>
      <c r="B9593">
        <v>2007</v>
      </c>
      <c r="C9593" t="s">
        <v>6</v>
      </c>
      <c r="D9593" t="s">
        <v>10</v>
      </c>
      <c r="E9593" t="s">
        <v>81</v>
      </c>
      <c r="F9593" t="s">
        <v>81</v>
      </c>
      <c r="G9593">
        <v>54</v>
      </c>
      <c r="H9593" t="s">
        <v>44</v>
      </c>
      <c r="I9593">
        <v>2012</v>
      </c>
      <c r="J9593" t="s">
        <v>91</v>
      </c>
      <c r="K9593" t="s">
        <v>3834</v>
      </c>
      <c r="L9593">
        <v>247.69588962726559</v>
      </c>
      <c r="M9593" s="10" t="str">
        <f>Data[[#This Row],[schedule]]&amp;" | "&amp;Data[[#This Row],[section]]</f>
        <v>SCHEDULE 19: REPORT ON DEMAND FORECASTS | 19b: Aircraft Runway Movements</v>
      </c>
      <c r="N9593" s="10" t="str">
        <f t="shared" si="152"/>
        <v>SCHEDULE 19: REPORT ON DEMAND FORECASTS | 19b: Aircraft Runway Movements | Landings during year (total MCTOW in tonnes):Air passenger services—international:</v>
      </c>
    </row>
    <row r="9594" spans="1:14" hidden="1">
      <c r="A9594" t="s">
        <v>1</v>
      </c>
      <c r="B9594">
        <v>2007</v>
      </c>
      <c r="C9594" t="s">
        <v>6</v>
      </c>
      <c r="D9594" t="s">
        <v>10</v>
      </c>
      <c r="E9594" t="s">
        <v>81</v>
      </c>
      <c r="F9594" t="s">
        <v>81</v>
      </c>
      <c r="G9594">
        <v>54</v>
      </c>
      <c r="H9594" t="s">
        <v>44</v>
      </c>
      <c r="I9594">
        <v>2013</v>
      </c>
      <c r="J9594" t="s">
        <v>91</v>
      </c>
      <c r="K9594" t="s">
        <v>3834</v>
      </c>
      <c r="L9594">
        <v>247.69588962726559</v>
      </c>
      <c r="M9594" s="10" t="str">
        <f>Data[[#This Row],[schedule]]&amp;" | "&amp;Data[[#This Row],[section]]</f>
        <v>SCHEDULE 19: REPORT ON DEMAND FORECASTS | 19b: Aircraft Runway Movements</v>
      </c>
      <c r="N9594" s="10" t="str">
        <f t="shared" si="152"/>
        <v>SCHEDULE 19: REPORT ON DEMAND FORECASTS | 19b: Aircraft Runway Movements | Landings during year (total MCTOW in tonnes):Air passenger services—international:</v>
      </c>
    </row>
    <row r="9595" spans="1:14" hidden="1">
      <c r="A9595" t="s">
        <v>1</v>
      </c>
      <c r="B9595">
        <v>2007</v>
      </c>
      <c r="C9595" t="s">
        <v>6</v>
      </c>
      <c r="D9595" t="s">
        <v>10</v>
      </c>
      <c r="E9595" t="s">
        <v>81</v>
      </c>
      <c r="F9595" t="s">
        <v>81</v>
      </c>
      <c r="G9595">
        <v>54</v>
      </c>
      <c r="H9595" t="s">
        <v>44</v>
      </c>
      <c r="I9595">
        <v>2014</v>
      </c>
      <c r="J9595" t="s">
        <v>91</v>
      </c>
      <c r="K9595" t="s">
        <v>3835</v>
      </c>
      <c r="L9595">
        <v>253.88828686794719</v>
      </c>
      <c r="M9595" s="10" t="str">
        <f>Data[[#This Row],[schedule]]&amp;" | "&amp;Data[[#This Row],[section]]</f>
        <v>SCHEDULE 19: REPORT ON DEMAND FORECASTS | 19b: Aircraft Runway Movements</v>
      </c>
      <c r="N9595" s="10" t="str">
        <f t="shared" si="152"/>
        <v>SCHEDULE 19: REPORT ON DEMAND FORECASTS | 19b: Aircraft Runway Movements | Landings during year (total MCTOW in tonnes):Air passenger services—international:</v>
      </c>
    </row>
    <row r="9596" spans="1:14" hidden="1">
      <c r="A9596" t="s">
        <v>1</v>
      </c>
      <c r="B9596">
        <v>2007</v>
      </c>
      <c r="C9596" t="s">
        <v>6</v>
      </c>
      <c r="D9596" t="s">
        <v>10</v>
      </c>
      <c r="E9596" t="s">
        <v>81</v>
      </c>
      <c r="F9596" t="s">
        <v>81</v>
      </c>
      <c r="G9596">
        <v>54</v>
      </c>
      <c r="H9596" t="s">
        <v>44</v>
      </c>
      <c r="I9596">
        <v>2015</v>
      </c>
      <c r="J9596" t="s">
        <v>91</v>
      </c>
      <c r="K9596" t="s">
        <v>3836</v>
      </c>
      <c r="L9596">
        <v>260.23549403964591</v>
      </c>
      <c r="M9596" s="10" t="str">
        <f>Data[[#This Row],[schedule]]&amp;" | "&amp;Data[[#This Row],[section]]</f>
        <v>SCHEDULE 19: REPORT ON DEMAND FORECASTS | 19b: Aircraft Runway Movements</v>
      </c>
      <c r="N9596" s="10" t="str">
        <f t="shared" si="152"/>
        <v>SCHEDULE 19: REPORT ON DEMAND FORECASTS | 19b: Aircraft Runway Movements | Landings during year (total MCTOW in tonnes):Air passenger services—international:</v>
      </c>
    </row>
    <row r="9597" spans="1:14" hidden="1">
      <c r="A9597" t="s">
        <v>1</v>
      </c>
      <c r="B9597">
        <v>2007</v>
      </c>
      <c r="C9597" t="s">
        <v>6</v>
      </c>
      <c r="D9597" t="s">
        <v>10</v>
      </c>
      <c r="E9597" t="s">
        <v>81</v>
      </c>
      <c r="F9597" t="s">
        <v>81</v>
      </c>
      <c r="G9597">
        <v>54</v>
      </c>
      <c r="H9597" t="s">
        <v>44</v>
      </c>
      <c r="I9597">
        <v>2016</v>
      </c>
      <c r="J9597" t="s">
        <v>91</v>
      </c>
      <c r="K9597" t="s">
        <v>3837</v>
      </c>
      <c r="L9597">
        <v>266.741381390637</v>
      </c>
      <c r="M9597" s="10" t="str">
        <f>Data[[#This Row],[schedule]]&amp;" | "&amp;Data[[#This Row],[section]]</f>
        <v>SCHEDULE 19: REPORT ON DEMAND FORECASTS | 19b: Aircraft Runway Movements</v>
      </c>
      <c r="N9597" s="10" t="str">
        <f t="shared" si="152"/>
        <v>SCHEDULE 19: REPORT ON DEMAND FORECASTS | 19b: Aircraft Runway Movements | Landings during year (total MCTOW in tonnes):Air passenger services—international:</v>
      </c>
    </row>
    <row r="9598" spans="1:14" hidden="1">
      <c r="A9598" t="s">
        <v>1</v>
      </c>
      <c r="B9598">
        <v>2007</v>
      </c>
      <c r="C9598" t="s">
        <v>6</v>
      </c>
      <c r="D9598" t="s">
        <v>10</v>
      </c>
      <c r="E9598" t="s">
        <v>81</v>
      </c>
      <c r="F9598" t="s">
        <v>81</v>
      </c>
      <c r="G9598">
        <v>54</v>
      </c>
      <c r="H9598" t="s">
        <v>44</v>
      </c>
      <c r="I9598">
        <v>2017</v>
      </c>
      <c r="J9598" t="s">
        <v>91</v>
      </c>
      <c r="K9598" t="s">
        <v>3838</v>
      </c>
      <c r="L9598">
        <v>273.40991592540291</v>
      </c>
      <c r="M9598" s="10" t="str">
        <f>Data[[#This Row],[schedule]]&amp;" | "&amp;Data[[#This Row],[section]]</f>
        <v>SCHEDULE 19: REPORT ON DEMAND FORECASTS | 19b: Aircraft Runway Movements</v>
      </c>
      <c r="N9598" s="10" t="str">
        <f t="shared" si="152"/>
        <v>SCHEDULE 19: REPORT ON DEMAND FORECASTS | 19b: Aircraft Runway Movements | Landings during year (total MCTOW in tonnes):Air passenger services—international:</v>
      </c>
    </row>
    <row r="9599" spans="1:14" hidden="1">
      <c r="A9599" t="s">
        <v>1</v>
      </c>
      <c r="B9599">
        <v>2007</v>
      </c>
      <c r="C9599" t="s">
        <v>6</v>
      </c>
      <c r="D9599" t="s">
        <v>10</v>
      </c>
      <c r="E9599" t="s">
        <v>81</v>
      </c>
      <c r="F9599" t="s">
        <v>81</v>
      </c>
      <c r="G9599">
        <v>55</v>
      </c>
      <c r="H9599" t="s">
        <v>45</v>
      </c>
      <c r="I9599">
        <v>2008</v>
      </c>
      <c r="J9599" t="s">
        <v>91</v>
      </c>
      <c r="K9599" t="s">
        <v>3839</v>
      </c>
      <c r="L9599">
        <v>1199.2149079999999</v>
      </c>
      <c r="M9599" s="10" t="str">
        <f>Data[[#This Row],[schedule]]&amp;" | "&amp;Data[[#This Row],[section]]</f>
        <v>SCHEDULE 19: REPORT ON DEMAND FORECASTS | 19b: Aircraft Runway Movements</v>
      </c>
      <c r="N9599" s="10" t="str">
        <f t="shared" si="152"/>
        <v>SCHEDULE 19: REPORT ON DEMAND FORECASTS | 19b: Aircraft Runway Movements | Landings during year (total MCTOW in tonnes):Air passenger services—domestic:</v>
      </c>
    </row>
    <row r="9600" spans="1:14" hidden="1">
      <c r="A9600" t="s">
        <v>1</v>
      </c>
      <c r="B9600">
        <v>2007</v>
      </c>
      <c r="C9600" t="s">
        <v>6</v>
      </c>
      <c r="D9600" t="s">
        <v>10</v>
      </c>
      <c r="E9600" t="s">
        <v>81</v>
      </c>
      <c r="F9600" t="s">
        <v>81</v>
      </c>
      <c r="G9600">
        <v>55</v>
      </c>
      <c r="H9600" t="s">
        <v>45</v>
      </c>
      <c r="I9600">
        <v>2009</v>
      </c>
      <c r="J9600" t="s">
        <v>91</v>
      </c>
      <c r="K9600" t="s">
        <v>3840</v>
      </c>
      <c r="L9600">
        <v>1211.0360570800001</v>
      </c>
      <c r="M9600" s="10" t="str">
        <f>Data[[#This Row],[schedule]]&amp;" | "&amp;Data[[#This Row],[section]]</f>
        <v>SCHEDULE 19: REPORT ON DEMAND FORECASTS | 19b: Aircraft Runway Movements</v>
      </c>
      <c r="N9600" s="10" t="str">
        <f t="shared" si="152"/>
        <v>SCHEDULE 19: REPORT ON DEMAND FORECASTS | 19b: Aircraft Runway Movements | Landings during year (total MCTOW in tonnes):Air passenger services—domestic:</v>
      </c>
    </row>
    <row r="9601" spans="1:14" hidden="1">
      <c r="A9601" t="s">
        <v>1</v>
      </c>
      <c r="B9601">
        <v>2007</v>
      </c>
      <c r="C9601" t="s">
        <v>6</v>
      </c>
      <c r="D9601" t="s">
        <v>10</v>
      </c>
      <c r="E9601" t="s">
        <v>81</v>
      </c>
      <c r="F9601" t="s">
        <v>81</v>
      </c>
      <c r="G9601">
        <v>55</v>
      </c>
      <c r="H9601" t="s">
        <v>45</v>
      </c>
      <c r="I9601">
        <v>2010</v>
      </c>
      <c r="J9601" t="s">
        <v>91</v>
      </c>
      <c r="K9601" t="s">
        <v>3841</v>
      </c>
      <c r="L9601">
        <v>1228.9450979362</v>
      </c>
      <c r="M9601" s="10" t="str">
        <f>Data[[#This Row],[schedule]]&amp;" | "&amp;Data[[#This Row],[section]]</f>
        <v>SCHEDULE 19: REPORT ON DEMAND FORECASTS | 19b: Aircraft Runway Movements</v>
      </c>
      <c r="N9601" s="10" t="str">
        <f t="shared" si="152"/>
        <v>SCHEDULE 19: REPORT ON DEMAND FORECASTS | 19b: Aircraft Runway Movements | Landings during year (total MCTOW in tonnes):Air passenger services—domestic:</v>
      </c>
    </row>
    <row r="9602" spans="1:14" hidden="1">
      <c r="A9602" t="s">
        <v>1</v>
      </c>
      <c r="B9602">
        <v>2007</v>
      </c>
      <c r="C9602" t="s">
        <v>6</v>
      </c>
      <c r="D9602" t="s">
        <v>10</v>
      </c>
      <c r="E9602" t="s">
        <v>81</v>
      </c>
      <c r="F9602" t="s">
        <v>81</v>
      </c>
      <c r="G9602">
        <v>55</v>
      </c>
      <c r="H9602" t="s">
        <v>45</v>
      </c>
      <c r="I9602">
        <v>2011</v>
      </c>
      <c r="J9602" t="s">
        <v>91</v>
      </c>
      <c r="K9602" t="s">
        <v>3842</v>
      </c>
      <c r="L9602">
        <v>1247.122774405243</v>
      </c>
      <c r="M9602" s="10" t="str">
        <f>Data[[#This Row],[schedule]]&amp;" | "&amp;Data[[#This Row],[section]]</f>
        <v>SCHEDULE 19: REPORT ON DEMAND FORECASTS | 19b: Aircraft Runway Movements</v>
      </c>
      <c r="N9602" s="10" t="str">
        <f t="shared" si="152"/>
        <v>SCHEDULE 19: REPORT ON DEMAND FORECASTS | 19b: Aircraft Runway Movements | Landings during year (total MCTOW in tonnes):Air passenger services—domestic:</v>
      </c>
    </row>
    <row r="9603" spans="1:14" hidden="1">
      <c r="A9603" t="s">
        <v>1</v>
      </c>
      <c r="B9603">
        <v>2007</v>
      </c>
      <c r="C9603" t="s">
        <v>6</v>
      </c>
      <c r="D9603" t="s">
        <v>10</v>
      </c>
      <c r="E9603" t="s">
        <v>81</v>
      </c>
      <c r="F9603" t="s">
        <v>81</v>
      </c>
      <c r="G9603">
        <v>55</v>
      </c>
      <c r="H9603" t="s">
        <v>45</v>
      </c>
      <c r="I9603">
        <v>2012</v>
      </c>
      <c r="J9603" t="s">
        <v>91</v>
      </c>
      <c r="K9603" t="s">
        <v>3843</v>
      </c>
      <c r="L9603">
        <v>1265.5731160213211</v>
      </c>
      <c r="M9603" s="10" t="str">
        <f>Data[[#This Row],[schedule]]&amp;" | "&amp;Data[[#This Row],[section]]</f>
        <v>SCHEDULE 19: REPORT ON DEMAND FORECASTS | 19b: Aircraft Runway Movements</v>
      </c>
      <c r="N9603" s="10" t="str">
        <f t="shared" si="152"/>
        <v>SCHEDULE 19: REPORT ON DEMAND FORECASTS | 19b: Aircraft Runway Movements | Landings during year (total MCTOW in tonnes):Air passenger services—domestic:</v>
      </c>
    </row>
    <row r="9604" spans="1:14" hidden="1">
      <c r="A9604" t="s">
        <v>1</v>
      </c>
      <c r="B9604">
        <v>2007</v>
      </c>
      <c r="C9604" t="s">
        <v>6</v>
      </c>
      <c r="D9604" t="s">
        <v>10</v>
      </c>
      <c r="E9604" t="s">
        <v>81</v>
      </c>
      <c r="F9604" t="s">
        <v>81</v>
      </c>
      <c r="G9604">
        <v>55</v>
      </c>
      <c r="H9604" t="s">
        <v>45</v>
      </c>
      <c r="I9604">
        <v>2013</v>
      </c>
      <c r="J9604" t="s">
        <v>91</v>
      </c>
      <c r="K9604" t="s">
        <v>3844</v>
      </c>
      <c r="L9604">
        <v>1284.300212761641</v>
      </c>
      <c r="M9604" s="10" t="str">
        <f>Data[[#This Row],[schedule]]&amp;" | "&amp;Data[[#This Row],[section]]</f>
        <v>SCHEDULE 19: REPORT ON DEMAND FORECASTS | 19b: Aircraft Runway Movements</v>
      </c>
      <c r="N9604" s="10" t="str">
        <f t="shared" si="152"/>
        <v>SCHEDULE 19: REPORT ON DEMAND FORECASTS | 19b: Aircraft Runway Movements | Landings during year (total MCTOW in tonnes):Air passenger services—domestic:</v>
      </c>
    </row>
    <row r="9605" spans="1:14" hidden="1">
      <c r="A9605" t="s">
        <v>1</v>
      </c>
      <c r="B9605">
        <v>2007</v>
      </c>
      <c r="C9605" t="s">
        <v>6</v>
      </c>
      <c r="D9605" t="s">
        <v>10</v>
      </c>
      <c r="E9605" t="s">
        <v>81</v>
      </c>
      <c r="F9605" t="s">
        <v>81</v>
      </c>
      <c r="G9605">
        <v>55</v>
      </c>
      <c r="H9605" t="s">
        <v>45</v>
      </c>
      <c r="I9605">
        <v>2014</v>
      </c>
      <c r="J9605" t="s">
        <v>91</v>
      </c>
      <c r="K9605" t="s">
        <v>3845</v>
      </c>
      <c r="L9605">
        <v>1303.308215953065</v>
      </c>
      <c r="M9605" s="10" t="str">
        <f>Data[[#This Row],[schedule]]&amp;" | "&amp;Data[[#This Row],[section]]</f>
        <v>SCHEDULE 19: REPORT ON DEMAND FORECASTS | 19b: Aircraft Runway Movements</v>
      </c>
      <c r="N9605" s="10" t="str">
        <f t="shared" si="152"/>
        <v>SCHEDULE 19: REPORT ON DEMAND FORECASTS | 19b: Aircraft Runway Movements | Landings during year (total MCTOW in tonnes):Air passenger services—domestic:</v>
      </c>
    </row>
    <row r="9606" spans="1:14" hidden="1">
      <c r="A9606" t="s">
        <v>1</v>
      </c>
      <c r="B9606">
        <v>2007</v>
      </c>
      <c r="C9606" t="s">
        <v>6</v>
      </c>
      <c r="D9606" t="s">
        <v>10</v>
      </c>
      <c r="E9606" t="s">
        <v>81</v>
      </c>
      <c r="F9606" t="s">
        <v>81</v>
      </c>
      <c r="G9606">
        <v>55</v>
      </c>
      <c r="H9606" t="s">
        <v>45</v>
      </c>
      <c r="I9606">
        <v>2015</v>
      </c>
      <c r="J9606" t="s">
        <v>91</v>
      </c>
      <c r="K9606" t="s">
        <v>3846</v>
      </c>
      <c r="L9606">
        <v>1322.6013391923609</v>
      </c>
      <c r="M9606" s="10" t="str">
        <f>Data[[#This Row],[schedule]]&amp;" | "&amp;Data[[#This Row],[section]]</f>
        <v>SCHEDULE 19: REPORT ON DEMAND FORECASTS | 19b: Aircraft Runway Movements</v>
      </c>
      <c r="N9606" s="10" t="str">
        <f t="shared" si="152"/>
        <v>SCHEDULE 19: REPORT ON DEMAND FORECASTS | 19b: Aircraft Runway Movements | Landings during year (total MCTOW in tonnes):Air passenger services—domestic:</v>
      </c>
    </row>
    <row r="9607" spans="1:14" hidden="1">
      <c r="A9607" t="s">
        <v>1</v>
      </c>
      <c r="B9607">
        <v>2007</v>
      </c>
      <c r="C9607" t="s">
        <v>6</v>
      </c>
      <c r="D9607" t="s">
        <v>10</v>
      </c>
      <c r="E9607" t="s">
        <v>81</v>
      </c>
      <c r="F9607" t="s">
        <v>81</v>
      </c>
      <c r="G9607">
        <v>55</v>
      </c>
      <c r="H9607" t="s">
        <v>45</v>
      </c>
      <c r="I9607">
        <v>2016</v>
      </c>
      <c r="J9607" t="s">
        <v>91</v>
      </c>
      <c r="K9607" t="s">
        <v>3847</v>
      </c>
      <c r="L9607">
        <v>1342.1838592802469</v>
      </c>
      <c r="M9607" s="10" t="str">
        <f>Data[[#This Row],[schedule]]&amp;" | "&amp;Data[[#This Row],[section]]</f>
        <v>SCHEDULE 19: REPORT ON DEMAND FORECASTS | 19b: Aircraft Runway Movements</v>
      </c>
      <c r="N9607" s="10" t="str">
        <f t="shared" si="152"/>
        <v>SCHEDULE 19: REPORT ON DEMAND FORECASTS | 19b: Aircraft Runway Movements | Landings during year (total MCTOW in tonnes):Air passenger services—domestic:</v>
      </c>
    </row>
    <row r="9608" spans="1:14" hidden="1">
      <c r="A9608" t="s">
        <v>1</v>
      </c>
      <c r="B9608">
        <v>2007</v>
      </c>
      <c r="C9608" t="s">
        <v>6</v>
      </c>
      <c r="D9608" t="s">
        <v>10</v>
      </c>
      <c r="E9608" t="s">
        <v>81</v>
      </c>
      <c r="F9608" t="s">
        <v>81</v>
      </c>
      <c r="G9608">
        <v>55</v>
      </c>
      <c r="H9608" t="s">
        <v>45</v>
      </c>
      <c r="I9608">
        <v>2017</v>
      </c>
      <c r="J9608" t="s">
        <v>91</v>
      </c>
      <c r="K9608" t="s">
        <v>3848</v>
      </c>
      <c r="L9608">
        <v>1362.06011716945</v>
      </c>
      <c r="M9608" s="10" t="str">
        <f>Data[[#This Row],[schedule]]&amp;" | "&amp;Data[[#This Row],[section]]</f>
        <v>SCHEDULE 19: REPORT ON DEMAND FORECASTS | 19b: Aircraft Runway Movements</v>
      </c>
      <c r="N9608" s="10" t="str">
        <f t="shared" si="152"/>
        <v>SCHEDULE 19: REPORT ON DEMAND FORECASTS | 19b: Aircraft Runway Movements | Landings during year (total MCTOW in tonnes):Air passenger services—domestic:</v>
      </c>
    </row>
    <row r="9609" spans="1:14" hidden="1">
      <c r="A9609" t="s">
        <v>1</v>
      </c>
      <c r="B9609">
        <v>2007</v>
      </c>
      <c r="C9609" t="s">
        <v>6</v>
      </c>
      <c r="D9609" t="s">
        <v>10</v>
      </c>
      <c r="E9609" t="s">
        <v>81</v>
      </c>
      <c r="F9609" t="s">
        <v>81</v>
      </c>
      <c r="G9609">
        <v>56</v>
      </c>
      <c r="H9609" t="s">
        <v>46</v>
      </c>
      <c r="I9609">
        <v>2008</v>
      </c>
      <c r="J9609" t="s">
        <v>91</v>
      </c>
      <c r="K9609" t="s">
        <v>3849</v>
      </c>
      <c r="L9609">
        <v>16.614000000000001</v>
      </c>
      <c r="M9609" s="10" t="str">
        <f>Data[[#This Row],[schedule]]&amp;" | "&amp;Data[[#This Row],[section]]</f>
        <v>SCHEDULE 19: REPORT ON DEMAND FORECASTS | 19b: Aircraft Runway Movements</v>
      </c>
      <c r="N9609" s="10" t="str">
        <f t="shared" si="152"/>
        <v>SCHEDULE 19: REPORT ON DEMAND FORECASTS | 19b: Aircraft Runway Movements | Landings during year (total MCTOW in tonnes):Other aircraft:</v>
      </c>
    </row>
    <row r="9610" spans="1:14" hidden="1">
      <c r="A9610" t="s">
        <v>1</v>
      </c>
      <c r="B9610">
        <v>2007</v>
      </c>
      <c r="C9610" t="s">
        <v>6</v>
      </c>
      <c r="D9610" t="s">
        <v>10</v>
      </c>
      <c r="E9610" t="s">
        <v>81</v>
      </c>
      <c r="F9610" t="s">
        <v>81</v>
      </c>
      <c r="G9610">
        <v>56</v>
      </c>
      <c r="H9610" t="s">
        <v>46</v>
      </c>
      <c r="I9610">
        <v>2009</v>
      </c>
      <c r="J9610" t="s">
        <v>91</v>
      </c>
      <c r="K9610" t="s">
        <v>3849</v>
      </c>
      <c r="L9610">
        <v>16.614000000000001</v>
      </c>
      <c r="M9610" s="10" t="str">
        <f>Data[[#This Row],[schedule]]&amp;" | "&amp;Data[[#This Row],[section]]</f>
        <v>SCHEDULE 19: REPORT ON DEMAND FORECASTS | 19b: Aircraft Runway Movements</v>
      </c>
      <c r="N9610" s="10" t="str">
        <f t="shared" si="152"/>
        <v>SCHEDULE 19: REPORT ON DEMAND FORECASTS | 19b: Aircraft Runway Movements | Landings during year (total MCTOW in tonnes):Other aircraft:</v>
      </c>
    </row>
    <row r="9611" spans="1:14" hidden="1">
      <c r="A9611" t="s">
        <v>1</v>
      </c>
      <c r="B9611">
        <v>2007</v>
      </c>
      <c r="C9611" t="s">
        <v>6</v>
      </c>
      <c r="D9611" t="s">
        <v>10</v>
      </c>
      <c r="E9611" t="s">
        <v>81</v>
      </c>
      <c r="F9611" t="s">
        <v>81</v>
      </c>
      <c r="G9611">
        <v>56</v>
      </c>
      <c r="H9611" t="s">
        <v>46</v>
      </c>
      <c r="I9611">
        <v>2010</v>
      </c>
      <c r="J9611" t="s">
        <v>91</v>
      </c>
      <c r="K9611" t="s">
        <v>3849</v>
      </c>
      <c r="L9611">
        <v>16.614000000000001</v>
      </c>
      <c r="M9611" s="10" t="str">
        <f>Data[[#This Row],[schedule]]&amp;" | "&amp;Data[[#This Row],[section]]</f>
        <v>SCHEDULE 19: REPORT ON DEMAND FORECASTS | 19b: Aircraft Runway Movements</v>
      </c>
      <c r="N9611" s="10" t="str">
        <f t="shared" si="152"/>
        <v>SCHEDULE 19: REPORT ON DEMAND FORECASTS | 19b: Aircraft Runway Movements | Landings during year (total MCTOW in tonnes):Other aircraft:</v>
      </c>
    </row>
    <row r="9612" spans="1:14" hidden="1">
      <c r="A9612" t="s">
        <v>1</v>
      </c>
      <c r="B9612">
        <v>2007</v>
      </c>
      <c r="C9612" t="s">
        <v>6</v>
      </c>
      <c r="D9612" t="s">
        <v>10</v>
      </c>
      <c r="E9612" t="s">
        <v>81</v>
      </c>
      <c r="F9612" t="s">
        <v>81</v>
      </c>
      <c r="G9612">
        <v>56</v>
      </c>
      <c r="H9612" t="s">
        <v>46</v>
      </c>
      <c r="I9612">
        <v>2011</v>
      </c>
      <c r="J9612" t="s">
        <v>91</v>
      </c>
      <c r="K9612" t="s">
        <v>3849</v>
      </c>
      <c r="L9612">
        <v>16.614000000000001</v>
      </c>
      <c r="M9612" s="10" t="str">
        <f>Data[[#This Row],[schedule]]&amp;" | "&amp;Data[[#This Row],[section]]</f>
        <v>SCHEDULE 19: REPORT ON DEMAND FORECASTS | 19b: Aircraft Runway Movements</v>
      </c>
      <c r="N9612" s="10" t="str">
        <f t="shared" si="152"/>
        <v>SCHEDULE 19: REPORT ON DEMAND FORECASTS | 19b: Aircraft Runway Movements | Landings during year (total MCTOW in tonnes):Other aircraft:</v>
      </c>
    </row>
    <row r="9613" spans="1:14" hidden="1">
      <c r="A9613" t="s">
        <v>1</v>
      </c>
      <c r="B9613">
        <v>2007</v>
      </c>
      <c r="C9613" t="s">
        <v>6</v>
      </c>
      <c r="D9613" t="s">
        <v>10</v>
      </c>
      <c r="E9613" t="s">
        <v>81</v>
      </c>
      <c r="F9613" t="s">
        <v>81</v>
      </c>
      <c r="G9613">
        <v>56</v>
      </c>
      <c r="H9613" t="s">
        <v>46</v>
      </c>
      <c r="I9613">
        <v>2012</v>
      </c>
      <c r="J9613" t="s">
        <v>91</v>
      </c>
      <c r="K9613" t="s">
        <v>3849</v>
      </c>
      <c r="L9613">
        <v>16.614000000000001</v>
      </c>
      <c r="M9613" s="10" t="str">
        <f>Data[[#This Row],[schedule]]&amp;" | "&amp;Data[[#This Row],[section]]</f>
        <v>SCHEDULE 19: REPORT ON DEMAND FORECASTS | 19b: Aircraft Runway Movements</v>
      </c>
      <c r="N9613" s="10" t="str">
        <f t="shared" si="152"/>
        <v>SCHEDULE 19: REPORT ON DEMAND FORECASTS | 19b: Aircraft Runway Movements | Landings during year (total MCTOW in tonnes):Other aircraft:</v>
      </c>
    </row>
    <row r="9614" spans="1:14" hidden="1">
      <c r="A9614" t="s">
        <v>1</v>
      </c>
      <c r="B9614">
        <v>2007</v>
      </c>
      <c r="C9614" t="s">
        <v>6</v>
      </c>
      <c r="D9614" t="s">
        <v>10</v>
      </c>
      <c r="E9614" t="s">
        <v>81</v>
      </c>
      <c r="F9614" t="s">
        <v>81</v>
      </c>
      <c r="G9614">
        <v>56</v>
      </c>
      <c r="H9614" t="s">
        <v>46</v>
      </c>
      <c r="I9614">
        <v>2013</v>
      </c>
      <c r="J9614" t="s">
        <v>91</v>
      </c>
      <c r="K9614" t="s">
        <v>3849</v>
      </c>
      <c r="L9614">
        <v>16.614000000000001</v>
      </c>
      <c r="M9614" s="10" t="str">
        <f>Data[[#This Row],[schedule]]&amp;" | "&amp;Data[[#This Row],[section]]</f>
        <v>SCHEDULE 19: REPORT ON DEMAND FORECASTS | 19b: Aircraft Runway Movements</v>
      </c>
      <c r="N9614" s="10" t="str">
        <f t="shared" si="152"/>
        <v>SCHEDULE 19: REPORT ON DEMAND FORECASTS | 19b: Aircraft Runway Movements | Landings during year (total MCTOW in tonnes):Other aircraft:</v>
      </c>
    </row>
    <row r="9615" spans="1:14" hidden="1">
      <c r="A9615" t="s">
        <v>1</v>
      </c>
      <c r="B9615">
        <v>2007</v>
      </c>
      <c r="C9615" t="s">
        <v>6</v>
      </c>
      <c r="D9615" t="s">
        <v>10</v>
      </c>
      <c r="E9615" t="s">
        <v>81</v>
      </c>
      <c r="F9615" t="s">
        <v>81</v>
      </c>
      <c r="G9615">
        <v>56</v>
      </c>
      <c r="H9615" t="s">
        <v>46</v>
      </c>
      <c r="I9615">
        <v>2014</v>
      </c>
      <c r="J9615" t="s">
        <v>91</v>
      </c>
      <c r="K9615" t="s">
        <v>3849</v>
      </c>
      <c r="L9615">
        <v>16.614000000000001</v>
      </c>
      <c r="M9615" s="10" t="str">
        <f>Data[[#This Row],[schedule]]&amp;" | "&amp;Data[[#This Row],[section]]</f>
        <v>SCHEDULE 19: REPORT ON DEMAND FORECASTS | 19b: Aircraft Runway Movements</v>
      </c>
      <c r="N9615" s="10" t="str">
        <f t="shared" si="152"/>
        <v>SCHEDULE 19: REPORT ON DEMAND FORECASTS | 19b: Aircraft Runway Movements | Landings during year (total MCTOW in tonnes):Other aircraft:</v>
      </c>
    </row>
    <row r="9616" spans="1:14" hidden="1">
      <c r="A9616" t="s">
        <v>1</v>
      </c>
      <c r="B9616">
        <v>2007</v>
      </c>
      <c r="C9616" t="s">
        <v>6</v>
      </c>
      <c r="D9616" t="s">
        <v>10</v>
      </c>
      <c r="E9616" t="s">
        <v>81</v>
      </c>
      <c r="F9616" t="s">
        <v>81</v>
      </c>
      <c r="G9616">
        <v>56</v>
      </c>
      <c r="H9616" t="s">
        <v>46</v>
      </c>
      <c r="I9616">
        <v>2015</v>
      </c>
      <c r="J9616" t="s">
        <v>91</v>
      </c>
      <c r="K9616" t="s">
        <v>3849</v>
      </c>
      <c r="L9616">
        <v>16.614000000000001</v>
      </c>
      <c r="M9616" s="10" t="str">
        <f>Data[[#This Row],[schedule]]&amp;" | "&amp;Data[[#This Row],[section]]</f>
        <v>SCHEDULE 19: REPORT ON DEMAND FORECASTS | 19b: Aircraft Runway Movements</v>
      </c>
      <c r="N9616" s="10" t="str">
        <f t="shared" si="152"/>
        <v>SCHEDULE 19: REPORT ON DEMAND FORECASTS | 19b: Aircraft Runway Movements | Landings during year (total MCTOW in tonnes):Other aircraft:</v>
      </c>
    </row>
    <row r="9617" spans="1:14" hidden="1">
      <c r="A9617" t="s">
        <v>1</v>
      </c>
      <c r="B9617">
        <v>2007</v>
      </c>
      <c r="C9617" t="s">
        <v>6</v>
      </c>
      <c r="D9617" t="s">
        <v>10</v>
      </c>
      <c r="E9617" t="s">
        <v>81</v>
      </c>
      <c r="F9617" t="s">
        <v>81</v>
      </c>
      <c r="G9617">
        <v>56</v>
      </c>
      <c r="H9617" t="s">
        <v>46</v>
      </c>
      <c r="I9617">
        <v>2016</v>
      </c>
      <c r="J9617" t="s">
        <v>91</v>
      </c>
      <c r="K9617" t="s">
        <v>3849</v>
      </c>
      <c r="L9617">
        <v>16.614000000000001</v>
      </c>
      <c r="M9617" s="10" t="str">
        <f>Data[[#This Row],[schedule]]&amp;" | "&amp;Data[[#This Row],[section]]</f>
        <v>SCHEDULE 19: REPORT ON DEMAND FORECASTS | 19b: Aircraft Runway Movements</v>
      </c>
      <c r="N9617" s="10" t="str">
        <f t="shared" si="152"/>
        <v>SCHEDULE 19: REPORT ON DEMAND FORECASTS | 19b: Aircraft Runway Movements | Landings during year (total MCTOW in tonnes):Other aircraft:</v>
      </c>
    </row>
    <row r="9618" spans="1:14" hidden="1">
      <c r="A9618" t="s">
        <v>1</v>
      </c>
      <c r="B9618">
        <v>2007</v>
      </c>
      <c r="C9618" t="s">
        <v>6</v>
      </c>
      <c r="D9618" t="s">
        <v>10</v>
      </c>
      <c r="E9618" t="s">
        <v>81</v>
      </c>
      <c r="F9618" t="s">
        <v>81</v>
      </c>
      <c r="G9618">
        <v>56</v>
      </c>
      <c r="H9618" t="s">
        <v>46</v>
      </c>
      <c r="I9618">
        <v>2017</v>
      </c>
      <c r="J9618" t="s">
        <v>91</v>
      </c>
      <c r="K9618" t="s">
        <v>3849</v>
      </c>
      <c r="L9618">
        <v>16.614000000000001</v>
      </c>
      <c r="M9618" s="10" t="str">
        <f>Data[[#This Row],[schedule]]&amp;" | "&amp;Data[[#This Row],[section]]</f>
        <v>SCHEDULE 19: REPORT ON DEMAND FORECASTS | 19b: Aircraft Runway Movements</v>
      </c>
      <c r="N9618" s="10" t="str">
        <f t="shared" si="152"/>
        <v>SCHEDULE 19: REPORT ON DEMAND FORECASTS | 19b: Aircraft Runway Movements | Landings during year (total MCTOW in tonnes):Other aircraft:</v>
      </c>
    </row>
    <row r="9619" spans="1:14" hidden="1">
      <c r="A9619" t="s">
        <v>1</v>
      </c>
      <c r="B9619">
        <v>2007</v>
      </c>
      <c r="C9619" t="s">
        <v>7</v>
      </c>
      <c r="D9619" t="s">
        <v>11</v>
      </c>
      <c r="E9619" t="s">
        <v>81</v>
      </c>
      <c r="F9619" t="s">
        <v>81</v>
      </c>
      <c r="G9619">
        <v>20</v>
      </c>
      <c r="H9619" t="s">
        <v>47</v>
      </c>
      <c r="I9619">
        <v>2008</v>
      </c>
      <c r="J9619" t="s">
        <v>92</v>
      </c>
      <c r="K9619" t="s">
        <v>3850</v>
      </c>
      <c r="L9619">
        <v>334530.35054339899</v>
      </c>
      <c r="M9619" s="10" t="str">
        <f>Data[[#This Row],[schedule]]&amp;" | "&amp;Data[[#This Row],[section]]</f>
        <v>SCHEDULE 18: REPORT ON THE FORECAST TOTAL REVENUE REQUIREMENTS | 18a: Revenue Requirement</v>
      </c>
      <c r="N9619" s="10" t="str">
        <f t="shared" si="152"/>
        <v xml:space="preserve">SCHEDULE 18: REPORT ON THE FORECAST TOTAL REVENUE REQUIREMENTS | 18a: Revenue Requirement | Forecast value of assets employed </v>
      </c>
    </row>
    <row r="9620" spans="1:14" hidden="1">
      <c r="A9620" t="s">
        <v>1</v>
      </c>
      <c r="B9620">
        <v>2007</v>
      </c>
      <c r="C9620" t="s">
        <v>7</v>
      </c>
      <c r="D9620" t="s">
        <v>11</v>
      </c>
      <c r="E9620" t="s">
        <v>81</v>
      </c>
      <c r="F9620" t="s">
        <v>81</v>
      </c>
      <c r="G9620">
        <v>20</v>
      </c>
      <c r="H9620" t="s">
        <v>47</v>
      </c>
      <c r="I9620">
        <v>2009</v>
      </c>
      <c r="J9620" t="s">
        <v>92</v>
      </c>
      <c r="K9620" t="s">
        <v>3851</v>
      </c>
      <c r="L9620">
        <v>366115.69989098498</v>
      </c>
      <c r="M9620" s="10" t="str">
        <f>Data[[#This Row],[schedule]]&amp;" | "&amp;Data[[#This Row],[section]]</f>
        <v>SCHEDULE 18: REPORT ON THE FORECAST TOTAL REVENUE REQUIREMENTS | 18a: Revenue Requirement</v>
      </c>
      <c r="N9620" s="10" t="str">
        <f t="shared" si="152"/>
        <v xml:space="preserve">SCHEDULE 18: REPORT ON THE FORECAST TOTAL REVENUE REQUIREMENTS | 18a: Revenue Requirement | Forecast value of assets employed </v>
      </c>
    </row>
    <row r="9621" spans="1:14" hidden="1">
      <c r="A9621" t="s">
        <v>1</v>
      </c>
      <c r="B9621">
        <v>2007</v>
      </c>
      <c r="C9621" t="s">
        <v>7</v>
      </c>
      <c r="D9621" t="s">
        <v>11</v>
      </c>
      <c r="E9621" t="s">
        <v>81</v>
      </c>
      <c r="F9621" t="s">
        <v>81</v>
      </c>
      <c r="G9621">
        <v>20</v>
      </c>
      <c r="H9621" t="s">
        <v>47</v>
      </c>
      <c r="I9621">
        <v>2010</v>
      </c>
      <c r="J9621" t="s">
        <v>92</v>
      </c>
      <c r="K9621" t="s">
        <v>3852</v>
      </c>
      <c r="L9621">
        <v>378786.44290458341</v>
      </c>
      <c r="M9621" s="10" t="str">
        <f>Data[[#This Row],[schedule]]&amp;" | "&amp;Data[[#This Row],[section]]</f>
        <v>SCHEDULE 18: REPORT ON THE FORECAST TOTAL REVENUE REQUIREMENTS | 18a: Revenue Requirement</v>
      </c>
      <c r="N9621" s="10" t="str">
        <f t="shared" ref="N9621:N9684" si="153">SUBSTITUTE(SUBSTITUTE(SUBSTITUTE(C9621&amp;" | "&amp;D9621&amp;" | "&amp;E9621&amp;" | "&amp;F9621&amp;" | "&amp;H9621," |  |  | "," | ")," |  |  | "," | ")," |  | "," | ")</f>
        <v xml:space="preserve">SCHEDULE 18: REPORT ON THE FORECAST TOTAL REVENUE REQUIREMENTS | 18a: Revenue Requirement | Forecast value of assets employed </v>
      </c>
    </row>
    <row r="9622" spans="1:14" hidden="1">
      <c r="A9622" t="s">
        <v>1</v>
      </c>
      <c r="B9622">
        <v>2007</v>
      </c>
      <c r="C9622" t="s">
        <v>7</v>
      </c>
      <c r="D9622" t="s">
        <v>11</v>
      </c>
      <c r="E9622" t="s">
        <v>81</v>
      </c>
      <c r="F9622" t="s">
        <v>81</v>
      </c>
      <c r="G9622">
        <v>20</v>
      </c>
      <c r="H9622" t="s">
        <v>47</v>
      </c>
      <c r="I9622">
        <v>2011</v>
      </c>
      <c r="J9622" t="s">
        <v>92</v>
      </c>
      <c r="K9622" t="s">
        <v>3853</v>
      </c>
      <c r="L9622">
        <v>376728.2580931827</v>
      </c>
      <c r="M9622" s="10" t="str">
        <f>Data[[#This Row],[schedule]]&amp;" | "&amp;Data[[#This Row],[section]]</f>
        <v>SCHEDULE 18: REPORT ON THE FORECAST TOTAL REVENUE REQUIREMENTS | 18a: Revenue Requirement</v>
      </c>
      <c r="N9622" s="10" t="str">
        <f t="shared" si="153"/>
        <v xml:space="preserve">SCHEDULE 18: REPORT ON THE FORECAST TOTAL REVENUE REQUIREMENTS | 18a: Revenue Requirement | Forecast value of assets employed </v>
      </c>
    </row>
    <row r="9623" spans="1:14" hidden="1">
      <c r="A9623" t="s">
        <v>1</v>
      </c>
      <c r="B9623">
        <v>2007</v>
      </c>
      <c r="C9623" t="s">
        <v>7</v>
      </c>
      <c r="D9623" t="s">
        <v>11</v>
      </c>
      <c r="E9623" t="s">
        <v>81</v>
      </c>
      <c r="F9623" t="s">
        <v>81</v>
      </c>
      <c r="G9623">
        <v>20</v>
      </c>
      <c r="H9623" t="s">
        <v>47</v>
      </c>
      <c r="I9623">
        <v>2012</v>
      </c>
      <c r="J9623" t="s">
        <v>92</v>
      </c>
      <c r="K9623" t="s">
        <v>3854</v>
      </c>
      <c r="L9623">
        <v>409301.24509577348</v>
      </c>
      <c r="M9623" s="10" t="str">
        <f>Data[[#This Row],[schedule]]&amp;" | "&amp;Data[[#This Row],[section]]</f>
        <v>SCHEDULE 18: REPORT ON THE FORECAST TOTAL REVENUE REQUIREMENTS | 18a: Revenue Requirement</v>
      </c>
      <c r="N9623" s="10" t="str">
        <f t="shared" si="153"/>
        <v xml:space="preserve">SCHEDULE 18: REPORT ON THE FORECAST TOTAL REVENUE REQUIREMENTS | 18a: Revenue Requirement | Forecast value of assets employed </v>
      </c>
    </row>
    <row r="9624" spans="1:14" hidden="1">
      <c r="A9624" t="s">
        <v>1</v>
      </c>
      <c r="B9624">
        <v>2007</v>
      </c>
      <c r="C9624" t="s">
        <v>7</v>
      </c>
      <c r="D9624" t="s">
        <v>11</v>
      </c>
      <c r="E9624" t="s">
        <v>81</v>
      </c>
      <c r="F9624" t="s">
        <v>81</v>
      </c>
      <c r="G9624">
        <v>21</v>
      </c>
      <c r="H9624" t="s">
        <v>48</v>
      </c>
      <c r="I9624">
        <v>2008</v>
      </c>
      <c r="J9624" t="s">
        <v>93</v>
      </c>
      <c r="K9624" t="s">
        <v>3855</v>
      </c>
      <c r="L9624">
        <v>9.2999999999999999E-2</v>
      </c>
      <c r="M9624" s="10" t="str">
        <f>Data[[#This Row],[schedule]]&amp;" | "&amp;Data[[#This Row],[section]]</f>
        <v>SCHEDULE 18: REPORT ON THE FORECAST TOTAL REVENUE REQUIREMENTS | 18a: Revenue Requirement</v>
      </c>
      <c r="N9624" s="10" t="str">
        <f t="shared" si="153"/>
        <v>SCHEDULE 18: REPORT ON THE FORECAST TOTAL REVENUE REQUIREMENTS | 18a: Revenue Requirement | Forecast cost of capital</v>
      </c>
    </row>
    <row r="9625" spans="1:14" hidden="1">
      <c r="A9625" t="s">
        <v>1</v>
      </c>
      <c r="B9625">
        <v>2007</v>
      </c>
      <c r="C9625" t="s">
        <v>7</v>
      </c>
      <c r="D9625" t="s">
        <v>11</v>
      </c>
      <c r="E9625" t="s">
        <v>81</v>
      </c>
      <c r="F9625" t="s">
        <v>81</v>
      </c>
      <c r="G9625">
        <v>21</v>
      </c>
      <c r="H9625" t="s">
        <v>48</v>
      </c>
      <c r="I9625">
        <v>2009</v>
      </c>
      <c r="J9625" t="s">
        <v>93</v>
      </c>
      <c r="K9625" t="s">
        <v>3856</v>
      </c>
      <c r="L9625">
        <v>9.5000000000000001E-2</v>
      </c>
      <c r="M9625" s="10" t="str">
        <f>Data[[#This Row],[schedule]]&amp;" | "&amp;Data[[#This Row],[section]]</f>
        <v>SCHEDULE 18: REPORT ON THE FORECAST TOTAL REVENUE REQUIREMENTS | 18a: Revenue Requirement</v>
      </c>
      <c r="N9625" s="10" t="str">
        <f t="shared" si="153"/>
        <v>SCHEDULE 18: REPORT ON THE FORECAST TOTAL REVENUE REQUIREMENTS | 18a: Revenue Requirement | Forecast cost of capital</v>
      </c>
    </row>
    <row r="9626" spans="1:14" hidden="1">
      <c r="A9626" t="s">
        <v>1</v>
      </c>
      <c r="B9626">
        <v>2007</v>
      </c>
      <c r="C9626" t="s">
        <v>7</v>
      </c>
      <c r="D9626" t="s">
        <v>11</v>
      </c>
      <c r="E9626" t="s">
        <v>81</v>
      </c>
      <c r="F9626" t="s">
        <v>81</v>
      </c>
      <c r="G9626">
        <v>21</v>
      </c>
      <c r="H9626" t="s">
        <v>48</v>
      </c>
      <c r="I9626">
        <v>2010</v>
      </c>
      <c r="J9626" t="s">
        <v>93</v>
      </c>
      <c r="K9626" t="s">
        <v>3856</v>
      </c>
      <c r="L9626">
        <v>9.5000000000000001E-2</v>
      </c>
      <c r="M9626" s="10" t="str">
        <f>Data[[#This Row],[schedule]]&amp;" | "&amp;Data[[#This Row],[section]]</f>
        <v>SCHEDULE 18: REPORT ON THE FORECAST TOTAL REVENUE REQUIREMENTS | 18a: Revenue Requirement</v>
      </c>
      <c r="N9626" s="10" t="str">
        <f t="shared" si="153"/>
        <v>SCHEDULE 18: REPORT ON THE FORECAST TOTAL REVENUE REQUIREMENTS | 18a: Revenue Requirement | Forecast cost of capital</v>
      </c>
    </row>
    <row r="9627" spans="1:14" hidden="1">
      <c r="A9627" t="s">
        <v>1</v>
      </c>
      <c r="B9627">
        <v>2007</v>
      </c>
      <c r="C9627" t="s">
        <v>7</v>
      </c>
      <c r="D9627" t="s">
        <v>11</v>
      </c>
      <c r="E9627" t="s">
        <v>81</v>
      </c>
      <c r="F9627" t="s">
        <v>81</v>
      </c>
      <c r="G9627">
        <v>21</v>
      </c>
      <c r="H9627" t="s">
        <v>48</v>
      </c>
      <c r="I9627">
        <v>2011</v>
      </c>
      <c r="J9627" t="s">
        <v>93</v>
      </c>
      <c r="K9627" t="s">
        <v>3856</v>
      </c>
      <c r="L9627">
        <v>9.5000000000000001E-2</v>
      </c>
      <c r="M9627" s="10" t="str">
        <f>Data[[#This Row],[schedule]]&amp;" | "&amp;Data[[#This Row],[section]]</f>
        <v>SCHEDULE 18: REPORT ON THE FORECAST TOTAL REVENUE REQUIREMENTS | 18a: Revenue Requirement</v>
      </c>
      <c r="N9627" s="10" t="str">
        <f t="shared" si="153"/>
        <v>SCHEDULE 18: REPORT ON THE FORECAST TOTAL REVENUE REQUIREMENTS | 18a: Revenue Requirement | Forecast cost of capital</v>
      </c>
    </row>
    <row r="9628" spans="1:14" hidden="1">
      <c r="A9628" t="s">
        <v>1</v>
      </c>
      <c r="B9628">
        <v>2007</v>
      </c>
      <c r="C9628" t="s">
        <v>7</v>
      </c>
      <c r="D9628" t="s">
        <v>11</v>
      </c>
      <c r="E9628" t="s">
        <v>81</v>
      </c>
      <c r="F9628" t="s">
        <v>81</v>
      </c>
      <c r="G9628">
        <v>21</v>
      </c>
      <c r="H9628" t="s">
        <v>48</v>
      </c>
      <c r="I9628">
        <v>2012</v>
      </c>
      <c r="J9628" t="s">
        <v>93</v>
      </c>
      <c r="K9628" t="s">
        <v>3856</v>
      </c>
      <c r="L9628">
        <v>9.5000000000000001E-2</v>
      </c>
      <c r="M9628" s="10" t="str">
        <f>Data[[#This Row],[schedule]]&amp;" | "&amp;Data[[#This Row],[section]]</f>
        <v>SCHEDULE 18: REPORT ON THE FORECAST TOTAL REVENUE REQUIREMENTS | 18a: Revenue Requirement</v>
      </c>
      <c r="N9628" s="10" t="str">
        <f t="shared" si="153"/>
        <v>SCHEDULE 18: REPORT ON THE FORECAST TOTAL REVENUE REQUIREMENTS | 18a: Revenue Requirement | Forecast cost of capital</v>
      </c>
    </row>
    <row r="9629" spans="1:14" hidden="1">
      <c r="A9629" t="s">
        <v>1</v>
      </c>
      <c r="B9629">
        <v>2007</v>
      </c>
      <c r="C9629" t="s">
        <v>7</v>
      </c>
      <c r="D9629" t="s">
        <v>11</v>
      </c>
      <c r="E9629" t="s">
        <v>81</v>
      </c>
      <c r="F9629" t="s">
        <v>81</v>
      </c>
      <c r="G9629">
        <v>22</v>
      </c>
      <c r="H9629" t="s">
        <v>49</v>
      </c>
      <c r="I9629">
        <v>2008</v>
      </c>
      <c r="J9629" t="s">
        <v>92</v>
      </c>
      <c r="K9629" t="s">
        <v>3857</v>
      </c>
      <c r="L9629">
        <v>31111.32260053611</v>
      </c>
      <c r="M9629" s="10" t="str">
        <f>Data[[#This Row],[schedule]]&amp;" | "&amp;Data[[#This Row],[section]]</f>
        <v>SCHEDULE 18: REPORT ON THE FORECAST TOTAL REVENUE REQUIREMENTS | 18a: Revenue Requirement</v>
      </c>
      <c r="N9629" s="10" t="str">
        <f t="shared" si="153"/>
        <v>SCHEDULE 18: REPORT ON THE FORECAST TOTAL REVENUE REQUIREMENTS | 18a: Revenue Requirement | Forecast return on assets employed</v>
      </c>
    </row>
    <row r="9630" spans="1:14" hidden="1">
      <c r="A9630" t="s">
        <v>1</v>
      </c>
      <c r="B9630">
        <v>2007</v>
      </c>
      <c r="C9630" t="s">
        <v>7</v>
      </c>
      <c r="D9630" t="s">
        <v>11</v>
      </c>
      <c r="E9630" t="s">
        <v>81</v>
      </c>
      <c r="F9630" t="s">
        <v>81</v>
      </c>
      <c r="G9630">
        <v>22</v>
      </c>
      <c r="H9630" t="s">
        <v>49</v>
      </c>
      <c r="I9630">
        <v>2009</v>
      </c>
      <c r="J9630" t="s">
        <v>92</v>
      </c>
      <c r="K9630" t="s">
        <v>3858</v>
      </c>
      <c r="L9630">
        <v>34780.99148964358</v>
      </c>
      <c r="M9630" s="10" t="str">
        <f>Data[[#This Row],[schedule]]&amp;" | "&amp;Data[[#This Row],[section]]</f>
        <v>SCHEDULE 18: REPORT ON THE FORECAST TOTAL REVENUE REQUIREMENTS | 18a: Revenue Requirement</v>
      </c>
      <c r="N9630" s="10" t="str">
        <f t="shared" si="153"/>
        <v>SCHEDULE 18: REPORT ON THE FORECAST TOTAL REVENUE REQUIREMENTS | 18a: Revenue Requirement | Forecast return on assets employed</v>
      </c>
    </row>
    <row r="9631" spans="1:14" hidden="1">
      <c r="A9631" t="s">
        <v>1</v>
      </c>
      <c r="B9631">
        <v>2007</v>
      </c>
      <c r="C9631" t="s">
        <v>7</v>
      </c>
      <c r="D9631" t="s">
        <v>11</v>
      </c>
      <c r="E9631" t="s">
        <v>81</v>
      </c>
      <c r="F9631" t="s">
        <v>81</v>
      </c>
      <c r="G9631">
        <v>22</v>
      </c>
      <c r="H9631" t="s">
        <v>49</v>
      </c>
      <c r="I9631">
        <v>2010</v>
      </c>
      <c r="J9631" t="s">
        <v>92</v>
      </c>
      <c r="K9631" t="s">
        <v>3859</v>
      </c>
      <c r="L9631">
        <v>35984.712075935422</v>
      </c>
      <c r="M9631" s="10" t="str">
        <f>Data[[#This Row],[schedule]]&amp;" | "&amp;Data[[#This Row],[section]]</f>
        <v>SCHEDULE 18: REPORT ON THE FORECAST TOTAL REVENUE REQUIREMENTS | 18a: Revenue Requirement</v>
      </c>
      <c r="N9631" s="10" t="str">
        <f t="shared" si="153"/>
        <v>SCHEDULE 18: REPORT ON THE FORECAST TOTAL REVENUE REQUIREMENTS | 18a: Revenue Requirement | Forecast return on assets employed</v>
      </c>
    </row>
    <row r="9632" spans="1:14" hidden="1">
      <c r="A9632" t="s">
        <v>1</v>
      </c>
      <c r="B9632">
        <v>2007</v>
      </c>
      <c r="C9632" t="s">
        <v>7</v>
      </c>
      <c r="D9632" t="s">
        <v>11</v>
      </c>
      <c r="E9632" t="s">
        <v>81</v>
      </c>
      <c r="F9632" t="s">
        <v>81</v>
      </c>
      <c r="G9632">
        <v>22</v>
      </c>
      <c r="H9632" t="s">
        <v>49</v>
      </c>
      <c r="I9632">
        <v>2011</v>
      </c>
      <c r="J9632" t="s">
        <v>92</v>
      </c>
      <c r="K9632" t="s">
        <v>3860</v>
      </c>
      <c r="L9632">
        <v>35789.184518852358</v>
      </c>
      <c r="M9632" s="10" t="str">
        <f>Data[[#This Row],[schedule]]&amp;" | "&amp;Data[[#This Row],[section]]</f>
        <v>SCHEDULE 18: REPORT ON THE FORECAST TOTAL REVENUE REQUIREMENTS | 18a: Revenue Requirement</v>
      </c>
      <c r="N9632" s="10" t="str">
        <f t="shared" si="153"/>
        <v>SCHEDULE 18: REPORT ON THE FORECAST TOTAL REVENUE REQUIREMENTS | 18a: Revenue Requirement | Forecast return on assets employed</v>
      </c>
    </row>
    <row r="9633" spans="1:14" hidden="1">
      <c r="A9633" t="s">
        <v>1</v>
      </c>
      <c r="B9633">
        <v>2007</v>
      </c>
      <c r="C9633" t="s">
        <v>7</v>
      </c>
      <c r="D9633" t="s">
        <v>11</v>
      </c>
      <c r="E9633" t="s">
        <v>81</v>
      </c>
      <c r="F9633" t="s">
        <v>81</v>
      </c>
      <c r="G9633">
        <v>22</v>
      </c>
      <c r="H9633" t="s">
        <v>49</v>
      </c>
      <c r="I9633">
        <v>2012</v>
      </c>
      <c r="J9633" t="s">
        <v>92</v>
      </c>
      <c r="K9633" t="s">
        <v>3861</v>
      </c>
      <c r="L9633">
        <v>38883.618284098477</v>
      </c>
      <c r="M9633" s="10" t="str">
        <f>Data[[#This Row],[schedule]]&amp;" | "&amp;Data[[#This Row],[section]]</f>
        <v>SCHEDULE 18: REPORT ON THE FORECAST TOTAL REVENUE REQUIREMENTS | 18a: Revenue Requirement</v>
      </c>
      <c r="N9633" s="10" t="str">
        <f t="shared" si="153"/>
        <v>SCHEDULE 18: REPORT ON THE FORECAST TOTAL REVENUE REQUIREMENTS | 18a: Revenue Requirement | Forecast return on assets employed</v>
      </c>
    </row>
    <row r="9634" spans="1:14" hidden="1">
      <c r="A9634" t="s">
        <v>1</v>
      </c>
      <c r="B9634">
        <v>2007</v>
      </c>
      <c r="C9634" t="s">
        <v>7</v>
      </c>
      <c r="D9634" t="s">
        <v>11</v>
      </c>
      <c r="E9634" t="s">
        <v>81</v>
      </c>
      <c r="F9634" t="s">
        <v>81</v>
      </c>
      <c r="G9634">
        <v>23</v>
      </c>
      <c r="H9634" t="s">
        <v>50</v>
      </c>
      <c r="I9634">
        <v>2008</v>
      </c>
      <c r="J9634" t="s">
        <v>92</v>
      </c>
      <c r="K9634" t="s">
        <v>1040</v>
      </c>
      <c r="L9634">
        <v>10684.108743882751</v>
      </c>
      <c r="M9634" s="10" t="str">
        <f>Data[[#This Row],[schedule]]&amp;" | "&amp;Data[[#This Row],[section]]</f>
        <v>SCHEDULE 18: REPORT ON THE FORECAST TOTAL REVENUE REQUIREMENTS | 18a: Revenue Requirement</v>
      </c>
      <c r="N9634" s="10" t="str">
        <f t="shared" si="153"/>
        <v xml:space="preserve">SCHEDULE 18: REPORT ON THE FORECAST TOTAL REVENUE REQUIREMENTS | 18a: Revenue Requirement | Forecast operational expenditure </v>
      </c>
    </row>
    <row r="9635" spans="1:14" hidden="1">
      <c r="A9635" t="s">
        <v>1</v>
      </c>
      <c r="B9635">
        <v>2007</v>
      </c>
      <c r="C9635" t="s">
        <v>7</v>
      </c>
      <c r="D9635" t="s">
        <v>11</v>
      </c>
      <c r="E9635" t="s">
        <v>81</v>
      </c>
      <c r="F9635" t="s">
        <v>81</v>
      </c>
      <c r="G9635">
        <v>23</v>
      </c>
      <c r="H9635" t="s">
        <v>50</v>
      </c>
      <c r="I9635">
        <v>2009</v>
      </c>
      <c r="J9635" t="s">
        <v>92</v>
      </c>
      <c r="K9635" t="s">
        <v>1041</v>
      </c>
      <c r="L9635">
        <v>10816.07853901033</v>
      </c>
      <c r="M9635" s="10" t="str">
        <f>Data[[#This Row],[schedule]]&amp;" | "&amp;Data[[#This Row],[section]]</f>
        <v>SCHEDULE 18: REPORT ON THE FORECAST TOTAL REVENUE REQUIREMENTS | 18a: Revenue Requirement</v>
      </c>
      <c r="N9635" s="10" t="str">
        <f t="shared" si="153"/>
        <v xml:space="preserve">SCHEDULE 18: REPORT ON THE FORECAST TOTAL REVENUE REQUIREMENTS | 18a: Revenue Requirement | Forecast operational expenditure </v>
      </c>
    </row>
    <row r="9636" spans="1:14" hidden="1">
      <c r="A9636" t="s">
        <v>1</v>
      </c>
      <c r="B9636">
        <v>2007</v>
      </c>
      <c r="C9636" t="s">
        <v>7</v>
      </c>
      <c r="D9636" t="s">
        <v>11</v>
      </c>
      <c r="E9636" t="s">
        <v>81</v>
      </c>
      <c r="F9636" t="s">
        <v>81</v>
      </c>
      <c r="G9636">
        <v>23</v>
      </c>
      <c r="H9636" t="s">
        <v>50</v>
      </c>
      <c r="I9636">
        <v>2010</v>
      </c>
      <c r="J9636" t="s">
        <v>92</v>
      </c>
      <c r="K9636" t="s">
        <v>1042</v>
      </c>
      <c r="L9636">
        <v>10937.21537155873</v>
      </c>
      <c r="M9636" s="10" t="str">
        <f>Data[[#This Row],[schedule]]&amp;" | "&amp;Data[[#This Row],[section]]</f>
        <v>SCHEDULE 18: REPORT ON THE FORECAST TOTAL REVENUE REQUIREMENTS | 18a: Revenue Requirement</v>
      </c>
      <c r="N9636" s="10" t="str">
        <f t="shared" si="153"/>
        <v xml:space="preserve">SCHEDULE 18: REPORT ON THE FORECAST TOTAL REVENUE REQUIREMENTS | 18a: Revenue Requirement | Forecast operational expenditure </v>
      </c>
    </row>
    <row r="9637" spans="1:14" hidden="1">
      <c r="A9637" t="s">
        <v>1</v>
      </c>
      <c r="B9637">
        <v>2007</v>
      </c>
      <c r="C9637" t="s">
        <v>7</v>
      </c>
      <c r="D9637" t="s">
        <v>11</v>
      </c>
      <c r="E9637" t="s">
        <v>81</v>
      </c>
      <c r="F9637" t="s">
        <v>81</v>
      </c>
      <c r="G9637">
        <v>23</v>
      </c>
      <c r="H9637" t="s">
        <v>50</v>
      </c>
      <c r="I9637">
        <v>2011</v>
      </c>
      <c r="J9637" t="s">
        <v>92</v>
      </c>
      <c r="K9637" t="s">
        <v>1043</v>
      </c>
      <c r="L9637">
        <v>12153.336453047419</v>
      </c>
      <c r="M9637" s="10" t="str">
        <f>Data[[#This Row],[schedule]]&amp;" | "&amp;Data[[#This Row],[section]]</f>
        <v>SCHEDULE 18: REPORT ON THE FORECAST TOTAL REVENUE REQUIREMENTS | 18a: Revenue Requirement</v>
      </c>
      <c r="N9637" s="10" t="str">
        <f t="shared" si="153"/>
        <v xml:space="preserve">SCHEDULE 18: REPORT ON THE FORECAST TOTAL REVENUE REQUIREMENTS | 18a: Revenue Requirement | Forecast operational expenditure </v>
      </c>
    </row>
    <row r="9638" spans="1:14" hidden="1">
      <c r="A9638" t="s">
        <v>1</v>
      </c>
      <c r="B9638">
        <v>2007</v>
      </c>
      <c r="C9638" t="s">
        <v>7</v>
      </c>
      <c r="D9638" t="s">
        <v>11</v>
      </c>
      <c r="E9638" t="s">
        <v>81</v>
      </c>
      <c r="F9638" t="s">
        <v>81</v>
      </c>
      <c r="G9638">
        <v>23</v>
      </c>
      <c r="H9638" t="s">
        <v>50</v>
      </c>
      <c r="I9638">
        <v>2012</v>
      </c>
      <c r="J9638" t="s">
        <v>92</v>
      </c>
      <c r="K9638" t="s">
        <v>1027</v>
      </c>
      <c r="L9638">
        <v>13356.78929379454</v>
      </c>
      <c r="M9638" s="10" t="str">
        <f>Data[[#This Row],[schedule]]&amp;" | "&amp;Data[[#This Row],[section]]</f>
        <v>SCHEDULE 18: REPORT ON THE FORECAST TOTAL REVENUE REQUIREMENTS | 18a: Revenue Requirement</v>
      </c>
      <c r="N9638" s="10" t="str">
        <f t="shared" si="153"/>
        <v xml:space="preserve">SCHEDULE 18: REPORT ON THE FORECAST TOTAL REVENUE REQUIREMENTS | 18a: Revenue Requirement | Forecast operational expenditure </v>
      </c>
    </row>
    <row r="9639" spans="1:14" hidden="1">
      <c r="A9639" t="s">
        <v>1</v>
      </c>
      <c r="B9639">
        <v>2007</v>
      </c>
      <c r="C9639" t="s">
        <v>7</v>
      </c>
      <c r="D9639" t="s">
        <v>11</v>
      </c>
      <c r="E9639" t="s">
        <v>81</v>
      </c>
      <c r="F9639" t="s">
        <v>81</v>
      </c>
      <c r="G9639">
        <v>24</v>
      </c>
      <c r="H9639" t="s">
        <v>51</v>
      </c>
      <c r="I9639">
        <v>2008</v>
      </c>
      <c r="J9639" t="s">
        <v>92</v>
      </c>
      <c r="K9639" t="s">
        <v>3862</v>
      </c>
      <c r="L9639">
        <v>8405.7271688483706</v>
      </c>
      <c r="M9639" s="10" t="str">
        <f>Data[[#This Row],[schedule]]&amp;" | "&amp;Data[[#This Row],[section]]</f>
        <v>SCHEDULE 18: REPORT ON THE FORECAST TOTAL REVENUE REQUIREMENTS | 18a: Revenue Requirement</v>
      </c>
      <c r="N9639" s="10" t="str">
        <f t="shared" si="153"/>
        <v>SCHEDULE 18: REPORT ON THE FORECAST TOTAL REVENUE REQUIREMENTS | 18a: Revenue Requirement | Forecast depreciation</v>
      </c>
    </row>
    <row r="9640" spans="1:14" hidden="1">
      <c r="A9640" t="s">
        <v>1</v>
      </c>
      <c r="B9640">
        <v>2007</v>
      </c>
      <c r="C9640" t="s">
        <v>7</v>
      </c>
      <c r="D9640" t="s">
        <v>11</v>
      </c>
      <c r="E9640" t="s">
        <v>81</v>
      </c>
      <c r="F9640" t="s">
        <v>81</v>
      </c>
      <c r="G9640">
        <v>24</v>
      </c>
      <c r="H9640" t="s">
        <v>51</v>
      </c>
      <c r="I9640">
        <v>2009</v>
      </c>
      <c r="J9640" t="s">
        <v>92</v>
      </c>
      <c r="K9640" t="s">
        <v>3863</v>
      </c>
      <c r="L9640">
        <v>10049.775532127909</v>
      </c>
      <c r="M9640" s="10" t="str">
        <f>Data[[#This Row],[schedule]]&amp;" | "&amp;Data[[#This Row],[section]]</f>
        <v>SCHEDULE 18: REPORT ON THE FORECAST TOTAL REVENUE REQUIREMENTS | 18a: Revenue Requirement</v>
      </c>
      <c r="N9640" s="10" t="str">
        <f t="shared" si="153"/>
        <v>SCHEDULE 18: REPORT ON THE FORECAST TOTAL REVENUE REQUIREMENTS | 18a: Revenue Requirement | Forecast depreciation</v>
      </c>
    </row>
    <row r="9641" spans="1:14" hidden="1">
      <c r="A9641" t="s">
        <v>1</v>
      </c>
      <c r="B9641">
        <v>2007</v>
      </c>
      <c r="C9641" t="s">
        <v>7</v>
      </c>
      <c r="D9641" t="s">
        <v>11</v>
      </c>
      <c r="E9641" t="s">
        <v>81</v>
      </c>
      <c r="F9641" t="s">
        <v>81</v>
      </c>
      <c r="G9641">
        <v>24</v>
      </c>
      <c r="H9641" t="s">
        <v>51</v>
      </c>
      <c r="I9641">
        <v>2010</v>
      </c>
      <c r="J9641" t="s">
        <v>92</v>
      </c>
      <c r="K9641" t="s">
        <v>3864</v>
      </c>
      <c r="L9641">
        <v>10798.11514678303</v>
      </c>
      <c r="M9641" s="10" t="str">
        <f>Data[[#This Row],[schedule]]&amp;" | "&amp;Data[[#This Row],[section]]</f>
        <v>SCHEDULE 18: REPORT ON THE FORECAST TOTAL REVENUE REQUIREMENTS | 18a: Revenue Requirement</v>
      </c>
      <c r="N9641" s="10" t="str">
        <f t="shared" si="153"/>
        <v>SCHEDULE 18: REPORT ON THE FORECAST TOTAL REVENUE REQUIREMENTS | 18a: Revenue Requirement | Forecast depreciation</v>
      </c>
    </row>
    <row r="9642" spans="1:14" hidden="1">
      <c r="A9642" t="s">
        <v>1</v>
      </c>
      <c r="B9642">
        <v>2007</v>
      </c>
      <c r="C9642" t="s">
        <v>7</v>
      </c>
      <c r="D9642" t="s">
        <v>11</v>
      </c>
      <c r="E9642" t="s">
        <v>81</v>
      </c>
      <c r="F9642" t="s">
        <v>81</v>
      </c>
      <c r="G9642">
        <v>24</v>
      </c>
      <c r="H9642" t="s">
        <v>51</v>
      </c>
      <c r="I9642">
        <v>2011</v>
      </c>
      <c r="J9642" t="s">
        <v>92</v>
      </c>
      <c r="K9642" t="s">
        <v>3865</v>
      </c>
      <c r="L9642">
        <v>10664.24927275662</v>
      </c>
      <c r="M9642" s="10" t="str">
        <f>Data[[#This Row],[schedule]]&amp;" | "&amp;Data[[#This Row],[section]]</f>
        <v>SCHEDULE 18: REPORT ON THE FORECAST TOTAL REVENUE REQUIREMENTS | 18a: Revenue Requirement</v>
      </c>
      <c r="N9642" s="10" t="str">
        <f t="shared" si="153"/>
        <v>SCHEDULE 18: REPORT ON THE FORECAST TOTAL REVENUE REQUIREMENTS | 18a: Revenue Requirement | Forecast depreciation</v>
      </c>
    </row>
    <row r="9643" spans="1:14" hidden="1">
      <c r="A9643" t="s">
        <v>1</v>
      </c>
      <c r="B9643">
        <v>2007</v>
      </c>
      <c r="C9643" t="s">
        <v>7</v>
      </c>
      <c r="D9643" t="s">
        <v>11</v>
      </c>
      <c r="E9643" t="s">
        <v>81</v>
      </c>
      <c r="F9643" t="s">
        <v>81</v>
      </c>
      <c r="G9643">
        <v>24</v>
      </c>
      <c r="H9643" t="s">
        <v>51</v>
      </c>
      <c r="I9643">
        <v>2012</v>
      </c>
      <c r="J9643" t="s">
        <v>92</v>
      </c>
      <c r="K9643" t="s">
        <v>3866</v>
      </c>
      <c r="L9643">
        <v>10835.182825422749</v>
      </c>
      <c r="M9643" s="10" t="str">
        <f>Data[[#This Row],[schedule]]&amp;" | "&amp;Data[[#This Row],[section]]</f>
        <v>SCHEDULE 18: REPORT ON THE FORECAST TOTAL REVENUE REQUIREMENTS | 18a: Revenue Requirement</v>
      </c>
      <c r="N9643" s="10" t="str">
        <f t="shared" si="153"/>
        <v>SCHEDULE 18: REPORT ON THE FORECAST TOTAL REVENUE REQUIREMENTS | 18a: Revenue Requirement | Forecast depreciation</v>
      </c>
    </row>
    <row r="9644" spans="1:14" hidden="1">
      <c r="A9644" t="s">
        <v>1</v>
      </c>
      <c r="B9644">
        <v>2007</v>
      </c>
      <c r="C9644" t="s">
        <v>7</v>
      </c>
      <c r="D9644" t="s">
        <v>11</v>
      </c>
      <c r="E9644" t="s">
        <v>81</v>
      </c>
      <c r="F9644" t="s">
        <v>81</v>
      </c>
      <c r="G9644">
        <v>25</v>
      </c>
      <c r="H9644" t="s">
        <v>52</v>
      </c>
      <c r="I9644">
        <v>2008</v>
      </c>
      <c r="J9644" t="s">
        <v>92</v>
      </c>
      <c r="K9644" t="s">
        <v>3867</v>
      </c>
      <c r="L9644">
        <v>10134</v>
      </c>
      <c r="M9644" s="10" t="str">
        <f>Data[[#This Row],[schedule]]&amp;" | "&amp;Data[[#This Row],[section]]</f>
        <v>SCHEDULE 18: REPORT ON THE FORECAST TOTAL REVENUE REQUIREMENTS | 18a: Revenue Requirement</v>
      </c>
      <c r="N9644" s="10" t="str">
        <f t="shared" si="153"/>
        <v>SCHEDULE 18: REPORT ON THE FORECAST TOTAL REVENUE REQUIREMENTS | 18a: Revenue Requirement | Forecast tax</v>
      </c>
    </row>
    <row r="9645" spans="1:14" hidden="1">
      <c r="A9645" t="s">
        <v>1</v>
      </c>
      <c r="B9645">
        <v>2007</v>
      </c>
      <c r="C9645" t="s">
        <v>7</v>
      </c>
      <c r="D9645" t="s">
        <v>11</v>
      </c>
      <c r="E9645" t="s">
        <v>81</v>
      </c>
      <c r="F9645" t="s">
        <v>81</v>
      </c>
      <c r="G9645">
        <v>25</v>
      </c>
      <c r="H9645" t="s">
        <v>52</v>
      </c>
      <c r="I9645">
        <v>2009</v>
      </c>
      <c r="J9645" t="s">
        <v>92</v>
      </c>
      <c r="K9645" t="s">
        <v>3868</v>
      </c>
      <c r="L9645">
        <v>8838</v>
      </c>
      <c r="M9645" s="10" t="str">
        <f>Data[[#This Row],[schedule]]&amp;" | "&amp;Data[[#This Row],[section]]</f>
        <v>SCHEDULE 18: REPORT ON THE FORECAST TOTAL REVENUE REQUIREMENTS | 18a: Revenue Requirement</v>
      </c>
      <c r="N9645" s="10" t="str">
        <f t="shared" si="153"/>
        <v>SCHEDULE 18: REPORT ON THE FORECAST TOTAL REVENUE REQUIREMENTS | 18a: Revenue Requirement | Forecast tax</v>
      </c>
    </row>
    <row r="9646" spans="1:14" hidden="1">
      <c r="A9646" t="s">
        <v>1</v>
      </c>
      <c r="B9646">
        <v>2007</v>
      </c>
      <c r="C9646" t="s">
        <v>7</v>
      </c>
      <c r="D9646" t="s">
        <v>11</v>
      </c>
      <c r="E9646" t="s">
        <v>81</v>
      </c>
      <c r="F9646" t="s">
        <v>81</v>
      </c>
      <c r="G9646">
        <v>25</v>
      </c>
      <c r="H9646" t="s">
        <v>52</v>
      </c>
      <c r="I9646">
        <v>2010</v>
      </c>
      <c r="J9646" t="s">
        <v>92</v>
      </c>
      <c r="K9646" t="s">
        <v>3869</v>
      </c>
      <c r="L9646">
        <v>9203</v>
      </c>
      <c r="M9646" s="10" t="str">
        <f>Data[[#This Row],[schedule]]&amp;" | "&amp;Data[[#This Row],[section]]</f>
        <v>SCHEDULE 18: REPORT ON THE FORECAST TOTAL REVENUE REQUIREMENTS | 18a: Revenue Requirement</v>
      </c>
      <c r="N9646" s="10" t="str">
        <f t="shared" si="153"/>
        <v>SCHEDULE 18: REPORT ON THE FORECAST TOTAL REVENUE REQUIREMENTS | 18a: Revenue Requirement | Forecast tax</v>
      </c>
    </row>
    <row r="9647" spans="1:14" hidden="1">
      <c r="A9647" t="s">
        <v>1</v>
      </c>
      <c r="B9647">
        <v>2007</v>
      </c>
      <c r="C9647" t="s">
        <v>7</v>
      </c>
      <c r="D9647" t="s">
        <v>11</v>
      </c>
      <c r="E9647" t="s">
        <v>81</v>
      </c>
      <c r="F9647" t="s">
        <v>81</v>
      </c>
      <c r="G9647">
        <v>25</v>
      </c>
      <c r="H9647" t="s">
        <v>52</v>
      </c>
      <c r="I9647">
        <v>2011</v>
      </c>
      <c r="J9647" t="s">
        <v>92</v>
      </c>
      <c r="K9647" t="s">
        <v>3870</v>
      </c>
      <c r="L9647">
        <v>9909</v>
      </c>
      <c r="M9647" s="10" t="str">
        <f>Data[[#This Row],[schedule]]&amp;" | "&amp;Data[[#This Row],[section]]</f>
        <v>SCHEDULE 18: REPORT ON THE FORECAST TOTAL REVENUE REQUIREMENTS | 18a: Revenue Requirement</v>
      </c>
      <c r="N9647" s="10" t="str">
        <f t="shared" si="153"/>
        <v>SCHEDULE 18: REPORT ON THE FORECAST TOTAL REVENUE REQUIREMENTS | 18a: Revenue Requirement | Forecast tax</v>
      </c>
    </row>
    <row r="9648" spans="1:14" hidden="1">
      <c r="A9648" t="s">
        <v>1</v>
      </c>
      <c r="B9648">
        <v>2007</v>
      </c>
      <c r="C9648" t="s">
        <v>7</v>
      </c>
      <c r="D9648" t="s">
        <v>11</v>
      </c>
      <c r="E9648" t="s">
        <v>81</v>
      </c>
      <c r="F9648" t="s">
        <v>81</v>
      </c>
      <c r="G9648">
        <v>25</v>
      </c>
      <c r="H9648" t="s">
        <v>52</v>
      </c>
      <c r="I9648">
        <v>2012</v>
      </c>
      <c r="J9648" t="s">
        <v>92</v>
      </c>
      <c r="K9648" t="s">
        <v>3871</v>
      </c>
      <c r="L9648">
        <v>10729</v>
      </c>
      <c r="M9648" s="10" t="str">
        <f>Data[[#This Row],[schedule]]&amp;" | "&amp;Data[[#This Row],[section]]</f>
        <v>SCHEDULE 18: REPORT ON THE FORECAST TOTAL REVENUE REQUIREMENTS | 18a: Revenue Requirement</v>
      </c>
      <c r="N9648" s="10" t="str">
        <f t="shared" si="153"/>
        <v>SCHEDULE 18: REPORT ON THE FORECAST TOTAL REVENUE REQUIREMENTS | 18a: Revenue Requirement | Forecast tax</v>
      </c>
    </row>
    <row r="9649" spans="1:14" hidden="1">
      <c r="A9649" t="s">
        <v>1</v>
      </c>
      <c r="B9649">
        <v>2007</v>
      </c>
      <c r="C9649" t="s">
        <v>7</v>
      </c>
      <c r="D9649" t="s">
        <v>11</v>
      </c>
      <c r="E9649" t="s">
        <v>81</v>
      </c>
      <c r="F9649" t="s">
        <v>81</v>
      </c>
      <c r="G9649">
        <v>26</v>
      </c>
      <c r="H9649" t="s">
        <v>53</v>
      </c>
      <c r="I9649">
        <v>2008</v>
      </c>
      <c r="J9649" t="s">
        <v>92</v>
      </c>
      <c r="K9649" t="s">
        <v>458</v>
      </c>
      <c r="L9649">
        <v>0</v>
      </c>
      <c r="M9649" s="10" t="str">
        <f>Data[[#This Row],[schedule]]&amp;" | "&amp;Data[[#This Row],[section]]</f>
        <v>SCHEDULE 18: REPORT ON THE FORECAST TOTAL REVENUE REQUIREMENTS | 18a: Revenue Requirement</v>
      </c>
      <c r="N9649" s="10" t="str">
        <f t="shared" si="153"/>
        <v>SCHEDULE 18: REPORT ON THE FORECAST TOTAL REVENUE REQUIREMENTS | 18a: Revenue Requirement | Forecast revaluations</v>
      </c>
    </row>
    <row r="9650" spans="1:14" hidden="1">
      <c r="A9650" t="s">
        <v>1</v>
      </c>
      <c r="B9650">
        <v>2007</v>
      </c>
      <c r="C9650" t="s">
        <v>7</v>
      </c>
      <c r="D9650" t="s">
        <v>11</v>
      </c>
      <c r="E9650" t="s">
        <v>81</v>
      </c>
      <c r="F9650" t="s">
        <v>81</v>
      </c>
      <c r="G9650">
        <v>26</v>
      </c>
      <c r="H9650" t="s">
        <v>53</v>
      </c>
      <c r="I9650">
        <v>2009</v>
      </c>
      <c r="J9650" t="s">
        <v>92</v>
      </c>
      <c r="K9650" t="s">
        <v>458</v>
      </c>
      <c r="L9650">
        <v>0</v>
      </c>
      <c r="M9650" s="10" t="str">
        <f>Data[[#This Row],[schedule]]&amp;" | "&amp;Data[[#This Row],[section]]</f>
        <v>SCHEDULE 18: REPORT ON THE FORECAST TOTAL REVENUE REQUIREMENTS | 18a: Revenue Requirement</v>
      </c>
      <c r="N9650" s="10" t="str">
        <f t="shared" si="153"/>
        <v>SCHEDULE 18: REPORT ON THE FORECAST TOTAL REVENUE REQUIREMENTS | 18a: Revenue Requirement | Forecast revaluations</v>
      </c>
    </row>
    <row r="9651" spans="1:14" hidden="1">
      <c r="A9651" t="s">
        <v>1</v>
      </c>
      <c r="B9651">
        <v>2007</v>
      </c>
      <c r="C9651" t="s">
        <v>7</v>
      </c>
      <c r="D9651" t="s">
        <v>11</v>
      </c>
      <c r="E9651" t="s">
        <v>81</v>
      </c>
      <c r="F9651" t="s">
        <v>81</v>
      </c>
      <c r="G9651">
        <v>26</v>
      </c>
      <c r="H9651" t="s">
        <v>53</v>
      </c>
      <c r="I9651">
        <v>2010</v>
      </c>
      <c r="J9651" t="s">
        <v>92</v>
      </c>
      <c r="K9651" t="s">
        <v>458</v>
      </c>
      <c r="L9651">
        <v>0</v>
      </c>
      <c r="M9651" s="10" t="str">
        <f>Data[[#This Row],[schedule]]&amp;" | "&amp;Data[[#This Row],[section]]</f>
        <v>SCHEDULE 18: REPORT ON THE FORECAST TOTAL REVENUE REQUIREMENTS | 18a: Revenue Requirement</v>
      </c>
      <c r="N9651" s="10" t="str">
        <f t="shared" si="153"/>
        <v>SCHEDULE 18: REPORT ON THE FORECAST TOTAL REVENUE REQUIREMENTS | 18a: Revenue Requirement | Forecast revaluations</v>
      </c>
    </row>
    <row r="9652" spans="1:14" hidden="1">
      <c r="A9652" t="s">
        <v>1</v>
      </c>
      <c r="B9652">
        <v>2007</v>
      </c>
      <c r="C9652" t="s">
        <v>7</v>
      </c>
      <c r="D9652" t="s">
        <v>11</v>
      </c>
      <c r="E9652" t="s">
        <v>81</v>
      </c>
      <c r="F9652" t="s">
        <v>81</v>
      </c>
      <c r="G9652">
        <v>26</v>
      </c>
      <c r="H9652" t="s">
        <v>53</v>
      </c>
      <c r="I9652">
        <v>2011</v>
      </c>
      <c r="J9652" t="s">
        <v>92</v>
      </c>
      <c r="K9652" t="s">
        <v>458</v>
      </c>
      <c r="L9652">
        <v>0</v>
      </c>
      <c r="M9652" s="10" t="str">
        <f>Data[[#This Row],[schedule]]&amp;" | "&amp;Data[[#This Row],[section]]</f>
        <v>SCHEDULE 18: REPORT ON THE FORECAST TOTAL REVENUE REQUIREMENTS | 18a: Revenue Requirement</v>
      </c>
      <c r="N9652" s="10" t="str">
        <f t="shared" si="153"/>
        <v>SCHEDULE 18: REPORT ON THE FORECAST TOTAL REVENUE REQUIREMENTS | 18a: Revenue Requirement | Forecast revaluations</v>
      </c>
    </row>
    <row r="9653" spans="1:14" hidden="1">
      <c r="A9653" t="s">
        <v>1</v>
      </c>
      <c r="B9653">
        <v>2007</v>
      </c>
      <c r="C9653" t="s">
        <v>7</v>
      </c>
      <c r="D9653" t="s">
        <v>11</v>
      </c>
      <c r="E9653" t="s">
        <v>81</v>
      </c>
      <c r="F9653" t="s">
        <v>81</v>
      </c>
      <c r="G9653">
        <v>26</v>
      </c>
      <c r="H9653" t="s">
        <v>53</v>
      </c>
      <c r="I9653">
        <v>2012</v>
      </c>
      <c r="J9653" t="s">
        <v>92</v>
      </c>
      <c r="K9653" t="s">
        <v>3872</v>
      </c>
      <c r="L9653">
        <v>-77036.454736616724</v>
      </c>
      <c r="M9653" s="10" t="str">
        <f>Data[[#This Row],[schedule]]&amp;" | "&amp;Data[[#This Row],[section]]</f>
        <v>SCHEDULE 18: REPORT ON THE FORECAST TOTAL REVENUE REQUIREMENTS | 18a: Revenue Requirement</v>
      </c>
      <c r="N9653" s="10" t="str">
        <f t="shared" si="153"/>
        <v>SCHEDULE 18: REPORT ON THE FORECAST TOTAL REVENUE REQUIREMENTS | 18a: Revenue Requirement | Forecast revaluations</v>
      </c>
    </row>
    <row r="9654" spans="1:14" hidden="1">
      <c r="A9654" t="s">
        <v>1</v>
      </c>
      <c r="B9654">
        <v>2007</v>
      </c>
      <c r="C9654" t="s">
        <v>7</v>
      </c>
      <c r="D9654" t="s">
        <v>11</v>
      </c>
      <c r="E9654" t="s">
        <v>81</v>
      </c>
      <c r="F9654" t="s">
        <v>81</v>
      </c>
      <c r="G9654">
        <v>27</v>
      </c>
      <c r="H9654" t="s">
        <v>54</v>
      </c>
      <c r="I9654">
        <v>2008</v>
      </c>
      <c r="J9654" t="s">
        <v>92</v>
      </c>
      <c r="K9654" t="s">
        <v>3873</v>
      </c>
      <c r="L9654">
        <v>3627.5893599530518</v>
      </c>
      <c r="M9654" s="10" t="str">
        <f>Data[[#This Row],[schedule]]&amp;" | "&amp;Data[[#This Row],[section]]</f>
        <v>SCHEDULE 18: REPORT ON THE FORECAST TOTAL REVENUE REQUIREMENTS | 18a: Revenue Requirement</v>
      </c>
      <c r="N9654" s="10" t="str">
        <f t="shared" si="153"/>
        <v>SCHEDULE 18: REPORT ON THE FORECAST TOTAL REVENUE REQUIREMENTS | 18a: Revenue Requirement | Forecast other income</v>
      </c>
    </row>
    <row r="9655" spans="1:14" hidden="1">
      <c r="A9655" t="s">
        <v>1</v>
      </c>
      <c r="B9655">
        <v>2007</v>
      </c>
      <c r="C9655" t="s">
        <v>7</v>
      </c>
      <c r="D9655" t="s">
        <v>11</v>
      </c>
      <c r="E9655" t="s">
        <v>81</v>
      </c>
      <c r="F9655" t="s">
        <v>81</v>
      </c>
      <c r="G9655">
        <v>27</v>
      </c>
      <c r="H9655" t="s">
        <v>54</v>
      </c>
      <c r="I9655">
        <v>2009</v>
      </c>
      <c r="J9655" t="s">
        <v>92</v>
      </c>
      <c r="K9655" t="s">
        <v>3874</v>
      </c>
      <c r="L9655">
        <v>3954.444342015167</v>
      </c>
      <c r="M9655" s="10" t="str">
        <f>Data[[#This Row],[schedule]]&amp;" | "&amp;Data[[#This Row],[section]]</f>
        <v>SCHEDULE 18: REPORT ON THE FORECAST TOTAL REVENUE REQUIREMENTS | 18a: Revenue Requirement</v>
      </c>
      <c r="N9655" s="10" t="str">
        <f t="shared" si="153"/>
        <v>SCHEDULE 18: REPORT ON THE FORECAST TOTAL REVENUE REQUIREMENTS | 18a: Revenue Requirement | Forecast other income</v>
      </c>
    </row>
    <row r="9656" spans="1:14" hidden="1">
      <c r="A9656" t="s">
        <v>1</v>
      </c>
      <c r="B9656">
        <v>2007</v>
      </c>
      <c r="C9656" t="s">
        <v>7</v>
      </c>
      <c r="D9656" t="s">
        <v>11</v>
      </c>
      <c r="E9656" t="s">
        <v>81</v>
      </c>
      <c r="F9656" t="s">
        <v>81</v>
      </c>
      <c r="G9656">
        <v>27</v>
      </c>
      <c r="H9656" t="s">
        <v>54</v>
      </c>
      <c r="I9656">
        <v>2010</v>
      </c>
      <c r="J9656" t="s">
        <v>92</v>
      </c>
      <c r="K9656" t="s">
        <v>3875</v>
      </c>
      <c r="L9656">
        <v>4293.8586331787701</v>
      </c>
      <c r="M9656" s="10" t="str">
        <f>Data[[#This Row],[schedule]]&amp;" | "&amp;Data[[#This Row],[section]]</f>
        <v>SCHEDULE 18: REPORT ON THE FORECAST TOTAL REVENUE REQUIREMENTS | 18a: Revenue Requirement</v>
      </c>
      <c r="N9656" s="10" t="str">
        <f t="shared" si="153"/>
        <v>SCHEDULE 18: REPORT ON THE FORECAST TOTAL REVENUE REQUIREMENTS | 18a: Revenue Requirement | Forecast other income</v>
      </c>
    </row>
    <row r="9657" spans="1:14" hidden="1">
      <c r="A9657" t="s">
        <v>1</v>
      </c>
      <c r="B9657">
        <v>2007</v>
      </c>
      <c r="C9657" t="s">
        <v>7</v>
      </c>
      <c r="D9657" t="s">
        <v>11</v>
      </c>
      <c r="E9657" t="s">
        <v>81</v>
      </c>
      <c r="F9657" t="s">
        <v>81</v>
      </c>
      <c r="G9657">
        <v>27</v>
      </c>
      <c r="H9657" t="s">
        <v>54</v>
      </c>
      <c r="I9657">
        <v>2011</v>
      </c>
      <c r="J9657" t="s">
        <v>92</v>
      </c>
      <c r="K9657" t="s">
        <v>3876</v>
      </c>
      <c r="L9657">
        <v>4646.512407037877</v>
      </c>
      <c r="M9657" s="10" t="str">
        <f>Data[[#This Row],[schedule]]&amp;" | "&amp;Data[[#This Row],[section]]</f>
        <v>SCHEDULE 18: REPORT ON THE FORECAST TOTAL REVENUE REQUIREMENTS | 18a: Revenue Requirement</v>
      </c>
      <c r="N9657" s="10" t="str">
        <f t="shared" si="153"/>
        <v>SCHEDULE 18: REPORT ON THE FORECAST TOTAL REVENUE REQUIREMENTS | 18a: Revenue Requirement | Forecast other income</v>
      </c>
    </row>
    <row r="9658" spans="1:14" hidden="1">
      <c r="A9658" t="s">
        <v>1</v>
      </c>
      <c r="B9658">
        <v>2007</v>
      </c>
      <c r="C9658" t="s">
        <v>7</v>
      </c>
      <c r="D9658" t="s">
        <v>11</v>
      </c>
      <c r="E9658" t="s">
        <v>81</v>
      </c>
      <c r="F9658" t="s">
        <v>81</v>
      </c>
      <c r="G9658">
        <v>27</v>
      </c>
      <c r="H9658" t="s">
        <v>54</v>
      </c>
      <c r="I9658">
        <v>2012</v>
      </c>
      <c r="J9658" t="s">
        <v>92</v>
      </c>
      <c r="K9658" t="s">
        <v>3877</v>
      </c>
      <c r="L9658">
        <v>5012.8372130224861</v>
      </c>
      <c r="M9658" s="10" t="str">
        <f>Data[[#This Row],[schedule]]&amp;" | "&amp;Data[[#This Row],[section]]</f>
        <v>SCHEDULE 18: REPORT ON THE FORECAST TOTAL REVENUE REQUIREMENTS | 18a: Revenue Requirement</v>
      </c>
      <c r="N9658" s="10" t="str">
        <f t="shared" si="153"/>
        <v>SCHEDULE 18: REPORT ON THE FORECAST TOTAL REVENUE REQUIREMENTS | 18a: Revenue Requirement | Forecast other income</v>
      </c>
    </row>
    <row r="9659" spans="1:14" hidden="1">
      <c r="A9659" t="s">
        <v>1</v>
      </c>
      <c r="B9659">
        <v>2007</v>
      </c>
      <c r="C9659" t="s">
        <v>7</v>
      </c>
      <c r="D9659" t="s">
        <v>11</v>
      </c>
      <c r="E9659" t="s">
        <v>81</v>
      </c>
      <c r="F9659" t="s">
        <v>81</v>
      </c>
      <c r="G9659">
        <v>28</v>
      </c>
      <c r="H9659" t="s">
        <v>55</v>
      </c>
      <c r="I9659">
        <v>2008</v>
      </c>
      <c r="J9659" t="s">
        <v>92</v>
      </c>
      <c r="K9659" t="s">
        <v>3878</v>
      </c>
      <c r="L9659">
        <v>-12870</v>
      </c>
      <c r="M9659" s="10" t="str">
        <f>Data[[#This Row],[schedule]]&amp;" | "&amp;Data[[#This Row],[section]]</f>
        <v>SCHEDULE 18: REPORT ON THE FORECAST TOTAL REVENUE REQUIREMENTS | 18a: Revenue Requirement</v>
      </c>
      <c r="N9659" s="10" t="str">
        <f t="shared" si="153"/>
        <v>SCHEDULE 18: REPORT ON THE FORECAST TOTAL REVENUE REQUIREMENTS | 18a: Revenue Requirement | Other factors</v>
      </c>
    </row>
    <row r="9660" spans="1:14" hidden="1">
      <c r="A9660" t="s">
        <v>1</v>
      </c>
      <c r="B9660">
        <v>2007</v>
      </c>
      <c r="C9660" t="s">
        <v>7</v>
      </c>
      <c r="D9660" t="s">
        <v>11</v>
      </c>
      <c r="E9660" t="s">
        <v>81</v>
      </c>
      <c r="F9660" t="s">
        <v>81</v>
      </c>
      <c r="G9660">
        <v>28</v>
      </c>
      <c r="H9660" t="s">
        <v>55</v>
      </c>
      <c r="I9660">
        <v>2009</v>
      </c>
      <c r="J9660" t="s">
        <v>92</v>
      </c>
      <c r="K9660" t="s">
        <v>3879</v>
      </c>
      <c r="L9660">
        <v>-14426</v>
      </c>
      <c r="M9660" s="10" t="str">
        <f>Data[[#This Row],[schedule]]&amp;" | "&amp;Data[[#This Row],[section]]</f>
        <v>SCHEDULE 18: REPORT ON THE FORECAST TOTAL REVENUE REQUIREMENTS | 18a: Revenue Requirement</v>
      </c>
      <c r="N9660" s="10" t="str">
        <f t="shared" si="153"/>
        <v>SCHEDULE 18: REPORT ON THE FORECAST TOTAL REVENUE REQUIREMENTS | 18a: Revenue Requirement | Other factors</v>
      </c>
    </row>
    <row r="9661" spans="1:14" hidden="1">
      <c r="A9661" t="s">
        <v>1</v>
      </c>
      <c r="B9661">
        <v>2007</v>
      </c>
      <c r="C9661" t="s">
        <v>7</v>
      </c>
      <c r="D9661" t="s">
        <v>11</v>
      </c>
      <c r="E9661" t="s">
        <v>81</v>
      </c>
      <c r="F9661" t="s">
        <v>81</v>
      </c>
      <c r="G9661">
        <v>28</v>
      </c>
      <c r="H9661" t="s">
        <v>55</v>
      </c>
      <c r="I9661">
        <v>2010</v>
      </c>
      <c r="J9661" t="s">
        <v>92</v>
      </c>
      <c r="K9661" t="s">
        <v>3880</v>
      </c>
      <c r="L9661">
        <v>-14419</v>
      </c>
      <c r="M9661" s="10" t="str">
        <f>Data[[#This Row],[schedule]]&amp;" | "&amp;Data[[#This Row],[section]]</f>
        <v>SCHEDULE 18: REPORT ON THE FORECAST TOTAL REVENUE REQUIREMENTS | 18a: Revenue Requirement</v>
      </c>
      <c r="N9661" s="10" t="str">
        <f t="shared" si="153"/>
        <v>SCHEDULE 18: REPORT ON THE FORECAST TOTAL REVENUE REQUIREMENTS | 18a: Revenue Requirement | Other factors</v>
      </c>
    </row>
    <row r="9662" spans="1:14" hidden="1">
      <c r="A9662" t="s">
        <v>1</v>
      </c>
      <c r="B9662">
        <v>2007</v>
      </c>
      <c r="C9662" t="s">
        <v>7</v>
      </c>
      <c r="D9662" t="s">
        <v>11</v>
      </c>
      <c r="E9662" t="s">
        <v>81</v>
      </c>
      <c r="F9662" t="s">
        <v>81</v>
      </c>
      <c r="G9662">
        <v>28</v>
      </c>
      <c r="H9662" t="s">
        <v>55</v>
      </c>
      <c r="I9662">
        <v>2011</v>
      </c>
      <c r="J9662" t="s">
        <v>92</v>
      </c>
      <c r="K9662" t="s">
        <v>3881</v>
      </c>
      <c r="L9662">
        <v>-12762</v>
      </c>
      <c r="M9662" s="10" t="str">
        <f>Data[[#This Row],[schedule]]&amp;" | "&amp;Data[[#This Row],[section]]</f>
        <v>SCHEDULE 18: REPORT ON THE FORECAST TOTAL REVENUE REQUIREMENTS | 18a: Revenue Requirement</v>
      </c>
      <c r="N9662" s="10" t="str">
        <f t="shared" si="153"/>
        <v>SCHEDULE 18: REPORT ON THE FORECAST TOTAL REVENUE REQUIREMENTS | 18a: Revenue Requirement | Other factors</v>
      </c>
    </row>
    <row r="9663" spans="1:14" hidden="1">
      <c r="A9663" t="s">
        <v>1</v>
      </c>
      <c r="B9663">
        <v>2007</v>
      </c>
      <c r="C9663" t="s">
        <v>7</v>
      </c>
      <c r="D9663" t="s">
        <v>11</v>
      </c>
      <c r="E9663" t="s">
        <v>81</v>
      </c>
      <c r="F9663" t="s">
        <v>81</v>
      </c>
      <c r="G9663">
        <v>28</v>
      </c>
      <c r="H9663" t="s">
        <v>55</v>
      </c>
      <c r="I9663">
        <v>2012</v>
      </c>
      <c r="J9663" t="s">
        <v>92</v>
      </c>
      <c r="K9663" t="s">
        <v>3882</v>
      </c>
      <c r="L9663">
        <v>62429</v>
      </c>
      <c r="M9663" s="10" t="str">
        <f>Data[[#This Row],[schedule]]&amp;" | "&amp;Data[[#This Row],[section]]</f>
        <v>SCHEDULE 18: REPORT ON THE FORECAST TOTAL REVENUE REQUIREMENTS | 18a: Revenue Requirement</v>
      </c>
      <c r="N9663" s="10" t="str">
        <f t="shared" si="153"/>
        <v>SCHEDULE 18: REPORT ON THE FORECAST TOTAL REVENUE REQUIREMENTS | 18a: Revenue Requirement | Other factors</v>
      </c>
    </row>
    <row r="9664" spans="1:14" hidden="1">
      <c r="A9664" t="s">
        <v>1</v>
      </c>
      <c r="B9664">
        <v>2007</v>
      </c>
      <c r="C9664" t="s">
        <v>7</v>
      </c>
      <c r="D9664" t="s">
        <v>11</v>
      </c>
      <c r="E9664" t="s">
        <v>81</v>
      </c>
      <c r="F9664" t="s">
        <v>81</v>
      </c>
      <c r="G9664">
        <v>29</v>
      </c>
      <c r="H9664" t="s">
        <v>56</v>
      </c>
      <c r="I9664">
        <v>2008</v>
      </c>
      <c r="J9664" t="s">
        <v>92</v>
      </c>
      <c r="K9664" t="s">
        <v>3883</v>
      </c>
      <c r="L9664">
        <v>43837.56915331418</v>
      </c>
      <c r="M9664" s="10" t="str">
        <f>Data[[#This Row],[schedule]]&amp;" | "&amp;Data[[#This Row],[section]]</f>
        <v>SCHEDULE 18: REPORT ON THE FORECAST TOTAL REVENUE REQUIREMENTS | 18a: Revenue Requirement</v>
      </c>
      <c r="N9664" s="10" t="str">
        <f t="shared" si="153"/>
        <v>SCHEDULE 18: REPORT ON THE FORECAST TOTAL REVENUE REQUIREMENTS | 18a: Revenue Requirement | Forecast total revenue requirement</v>
      </c>
    </row>
    <row r="9665" spans="1:14" hidden="1">
      <c r="A9665" t="s">
        <v>1</v>
      </c>
      <c r="B9665">
        <v>2007</v>
      </c>
      <c r="C9665" t="s">
        <v>7</v>
      </c>
      <c r="D9665" t="s">
        <v>11</v>
      </c>
      <c r="E9665" t="s">
        <v>81</v>
      </c>
      <c r="F9665" t="s">
        <v>81</v>
      </c>
      <c r="G9665">
        <v>29</v>
      </c>
      <c r="H9665" t="s">
        <v>56</v>
      </c>
      <c r="I9665">
        <v>2009</v>
      </c>
      <c r="J9665" t="s">
        <v>92</v>
      </c>
      <c r="K9665" t="s">
        <v>3884</v>
      </c>
      <c r="L9665">
        <v>46104.401218766652</v>
      </c>
      <c r="M9665" s="10" t="str">
        <f>Data[[#This Row],[schedule]]&amp;" | "&amp;Data[[#This Row],[section]]</f>
        <v>SCHEDULE 18: REPORT ON THE FORECAST TOTAL REVENUE REQUIREMENTS | 18a: Revenue Requirement</v>
      </c>
      <c r="N9665" s="10" t="str">
        <f t="shared" si="153"/>
        <v>SCHEDULE 18: REPORT ON THE FORECAST TOTAL REVENUE REQUIREMENTS | 18a: Revenue Requirement | Forecast total revenue requirement</v>
      </c>
    </row>
    <row r="9666" spans="1:14" hidden="1">
      <c r="A9666" t="s">
        <v>1</v>
      </c>
      <c r="B9666">
        <v>2007</v>
      </c>
      <c r="C9666" t="s">
        <v>7</v>
      </c>
      <c r="D9666" t="s">
        <v>11</v>
      </c>
      <c r="E9666" t="s">
        <v>81</v>
      </c>
      <c r="F9666" t="s">
        <v>81</v>
      </c>
      <c r="G9666">
        <v>29</v>
      </c>
      <c r="H9666" t="s">
        <v>56</v>
      </c>
      <c r="I9666">
        <v>2010</v>
      </c>
      <c r="J9666" t="s">
        <v>92</v>
      </c>
      <c r="K9666" t="s">
        <v>3885</v>
      </c>
      <c r="L9666">
        <v>48210.183961098417</v>
      </c>
      <c r="M9666" s="10" t="str">
        <f>Data[[#This Row],[schedule]]&amp;" | "&amp;Data[[#This Row],[section]]</f>
        <v>SCHEDULE 18: REPORT ON THE FORECAST TOTAL REVENUE REQUIREMENTS | 18a: Revenue Requirement</v>
      </c>
      <c r="N9666" s="10" t="str">
        <f t="shared" si="153"/>
        <v>SCHEDULE 18: REPORT ON THE FORECAST TOTAL REVENUE REQUIREMENTS | 18a: Revenue Requirement | Forecast total revenue requirement</v>
      </c>
    </row>
    <row r="9667" spans="1:14" hidden="1">
      <c r="A9667" t="s">
        <v>1</v>
      </c>
      <c r="B9667">
        <v>2007</v>
      </c>
      <c r="C9667" t="s">
        <v>7</v>
      </c>
      <c r="D9667" t="s">
        <v>11</v>
      </c>
      <c r="E9667" t="s">
        <v>81</v>
      </c>
      <c r="F9667" t="s">
        <v>81</v>
      </c>
      <c r="G9667">
        <v>29</v>
      </c>
      <c r="H9667" t="s">
        <v>56</v>
      </c>
      <c r="I9667">
        <v>2011</v>
      </c>
      <c r="J9667" t="s">
        <v>92</v>
      </c>
      <c r="K9667" t="s">
        <v>3886</v>
      </c>
      <c r="L9667">
        <v>51107.257837618512</v>
      </c>
      <c r="M9667" s="10" t="str">
        <f>Data[[#This Row],[schedule]]&amp;" | "&amp;Data[[#This Row],[section]]</f>
        <v>SCHEDULE 18: REPORT ON THE FORECAST TOTAL REVENUE REQUIREMENTS | 18a: Revenue Requirement</v>
      </c>
      <c r="N9667" s="10" t="str">
        <f t="shared" si="153"/>
        <v>SCHEDULE 18: REPORT ON THE FORECAST TOTAL REVENUE REQUIREMENTS | 18a: Revenue Requirement | Forecast total revenue requirement</v>
      </c>
    </row>
    <row r="9668" spans="1:14" hidden="1">
      <c r="A9668" t="s">
        <v>1</v>
      </c>
      <c r="B9668">
        <v>2007</v>
      </c>
      <c r="C9668" t="s">
        <v>7</v>
      </c>
      <c r="D9668" t="s">
        <v>11</v>
      </c>
      <c r="E9668" t="s">
        <v>81</v>
      </c>
      <c r="F9668" t="s">
        <v>81</v>
      </c>
      <c r="G9668">
        <v>29</v>
      </c>
      <c r="H9668" t="s">
        <v>56</v>
      </c>
      <c r="I9668">
        <v>2012</v>
      </c>
      <c r="J9668" t="s">
        <v>92</v>
      </c>
      <c r="K9668" t="s">
        <v>3887</v>
      </c>
      <c r="L9668">
        <v>54184.298453676573</v>
      </c>
      <c r="M9668" s="10" t="str">
        <f>Data[[#This Row],[schedule]]&amp;" | "&amp;Data[[#This Row],[section]]</f>
        <v>SCHEDULE 18: REPORT ON THE FORECAST TOTAL REVENUE REQUIREMENTS | 18a: Revenue Requirement</v>
      </c>
      <c r="N9668" s="10" t="str">
        <f t="shared" si="153"/>
        <v>SCHEDULE 18: REPORT ON THE FORECAST TOTAL REVENUE REQUIREMENTS | 18a: Revenue Requirement | Forecast total revenue requirement</v>
      </c>
    </row>
    <row r="9669" spans="1:14" hidden="1">
      <c r="A9669" t="s">
        <v>1</v>
      </c>
      <c r="B9669">
        <v>2007</v>
      </c>
      <c r="C9669" t="s">
        <v>7</v>
      </c>
      <c r="D9669" t="s">
        <v>11</v>
      </c>
      <c r="E9669" t="s">
        <v>102</v>
      </c>
      <c r="F9669" t="s">
        <v>81</v>
      </c>
      <c r="G9669">
        <v>31</v>
      </c>
      <c r="H9669" t="s">
        <v>57</v>
      </c>
      <c r="I9669">
        <v>2008</v>
      </c>
      <c r="J9669" t="s">
        <v>92</v>
      </c>
      <c r="K9669" t="s">
        <v>3888</v>
      </c>
      <c r="L9669">
        <v>21209.904490967499</v>
      </c>
      <c r="M9669" s="10" t="str">
        <f>Data[[#This Row],[schedule]]&amp;" | "&amp;Data[[#This Row],[section]]</f>
        <v>SCHEDULE 18: REPORT ON THE FORECAST TOTAL REVENUE REQUIREMENTS | 18a: Revenue Requirement</v>
      </c>
      <c r="N9669" s="10" t="str">
        <f t="shared" si="153"/>
        <v>SCHEDULE 18: REPORT ON THE FORECAST TOTAL REVENUE REQUIREMENTS | 18a: Revenue Requirement | By regulated activity | Airfield activities</v>
      </c>
    </row>
    <row r="9670" spans="1:14" hidden="1">
      <c r="A9670" t="s">
        <v>1</v>
      </c>
      <c r="B9670">
        <v>2007</v>
      </c>
      <c r="C9670" t="s">
        <v>7</v>
      </c>
      <c r="D9670" t="s">
        <v>11</v>
      </c>
      <c r="E9670" t="s">
        <v>102</v>
      </c>
      <c r="F9670" t="s">
        <v>81</v>
      </c>
      <c r="G9670">
        <v>31</v>
      </c>
      <c r="H9670" t="s">
        <v>57</v>
      </c>
      <c r="I9670">
        <v>2009</v>
      </c>
      <c r="J9670" t="s">
        <v>92</v>
      </c>
      <c r="K9670" t="s">
        <v>3889</v>
      </c>
      <c r="L9670">
        <v>22406.694142351062</v>
      </c>
      <c r="M9670" s="10" t="str">
        <f>Data[[#This Row],[schedule]]&amp;" | "&amp;Data[[#This Row],[section]]</f>
        <v>SCHEDULE 18: REPORT ON THE FORECAST TOTAL REVENUE REQUIREMENTS | 18a: Revenue Requirement</v>
      </c>
      <c r="N9670" s="10" t="str">
        <f t="shared" si="153"/>
        <v>SCHEDULE 18: REPORT ON THE FORECAST TOTAL REVENUE REQUIREMENTS | 18a: Revenue Requirement | By regulated activity | Airfield activities</v>
      </c>
    </row>
    <row r="9671" spans="1:14" hidden="1">
      <c r="A9671" t="s">
        <v>1</v>
      </c>
      <c r="B9671">
        <v>2007</v>
      </c>
      <c r="C9671" t="s">
        <v>7</v>
      </c>
      <c r="D9671" t="s">
        <v>11</v>
      </c>
      <c r="E9671" t="s">
        <v>102</v>
      </c>
      <c r="F9671" t="s">
        <v>81</v>
      </c>
      <c r="G9671">
        <v>31</v>
      </c>
      <c r="H9671" t="s">
        <v>57</v>
      </c>
      <c r="I9671">
        <v>2010</v>
      </c>
      <c r="J9671" t="s">
        <v>92</v>
      </c>
      <c r="K9671" t="s">
        <v>3890</v>
      </c>
      <c r="L9671">
        <v>23510.14798364805</v>
      </c>
      <c r="M9671" s="10" t="str">
        <f>Data[[#This Row],[schedule]]&amp;" | "&amp;Data[[#This Row],[section]]</f>
        <v>SCHEDULE 18: REPORT ON THE FORECAST TOTAL REVENUE REQUIREMENTS | 18a: Revenue Requirement</v>
      </c>
      <c r="N9671" s="10" t="str">
        <f t="shared" si="153"/>
        <v>SCHEDULE 18: REPORT ON THE FORECAST TOTAL REVENUE REQUIREMENTS | 18a: Revenue Requirement | By regulated activity | Airfield activities</v>
      </c>
    </row>
    <row r="9672" spans="1:14" hidden="1">
      <c r="A9672" t="s">
        <v>1</v>
      </c>
      <c r="B9672">
        <v>2007</v>
      </c>
      <c r="C9672" t="s">
        <v>7</v>
      </c>
      <c r="D9672" t="s">
        <v>11</v>
      </c>
      <c r="E9672" t="s">
        <v>102</v>
      </c>
      <c r="F9672" t="s">
        <v>81</v>
      </c>
      <c r="G9672">
        <v>31</v>
      </c>
      <c r="H9672" t="s">
        <v>57</v>
      </c>
      <c r="I9672">
        <v>2011</v>
      </c>
      <c r="J9672" t="s">
        <v>92</v>
      </c>
      <c r="K9672" t="s">
        <v>3891</v>
      </c>
      <c r="L9672">
        <v>24966.55015845265</v>
      </c>
      <c r="M9672" s="10" t="str">
        <f>Data[[#This Row],[schedule]]&amp;" | "&amp;Data[[#This Row],[section]]</f>
        <v>SCHEDULE 18: REPORT ON THE FORECAST TOTAL REVENUE REQUIREMENTS | 18a: Revenue Requirement</v>
      </c>
      <c r="N9672" s="10" t="str">
        <f t="shared" si="153"/>
        <v>SCHEDULE 18: REPORT ON THE FORECAST TOTAL REVENUE REQUIREMENTS | 18a: Revenue Requirement | By regulated activity | Airfield activities</v>
      </c>
    </row>
    <row r="9673" spans="1:14" hidden="1">
      <c r="A9673" t="s">
        <v>1</v>
      </c>
      <c r="B9673">
        <v>2007</v>
      </c>
      <c r="C9673" t="s">
        <v>7</v>
      </c>
      <c r="D9673" t="s">
        <v>11</v>
      </c>
      <c r="E9673" t="s">
        <v>102</v>
      </c>
      <c r="F9673" t="s">
        <v>81</v>
      </c>
      <c r="G9673">
        <v>31</v>
      </c>
      <c r="H9673" t="s">
        <v>57</v>
      </c>
      <c r="I9673">
        <v>2012</v>
      </c>
      <c r="J9673" t="s">
        <v>92</v>
      </c>
      <c r="K9673" t="s">
        <v>3892</v>
      </c>
      <c r="L9673">
        <v>26515.692284353499</v>
      </c>
      <c r="M9673" s="10" t="str">
        <f>Data[[#This Row],[schedule]]&amp;" | "&amp;Data[[#This Row],[section]]</f>
        <v>SCHEDULE 18: REPORT ON THE FORECAST TOTAL REVENUE REQUIREMENTS | 18a: Revenue Requirement</v>
      </c>
      <c r="N9673" s="10" t="str">
        <f t="shared" si="153"/>
        <v>SCHEDULE 18: REPORT ON THE FORECAST TOTAL REVENUE REQUIREMENTS | 18a: Revenue Requirement | By regulated activity | Airfield activities</v>
      </c>
    </row>
    <row r="9674" spans="1:14" hidden="1">
      <c r="A9674" t="s">
        <v>1</v>
      </c>
      <c r="B9674">
        <v>2007</v>
      </c>
      <c r="C9674" t="s">
        <v>7</v>
      </c>
      <c r="D9674" t="s">
        <v>11</v>
      </c>
      <c r="E9674" t="s">
        <v>102</v>
      </c>
      <c r="F9674" t="s">
        <v>81</v>
      </c>
      <c r="G9674">
        <v>32</v>
      </c>
      <c r="H9674" t="s">
        <v>58</v>
      </c>
      <c r="I9674">
        <v>2008</v>
      </c>
      <c r="J9674" t="s">
        <v>92</v>
      </c>
      <c r="K9674" t="s">
        <v>81</v>
      </c>
      <c r="M9674" s="10" t="str">
        <f>Data[[#This Row],[schedule]]&amp;" | "&amp;Data[[#This Row],[section]]</f>
        <v>SCHEDULE 18: REPORT ON THE FORECAST TOTAL REVENUE REQUIREMENTS | 18a: Revenue Requirement</v>
      </c>
      <c r="N9674" s="10" t="str">
        <f t="shared" si="153"/>
        <v>SCHEDULE 18: REPORT ON THE FORECAST TOTAL REVENUE REQUIREMENTS | 18a: Revenue Requirement | By regulated activity | Aircraft and freight activities</v>
      </c>
    </row>
    <row r="9675" spans="1:14" hidden="1">
      <c r="A9675" t="s">
        <v>1</v>
      </c>
      <c r="B9675">
        <v>2007</v>
      </c>
      <c r="C9675" t="s">
        <v>7</v>
      </c>
      <c r="D9675" t="s">
        <v>11</v>
      </c>
      <c r="E9675" t="s">
        <v>102</v>
      </c>
      <c r="F9675" t="s">
        <v>81</v>
      </c>
      <c r="G9675">
        <v>32</v>
      </c>
      <c r="H9675" t="s">
        <v>58</v>
      </c>
      <c r="I9675">
        <v>2009</v>
      </c>
      <c r="J9675" t="s">
        <v>92</v>
      </c>
      <c r="K9675" t="s">
        <v>81</v>
      </c>
      <c r="M9675" s="10" t="str">
        <f>Data[[#This Row],[schedule]]&amp;" | "&amp;Data[[#This Row],[section]]</f>
        <v>SCHEDULE 18: REPORT ON THE FORECAST TOTAL REVENUE REQUIREMENTS | 18a: Revenue Requirement</v>
      </c>
      <c r="N9675" s="10" t="str">
        <f t="shared" si="153"/>
        <v>SCHEDULE 18: REPORT ON THE FORECAST TOTAL REVENUE REQUIREMENTS | 18a: Revenue Requirement | By regulated activity | Aircraft and freight activities</v>
      </c>
    </row>
    <row r="9676" spans="1:14" hidden="1">
      <c r="A9676" t="s">
        <v>1</v>
      </c>
      <c r="B9676">
        <v>2007</v>
      </c>
      <c r="C9676" t="s">
        <v>7</v>
      </c>
      <c r="D9676" t="s">
        <v>11</v>
      </c>
      <c r="E9676" t="s">
        <v>102</v>
      </c>
      <c r="F9676" t="s">
        <v>81</v>
      </c>
      <c r="G9676">
        <v>32</v>
      </c>
      <c r="H9676" t="s">
        <v>58</v>
      </c>
      <c r="I9676">
        <v>2010</v>
      </c>
      <c r="J9676" t="s">
        <v>92</v>
      </c>
      <c r="K9676" t="s">
        <v>81</v>
      </c>
      <c r="M9676" s="10" t="str">
        <f>Data[[#This Row],[schedule]]&amp;" | "&amp;Data[[#This Row],[section]]</f>
        <v>SCHEDULE 18: REPORT ON THE FORECAST TOTAL REVENUE REQUIREMENTS | 18a: Revenue Requirement</v>
      </c>
      <c r="N9676" s="10" t="str">
        <f t="shared" si="153"/>
        <v>SCHEDULE 18: REPORT ON THE FORECAST TOTAL REVENUE REQUIREMENTS | 18a: Revenue Requirement | By regulated activity | Aircraft and freight activities</v>
      </c>
    </row>
    <row r="9677" spans="1:14" hidden="1">
      <c r="A9677" t="s">
        <v>1</v>
      </c>
      <c r="B9677">
        <v>2007</v>
      </c>
      <c r="C9677" t="s">
        <v>7</v>
      </c>
      <c r="D9677" t="s">
        <v>11</v>
      </c>
      <c r="E9677" t="s">
        <v>102</v>
      </c>
      <c r="F9677" t="s">
        <v>81</v>
      </c>
      <c r="G9677">
        <v>32</v>
      </c>
      <c r="H9677" t="s">
        <v>58</v>
      </c>
      <c r="I9677">
        <v>2011</v>
      </c>
      <c r="J9677" t="s">
        <v>92</v>
      </c>
      <c r="K9677" t="s">
        <v>81</v>
      </c>
      <c r="M9677" s="10" t="str">
        <f>Data[[#This Row],[schedule]]&amp;" | "&amp;Data[[#This Row],[section]]</f>
        <v>SCHEDULE 18: REPORT ON THE FORECAST TOTAL REVENUE REQUIREMENTS | 18a: Revenue Requirement</v>
      </c>
      <c r="N9677" s="10" t="str">
        <f t="shared" si="153"/>
        <v>SCHEDULE 18: REPORT ON THE FORECAST TOTAL REVENUE REQUIREMENTS | 18a: Revenue Requirement | By regulated activity | Aircraft and freight activities</v>
      </c>
    </row>
    <row r="9678" spans="1:14" hidden="1">
      <c r="A9678" t="s">
        <v>1</v>
      </c>
      <c r="B9678">
        <v>2007</v>
      </c>
      <c r="C9678" t="s">
        <v>7</v>
      </c>
      <c r="D9678" t="s">
        <v>11</v>
      </c>
      <c r="E9678" t="s">
        <v>102</v>
      </c>
      <c r="F9678" t="s">
        <v>81</v>
      </c>
      <c r="G9678">
        <v>32</v>
      </c>
      <c r="H9678" t="s">
        <v>58</v>
      </c>
      <c r="I9678">
        <v>2012</v>
      </c>
      <c r="J9678" t="s">
        <v>92</v>
      </c>
      <c r="K9678" t="s">
        <v>81</v>
      </c>
      <c r="M9678" s="10" t="str">
        <f>Data[[#This Row],[schedule]]&amp;" | "&amp;Data[[#This Row],[section]]</f>
        <v>SCHEDULE 18: REPORT ON THE FORECAST TOTAL REVENUE REQUIREMENTS | 18a: Revenue Requirement</v>
      </c>
      <c r="N9678" s="10" t="str">
        <f t="shared" si="153"/>
        <v>SCHEDULE 18: REPORT ON THE FORECAST TOTAL REVENUE REQUIREMENTS | 18a: Revenue Requirement | By regulated activity | Aircraft and freight activities</v>
      </c>
    </row>
    <row r="9679" spans="1:14" hidden="1">
      <c r="A9679" t="s">
        <v>1</v>
      </c>
      <c r="B9679">
        <v>2007</v>
      </c>
      <c r="C9679" t="s">
        <v>7</v>
      </c>
      <c r="D9679" t="s">
        <v>11</v>
      </c>
      <c r="E9679" t="s">
        <v>102</v>
      </c>
      <c r="F9679" t="s">
        <v>81</v>
      </c>
      <c r="G9679">
        <v>33</v>
      </c>
      <c r="H9679" t="s">
        <v>59</v>
      </c>
      <c r="I9679">
        <v>2008</v>
      </c>
      <c r="J9679" t="s">
        <v>92</v>
      </c>
      <c r="K9679" t="s">
        <v>3893</v>
      </c>
      <c r="L9679">
        <v>22628.41157379037</v>
      </c>
      <c r="M9679" s="10" t="str">
        <f>Data[[#This Row],[schedule]]&amp;" | "&amp;Data[[#This Row],[section]]</f>
        <v>SCHEDULE 18: REPORT ON THE FORECAST TOTAL REVENUE REQUIREMENTS | 18a: Revenue Requirement</v>
      </c>
      <c r="N9679" s="10" t="str">
        <f t="shared" si="153"/>
        <v>SCHEDULE 18: REPORT ON THE FORECAST TOTAL REVENUE REQUIREMENTS | 18a: Revenue Requirement | By regulated activity | Specified passenger terminal activities</v>
      </c>
    </row>
    <row r="9680" spans="1:14" hidden="1">
      <c r="A9680" t="s">
        <v>1</v>
      </c>
      <c r="B9680">
        <v>2007</v>
      </c>
      <c r="C9680" t="s">
        <v>7</v>
      </c>
      <c r="D9680" t="s">
        <v>11</v>
      </c>
      <c r="E9680" t="s">
        <v>102</v>
      </c>
      <c r="F9680" t="s">
        <v>81</v>
      </c>
      <c r="G9680">
        <v>33</v>
      </c>
      <c r="H9680" t="s">
        <v>59</v>
      </c>
      <c r="I9680">
        <v>2009</v>
      </c>
      <c r="J9680" t="s">
        <v>92</v>
      </c>
      <c r="K9680" t="s">
        <v>3894</v>
      </c>
      <c r="L9680">
        <v>23697.62669767045</v>
      </c>
      <c r="M9680" s="10" t="str">
        <f>Data[[#This Row],[schedule]]&amp;" | "&amp;Data[[#This Row],[section]]</f>
        <v>SCHEDULE 18: REPORT ON THE FORECAST TOTAL REVENUE REQUIREMENTS | 18a: Revenue Requirement</v>
      </c>
      <c r="N9680" s="10" t="str">
        <f t="shared" si="153"/>
        <v>SCHEDULE 18: REPORT ON THE FORECAST TOTAL REVENUE REQUIREMENTS | 18a: Revenue Requirement | By regulated activity | Specified passenger terminal activities</v>
      </c>
    </row>
    <row r="9681" spans="1:14" hidden="1">
      <c r="A9681" t="s">
        <v>1</v>
      </c>
      <c r="B9681">
        <v>2007</v>
      </c>
      <c r="C9681" t="s">
        <v>7</v>
      </c>
      <c r="D9681" t="s">
        <v>11</v>
      </c>
      <c r="E9681" t="s">
        <v>102</v>
      </c>
      <c r="F9681" t="s">
        <v>81</v>
      </c>
      <c r="G9681">
        <v>33</v>
      </c>
      <c r="H9681" t="s">
        <v>59</v>
      </c>
      <c r="I9681">
        <v>2010</v>
      </c>
      <c r="J9681" t="s">
        <v>92</v>
      </c>
      <c r="K9681" t="s">
        <v>3895</v>
      </c>
      <c r="L9681">
        <v>24699.662860174209</v>
      </c>
      <c r="M9681" s="10" t="str">
        <f>Data[[#This Row],[schedule]]&amp;" | "&amp;Data[[#This Row],[section]]</f>
        <v>SCHEDULE 18: REPORT ON THE FORECAST TOTAL REVENUE REQUIREMENTS | 18a: Revenue Requirement</v>
      </c>
      <c r="N9681" s="10" t="str">
        <f t="shared" si="153"/>
        <v>SCHEDULE 18: REPORT ON THE FORECAST TOTAL REVENUE REQUIREMENTS | 18a: Revenue Requirement | By regulated activity | Specified passenger terminal activities</v>
      </c>
    </row>
    <row r="9682" spans="1:14" hidden="1">
      <c r="A9682" t="s">
        <v>1</v>
      </c>
      <c r="B9682">
        <v>2007</v>
      </c>
      <c r="C9682" t="s">
        <v>7</v>
      </c>
      <c r="D9682" t="s">
        <v>11</v>
      </c>
      <c r="E9682" t="s">
        <v>102</v>
      </c>
      <c r="F9682" t="s">
        <v>81</v>
      </c>
      <c r="G9682">
        <v>33</v>
      </c>
      <c r="H9682" t="s">
        <v>59</v>
      </c>
      <c r="I9682">
        <v>2011</v>
      </c>
      <c r="J9682" t="s">
        <v>92</v>
      </c>
      <c r="K9682" t="s">
        <v>3896</v>
      </c>
      <c r="L9682">
        <v>26140.484290877401</v>
      </c>
      <c r="M9682" s="10" t="str">
        <f>Data[[#This Row],[schedule]]&amp;" | "&amp;Data[[#This Row],[section]]</f>
        <v>SCHEDULE 18: REPORT ON THE FORECAST TOTAL REVENUE REQUIREMENTS | 18a: Revenue Requirement</v>
      </c>
      <c r="N9682" s="10" t="str">
        <f t="shared" si="153"/>
        <v>SCHEDULE 18: REPORT ON THE FORECAST TOTAL REVENUE REQUIREMENTS | 18a: Revenue Requirement | By regulated activity | Specified passenger terminal activities</v>
      </c>
    </row>
    <row r="9683" spans="1:14" hidden="1">
      <c r="A9683" t="s">
        <v>1</v>
      </c>
      <c r="B9683">
        <v>2007</v>
      </c>
      <c r="C9683" t="s">
        <v>7</v>
      </c>
      <c r="D9683" t="s">
        <v>11</v>
      </c>
      <c r="E9683" t="s">
        <v>102</v>
      </c>
      <c r="F9683" t="s">
        <v>81</v>
      </c>
      <c r="G9683">
        <v>33</v>
      </c>
      <c r="H9683" t="s">
        <v>59</v>
      </c>
      <c r="I9683">
        <v>2012</v>
      </c>
      <c r="J9683" t="s">
        <v>92</v>
      </c>
      <c r="K9683" t="s">
        <v>3897</v>
      </c>
      <c r="L9683">
        <v>27668.638072586618</v>
      </c>
      <c r="M9683" s="10" t="str">
        <f>Data[[#This Row],[schedule]]&amp;" | "&amp;Data[[#This Row],[section]]</f>
        <v>SCHEDULE 18: REPORT ON THE FORECAST TOTAL REVENUE REQUIREMENTS | 18a: Revenue Requirement</v>
      </c>
      <c r="N9683" s="10" t="str">
        <f t="shared" si="153"/>
        <v>SCHEDULE 18: REPORT ON THE FORECAST TOTAL REVENUE REQUIREMENTS | 18a: Revenue Requirement | By regulated activity | Specified passenger terminal activities</v>
      </c>
    </row>
    <row r="9684" spans="1:14" hidden="1">
      <c r="A9684" t="s">
        <v>1</v>
      </c>
      <c r="B9684">
        <v>2007</v>
      </c>
      <c r="C9684" t="s">
        <v>7</v>
      </c>
      <c r="D9684" t="s">
        <v>11</v>
      </c>
      <c r="E9684" t="s">
        <v>102</v>
      </c>
      <c r="F9684" t="s">
        <v>81</v>
      </c>
      <c r="G9684">
        <v>34</v>
      </c>
      <c r="H9684" t="s">
        <v>60</v>
      </c>
      <c r="I9684">
        <v>2008</v>
      </c>
      <c r="J9684" t="s">
        <v>92</v>
      </c>
      <c r="K9684" t="s">
        <v>3898</v>
      </c>
      <c r="L9684">
        <v>43838.316064757877</v>
      </c>
      <c r="M9684" s="10" t="str">
        <f>Data[[#This Row],[schedule]]&amp;" | "&amp;Data[[#This Row],[section]]</f>
        <v>SCHEDULE 18: REPORT ON THE FORECAST TOTAL REVENUE REQUIREMENTS | 18a: Revenue Requirement</v>
      </c>
      <c r="N9684" s="10" t="str">
        <f t="shared" si="153"/>
        <v>SCHEDULE 18: REPORT ON THE FORECAST TOTAL REVENUE REQUIREMENTS | 18a: Revenue Requirement | By regulated activity | Total</v>
      </c>
    </row>
    <row r="9685" spans="1:14" hidden="1">
      <c r="A9685" t="s">
        <v>1</v>
      </c>
      <c r="B9685">
        <v>2007</v>
      </c>
      <c r="C9685" t="s">
        <v>7</v>
      </c>
      <c r="D9685" t="s">
        <v>11</v>
      </c>
      <c r="E9685" t="s">
        <v>102</v>
      </c>
      <c r="F9685" t="s">
        <v>81</v>
      </c>
      <c r="G9685">
        <v>34</v>
      </c>
      <c r="H9685" t="s">
        <v>60</v>
      </c>
      <c r="I9685">
        <v>2009</v>
      </c>
      <c r="J9685" t="s">
        <v>92</v>
      </c>
      <c r="K9685" t="s">
        <v>3899</v>
      </c>
      <c r="L9685">
        <v>46104.320840021508</v>
      </c>
      <c r="M9685" s="10" t="str">
        <f>Data[[#This Row],[schedule]]&amp;" | "&amp;Data[[#This Row],[section]]</f>
        <v>SCHEDULE 18: REPORT ON THE FORECAST TOTAL REVENUE REQUIREMENTS | 18a: Revenue Requirement</v>
      </c>
      <c r="N9685" s="10" t="str">
        <f t="shared" ref="N9685:N9748" si="154">SUBSTITUTE(SUBSTITUTE(SUBSTITUTE(C9685&amp;" | "&amp;D9685&amp;" | "&amp;E9685&amp;" | "&amp;F9685&amp;" | "&amp;H9685," |  |  | "," | ")," |  |  | "," | ")," |  | "," | ")</f>
        <v>SCHEDULE 18: REPORT ON THE FORECAST TOTAL REVENUE REQUIREMENTS | 18a: Revenue Requirement | By regulated activity | Total</v>
      </c>
    </row>
    <row r="9686" spans="1:14" hidden="1">
      <c r="A9686" t="s">
        <v>1</v>
      </c>
      <c r="B9686">
        <v>2007</v>
      </c>
      <c r="C9686" t="s">
        <v>7</v>
      </c>
      <c r="D9686" t="s">
        <v>11</v>
      </c>
      <c r="E9686" t="s">
        <v>102</v>
      </c>
      <c r="F9686" t="s">
        <v>81</v>
      </c>
      <c r="G9686">
        <v>34</v>
      </c>
      <c r="H9686" t="s">
        <v>60</v>
      </c>
      <c r="I9686">
        <v>2010</v>
      </c>
      <c r="J9686" t="s">
        <v>92</v>
      </c>
      <c r="K9686" t="s">
        <v>3900</v>
      </c>
      <c r="L9686">
        <v>48209.810843822263</v>
      </c>
      <c r="M9686" s="10" t="str">
        <f>Data[[#This Row],[schedule]]&amp;" | "&amp;Data[[#This Row],[section]]</f>
        <v>SCHEDULE 18: REPORT ON THE FORECAST TOTAL REVENUE REQUIREMENTS | 18a: Revenue Requirement</v>
      </c>
      <c r="N9686" s="10" t="str">
        <f t="shared" si="154"/>
        <v>SCHEDULE 18: REPORT ON THE FORECAST TOTAL REVENUE REQUIREMENTS | 18a: Revenue Requirement | By regulated activity | Total</v>
      </c>
    </row>
    <row r="9687" spans="1:14" hidden="1">
      <c r="A9687" t="s">
        <v>1</v>
      </c>
      <c r="B9687">
        <v>2007</v>
      </c>
      <c r="C9687" t="s">
        <v>7</v>
      </c>
      <c r="D9687" t="s">
        <v>11</v>
      </c>
      <c r="E9687" t="s">
        <v>102</v>
      </c>
      <c r="F9687" t="s">
        <v>81</v>
      </c>
      <c r="G9687">
        <v>34</v>
      </c>
      <c r="H9687" t="s">
        <v>60</v>
      </c>
      <c r="I9687">
        <v>2011</v>
      </c>
      <c r="J9687" t="s">
        <v>92</v>
      </c>
      <c r="K9687" t="s">
        <v>3901</v>
      </c>
      <c r="L9687">
        <v>51107.034449330051</v>
      </c>
      <c r="M9687" s="10" t="str">
        <f>Data[[#This Row],[schedule]]&amp;" | "&amp;Data[[#This Row],[section]]</f>
        <v>SCHEDULE 18: REPORT ON THE FORECAST TOTAL REVENUE REQUIREMENTS | 18a: Revenue Requirement</v>
      </c>
      <c r="N9687" s="10" t="str">
        <f t="shared" si="154"/>
        <v>SCHEDULE 18: REPORT ON THE FORECAST TOTAL REVENUE REQUIREMENTS | 18a: Revenue Requirement | By regulated activity | Total</v>
      </c>
    </row>
    <row r="9688" spans="1:14" hidden="1">
      <c r="A9688" t="s">
        <v>1</v>
      </c>
      <c r="B9688">
        <v>2007</v>
      </c>
      <c r="C9688" t="s">
        <v>7</v>
      </c>
      <c r="D9688" t="s">
        <v>11</v>
      </c>
      <c r="E9688" t="s">
        <v>102</v>
      </c>
      <c r="F9688" t="s">
        <v>81</v>
      </c>
      <c r="G9688">
        <v>34</v>
      </c>
      <c r="H9688" t="s">
        <v>60</v>
      </c>
      <c r="I9688">
        <v>2012</v>
      </c>
      <c r="J9688" t="s">
        <v>92</v>
      </c>
      <c r="K9688" t="s">
        <v>3902</v>
      </c>
      <c r="L9688">
        <v>54184.330356940111</v>
      </c>
      <c r="M9688" s="10" t="str">
        <f>Data[[#This Row],[schedule]]&amp;" | "&amp;Data[[#This Row],[section]]</f>
        <v>SCHEDULE 18: REPORT ON THE FORECAST TOTAL REVENUE REQUIREMENTS | 18a: Revenue Requirement</v>
      </c>
      <c r="N9688" s="10" t="str">
        <f t="shared" si="154"/>
        <v>SCHEDULE 18: REPORT ON THE FORECAST TOTAL REVENUE REQUIREMENTS | 18a: Revenue Requirement | By regulated activity | Total</v>
      </c>
    </row>
    <row r="9689" spans="1:14" hidden="1">
      <c r="A9689" t="s">
        <v>1</v>
      </c>
      <c r="B9689">
        <v>2007</v>
      </c>
      <c r="C9689" t="s">
        <v>7</v>
      </c>
      <c r="D9689" t="s">
        <v>12</v>
      </c>
      <c r="E9689" t="s">
        <v>81</v>
      </c>
      <c r="F9689" t="s">
        <v>81</v>
      </c>
      <c r="G9689">
        <v>57</v>
      </c>
      <c r="H9689" t="s">
        <v>61</v>
      </c>
      <c r="I9689">
        <v>2008</v>
      </c>
      <c r="J9689" t="s">
        <v>92</v>
      </c>
      <c r="K9689" t="s">
        <v>3903</v>
      </c>
      <c r="L9689">
        <v>311355.62868806499</v>
      </c>
      <c r="M9689" s="10" t="str">
        <f>Data[[#This Row],[schedule]]&amp;" | "&amp;Data[[#This Row],[section]]</f>
        <v>SCHEDULE 18: REPORT ON THE FORECAST TOTAL REVENUE REQUIREMENTS | 18b(i): Forecast Asset Base</v>
      </c>
      <c r="N9689" s="10" t="str">
        <f t="shared" si="154"/>
        <v>SCHEDULE 18: REPORT ON THE FORECAST TOTAL REVENUE REQUIREMENTS | 18b(i): Forecast Asset Base | Forecast asset base—previous year</v>
      </c>
    </row>
    <row r="9690" spans="1:14" hidden="1">
      <c r="A9690" t="s">
        <v>1</v>
      </c>
      <c r="B9690">
        <v>2007</v>
      </c>
      <c r="C9690" t="s">
        <v>7</v>
      </c>
      <c r="D9690" t="s">
        <v>12</v>
      </c>
      <c r="E9690" t="s">
        <v>81</v>
      </c>
      <c r="F9690" t="s">
        <v>81</v>
      </c>
      <c r="G9690">
        <v>57</v>
      </c>
      <c r="H9690" t="s">
        <v>61</v>
      </c>
      <c r="I9690">
        <v>2009</v>
      </c>
      <c r="J9690" t="s">
        <v>92</v>
      </c>
      <c r="K9690" t="s">
        <v>3904</v>
      </c>
      <c r="L9690">
        <v>348616.51867914828</v>
      </c>
      <c r="M9690" s="10" t="str">
        <f>Data[[#This Row],[schedule]]&amp;" | "&amp;Data[[#This Row],[section]]</f>
        <v>SCHEDULE 18: REPORT ON THE FORECAST TOTAL REVENUE REQUIREMENTS | 18b(i): Forecast Asset Base</v>
      </c>
      <c r="N9690" s="10" t="str">
        <f t="shared" si="154"/>
        <v>SCHEDULE 18: REPORT ON THE FORECAST TOTAL REVENUE REQUIREMENTS | 18b(i): Forecast Asset Base | Forecast asset base—previous year</v>
      </c>
    </row>
    <row r="9691" spans="1:14" hidden="1">
      <c r="A9691" t="s">
        <v>1</v>
      </c>
      <c r="B9691">
        <v>2007</v>
      </c>
      <c r="C9691" t="s">
        <v>7</v>
      </c>
      <c r="D9691" t="s">
        <v>12</v>
      </c>
      <c r="E9691" t="s">
        <v>81</v>
      </c>
      <c r="F9691" t="s">
        <v>81</v>
      </c>
      <c r="G9691">
        <v>57</v>
      </c>
      <c r="H9691" t="s">
        <v>61</v>
      </c>
      <c r="I9691">
        <v>2010</v>
      </c>
      <c r="J9691" t="s">
        <v>92</v>
      </c>
      <c r="K9691" t="s">
        <v>3905</v>
      </c>
      <c r="L9691">
        <v>373749.43093159638</v>
      </c>
      <c r="M9691" s="10" t="str">
        <f>Data[[#This Row],[schedule]]&amp;" | "&amp;Data[[#This Row],[section]]</f>
        <v>SCHEDULE 18: REPORT ON THE FORECAST TOTAL REVENUE REQUIREMENTS | 18b(i): Forecast Asset Base</v>
      </c>
      <c r="N9691" s="10" t="str">
        <f t="shared" si="154"/>
        <v>SCHEDULE 18: REPORT ON THE FORECAST TOTAL REVENUE REQUIREMENTS | 18b(i): Forecast Asset Base | Forecast asset base—previous year</v>
      </c>
    </row>
    <row r="9692" spans="1:14" hidden="1">
      <c r="A9692" t="s">
        <v>1</v>
      </c>
      <c r="B9692">
        <v>2007</v>
      </c>
      <c r="C9692" t="s">
        <v>7</v>
      </c>
      <c r="D9692" t="s">
        <v>12</v>
      </c>
      <c r="E9692" t="s">
        <v>81</v>
      </c>
      <c r="F9692" t="s">
        <v>81</v>
      </c>
      <c r="G9692">
        <v>57</v>
      </c>
      <c r="H9692" t="s">
        <v>61</v>
      </c>
      <c r="I9692">
        <v>2011</v>
      </c>
      <c r="J9692" t="s">
        <v>92</v>
      </c>
      <c r="K9692" t="s">
        <v>3906</v>
      </c>
      <c r="L9692">
        <v>373964.78565981338</v>
      </c>
      <c r="M9692" s="10" t="str">
        <f>Data[[#This Row],[schedule]]&amp;" | "&amp;Data[[#This Row],[section]]</f>
        <v>SCHEDULE 18: REPORT ON THE FORECAST TOTAL REVENUE REQUIREMENTS | 18b(i): Forecast Asset Base</v>
      </c>
      <c r="N9692" s="10" t="str">
        <f t="shared" si="154"/>
        <v>SCHEDULE 18: REPORT ON THE FORECAST TOTAL REVENUE REQUIREMENTS | 18b(i): Forecast Asset Base | Forecast asset base—previous year</v>
      </c>
    </row>
    <row r="9693" spans="1:14" hidden="1">
      <c r="A9693" t="s">
        <v>1</v>
      </c>
      <c r="B9693">
        <v>2007</v>
      </c>
      <c r="C9693" t="s">
        <v>7</v>
      </c>
      <c r="D9693" t="s">
        <v>12</v>
      </c>
      <c r="E9693" t="s">
        <v>81</v>
      </c>
      <c r="F9693" t="s">
        <v>81</v>
      </c>
      <c r="G9693">
        <v>57</v>
      </c>
      <c r="H9693" t="s">
        <v>61</v>
      </c>
      <c r="I9693">
        <v>2012</v>
      </c>
      <c r="J9693" t="s">
        <v>92</v>
      </c>
      <c r="K9693" t="s">
        <v>3907</v>
      </c>
      <c r="L9693">
        <v>369643.27022065048</v>
      </c>
      <c r="M9693" s="10" t="str">
        <f>Data[[#This Row],[schedule]]&amp;" | "&amp;Data[[#This Row],[section]]</f>
        <v>SCHEDULE 18: REPORT ON THE FORECAST TOTAL REVENUE REQUIREMENTS | 18b(i): Forecast Asset Base</v>
      </c>
      <c r="N9693" s="10" t="str">
        <f t="shared" si="154"/>
        <v>SCHEDULE 18: REPORT ON THE FORECAST TOTAL REVENUE REQUIREMENTS | 18b(i): Forecast Asset Base | Forecast asset base—previous year</v>
      </c>
    </row>
    <row r="9694" spans="1:14" hidden="1">
      <c r="A9694" t="s">
        <v>1</v>
      </c>
      <c r="B9694">
        <v>2007</v>
      </c>
      <c r="C9694" t="s">
        <v>7</v>
      </c>
      <c r="D9694" t="s">
        <v>12</v>
      </c>
      <c r="E9694" t="s">
        <v>81</v>
      </c>
      <c r="F9694" t="s">
        <v>81</v>
      </c>
      <c r="G9694">
        <v>58</v>
      </c>
      <c r="H9694" t="s">
        <v>51</v>
      </c>
      <c r="I9694">
        <v>2008</v>
      </c>
      <c r="J9694" t="s">
        <v>92</v>
      </c>
      <c r="K9694" t="s">
        <v>3908</v>
      </c>
      <c r="L9694">
        <v>8405.727168848367</v>
      </c>
      <c r="M9694" s="10" t="str">
        <f>Data[[#This Row],[schedule]]&amp;" | "&amp;Data[[#This Row],[section]]</f>
        <v>SCHEDULE 18: REPORT ON THE FORECAST TOTAL REVENUE REQUIREMENTS | 18b(i): Forecast Asset Base</v>
      </c>
      <c r="N9694" s="10" t="str">
        <f t="shared" si="154"/>
        <v>SCHEDULE 18: REPORT ON THE FORECAST TOTAL REVENUE REQUIREMENTS | 18b(i): Forecast Asset Base | Forecast depreciation</v>
      </c>
    </row>
    <row r="9695" spans="1:14" hidden="1">
      <c r="A9695" t="s">
        <v>1</v>
      </c>
      <c r="B9695">
        <v>2007</v>
      </c>
      <c r="C9695" t="s">
        <v>7</v>
      </c>
      <c r="D9695" t="s">
        <v>12</v>
      </c>
      <c r="E9695" t="s">
        <v>81</v>
      </c>
      <c r="F9695" t="s">
        <v>81</v>
      </c>
      <c r="G9695">
        <v>58</v>
      </c>
      <c r="H9695" t="s">
        <v>51</v>
      </c>
      <c r="I9695">
        <v>2009</v>
      </c>
      <c r="J9695" t="s">
        <v>92</v>
      </c>
      <c r="K9695" t="s">
        <v>3909</v>
      </c>
      <c r="L9695">
        <v>10049.7755321279</v>
      </c>
      <c r="M9695" s="10" t="str">
        <f>Data[[#This Row],[schedule]]&amp;" | "&amp;Data[[#This Row],[section]]</f>
        <v>SCHEDULE 18: REPORT ON THE FORECAST TOTAL REVENUE REQUIREMENTS | 18b(i): Forecast Asset Base</v>
      </c>
      <c r="N9695" s="10" t="str">
        <f t="shared" si="154"/>
        <v>SCHEDULE 18: REPORT ON THE FORECAST TOTAL REVENUE REQUIREMENTS | 18b(i): Forecast Asset Base | Forecast depreciation</v>
      </c>
    </row>
    <row r="9696" spans="1:14" hidden="1">
      <c r="A9696" t="s">
        <v>1</v>
      </c>
      <c r="B9696">
        <v>2007</v>
      </c>
      <c r="C9696" t="s">
        <v>7</v>
      </c>
      <c r="D9696" t="s">
        <v>12</v>
      </c>
      <c r="E9696" t="s">
        <v>81</v>
      </c>
      <c r="F9696" t="s">
        <v>81</v>
      </c>
      <c r="G9696">
        <v>58</v>
      </c>
      <c r="H9696" t="s">
        <v>51</v>
      </c>
      <c r="I9696">
        <v>2010</v>
      </c>
      <c r="J9696" t="s">
        <v>92</v>
      </c>
      <c r="K9696" t="s">
        <v>3864</v>
      </c>
      <c r="L9696">
        <v>10798.11514678303</v>
      </c>
      <c r="M9696" s="10" t="str">
        <f>Data[[#This Row],[schedule]]&amp;" | "&amp;Data[[#This Row],[section]]</f>
        <v>SCHEDULE 18: REPORT ON THE FORECAST TOTAL REVENUE REQUIREMENTS | 18b(i): Forecast Asset Base</v>
      </c>
      <c r="N9696" s="10" t="str">
        <f t="shared" si="154"/>
        <v>SCHEDULE 18: REPORT ON THE FORECAST TOTAL REVENUE REQUIREMENTS | 18b(i): Forecast Asset Base | Forecast depreciation</v>
      </c>
    </row>
    <row r="9697" spans="1:14" hidden="1">
      <c r="A9697" t="s">
        <v>1</v>
      </c>
      <c r="B9697">
        <v>2007</v>
      </c>
      <c r="C9697" t="s">
        <v>7</v>
      </c>
      <c r="D9697" t="s">
        <v>12</v>
      </c>
      <c r="E9697" t="s">
        <v>81</v>
      </c>
      <c r="F9697" t="s">
        <v>81</v>
      </c>
      <c r="G9697">
        <v>58</v>
      </c>
      <c r="H9697" t="s">
        <v>51</v>
      </c>
      <c r="I9697">
        <v>2011</v>
      </c>
      <c r="J9697" t="s">
        <v>92</v>
      </c>
      <c r="K9697" t="s">
        <v>3865</v>
      </c>
      <c r="L9697">
        <v>10664.24927275662</v>
      </c>
      <c r="M9697" s="10" t="str">
        <f>Data[[#This Row],[schedule]]&amp;" | "&amp;Data[[#This Row],[section]]</f>
        <v>SCHEDULE 18: REPORT ON THE FORECAST TOTAL REVENUE REQUIREMENTS | 18b(i): Forecast Asset Base</v>
      </c>
      <c r="N9697" s="10" t="str">
        <f t="shared" si="154"/>
        <v>SCHEDULE 18: REPORT ON THE FORECAST TOTAL REVENUE REQUIREMENTS | 18b(i): Forecast Asset Base | Forecast depreciation</v>
      </c>
    </row>
    <row r="9698" spans="1:14" hidden="1">
      <c r="A9698" t="s">
        <v>1</v>
      </c>
      <c r="B9698">
        <v>2007</v>
      </c>
      <c r="C9698" t="s">
        <v>7</v>
      </c>
      <c r="D9698" t="s">
        <v>12</v>
      </c>
      <c r="E9698" t="s">
        <v>81</v>
      </c>
      <c r="F9698" t="s">
        <v>81</v>
      </c>
      <c r="G9698">
        <v>58</v>
      </c>
      <c r="H9698" t="s">
        <v>51</v>
      </c>
      <c r="I9698">
        <v>2012</v>
      </c>
      <c r="J9698" t="s">
        <v>92</v>
      </c>
      <c r="K9698" t="s">
        <v>3866</v>
      </c>
      <c r="L9698">
        <v>10835.182825422749</v>
      </c>
      <c r="M9698" s="10" t="str">
        <f>Data[[#This Row],[schedule]]&amp;" | "&amp;Data[[#This Row],[section]]</f>
        <v>SCHEDULE 18: REPORT ON THE FORECAST TOTAL REVENUE REQUIREMENTS | 18b(i): Forecast Asset Base</v>
      </c>
      <c r="N9698" s="10" t="str">
        <f t="shared" si="154"/>
        <v>SCHEDULE 18: REPORT ON THE FORECAST TOTAL REVENUE REQUIREMENTS | 18b(i): Forecast Asset Base | Forecast depreciation</v>
      </c>
    </row>
    <row r="9699" spans="1:14" hidden="1">
      <c r="A9699" t="s">
        <v>1</v>
      </c>
      <c r="B9699">
        <v>2007</v>
      </c>
      <c r="C9699" t="s">
        <v>7</v>
      </c>
      <c r="D9699" t="s">
        <v>12</v>
      </c>
      <c r="E9699" t="s">
        <v>81</v>
      </c>
      <c r="F9699" t="s">
        <v>81</v>
      </c>
      <c r="G9699">
        <v>59</v>
      </c>
      <c r="H9699" t="s">
        <v>53</v>
      </c>
      <c r="I9699">
        <v>2008</v>
      </c>
      <c r="J9699" t="s">
        <v>92</v>
      </c>
      <c r="K9699" t="s">
        <v>458</v>
      </c>
      <c r="L9699">
        <v>0</v>
      </c>
      <c r="M9699" s="10" t="str">
        <f>Data[[#This Row],[schedule]]&amp;" | "&amp;Data[[#This Row],[section]]</f>
        <v>SCHEDULE 18: REPORT ON THE FORECAST TOTAL REVENUE REQUIREMENTS | 18b(i): Forecast Asset Base</v>
      </c>
      <c r="N9699" s="10" t="str">
        <f t="shared" si="154"/>
        <v>SCHEDULE 18: REPORT ON THE FORECAST TOTAL REVENUE REQUIREMENTS | 18b(i): Forecast Asset Base | Forecast revaluations</v>
      </c>
    </row>
    <row r="9700" spans="1:14" hidden="1">
      <c r="A9700" t="s">
        <v>1</v>
      </c>
      <c r="B9700">
        <v>2007</v>
      </c>
      <c r="C9700" t="s">
        <v>7</v>
      </c>
      <c r="D9700" t="s">
        <v>12</v>
      </c>
      <c r="E9700" t="s">
        <v>81</v>
      </c>
      <c r="F9700" t="s">
        <v>81</v>
      </c>
      <c r="G9700">
        <v>59</v>
      </c>
      <c r="H9700" t="s">
        <v>53</v>
      </c>
      <c r="I9700">
        <v>2009</v>
      </c>
      <c r="J9700" t="s">
        <v>92</v>
      </c>
      <c r="K9700" t="s">
        <v>458</v>
      </c>
      <c r="L9700">
        <v>0</v>
      </c>
      <c r="M9700" s="10" t="str">
        <f>Data[[#This Row],[schedule]]&amp;" | "&amp;Data[[#This Row],[section]]</f>
        <v>SCHEDULE 18: REPORT ON THE FORECAST TOTAL REVENUE REQUIREMENTS | 18b(i): Forecast Asset Base</v>
      </c>
      <c r="N9700" s="10" t="str">
        <f t="shared" si="154"/>
        <v>SCHEDULE 18: REPORT ON THE FORECAST TOTAL REVENUE REQUIREMENTS | 18b(i): Forecast Asset Base | Forecast revaluations</v>
      </c>
    </row>
    <row r="9701" spans="1:14" hidden="1">
      <c r="A9701" t="s">
        <v>1</v>
      </c>
      <c r="B9701">
        <v>2007</v>
      </c>
      <c r="C9701" t="s">
        <v>7</v>
      </c>
      <c r="D9701" t="s">
        <v>12</v>
      </c>
      <c r="E9701" t="s">
        <v>81</v>
      </c>
      <c r="F9701" t="s">
        <v>81</v>
      </c>
      <c r="G9701">
        <v>59</v>
      </c>
      <c r="H9701" t="s">
        <v>53</v>
      </c>
      <c r="I9701">
        <v>2010</v>
      </c>
      <c r="J9701" t="s">
        <v>92</v>
      </c>
      <c r="K9701" t="s">
        <v>458</v>
      </c>
      <c r="L9701">
        <v>0</v>
      </c>
      <c r="M9701" s="10" t="str">
        <f>Data[[#This Row],[schedule]]&amp;" | "&amp;Data[[#This Row],[section]]</f>
        <v>SCHEDULE 18: REPORT ON THE FORECAST TOTAL REVENUE REQUIREMENTS | 18b(i): Forecast Asset Base</v>
      </c>
      <c r="N9701" s="10" t="str">
        <f t="shared" si="154"/>
        <v>SCHEDULE 18: REPORT ON THE FORECAST TOTAL REVENUE REQUIREMENTS | 18b(i): Forecast Asset Base | Forecast revaluations</v>
      </c>
    </row>
    <row r="9702" spans="1:14" hidden="1">
      <c r="A9702" t="s">
        <v>1</v>
      </c>
      <c r="B9702">
        <v>2007</v>
      </c>
      <c r="C9702" t="s">
        <v>7</v>
      </c>
      <c r="D9702" t="s">
        <v>12</v>
      </c>
      <c r="E9702" t="s">
        <v>81</v>
      </c>
      <c r="F9702" t="s">
        <v>81</v>
      </c>
      <c r="G9702">
        <v>59</v>
      </c>
      <c r="H9702" t="s">
        <v>53</v>
      </c>
      <c r="I9702">
        <v>2011</v>
      </c>
      <c r="J9702" t="s">
        <v>92</v>
      </c>
      <c r="K9702" t="s">
        <v>458</v>
      </c>
      <c r="L9702">
        <v>0</v>
      </c>
      <c r="M9702" s="10" t="str">
        <f>Data[[#This Row],[schedule]]&amp;" | "&amp;Data[[#This Row],[section]]</f>
        <v>SCHEDULE 18: REPORT ON THE FORECAST TOTAL REVENUE REQUIREMENTS | 18b(i): Forecast Asset Base</v>
      </c>
      <c r="N9702" s="10" t="str">
        <f t="shared" si="154"/>
        <v>SCHEDULE 18: REPORT ON THE FORECAST TOTAL REVENUE REQUIREMENTS | 18b(i): Forecast Asset Base | Forecast revaluations</v>
      </c>
    </row>
    <row r="9703" spans="1:14" hidden="1">
      <c r="A9703" t="s">
        <v>1</v>
      </c>
      <c r="B9703">
        <v>2007</v>
      </c>
      <c r="C9703" t="s">
        <v>7</v>
      </c>
      <c r="D9703" t="s">
        <v>12</v>
      </c>
      <c r="E9703" t="s">
        <v>81</v>
      </c>
      <c r="F9703" t="s">
        <v>81</v>
      </c>
      <c r="G9703">
        <v>59</v>
      </c>
      <c r="H9703" t="s">
        <v>53</v>
      </c>
      <c r="I9703">
        <v>2012</v>
      </c>
      <c r="J9703" t="s">
        <v>92</v>
      </c>
      <c r="K9703" t="s">
        <v>3910</v>
      </c>
      <c r="L9703">
        <v>77036.454736616724</v>
      </c>
      <c r="M9703" s="10" t="str">
        <f>Data[[#This Row],[schedule]]&amp;" | "&amp;Data[[#This Row],[section]]</f>
        <v>SCHEDULE 18: REPORT ON THE FORECAST TOTAL REVENUE REQUIREMENTS | 18b(i): Forecast Asset Base</v>
      </c>
      <c r="N9703" s="10" t="str">
        <f t="shared" si="154"/>
        <v>SCHEDULE 18: REPORT ON THE FORECAST TOTAL REVENUE REQUIREMENTS | 18b(i): Forecast Asset Base | Forecast revaluations</v>
      </c>
    </row>
    <row r="9704" spans="1:14" hidden="1">
      <c r="A9704" t="s">
        <v>1</v>
      </c>
      <c r="B9704">
        <v>2007</v>
      </c>
      <c r="C9704" t="s">
        <v>7</v>
      </c>
      <c r="D9704" t="s">
        <v>12</v>
      </c>
      <c r="E9704" t="s">
        <v>81</v>
      </c>
      <c r="F9704" t="s">
        <v>81</v>
      </c>
      <c r="G9704">
        <v>60</v>
      </c>
      <c r="H9704" t="s">
        <v>62</v>
      </c>
      <c r="I9704">
        <v>2008</v>
      </c>
      <c r="J9704" t="s">
        <v>92</v>
      </c>
      <c r="K9704" t="s">
        <v>3911</v>
      </c>
      <c r="L9704">
        <v>45666.617159931702</v>
      </c>
      <c r="M9704" s="10" t="str">
        <f>Data[[#This Row],[schedule]]&amp;" | "&amp;Data[[#This Row],[section]]</f>
        <v>SCHEDULE 18: REPORT ON THE FORECAST TOTAL REVENUE REQUIREMENTS | 18b(i): Forecast Asset Base</v>
      </c>
      <c r="N9704" s="10" t="str">
        <f t="shared" si="154"/>
        <v>SCHEDULE 18: REPORT ON THE FORECAST TOTAL REVENUE REQUIREMENTS | 18b(i): Forecast Asset Base | Assets commissioned</v>
      </c>
    </row>
    <row r="9705" spans="1:14" hidden="1">
      <c r="A9705" t="s">
        <v>1</v>
      </c>
      <c r="B9705">
        <v>2007</v>
      </c>
      <c r="C9705" t="s">
        <v>7</v>
      </c>
      <c r="D9705" t="s">
        <v>12</v>
      </c>
      <c r="E9705" t="s">
        <v>81</v>
      </c>
      <c r="F9705" t="s">
        <v>81</v>
      </c>
      <c r="G9705">
        <v>60</v>
      </c>
      <c r="H9705" t="s">
        <v>62</v>
      </c>
      <c r="I9705">
        <v>2009</v>
      </c>
      <c r="J9705" t="s">
        <v>92</v>
      </c>
      <c r="K9705" t="s">
        <v>3912</v>
      </c>
      <c r="L9705">
        <v>35182.687784575981</v>
      </c>
      <c r="M9705" s="10" t="str">
        <f>Data[[#This Row],[schedule]]&amp;" | "&amp;Data[[#This Row],[section]]</f>
        <v>SCHEDULE 18: REPORT ON THE FORECAST TOTAL REVENUE REQUIREMENTS | 18b(i): Forecast Asset Base</v>
      </c>
      <c r="N9705" s="10" t="str">
        <f t="shared" si="154"/>
        <v>SCHEDULE 18: REPORT ON THE FORECAST TOTAL REVENUE REQUIREMENTS | 18b(i): Forecast Asset Base | Assets commissioned</v>
      </c>
    </row>
    <row r="9706" spans="1:14" hidden="1">
      <c r="A9706" t="s">
        <v>1</v>
      </c>
      <c r="B9706">
        <v>2007</v>
      </c>
      <c r="C9706" t="s">
        <v>7</v>
      </c>
      <c r="D9706" t="s">
        <v>12</v>
      </c>
      <c r="E9706" t="s">
        <v>81</v>
      </c>
      <c r="F9706" t="s">
        <v>81</v>
      </c>
      <c r="G9706">
        <v>60</v>
      </c>
      <c r="H9706" t="s">
        <v>62</v>
      </c>
      <c r="I9706">
        <v>2010</v>
      </c>
      <c r="J9706" t="s">
        <v>92</v>
      </c>
      <c r="K9706" t="s">
        <v>1359</v>
      </c>
      <c r="L9706">
        <v>11013.469875000001</v>
      </c>
      <c r="M9706" s="10" t="str">
        <f>Data[[#This Row],[schedule]]&amp;" | "&amp;Data[[#This Row],[section]]</f>
        <v>SCHEDULE 18: REPORT ON THE FORECAST TOTAL REVENUE REQUIREMENTS | 18b(i): Forecast Asset Base</v>
      </c>
      <c r="N9706" s="10" t="str">
        <f t="shared" si="154"/>
        <v>SCHEDULE 18: REPORT ON THE FORECAST TOTAL REVENUE REQUIREMENTS | 18b(i): Forecast Asset Base | Assets commissioned</v>
      </c>
    </row>
    <row r="9707" spans="1:14" hidden="1">
      <c r="A9707" t="s">
        <v>1</v>
      </c>
      <c r="B9707">
        <v>2007</v>
      </c>
      <c r="C9707" t="s">
        <v>7</v>
      </c>
      <c r="D9707" t="s">
        <v>12</v>
      </c>
      <c r="E9707" t="s">
        <v>81</v>
      </c>
      <c r="F9707" t="s">
        <v>81</v>
      </c>
      <c r="G9707">
        <v>60</v>
      </c>
      <c r="H9707" t="s">
        <v>62</v>
      </c>
      <c r="I9707">
        <v>2011</v>
      </c>
      <c r="J9707" t="s">
        <v>92</v>
      </c>
      <c r="K9707" t="s">
        <v>3913</v>
      </c>
      <c r="L9707">
        <v>6342.7338335937493</v>
      </c>
      <c r="M9707" s="10" t="str">
        <f>Data[[#This Row],[schedule]]&amp;" | "&amp;Data[[#This Row],[section]]</f>
        <v>SCHEDULE 18: REPORT ON THE FORECAST TOTAL REVENUE REQUIREMENTS | 18b(i): Forecast Asset Base</v>
      </c>
      <c r="N9707" s="10" t="str">
        <f t="shared" si="154"/>
        <v>SCHEDULE 18: REPORT ON THE FORECAST TOTAL REVENUE REQUIREMENTS | 18b(i): Forecast Asset Base | Assets commissioned</v>
      </c>
    </row>
    <row r="9708" spans="1:14" hidden="1">
      <c r="A9708" t="s">
        <v>1</v>
      </c>
      <c r="B9708">
        <v>2007</v>
      </c>
      <c r="C9708" t="s">
        <v>7</v>
      </c>
      <c r="D9708" t="s">
        <v>12</v>
      </c>
      <c r="E9708" t="s">
        <v>81</v>
      </c>
      <c r="F9708" t="s">
        <v>81</v>
      </c>
      <c r="G9708">
        <v>60</v>
      </c>
      <c r="H9708" t="s">
        <v>62</v>
      </c>
      <c r="I9708">
        <v>2012</v>
      </c>
      <c r="J9708" t="s">
        <v>92</v>
      </c>
      <c r="K9708" t="s">
        <v>1015</v>
      </c>
      <c r="L9708">
        <v>3278.5909899121089</v>
      </c>
      <c r="M9708" s="10" t="str">
        <f>Data[[#This Row],[schedule]]&amp;" | "&amp;Data[[#This Row],[section]]</f>
        <v>SCHEDULE 18: REPORT ON THE FORECAST TOTAL REVENUE REQUIREMENTS | 18b(i): Forecast Asset Base</v>
      </c>
      <c r="N9708" s="10" t="str">
        <f t="shared" si="154"/>
        <v>SCHEDULE 18: REPORT ON THE FORECAST TOTAL REVENUE REQUIREMENTS | 18b(i): Forecast Asset Base | Assets commissioned</v>
      </c>
    </row>
    <row r="9709" spans="1:14" hidden="1">
      <c r="A9709" t="s">
        <v>1</v>
      </c>
      <c r="B9709">
        <v>2007</v>
      </c>
      <c r="C9709" t="s">
        <v>7</v>
      </c>
      <c r="D9709" t="s">
        <v>12</v>
      </c>
      <c r="E9709" t="s">
        <v>81</v>
      </c>
      <c r="F9709" t="s">
        <v>81</v>
      </c>
      <c r="G9709">
        <v>61</v>
      </c>
      <c r="H9709" t="s">
        <v>63</v>
      </c>
      <c r="I9709">
        <v>2008</v>
      </c>
      <c r="J9709" t="s">
        <v>92</v>
      </c>
      <c r="K9709" t="s">
        <v>81</v>
      </c>
      <c r="M9709" s="10" t="str">
        <f>Data[[#This Row],[schedule]]&amp;" | "&amp;Data[[#This Row],[section]]</f>
        <v>SCHEDULE 18: REPORT ON THE FORECAST TOTAL REVENUE REQUIREMENTS | 18b(i): Forecast Asset Base</v>
      </c>
      <c r="N9709" s="10" t="str">
        <f t="shared" si="154"/>
        <v>SCHEDULE 18: REPORT ON THE FORECAST TOTAL REVENUE REQUIREMENTS | 18b(i): Forecast Asset Base | Asset disposals</v>
      </c>
    </row>
    <row r="9710" spans="1:14" hidden="1">
      <c r="A9710" t="s">
        <v>1</v>
      </c>
      <c r="B9710">
        <v>2007</v>
      </c>
      <c r="C9710" t="s">
        <v>7</v>
      </c>
      <c r="D9710" t="s">
        <v>12</v>
      </c>
      <c r="E9710" t="s">
        <v>81</v>
      </c>
      <c r="F9710" t="s">
        <v>81</v>
      </c>
      <c r="G9710">
        <v>61</v>
      </c>
      <c r="H9710" t="s">
        <v>63</v>
      </c>
      <c r="I9710">
        <v>2009</v>
      </c>
      <c r="J9710" t="s">
        <v>92</v>
      </c>
      <c r="K9710" t="s">
        <v>81</v>
      </c>
      <c r="M9710" s="10" t="str">
        <f>Data[[#This Row],[schedule]]&amp;" | "&amp;Data[[#This Row],[section]]</f>
        <v>SCHEDULE 18: REPORT ON THE FORECAST TOTAL REVENUE REQUIREMENTS | 18b(i): Forecast Asset Base</v>
      </c>
      <c r="N9710" s="10" t="str">
        <f t="shared" si="154"/>
        <v>SCHEDULE 18: REPORT ON THE FORECAST TOTAL REVENUE REQUIREMENTS | 18b(i): Forecast Asset Base | Asset disposals</v>
      </c>
    </row>
    <row r="9711" spans="1:14" hidden="1">
      <c r="A9711" t="s">
        <v>1</v>
      </c>
      <c r="B9711">
        <v>2007</v>
      </c>
      <c r="C9711" t="s">
        <v>7</v>
      </c>
      <c r="D9711" t="s">
        <v>12</v>
      </c>
      <c r="E9711" t="s">
        <v>81</v>
      </c>
      <c r="F9711" t="s">
        <v>81</v>
      </c>
      <c r="G9711">
        <v>61</v>
      </c>
      <c r="H9711" t="s">
        <v>63</v>
      </c>
      <c r="I9711">
        <v>2010</v>
      </c>
      <c r="J9711" t="s">
        <v>92</v>
      </c>
      <c r="K9711" t="s">
        <v>81</v>
      </c>
      <c r="M9711" s="10" t="str">
        <f>Data[[#This Row],[schedule]]&amp;" | "&amp;Data[[#This Row],[section]]</f>
        <v>SCHEDULE 18: REPORT ON THE FORECAST TOTAL REVENUE REQUIREMENTS | 18b(i): Forecast Asset Base</v>
      </c>
      <c r="N9711" s="10" t="str">
        <f t="shared" si="154"/>
        <v>SCHEDULE 18: REPORT ON THE FORECAST TOTAL REVENUE REQUIREMENTS | 18b(i): Forecast Asset Base | Asset disposals</v>
      </c>
    </row>
    <row r="9712" spans="1:14" hidden="1">
      <c r="A9712" t="s">
        <v>1</v>
      </c>
      <c r="B9712">
        <v>2007</v>
      </c>
      <c r="C9712" t="s">
        <v>7</v>
      </c>
      <c r="D9712" t="s">
        <v>12</v>
      </c>
      <c r="E9712" t="s">
        <v>81</v>
      </c>
      <c r="F9712" t="s">
        <v>81</v>
      </c>
      <c r="G9712">
        <v>61</v>
      </c>
      <c r="H9712" t="s">
        <v>63</v>
      </c>
      <c r="I9712">
        <v>2011</v>
      </c>
      <c r="J9712" t="s">
        <v>92</v>
      </c>
      <c r="K9712" t="s">
        <v>81</v>
      </c>
      <c r="M9712" s="10" t="str">
        <f>Data[[#This Row],[schedule]]&amp;" | "&amp;Data[[#This Row],[section]]</f>
        <v>SCHEDULE 18: REPORT ON THE FORECAST TOTAL REVENUE REQUIREMENTS | 18b(i): Forecast Asset Base</v>
      </c>
      <c r="N9712" s="10" t="str">
        <f t="shared" si="154"/>
        <v>SCHEDULE 18: REPORT ON THE FORECAST TOTAL REVENUE REQUIREMENTS | 18b(i): Forecast Asset Base | Asset disposals</v>
      </c>
    </row>
    <row r="9713" spans="1:14" hidden="1">
      <c r="A9713" t="s">
        <v>1</v>
      </c>
      <c r="B9713">
        <v>2007</v>
      </c>
      <c r="C9713" t="s">
        <v>7</v>
      </c>
      <c r="D9713" t="s">
        <v>12</v>
      </c>
      <c r="E9713" t="s">
        <v>81</v>
      </c>
      <c r="F9713" t="s">
        <v>81</v>
      </c>
      <c r="G9713">
        <v>61</v>
      </c>
      <c r="H9713" t="s">
        <v>63</v>
      </c>
      <c r="I9713">
        <v>2012</v>
      </c>
      <c r="J9713" t="s">
        <v>92</v>
      </c>
      <c r="K9713" t="s">
        <v>81</v>
      </c>
      <c r="M9713" s="10" t="str">
        <f>Data[[#This Row],[schedule]]&amp;" | "&amp;Data[[#This Row],[section]]</f>
        <v>SCHEDULE 18: REPORT ON THE FORECAST TOTAL REVENUE REQUIREMENTS | 18b(i): Forecast Asset Base</v>
      </c>
      <c r="N9713" s="10" t="str">
        <f t="shared" si="154"/>
        <v>SCHEDULE 18: REPORT ON THE FORECAST TOTAL REVENUE REQUIREMENTS | 18b(i): Forecast Asset Base | Asset disposals</v>
      </c>
    </row>
    <row r="9714" spans="1:14" hidden="1">
      <c r="A9714" t="s">
        <v>1</v>
      </c>
      <c r="B9714">
        <v>2007</v>
      </c>
      <c r="C9714" t="s">
        <v>7</v>
      </c>
      <c r="D9714" t="s">
        <v>12</v>
      </c>
      <c r="E9714" t="s">
        <v>81</v>
      </c>
      <c r="F9714" t="s">
        <v>81</v>
      </c>
      <c r="G9714">
        <v>62</v>
      </c>
      <c r="H9714" t="s">
        <v>64</v>
      </c>
      <c r="I9714">
        <v>2008</v>
      </c>
      <c r="J9714" t="s">
        <v>92</v>
      </c>
      <c r="K9714" t="s">
        <v>81</v>
      </c>
      <c r="M9714" s="10" t="str">
        <f>Data[[#This Row],[schedule]]&amp;" | "&amp;Data[[#This Row],[section]]</f>
        <v>SCHEDULE 18: REPORT ON THE FORECAST TOTAL REVENUE REQUIREMENTS | 18b(i): Forecast Asset Base</v>
      </c>
      <c r="N9714" s="10" t="str">
        <f t="shared" si="154"/>
        <v>SCHEDULE 18: REPORT ON THE FORECAST TOTAL REVENUE REQUIREMENTS | 18b(i): Forecast Asset Base | Forecast adjustment resulting from cost allocation</v>
      </c>
    </row>
    <row r="9715" spans="1:14" hidden="1">
      <c r="A9715" t="s">
        <v>1</v>
      </c>
      <c r="B9715">
        <v>2007</v>
      </c>
      <c r="C9715" t="s">
        <v>7</v>
      </c>
      <c r="D9715" t="s">
        <v>12</v>
      </c>
      <c r="E9715" t="s">
        <v>81</v>
      </c>
      <c r="F9715" t="s">
        <v>81</v>
      </c>
      <c r="G9715">
        <v>62</v>
      </c>
      <c r="H9715" t="s">
        <v>64</v>
      </c>
      <c r="I9715">
        <v>2009</v>
      </c>
      <c r="J9715" t="s">
        <v>92</v>
      </c>
      <c r="K9715" t="s">
        <v>81</v>
      </c>
      <c r="M9715" s="10" t="str">
        <f>Data[[#This Row],[schedule]]&amp;" | "&amp;Data[[#This Row],[section]]</f>
        <v>SCHEDULE 18: REPORT ON THE FORECAST TOTAL REVENUE REQUIREMENTS | 18b(i): Forecast Asset Base</v>
      </c>
      <c r="N9715" s="10" t="str">
        <f t="shared" si="154"/>
        <v>SCHEDULE 18: REPORT ON THE FORECAST TOTAL REVENUE REQUIREMENTS | 18b(i): Forecast Asset Base | Forecast adjustment resulting from cost allocation</v>
      </c>
    </row>
    <row r="9716" spans="1:14" hidden="1">
      <c r="A9716" t="s">
        <v>1</v>
      </c>
      <c r="B9716">
        <v>2007</v>
      </c>
      <c r="C9716" t="s">
        <v>7</v>
      </c>
      <c r="D9716" t="s">
        <v>12</v>
      </c>
      <c r="E9716" t="s">
        <v>81</v>
      </c>
      <c r="F9716" t="s">
        <v>81</v>
      </c>
      <c r="G9716">
        <v>62</v>
      </c>
      <c r="H9716" t="s">
        <v>64</v>
      </c>
      <c r="I9716">
        <v>2010</v>
      </c>
      <c r="J9716" t="s">
        <v>92</v>
      </c>
      <c r="K9716" t="s">
        <v>81</v>
      </c>
      <c r="M9716" s="10" t="str">
        <f>Data[[#This Row],[schedule]]&amp;" | "&amp;Data[[#This Row],[section]]</f>
        <v>SCHEDULE 18: REPORT ON THE FORECAST TOTAL REVENUE REQUIREMENTS | 18b(i): Forecast Asset Base</v>
      </c>
      <c r="N9716" s="10" t="str">
        <f t="shared" si="154"/>
        <v>SCHEDULE 18: REPORT ON THE FORECAST TOTAL REVENUE REQUIREMENTS | 18b(i): Forecast Asset Base | Forecast adjustment resulting from cost allocation</v>
      </c>
    </row>
    <row r="9717" spans="1:14" hidden="1">
      <c r="A9717" t="s">
        <v>1</v>
      </c>
      <c r="B9717">
        <v>2007</v>
      </c>
      <c r="C9717" t="s">
        <v>7</v>
      </c>
      <c r="D9717" t="s">
        <v>12</v>
      </c>
      <c r="E9717" t="s">
        <v>81</v>
      </c>
      <c r="F9717" t="s">
        <v>81</v>
      </c>
      <c r="G9717">
        <v>62</v>
      </c>
      <c r="H9717" t="s">
        <v>64</v>
      </c>
      <c r="I9717">
        <v>2011</v>
      </c>
      <c r="J9717" t="s">
        <v>92</v>
      </c>
      <c r="K9717" t="s">
        <v>81</v>
      </c>
      <c r="M9717" s="10" t="str">
        <f>Data[[#This Row],[schedule]]&amp;" | "&amp;Data[[#This Row],[section]]</f>
        <v>SCHEDULE 18: REPORT ON THE FORECAST TOTAL REVENUE REQUIREMENTS | 18b(i): Forecast Asset Base</v>
      </c>
      <c r="N9717" s="10" t="str">
        <f t="shared" si="154"/>
        <v>SCHEDULE 18: REPORT ON THE FORECAST TOTAL REVENUE REQUIREMENTS | 18b(i): Forecast Asset Base | Forecast adjustment resulting from cost allocation</v>
      </c>
    </row>
    <row r="9718" spans="1:14" hidden="1">
      <c r="A9718" t="s">
        <v>1</v>
      </c>
      <c r="B9718">
        <v>2007</v>
      </c>
      <c r="C9718" t="s">
        <v>7</v>
      </c>
      <c r="D9718" t="s">
        <v>12</v>
      </c>
      <c r="E9718" t="s">
        <v>81</v>
      </c>
      <c r="F9718" t="s">
        <v>81</v>
      </c>
      <c r="G9718">
        <v>62</v>
      </c>
      <c r="H9718" t="s">
        <v>64</v>
      </c>
      <c r="I9718">
        <v>2012</v>
      </c>
      <c r="J9718" t="s">
        <v>92</v>
      </c>
      <c r="K9718" t="s">
        <v>81</v>
      </c>
      <c r="M9718" s="10" t="str">
        <f>Data[[#This Row],[schedule]]&amp;" | "&amp;Data[[#This Row],[section]]</f>
        <v>SCHEDULE 18: REPORT ON THE FORECAST TOTAL REVENUE REQUIREMENTS | 18b(i): Forecast Asset Base</v>
      </c>
      <c r="N9718" s="10" t="str">
        <f t="shared" si="154"/>
        <v>SCHEDULE 18: REPORT ON THE FORECAST TOTAL REVENUE REQUIREMENTS | 18b(i): Forecast Asset Base | Forecast adjustment resulting from cost allocation</v>
      </c>
    </row>
    <row r="9719" spans="1:14" hidden="1">
      <c r="A9719" t="s">
        <v>1</v>
      </c>
      <c r="B9719">
        <v>2007</v>
      </c>
      <c r="C9719" t="s">
        <v>7</v>
      </c>
      <c r="D9719" t="s">
        <v>12</v>
      </c>
      <c r="E9719" t="s">
        <v>81</v>
      </c>
      <c r="F9719" t="s">
        <v>81</v>
      </c>
      <c r="G9719">
        <v>63</v>
      </c>
      <c r="H9719" t="s">
        <v>65</v>
      </c>
      <c r="I9719">
        <v>2008</v>
      </c>
      <c r="J9719" t="s">
        <v>92</v>
      </c>
      <c r="K9719" t="s">
        <v>3904</v>
      </c>
      <c r="L9719">
        <v>348616.51867914828</v>
      </c>
      <c r="M9719" s="10" t="str">
        <f>Data[[#This Row],[schedule]]&amp;" | "&amp;Data[[#This Row],[section]]</f>
        <v>SCHEDULE 18: REPORT ON THE FORECAST TOTAL REVENUE REQUIREMENTS | 18b(i): Forecast Asset Base</v>
      </c>
      <c r="N9719" s="10" t="str">
        <f t="shared" si="154"/>
        <v>SCHEDULE 18: REPORT ON THE FORECAST TOTAL REVENUE REQUIREMENTS | 18b(i): Forecast Asset Base | Forecast asset base</v>
      </c>
    </row>
    <row r="9720" spans="1:14" hidden="1">
      <c r="A9720" t="s">
        <v>1</v>
      </c>
      <c r="B9720">
        <v>2007</v>
      </c>
      <c r="C9720" t="s">
        <v>7</v>
      </c>
      <c r="D9720" t="s">
        <v>12</v>
      </c>
      <c r="E9720" t="s">
        <v>81</v>
      </c>
      <c r="F9720" t="s">
        <v>81</v>
      </c>
      <c r="G9720">
        <v>63</v>
      </c>
      <c r="H9720" t="s">
        <v>65</v>
      </c>
      <c r="I9720">
        <v>2009</v>
      </c>
      <c r="J9720" t="s">
        <v>92</v>
      </c>
      <c r="K9720" t="s">
        <v>3905</v>
      </c>
      <c r="L9720">
        <v>373749.43093159638</v>
      </c>
      <c r="M9720" s="10" t="str">
        <f>Data[[#This Row],[schedule]]&amp;" | "&amp;Data[[#This Row],[section]]</f>
        <v>SCHEDULE 18: REPORT ON THE FORECAST TOTAL REVENUE REQUIREMENTS | 18b(i): Forecast Asset Base</v>
      </c>
      <c r="N9720" s="10" t="str">
        <f t="shared" si="154"/>
        <v>SCHEDULE 18: REPORT ON THE FORECAST TOTAL REVENUE REQUIREMENTS | 18b(i): Forecast Asset Base | Forecast asset base</v>
      </c>
    </row>
    <row r="9721" spans="1:14" hidden="1">
      <c r="A9721" t="s">
        <v>1</v>
      </c>
      <c r="B9721">
        <v>2007</v>
      </c>
      <c r="C9721" t="s">
        <v>7</v>
      </c>
      <c r="D9721" t="s">
        <v>12</v>
      </c>
      <c r="E9721" t="s">
        <v>81</v>
      </c>
      <c r="F9721" t="s">
        <v>81</v>
      </c>
      <c r="G9721">
        <v>63</v>
      </c>
      <c r="H9721" t="s">
        <v>65</v>
      </c>
      <c r="I9721">
        <v>2010</v>
      </c>
      <c r="J9721" t="s">
        <v>92</v>
      </c>
      <c r="K9721" t="s">
        <v>3906</v>
      </c>
      <c r="L9721">
        <v>373964.78565981338</v>
      </c>
      <c r="M9721" s="10" t="str">
        <f>Data[[#This Row],[schedule]]&amp;" | "&amp;Data[[#This Row],[section]]</f>
        <v>SCHEDULE 18: REPORT ON THE FORECAST TOTAL REVENUE REQUIREMENTS | 18b(i): Forecast Asset Base</v>
      </c>
      <c r="N9721" s="10" t="str">
        <f t="shared" si="154"/>
        <v>SCHEDULE 18: REPORT ON THE FORECAST TOTAL REVENUE REQUIREMENTS | 18b(i): Forecast Asset Base | Forecast asset base</v>
      </c>
    </row>
    <row r="9722" spans="1:14" hidden="1">
      <c r="A9722" t="s">
        <v>1</v>
      </c>
      <c r="B9722">
        <v>2007</v>
      </c>
      <c r="C9722" t="s">
        <v>7</v>
      </c>
      <c r="D9722" t="s">
        <v>12</v>
      </c>
      <c r="E9722" t="s">
        <v>81</v>
      </c>
      <c r="F9722" t="s">
        <v>81</v>
      </c>
      <c r="G9722">
        <v>63</v>
      </c>
      <c r="H9722" t="s">
        <v>65</v>
      </c>
      <c r="I9722">
        <v>2011</v>
      </c>
      <c r="J9722" t="s">
        <v>92</v>
      </c>
      <c r="K9722" t="s">
        <v>3907</v>
      </c>
      <c r="L9722">
        <v>369643.27022065048</v>
      </c>
      <c r="M9722" s="10" t="str">
        <f>Data[[#This Row],[schedule]]&amp;" | "&amp;Data[[#This Row],[section]]</f>
        <v>SCHEDULE 18: REPORT ON THE FORECAST TOTAL REVENUE REQUIREMENTS | 18b(i): Forecast Asset Base</v>
      </c>
      <c r="N9722" s="10" t="str">
        <f t="shared" si="154"/>
        <v>SCHEDULE 18: REPORT ON THE FORECAST TOTAL REVENUE REQUIREMENTS | 18b(i): Forecast Asset Base | Forecast asset base</v>
      </c>
    </row>
    <row r="9723" spans="1:14" hidden="1">
      <c r="A9723" t="s">
        <v>1</v>
      </c>
      <c r="B9723">
        <v>2007</v>
      </c>
      <c r="C9723" t="s">
        <v>7</v>
      </c>
      <c r="D9723" t="s">
        <v>12</v>
      </c>
      <c r="E9723" t="s">
        <v>81</v>
      </c>
      <c r="F9723" t="s">
        <v>81</v>
      </c>
      <c r="G9723">
        <v>63</v>
      </c>
      <c r="H9723" t="s">
        <v>65</v>
      </c>
      <c r="I9723">
        <v>2012</v>
      </c>
      <c r="J9723" t="s">
        <v>92</v>
      </c>
      <c r="K9723" t="s">
        <v>3914</v>
      </c>
      <c r="L9723">
        <v>439123.1331217566</v>
      </c>
      <c r="M9723" s="10" t="str">
        <f>Data[[#This Row],[schedule]]&amp;" | "&amp;Data[[#This Row],[section]]</f>
        <v>SCHEDULE 18: REPORT ON THE FORECAST TOTAL REVENUE REQUIREMENTS | 18b(i): Forecast Asset Base</v>
      </c>
      <c r="N9723" s="10" t="str">
        <f t="shared" si="154"/>
        <v>SCHEDULE 18: REPORT ON THE FORECAST TOTAL REVENUE REQUIREMENTS | 18b(i): Forecast Asset Base | Forecast asset base</v>
      </c>
    </row>
    <row r="9724" spans="1:14" hidden="1">
      <c r="A9724" t="s">
        <v>1</v>
      </c>
      <c r="B9724">
        <v>2007</v>
      </c>
      <c r="C9724" t="s">
        <v>7</v>
      </c>
      <c r="D9724" t="s">
        <v>13</v>
      </c>
      <c r="E9724" t="s">
        <v>81</v>
      </c>
      <c r="F9724" t="s">
        <v>81</v>
      </c>
      <c r="G9724">
        <v>66</v>
      </c>
      <c r="H9724" t="s">
        <v>66</v>
      </c>
      <c r="I9724">
        <v>2008</v>
      </c>
      <c r="J9724" t="s">
        <v>92</v>
      </c>
      <c r="K9724" t="s">
        <v>3915</v>
      </c>
      <c r="L9724">
        <v>27195.878486055801</v>
      </c>
      <c r="M9724" s="10" t="str">
        <f>Data[[#This Row],[schedule]]&amp;" | "&amp;Data[[#This Row],[section]]</f>
        <v>SCHEDULE 18: REPORT ON THE FORECAST TOTAL REVENUE REQUIREMENTS | 18b(ii): Forecast Works Under Construction</v>
      </c>
      <c r="N9724" s="10" t="str">
        <f t="shared" si="154"/>
        <v>SCHEDULE 18: REPORT ON THE FORECAST TOTAL REVENUE REQUIREMENTS | 18b(ii): Forecast Works Under Construction | Works under construction—previous year</v>
      </c>
    </row>
    <row r="9725" spans="1:14" hidden="1">
      <c r="A9725" t="s">
        <v>1</v>
      </c>
      <c r="B9725">
        <v>2007</v>
      </c>
      <c r="C9725" t="s">
        <v>7</v>
      </c>
      <c r="D9725" t="s">
        <v>13</v>
      </c>
      <c r="E9725" t="s">
        <v>81</v>
      </c>
      <c r="F9725" t="s">
        <v>81</v>
      </c>
      <c r="G9725">
        <v>66</v>
      </c>
      <c r="H9725" t="s">
        <v>66</v>
      </c>
      <c r="I9725">
        <v>2009</v>
      </c>
      <c r="J9725" t="s">
        <v>92</v>
      </c>
      <c r="K9725" t="s">
        <v>3916</v>
      </c>
      <c r="L9725">
        <v>12523.15488047811</v>
      </c>
      <c r="M9725" s="10" t="str">
        <f>Data[[#This Row],[schedule]]&amp;" | "&amp;Data[[#This Row],[section]]</f>
        <v>SCHEDULE 18: REPORT ON THE FORECAST TOTAL REVENUE REQUIREMENTS | 18b(ii): Forecast Works Under Construction</v>
      </c>
      <c r="N9725" s="10" t="str">
        <f t="shared" si="154"/>
        <v>SCHEDULE 18: REPORT ON THE FORECAST TOTAL REVENUE REQUIREMENTS | 18b(ii): Forecast Works Under Construction | Works under construction—previous year</v>
      </c>
    </row>
    <row r="9726" spans="1:14" hidden="1">
      <c r="A9726" t="s">
        <v>1</v>
      </c>
      <c r="B9726">
        <v>2007</v>
      </c>
      <c r="C9726" t="s">
        <v>7</v>
      </c>
      <c r="D9726" t="s">
        <v>13</v>
      </c>
      <c r="E9726" t="s">
        <v>81</v>
      </c>
      <c r="F9726" t="s">
        <v>81</v>
      </c>
      <c r="G9726">
        <v>66</v>
      </c>
      <c r="H9726" t="s">
        <v>66</v>
      </c>
      <c r="I9726">
        <v>2010</v>
      </c>
      <c r="J9726" t="s">
        <v>92</v>
      </c>
      <c r="K9726" t="s">
        <v>458</v>
      </c>
      <c r="L9726">
        <v>0</v>
      </c>
      <c r="M9726" s="10" t="str">
        <f>Data[[#This Row],[schedule]]&amp;" | "&amp;Data[[#This Row],[section]]</f>
        <v>SCHEDULE 18: REPORT ON THE FORECAST TOTAL REVENUE REQUIREMENTS | 18b(ii): Forecast Works Under Construction</v>
      </c>
      <c r="N9726" s="10" t="str">
        <f t="shared" si="154"/>
        <v>SCHEDULE 18: REPORT ON THE FORECAST TOTAL REVENUE REQUIREMENTS | 18b(ii): Forecast Works Under Construction | Works under construction—previous year</v>
      </c>
    </row>
    <row r="9727" spans="1:14" hidden="1">
      <c r="A9727" t="s">
        <v>1</v>
      </c>
      <c r="B9727">
        <v>2007</v>
      </c>
      <c r="C9727" t="s">
        <v>7</v>
      </c>
      <c r="D9727" t="s">
        <v>13</v>
      </c>
      <c r="E9727" t="s">
        <v>81</v>
      </c>
      <c r="F9727" t="s">
        <v>81</v>
      </c>
      <c r="G9727">
        <v>66</v>
      </c>
      <c r="H9727" t="s">
        <v>66</v>
      </c>
      <c r="I9727">
        <v>2011</v>
      </c>
      <c r="J9727" t="s">
        <v>92</v>
      </c>
      <c r="K9727" t="s">
        <v>458</v>
      </c>
      <c r="L9727">
        <v>0</v>
      </c>
      <c r="M9727" s="10" t="str">
        <f>Data[[#This Row],[schedule]]&amp;" | "&amp;Data[[#This Row],[section]]</f>
        <v>SCHEDULE 18: REPORT ON THE FORECAST TOTAL REVENUE REQUIREMENTS | 18b(ii): Forecast Works Under Construction</v>
      </c>
      <c r="N9727" s="10" t="str">
        <f t="shared" si="154"/>
        <v>SCHEDULE 18: REPORT ON THE FORECAST TOTAL REVENUE REQUIREMENTS | 18b(ii): Forecast Works Under Construction | Works under construction—previous year</v>
      </c>
    </row>
    <row r="9728" spans="1:14" hidden="1">
      <c r="A9728" t="s">
        <v>1</v>
      </c>
      <c r="B9728">
        <v>2007</v>
      </c>
      <c r="C9728" t="s">
        <v>7</v>
      </c>
      <c r="D9728" t="s">
        <v>13</v>
      </c>
      <c r="E9728" t="s">
        <v>81</v>
      </c>
      <c r="F9728" t="s">
        <v>81</v>
      </c>
      <c r="G9728">
        <v>66</v>
      </c>
      <c r="H9728" t="s">
        <v>66</v>
      </c>
      <c r="I9728">
        <v>2012</v>
      </c>
      <c r="J9728" t="s">
        <v>92</v>
      </c>
      <c r="K9728" t="s">
        <v>458</v>
      </c>
      <c r="L9728">
        <v>0</v>
      </c>
      <c r="M9728" s="10" t="str">
        <f>Data[[#This Row],[schedule]]&amp;" | "&amp;Data[[#This Row],[section]]</f>
        <v>SCHEDULE 18: REPORT ON THE FORECAST TOTAL REVENUE REQUIREMENTS | 18b(ii): Forecast Works Under Construction</v>
      </c>
      <c r="N9728" s="10" t="str">
        <f t="shared" si="154"/>
        <v>SCHEDULE 18: REPORT ON THE FORECAST TOTAL REVENUE REQUIREMENTS | 18b(ii): Forecast Works Under Construction | Works under construction—previous year</v>
      </c>
    </row>
    <row r="9729" spans="1:14" hidden="1">
      <c r="A9729" t="s">
        <v>1</v>
      </c>
      <c r="B9729">
        <v>2007</v>
      </c>
      <c r="C9729" t="s">
        <v>7</v>
      </c>
      <c r="D9729" t="s">
        <v>13</v>
      </c>
      <c r="E9729" t="s">
        <v>81</v>
      </c>
      <c r="F9729" t="s">
        <v>81</v>
      </c>
      <c r="G9729">
        <v>67</v>
      </c>
      <c r="H9729" t="s">
        <v>67</v>
      </c>
      <c r="I9729">
        <v>2008</v>
      </c>
      <c r="J9729" t="s">
        <v>92</v>
      </c>
      <c r="K9729" t="s">
        <v>1360</v>
      </c>
      <c r="L9729">
        <v>30993.89355435401</v>
      </c>
      <c r="M9729" s="10" t="str">
        <f>Data[[#This Row],[schedule]]&amp;" | "&amp;Data[[#This Row],[section]]</f>
        <v>SCHEDULE 18: REPORT ON THE FORECAST TOTAL REVENUE REQUIREMENTS | 18b(ii): Forecast Works Under Construction</v>
      </c>
      <c r="N9729" s="10" t="str">
        <f t="shared" si="154"/>
        <v>SCHEDULE 18: REPORT ON THE FORECAST TOTAL REVENUE REQUIREMENTS | 18b(ii): Forecast Works Under Construction | Capital expenditure</v>
      </c>
    </row>
    <row r="9730" spans="1:14" hidden="1">
      <c r="A9730" t="s">
        <v>1</v>
      </c>
      <c r="B9730">
        <v>2007</v>
      </c>
      <c r="C9730" t="s">
        <v>7</v>
      </c>
      <c r="D9730" t="s">
        <v>13</v>
      </c>
      <c r="E9730" t="s">
        <v>81</v>
      </c>
      <c r="F9730" t="s">
        <v>81</v>
      </c>
      <c r="G9730">
        <v>67</v>
      </c>
      <c r="H9730" t="s">
        <v>67</v>
      </c>
      <c r="I9730">
        <v>2009</v>
      </c>
      <c r="J9730" t="s">
        <v>92</v>
      </c>
      <c r="K9730" t="s">
        <v>1039</v>
      </c>
      <c r="L9730">
        <v>22659.53290409789</v>
      </c>
      <c r="M9730" s="10" t="str">
        <f>Data[[#This Row],[schedule]]&amp;" | "&amp;Data[[#This Row],[section]]</f>
        <v>SCHEDULE 18: REPORT ON THE FORECAST TOTAL REVENUE REQUIREMENTS | 18b(ii): Forecast Works Under Construction</v>
      </c>
      <c r="N9730" s="10" t="str">
        <f t="shared" si="154"/>
        <v>SCHEDULE 18: REPORT ON THE FORECAST TOTAL REVENUE REQUIREMENTS | 18b(ii): Forecast Works Under Construction | Capital expenditure</v>
      </c>
    </row>
    <row r="9731" spans="1:14" hidden="1">
      <c r="A9731" t="s">
        <v>1</v>
      </c>
      <c r="B9731">
        <v>2007</v>
      </c>
      <c r="C9731" t="s">
        <v>7</v>
      </c>
      <c r="D9731" t="s">
        <v>13</v>
      </c>
      <c r="E9731" t="s">
        <v>81</v>
      </c>
      <c r="F9731" t="s">
        <v>81</v>
      </c>
      <c r="G9731">
        <v>67</v>
      </c>
      <c r="H9731" t="s">
        <v>67</v>
      </c>
      <c r="I9731">
        <v>2010</v>
      </c>
      <c r="J9731" t="s">
        <v>92</v>
      </c>
      <c r="K9731" t="s">
        <v>1359</v>
      </c>
      <c r="L9731">
        <v>11013.469875000001</v>
      </c>
      <c r="M9731" s="10" t="str">
        <f>Data[[#This Row],[schedule]]&amp;" | "&amp;Data[[#This Row],[section]]</f>
        <v>SCHEDULE 18: REPORT ON THE FORECAST TOTAL REVENUE REQUIREMENTS | 18b(ii): Forecast Works Under Construction</v>
      </c>
      <c r="N9731" s="10" t="str">
        <f t="shared" si="154"/>
        <v>SCHEDULE 18: REPORT ON THE FORECAST TOTAL REVENUE REQUIREMENTS | 18b(ii): Forecast Works Under Construction | Capital expenditure</v>
      </c>
    </row>
    <row r="9732" spans="1:14" hidden="1">
      <c r="A9732" t="s">
        <v>1</v>
      </c>
      <c r="B9732">
        <v>2007</v>
      </c>
      <c r="C9732" t="s">
        <v>7</v>
      </c>
      <c r="D9732" t="s">
        <v>13</v>
      </c>
      <c r="E9732" t="s">
        <v>81</v>
      </c>
      <c r="F9732" t="s">
        <v>81</v>
      </c>
      <c r="G9732">
        <v>67</v>
      </c>
      <c r="H9732" t="s">
        <v>67</v>
      </c>
      <c r="I9732">
        <v>2011</v>
      </c>
      <c r="J9732" t="s">
        <v>92</v>
      </c>
      <c r="K9732" t="s">
        <v>3913</v>
      </c>
      <c r="L9732">
        <v>6342.7338335937493</v>
      </c>
      <c r="M9732" s="10" t="str">
        <f>Data[[#This Row],[schedule]]&amp;" | "&amp;Data[[#This Row],[section]]</f>
        <v>SCHEDULE 18: REPORT ON THE FORECAST TOTAL REVENUE REQUIREMENTS | 18b(ii): Forecast Works Under Construction</v>
      </c>
      <c r="N9732" s="10" t="str">
        <f t="shared" si="154"/>
        <v>SCHEDULE 18: REPORT ON THE FORECAST TOTAL REVENUE REQUIREMENTS | 18b(ii): Forecast Works Under Construction | Capital expenditure</v>
      </c>
    </row>
    <row r="9733" spans="1:14" hidden="1">
      <c r="A9733" t="s">
        <v>1</v>
      </c>
      <c r="B9733">
        <v>2007</v>
      </c>
      <c r="C9733" t="s">
        <v>7</v>
      </c>
      <c r="D9733" t="s">
        <v>13</v>
      </c>
      <c r="E9733" t="s">
        <v>81</v>
      </c>
      <c r="F9733" t="s">
        <v>81</v>
      </c>
      <c r="G9733">
        <v>67</v>
      </c>
      <c r="H9733" t="s">
        <v>67</v>
      </c>
      <c r="I9733">
        <v>2012</v>
      </c>
      <c r="J9733" t="s">
        <v>92</v>
      </c>
      <c r="K9733" t="s">
        <v>1015</v>
      </c>
      <c r="L9733">
        <v>3278.5909899121089</v>
      </c>
      <c r="M9733" s="10" t="str">
        <f>Data[[#This Row],[schedule]]&amp;" | "&amp;Data[[#This Row],[section]]</f>
        <v>SCHEDULE 18: REPORT ON THE FORECAST TOTAL REVENUE REQUIREMENTS | 18b(ii): Forecast Works Under Construction</v>
      </c>
      <c r="N9733" s="10" t="str">
        <f t="shared" si="154"/>
        <v>SCHEDULE 18: REPORT ON THE FORECAST TOTAL REVENUE REQUIREMENTS | 18b(ii): Forecast Works Under Construction | Capital expenditure</v>
      </c>
    </row>
    <row r="9734" spans="1:14" hidden="1">
      <c r="A9734" t="s">
        <v>1</v>
      </c>
      <c r="B9734">
        <v>2007</v>
      </c>
      <c r="C9734" t="s">
        <v>7</v>
      </c>
      <c r="D9734" t="s">
        <v>13</v>
      </c>
      <c r="E9734" t="s">
        <v>81</v>
      </c>
      <c r="F9734" t="s">
        <v>81</v>
      </c>
      <c r="G9734">
        <v>68</v>
      </c>
      <c r="H9734" t="s">
        <v>62</v>
      </c>
      <c r="I9734">
        <v>2008</v>
      </c>
      <c r="J9734" t="s">
        <v>92</v>
      </c>
      <c r="K9734" t="s">
        <v>3911</v>
      </c>
      <c r="L9734">
        <v>45666.617159931702</v>
      </c>
      <c r="M9734" s="10" t="str">
        <f>Data[[#This Row],[schedule]]&amp;" | "&amp;Data[[#This Row],[section]]</f>
        <v>SCHEDULE 18: REPORT ON THE FORECAST TOTAL REVENUE REQUIREMENTS | 18b(ii): Forecast Works Under Construction</v>
      </c>
      <c r="N9734" s="10" t="str">
        <f t="shared" si="154"/>
        <v>SCHEDULE 18: REPORT ON THE FORECAST TOTAL REVENUE REQUIREMENTS | 18b(ii): Forecast Works Under Construction | Assets commissioned</v>
      </c>
    </row>
    <row r="9735" spans="1:14" hidden="1">
      <c r="A9735" t="s">
        <v>1</v>
      </c>
      <c r="B9735">
        <v>2007</v>
      </c>
      <c r="C9735" t="s">
        <v>7</v>
      </c>
      <c r="D9735" t="s">
        <v>13</v>
      </c>
      <c r="E9735" t="s">
        <v>81</v>
      </c>
      <c r="F9735" t="s">
        <v>81</v>
      </c>
      <c r="G9735">
        <v>68</v>
      </c>
      <c r="H9735" t="s">
        <v>62</v>
      </c>
      <c r="I9735">
        <v>2009</v>
      </c>
      <c r="J9735" t="s">
        <v>92</v>
      </c>
      <c r="K9735" t="s">
        <v>3917</v>
      </c>
      <c r="L9735">
        <v>35182.687784575974</v>
      </c>
      <c r="M9735" s="10" t="str">
        <f>Data[[#This Row],[schedule]]&amp;" | "&amp;Data[[#This Row],[section]]</f>
        <v>SCHEDULE 18: REPORT ON THE FORECAST TOTAL REVENUE REQUIREMENTS | 18b(ii): Forecast Works Under Construction</v>
      </c>
      <c r="N9735" s="10" t="str">
        <f t="shared" si="154"/>
        <v>SCHEDULE 18: REPORT ON THE FORECAST TOTAL REVENUE REQUIREMENTS | 18b(ii): Forecast Works Under Construction | Assets commissioned</v>
      </c>
    </row>
    <row r="9736" spans="1:14" hidden="1">
      <c r="A9736" t="s">
        <v>1</v>
      </c>
      <c r="B9736">
        <v>2007</v>
      </c>
      <c r="C9736" t="s">
        <v>7</v>
      </c>
      <c r="D9736" t="s">
        <v>13</v>
      </c>
      <c r="E9736" t="s">
        <v>81</v>
      </c>
      <c r="F9736" t="s">
        <v>81</v>
      </c>
      <c r="G9736">
        <v>68</v>
      </c>
      <c r="H9736" t="s">
        <v>62</v>
      </c>
      <c r="I9736">
        <v>2010</v>
      </c>
      <c r="J9736" t="s">
        <v>92</v>
      </c>
      <c r="K9736" t="s">
        <v>1359</v>
      </c>
      <c r="L9736">
        <v>11013.469875000001</v>
      </c>
      <c r="M9736" s="10" t="str">
        <f>Data[[#This Row],[schedule]]&amp;" | "&amp;Data[[#This Row],[section]]</f>
        <v>SCHEDULE 18: REPORT ON THE FORECAST TOTAL REVENUE REQUIREMENTS | 18b(ii): Forecast Works Under Construction</v>
      </c>
      <c r="N9736" s="10" t="str">
        <f t="shared" si="154"/>
        <v>SCHEDULE 18: REPORT ON THE FORECAST TOTAL REVENUE REQUIREMENTS | 18b(ii): Forecast Works Under Construction | Assets commissioned</v>
      </c>
    </row>
    <row r="9737" spans="1:14" hidden="1">
      <c r="A9737" t="s">
        <v>1</v>
      </c>
      <c r="B9737">
        <v>2007</v>
      </c>
      <c r="C9737" t="s">
        <v>7</v>
      </c>
      <c r="D9737" t="s">
        <v>13</v>
      </c>
      <c r="E9737" t="s">
        <v>81</v>
      </c>
      <c r="F9737" t="s">
        <v>81</v>
      </c>
      <c r="G9737">
        <v>68</v>
      </c>
      <c r="H9737" t="s">
        <v>62</v>
      </c>
      <c r="I9737">
        <v>2011</v>
      </c>
      <c r="J9737" t="s">
        <v>92</v>
      </c>
      <c r="K9737" t="s">
        <v>3913</v>
      </c>
      <c r="L9737">
        <v>6342.7338335937493</v>
      </c>
      <c r="M9737" s="10" t="str">
        <f>Data[[#This Row],[schedule]]&amp;" | "&amp;Data[[#This Row],[section]]</f>
        <v>SCHEDULE 18: REPORT ON THE FORECAST TOTAL REVENUE REQUIREMENTS | 18b(ii): Forecast Works Under Construction</v>
      </c>
      <c r="N9737" s="10" t="str">
        <f t="shared" si="154"/>
        <v>SCHEDULE 18: REPORT ON THE FORECAST TOTAL REVENUE REQUIREMENTS | 18b(ii): Forecast Works Under Construction | Assets commissioned</v>
      </c>
    </row>
    <row r="9738" spans="1:14" hidden="1">
      <c r="A9738" t="s">
        <v>1</v>
      </c>
      <c r="B9738">
        <v>2007</v>
      </c>
      <c r="C9738" t="s">
        <v>7</v>
      </c>
      <c r="D9738" t="s">
        <v>13</v>
      </c>
      <c r="E9738" t="s">
        <v>81</v>
      </c>
      <c r="F9738" t="s">
        <v>81</v>
      </c>
      <c r="G9738">
        <v>68</v>
      </c>
      <c r="H9738" t="s">
        <v>62</v>
      </c>
      <c r="I9738">
        <v>2012</v>
      </c>
      <c r="J9738" t="s">
        <v>92</v>
      </c>
      <c r="K9738" t="s">
        <v>1015</v>
      </c>
      <c r="L9738">
        <v>3278.5909899121089</v>
      </c>
      <c r="M9738" s="10" t="str">
        <f>Data[[#This Row],[schedule]]&amp;" | "&amp;Data[[#This Row],[section]]</f>
        <v>SCHEDULE 18: REPORT ON THE FORECAST TOTAL REVENUE REQUIREMENTS | 18b(ii): Forecast Works Under Construction</v>
      </c>
      <c r="N9738" s="10" t="str">
        <f t="shared" si="154"/>
        <v>SCHEDULE 18: REPORT ON THE FORECAST TOTAL REVENUE REQUIREMENTS | 18b(ii): Forecast Works Under Construction | Assets commissioned</v>
      </c>
    </row>
    <row r="9739" spans="1:14" hidden="1">
      <c r="A9739" t="s">
        <v>1</v>
      </c>
      <c r="B9739">
        <v>2007</v>
      </c>
      <c r="C9739" t="s">
        <v>7</v>
      </c>
      <c r="D9739" t="s">
        <v>13</v>
      </c>
      <c r="E9739" t="s">
        <v>81</v>
      </c>
      <c r="F9739" t="s">
        <v>81</v>
      </c>
      <c r="G9739">
        <v>69</v>
      </c>
      <c r="H9739" t="s">
        <v>68</v>
      </c>
      <c r="I9739">
        <v>2008</v>
      </c>
      <c r="J9739" t="s">
        <v>92</v>
      </c>
      <c r="K9739" t="s">
        <v>3916</v>
      </c>
      <c r="L9739">
        <v>12523.15488047811</v>
      </c>
      <c r="M9739" s="10" t="str">
        <f>Data[[#This Row],[schedule]]&amp;" | "&amp;Data[[#This Row],[section]]</f>
        <v>SCHEDULE 18: REPORT ON THE FORECAST TOTAL REVENUE REQUIREMENTS | 18b(ii): Forecast Works Under Construction</v>
      </c>
      <c r="N9739" s="10" t="str">
        <f t="shared" si="154"/>
        <v>SCHEDULE 18: REPORT ON THE FORECAST TOTAL REVENUE REQUIREMENTS | 18b(ii): Forecast Works Under Construction | Works under construction</v>
      </c>
    </row>
    <row r="9740" spans="1:14" hidden="1">
      <c r="A9740" t="s">
        <v>1</v>
      </c>
      <c r="B9740">
        <v>2007</v>
      </c>
      <c r="C9740" t="s">
        <v>7</v>
      </c>
      <c r="D9740" t="s">
        <v>13</v>
      </c>
      <c r="E9740" t="s">
        <v>81</v>
      </c>
      <c r="F9740" t="s">
        <v>81</v>
      </c>
      <c r="G9740">
        <v>69</v>
      </c>
      <c r="H9740" t="s">
        <v>68</v>
      </c>
      <c r="I9740">
        <v>2009</v>
      </c>
      <c r="J9740" t="s">
        <v>92</v>
      </c>
      <c r="K9740" t="s">
        <v>458</v>
      </c>
      <c r="L9740">
        <v>0</v>
      </c>
      <c r="M9740" s="10" t="str">
        <f>Data[[#This Row],[schedule]]&amp;" | "&amp;Data[[#This Row],[section]]</f>
        <v>SCHEDULE 18: REPORT ON THE FORECAST TOTAL REVENUE REQUIREMENTS | 18b(ii): Forecast Works Under Construction</v>
      </c>
      <c r="N9740" s="10" t="str">
        <f t="shared" si="154"/>
        <v>SCHEDULE 18: REPORT ON THE FORECAST TOTAL REVENUE REQUIREMENTS | 18b(ii): Forecast Works Under Construction | Works under construction</v>
      </c>
    </row>
    <row r="9741" spans="1:14" hidden="1">
      <c r="A9741" t="s">
        <v>1</v>
      </c>
      <c r="B9741">
        <v>2007</v>
      </c>
      <c r="C9741" t="s">
        <v>7</v>
      </c>
      <c r="D9741" t="s">
        <v>13</v>
      </c>
      <c r="E9741" t="s">
        <v>81</v>
      </c>
      <c r="F9741" t="s">
        <v>81</v>
      </c>
      <c r="G9741">
        <v>69</v>
      </c>
      <c r="H9741" t="s">
        <v>68</v>
      </c>
      <c r="I9741">
        <v>2010</v>
      </c>
      <c r="J9741" t="s">
        <v>92</v>
      </c>
      <c r="K9741" t="s">
        <v>458</v>
      </c>
      <c r="L9741">
        <v>0</v>
      </c>
      <c r="M9741" s="10" t="str">
        <f>Data[[#This Row],[schedule]]&amp;" | "&amp;Data[[#This Row],[section]]</f>
        <v>SCHEDULE 18: REPORT ON THE FORECAST TOTAL REVENUE REQUIREMENTS | 18b(ii): Forecast Works Under Construction</v>
      </c>
      <c r="N9741" s="10" t="str">
        <f t="shared" si="154"/>
        <v>SCHEDULE 18: REPORT ON THE FORECAST TOTAL REVENUE REQUIREMENTS | 18b(ii): Forecast Works Under Construction | Works under construction</v>
      </c>
    </row>
    <row r="9742" spans="1:14" hidden="1">
      <c r="A9742" t="s">
        <v>1</v>
      </c>
      <c r="B9742">
        <v>2007</v>
      </c>
      <c r="C9742" t="s">
        <v>7</v>
      </c>
      <c r="D9742" t="s">
        <v>13</v>
      </c>
      <c r="E9742" t="s">
        <v>81</v>
      </c>
      <c r="F9742" t="s">
        <v>81</v>
      </c>
      <c r="G9742">
        <v>69</v>
      </c>
      <c r="H9742" t="s">
        <v>68</v>
      </c>
      <c r="I9742">
        <v>2011</v>
      </c>
      <c r="J9742" t="s">
        <v>92</v>
      </c>
      <c r="K9742" t="s">
        <v>458</v>
      </c>
      <c r="L9742">
        <v>0</v>
      </c>
      <c r="M9742" s="10" t="str">
        <f>Data[[#This Row],[schedule]]&amp;" | "&amp;Data[[#This Row],[section]]</f>
        <v>SCHEDULE 18: REPORT ON THE FORECAST TOTAL REVENUE REQUIREMENTS | 18b(ii): Forecast Works Under Construction</v>
      </c>
      <c r="N9742" s="10" t="str">
        <f t="shared" si="154"/>
        <v>SCHEDULE 18: REPORT ON THE FORECAST TOTAL REVENUE REQUIREMENTS | 18b(ii): Forecast Works Under Construction | Works under construction</v>
      </c>
    </row>
    <row r="9743" spans="1:14" hidden="1">
      <c r="A9743" t="s">
        <v>1</v>
      </c>
      <c r="B9743">
        <v>2007</v>
      </c>
      <c r="C9743" t="s">
        <v>7</v>
      </c>
      <c r="D9743" t="s">
        <v>13</v>
      </c>
      <c r="E9743" t="s">
        <v>81</v>
      </c>
      <c r="F9743" t="s">
        <v>81</v>
      </c>
      <c r="G9743">
        <v>69</v>
      </c>
      <c r="H9743" t="s">
        <v>68</v>
      </c>
      <c r="I9743">
        <v>2012</v>
      </c>
      <c r="J9743" t="s">
        <v>92</v>
      </c>
      <c r="K9743" t="s">
        <v>458</v>
      </c>
      <c r="L9743">
        <v>0</v>
      </c>
      <c r="M9743" s="10" t="str">
        <f>Data[[#This Row],[schedule]]&amp;" | "&amp;Data[[#This Row],[section]]</f>
        <v>SCHEDULE 18: REPORT ON THE FORECAST TOTAL REVENUE REQUIREMENTS | 18b(ii): Forecast Works Under Construction</v>
      </c>
      <c r="N9743" s="10" t="str">
        <f t="shared" si="154"/>
        <v>SCHEDULE 18: REPORT ON THE FORECAST TOTAL REVENUE REQUIREMENTS | 18b(ii): Forecast Works Under Construction | Works under construction</v>
      </c>
    </row>
    <row r="9744" spans="1:14" hidden="1">
      <c r="A9744" t="s">
        <v>1</v>
      </c>
      <c r="B9744">
        <v>2007</v>
      </c>
      <c r="C9744" t="s">
        <v>7</v>
      </c>
      <c r="D9744" t="s">
        <v>14</v>
      </c>
      <c r="E9744" t="s">
        <v>81</v>
      </c>
      <c r="F9744" t="s">
        <v>81</v>
      </c>
      <c r="G9744">
        <v>72</v>
      </c>
      <c r="H9744" t="s">
        <v>69</v>
      </c>
      <c r="I9744">
        <v>2008</v>
      </c>
      <c r="J9744" t="s">
        <v>92</v>
      </c>
      <c r="K9744" t="s">
        <v>1032</v>
      </c>
      <c r="L9744">
        <v>27395.393554353999</v>
      </c>
      <c r="M9744" s="10" t="str">
        <f>Data[[#This Row],[schedule]]&amp;" | "&amp;Data[[#This Row],[section]]</f>
        <v>SCHEDULE 18: REPORT ON THE FORECAST TOTAL REVENUE REQUIREMENTS | 18b(iii): Forecast Capital Expenditure</v>
      </c>
      <c r="N9744" s="10" t="str">
        <f t="shared" si="154"/>
        <v>SCHEDULE 18: REPORT ON THE FORECAST TOTAL REVENUE REQUIREMENTS | 18b(iii): Forecast Capital Expenditure | Capacity growth</v>
      </c>
    </row>
    <row r="9745" spans="1:14" hidden="1">
      <c r="A9745" t="s">
        <v>1</v>
      </c>
      <c r="B9745">
        <v>2007</v>
      </c>
      <c r="C9745" t="s">
        <v>7</v>
      </c>
      <c r="D9745" t="s">
        <v>14</v>
      </c>
      <c r="E9745" t="s">
        <v>81</v>
      </c>
      <c r="F9745" t="s">
        <v>81</v>
      </c>
      <c r="G9745">
        <v>72</v>
      </c>
      <c r="H9745" t="s">
        <v>69</v>
      </c>
      <c r="I9745">
        <v>2009</v>
      </c>
      <c r="J9745" t="s">
        <v>92</v>
      </c>
      <c r="K9745" t="s">
        <v>1033</v>
      </c>
      <c r="L9745">
        <v>19094.09540409789</v>
      </c>
      <c r="M9745" s="10" t="str">
        <f>Data[[#This Row],[schedule]]&amp;" | "&amp;Data[[#This Row],[section]]</f>
        <v>SCHEDULE 18: REPORT ON THE FORECAST TOTAL REVENUE REQUIREMENTS | 18b(iii): Forecast Capital Expenditure</v>
      </c>
      <c r="N9745" s="10" t="str">
        <f t="shared" si="154"/>
        <v>SCHEDULE 18: REPORT ON THE FORECAST TOTAL REVENUE REQUIREMENTS | 18b(iii): Forecast Capital Expenditure | Capacity growth</v>
      </c>
    </row>
    <row r="9746" spans="1:14" hidden="1">
      <c r="A9746" t="s">
        <v>1</v>
      </c>
      <c r="B9746">
        <v>2007</v>
      </c>
      <c r="C9746" t="s">
        <v>7</v>
      </c>
      <c r="D9746" t="s">
        <v>14</v>
      </c>
      <c r="E9746" t="s">
        <v>81</v>
      </c>
      <c r="F9746" t="s">
        <v>81</v>
      </c>
      <c r="G9746">
        <v>72</v>
      </c>
      <c r="H9746" t="s">
        <v>69</v>
      </c>
      <c r="I9746">
        <v>2010</v>
      </c>
      <c r="J9746" t="s">
        <v>92</v>
      </c>
      <c r="K9746" t="s">
        <v>458</v>
      </c>
      <c r="L9746">
        <v>0</v>
      </c>
      <c r="M9746" s="10" t="str">
        <f>Data[[#This Row],[schedule]]&amp;" | "&amp;Data[[#This Row],[section]]</f>
        <v>SCHEDULE 18: REPORT ON THE FORECAST TOTAL REVENUE REQUIREMENTS | 18b(iii): Forecast Capital Expenditure</v>
      </c>
      <c r="N9746" s="10" t="str">
        <f t="shared" si="154"/>
        <v>SCHEDULE 18: REPORT ON THE FORECAST TOTAL REVENUE REQUIREMENTS | 18b(iii): Forecast Capital Expenditure | Capacity growth</v>
      </c>
    </row>
    <row r="9747" spans="1:14" hidden="1">
      <c r="A9747" t="s">
        <v>1</v>
      </c>
      <c r="B9747">
        <v>2007</v>
      </c>
      <c r="C9747" t="s">
        <v>7</v>
      </c>
      <c r="D9747" t="s">
        <v>14</v>
      </c>
      <c r="E9747" t="s">
        <v>81</v>
      </c>
      <c r="F9747" t="s">
        <v>81</v>
      </c>
      <c r="G9747">
        <v>72</v>
      </c>
      <c r="H9747" t="s">
        <v>69</v>
      </c>
      <c r="I9747">
        <v>2011</v>
      </c>
      <c r="J9747" t="s">
        <v>92</v>
      </c>
      <c r="K9747" t="s">
        <v>458</v>
      </c>
      <c r="L9747">
        <v>0</v>
      </c>
      <c r="M9747" s="10" t="str">
        <f>Data[[#This Row],[schedule]]&amp;" | "&amp;Data[[#This Row],[section]]</f>
        <v>SCHEDULE 18: REPORT ON THE FORECAST TOTAL REVENUE REQUIREMENTS | 18b(iii): Forecast Capital Expenditure</v>
      </c>
      <c r="N9747" s="10" t="str">
        <f t="shared" si="154"/>
        <v>SCHEDULE 18: REPORT ON THE FORECAST TOTAL REVENUE REQUIREMENTS | 18b(iii): Forecast Capital Expenditure | Capacity growth</v>
      </c>
    </row>
    <row r="9748" spans="1:14" hidden="1">
      <c r="A9748" t="s">
        <v>1</v>
      </c>
      <c r="B9748">
        <v>2007</v>
      </c>
      <c r="C9748" t="s">
        <v>7</v>
      </c>
      <c r="D9748" t="s">
        <v>14</v>
      </c>
      <c r="E9748" t="s">
        <v>81</v>
      </c>
      <c r="F9748" t="s">
        <v>81</v>
      </c>
      <c r="G9748">
        <v>72</v>
      </c>
      <c r="H9748" t="s">
        <v>69</v>
      </c>
      <c r="I9748">
        <v>2012</v>
      </c>
      <c r="J9748" t="s">
        <v>92</v>
      </c>
      <c r="K9748" t="s">
        <v>458</v>
      </c>
      <c r="L9748">
        <v>0</v>
      </c>
      <c r="M9748" s="10" t="str">
        <f>Data[[#This Row],[schedule]]&amp;" | "&amp;Data[[#This Row],[section]]</f>
        <v>SCHEDULE 18: REPORT ON THE FORECAST TOTAL REVENUE REQUIREMENTS | 18b(iii): Forecast Capital Expenditure</v>
      </c>
      <c r="N9748" s="10" t="str">
        <f t="shared" si="154"/>
        <v>SCHEDULE 18: REPORT ON THE FORECAST TOTAL REVENUE REQUIREMENTS | 18b(iii): Forecast Capital Expenditure | Capacity growth</v>
      </c>
    </row>
    <row r="9749" spans="1:14" hidden="1">
      <c r="A9749" t="s">
        <v>1</v>
      </c>
      <c r="B9749">
        <v>2007</v>
      </c>
      <c r="C9749" t="s">
        <v>7</v>
      </c>
      <c r="D9749" t="s">
        <v>14</v>
      </c>
      <c r="E9749" t="s">
        <v>81</v>
      </c>
      <c r="F9749" t="s">
        <v>81</v>
      </c>
      <c r="G9749">
        <v>72</v>
      </c>
      <c r="H9749" t="s">
        <v>69</v>
      </c>
      <c r="I9749">
        <v>2013</v>
      </c>
      <c r="J9749" t="s">
        <v>92</v>
      </c>
      <c r="K9749" t="s">
        <v>458</v>
      </c>
      <c r="L9749">
        <v>0</v>
      </c>
      <c r="M9749" s="10" t="str">
        <f>Data[[#This Row],[schedule]]&amp;" | "&amp;Data[[#This Row],[section]]</f>
        <v>SCHEDULE 18: REPORT ON THE FORECAST TOTAL REVENUE REQUIREMENTS | 18b(iii): Forecast Capital Expenditure</v>
      </c>
      <c r="N9749" s="10" t="str">
        <f t="shared" ref="N9749:N9812" si="155">SUBSTITUTE(SUBSTITUTE(SUBSTITUTE(C9749&amp;" | "&amp;D9749&amp;" | "&amp;E9749&amp;" | "&amp;F9749&amp;" | "&amp;H9749," |  |  | "," | ")," |  |  | "," | ")," |  | "," | ")</f>
        <v>SCHEDULE 18: REPORT ON THE FORECAST TOTAL REVENUE REQUIREMENTS | 18b(iii): Forecast Capital Expenditure | Capacity growth</v>
      </c>
    </row>
    <row r="9750" spans="1:14" hidden="1">
      <c r="A9750" t="s">
        <v>1</v>
      </c>
      <c r="B9750">
        <v>2007</v>
      </c>
      <c r="C9750" t="s">
        <v>7</v>
      </c>
      <c r="D9750" t="s">
        <v>14</v>
      </c>
      <c r="E9750" t="s">
        <v>81</v>
      </c>
      <c r="F9750" t="s">
        <v>81</v>
      </c>
      <c r="G9750">
        <v>72</v>
      </c>
      <c r="H9750" t="s">
        <v>69</v>
      </c>
      <c r="I9750">
        <v>2014</v>
      </c>
      <c r="J9750" t="s">
        <v>92</v>
      </c>
      <c r="K9750" t="s">
        <v>458</v>
      </c>
      <c r="L9750">
        <v>0</v>
      </c>
      <c r="M9750" s="10" t="str">
        <f>Data[[#This Row],[schedule]]&amp;" | "&amp;Data[[#This Row],[section]]</f>
        <v>SCHEDULE 18: REPORT ON THE FORECAST TOTAL REVENUE REQUIREMENTS | 18b(iii): Forecast Capital Expenditure</v>
      </c>
      <c r="N9750" s="10" t="str">
        <f t="shared" si="155"/>
        <v>SCHEDULE 18: REPORT ON THE FORECAST TOTAL REVENUE REQUIREMENTS | 18b(iii): Forecast Capital Expenditure | Capacity growth</v>
      </c>
    </row>
    <row r="9751" spans="1:14" hidden="1">
      <c r="A9751" t="s">
        <v>1</v>
      </c>
      <c r="B9751">
        <v>2007</v>
      </c>
      <c r="C9751" t="s">
        <v>7</v>
      </c>
      <c r="D9751" t="s">
        <v>14</v>
      </c>
      <c r="E9751" t="s">
        <v>81</v>
      </c>
      <c r="F9751" t="s">
        <v>81</v>
      </c>
      <c r="G9751">
        <v>72</v>
      </c>
      <c r="H9751" t="s">
        <v>69</v>
      </c>
      <c r="I9751">
        <v>2015</v>
      </c>
      <c r="J9751" t="s">
        <v>92</v>
      </c>
      <c r="K9751" t="s">
        <v>458</v>
      </c>
      <c r="L9751">
        <v>0</v>
      </c>
      <c r="M9751" s="10" t="str">
        <f>Data[[#This Row],[schedule]]&amp;" | "&amp;Data[[#This Row],[section]]</f>
        <v>SCHEDULE 18: REPORT ON THE FORECAST TOTAL REVENUE REQUIREMENTS | 18b(iii): Forecast Capital Expenditure</v>
      </c>
      <c r="N9751" s="10" t="str">
        <f t="shared" si="155"/>
        <v>SCHEDULE 18: REPORT ON THE FORECAST TOTAL REVENUE REQUIREMENTS | 18b(iii): Forecast Capital Expenditure | Capacity growth</v>
      </c>
    </row>
    <row r="9752" spans="1:14" hidden="1">
      <c r="A9752" t="s">
        <v>1</v>
      </c>
      <c r="B9752">
        <v>2007</v>
      </c>
      <c r="C9752" t="s">
        <v>7</v>
      </c>
      <c r="D9752" t="s">
        <v>14</v>
      </c>
      <c r="E9752" t="s">
        <v>81</v>
      </c>
      <c r="F9752" t="s">
        <v>81</v>
      </c>
      <c r="G9752">
        <v>72</v>
      </c>
      <c r="H9752" t="s">
        <v>69</v>
      </c>
      <c r="I9752">
        <v>2016</v>
      </c>
      <c r="J9752" t="s">
        <v>92</v>
      </c>
      <c r="K9752" t="s">
        <v>458</v>
      </c>
      <c r="L9752">
        <v>0</v>
      </c>
      <c r="M9752" s="10" t="str">
        <f>Data[[#This Row],[schedule]]&amp;" | "&amp;Data[[#This Row],[section]]</f>
        <v>SCHEDULE 18: REPORT ON THE FORECAST TOTAL REVENUE REQUIREMENTS | 18b(iii): Forecast Capital Expenditure</v>
      </c>
      <c r="N9752" s="10" t="str">
        <f t="shared" si="155"/>
        <v>SCHEDULE 18: REPORT ON THE FORECAST TOTAL REVENUE REQUIREMENTS | 18b(iii): Forecast Capital Expenditure | Capacity growth</v>
      </c>
    </row>
    <row r="9753" spans="1:14" hidden="1">
      <c r="A9753" t="s">
        <v>1</v>
      </c>
      <c r="B9753">
        <v>2007</v>
      </c>
      <c r="C9753" t="s">
        <v>7</v>
      </c>
      <c r="D9753" t="s">
        <v>14</v>
      </c>
      <c r="E9753" t="s">
        <v>81</v>
      </c>
      <c r="F9753" t="s">
        <v>81</v>
      </c>
      <c r="G9753">
        <v>72</v>
      </c>
      <c r="H9753" t="s">
        <v>69</v>
      </c>
      <c r="I9753">
        <v>2017</v>
      </c>
      <c r="J9753" t="s">
        <v>92</v>
      </c>
      <c r="K9753" t="s">
        <v>458</v>
      </c>
      <c r="L9753">
        <v>0</v>
      </c>
      <c r="M9753" s="10" t="str">
        <f>Data[[#This Row],[schedule]]&amp;" | "&amp;Data[[#This Row],[section]]</f>
        <v>SCHEDULE 18: REPORT ON THE FORECAST TOTAL REVENUE REQUIREMENTS | 18b(iii): Forecast Capital Expenditure</v>
      </c>
      <c r="N9753" s="10" t="str">
        <f t="shared" si="155"/>
        <v>SCHEDULE 18: REPORT ON THE FORECAST TOTAL REVENUE REQUIREMENTS | 18b(iii): Forecast Capital Expenditure | Capacity growth</v>
      </c>
    </row>
    <row r="9754" spans="1:14" hidden="1">
      <c r="A9754" t="s">
        <v>1</v>
      </c>
      <c r="B9754">
        <v>2007</v>
      </c>
      <c r="C9754" t="s">
        <v>7</v>
      </c>
      <c r="D9754" t="s">
        <v>14</v>
      </c>
      <c r="E9754" t="s">
        <v>81</v>
      </c>
      <c r="F9754" t="s">
        <v>81</v>
      </c>
      <c r="G9754">
        <v>73</v>
      </c>
      <c r="H9754" t="s">
        <v>70</v>
      </c>
      <c r="I9754">
        <v>2008</v>
      </c>
      <c r="J9754" t="s">
        <v>92</v>
      </c>
      <c r="K9754" t="s">
        <v>1034</v>
      </c>
      <c r="L9754">
        <v>3598.5</v>
      </c>
      <c r="M9754" s="10" t="str">
        <f>Data[[#This Row],[schedule]]&amp;" | "&amp;Data[[#This Row],[section]]</f>
        <v>SCHEDULE 18: REPORT ON THE FORECAST TOTAL REVENUE REQUIREMENTS | 18b(iii): Forecast Capital Expenditure</v>
      </c>
      <c r="N9754" s="10" t="str">
        <f t="shared" si="155"/>
        <v>SCHEDULE 18: REPORT ON THE FORECAST TOTAL REVENUE REQUIREMENTS | 18b(iii): Forecast Capital Expenditure | Asset replacement and renewal</v>
      </c>
    </row>
    <row r="9755" spans="1:14" hidden="1">
      <c r="A9755" t="s">
        <v>1</v>
      </c>
      <c r="B9755">
        <v>2007</v>
      </c>
      <c r="C9755" t="s">
        <v>7</v>
      </c>
      <c r="D9755" t="s">
        <v>14</v>
      </c>
      <c r="E9755" t="s">
        <v>81</v>
      </c>
      <c r="F9755" t="s">
        <v>81</v>
      </c>
      <c r="G9755">
        <v>73</v>
      </c>
      <c r="H9755" t="s">
        <v>70</v>
      </c>
      <c r="I9755">
        <v>2009</v>
      </c>
      <c r="J9755" t="s">
        <v>92</v>
      </c>
      <c r="K9755" t="s">
        <v>1035</v>
      </c>
      <c r="L9755">
        <v>3565.4375</v>
      </c>
      <c r="M9755" s="10" t="str">
        <f>Data[[#This Row],[schedule]]&amp;" | "&amp;Data[[#This Row],[section]]</f>
        <v>SCHEDULE 18: REPORT ON THE FORECAST TOTAL REVENUE REQUIREMENTS | 18b(iii): Forecast Capital Expenditure</v>
      </c>
      <c r="N9755" s="10" t="str">
        <f t="shared" si="155"/>
        <v>SCHEDULE 18: REPORT ON THE FORECAST TOTAL REVENUE REQUIREMENTS | 18b(iii): Forecast Capital Expenditure | Asset replacement and renewal</v>
      </c>
    </row>
    <row r="9756" spans="1:14" hidden="1">
      <c r="A9756" t="s">
        <v>1</v>
      </c>
      <c r="B9756">
        <v>2007</v>
      </c>
      <c r="C9756" t="s">
        <v>7</v>
      </c>
      <c r="D9756" t="s">
        <v>14</v>
      </c>
      <c r="E9756" t="s">
        <v>81</v>
      </c>
      <c r="F9756" t="s">
        <v>81</v>
      </c>
      <c r="G9756">
        <v>73</v>
      </c>
      <c r="H9756" t="s">
        <v>70</v>
      </c>
      <c r="I9756">
        <v>2010</v>
      </c>
      <c r="J9756" t="s">
        <v>92</v>
      </c>
      <c r="K9756" t="s">
        <v>1359</v>
      </c>
      <c r="L9756">
        <v>11013.469875000001</v>
      </c>
      <c r="M9756" s="10" t="str">
        <f>Data[[#This Row],[schedule]]&amp;" | "&amp;Data[[#This Row],[section]]</f>
        <v>SCHEDULE 18: REPORT ON THE FORECAST TOTAL REVENUE REQUIREMENTS | 18b(iii): Forecast Capital Expenditure</v>
      </c>
      <c r="N9756" s="10" t="str">
        <f t="shared" si="155"/>
        <v>SCHEDULE 18: REPORT ON THE FORECAST TOTAL REVENUE REQUIREMENTS | 18b(iii): Forecast Capital Expenditure | Asset replacement and renewal</v>
      </c>
    </row>
    <row r="9757" spans="1:14" hidden="1">
      <c r="A9757" t="s">
        <v>1</v>
      </c>
      <c r="B9757">
        <v>2007</v>
      </c>
      <c r="C9757" t="s">
        <v>7</v>
      </c>
      <c r="D9757" t="s">
        <v>14</v>
      </c>
      <c r="E9757" t="s">
        <v>81</v>
      </c>
      <c r="F9757" t="s">
        <v>81</v>
      </c>
      <c r="G9757">
        <v>73</v>
      </c>
      <c r="H9757" t="s">
        <v>70</v>
      </c>
      <c r="I9757">
        <v>2011</v>
      </c>
      <c r="J9757" t="s">
        <v>92</v>
      </c>
      <c r="K9757" t="s">
        <v>1037</v>
      </c>
      <c r="L9757">
        <v>6342.7338335937502</v>
      </c>
      <c r="M9757" s="10" t="str">
        <f>Data[[#This Row],[schedule]]&amp;" | "&amp;Data[[#This Row],[section]]</f>
        <v>SCHEDULE 18: REPORT ON THE FORECAST TOTAL REVENUE REQUIREMENTS | 18b(iii): Forecast Capital Expenditure</v>
      </c>
      <c r="N9757" s="10" t="str">
        <f t="shared" si="155"/>
        <v>SCHEDULE 18: REPORT ON THE FORECAST TOTAL REVENUE REQUIREMENTS | 18b(iii): Forecast Capital Expenditure | Asset replacement and renewal</v>
      </c>
    </row>
    <row r="9758" spans="1:14" hidden="1">
      <c r="A9758" t="s">
        <v>1</v>
      </c>
      <c r="B9758">
        <v>2007</v>
      </c>
      <c r="C9758" t="s">
        <v>7</v>
      </c>
      <c r="D9758" t="s">
        <v>14</v>
      </c>
      <c r="E9758" t="s">
        <v>81</v>
      </c>
      <c r="F9758" t="s">
        <v>81</v>
      </c>
      <c r="G9758">
        <v>73</v>
      </c>
      <c r="H9758" t="s">
        <v>70</v>
      </c>
      <c r="I9758">
        <v>2012</v>
      </c>
      <c r="J9758" t="s">
        <v>92</v>
      </c>
      <c r="K9758" t="s">
        <v>1015</v>
      </c>
      <c r="L9758">
        <v>3278.5909899121089</v>
      </c>
      <c r="M9758" s="10" t="str">
        <f>Data[[#This Row],[schedule]]&amp;" | "&amp;Data[[#This Row],[section]]</f>
        <v>SCHEDULE 18: REPORT ON THE FORECAST TOTAL REVENUE REQUIREMENTS | 18b(iii): Forecast Capital Expenditure</v>
      </c>
      <c r="N9758" s="10" t="str">
        <f t="shared" si="155"/>
        <v>SCHEDULE 18: REPORT ON THE FORECAST TOTAL REVENUE REQUIREMENTS | 18b(iii): Forecast Capital Expenditure | Asset replacement and renewal</v>
      </c>
    </row>
    <row r="9759" spans="1:14" hidden="1">
      <c r="A9759" t="s">
        <v>1</v>
      </c>
      <c r="B9759">
        <v>2007</v>
      </c>
      <c r="C9759" t="s">
        <v>7</v>
      </c>
      <c r="D9759" t="s">
        <v>14</v>
      </c>
      <c r="E9759" t="s">
        <v>81</v>
      </c>
      <c r="F9759" t="s">
        <v>81</v>
      </c>
      <c r="G9759">
        <v>73</v>
      </c>
      <c r="H9759" t="s">
        <v>70</v>
      </c>
      <c r="I9759">
        <v>2013</v>
      </c>
      <c r="J9759" t="s">
        <v>92</v>
      </c>
      <c r="K9759" t="s">
        <v>3918</v>
      </c>
      <c r="L9759">
        <v>3585.2943384475111</v>
      </c>
      <c r="M9759" s="10" t="str">
        <f>Data[[#This Row],[schedule]]&amp;" | "&amp;Data[[#This Row],[section]]</f>
        <v>SCHEDULE 18: REPORT ON THE FORECAST TOTAL REVENUE REQUIREMENTS | 18b(iii): Forecast Capital Expenditure</v>
      </c>
      <c r="N9759" s="10" t="str">
        <f t="shared" si="155"/>
        <v>SCHEDULE 18: REPORT ON THE FORECAST TOTAL REVENUE REQUIREMENTS | 18b(iii): Forecast Capital Expenditure | Asset replacement and renewal</v>
      </c>
    </row>
    <row r="9760" spans="1:14" hidden="1">
      <c r="A9760" t="s">
        <v>1</v>
      </c>
      <c r="B9760">
        <v>2007</v>
      </c>
      <c r="C9760" t="s">
        <v>7</v>
      </c>
      <c r="D9760" t="s">
        <v>14</v>
      </c>
      <c r="E9760" t="s">
        <v>81</v>
      </c>
      <c r="F9760" t="s">
        <v>81</v>
      </c>
      <c r="G9760">
        <v>73</v>
      </c>
      <c r="H9760" t="s">
        <v>70</v>
      </c>
      <c r="I9760">
        <v>2014</v>
      </c>
      <c r="J9760" t="s">
        <v>92</v>
      </c>
      <c r="K9760" t="s">
        <v>3919</v>
      </c>
      <c r="L9760">
        <v>3285.4496985144169</v>
      </c>
      <c r="M9760" s="10" t="str">
        <f>Data[[#This Row],[schedule]]&amp;" | "&amp;Data[[#This Row],[section]]</f>
        <v>SCHEDULE 18: REPORT ON THE FORECAST TOTAL REVENUE REQUIREMENTS | 18b(iii): Forecast Capital Expenditure</v>
      </c>
      <c r="N9760" s="10" t="str">
        <f t="shared" si="155"/>
        <v>SCHEDULE 18: REPORT ON THE FORECAST TOTAL REVENUE REQUIREMENTS | 18b(iii): Forecast Capital Expenditure | Asset replacement and renewal</v>
      </c>
    </row>
    <row r="9761" spans="1:14" hidden="1">
      <c r="A9761" t="s">
        <v>1</v>
      </c>
      <c r="B9761">
        <v>2007</v>
      </c>
      <c r="C9761" t="s">
        <v>7</v>
      </c>
      <c r="D9761" t="s">
        <v>14</v>
      </c>
      <c r="E9761" t="s">
        <v>81</v>
      </c>
      <c r="F9761" t="s">
        <v>81</v>
      </c>
      <c r="G9761">
        <v>73</v>
      </c>
      <c r="H9761" t="s">
        <v>70</v>
      </c>
      <c r="I9761">
        <v>2015</v>
      </c>
      <c r="J9761" t="s">
        <v>92</v>
      </c>
      <c r="K9761" t="s">
        <v>3920</v>
      </c>
      <c r="L9761">
        <v>3068.840204728247</v>
      </c>
      <c r="M9761" s="10" t="str">
        <f>Data[[#This Row],[schedule]]&amp;" | "&amp;Data[[#This Row],[section]]</f>
        <v>SCHEDULE 18: REPORT ON THE FORECAST TOTAL REVENUE REQUIREMENTS | 18b(iii): Forecast Capital Expenditure</v>
      </c>
      <c r="N9761" s="10" t="str">
        <f t="shared" si="155"/>
        <v>SCHEDULE 18: REPORT ON THE FORECAST TOTAL REVENUE REQUIREMENTS | 18b(iii): Forecast Capital Expenditure | Asset replacement and renewal</v>
      </c>
    </row>
    <row r="9762" spans="1:14" hidden="1">
      <c r="A9762" t="s">
        <v>1</v>
      </c>
      <c r="B9762">
        <v>2007</v>
      </c>
      <c r="C9762" t="s">
        <v>7</v>
      </c>
      <c r="D9762" t="s">
        <v>14</v>
      </c>
      <c r="E9762" t="s">
        <v>81</v>
      </c>
      <c r="F9762" t="s">
        <v>81</v>
      </c>
      <c r="G9762">
        <v>73</v>
      </c>
      <c r="H9762" t="s">
        <v>70</v>
      </c>
      <c r="I9762">
        <v>2016</v>
      </c>
      <c r="J9762" t="s">
        <v>92</v>
      </c>
      <c r="K9762" t="s">
        <v>3921</v>
      </c>
      <c r="L9762">
        <v>3226.7594915410291</v>
      </c>
      <c r="M9762" s="10" t="str">
        <f>Data[[#This Row],[schedule]]&amp;" | "&amp;Data[[#This Row],[section]]</f>
        <v>SCHEDULE 18: REPORT ON THE FORECAST TOTAL REVENUE REQUIREMENTS | 18b(iii): Forecast Capital Expenditure</v>
      </c>
      <c r="N9762" s="10" t="str">
        <f t="shared" si="155"/>
        <v>SCHEDULE 18: REPORT ON THE FORECAST TOTAL REVENUE REQUIREMENTS | 18b(iii): Forecast Capital Expenditure | Asset replacement and renewal</v>
      </c>
    </row>
    <row r="9763" spans="1:14" hidden="1">
      <c r="A9763" t="s">
        <v>1</v>
      </c>
      <c r="B9763">
        <v>2007</v>
      </c>
      <c r="C9763" t="s">
        <v>7</v>
      </c>
      <c r="D9763" t="s">
        <v>14</v>
      </c>
      <c r="E9763" t="s">
        <v>81</v>
      </c>
      <c r="F9763" t="s">
        <v>81</v>
      </c>
      <c r="G9763">
        <v>73</v>
      </c>
      <c r="H9763" t="s">
        <v>70</v>
      </c>
      <c r="I9763">
        <v>2017</v>
      </c>
      <c r="J9763" t="s">
        <v>92</v>
      </c>
      <c r="K9763" t="s">
        <v>3922</v>
      </c>
      <c r="L9763">
        <v>3058.523596960139</v>
      </c>
      <c r="M9763" s="10" t="str">
        <f>Data[[#This Row],[schedule]]&amp;" | "&amp;Data[[#This Row],[section]]</f>
        <v>SCHEDULE 18: REPORT ON THE FORECAST TOTAL REVENUE REQUIREMENTS | 18b(iii): Forecast Capital Expenditure</v>
      </c>
      <c r="N9763" s="10" t="str">
        <f t="shared" si="155"/>
        <v>SCHEDULE 18: REPORT ON THE FORECAST TOTAL REVENUE REQUIREMENTS | 18b(iii): Forecast Capital Expenditure | Asset replacement and renewal</v>
      </c>
    </row>
    <row r="9764" spans="1:14" hidden="1">
      <c r="A9764" t="s">
        <v>1</v>
      </c>
      <c r="B9764">
        <v>2007</v>
      </c>
      <c r="C9764" t="s">
        <v>7</v>
      </c>
      <c r="D9764" t="s">
        <v>14</v>
      </c>
      <c r="E9764" t="s">
        <v>81</v>
      </c>
      <c r="F9764" t="s">
        <v>81</v>
      </c>
      <c r="G9764">
        <v>74</v>
      </c>
      <c r="H9764" t="s">
        <v>71</v>
      </c>
      <c r="I9764">
        <v>2008</v>
      </c>
      <c r="J9764" t="s">
        <v>92</v>
      </c>
      <c r="K9764" t="s">
        <v>1038</v>
      </c>
      <c r="L9764">
        <v>30993.893554353999</v>
      </c>
      <c r="M9764" s="10" t="str">
        <f>Data[[#This Row],[schedule]]&amp;" | "&amp;Data[[#This Row],[section]]</f>
        <v>SCHEDULE 18: REPORT ON THE FORECAST TOTAL REVENUE REQUIREMENTS | 18b(iii): Forecast Capital Expenditure</v>
      </c>
      <c r="N9764" s="10" t="str">
        <f t="shared" si="155"/>
        <v>SCHEDULE 18: REPORT ON THE FORECAST TOTAL REVENUE REQUIREMENTS | 18b(iii): Forecast Capital Expenditure | Total capital expenditure</v>
      </c>
    </row>
    <row r="9765" spans="1:14" hidden="1">
      <c r="A9765" t="s">
        <v>1</v>
      </c>
      <c r="B9765">
        <v>2007</v>
      </c>
      <c r="C9765" t="s">
        <v>7</v>
      </c>
      <c r="D9765" t="s">
        <v>14</v>
      </c>
      <c r="E9765" t="s">
        <v>81</v>
      </c>
      <c r="F9765" t="s">
        <v>81</v>
      </c>
      <c r="G9765">
        <v>74</v>
      </c>
      <c r="H9765" t="s">
        <v>71</v>
      </c>
      <c r="I9765">
        <v>2009</v>
      </c>
      <c r="J9765" t="s">
        <v>92</v>
      </c>
      <c r="K9765" t="s">
        <v>1039</v>
      </c>
      <c r="L9765">
        <v>22659.53290409789</v>
      </c>
      <c r="M9765" s="10" t="str">
        <f>Data[[#This Row],[schedule]]&amp;" | "&amp;Data[[#This Row],[section]]</f>
        <v>SCHEDULE 18: REPORT ON THE FORECAST TOTAL REVENUE REQUIREMENTS | 18b(iii): Forecast Capital Expenditure</v>
      </c>
      <c r="N9765" s="10" t="str">
        <f t="shared" si="155"/>
        <v>SCHEDULE 18: REPORT ON THE FORECAST TOTAL REVENUE REQUIREMENTS | 18b(iii): Forecast Capital Expenditure | Total capital expenditure</v>
      </c>
    </row>
    <row r="9766" spans="1:14" hidden="1">
      <c r="A9766" t="s">
        <v>1</v>
      </c>
      <c r="B9766">
        <v>2007</v>
      </c>
      <c r="C9766" t="s">
        <v>7</v>
      </c>
      <c r="D9766" t="s">
        <v>14</v>
      </c>
      <c r="E9766" t="s">
        <v>81</v>
      </c>
      <c r="F9766" t="s">
        <v>81</v>
      </c>
      <c r="G9766">
        <v>74</v>
      </c>
      <c r="H9766" t="s">
        <v>71</v>
      </c>
      <c r="I9766">
        <v>2010</v>
      </c>
      <c r="J9766" t="s">
        <v>92</v>
      </c>
      <c r="K9766" t="s">
        <v>1359</v>
      </c>
      <c r="L9766">
        <v>11013.469875000001</v>
      </c>
      <c r="M9766" s="10" t="str">
        <f>Data[[#This Row],[schedule]]&amp;" | "&amp;Data[[#This Row],[section]]</f>
        <v>SCHEDULE 18: REPORT ON THE FORECAST TOTAL REVENUE REQUIREMENTS | 18b(iii): Forecast Capital Expenditure</v>
      </c>
      <c r="N9766" s="10" t="str">
        <f t="shared" si="155"/>
        <v>SCHEDULE 18: REPORT ON THE FORECAST TOTAL REVENUE REQUIREMENTS | 18b(iii): Forecast Capital Expenditure | Total capital expenditure</v>
      </c>
    </row>
    <row r="9767" spans="1:14" hidden="1">
      <c r="A9767" t="s">
        <v>1</v>
      </c>
      <c r="B9767">
        <v>2007</v>
      </c>
      <c r="C9767" t="s">
        <v>7</v>
      </c>
      <c r="D9767" t="s">
        <v>14</v>
      </c>
      <c r="E9767" t="s">
        <v>81</v>
      </c>
      <c r="F9767" t="s">
        <v>81</v>
      </c>
      <c r="G9767">
        <v>74</v>
      </c>
      <c r="H9767" t="s">
        <v>71</v>
      </c>
      <c r="I9767">
        <v>2011</v>
      </c>
      <c r="J9767" t="s">
        <v>92</v>
      </c>
      <c r="K9767" t="s">
        <v>1037</v>
      </c>
      <c r="L9767">
        <v>6342.7338335937502</v>
      </c>
      <c r="M9767" s="10" t="str">
        <f>Data[[#This Row],[schedule]]&amp;" | "&amp;Data[[#This Row],[section]]</f>
        <v>SCHEDULE 18: REPORT ON THE FORECAST TOTAL REVENUE REQUIREMENTS | 18b(iii): Forecast Capital Expenditure</v>
      </c>
      <c r="N9767" s="10" t="str">
        <f t="shared" si="155"/>
        <v>SCHEDULE 18: REPORT ON THE FORECAST TOTAL REVENUE REQUIREMENTS | 18b(iii): Forecast Capital Expenditure | Total capital expenditure</v>
      </c>
    </row>
    <row r="9768" spans="1:14" hidden="1">
      <c r="A9768" t="s">
        <v>1</v>
      </c>
      <c r="B9768">
        <v>2007</v>
      </c>
      <c r="C9768" t="s">
        <v>7</v>
      </c>
      <c r="D9768" t="s">
        <v>14</v>
      </c>
      <c r="E9768" t="s">
        <v>81</v>
      </c>
      <c r="F9768" t="s">
        <v>81</v>
      </c>
      <c r="G9768">
        <v>74</v>
      </c>
      <c r="H9768" t="s">
        <v>71</v>
      </c>
      <c r="I9768">
        <v>2012</v>
      </c>
      <c r="J9768" t="s">
        <v>92</v>
      </c>
      <c r="K9768" t="s">
        <v>1015</v>
      </c>
      <c r="L9768">
        <v>3278.5909899121089</v>
      </c>
      <c r="M9768" s="10" t="str">
        <f>Data[[#This Row],[schedule]]&amp;" | "&amp;Data[[#This Row],[section]]</f>
        <v>SCHEDULE 18: REPORT ON THE FORECAST TOTAL REVENUE REQUIREMENTS | 18b(iii): Forecast Capital Expenditure</v>
      </c>
      <c r="N9768" s="10" t="str">
        <f t="shared" si="155"/>
        <v>SCHEDULE 18: REPORT ON THE FORECAST TOTAL REVENUE REQUIREMENTS | 18b(iii): Forecast Capital Expenditure | Total capital expenditure</v>
      </c>
    </row>
    <row r="9769" spans="1:14" hidden="1">
      <c r="A9769" t="s">
        <v>1</v>
      </c>
      <c r="B9769">
        <v>2007</v>
      </c>
      <c r="C9769" t="s">
        <v>7</v>
      </c>
      <c r="D9769" t="s">
        <v>14</v>
      </c>
      <c r="E9769" t="s">
        <v>81</v>
      </c>
      <c r="F9769" t="s">
        <v>81</v>
      </c>
      <c r="G9769">
        <v>74</v>
      </c>
      <c r="H9769" t="s">
        <v>71</v>
      </c>
      <c r="I9769">
        <v>2013</v>
      </c>
      <c r="J9769" t="s">
        <v>92</v>
      </c>
      <c r="K9769" t="s">
        <v>3918</v>
      </c>
      <c r="L9769">
        <v>3585.2943384475111</v>
      </c>
      <c r="M9769" s="10" t="str">
        <f>Data[[#This Row],[schedule]]&amp;" | "&amp;Data[[#This Row],[section]]</f>
        <v>SCHEDULE 18: REPORT ON THE FORECAST TOTAL REVENUE REQUIREMENTS | 18b(iii): Forecast Capital Expenditure</v>
      </c>
      <c r="N9769" s="10" t="str">
        <f t="shared" si="155"/>
        <v>SCHEDULE 18: REPORT ON THE FORECAST TOTAL REVENUE REQUIREMENTS | 18b(iii): Forecast Capital Expenditure | Total capital expenditure</v>
      </c>
    </row>
    <row r="9770" spans="1:14" hidden="1">
      <c r="A9770" t="s">
        <v>1</v>
      </c>
      <c r="B9770">
        <v>2007</v>
      </c>
      <c r="C9770" t="s">
        <v>7</v>
      </c>
      <c r="D9770" t="s">
        <v>14</v>
      </c>
      <c r="E9770" t="s">
        <v>81</v>
      </c>
      <c r="F9770" t="s">
        <v>81</v>
      </c>
      <c r="G9770">
        <v>74</v>
      </c>
      <c r="H9770" t="s">
        <v>71</v>
      </c>
      <c r="I9770">
        <v>2014</v>
      </c>
      <c r="J9770" t="s">
        <v>92</v>
      </c>
      <c r="K9770" t="s">
        <v>3919</v>
      </c>
      <c r="L9770">
        <v>3285.4496985144169</v>
      </c>
      <c r="M9770" s="10" t="str">
        <f>Data[[#This Row],[schedule]]&amp;" | "&amp;Data[[#This Row],[section]]</f>
        <v>SCHEDULE 18: REPORT ON THE FORECAST TOTAL REVENUE REQUIREMENTS | 18b(iii): Forecast Capital Expenditure</v>
      </c>
      <c r="N9770" s="10" t="str">
        <f t="shared" si="155"/>
        <v>SCHEDULE 18: REPORT ON THE FORECAST TOTAL REVENUE REQUIREMENTS | 18b(iii): Forecast Capital Expenditure | Total capital expenditure</v>
      </c>
    </row>
    <row r="9771" spans="1:14" hidden="1">
      <c r="A9771" t="s">
        <v>1</v>
      </c>
      <c r="B9771">
        <v>2007</v>
      </c>
      <c r="C9771" t="s">
        <v>7</v>
      </c>
      <c r="D9771" t="s">
        <v>14</v>
      </c>
      <c r="E9771" t="s">
        <v>81</v>
      </c>
      <c r="F9771" t="s">
        <v>81</v>
      </c>
      <c r="G9771">
        <v>74</v>
      </c>
      <c r="H9771" t="s">
        <v>71</v>
      </c>
      <c r="I9771">
        <v>2015</v>
      </c>
      <c r="J9771" t="s">
        <v>92</v>
      </c>
      <c r="K9771" t="s">
        <v>3920</v>
      </c>
      <c r="L9771">
        <v>3068.840204728247</v>
      </c>
      <c r="M9771" s="10" t="str">
        <f>Data[[#This Row],[schedule]]&amp;" | "&amp;Data[[#This Row],[section]]</f>
        <v>SCHEDULE 18: REPORT ON THE FORECAST TOTAL REVENUE REQUIREMENTS | 18b(iii): Forecast Capital Expenditure</v>
      </c>
      <c r="N9771" s="10" t="str">
        <f t="shared" si="155"/>
        <v>SCHEDULE 18: REPORT ON THE FORECAST TOTAL REVENUE REQUIREMENTS | 18b(iii): Forecast Capital Expenditure | Total capital expenditure</v>
      </c>
    </row>
    <row r="9772" spans="1:14" hidden="1">
      <c r="A9772" t="s">
        <v>1</v>
      </c>
      <c r="B9772">
        <v>2007</v>
      </c>
      <c r="C9772" t="s">
        <v>7</v>
      </c>
      <c r="D9772" t="s">
        <v>14</v>
      </c>
      <c r="E9772" t="s">
        <v>81</v>
      </c>
      <c r="F9772" t="s">
        <v>81</v>
      </c>
      <c r="G9772">
        <v>74</v>
      </c>
      <c r="H9772" t="s">
        <v>71</v>
      </c>
      <c r="I9772">
        <v>2016</v>
      </c>
      <c r="J9772" t="s">
        <v>92</v>
      </c>
      <c r="K9772" t="s">
        <v>3921</v>
      </c>
      <c r="L9772">
        <v>3226.7594915410291</v>
      </c>
      <c r="M9772" s="10" t="str">
        <f>Data[[#This Row],[schedule]]&amp;" | "&amp;Data[[#This Row],[section]]</f>
        <v>SCHEDULE 18: REPORT ON THE FORECAST TOTAL REVENUE REQUIREMENTS | 18b(iii): Forecast Capital Expenditure</v>
      </c>
      <c r="N9772" s="10" t="str">
        <f t="shared" si="155"/>
        <v>SCHEDULE 18: REPORT ON THE FORECAST TOTAL REVENUE REQUIREMENTS | 18b(iii): Forecast Capital Expenditure | Total capital expenditure</v>
      </c>
    </row>
    <row r="9773" spans="1:14" hidden="1">
      <c r="A9773" t="s">
        <v>1</v>
      </c>
      <c r="B9773">
        <v>2007</v>
      </c>
      <c r="C9773" t="s">
        <v>7</v>
      </c>
      <c r="D9773" t="s">
        <v>14</v>
      </c>
      <c r="E9773" t="s">
        <v>81</v>
      </c>
      <c r="F9773" t="s">
        <v>81</v>
      </c>
      <c r="G9773">
        <v>74</v>
      </c>
      <c r="H9773" t="s">
        <v>71</v>
      </c>
      <c r="I9773">
        <v>2017</v>
      </c>
      <c r="J9773" t="s">
        <v>92</v>
      </c>
      <c r="K9773" t="s">
        <v>3922</v>
      </c>
      <c r="L9773">
        <v>3058.523596960139</v>
      </c>
      <c r="M9773" s="10" t="str">
        <f>Data[[#This Row],[schedule]]&amp;" | "&amp;Data[[#This Row],[section]]</f>
        <v>SCHEDULE 18: REPORT ON THE FORECAST TOTAL REVENUE REQUIREMENTS | 18b(iii): Forecast Capital Expenditure</v>
      </c>
      <c r="N9773" s="10" t="str">
        <f t="shared" si="155"/>
        <v>SCHEDULE 18: REPORT ON THE FORECAST TOTAL REVENUE REQUIREMENTS | 18b(iii): Forecast Capital Expenditure | Total capital expenditure</v>
      </c>
    </row>
    <row r="9774" spans="1:14" hidden="1">
      <c r="A9774" t="s">
        <v>1</v>
      </c>
      <c r="B9774">
        <v>2007</v>
      </c>
      <c r="C9774" t="s">
        <v>7</v>
      </c>
      <c r="D9774" t="s">
        <v>15</v>
      </c>
      <c r="E9774" t="s">
        <v>81</v>
      </c>
      <c r="F9774" t="s">
        <v>81</v>
      </c>
      <c r="G9774">
        <v>139</v>
      </c>
      <c r="H9774" t="s">
        <v>76</v>
      </c>
      <c r="I9774">
        <v>2008</v>
      </c>
      <c r="J9774" t="s">
        <v>92</v>
      </c>
      <c r="K9774" t="s">
        <v>3717</v>
      </c>
      <c r="M9774" s="10" t="str">
        <f>Data[[#This Row],[schedule]]&amp;" | "&amp;Data[[#This Row],[section]]</f>
        <v>SCHEDULE 18: REPORT ON THE FORECAST TOTAL REVENUE REQUIREMENTS | 18b(iv) FORECAST OPERATIONAL EXPENDITURE</v>
      </c>
      <c r="N9774" s="10" t="str">
        <f t="shared" si="155"/>
        <v>SCHEDULE 18: REPORT ON THE FORECAST TOTAL REVENUE REQUIREMENTS | 18b(iv) FORECAST OPERATIONAL EXPENDITURE | Corporate overheads</v>
      </c>
    </row>
    <row r="9775" spans="1:14" hidden="1">
      <c r="A9775" t="s">
        <v>1</v>
      </c>
      <c r="B9775">
        <v>2007</v>
      </c>
      <c r="C9775" t="s">
        <v>7</v>
      </c>
      <c r="D9775" t="s">
        <v>15</v>
      </c>
      <c r="E9775" t="s">
        <v>81</v>
      </c>
      <c r="F9775" t="s">
        <v>81</v>
      </c>
      <c r="G9775">
        <v>139</v>
      </c>
      <c r="H9775" t="s">
        <v>76</v>
      </c>
      <c r="I9775">
        <v>2009</v>
      </c>
      <c r="J9775" t="s">
        <v>92</v>
      </c>
      <c r="K9775" t="s">
        <v>81</v>
      </c>
      <c r="M9775" s="10" t="str">
        <f>Data[[#This Row],[schedule]]&amp;" | "&amp;Data[[#This Row],[section]]</f>
        <v>SCHEDULE 18: REPORT ON THE FORECAST TOTAL REVENUE REQUIREMENTS | 18b(iv) FORECAST OPERATIONAL EXPENDITURE</v>
      </c>
      <c r="N9775" s="10" t="str">
        <f t="shared" si="155"/>
        <v>SCHEDULE 18: REPORT ON THE FORECAST TOTAL REVENUE REQUIREMENTS | 18b(iv) FORECAST OPERATIONAL EXPENDITURE | Corporate overheads</v>
      </c>
    </row>
    <row r="9776" spans="1:14" hidden="1">
      <c r="A9776" t="s">
        <v>1</v>
      </c>
      <c r="B9776">
        <v>2007</v>
      </c>
      <c r="C9776" t="s">
        <v>7</v>
      </c>
      <c r="D9776" t="s">
        <v>15</v>
      </c>
      <c r="E9776" t="s">
        <v>81</v>
      </c>
      <c r="F9776" t="s">
        <v>81</v>
      </c>
      <c r="G9776">
        <v>139</v>
      </c>
      <c r="H9776" t="s">
        <v>76</v>
      </c>
      <c r="I9776">
        <v>2010</v>
      </c>
      <c r="J9776" t="s">
        <v>92</v>
      </c>
      <c r="K9776" t="s">
        <v>81</v>
      </c>
      <c r="M9776" s="10" t="str">
        <f>Data[[#This Row],[schedule]]&amp;" | "&amp;Data[[#This Row],[section]]</f>
        <v>SCHEDULE 18: REPORT ON THE FORECAST TOTAL REVENUE REQUIREMENTS | 18b(iv) FORECAST OPERATIONAL EXPENDITURE</v>
      </c>
      <c r="N9776" s="10" t="str">
        <f t="shared" si="155"/>
        <v>SCHEDULE 18: REPORT ON THE FORECAST TOTAL REVENUE REQUIREMENTS | 18b(iv) FORECAST OPERATIONAL EXPENDITURE | Corporate overheads</v>
      </c>
    </row>
    <row r="9777" spans="1:14" hidden="1">
      <c r="A9777" t="s">
        <v>1</v>
      </c>
      <c r="B9777">
        <v>2007</v>
      </c>
      <c r="C9777" t="s">
        <v>7</v>
      </c>
      <c r="D9777" t="s">
        <v>15</v>
      </c>
      <c r="E9777" t="s">
        <v>81</v>
      </c>
      <c r="F9777" t="s">
        <v>81</v>
      </c>
      <c r="G9777">
        <v>139</v>
      </c>
      <c r="H9777" t="s">
        <v>76</v>
      </c>
      <c r="I9777">
        <v>2011</v>
      </c>
      <c r="J9777" t="s">
        <v>92</v>
      </c>
      <c r="K9777" t="s">
        <v>81</v>
      </c>
      <c r="M9777" s="10" t="str">
        <f>Data[[#This Row],[schedule]]&amp;" | "&amp;Data[[#This Row],[section]]</f>
        <v>SCHEDULE 18: REPORT ON THE FORECAST TOTAL REVENUE REQUIREMENTS | 18b(iv) FORECAST OPERATIONAL EXPENDITURE</v>
      </c>
      <c r="N9777" s="10" t="str">
        <f t="shared" si="155"/>
        <v>SCHEDULE 18: REPORT ON THE FORECAST TOTAL REVENUE REQUIREMENTS | 18b(iv) FORECAST OPERATIONAL EXPENDITURE | Corporate overheads</v>
      </c>
    </row>
    <row r="9778" spans="1:14" hidden="1">
      <c r="A9778" t="s">
        <v>1</v>
      </c>
      <c r="B9778">
        <v>2007</v>
      </c>
      <c r="C9778" t="s">
        <v>7</v>
      </c>
      <c r="D9778" t="s">
        <v>15</v>
      </c>
      <c r="E9778" t="s">
        <v>81</v>
      </c>
      <c r="F9778" t="s">
        <v>81</v>
      </c>
      <c r="G9778">
        <v>139</v>
      </c>
      <c r="H9778" t="s">
        <v>76</v>
      </c>
      <c r="I9778">
        <v>2012</v>
      </c>
      <c r="J9778" t="s">
        <v>92</v>
      </c>
      <c r="K9778" t="s">
        <v>81</v>
      </c>
      <c r="M9778" s="10" t="str">
        <f>Data[[#This Row],[schedule]]&amp;" | "&amp;Data[[#This Row],[section]]</f>
        <v>SCHEDULE 18: REPORT ON THE FORECAST TOTAL REVENUE REQUIREMENTS | 18b(iv) FORECAST OPERATIONAL EXPENDITURE</v>
      </c>
      <c r="N9778" s="10" t="str">
        <f t="shared" si="155"/>
        <v>SCHEDULE 18: REPORT ON THE FORECAST TOTAL REVENUE REQUIREMENTS | 18b(iv) FORECAST OPERATIONAL EXPENDITURE | Corporate overheads</v>
      </c>
    </row>
    <row r="9779" spans="1:14" hidden="1">
      <c r="A9779" t="s">
        <v>1</v>
      </c>
      <c r="B9779">
        <v>2007</v>
      </c>
      <c r="C9779" t="s">
        <v>7</v>
      </c>
      <c r="D9779" t="s">
        <v>15</v>
      </c>
      <c r="E9779" t="s">
        <v>81</v>
      </c>
      <c r="F9779" t="s">
        <v>81</v>
      </c>
      <c r="G9779">
        <v>140</v>
      </c>
      <c r="H9779" t="s">
        <v>77</v>
      </c>
      <c r="I9779">
        <v>2008</v>
      </c>
      <c r="J9779" t="s">
        <v>92</v>
      </c>
      <c r="K9779" t="s">
        <v>81</v>
      </c>
      <c r="M9779" s="10" t="str">
        <f>Data[[#This Row],[schedule]]&amp;" | "&amp;Data[[#This Row],[section]]</f>
        <v>SCHEDULE 18: REPORT ON THE FORECAST TOTAL REVENUE REQUIREMENTS | 18b(iv) FORECAST OPERATIONAL EXPENDITURE</v>
      </c>
      <c r="N9779" s="10" t="str">
        <f t="shared" si="155"/>
        <v>SCHEDULE 18: REPORT ON THE FORECAST TOTAL REVENUE REQUIREMENTS | 18b(iv) FORECAST OPERATIONAL EXPENDITURE | Asset management and airport operations</v>
      </c>
    </row>
    <row r="9780" spans="1:14" hidden="1">
      <c r="A9780" t="s">
        <v>1</v>
      </c>
      <c r="B9780">
        <v>2007</v>
      </c>
      <c r="C9780" t="s">
        <v>7</v>
      </c>
      <c r="D9780" t="s">
        <v>15</v>
      </c>
      <c r="E9780" t="s">
        <v>81</v>
      </c>
      <c r="F9780" t="s">
        <v>81</v>
      </c>
      <c r="G9780">
        <v>140</v>
      </c>
      <c r="H9780" t="s">
        <v>77</v>
      </c>
      <c r="I9780">
        <v>2009</v>
      </c>
      <c r="J9780" t="s">
        <v>92</v>
      </c>
      <c r="K9780" t="s">
        <v>81</v>
      </c>
      <c r="M9780" s="10" t="str">
        <f>Data[[#This Row],[schedule]]&amp;" | "&amp;Data[[#This Row],[section]]</f>
        <v>SCHEDULE 18: REPORT ON THE FORECAST TOTAL REVENUE REQUIREMENTS | 18b(iv) FORECAST OPERATIONAL EXPENDITURE</v>
      </c>
      <c r="N9780" s="10" t="str">
        <f t="shared" si="155"/>
        <v>SCHEDULE 18: REPORT ON THE FORECAST TOTAL REVENUE REQUIREMENTS | 18b(iv) FORECAST OPERATIONAL EXPENDITURE | Asset management and airport operations</v>
      </c>
    </row>
    <row r="9781" spans="1:14" hidden="1">
      <c r="A9781" t="s">
        <v>1</v>
      </c>
      <c r="B9781">
        <v>2007</v>
      </c>
      <c r="C9781" t="s">
        <v>7</v>
      </c>
      <c r="D9781" t="s">
        <v>15</v>
      </c>
      <c r="E9781" t="s">
        <v>81</v>
      </c>
      <c r="F9781" t="s">
        <v>81</v>
      </c>
      <c r="G9781">
        <v>140</v>
      </c>
      <c r="H9781" t="s">
        <v>77</v>
      </c>
      <c r="I9781">
        <v>2010</v>
      </c>
      <c r="J9781" t="s">
        <v>92</v>
      </c>
      <c r="K9781" t="s">
        <v>81</v>
      </c>
      <c r="M9781" s="10" t="str">
        <f>Data[[#This Row],[schedule]]&amp;" | "&amp;Data[[#This Row],[section]]</f>
        <v>SCHEDULE 18: REPORT ON THE FORECAST TOTAL REVENUE REQUIREMENTS | 18b(iv) FORECAST OPERATIONAL EXPENDITURE</v>
      </c>
      <c r="N9781" s="10" t="str">
        <f t="shared" si="155"/>
        <v>SCHEDULE 18: REPORT ON THE FORECAST TOTAL REVENUE REQUIREMENTS | 18b(iv) FORECAST OPERATIONAL EXPENDITURE | Asset management and airport operations</v>
      </c>
    </row>
    <row r="9782" spans="1:14" hidden="1">
      <c r="A9782" t="s">
        <v>1</v>
      </c>
      <c r="B9782">
        <v>2007</v>
      </c>
      <c r="C9782" t="s">
        <v>7</v>
      </c>
      <c r="D9782" t="s">
        <v>15</v>
      </c>
      <c r="E9782" t="s">
        <v>81</v>
      </c>
      <c r="F9782" t="s">
        <v>81</v>
      </c>
      <c r="G9782">
        <v>140</v>
      </c>
      <c r="H9782" t="s">
        <v>77</v>
      </c>
      <c r="I9782">
        <v>2011</v>
      </c>
      <c r="J9782" t="s">
        <v>92</v>
      </c>
      <c r="K9782" t="s">
        <v>81</v>
      </c>
      <c r="M9782" s="10" t="str">
        <f>Data[[#This Row],[schedule]]&amp;" | "&amp;Data[[#This Row],[section]]</f>
        <v>SCHEDULE 18: REPORT ON THE FORECAST TOTAL REVENUE REQUIREMENTS | 18b(iv) FORECAST OPERATIONAL EXPENDITURE</v>
      </c>
      <c r="N9782" s="10" t="str">
        <f t="shared" si="155"/>
        <v>SCHEDULE 18: REPORT ON THE FORECAST TOTAL REVENUE REQUIREMENTS | 18b(iv) FORECAST OPERATIONAL EXPENDITURE | Asset management and airport operations</v>
      </c>
    </row>
    <row r="9783" spans="1:14" hidden="1">
      <c r="A9783" t="s">
        <v>1</v>
      </c>
      <c r="B9783">
        <v>2007</v>
      </c>
      <c r="C9783" t="s">
        <v>7</v>
      </c>
      <c r="D9783" t="s">
        <v>15</v>
      </c>
      <c r="E9783" t="s">
        <v>81</v>
      </c>
      <c r="F9783" t="s">
        <v>81</v>
      </c>
      <c r="G9783">
        <v>140</v>
      </c>
      <c r="H9783" t="s">
        <v>77</v>
      </c>
      <c r="I9783">
        <v>2012</v>
      </c>
      <c r="J9783" t="s">
        <v>92</v>
      </c>
      <c r="K9783" t="s">
        <v>81</v>
      </c>
      <c r="M9783" s="10" t="str">
        <f>Data[[#This Row],[schedule]]&amp;" | "&amp;Data[[#This Row],[section]]</f>
        <v>SCHEDULE 18: REPORT ON THE FORECAST TOTAL REVENUE REQUIREMENTS | 18b(iv) FORECAST OPERATIONAL EXPENDITURE</v>
      </c>
      <c r="N9783" s="10" t="str">
        <f t="shared" si="155"/>
        <v>SCHEDULE 18: REPORT ON THE FORECAST TOTAL REVENUE REQUIREMENTS | 18b(iv) FORECAST OPERATIONAL EXPENDITURE | Asset management and airport operations</v>
      </c>
    </row>
    <row r="9784" spans="1:14" hidden="1">
      <c r="A9784" t="s">
        <v>1</v>
      </c>
      <c r="B9784">
        <v>2007</v>
      </c>
      <c r="C9784" t="s">
        <v>7</v>
      </c>
      <c r="D9784" t="s">
        <v>15</v>
      </c>
      <c r="E9784" t="s">
        <v>81</v>
      </c>
      <c r="F9784" t="s">
        <v>81</v>
      </c>
      <c r="G9784">
        <v>141</v>
      </c>
      <c r="H9784" t="s">
        <v>78</v>
      </c>
      <c r="I9784">
        <v>2008</v>
      </c>
      <c r="J9784" t="s">
        <v>92</v>
      </c>
      <c r="K9784" t="s">
        <v>81</v>
      </c>
      <c r="M9784" s="10" t="str">
        <f>Data[[#This Row],[schedule]]&amp;" | "&amp;Data[[#This Row],[section]]</f>
        <v>SCHEDULE 18: REPORT ON THE FORECAST TOTAL REVENUE REQUIREMENTS | 18b(iv) FORECAST OPERATIONAL EXPENDITURE</v>
      </c>
      <c r="N9784" s="10" t="str">
        <f t="shared" si="155"/>
        <v>SCHEDULE 18: REPORT ON THE FORECAST TOTAL REVENUE REQUIREMENTS | 18b(iv) FORECAST OPERATIONAL EXPENDITURE | Asset maintenance</v>
      </c>
    </row>
    <row r="9785" spans="1:14" hidden="1">
      <c r="A9785" t="s">
        <v>1</v>
      </c>
      <c r="B9785">
        <v>2007</v>
      </c>
      <c r="C9785" t="s">
        <v>7</v>
      </c>
      <c r="D9785" t="s">
        <v>15</v>
      </c>
      <c r="E9785" t="s">
        <v>81</v>
      </c>
      <c r="F9785" t="s">
        <v>81</v>
      </c>
      <c r="G9785">
        <v>141</v>
      </c>
      <c r="H9785" t="s">
        <v>78</v>
      </c>
      <c r="I9785">
        <v>2009</v>
      </c>
      <c r="J9785" t="s">
        <v>92</v>
      </c>
      <c r="K9785" t="s">
        <v>81</v>
      </c>
      <c r="M9785" s="10" t="str">
        <f>Data[[#This Row],[schedule]]&amp;" | "&amp;Data[[#This Row],[section]]</f>
        <v>SCHEDULE 18: REPORT ON THE FORECAST TOTAL REVENUE REQUIREMENTS | 18b(iv) FORECAST OPERATIONAL EXPENDITURE</v>
      </c>
      <c r="N9785" s="10" t="str">
        <f t="shared" si="155"/>
        <v>SCHEDULE 18: REPORT ON THE FORECAST TOTAL REVENUE REQUIREMENTS | 18b(iv) FORECAST OPERATIONAL EXPENDITURE | Asset maintenance</v>
      </c>
    </row>
    <row r="9786" spans="1:14" hidden="1">
      <c r="A9786" t="s">
        <v>1</v>
      </c>
      <c r="B9786">
        <v>2007</v>
      </c>
      <c r="C9786" t="s">
        <v>7</v>
      </c>
      <c r="D9786" t="s">
        <v>15</v>
      </c>
      <c r="E9786" t="s">
        <v>81</v>
      </c>
      <c r="F9786" t="s">
        <v>81</v>
      </c>
      <c r="G9786">
        <v>141</v>
      </c>
      <c r="H9786" t="s">
        <v>78</v>
      </c>
      <c r="I9786">
        <v>2010</v>
      </c>
      <c r="J9786" t="s">
        <v>92</v>
      </c>
      <c r="K9786" t="s">
        <v>81</v>
      </c>
      <c r="M9786" s="10" t="str">
        <f>Data[[#This Row],[schedule]]&amp;" | "&amp;Data[[#This Row],[section]]</f>
        <v>SCHEDULE 18: REPORT ON THE FORECAST TOTAL REVENUE REQUIREMENTS | 18b(iv) FORECAST OPERATIONAL EXPENDITURE</v>
      </c>
      <c r="N9786" s="10" t="str">
        <f t="shared" si="155"/>
        <v>SCHEDULE 18: REPORT ON THE FORECAST TOTAL REVENUE REQUIREMENTS | 18b(iv) FORECAST OPERATIONAL EXPENDITURE | Asset maintenance</v>
      </c>
    </row>
    <row r="9787" spans="1:14" hidden="1">
      <c r="A9787" t="s">
        <v>1</v>
      </c>
      <c r="B9787">
        <v>2007</v>
      </c>
      <c r="C9787" t="s">
        <v>7</v>
      </c>
      <c r="D9787" t="s">
        <v>15</v>
      </c>
      <c r="E9787" t="s">
        <v>81</v>
      </c>
      <c r="F9787" t="s">
        <v>81</v>
      </c>
      <c r="G9787">
        <v>141</v>
      </c>
      <c r="H9787" t="s">
        <v>78</v>
      </c>
      <c r="I9787">
        <v>2011</v>
      </c>
      <c r="J9787" t="s">
        <v>92</v>
      </c>
      <c r="K9787" t="s">
        <v>81</v>
      </c>
      <c r="M9787" s="10" t="str">
        <f>Data[[#This Row],[schedule]]&amp;" | "&amp;Data[[#This Row],[section]]</f>
        <v>SCHEDULE 18: REPORT ON THE FORECAST TOTAL REVENUE REQUIREMENTS | 18b(iv) FORECAST OPERATIONAL EXPENDITURE</v>
      </c>
      <c r="N9787" s="10" t="str">
        <f t="shared" si="155"/>
        <v>SCHEDULE 18: REPORT ON THE FORECAST TOTAL REVENUE REQUIREMENTS | 18b(iv) FORECAST OPERATIONAL EXPENDITURE | Asset maintenance</v>
      </c>
    </row>
    <row r="9788" spans="1:14" hidden="1">
      <c r="A9788" t="s">
        <v>1</v>
      </c>
      <c r="B9788">
        <v>2007</v>
      </c>
      <c r="C9788" t="s">
        <v>7</v>
      </c>
      <c r="D9788" t="s">
        <v>15</v>
      </c>
      <c r="E9788" t="s">
        <v>81</v>
      </c>
      <c r="F9788" t="s">
        <v>81</v>
      </c>
      <c r="G9788">
        <v>141</v>
      </c>
      <c r="H9788" t="s">
        <v>78</v>
      </c>
      <c r="I9788">
        <v>2012</v>
      </c>
      <c r="J9788" t="s">
        <v>92</v>
      </c>
      <c r="K9788" t="s">
        <v>81</v>
      </c>
      <c r="M9788" s="10" t="str">
        <f>Data[[#This Row],[schedule]]&amp;" | "&amp;Data[[#This Row],[section]]</f>
        <v>SCHEDULE 18: REPORT ON THE FORECAST TOTAL REVENUE REQUIREMENTS | 18b(iv) FORECAST OPERATIONAL EXPENDITURE</v>
      </c>
      <c r="N9788" s="10" t="str">
        <f t="shared" si="155"/>
        <v>SCHEDULE 18: REPORT ON THE FORECAST TOTAL REVENUE REQUIREMENTS | 18b(iv) FORECAST OPERATIONAL EXPENDITURE | Asset maintenance</v>
      </c>
    </row>
    <row r="9789" spans="1:14" hidden="1">
      <c r="A9789" t="s">
        <v>1</v>
      </c>
      <c r="B9789">
        <v>2007</v>
      </c>
      <c r="C9789" t="s">
        <v>7</v>
      </c>
      <c r="D9789" t="s">
        <v>15</v>
      </c>
      <c r="E9789" t="s">
        <v>81</v>
      </c>
      <c r="F9789" t="s">
        <v>81</v>
      </c>
      <c r="G9789">
        <v>142</v>
      </c>
      <c r="H9789" t="s">
        <v>79</v>
      </c>
      <c r="I9789">
        <v>2008</v>
      </c>
      <c r="J9789" t="s">
        <v>92</v>
      </c>
      <c r="K9789" t="s">
        <v>1040</v>
      </c>
      <c r="L9789">
        <v>10684.108743882751</v>
      </c>
      <c r="M9789" s="10" t="str">
        <f>Data[[#This Row],[schedule]]&amp;" | "&amp;Data[[#This Row],[section]]</f>
        <v>SCHEDULE 18: REPORT ON THE FORECAST TOTAL REVENUE REQUIREMENTS | 18b(iv) FORECAST OPERATIONAL EXPENDITURE</v>
      </c>
      <c r="N9789" s="10" t="str">
        <f t="shared" si="155"/>
        <v>SCHEDULE 18: REPORT ON THE FORECAST TOTAL REVENUE REQUIREMENTS | 18b(iv) FORECAST OPERATIONAL EXPENDITURE | Total operational expenditure</v>
      </c>
    </row>
    <row r="9790" spans="1:14" hidden="1">
      <c r="A9790" t="s">
        <v>1</v>
      </c>
      <c r="B9790">
        <v>2007</v>
      </c>
      <c r="C9790" t="s">
        <v>7</v>
      </c>
      <c r="D9790" t="s">
        <v>15</v>
      </c>
      <c r="E9790" t="s">
        <v>81</v>
      </c>
      <c r="F9790" t="s">
        <v>81</v>
      </c>
      <c r="G9790">
        <v>142</v>
      </c>
      <c r="H9790" t="s">
        <v>79</v>
      </c>
      <c r="I9790">
        <v>2009</v>
      </c>
      <c r="J9790" t="s">
        <v>92</v>
      </c>
      <c r="K9790" t="s">
        <v>1041</v>
      </c>
      <c r="L9790">
        <v>10816.07853901033</v>
      </c>
      <c r="M9790" s="10" t="str">
        <f>Data[[#This Row],[schedule]]&amp;" | "&amp;Data[[#This Row],[section]]</f>
        <v>SCHEDULE 18: REPORT ON THE FORECAST TOTAL REVENUE REQUIREMENTS | 18b(iv) FORECAST OPERATIONAL EXPENDITURE</v>
      </c>
      <c r="N9790" s="10" t="str">
        <f t="shared" si="155"/>
        <v>SCHEDULE 18: REPORT ON THE FORECAST TOTAL REVENUE REQUIREMENTS | 18b(iv) FORECAST OPERATIONAL EXPENDITURE | Total operational expenditure</v>
      </c>
    </row>
    <row r="9791" spans="1:14" hidden="1">
      <c r="A9791" t="s">
        <v>1</v>
      </c>
      <c r="B9791">
        <v>2007</v>
      </c>
      <c r="C9791" t="s">
        <v>7</v>
      </c>
      <c r="D9791" t="s">
        <v>15</v>
      </c>
      <c r="E9791" t="s">
        <v>81</v>
      </c>
      <c r="F9791" t="s">
        <v>81</v>
      </c>
      <c r="G9791">
        <v>142</v>
      </c>
      <c r="H9791" t="s">
        <v>79</v>
      </c>
      <c r="I9791">
        <v>2010</v>
      </c>
      <c r="J9791" t="s">
        <v>92</v>
      </c>
      <c r="K9791" t="s">
        <v>1042</v>
      </c>
      <c r="L9791">
        <v>10937.21537155873</v>
      </c>
      <c r="M9791" s="10" t="str">
        <f>Data[[#This Row],[schedule]]&amp;" | "&amp;Data[[#This Row],[section]]</f>
        <v>SCHEDULE 18: REPORT ON THE FORECAST TOTAL REVENUE REQUIREMENTS | 18b(iv) FORECAST OPERATIONAL EXPENDITURE</v>
      </c>
      <c r="N9791" s="10" t="str">
        <f t="shared" si="155"/>
        <v>SCHEDULE 18: REPORT ON THE FORECAST TOTAL REVENUE REQUIREMENTS | 18b(iv) FORECAST OPERATIONAL EXPENDITURE | Total operational expenditure</v>
      </c>
    </row>
    <row r="9792" spans="1:14" hidden="1">
      <c r="A9792" t="s">
        <v>1</v>
      </c>
      <c r="B9792">
        <v>2007</v>
      </c>
      <c r="C9792" t="s">
        <v>7</v>
      </c>
      <c r="D9792" t="s">
        <v>15</v>
      </c>
      <c r="E9792" t="s">
        <v>81</v>
      </c>
      <c r="F9792" t="s">
        <v>81</v>
      </c>
      <c r="G9792">
        <v>142</v>
      </c>
      <c r="H9792" t="s">
        <v>79</v>
      </c>
      <c r="I9792">
        <v>2011</v>
      </c>
      <c r="J9792" t="s">
        <v>92</v>
      </c>
      <c r="K9792" t="s">
        <v>1043</v>
      </c>
      <c r="L9792">
        <v>12153.336453047419</v>
      </c>
      <c r="M9792" s="10" t="str">
        <f>Data[[#This Row],[schedule]]&amp;" | "&amp;Data[[#This Row],[section]]</f>
        <v>SCHEDULE 18: REPORT ON THE FORECAST TOTAL REVENUE REQUIREMENTS | 18b(iv) FORECAST OPERATIONAL EXPENDITURE</v>
      </c>
      <c r="N9792" s="10" t="str">
        <f t="shared" si="155"/>
        <v>SCHEDULE 18: REPORT ON THE FORECAST TOTAL REVENUE REQUIREMENTS | 18b(iv) FORECAST OPERATIONAL EXPENDITURE | Total operational expenditure</v>
      </c>
    </row>
    <row r="9793" spans="1:14" hidden="1">
      <c r="A9793" t="s">
        <v>1</v>
      </c>
      <c r="B9793">
        <v>2007</v>
      </c>
      <c r="C9793" t="s">
        <v>7</v>
      </c>
      <c r="D9793" t="s">
        <v>15</v>
      </c>
      <c r="E9793" t="s">
        <v>81</v>
      </c>
      <c r="F9793" t="s">
        <v>81</v>
      </c>
      <c r="G9793">
        <v>142</v>
      </c>
      <c r="H9793" t="s">
        <v>79</v>
      </c>
      <c r="I9793">
        <v>2012</v>
      </c>
      <c r="J9793" t="s">
        <v>92</v>
      </c>
      <c r="K9793" t="s">
        <v>1027</v>
      </c>
      <c r="L9793">
        <v>13356.78929379454</v>
      </c>
      <c r="M9793" s="10" t="str">
        <f>Data[[#This Row],[schedule]]&amp;" | "&amp;Data[[#This Row],[section]]</f>
        <v>SCHEDULE 18: REPORT ON THE FORECAST TOTAL REVENUE REQUIREMENTS | 18b(iv) FORECAST OPERATIONAL EXPENDITURE</v>
      </c>
      <c r="N9793" s="10" t="str">
        <f t="shared" si="155"/>
        <v>SCHEDULE 18: REPORT ON THE FORECAST TOTAL REVENUE REQUIREMENTS | 18b(iv) FORECAST OPERATIONAL EXPENDITURE | Total operational expenditure</v>
      </c>
    </row>
    <row r="9794" spans="1:14" hidden="1">
      <c r="A9794" t="s">
        <v>2</v>
      </c>
      <c r="B9794">
        <v>2012</v>
      </c>
      <c r="C9794" t="s">
        <v>6</v>
      </c>
      <c r="D9794" t="s">
        <v>9</v>
      </c>
      <c r="E9794" t="s">
        <v>81</v>
      </c>
      <c r="F9794" t="s">
        <v>81</v>
      </c>
      <c r="G9794">
        <v>9</v>
      </c>
      <c r="H9794" t="s">
        <v>18</v>
      </c>
      <c r="I9794">
        <v>2013</v>
      </c>
      <c r="J9794" t="s">
        <v>91</v>
      </c>
      <c r="K9794" t="s">
        <v>3923</v>
      </c>
      <c r="L9794">
        <v>860</v>
      </c>
      <c r="M9794" s="10" t="str">
        <f>Data[[#This Row],[schedule]]&amp;" | "&amp;Data[[#This Row],[section]]</f>
        <v>SCHEDULE 19: REPORT ON DEMAND FORECASTS | 19a: Passenger terminal demand</v>
      </c>
      <c r="N9794" s="10" t="str">
        <f t="shared" si="155"/>
        <v>SCHEDULE 19: REPORT ON DEMAND FORECASTS | 19a: Passenger terminal demand | Busy hour passenger numbers:Inbound passengers:Domestic</v>
      </c>
    </row>
    <row r="9795" spans="1:14" hidden="1">
      <c r="A9795" t="s">
        <v>2</v>
      </c>
      <c r="B9795">
        <v>2012</v>
      </c>
      <c r="C9795" t="s">
        <v>6</v>
      </c>
      <c r="D9795" t="s">
        <v>9</v>
      </c>
      <c r="E9795" t="s">
        <v>81</v>
      </c>
      <c r="F9795" t="s">
        <v>81</v>
      </c>
      <c r="G9795">
        <v>9</v>
      </c>
      <c r="H9795" t="s">
        <v>18</v>
      </c>
      <c r="I9795">
        <v>2014</v>
      </c>
      <c r="J9795" t="s">
        <v>91</v>
      </c>
      <c r="K9795" t="s">
        <v>3923</v>
      </c>
      <c r="L9795">
        <v>860</v>
      </c>
      <c r="M9795" s="10" t="str">
        <f>Data[[#This Row],[schedule]]&amp;" | "&amp;Data[[#This Row],[section]]</f>
        <v>SCHEDULE 19: REPORT ON DEMAND FORECASTS | 19a: Passenger terminal demand</v>
      </c>
      <c r="N9795" s="10" t="str">
        <f t="shared" si="155"/>
        <v>SCHEDULE 19: REPORT ON DEMAND FORECASTS | 19a: Passenger terminal demand | Busy hour passenger numbers:Inbound passengers:Domestic</v>
      </c>
    </row>
    <row r="9796" spans="1:14" hidden="1">
      <c r="A9796" t="s">
        <v>2</v>
      </c>
      <c r="B9796">
        <v>2012</v>
      </c>
      <c r="C9796" t="s">
        <v>6</v>
      </c>
      <c r="D9796" t="s">
        <v>9</v>
      </c>
      <c r="E9796" t="s">
        <v>81</v>
      </c>
      <c r="F9796" t="s">
        <v>81</v>
      </c>
      <c r="G9796">
        <v>9</v>
      </c>
      <c r="H9796" t="s">
        <v>18</v>
      </c>
      <c r="I9796">
        <v>2015</v>
      </c>
      <c r="J9796" t="s">
        <v>91</v>
      </c>
      <c r="K9796" t="s">
        <v>3923</v>
      </c>
      <c r="L9796">
        <v>860</v>
      </c>
      <c r="M9796" s="10" t="str">
        <f>Data[[#This Row],[schedule]]&amp;" | "&amp;Data[[#This Row],[section]]</f>
        <v>SCHEDULE 19: REPORT ON DEMAND FORECASTS | 19a: Passenger terminal demand</v>
      </c>
      <c r="N9796" s="10" t="str">
        <f t="shared" si="155"/>
        <v>SCHEDULE 19: REPORT ON DEMAND FORECASTS | 19a: Passenger terminal demand | Busy hour passenger numbers:Inbound passengers:Domestic</v>
      </c>
    </row>
    <row r="9797" spans="1:14" hidden="1">
      <c r="A9797" t="s">
        <v>2</v>
      </c>
      <c r="B9797">
        <v>2012</v>
      </c>
      <c r="C9797" t="s">
        <v>6</v>
      </c>
      <c r="D9797" t="s">
        <v>9</v>
      </c>
      <c r="E9797" t="s">
        <v>81</v>
      </c>
      <c r="F9797" t="s">
        <v>81</v>
      </c>
      <c r="G9797">
        <v>9</v>
      </c>
      <c r="H9797" t="s">
        <v>18</v>
      </c>
      <c r="I9797">
        <v>2016</v>
      </c>
      <c r="J9797" t="s">
        <v>91</v>
      </c>
      <c r="K9797" t="s">
        <v>3924</v>
      </c>
      <c r="L9797">
        <v>880</v>
      </c>
      <c r="M9797" s="10" t="str">
        <f>Data[[#This Row],[schedule]]&amp;" | "&amp;Data[[#This Row],[section]]</f>
        <v>SCHEDULE 19: REPORT ON DEMAND FORECASTS | 19a: Passenger terminal demand</v>
      </c>
      <c r="N9797" s="10" t="str">
        <f t="shared" si="155"/>
        <v>SCHEDULE 19: REPORT ON DEMAND FORECASTS | 19a: Passenger terminal demand | Busy hour passenger numbers:Inbound passengers:Domestic</v>
      </c>
    </row>
    <row r="9798" spans="1:14" hidden="1">
      <c r="A9798" t="s">
        <v>2</v>
      </c>
      <c r="B9798">
        <v>2012</v>
      </c>
      <c r="C9798" t="s">
        <v>6</v>
      </c>
      <c r="D9798" t="s">
        <v>9</v>
      </c>
      <c r="E9798" t="s">
        <v>81</v>
      </c>
      <c r="F9798" t="s">
        <v>81</v>
      </c>
      <c r="G9798">
        <v>9</v>
      </c>
      <c r="H9798" t="s">
        <v>18</v>
      </c>
      <c r="I9798">
        <v>2017</v>
      </c>
      <c r="J9798" t="s">
        <v>91</v>
      </c>
      <c r="K9798" t="s">
        <v>3924</v>
      </c>
      <c r="L9798">
        <v>880</v>
      </c>
      <c r="M9798" s="10" t="str">
        <f>Data[[#This Row],[schedule]]&amp;" | "&amp;Data[[#This Row],[section]]</f>
        <v>SCHEDULE 19: REPORT ON DEMAND FORECASTS | 19a: Passenger terminal demand</v>
      </c>
      <c r="N9798" s="10" t="str">
        <f t="shared" si="155"/>
        <v>SCHEDULE 19: REPORT ON DEMAND FORECASTS | 19a: Passenger terminal demand | Busy hour passenger numbers:Inbound passengers:Domestic</v>
      </c>
    </row>
    <row r="9799" spans="1:14" hidden="1">
      <c r="A9799" t="s">
        <v>2</v>
      </c>
      <c r="B9799">
        <v>2012</v>
      </c>
      <c r="C9799" t="s">
        <v>6</v>
      </c>
      <c r="D9799" t="s">
        <v>9</v>
      </c>
      <c r="E9799" t="s">
        <v>81</v>
      </c>
      <c r="F9799" t="s">
        <v>81</v>
      </c>
      <c r="G9799">
        <v>9</v>
      </c>
      <c r="H9799" t="s">
        <v>18</v>
      </c>
      <c r="I9799">
        <v>2018</v>
      </c>
      <c r="J9799" t="s">
        <v>91</v>
      </c>
      <c r="K9799" t="s">
        <v>3925</v>
      </c>
      <c r="L9799">
        <v>900</v>
      </c>
      <c r="M9799" s="10" t="str">
        <f>Data[[#This Row],[schedule]]&amp;" | "&amp;Data[[#This Row],[section]]</f>
        <v>SCHEDULE 19: REPORT ON DEMAND FORECASTS | 19a: Passenger terminal demand</v>
      </c>
      <c r="N9799" s="10" t="str">
        <f t="shared" si="155"/>
        <v>SCHEDULE 19: REPORT ON DEMAND FORECASTS | 19a: Passenger terminal demand | Busy hour passenger numbers:Inbound passengers:Domestic</v>
      </c>
    </row>
    <row r="9800" spans="1:14" hidden="1">
      <c r="A9800" t="s">
        <v>2</v>
      </c>
      <c r="B9800">
        <v>2012</v>
      </c>
      <c r="C9800" t="s">
        <v>6</v>
      </c>
      <c r="D9800" t="s">
        <v>9</v>
      </c>
      <c r="E9800" t="s">
        <v>81</v>
      </c>
      <c r="F9800" t="s">
        <v>81</v>
      </c>
      <c r="G9800">
        <v>9</v>
      </c>
      <c r="H9800" t="s">
        <v>18</v>
      </c>
      <c r="I9800">
        <v>2019</v>
      </c>
      <c r="J9800" t="s">
        <v>91</v>
      </c>
      <c r="K9800" t="s">
        <v>3925</v>
      </c>
      <c r="L9800">
        <v>900</v>
      </c>
      <c r="M9800" s="10" t="str">
        <f>Data[[#This Row],[schedule]]&amp;" | "&amp;Data[[#This Row],[section]]</f>
        <v>SCHEDULE 19: REPORT ON DEMAND FORECASTS | 19a: Passenger terminal demand</v>
      </c>
      <c r="N9800" s="10" t="str">
        <f t="shared" si="155"/>
        <v>SCHEDULE 19: REPORT ON DEMAND FORECASTS | 19a: Passenger terminal demand | Busy hour passenger numbers:Inbound passengers:Domestic</v>
      </c>
    </row>
    <row r="9801" spans="1:14" hidden="1">
      <c r="A9801" t="s">
        <v>2</v>
      </c>
      <c r="B9801">
        <v>2012</v>
      </c>
      <c r="C9801" t="s">
        <v>6</v>
      </c>
      <c r="D9801" t="s">
        <v>9</v>
      </c>
      <c r="E9801" t="s">
        <v>81</v>
      </c>
      <c r="F9801" t="s">
        <v>81</v>
      </c>
      <c r="G9801">
        <v>9</v>
      </c>
      <c r="H9801" t="s">
        <v>18</v>
      </c>
      <c r="I9801">
        <v>2020</v>
      </c>
      <c r="J9801" t="s">
        <v>91</v>
      </c>
      <c r="K9801" t="s">
        <v>3925</v>
      </c>
      <c r="L9801">
        <v>900</v>
      </c>
      <c r="M9801" s="10" t="str">
        <f>Data[[#This Row],[schedule]]&amp;" | "&amp;Data[[#This Row],[section]]</f>
        <v>SCHEDULE 19: REPORT ON DEMAND FORECASTS | 19a: Passenger terminal demand</v>
      </c>
      <c r="N9801" s="10" t="str">
        <f t="shared" si="155"/>
        <v>SCHEDULE 19: REPORT ON DEMAND FORECASTS | 19a: Passenger terminal demand | Busy hour passenger numbers:Inbound passengers:Domestic</v>
      </c>
    </row>
    <row r="9802" spans="1:14" hidden="1">
      <c r="A9802" t="s">
        <v>2</v>
      </c>
      <c r="B9802">
        <v>2012</v>
      </c>
      <c r="C9802" t="s">
        <v>6</v>
      </c>
      <c r="D9802" t="s">
        <v>9</v>
      </c>
      <c r="E9802" t="s">
        <v>81</v>
      </c>
      <c r="F9802" t="s">
        <v>81</v>
      </c>
      <c r="G9802">
        <v>9</v>
      </c>
      <c r="H9802" t="s">
        <v>18</v>
      </c>
      <c r="I9802">
        <v>2021</v>
      </c>
      <c r="J9802" t="s">
        <v>91</v>
      </c>
      <c r="K9802" t="s">
        <v>3926</v>
      </c>
      <c r="L9802">
        <v>920</v>
      </c>
      <c r="M9802" s="10" t="str">
        <f>Data[[#This Row],[schedule]]&amp;" | "&amp;Data[[#This Row],[section]]</f>
        <v>SCHEDULE 19: REPORT ON DEMAND FORECASTS | 19a: Passenger terminal demand</v>
      </c>
      <c r="N9802" s="10" t="str">
        <f t="shared" si="155"/>
        <v>SCHEDULE 19: REPORT ON DEMAND FORECASTS | 19a: Passenger terminal demand | Busy hour passenger numbers:Inbound passengers:Domestic</v>
      </c>
    </row>
    <row r="9803" spans="1:14" hidden="1">
      <c r="A9803" t="s">
        <v>2</v>
      </c>
      <c r="B9803">
        <v>2012</v>
      </c>
      <c r="C9803" t="s">
        <v>6</v>
      </c>
      <c r="D9803" t="s">
        <v>9</v>
      </c>
      <c r="E9803" t="s">
        <v>81</v>
      </c>
      <c r="F9803" t="s">
        <v>81</v>
      </c>
      <c r="G9803">
        <v>9</v>
      </c>
      <c r="H9803" t="s">
        <v>18</v>
      </c>
      <c r="I9803">
        <v>2022</v>
      </c>
      <c r="J9803" t="s">
        <v>91</v>
      </c>
      <c r="K9803" t="s">
        <v>3926</v>
      </c>
      <c r="L9803">
        <v>920</v>
      </c>
      <c r="M9803" s="10" t="str">
        <f>Data[[#This Row],[schedule]]&amp;" | "&amp;Data[[#This Row],[section]]</f>
        <v>SCHEDULE 19: REPORT ON DEMAND FORECASTS | 19a: Passenger terminal demand</v>
      </c>
      <c r="N9803" s="10" t="str">
        <f t="shared" si="155"/>
        <v>SCHEDULE 19: REPORT ON DEMAND FORECASTS | 19a: Passenger terminal demand | Busy hour passenger numbers:Inbound passengers:Domestic</v>
      </c>
    </row>
    <row r="9804" spans="1:14" hidden="1">
      <c r="A9804" t="s">
        <v>2</v>
      </c>
      <c r="B9804">
        <v>2012</v>
      </c>
      <c r="C9804" t="s">
        <v>6</v>
      </c>
      <c r="D9804" t="s">
        <v>9</v>
      </c>
      <c r="E9804" t="s">
        <v>81</v>
      </c>
      <c r="F9804" t="s">
        <v>81</v>
      </c>
      <c r="G9804">
        <v>10</v>
      </c>
      <c r="H9804" t="s">
        <v>19</v>
      </c>
      <c r="I9804">
        <v>2013</v>
      </c>
      <c r="J9804" t="s">
        <v>91</v>
      </c>
      <c r="K9804" t="s">
        <v>3927</v>
      </c>
      <c r="L9804">
        <v>840</v>
      </c>
      <c r="M9804" s="10" t="str">
        <f>Data[[#This Row],[schedule]]&amp;" | "&amp;Data[[#This Row],[section]]</f>
        <v>SCHEDULE 19: REPORT ON DEMAND FORECASTS | 19a: Passenger terminal demand</v>
      </c>
      <c r="N9804" s="10" t="str">
        <f t="shared" si="155"/>
        <v>SCHEDULE 19: REPORT ON DEMAND FORECASTS | 19a: Passenger terminal demand | Busy hour passenger numbers:Inbound passengers:International</v>
      </c>
    </row>
    <row r="9805" spans="1:14" hidden="1">
      <c r="A9805" t="s">
        <v>2</v>
      </c>
      <c r="B9805">
        <v>2012</v>
      </c>
      <c r="C9805" t="s">
        <v>6</v>
      </c>
      <c r="D9805" t="s">
        <v>9</v>
      </c>
      <c r="E9805" t="s">
        <v>81</v>
      </c>
      <c r="F9805" t="s">
        <v>81</v>
      </c>
      <c r="G9805">
        <v>10</v>
      </c>
      <c r="H9805" t="s">
        <v>19</v>
      </c>
      <c r="I9805">
        <v>2014</v>
      </c>
      <c r="J9805" t="s">
        <v>91</v>
      </c>
      <c r="K9805" t="s">
        <v>3928</v>
      </c>
      <c r="L9805">
        <v>940</v>
      </c>
      <c r="M9805" s="10" t="str">
        <f>Data[[#This Row],[schedule]]&amp;" | "&amp;Data[[#This Row],[section]]</f>
        <v>SCHEDULE 19: REPORT ON DEMAND FORECASTS | 19a: Passenger terminal demand</v>
      </c>
      <c r="N9805" s="10" t="str">
        <f t="shared" si="155"/>
        <v>SCHEDULE 19: REPORT ON DEMAND FORECASTS | 19a: Passenger terminal demand | Busy hour passenger numbers:Inbound passengers:International</v>
      </c>
    </row>
    <row r="9806" spans="1:14" hidden="1">
      <c r="A9806" t="s">
        <v>2</v>
      </c>
      <c r="B9806">
        <v>2012</v>
      </c>
      <c r="C9806" t="s">
        <v>6</v>
      </c>
      <c r="D9806" t="s">
        <v>9</v>
      </c>
      <c r="E9806" t="s">
        <v>81</v>
      </c>
      <c r="F9806" t="s">
        <v>81</v>
      </c>
      <c r="G9806">
        <v>10</v>
      </c>
      <c r="H9806" t="s">
        <v>19</v>
      </c>
      <c r="I9806">
        <v>2015</v>
      </c>
      <c r="J9806" t="s">
        <v>91</v>
      </c>
      <c r="K9806" t="s">
        <v>3929</v>
      </c>
      <c r="L9806">
        <v>1000</v>
      </c>
      <c r="M9806" s="10" t="str">
        <f>Data[[#This Row],[schedule]]&amp;" | "&amp;Data[[#This Row],[section]]</f>
        <v>SCHEDULE 19: REPORT ON DEMAND FORECASTS | 19a: Passenger terminal demand</v>
      </c>
      <c r="N9806" s="10" t="str">
        <f t="shared" si="155"/>
        <v>SCHEDULE 19: REPORT ON DEMAND FORECASTS | 19a: Passenger terminal demand | Busy hour passenger numbers:Inbound passengers:International</v>
      </c>
    </row>
    <row r="9807" spans="1:14" hidden="1">
      <c r="A9807" t="s">
        <v>2</v>
      </c>
      <c r="B9807">
        <v>2012</v>
      </c>
      <c r="C9807" t="s">
        <v>6</v>
      </c>
      <c r="D9807" t="s">
        <v>9</v>
      </c>
      <c r="E9807" t="s">
        <v>81</v>
      </c>
      <c r="F9807" t="s">
        <v>81</v>
      </c>
      <c r="G9807">
        <v>10</v>
      </c>
      <c r="H9807" t="s">
        <v>19</v>
      </c>
      <c r="I9807">
        <v>2016</v>
      </c>
      <c r="J9807" t="s">
        <v>91</v>
      </c>
      <c r="K9807" t="s">
        <v>3930</v>
      </c>
      <c r="L9807">
        <v>1020</v>
      </c>
      <c r="M9807" s="10" t="str">
        <f>Data[[#This Row],[schedule]]&amp;" | "&amp;Data[[#This Row],[section]]</f>
        <v>SCHEDULE 19: REPORT ON DEMAND FORECASTS | 19a: Passenger terminal demand</v>
      </c>
      <c r="N9807" s="10" t="str">
        <f t="shared" si="155"/>
        <v>SCHEDULE 19: REPORT ON DEMAND FORECASTS | 19a: Passenger terminal demand | Busy hour passenger numbers:Inbound passengers:International</v>
      </c>
    </row>
    <row r="9808" spans="1:14" hidden="1">
      <c r="A9808" t="s">
        <v>2</v>
      </c>
      <c r="B9808">
        <v>2012</v>
      </c>
      <c r="C9808" t="s">
        <v>6</v>
      </c>
      <c r="D9808" t="s">
        <v>9</v>
      </c>
      <c r="E9808" t="s">
        <v>81</v>
      </c>
      <c r="F9808" t="s">
        <v>81</v>
      </c>
      <c r="G9808">
        <v>10</v>
      </c>
      <c r="H9808" t="s">
        <v>19</v>
      </c>
      <c r="I9808">
        <v>2017</v>
      </c>
      <c r="J9808" t="s">
        <v>91</v>
      </c>
      <c r="K9808" t="s">
        <v>3931</v>
      </c>
      <c r="L9808">
        <v>1040</v>
      </c>
      <c r="M9808" s="10" t="str">
        <f>Data[[#This Row],[schedule]]&amp;" | "&amp;Data[[#This Row],[section]]</f>
        <v>SCHEDULE 19: REPORT ON DEMAND FORECASTS | 19a: Passenger terminal demand</v>
      </c>
      <c r="N9808" s="10" t="str">
        <f t="shared" si="155"/>
        <v>SCHEDULE 19: REPORT ON DEMAND FORECASTS | 19a: Passenger terminal demand | Busy hour passenger numbers:Inbound passengers:International</v>
      </c>
    </row>
    <row r="9809" spans="1:14" hidden="1">
      <c r="A9809" t="s">
        <v>2</v>
      </c>
      <c r="B9809">
        <v>2012</v>
      </c>
      <c r="C9809" t="s">
        <v>6</v>
      </c>
      <c r="D9809" t="s">
        <v>9</v>
      </c>
      <c r="E9809" t="s">
        <v>81</v>
      </c>
      <c r="F9809" t="s">
        <v>81</v>
      </c>
      <c r="G9809">
        <v>10</v>
      </c>
      <c r="H9809" t="s">
        <v>19</v>
      </c>
      <c r="I9809">
        <v>2018</v>
      </c>
      <c r="J9809" t="s">
        <v>91</v>
      </c>
      <c r="K9809" t="s">
        <v>3932</v>
      </c>
      <c r="L9809">
        <v>1060</v>
      </c>
      <c r="M9809" s="10" t="str">
        <f>Data[[#This Row],[schedule]]&amp;" | "&amp;Data[[#This Row],[section]]</f>
        <v>SCHEDULE 19: REPORT ON DEMAND FORECASTS | 19a: Passenger terminal demand</v>
      </c>
      <c r="N9809" s="10" t="str">
        <f t="shared" si="155"/>
        <v>SCHEDULE 19: REPORT ON DEMAND FORECASTS | 19a: Passenger terminal demand | Busy hour passenger numbers:Inbound passengers:International</v>
      </c>
    </row>
    <row r="9810" spans="1:14" hidden="1">
      <c r="A9810" t="s">
        <v>2</v>
      </c>
      <c r="B9810">
        <v>2012</v>
      </c>
      <c r="C9810" t="s">
        <v>6</v>
      </c>
      <c r="D9810" t="s">
        <v>9</v>
      </c>
      <c r="E9810" t="s">
        <v>81</v>
      </c>
      <c r="F9810" t="s">
        <v>81</v>
      </c>
      <c r="G9810">
        <v>10</v>
      </c>
      <c r="H9810" t="s">
        <v>19</v>
      </c>
      <c r="I9810">
        <v>2019</v>
      </c>
      <c r="J9810" t="s">
        <v>91</v>
      </c>
      <c r="K9810" t="s">
        <v>763</v>
      </c>
      <c r="L9810">
        <v>1080</v>
      </c>
      <c r="M9810" s="10" t="str">
        <f>Data[[#This Row],[schedule]]&amp;" | "&amp;Data[[#This Row],[section]]</f>
        <v>SCHEDULE 19: REPORT ON DEMAND FORECASTS | 19a: Passenger terminal demand</v>
      </c>
      <c r="N9810" s="10" t="str">
        <f t="shared" si="155"/>
        <v>SCHEDULE 19: REPORT ON DEMAND FORECASTS | 19a: Passenger terminal demand | Busy hour passenger numbers:Inbound passengers:International</v>
      </c>
    </row>
    <row r="9811" spans="1:14" hidden="1">
      <c r="A9811" t="s">
        <v>2</v>
      </c>
      <c r="B9811">
        <v>2012</v>
      </c>
      <c r="C9811" t="s">
        <v>6</v>
      </c>
      <c r="D9811" t="s">
        <v>9</v>
      </c>
      <c r="E9811" t="s">
        <v>81</v>
      </c>
      <c r="F9811" t="s">
        <v>81</v>
      </c>
      <c r="G9811">
        <v>10</v>
      </c>
      <c r="H9811" t="s">
        <v>19</v>
      </c>
      <c r="I9811">
        <v>2020</v>
      </c>
      <c r="J9811" t="s">
        <v>91</v>
      </c>
      <c r="K9811" t="s">
        <v>707</v>
      </c>
      <c r="L9811">
        <v>1100</v>
      </c>
      <c r="M9811" s="10" t="str">
        <f>Data[[#This Row],[schedule]]&amp;" | "&amp;Data[[#This Row],[section]]</f>
        <v>SCHEDULE 19: REPORT ON DEMAND FORECASTS | 19a: Passenger terminal demand</v>
      </c>
      <c r="N9811" s="10" t="str">
        <f t="shared" si="155"/>
        <v>SCHEDULE 19: REPORT ON DEMAND FORECASTS | 19a: Passenger terminal demand | Busy hour passenger numbers:Inbound passengers:International</v>
      </c>
    </row>
    <row r="9812" spans="1:14" hidden="1">
      <c r="A9812" t="s">
        <v>2</v>
      </c>
      <c r="B9812">
        <v>2012</v>
      </c>
      <c r="C9812" t="s">
        <v>6</v>
      </c>
      <c r="D9812" t="s">
        <v>9</v>
      </c>
      <c r="E9812" t="s">
        <v>81</v>
      </c>
      <c r="F9812" t="s">
        <v>81</v>
      </c>
      <c r="G9812">
        <v>10</v>
      </c>
      <c r="H9812" t="s">
        <v>19</v>
      </c>
      <c r="I9812">
        <v>2021</v>
      </c>
      <c r="J9812" t="s">
        <v>91</v>
      </c>
      <c r="K9812" t="s">
        <v>3933</v>
      </c>
      <c r="L9812">
        <v>1120</v>
      </c>
      <c r="M9812" s="10" t="str">
        <f>Data[[#This Row],[schedule]]&amp;" | "&amp;Data[[#This Row],[section]]</f>
        <v>SCHEDULE 19: REPORT ON DEMAND FORECASTS | 19a: Passenger terminal demand</v>
      </c>
      <c r="N9812" s="10" t="str">
        <f t="shared" si="155"/>
        <v>SCHEDULE 19: REPORT ON DEMAND FORECASTS | 19a: Passenger terminal demand | Busy hour passenger numbers:Inbound passengers:International</v>
      </c>
    </row>
    <row r="9813" spans="1:14" hidden="1">
      <c r="A9813" t="s">
        <v>2</v>
      </c>
      <c r="B9813">
        <v>2012</v>
      </c>
      <c r="C9813" t="s">
        <v>6</v>
      </c>
      <c r="D9813" t="s">
        <v>9</v>
      </c>
      <c r="E9813" t="s">
        <v>81</v>
      </c>
      <c r="F9813" t="s">
        <v>81</v>
      </c>
      <c r="G9813">
        <v>10</v>
      </c>
      <c r="H9813" t="s">
        <v>19</v>
      </c>
      <c r="I9813">
        <v>2022</v>
      </c>
      <c r="J9813" t="s">
        <v>91</v>
      </c>
      <c r="K9813" t="s">
        <v>3934</v>
      </c>
      <c r="L9813">
        <v>1140</v>
      </c>
      <c r="M9813" s="10" t="str">
        <f>Data[[#This Row],[schedule]]&amp;" | "&amp;Data[[#This Row],[section]]</f>
        <v>SCHEDULE 19: REPORT ON DEMAND FORECASTS | 19a: Passenger terminal demand</v>
      </c>
      <c r="N9813" s="10" t="str">
        <f t="shared" ref="N9813:N9876" si="156">SUBSTITUTE(SUBSTITUTE(SUBSTITUTE(C9813&amp;" | "&amp;D9813&amp;" | "&amp;E9813&amp;" | "&amp;F9813&amp;" | "&amp;H9813," |  |  | "," | ")," |  |  | "," | ")," |  | "," | ")</f>
        <v>SCHEDULE 19: REPORT ON DEMAND FORECASTS | 19a: Passenger terminal demand | Busy hour passenger numbers:Inbound passengers:International</v>
      </c>
    </row>
    <row r="9814" spans="1:14" hidden="1">
      <c r="A9814" t="s">
        <v>2</v>
      </c>
      <c r="B9814">
        <v>2012</v>
      </c>
      <c r="C9814" t="s">
        <v>6</v>
      </c>
      <c r="D9814" t="s">
        <v>9</v>
      </c>
      <c r="E9814" t="s">
        <v>81</v>
      </c>
      <c r="F9814" t="s">
        <v>81</v>
      </c>
      <c r="G9814">
        <v>11</v>
      </c>
      <c r="H9814" t="s">
        <v>20</v>
      </c>
      <c r="I9814">
        <v>2013</v>
      </c>
      <c r="J9814" t="s">
        <v>91</v>
      </c>
      <c r="K9814" t="s">
        <v>3935</v>
      </c>
      <c r="L9814">
        <v>1400</v>
      </c>
      <c r="M9814" s="10" t="str">
        <f>Data[[#This Row],[schedule]]&amp;" | "&amp;Data[[#This Row],[section]]</f>
        <v>SCHEDULE 19: REPORT ON DEMAND FORECASTS | 19a: Passenger terminal demand</v>
      </c>
      <c r="N9814" s="10" t="str">
        <f t="shared" si="156"/>
        <v>SCHEDULE 19: REPORT ON DEMAND FORECASTS | 19a: Passenger terminal demand | Busy hour passenger numbers:Inbound passengers:Combined *</v>
      </c>
    </row>
    <row r="9815" spans="1:14" hidden="1">
      <c r="A9815" t="s">
        <v>2</v>
      </c>
      <c r="B9815">
        <v>2012</v>
      </c>
      <c r="C9815" t="s">
        <v>6</v>
      </c>
      <c r="D9815" t="s">
        <v>9</v>
      </c>
      <c r="E9815" t="s">
        <v>81</v>
      </c>
      <c r="F9815" t="s">
        <v>81</v>
      </c>
      <c r="G9815">
        <v>11</v>
      </c>
      <c r="H9815" t="s">
        <v>20</v>
      </c>
      <c r="I9815">
        <v>2014</v>
      </c>
      <c r="J9815" t="s">
        <v>91</v>
      </c>
      <c r="K9815" t="s">
        <v>3936</v>
      </c>
      <c r="L9815">
        <v>1460</v>
      </c>
      <c r="M9815" s="10" t="str">
        <f>Data[[#This Row],[schedule]]&amp;" | "&amp;Data[[#This Row],[section]]</f>
        <v>SCHEDULE 19: REPORT ON DEMAND FORECASTS | 19a: Passenger terminal demand</v>
      </c>
      <c r="N9815" s="10" t="str">
        <f t="shared" si="156"/>
        <v>SCHEDULE 19: REPORT ON DEMAND FORECASTS | 19a: Passenger terminal demand | Busy hour passenger numbers:Inbound passengers:Combined *</v>
      </c>
    </row>
    <row r="9816" spans="1:14" hidden="1">
      <c r="A9816" t="s">
        <v>2</v>
      </c>
      <c r="B9816">
        <v>2012</v>
      </c>
      <c r="C9816" t="s">
        <v>6</v>
      </c>
      <c r="D9816" t="s">
        <v>9</v>
      </c>
      <c r="E9816" t="s">
        <v>81</v>
      </c>
      <c r="F9816" t="s">
        <v>81</v>
      </c>
      <c r="G9816">
        <v>11</v>
      </c>
      <c r="H9816" t="s">
        <v>20</v>
      </c>
      <c r="I9816">
        <v>2015</v>
      </c>
      <c r="J9816" t="s">
        <v>91</v>
      </c>
      <c r="K9816" t="s">
        <v>3937</v>
      </c>
      <c r="L9816">
        <v>1520</v>
      </c>
      <c r="M9816" s="10" t="str">
        <f>Data[[#This Row],[schedule]]&amp;" | "&amp;Data[[#This Row],[section]]</f>
        <v>SCHEDULE 19: REPORT ON DEMAND FORECASTS | 19a: Passenger terminal demand</v>
      </c>
      <c r="N9816" s="10" t="str">
        <f t="shared" si="156"/>
        <v>SCHEDULE 19: REPORT ON DEMAND FORECASTS | 19a: Passenger terminal demand | Busy hour passenger numbers:Inbound passengers:Combined *</v>
      </c>
    </row>
    <row r="9817" spans="1:14" hidden="1">
      <c r="A9817" t="s">
        <v>2</v>
      </c>
      <c r="B9817">
        <v>2012</v>
      </c>
      <c r="C9817" t="s">
        <v>6</v>
      </c>
      <c r="D9817" t="s">
        <v>9</v>
      </c>
      <c r="E9817" t="s">
        <v>81</v>
      </c>
      <c r="F9817" t="s">
        <v>81</v>
      </c>
      <c r="G9817">
        <v>11</v>
      </c>
      <c r="H9817" t="s">
        <v>20</v>
      </c>
      <c r="I9817">
        <v>2016</v>
      </c>
      <c r="J9817" t="s">
        <v>91</v>
      </c>
      <c r="K9817" t="s">
        <v>3938</v>
      </c>
      <c r="L9817">
        <v>1540</v>
      </c>
      <c r="M9817" s="10" t="str">
        <f>Data[[#This Row],[schedule]]&amp;" | "&amp;Data[[#This Row],[section]]</f>
        <v>SCHEDULE 19: REPORT ON DEMAND FORECASTS | 19a: Passenger terminal demand</v>
      </c>
      <c r="N9817" s="10" t="str">
        <f t="shared" si="156"/>
        <v>SCHEDULE 19: REPORT ON DEMAND FORECASTS | 19a: Passenger terminal demand | Busy hour passenger numbers:Inbound passengers:Combined *</v>
      </c>
    </row>
    <row r="9818" spans="1:14" hidden="1">
      <c r="A9818" t="s">
        <v>2</v>
      </c>
      <c r="B9818">
        <v>2012</v>
      </c>
      <c r="C9818" t="s">
        <v>6</v>
      </c>
      <c r="D9818" t="s">
        <v>9</v>
      </c>
      <c r="E9818" t="s">
        <v>81</v>
      </c>
      <c r="F9818" t="s">
        <v>81</v>
      </c>
      <c r="G9818">
        <v>11</v>
      </c>
      <c r="H9818" t="s">
        <v>20</v>
      </c>
      <c r="I9818">
        <v>2017</v>
      </c>
      <c r="J9818" t="s">
        <v>91</v>
      </c>
      <c r="K9818" t="s">
        <v>3938</v>
      </c>
      <c r="L9818">
        <v>1540</v>
      </c>
      <c r="M9818" s="10" t="str">
        <f>Data[[#This Row],[schedule]]&amp;" | "&amp;Data[[#This Row],[section]]</f>
        <v>SCHEDULE 19: REPORT ON DEMAND FORECASTS | 19a: Passenger terminal demand</v>
      </c>
      <c r="N9818" s="10" t="str">
        <f t="shared" si="156"/>
        <v>SCHEDULE 19: REPORT ON DEMAND FORECASTS | 19a: Passenger terminal demand | Busy hour passenger numbers:Inbound passengers:Combined *</v>
      </c>
    </row>
    <row r="9819" spans="1:14" hidden="1">
      <c r="A9819" t="s">
        <v>2</v>
      </c>
      <c r="B9819">
        <v>2012</v>
      </c>
      <c r="C9819" t="s">
        <v>6</v>
      </c>
      <c r="D9819" t="s">
        <v>9</v>
      </c>
      <c r="E9819" t="s">
        <v>81</v>
      </c>
      <c r="F9819" t="s">
        <v>81</v>
      </c>
      <c r="G9819">
        <v>11</v>
      </c>
      <c r="H9819" t="s">
        <v>20</v>
      </c>
      <c r="I9819">
        <v>2018</v>
      </c>
      <c r="J9819" t="s">
        <v>91</v>
      </c>
      <c r="K9819" t="s">
        <v>3939</v>
      </c>
      <c r="L9819">
        <v>1560</v>
      </c>
      <c r="M9819" s="10" t="str">
        <f>Data[[#This Row],[schedule]]&amp;" | "&amp;Data[[#This Row],[section]]</f>
        <v>SCHEDULE 19: REPORT ON DEMAND FORECASTS | 19a: Passenger terminal demand</v>
      </c>
      <c r="N9819" s="10" t="str">
        <f t="shared" si="156"/>
        <v>SCHEDULE 19: REPORT ON DEMAND FORECASTS | 19a: Passenger terminal demand | Busy hour passenger numbers:Inbound passengers:Combined *</v>
      </c>
    </row>
    <row r="9820" spans="1:14" hidden="1">
      <c r="A9820" t="s">
        <v>2</v>
      </c>
      <c r="B9820">
        <v>2012</v>
      </c>
      <c r="C9820" t="s">
        <v>6</v>
      </c>
      <c r="D9820" t="s">
        <v>9</v>
      </c>
      <c r="E9820" t="s">
        <v>81</v>
      </c>
      <c r="F9820" t="s">
        <v>81</v>
      </c>
      <c r="G9820">
        <v>11</v>
      </c>
      <c r="H9820" t="s">
        <v>20</v>
      </c>
      <c r="I9820">
        <v>2019</v>
      </c>
      <c r="J9820" t="s">
        <v>91</v>
      </c>
      <c r="K9820" t="s">
        <v>3940</v>
      </c>
      <c r="L9820">
        <v>1580</v>
      </c>
      <c r="M9820" s="10" t="str">
        <f>Data[[#This Row],[schedule]]&amp;" | "&amp;Data[[#This Row],[section]]</f>
        <v>SCHEDULE 19: REPORT ON DEMAND FORECASTS | 19a: Passenger terminal demand</v>
      </c>
      <c r="N9820" s="10" t="str">
        <f t="shared" si="156"/>
        <v>SCHEDULE 19: REPORT ON DEMAND FORECASTS | 19a: Passenger terminal demand | Busy hour passenger numbers:Inbound passengers:Combined *</v>
      </c>
    </row>
    <row r="9821" spans="1:14" hidden="1">
      <c r="A9821" t="s">
        <v>2</v>
      </c>
      <c r="B9821">
        <v>2012</v>
      </c>
      <c r="C9821" t="s">
        <v>6</v>
      </c>
      <c r="D9821" t="s">
        <v>9</v>
      </c>
      <c r="E9821" t="s">
        <v>81</v>
      </c>
      <c r="F9821" t="s">
        <v>81</v>
      </c>
      <c r="G9821">
        <v>11</v>
      </c>
      <c r="H9821" t="s">
        <v>20</v>
      </c>
      <c r="I9821">
        <v>2020</v>
      </c>
      <c r="J9821" t="s">
        <v>91</v>
      </c>
      <c r="K9821" t="s">
        <v>3940</v>
      </c>
      <c r="L9821">
        <v>1580</v>
      </c>
      <c r="M9821" s="10" t="str">
        <f>Data[[#This Row],[schedule]]&amp;" | "&amp;Data[[#This Row],[section]]</f>
        <v>SCHEDULE 19: REPORT ON DEMAND FORECASTS | 19a: Passenger terminal demand</v>
      </c>
      <c r="N9821" s="10" t="str">
        <f t="shared" si="156"/>
        <v>SCHEDULE 19: REPORT ON DEMAND FORECASTS | 19a: Passenger terminal demand | Busy hour passenger numbers:Inbound passengers:Combined *</v>
      </c>
    </row>
    <row r="9822" spans="1:14" hidden="1">
      <c r="A9822" t="s">
        <v>2</v>
      </c>
      <c r="B9822">
        <v>2012</v>
      </c>
      <c r="C9822" t="s">
        <v>6</v>
      </c>
      <c r="D9822" t="s">
        <v>9</v>
      </c>
      <c r="E9822" t="s">
        <v>81</v>
      </c>
      <c r="F9822" t="s">
        <v>81</v>
      </c>
      <c r="G9822">
        <v>11</v>
      </c>
      <c r="H9822" t="s">
        <v>20</v>
      </c>
      <c r="I9822">
        <v>2021</v>
      </c>
      <c r="J9822" t="s">
        <v>91</v>
      </c>
      <c r="K9822" t="s">
        <v>3940</v>
      </c>
      <c r="L9822">
        <v>1580</v>
      </c>
      <c r="M9822" s="10" t="str">
        <f>Data[[#This Row],[schedule]]&amp;" | "&amp;Data[[#This Row],[section]]</f>
        <v>SCHEDULE 19: REPORT ON DEMAND FORECASTS | 19a: Passenger terminal demand</v>
      </c>
      <c r="N9822" s="10" t="str">
        <f t="shared" si="156"/>
        <v>SCHEDULE 19: REPORT ON DEMAND FORECASTS | 19a: Passenger terminal demand | Busy hour passenger numbers:Inbound passengers:Combined *</v>
      </c>
    </row>
    <row r="9823" spans="1:14" hidden="1">
      <c r="A9823" t="s">
        <v>2</v>
      </c>
      <c r="B9823">
        <v>2012</v>
      </c>
      <c r="C9823" t="s">
        <v>6</v>
      </c>
      <c r="D9823" t="s">
        <v>9</v>
      </c>
      <c r="E9823" t="s">
        <v>81</v>
      </c>
      <c r="F9823" t="s">
        <v>81</v>
      </c>
      <c r="G9823">
        <v>11</v>
      </c>
      <c r="H9823" t="s">
        <v>20</v>
      </c>
      <c r="I9823">
        <v>2022</v>
      </c>
      <c r="J9823" t="s">
        <v>91</v>
      </c>
      <c r="K9823" t="s">
        <v>3941</v>
      </c>
      <c r="L9823">
        <v>1600</v>
      </c>
      <c r="M9823" s="10" t="str">
        <f>Data[[#This Row],[schedule]]&amp;" | "&amp;Data[[#This Row],[section]]</f>
        <v>SCHEDULE 19: REPORT ON DEMAND FORECASTS | 19a: Passenger terminal demand</v>
      </c>
      <c r="N9823" s="10" t="str">
        <f t="shared" si="156"/>
        <v>SCHEDULE 19: REPORT ON DEMAND FORECASTS | 19a: Passenger terminal demand | Busy hour passenger numbers:Inbound passengers:Combined *</v>
      </c>
    </row>
    <row r="9824" spans="1:14" hidden="1">
      <c r="A9824" t="s">
        <v>2</v>
      </c>
      <c r="B9824">
        <v>2012</v>
      </c>
      <c r="C9824" t="s">
        <v>6</v>
      </c>
      <c r="D9824" t="s">
        <v>9</v>
      </c>
      <c r="E9824" t="s">
        <v>81</v>
      </c>
      <c r="F9824" t="s">
        <v>81</v>
      </c>
      <c r="G9824">
        <v>13</v>
      </c>
      <c r="H9824" t="s">
        <v>21</v>
      </c>
      <c r="I9824">
        <v>2013</v>
      </c>
      <c r="J9824" t="s">
        <v>91</v>
      </c>
      <c r="K9824" t="s">
        <v>3924</v>
      </c>
      <c r="L9824">
        <v>880</v>
      </c>
      <c r="M9824" s="10" t="str">
        <f>Data[[#This Row],[schedule]]&amp;" | "&amp;Data[[#This Row],[section]]</f>
        <v>SCHEDULE 19: REPORT ON DEMAND FORECASTS | 19a: Passenger terminal demand</v>
      </c>
      <c r="N9824" s="10" t="str">
        <f t="shared" si="156"/>
        <v>SCHEDULE 19: REPORT ON DEMAND FORECASTS | 19a: Passenger terminal demand | Busy hour passenger numbers:Outbound passengers:Domestic</v>
      </c>
    </row>
    <row r="9825" spans="1:14" hidden="1">
      <c r="A9825" t="s">
        <v>2</v>
      </c>
      <c r="B9825">
        <v>2012</v>
      </c>
      <c r="C9825" t="s">
        <v>6</v>
      </c>
      <c r="D9825" t="s">
        <v>9</v>
      </c>
      <c r="E9825" t="s">
        <v>81</v>
      </c>
      <c r="F9825" t="s">
        <v>81</v>
      </c>
      <c r="G9825">
        <v>13</v>
      </c>
      <c r="H9825" t="s">
        <v>21</v>
      </c>
      <c r="I9825">
        <v>2014</v>
      </c>
      <c r="J9825" t="s">
        <v>91</v>
      </c>
      <c r="K9825" t="s">
        <v>3924</v>
      </c>
      <c r="L9825">
        <v>880</v>
      </c>
      <c r="M9825" s="10" t="str">
        <f>Data[[#This Row],[schedule]]&amp;" | "&amp;Data[[#This Row],[section]]</f>
        <v>SCHEDULE 19: REPORT ON DEMAND FORECASTS | 19a: Passenger terminal demand</v>
      </c>
      <c r="N9825" s="10" t="str">
        <f t="shared" si="156"/>
        <v>SCHEDULE 19: REPORT ON DEMAND FORECASTS | 19a: Passenger terminal demand | Busy hour passenger numbers:Outbound passengers:Domestic</v>
      </c>
    </row>
    <row r="9826" spans="1:14" hidden="1">
      <c r="A9826" t="s">
        <v>2</v>
      </c>
      <c r="B9826">
        <v>2012</v>
      </c>
      <c r="C9826" t="s">
        <v>6</v>
      </c>
      <c r="D9826" t="s">
        <v>9</v>
      </c>
      <c r="E9826" t="s">
        <v>81</v>
      </c>
      <c r="F9826" t="s">
        <v>81</v>
      </c>
      <c r="G9826">
        <v>13</v>
      </c>
      <c r="H9826" t="s">
        <v>21</v>
      </c>
      <c r="I9826">
        <v>2015</v>
      </c>
      <c r="J9826" t="s">
        <v>91</v>
      </c>
      <c r="K9826" t="s">
        <v>3925</v>
      </c>
      <c r="L9826">
        <v>900</v>
      </c>
      <c r="M9826" s="10" t="str">
        <f>Data[[#This Row],[schedule]]&amp;" | "&amp;Data[[#This Row],[section]]</f>
        <v>SCHEDULE 19: REPORT ON DEMAND FORECASTS | 19a: Passenger terminal demand</v>
      </c>
      <c r="N9826" s="10" t="str">
        <f t="shared" si="156"/>
        <v>SCHEDULE 19: REPORT ON DEMAND FORECASTS | 19a: Passenger terminal demand | Busy hour passenger numbers:Outbound passengers:Domestic</v>
      </c>
    </row>
    <row r="9827" spans="1:14" hidden="1">
      <c r="A9827" t="s">
        <v>2</v>
      </c>
      <c r="B9827">
        <v>2012</v>
      </c>
      <c r="C9827" t="s">
        <v>6</v>
      </c>
      <c r="D9827" t="s">
        <v>9</v>
      </c>
      <c r="E9827" t="s">
        <v>81</v>
      </c>
      <c r="F9827" t="s">
        <v>81</v>
      </c>
      <c r="G9827">
        <v>13</v>
      </c>
      <c r="H9827" t="s">
        <v>21</v>
      </c>
      <c r="I9827">
        <v>2016</v>
      </c>
      <c r="J9827" t="s">
        <v>91</v>
      </c>
      <c r="K9827" t="s">
        <v>3925</v>
      </c>
      <c r="L9827">
        <v>900</v>
      </c>
      <c r="M9827" s="10" t="str">
        <f>Data[[#This Row],[schedule]]&amp;" | "&amp;Data[[#This Row],[section]]</f>
        <v>SCHEDULE 19: REPORT ON DEMAND FORECASTS | 19a: Passenger terminal demand</v>
      </c>
      <c r="N9827" s="10" t="str">
        <f t="shared" si="156"/>
        <v>SCHEDULE 19: REPORT ON DEMAND FORECASTS | 19a: Passenger terminal demand | Busy hour passenger numbers:Outbound passengers:Domestic</v>
      </c>
    </row>
    <row r="9828" spans="1:14" hidden="1">
      <c r="A9828" t="s">
        <v>2</v>
      </c>
      <c r="B9828">
        <v>2012</v>
      </c>
      <c r="C9828" t="s">
        <v>6</v>
      </c>
      <c r="D9828" t="s">
        <v>9</v>
      </c>
      <c r="E9828" t="s">
        <v>81</v>
      </c>
      <c r="F9828" t="s">
        <v>81</v>
      </c>
      <c r="G9828">
        <v>13</v>
      </c>
      <c r="H9828" t="s">
        <v>21</v>
      </c>
      <c r="I9828">
        <v>2017</v>
      </c>
      <c r="J9828" t="s">
        <v>91</v>
      </c>
      <c r="K9828" t="s">
        <v>3926</v>
      </c>
      <c r="L9828">
        <v>920</v>
      </c>
      <c r="M9828" s="10" t="str">
        <f>Data[[#This Row],[schedule]]&amp;" | "&amp;Data[[#This Row],[section]]</f>
        <v>SCHEDULE 19: REPORT ON DEMAND FORECASTS | 19a: Passenger terminal demand</v>
      </c>
      <c r="N9828" s="10" t="str">
        <f t="shared" si="156"/>
        <v>SCHEDULE 19: REPORT ON DEMAND FORECASTS | 19a: Passenger terminal demand | Busy hour passenger numbers:Outbound passengers:Domestic</v>
      </c>
    </row>
    <row r="9829" spans="1:14" hidden="1">
      <c r="A9829" t="s">
        <v>2</v>
      </c>
      <c r="B9829">
        <v>2012</v>
      </c>
      <c r="C9829" t="s">
        <v>6</v>
      </c>
      <c r="D9829" t="s">
        <v>9</v>
      </c>
      <c r="E9829" t="s">
        <v>81</v>
      </c>
      <c r="F9829" t="s">
        <v>81</v>
      </c>
      <c r="G9829">
        <v>13</v>
      </c>
      <c r="H9829" t="s">
        <v>21</v>
      </c>
      <c r="I9829">
        <v>2018</v>
      </c>
      <c r="J9829" t="s">
        <v>91</v>
      </c>
      <c r="K9829" t="s">
        <v>3926</v>
      </c>
      <c r="L9829">
        <v>920</v>
      </c>
      <c r="M9829" s="10" t="str">
        <f>Data[[#This Row],[schedule]]&amp;" | "&amp;Data[[#This Row],[section]]</f>
        <v>SCHEDULE 19: REPORT ON DEMAND FORECASTS | 19a: Passenger terminal demand</v>
      </c>
      <c r="N9829" s="10" t="str">
        <f t="shared" si="156"/>
        <v>SCHEDULE 19: REPORT ON DEMAND FORECASTS | 19a: Passenger terminal demand | Busy hour passenger numbers:Outbound passengers:Domestic</v>
      </c>
    </row>
    <row r="9830" spans="1:14" hidden="1">
      <c r="A9830" t="s">
        <v>2</v>
      </c>
      <c r="B9830">
        <v>2012</v>
      </c>
      <c r="C9830" t="s">
        <v>6</v>
      </c>
      <c r="D9830" t="s">
        <v>9</v>
      </c>
      <c r="E9830" t="s">
        <v>81</v>
      </c>
      <c r="F9830" t="s">
        <v>81</v>
      </c>
      <c r="G9830">
        <v>13</v>
      </c>
      <c r="H9830" t="s">
        <v>21</v>
      </c>
      <c r="I9830">
        <v>2019</v>
      </c>
      <c r="J9830" t="s">
        <v>91</v>
      </c>
      <c r="K9830" t="s">
        <v>3926</v>
      </c>
      <c r="L9830">
        <v>920</v>
      </c>
      <c r="M9830" s="10" t="str">
        <f>Data[[#This Row],[schedule]]&amp;" | "&amp;Data[[#This Row],[section]]</f>
        <v>SCHEDULE 19: REPORT ON DEMAND FORECASTS | 19a: Passenger terminal demand</v>
      </c>
      <c r="N9830" s="10" t="str">
        <f t="shared" si="156"/>
        <v>SCHEDULE 19: REPORT ON DEMAND FORECASTS | 19a: Passenger terminal demand | Busy hour passenger numbers:Outbound passengers:Domestic</v>
      </c>
    </row>
    <row r="9831" spans="1:14" hidden="1">
      <c r="A9831" t="s">
        <v>2</v>
      </c>
      <c r="B9831">
        <v>2012</v>
      </c>
      <c r="C9831" t="s">
        <v>6</v>
      </c>
      <c r="D9831" t="s">
        <v>9</v>
      </c>
      <c r="E9831" t="s">
        <v>81</v>
      </c>
      <c r="F9831" t="s">
        <v>81</v>
      </c>
      <c r="G9831">
        <v>13</v>
      </c>
      <c r="H9831" t="s">
        <v>21</v>
      </c>
      <c r="I9831">
        <v>2020</v>
      </c>
      <c r="J9831" t="s">
        <v>91</v>
      </c>
      <c r="K9831" t="s">
        <v>3928</v>
      </c>
      <c r="L9831">
        <v>940</v>
      </c>
      <c r="M9831" s="10" t="str">
        <f>Data[[#This Row],[schedule]]&amp;" | "&amp;Data[[#This Row],[section]]</f>
        <v>SCHEDULE 19: REPORT ON DEMAND FORECASTS | 19a: Passenger terminal demand</v>
      </c>
      <c r="N9831" s="10" t="str">
        <f t="shared" si="156"/>
        <v>SCHEDULE 19: REPORT ON DEMAND FORECASTS | 19a: Passenger terminal demand | Busy hour passenger numbers:Outbound passengers:Domestic</v>
      </c>
    </row>
    <row r="9832" spans="1:14" hidden="1">
      <c r="A9832" t="s">
        <v>2</v>
      </c>
      <c r="B9832">
        <v>2012</v>
      </c>
      <c r="C9832" t="s">
        <v>6</v>
      </c>
      <c r="D9832" t="s">
        <v>9</v>
      </c>
      <c r="E9832" t="s">
        <v>81</v>
      </c>
      <c r="F9832" t="s">
        <v>81</v>
      </c>
      <c r="G9832">
        <v>13</v>
      </c>
      <c r="H9832" t="s">
        <v>21</v>
      </c>
      <c r="I9832">
        <v>2021</v>
      </c>
      <c r="J9832" t="s">
        <v>91</v>
      </c>
      <c r="K9832" t="s">
        <v>3928</v>
      </c>
      <c r="L9832">
        <v>940</v>
      </c>
      <c r="M9832" s="10" t="str">
        <f>Data[[#This Row],[schedule]]&amp;" | "&amp;Data[[#This Row],[section]]</f>
        <v>SCHEDULE 19: REPORT ON DEMAND FORECASTS | 19a: Passenger terminal demand</v>
      </c>
      <c r="N9832" s="10" t="str">
        <f t="shared" si="156"/>
        <v>SCHEDULE 19: REPORT ON DEMAND FORECASTS | 19a: Passenger terminal demand | Busy hour passenger numbers:Outbound passengers:Domestic</v>
      </c>
    </row>
    <row r="9833" spans="1:14" hidden="1">
      <c r="A9833" t="s">
        <v>2</v>
      </c>
      <c r="B9833">
        <v>2012</v>
      </c>
      <c r="C9833" t="s">
        <v>6</v>
      </c>
      <c r="D9833" t="s">
        <v>9</v>
      </c>
      <c r="E9833" t="s">
        <v>81</v>
      </c>
      <c r="F9833" t="s">
        <v>81</v>
      </c>
      <c r="G9833">
        <v>13</v>
      </c>
      <c r="H9833" t="s">
        <v>21</v>
      </c>
      <c r="I9833">
        <v>2022</v>
      </c>
      <c r="J9833" t="s">
        <v>91</v>
      </c>
      <c r="K9833" t="s">
        <v>3942</v>
      </c>
      <c r="L9833">
        <v>960</v>
      </c>
      <c r="M9833" s="10" t="str">
        <f>Data[[#This Row],[schedule]]&amp;" | "&amp;Data[[#This Row],[section]]</f>
        <v>SCHEDULE 19: REPORT ON DEMAND FORECASTS | 19a: Passenger terminal demand</v>
      </c>
      <c r="N9833" s="10" t="str">
        <f t="shared" si="156"/>
        <v>SCHEDULE 19: REPORT ON DEMAND FORECASTS | 19a: Passenger terminal demand | Busy hour passenger numbers:Outbound passengers:Domestic</v>
      </c>
    </row>
    <row r="9834" spans="1:14" hidden="1">
      <c r="A9834" t="s">
        <v>2</v>
      </c>
      <c r="B9834">
        <v>2012</v>
      </c>
      <c r="C9834" t="s">
        <v>6</v>
      </c>
      <c r="D9834" t="s">
        <v>9</v>
      </c>
      <c r="E9834" t="s">
        <v>81</v>
      </c>
      <c r="F9834" t="s">
        <v>81</v>
      </c>
      <c r="G9834">
        <v>14</v>
      </c>
      <c r="H9834" t="s">
        <v>22</v>
      </c>
      <c r="I9834">
        <v>2013</v>
      </c>
      <c r="J9834" t="s">
        <v>91</v>
      </c>
      <c r="K9834" t="s">
        <v>3943</v>
      </c>
      <c r="L9834">
        <v>820</v>
      </c>
      <c r="M9834" s="10" t="str">
        <f>Data[[#This Row],[schedule]]&amp;" | "&amp;Data[[#This Row],[section]]</f>
        <v>SCHEDULE 19: REPORT ON DEMAND FORECASTS | 19a: Passenger terminal demand</v>
      </c>
      <c r="N9834" s="10" t="str">
        <f t="shared" si="156"/>
        <v>SCHEDULE 19: REPORT ON DEMAND FORECASTS | 19a: Passenger terminal demand | Busy hour passenger numbers:Outbound passengers:International</v>
      </c>
    </row>
    <row r="9835" spans="1:14" hidden="1">
      <c r="A9835" t="s">
        <v>2</v>
      </c>
      <c r="B9835">
        <v>2012</v>
      </c>
      <c r="C9835" t="s">
        <v>6</v>
      </c>
      <c r="D9835" t="s">
        <v>9</v>
      </c>
      <c r="E9835" t="s">
        <v>81</v>
      </c>
      <c r="F9835" t="s">
        <v>81</v>
      </c>
      <c r="G9835">
        <v>14</v>
      </c>
      <c r="H9835" t="s">
        <v>22</v>
      </c>
      <c r="I9835">
        <v>2014</v>
      </c>
      <c r="J9835" t="s">
        <v>91</v>
      </c>
      <c r="K9835" t="s">
        <v>3925</v>
      </c>
      <c r="L9835">
        <v>900</v>
      </c>
      <c r="M9835" s="10" t="str">
        <f>Data[[#This Row],[schedule]]&amp;" | "&amp;Data[[#This Row],[section]]</f>
        <v>SCHEDULE 19: REPORT ON DEMAND FORECASTS | 19a: Passenger terminal demand</v>
      </c>
      <c r="N9835" s="10" t="str">
        <f t="shared" si="156"/>
        <v>SCHEDULE 19: REPORT ON DEMAND FORECASTS | 19a: Passenger terminal demand | Busy hour passenger numbers:Outbound passengers:International</v>
      </c>
    </row>
    <row r="9836" spans="1:14" hidden="1">
      <c r="A9836" t="s">
        <v>2</v>
      </c>
      <c r="B9836">
        <v>2012</v>
      </c>
      <c r="C9836" t="s">
        <v>6</v>
      </c>
      <c r="D9836" t="s">
        <v>9</v>
      </c>
      <c r="E9836" t="s">
        <v>81</v>
      </c>
      <c r="F9836" t="s">
        <v>81</v>
      </c>
      <c r="G9836">
        <v>14</v>
      </c>
      <c r="H9836" t="s">
        <v>22</v>
      </c>
      <c r="I9836">
        <v>2015</v>
      </c>
      <c r="J9836" t="s">
        <v>91</v>
      </c>
      <c r="K9836" t="s">
        <v>3944</v>
      </c>
      <c r="L9836">
        <v>980</v>
      </c>
      <c r="M9836" s="10" t="str">
        <f>Data[[#This Row],[schedule]]&amp;" | "&amp;Data[[#This Row],[section]]</f>
        <v>SCHEDULE 19: REPORT ON DEMAND FORECASTS | 19a: Passenger terminal demand</v>
      </c>
      <c r="N9836" s="10" t="str">
        <f t="shared" si="156"/>
        <v>SCHEDULE 19: REPORT ON DEMAND FORECASTS | 19a: Passenger terminal demand | Busy hour passenger numbers:Outbound passengers:International</v>
      </c>
    </row>
    <row r="9837" spans="1:14" hidden="1">
      <c r="A9837" t="s">
        <v>2</v>
      </c>
      <c r="B9837">
        <v>2012</v>
      </c>
      <c r="C9837" t="s">
        <v>6</v>
      </c>
      <c r="D9837" t="s">
        <v>9</v>
      </c>
      <c r="E9837" t="s">
        <v>81</v>
      </c>
      <c r="F9837" t="s">
        <v>81</v>
      </c>
      <c r="G9837">
        <v>14</v>
      </c>
      <c r="H9837" t="s">
        <v>22</v>
      </c>
      <c r="I9837">
        <v>2016</v>
      </c>
      <c r="J9837" t="s">
        <v>91</v>
      </c>
      <c r="K9837" t="s">
        <v>3929</v>
      </c>
      <c r="L9837">
        <v>1000</v>
      </c>
      <c r="M9837" s="10" t="str">
        <f>Data[[#This Row],[schedule]]&amp;" | "&amp;Data[[#This Row],[section]]</f>
        <v>SCHEDULE 19: REPORT ON DEMAND FORECASTS | 19a: Passenger terminal demand</v>
      </c>
      <c r="N9837" s="10" t="str">
        <f t="shared" si="156"/>
        <v>SCHEDULE 19: REPORT ON DEMAND FORECASTS | 19a: Passenger terminal demand | Busy hour passenger numbers:Outbound passengers:International</v>
      </c>
    </row>
    <row r="9838" spans="1:14" hidden="1">
      <c r="A9838" t="s">
        <v>2</v>
      </c>
      <c r="B9838">
        <v>2012</v>
      </c>
      <c r="C9838" t="s">
        <v>6</v>
      </c>
      <c r="D9838" t="s">
        <v>9</v>
      </c>
      <c r="E9838" t="s">
        <v>81</v>
      </c>
      <c r="F9838" t="s">
        <v>81</v>
      </c>
      <c r="G9838">
        <v>14</v>
      </c>
      <c r="H9838" t="s">
        <v>22</v>
      </c>
      <c r="I9838">
        <v>2017</v>
      </c>
      <c r="J9838" t="s">
        <v>91</v>
      </c>
      <c r="K9838" t="s">
        <v>3929</v>
      </c>
      <c r="L9838">
        <v>1000</v>
      </c>
      <c r="M9838" s="10" t="str">
        <f>Data[[#This Row],[schedule]]&amp;" | "&amp;Data[[#This Row],[section]]</f>
        <v>SCHEDULE 19: REPORT ON DEMAND FORECASTS | 19a: Passenger terminal demand</v>
      </c>
      <c r="N9838" s="10" t="str">
        <f t="shared" si="156"/>
        <v>SCHEDULE 19: REPORT ON DEMAND FORECASTS | 19a: Passenger terminal demand | Busy hour passenger numbers:Outbound passengers:International</v>
      </c>
    </row>
    <row r="9839" spans="1:14" hidden="1">
      <c r="A9839" t="s">
        <v>2</v>
      </c>
      <c r="B9839">
        <v>2012</v>
      </c>
      <c r="C9839" t="s">
        <v>6</v>
      </c>
      <c r="D9839" t="s">
        <v>9</v>
      </c>
      <c r="E9839" t="s">
        <v>81</v>
      </c>
      <c r="F9839" t="s">
        <v>81</v>
      </c>
      <c r="G9839">
        <v>14</v>
      </c>
      <c r="H9839" t="s">
        <v>22</v>
      </c>
      <c r="I9839">
        <v>2018</v>
      </c>
      <c r="J9839" t="s">
        <v>91</v>
      </c>
      <c r="K9839" t="s">
        <v>3930</v>
      </c>
      <c r="L9839">
        <v>1020</v>
      </c>
      <c r="M9839" s="10" t="str">
        <f>Data[[#This Row],[schedule]]&amp;" | "&amp;Data[[#This Row],[section]]</f>
        <v>SCHEDULE 19: REPORT ON DEMAND FORECASTS | 19a: Passenger terminal demand</v>
      </c>
      <c r="N9839" s="10" t="str">
        <f t="shared" si="156"/>
        <v>SCHEDULE 19: REPORT ON DEMAND FORECASTS | 19a: Passenger terminal demand | Busy hour passenger numbers:Outbound passengers:International</v>
      </c>
    </row>
    <row r="9840" spans="1:14" hidden="1">
      <c r="A9840" t="s">
        <v>2</v>
      </c>
      <c r="B9840">
        <v>2012</v>
      </c>
      <c r="C9840" t="s">
        <v>6</v>
      </c>
      <c r="D9840" t="s">
        <v>9</v>
      </c>
      <c r="E9840" t="s">
        <v>81</v>
      </c>
      <c r="F9840" t="s">
        <v>81</v>
      </c>
      <c r="G9840">
        <v>14</v>
      </c>
      <c r="H9840" t="s">
        <v>22</v>
      </c>
      <c r="I9840">
        <v>2019</v>
      </c>
      <c r="J9840" t="s">
        <v>91</v>
      </c>
      <c r="K9840" t="s">
        <v>3931</v>
      </c>
      <c r="L9840">
        <v>1040</v>
      </c>
      <c r="M9840" s="10" t="str">
        <f>Data[[#This Row],[schedule]]&amp;" | "&amp;Data[[#This Row],[section]]</f>
        <v>SCHEDULE 19: REPORT ON DEMAND FORECASTS | 19a: Passenger terminal demand</v>
      </c>
      <c r="N9840" s="10" t="str">
        <f t="shared" si="156"/>
        <v>SCHEDULE 19: REPORT ON DEMAND FORECASTS | 19a: Passenger terminal demand | Busy hour passenger numbers:Outbound passengers:International</v>
      </c>
    </row>
    <row r="9841" spans="1:14" hidden="1">
      <c r="A9841" t="s">
        <v>2</v>
      </c>
      <c r="B9841">
        <v>2012</v>
      </c>
      <c r="C9841" t="s">
        <v>6</v>
      </c>
      <c r="D9841" t="s">
        <v>9</v>
      </c>
      <c r="E9841" t="s">
        <v>81</v>
      </c>
      <c r="F9841" t="s">
        <v>81</v>
      </c>
      <c r="G9841">
        <v>14</v>
      </c>
      <c r="H9841" t="s">
        <v>22</v>
      </c>
      <c r="I9841">
        <v>2020</v>
      </c>
      <c r="J9841" t="s">
        <v>91</v>
      </c>
      <c r="K9841" t="s">
        <v>3932</v>
      </c>
      <c r="L9841">
        <v>1060</v>
      </c>
      <c r="M9841" s="10" t="str">
        <f>Data[[#This Row],[schedule]]&amp;" | "&amp;Data[[#This Row],[section]]</f>
        <v>SCHEDULE 19: REPORT ON DEMAND FORECASTS | 19a: Passenger terminal demand</v>
      </c>
      <c r="N9841" s="10" t="str">
        <f t="shared" si="156"/>
        <v>SCHEDULE 19: REPORT ON DEMAND FORECASTS | 19a: Passenger terminal demand | Busy hour passenger numbers:Outbound passengers:International</v>
      </c>
    </row>
    <row r="9842" spans="1:14" hidden="1">
      <c r="A9842" t="s">
        <v>2</v>
      </c>
      <c r="B9842">
        <v>2012</v>
      </c>
      <c r="C9842" t="s">
        <v>6</v>
      </c>
      <c r="D9842" t="s">
        <v>9</v>
      </c>
      <c r="E9842" t="s">
        <v>81</v>
      </c>
      <c r="F9842" t="s">
        <v>81</v>
      </c>
      <c r="G9842">
        <v>14</v>
      </c>
      <c r="H9842" t="s">
        <v>22</v>
      </c>
      <c r="I9842">
        <v>2021</v>
      </c>
      <c r="J9842" t="s">
        <v>91</v>
      </c>
      <c r="K9842" t="s">
        <v>763</v>
      </c>
      <c r="L9842">
        <v>1080</v>
      </c>
      <c r="M9842" s="10" t="str">
        <f>Data[[#This Row],[schedule]]&amp;" | "&amp;Data[[#This Row],[section]]</f>
        <v>SCHEDULE 19: REPORT ON DEMAND FORECASTS | 19a: Passenger terminal demand</v>
      </c>
      <c r="N9842" s="10" t="str">
        <f t="shared" si="156"/>
        <v>SCHEDULE 19: REPORT ON DEMAND FORECASTS | 19a: Passenger terminal demand | Busy hour passenger numbers:Outbound passengers:International</v>
      </c>
    </row>
    <row r="9843" spans="1:14" hidden="1">
      <c r="A9843" t="s">
        <v>2</v>
      </c>
      <c r="B9843">
        <v>2012</v>
      </c>
      <c r="C9843" t="s">
        <v>6</v>
      </c>
      <c r="D9843" t="s">
        <v>9</v>
      </c>
      <c r="E9843" t="s">
        <v>81</v>
      </c>
      <c r="F9843" t="s">
        <v>81</v>
      </c>
      <c r="G9843">
        <v>14</v>
      </c>
      <c r="H9843" t="s">
        <v>22</v>
      </c>
      <c r="I9843">
        <v>2022</v>
      </c>
      <c r="J9843" t="s">
        <v>91</v>
      </c>
      <c r="K9843" t="s">
        <v>763</v>
      </c>
      <c r="L9843">
        <v>1080</v>
      </c>
      <c r="M9843" s="10" t="str">
        <f>Data[[#This Row],[schedule]]&amp;" | "&amp;Data[[#This Row],[section]]</f>
        <v>SCHEDULE 19: REPORT ON DEMAND FORECASTS | 19a: Passenger terminal demand</v>
      </c>
      <c r="N9843" s="10" t="str">
        <f t="shared" si="156"/>
        <v>SCHEDULE 19: REPORT ON DEMAND FORECASTS | 19a: Passenger terminal demand | Busy hour passenger numbers:Outbound passengers:International</v>
      </c>
    </row>
    <row r="9844" spans="1:14" hidden="1">
      <c r="A9844" t="s">
        <v>2</v>
      </c>
      <c r="B9844">
        <v>2012</v>
      </c>
      <c r="C9844" t="s">
        <v>6</v>
      </c>
      <c r="D9844" t="s">
        <v>9</v>
      </c>
      <c r="E9844" t="s">
        <v>81</v>
      </c>
      <c r="F9844" t="s">
        <v>81</v>
      </c>
      <c r="G9844">
        <v>15</v>
      </c>
      <c r="H9844" t="s">
        <v>23</v>
      </c>
      <c r="I9844">
        <v>2013</v>
      </c>
      <c r="J9844" t="s">
        <v>91</v>
      </c>
      <c r="K9844" t="s">
        <v>3945</v>
      </c>
      <c r="L9844">
        <v>1260</v>
      </c>
      <c r="M9844" s="10" t="str">
        <f>Data[[#This Row],[schedule]]&amp;" | "&amp;Data[[#This Row],[section]]</f>
        <v>SCHEDULE 19: REPORT ON DEMAND FORECASTS | 19a: Passenger terminal demand</v>
      </c>
      <c r="N9844" s="10" t="str">
        <f t="shared" si="156"/>
        <v>SCHEDULE 19: REPORT ON DEMAND FORECASTS | 19a: Passenger terminal demand | Busy hour passenger numbers:Outbound passengers:Combined *</v>
      </c>
    </row>
    <row r="9845" spans="1:14" hidden="1">
      <c r="A9845" t="s">
        <v>2</v>
      </c>
      <c r="B9845">
        <v>2012</v>
      </c>
      <c r="C9845" t="s">
        <v>6</v>
      </c>
      <c r="D9845" t="s">
        <v>9</v>
      </c>
      <c r="E9845" t="s">
        <v>81</v>
      </c>
      <c r="F9845" t="s">
        <v>81</v>
      </c>
      <c r="G9845">
        <v>15</v>
      </c>
      <c r="H9845" t="s">
        <v>23</v>
      </c>
      <c r="I9845">
        <v>2014</v>
      </c>
      <c r="J9845" t="s">
        <v>91</v>
      </c>
      <c r="K9845" t="s">
        <v>3946</v>
      </c>
      <c r="L9845">
        <v>1380</v>
      </c>
      <c r="M9845" s="10" t="str">
        <f>Data[[#This Row],[schedule]]&amp;" | "&amp;Data[[#This Row],[section]]</f>
        <v>SCHEDULE 19: REPORT ON DEMAND FORECASTS | 19a: Passenger terminal demand</v>
      </c>
      <c r="N9845" s="10" t="str">
        <f t="shared" si="156"/>
        <v>SCHEDULE 19: REPORT ON DEMAND FORECASTS | 19a: Passenger terminal demand | Busy hour passenger numbers:Outbound passengers:Combined *</v>
      </c>
    </row>
    <row r="9846" spans="1:14" hidden="1">
      <c r="A9846" t="s">
        <v>2</v>
      </c>
      <c r="B9846">
        <v>2012</v>
      </c>
      <c r="C9846" t="s">
        <v>6</v>
      </c>
      <c r="D9846" t="s">
        <v>9</v>
      </c>
      <c r="E9846" t="s">
        <v>81</v>
      </c>
      <c r="F9846" t="s">
        <v>81</v>
      </c>
      <c r="G9846">
        <v>15</v>
      </c>
      <c r="H9846" t="s">
        <v>23</v>
      </c>
      <c r="I9846">
        <v>2015</v>
      </c>
      <c r="J9846" t="s">
        <v>91</v>
      </c>
      <c r="K9846" t="s">
        <v>3947</v>
      </c>
      <c r="L9846">
        <v>1440</v>
      </c>
      <c r="M9846" s="10" t="str">
        <f>Data[[#This Row],[schedule]]&amp;" | "&amp;Data[[#This Row],[section]]</f>
        <v>SCHEDULE 19: REPORT ON DEMAND FORECASTS | 19a: Passenger terminal demand</v>
      </c>
      <c r="N9846" s="10" t="str">
        <f t="shared" si="156"/>
        <v>SCHEDULE 19: REPORT ON DEMAND FORECASTS | 19a: Passenger terminal demand | Busy hour passenger numbers:Outbound passengers:Combined *</v>
      </c>
    </row>
    <row r="9847" spans="1:14" hidden="1">
      <c r="A9847" t="s">
        <v>2</v>
      </c>
      <c r="B9847">
        <v>2012</v>
      </c>
      <c r="C9847" t="s">
        <v>6</v>
      </c>
      <c r="D9847" t="s">
        <v>9</v>
      </c>
      <c r="E9847" t="s">
        <v>81</v>
      </c>
      <c r="F9847" t="s">
        <v>81</v>
      </c>
      <c r="G9847">
        <v>15</v>
      </c>
      <c r="H9847" t="s">
        <v>23</v>
      </c>
      <c r="I9847">
        <v>2016</v>
      </c>
      <c r="J9847" t="s">
        <v>91</v>
      </c>
      <c r="K9847" t="s">
        <v>3947</v>
      </c>
      <c r="L9847">
        <v>1440</v>
      </c>
      <c r="M9847" s="10" t="str">
        <f>Data[[#This Row],[schedule]]&amp;" | "&amp;Data[[#This Row],[section]]</f>
        <v>SCHEDULE 19: REPORT ON DEMAND FORECASTS | 19a: Passenger terminal demand</v>
      </c>
      <c r="N9847" s="10" t="str">
        <f t="shared" si="156"/>
        <v>SCHEDULE 19: REPORT ON DEMAND FORECASTS | 19a: Passenger terminal demand | Busy hour passenger numbers:Outbound passengers:Combined *</v>
      </c>
    </row>
    <row r="9848" spans="1:14" hidden="1">
      <c r="A9848" t="s">
        <v>2</v>
      </c>
      <c r="B9848">
        <v>2012</v>
      </c>
      <c r="C9848" t="s">
        <v>6</v>
      </c>
      <c r="D9848" t="s">
        <v>9</v>
      </c>
      <c r="E9848" t="s">
        <v>81</v>
      </c>
      <c r="F9848" t="s">
        <v>81</v>
      </c>
      <c r="G9848">
        <v>15</v>
      </c>
      <c r="H9848" t="s">
        <v>23</v>
      </c>
      <c r="I9848">
        <v>2017</v>
      </c>
      <c r="J9848" t="s">
        <v>91</v>
      </c>
      <c r="K9848" t="s">
        <v>3936</v>
      </c>
      <c r="L9848">
        <v>1460</v>
      </c>
      <c r="M9848" s="10" t="str">
        <f>Data[[#This Row],[schedule]]&amp;" | "&amp;Data[[#This Row],[section]]</f>
        <v>SCHEDULE 19: REPORT ON DEMAND FORECASTS | 19a: Passenger terminal demand</v>
      </c>
      <c r="N9848" s="10" t="str">
        <f t="shared" si="156"/>
        <v>SCHEDULE 19: REPORT ON DEMAND FORECASTS | 19a: Passenger terminal demand | Busy hour passenger numbers:Outbound passengers:Combined *</v>
      </c>
    </row>
    <row r="9849" spans="1:14" hidden="1">
      <c r="A9849" t="s">
        <v>2</v>
      </c>
      <c r="B9849">
        <v>2012</v>
      </c>
      <c r="C9849" t="s">
        <v>6</v>
      </c>
      <c r="D9849" t="s">
        <v>9</v>
      </c>
      <c r="E9849" t="s">
        <v>81</v>
      </c>
      <c r="F9849" t="s">
        <v>81</v>
      </c>
      <c r="G9849">
        <v>15</v>
      </c>
      <c r="H9849" t="s">
        <v>23</v>
      </c>
      <c r="I9849">
        <v>2018</v>
      </c>
      <c r="J9849" t="s">
        <v>91</v>
      </c>
      <c r="K9849" t="s">
        <v>3936</v>
      </c>
      <c r="L9849">
        <v>1460</v>
      </c>
      <c r="M9849" s="10" t="str">
        <f>Data[[#This Row],[schedule]]&amp;" | "&amp;Data[[#This Row],[section]]</f>
        <v>SCHEDULE 19: REPORT ON DEMAND FORECASTS | 19a: Passenger terminal demand</v>
      </c>
      <c r="N9849" s="10" t="str">
        <f t="shared" si="156"/>
        <v>SCHEDULE 19: REPORT ON DEMAND FORECASTS | 19a: Passenger terminal demand | Busy hour passenger numbers:Outbound passengers:Combined *</v>
      </c>
    </row>
    <row r="9850" spans="1:14" hidden="1">
      <c r="A9850" t="s">
        <v>2</v>
      </c>
      <c r="B9850">
        <v>2012</v>
      </c>
      <c r="C9850" t="s">
        <v>6</v>
      </c>
      <c r="D9850" t="s">
        <v>9</v>
      </c>
      <c r="E9850" t="s">
        <v>81</v>
      </c>
      <c r="F9850" t="s">
        <v>81</v>
      </c>
      <c r="G9850">
        <v>15</v>
      </c>
      <c r="H9850" t="s">
        <v>23</v>
      </c>
      <c r="I9850">
        <v>2019</v>
      </c>
      <c r="J9850" t="s">
        <v>91</v>
      </c>
      <c r="K9850" t="s">
        <v>3948</v>
      </c>
      <c r="L9850">
        <v>1480</v>
      </c>
      <c r="M9850" s="10" t="str">
        <f>Data[[#This Row],[schedule]]&amp;" | "&amp;Data[[#This Row],[section]]</f>
        <v>SCHEDULE 19: REPORT ON DEMAND FORECASTS | 19a: Passenger terminal demand</v>
      </c>
      <c r="N9850" s="10" t="str">
        <f t="shared" si="156"/>
        <v>SCHEDULE 19: REPORT ON DEMAND FORECASTS | 19a: Passenger terminal demand | Busy hour passenger numbers:Outbound passengers:Combined *</v>
      </c>
    </row>
    <row r="9851" spans="1:14" hidden="1">
      <c r="A9851" t="s">
        <v>2</v>
      </c>
      <c r="B9851">
        <v>2012</v>
      </c>
      <c r="C9851" t="s">
        <v>6</v>
      </c>
      <c r="D9851" t="s">
        <v>9</v>
      </c>
      <c r="E9851" t="s">
        <v>81</v>
      </c>
      <c r="F9851" t="s">
        <v>81</v>
      </c>
      <c r="G9851">
        <v>15</v>
      </c>
      <c r="H9851" t="s">
        <v>23</v>
      </c>
      <c r="I9851">
        <v>2020</v>
      </c>
      <c r="J9851" t="s">
        <v>91</v>
      </c>
      <c r="K9851" t="s">
        <v>3948</v>
      </c>
      <c r="L9851">
        <v>1480</v>
      </c>
      <c r="M9851" s="10" t="str">
        <f>Data[[#This Row],[schedule]]&amp;" | "&amp;Data[[#This Row],[section]]</f>
        <v>SCHEDULE 19: REPORT ON DEMAND FORECASTS | 19a: Passenger terminal demand</v>
      </c>
      <c r="N9851" s="10" t="str">
        <f t="shared" si="156"/>
        <v>SCHEDULE 19: REPORT ON DEMAND FORECASTS | 19a: Passenger terminal demand | Busy hour passenger numbers:Outbound passengers:Combined *</v>
      </c>
    </row>
    <row r="9852" spans="1:14" hidden="1">
      <c r="A9852" t="s">
        <v>2</v>
      </c>
      <c r="B9852">
        <v>2012</v>
      </c>
      <c r="C9852" t="s">
        <v>6</v>
      </c>
      <c r="D9852" t="s">
        <v>9</v>
      </c>
      <c r="E9852" t="s">
        <v>81</v>
      </c>
      <c r="F9852" t="s">
        <v>81</v>
      </c>
      <c r="G9852">
        <v>15</v>
      </c>
      <c r="H9852" t="s">
        <v>23</v>
      </c>
      <c r="I9852">
        <v>2021</v>
      </c>
      <c r="J9852" t="s">
        <v>91</v>
      </c>
      <c r="K9852" t="s">
        <v>3948</v>
      </c>
      <c r="L9852">
        <v>1480</v>
      </c>
      <c r="M9852" s="10" t="str">
        <f>Data[[#This Row],[schedule]]&amp;" | "&amp;Data[[#This Row],[section]]</f>
        <v>SCHEDULE 19: REPORT ON DEMAND FORECASTS | 19a: Passenger terminal demand</v>
      </c>
      <c r="N9852" s="10" t="str">
        <f t="shared" si="156"/>
        <v>SCHEDULE 19: REPORT ON DEMAND FORECASTS | 19a: Passenger terminal demand | Busy hour passenger numbers:Outbound passengers:Combined *</v>
      </c>
    </row>
    <row r="9853" spans="1:14" hidden="1">
      <c r="A9853" t="s">
        <v>2</v>
      </c>
      <c r="B9853">
        <v>2012</v>
      </c>
      <c r="C9853" t="s">
        <v>6</v>
      </c>
      <c r="D9853" t="s">
        <v>9</v>
      </c>
      <c r="E9853" t="s">
        <v>81</v>
      </c>
      <c r="F9853" t="s">
        <v>81</v>
      </c>
      <c r="G9853">
        <v>15</v>
      </c>
      <c r="H9853" t="s">
        <v>23</v>
      </c>
      <c r="I9853">
        <v>2022</v>
      </c>
      <c r="J9853" t="s">
        <v>91</v>
      </c>
      <c r="K9853" t="s">
        <v>3949</v>
      </c>
      <c r="L9853">
        <v>1500</v>
      </c>
      <c r="M9853" s="10" t="str">
        <f>Data[[#This Row],[schedule]]&amp;" | "&amp;Data[[#This Row],[section]]</f>
        <v>SCHEDULE 19: REPORT ON DEMAND FORECASTS | 19a: Passenger terminal demand</v>
      </c>
      <c r="N9853" s="10" t="str">
        <f t="shared" si="156"/>
        <v>SCHEDULE 19: REPORT ON DEMAND FORECASTS | 19a: Passenger terminal demand | Busy hour passenger numbers:Outbound passengers:Combined *</v>
      </c>
    </row>
    <row r="9854" spans="1:14" hidden="1">
      <c r="A9854" t="s">
        <v>2</v>
      </c>
      <c r="B9854">
        <v>2012</v>
      </c>
      <c r="C9854" t="s">
        <v>6</v>
      </c>
      <c r="D9854" t="s">
        <v>9</v>
      </c>
      <c r="E9854" t="s">
        <v>81</v>
      </c>
      <c r="F9854" t="s">
        <v>81</v>
      </c>
      <c r="G9854">
        <v>17</v>
      </c>
      <c r="H9854" t="s">
        <v>24</v>
      </c>
      <c r="I9854">
        <v>2013</v>
      </c>
      <c r="J9854" t="s">
        <v>91</v>
      </c>
      <c r="K9854" t="s">
        <v>3950</v>
      </c>
      <c r="L9854">
        <v>2040844</v>
      </c>
      <c r="M9854" s="10" t="str">
        <f>Data[[#This Row],[schedule]]&amp;" | "&amp;Data[[#This Row],[section]]</f>
        <v>SCHEDULE 19: REPORT ON DEMAND FORECASTS | 19a: Passenger terminal demand</v>
      </c>
      <c r="N9854" s="10" t="str">
        <f t="shared" si="156"/>
        <v>SCHEDULE 19: REPORT ON DEMAND FORECASTS | 19a: Passenger terminal demand | Number of passengers during year:Inbound passengers:Domestic</v>
      </c>
    </row>
    <row r="9855" spans="1:14" hidden="1">
      <c r="A9855" t="s">
        <v>2</v>
      </c>
      <c r="B9855">
        <v>2012</v>
      </c>
      <c r="C9855" t="s">
        <v>6</v>
      </c>
      <c r="D9855" t="s">
        <v>9</v>
      </c>
      <c r="E9855" t="s">
        <v>81</v>
      </c>
      <c r="F9855" t="s">
        <v>81</v>
      </c>
      <c r="G9855">
        <v>17</v>
      </c>
      <c r="H9855" t="s">
        <v>24</v>
      </c>
      <c r="I9855">
        <v>2014</v>
      </c>
      <c r="J9855" t="s">
        <v>91</v>
      </c>
      <c r="K9855" t="s">
        <v>3951</v>
      </c>
      <c r="L9855">
        <v>2081478</v>
      </c>
      <c r="M9855" s="10" t="str">
        <f>Data[[#This Row],[schedule]]&amp;" | "&amp;Data[[#This Row],[section]]</f>
        <v>SCHEDULE 19: REPORT ON DEMAND FORECASTS | 19a: Passenger terminal demand</v>
      </c>
      <c r="N9855" s="10" t="str">
        <f t="shared" si="156"/>
        <v>SCHEDULE 19: REPORT ON DEMAND FORECASTS | 19a: Passenger terminal demand | Number of passengers during year:Inbound passengers:Domestic</v>
      </c>
    </row>
    <row r="9856" spans="1:14" hidden="1">
      <c r="A9856" t="s">
        <v>2</v>
      </c>
      <c r="B9856">
        <v>2012</v>
      </c>
      <c r="C9856" t="s">
        <v>6</v>
      </c>
      <c r="D9856" t="s">
        <v>9</v>
      </c>
      <c r="E9856" t="s">
        <v>81</v>
      </c>
      <c r="F9856" t="s">
        <v>81</v>
      </c>
      <c r="G9856">
        <v>17</v>
      </c>
      <c r="H9856" t="s">
        <v>24</v>
      </c>
      <c r="I9856">
        <v>2015</v>
      </c>
      <c r="J9856" t="s">
        <v>91</v>
      </c>
      <c r="K9856" t="s">
        <v>3952</v>
      </c>
      <c r="L9856">
        <v>2133324</v>
      </c>
      <c r="M9856" s="10" t="str">
        <f>Data[[#This Row],[schedule]]&amp;" | "&amp;Data[[#This Row],[section]]</f>
        <v>SCHEDULE 19: REPORT ON DEMAND FORECASTS | 19a: Passenger terminal demand</v>
      </c>
      <c r="N9856" s="10" t="str">
        <f t="shared" si="156"/>
        <v>SCHEDULE 19: REPORT ON DEMAND FORECASTS | 19a: Passenger terminal demand | Number of passengers during year:Inbound passengers:Domestic</v>
      </c>
    </row>
    <row r="9857" spans="1:14" hidden="1">
      <c r="A9857" t="s">
        <v>2</v>
      </c>
      <c r="B9857">
        <v>2012</v>
      </c>
      <c r="C9857" t="s">
        <v>6</v>
      </c>
      <c r="D9857" t="s">
        <v>9</v>
      </c>
      <c r="E9857" t="s">
        <v>81</v>
      </c>
      <c r="F9857" t="s">
        <v>81</v>
      </c>
      <c r="G9857">
        <v>17</v>
      </c>
      <c r="H9857" t="s">
        <v>24</v>
      </c>
      <c r="I9857">
        <v>2016</v>
      </c>
      <c r="J9857" t="s">
        <v>91</v>
      </c>
      <c r="K9857" t="s">
        <v>3953</v>
      </c>
      <c r="L9857">
        <v>2186927</v>
      </c>
      <c r="M9857" s="10" t="str">
        <f>Data[[#This Row],[schedule]]&amp;" | "&amp;Data[[#This Row],[section]]</f>
        <v>SCHEDULE 19: REPORT ON DEMAND FORECASTS | 19a: Passenger terminal demand</v>
      </c>
      <c r="N9857" s="10" t="str">
        <f t="shared" si="156"/>
        <v>SCHEDULE 19: REPORT ON DEMAND FORECASTS | 19a: Passenger terminal demand | Number of passengers during year:Inbound passengers:Domestic</v>
      </c>
    </row>
    <row r="9858" spans="1:14" hidden="1">
      <c r="A9858" t="s">
        <v>2</v>
      </c>
      <c r="B9858">
        <v>2012</v>
      </c>
      <c r="C9858" t="s">
        <v>6</v>
      </c>
      <c r="D9858" t="s">
        <v>9</v>
      </c>
      <c r="E9858" t="s">
        <v>81</v>
      </c>
      <c r="F9858" t="s">
        <v>81</v>
      </c>
      <c r="G9858">
        <v>17</v>
      </c>
      <c r="H9858" t="s">
        <v>24</v>
      </c>
      <c r="I9858">
        <v>2017</v>
      </c>
      <c r="J9858" t="s">
        <v>91</v>
      </c>
      <c r="K9858" t="s">
        <v>3954</v>
      </c>
      <c r="L9858">
        <v>2241522</v>
      </c>
      <c r="M9858" s="10" t="str">
        <f>Data[[#This Row],[schedule]]&amp;" | "&amp;Data[[#This Row],[section]]</f>
        <v>SCHEDULE 19: REPORT ON DEMAND FORECASTS | 19a: Passenger terminal demand</v>
      </c>
      <c r="N9858" s="10" t="str">
        <f t="shared" si="156"/>
        <v>SCHEDULE 19: REPORT ON DEMAND FORECASTS | 19a: Passenger terminal demand | Number of passengers during year:Inbound passengers:Domestic</v>
      </c>
    </row>
    <row r="9859" spans="1:14" hidden="1">
      <c r="A9859" t="s">
        <v>2</v>
      </c>
      <c r="B9859">
        <v>2012</v>
      </c>
      <c r="C9859" t="s">
        <v>6</v>
      </c>
      <c r="D9859" t="s">
        <v>9</v>
      </c>
      <c r="E9859" t="s">
        <v>81</v>
      </c>
      <c r="F9859" t="s">
        <v>81</v>
      </c>
      <c r="G9859">
        <v>17</v>
      </c>
      <c r="H9859" t="s">
        <v>24</v>
      </c>
      <c r="I9859">
        <v>2018</v>
      </c>
      <c r="J9859" t="s">
        <v>91</v>
      </c>
      <c r="K9859" t="s">
        <v>3955</v>
      </c>
      <c r="L9859">
        <v>2297425</v>
      </c>
      <c r="M9859" s="10" t="str">
        <f>Data[[#This Row],[schedule]]&amp;" | "&amp;Data[[#This Row],[section]]</f>
        <v>SCHEDULE 19: REPORT ON DEMAND FORECASTS | 19a: Passenger terminal demand</v>
      </c>
      <c r="N9859" s="10" t="str">
        <f t="shared" si="156"/>
        <v>SCHEDULE 19: REPORT ON DEMAND FORECASTS | 19a: Passenger terminal demand | Number of passengers during year:Inbound passengers:Domestic</v>
      </c>
    </row>
    <row r="9860" spans="1:14" hidden="1">
      <c r="A9860" t="s">
        <v>2</v>
      </c>
      <c r="B9860">
        <v>2012</v>
      </c>
      <c r="C9860" t="s">
        <v>6</v>
      </c>
      <c r="D9860" t="s">
        <v>9</v>
      </c>
      <c r="E9860" t="s">
        <v>81</v>
      </c>
      <c r="F9860" t="s">
        <v>81</v>
      </c>
      <c r="G9860">
        <v>17</v>
      </c>
      <c r="H9860" t="s">
        <v>24</v>
      </c>
      <c r="I9860">
        <v>2019</v>
      </c>
      <c r="J9860" t="s">
        <v>91</v>
      </c>
      <c r="K9860" t="s">
        <v>3956</v>
      </c>
      <c r="L9860">
        <v>2353577</v>
      </c>
      <c r="M9860" s="10" t="str">
        <f>Data[[#This Row],[schedule]]&amp;" | "&amp;Data[[#This Row],[section]]</f>
        <v>SCHEDULE 19: REPORT ON DEMAND FORECASTS | 19a: Passenger terminal demand</v>
      </c>
      <c r="N9860" s="10" t="str">
        <f t="shared" si="156"/>
        <v>SCHEDULE 19: REPORT ON DEMAND FORECASTS | 19a: Passenger terminal demand | Number of passengers during year:Inbound passengers:Domestic</v>
      </c>
    </row>
    <row r="9861" spans="1:14" hidden="1">
      <c r="A9861" t="s">
        <v>2</v>
      </c>
      <c r="B9861">
        <v>2012</v>
      </c>
      <c r="C9861" t="s">
        <v>6</v>
      </c>
      <c r="D9861" t="s">
        <v>9</v>
      </c>
      <c r="E9861" t="s">
        <v>81</v>
      </c>
      <c r="F9861" t="s">
        <v>81</v>
      </c>
      <c r="G9861">
        <v>17</v>
      </c>
      <c r="H9861" t="s">
        <v>24</v>
      </c>
      <c r="I9861">
        <v>2020</v>
      </c>
      <c r="J9861" t="s">
        <v>91</v>
      </c>
      <c r="K9861" t="s">
        <v>3957</v>
      </c>
      <c r="L9861">
        <v>2414211</v>
      </c>
      <c r="M9861" s="10" t="str">
        <f>Data[[#This Row],[schedule]]&amp;" | "&amp;Data[[#This Row],[section]]</f>
        <v>SCHEDULE 19: REPORT ON DEMAND FORECASTS | 19a: Passenger terminal demand</v>
      </c>
      <c r="N9861" s="10" t="str">
        <f t="shared" si="156"/>
        <v>SCHEDULE 19: REPORT ON DEMAND FORECASTS | 19a: Passenger terminal demand | Number of passengers during year:Inbound passengers:Domestic</v>
      </c>
    </row>
    <row r="9862" spans="1:14" hidden="1">
      <c r="A9862" t="s">
        <v>2</v>
      </c>
      <c r="B9862">
        <v>2012</v>
      </c>
      <c r="C9862" t="s">
        <v>6</v>
      </c>
      <c r="D9862" t="s">
        <v>9</v>
      </c>
      <c r="E9862" t="s">
        <v>81</v>
      </c>
      <c r="F9862" t="s">
        <v>81</v>
      </c>
      <c r="G9862">
        <v>17</v>
      </c>
      <c r="H9862" t="s">
        <v>24</v>
      </c>
      <c r="I9862">
        <v>2021</v>
      </c>
      <c r="J9862" t="s">
        <v>91</v>
      </c>
      <c r="K9862" t="s">
        <v>3958</v>
      </c>
      <c r="L9862">
        <v>2461926</v>
      </c>
      <c r="M9862" s="10" t="str">
        <f>Data[[#This Row],[schedule]]&amp;" | "&amp;Data[[#This Row],[section]]</f>
        <v>SCHEDULE 19: REPORT ON DEMAND FORECASTS | 19a: Passenger terminal demand</v>
      </c>
      <c r="N9862" s="10" t="str">
        <f t="shared" si="156"/>
        <v>SCHEDULE 19: REPORT ON DEMAND FORECASTS | 19a: Passenger terminal demand | Number of passengers during year:Inbound passengers:Domestic</v>
      </c>
    </row>
    <row r="9863" spans="1:14" hidden="1">
      <c r="A9863" t="s">
        <v>2</v>
      </c>
      <c r="B9863">
        <v>2012</v>
      </c>
      <c r="C9863" t="s">
        <v>6</v>
      </c>
      <c r="D9863" t="s">
        <v>9</v>
      </c>
      <c r="E9863" t="s">
        <v>81</v>
      </c>
      <c r="F9863" t="s">
        <v>81</v>
      </c>
      <c r="G9863">
        <v>17</v>
      </c>
      <c r="H9863" t="s">
        <v>24</v>
      </c>
      <c r="I9863">
        <v>2022</v>
      </c>
      <c r="J9863" t="s">
        <v>91</v>
      </c>
      <c r="K9863" t="s">
        <v>3959</v>
      </c>
      <c r="L9863">
        <v>2511302</v>
      </c>
      <c r="M9863" s="10" t="str">
        <f>Data[[#This Row],[schedule]]&amp;" | "&amp;Data[[#This Row],[section]]</f>
        <v>SCHEDULE 19: REPORT ON DEMAND FORECASTS | 19a: Passenger terminal demand</v>
      </c>
      <c r="N9863" s="10" t="str">
        <f t="shared" si="156"/>
        <v>SCHEDULE 19: REPORT ON DEMAND FORECASTS | 19a: Passenger terminal demand | Number of passengers during year:Inbound passengers:Domestic</v>
      </c>
    </row>
    <row r="9864" spans="1:14" hidden="1">
      <c r="A9864" t="s">
        <v>2</v>
      </c>
      <c r="B9864">
        <v>2012</v>
      </c>
      <c r="C9864" t="s">
        <v>6</v>
      </c>
      <c r="D9864" t="s">
        <v>9</v>
      </c>
      <c r="E9864" t="s">
        <v>81</v>
      </c>
      <c r="F9864" t="s">
        <v>81</v>
      </c>
      <c r="G9864">
        <v>18</v>
      </c>
      <c r="H9864" t="s">
        <v>25</v>
      </c>
      <c r="I9864">
        <v>2013</v>
      </c>
      <c r="J9864" t="s">
        <v>91</v>
      </c>
      <c r="K9864" t="s">
        <v>3960</v>
      </c>
      <c r="L9864">
        <v>679673</v>
      </c>
      <c r="M9864" s="10" t="str">
        <f>Data[[#This Row],[schedule]]&amp;" | "&amp;Data[[#This Row],[section]]</f>
        <v>SCHEDULE 19: REPORT ON DEMAND FORECASTS | 19a: Passenger terminal demand</v>
      </c>
      <c r="N9864" s="10" t="str">
        <f t="shared" si="156"/>
        <v>SCHEDULE 19: REPORT ON DEMAND FORECASTS | 19a: Passenger terminal demand | Number of passengers during year:Inbound passengers:International</v>
      </c>
    </row>
    <row r="9865" spans="1:14" hidden="1">
      <c r="A9865" t="s">
        <v>2</v>
      </c>
      <c r="B9865">
        <v>2012</v>
      </c>
      <c r="C9865" t="s">
        <v>6</v>
      </c>
      <c r="D9865" t="s">
        <v>9</v>
      </c>
      <c r="E9865" t="s">
        <v>81</v>
      </c>
      <c r="F9865" t="s">
        <v>81</v>
      </c>
      <c r="G9865">
        <v>18</v>
      </c>
      <c r="H9865" t="s">
        <v>25</v>
      </c>
      <c r="I9865">
        <v>2014</v>
      </c>
      <c r="J9865" t="s">
        <v>91</v>
      </c>
      <c r="K9865" t="s">
        <v>3961</v>
      </c>
      <c r="L9865">
        <v>730543</v>
      </c>
      <c r="M9865" s="10" t="str">
        <f>Data[[#This Row],[schedule]]&amp;" | "&amp;Data[[#This Row],[section]]</f>
        <v>SCHEDULE 19: REPORT ON DEMAND FORECASTS | 19a: Passenger terminal demand</v>
      </c>
      <c r="N9865" s="10" t="str">
        <f t="shared" si="156"/>
        <v>SCHEDULE 19: REPORT ON DEMAND FORECASTS | 19a: Passenger terminal demand | Number of passengers during year:Inbound passengers:International</v>
      </c>
    </row>
    <row r="9866" spans="1:14" hidden="1">
      <c r="A9866" t="s">
        <v>2</v>
      </c>
      <c r="B9866">
        <v>2012</v>
      </c>
      <c r="C9866" t="s">
        <v>6</v>
      </c>
      <c r="D9866" t="s">
        <v>9</v>
      </c>
      <c r="E9866" t="s">
        <v>81</v>
      </c>
      <c r="F9866" t="s">
        <v>81</v>
      </c>
      <c r="G9866">
        <v>18</v>
      </c>
      <c r="H9866" t="s">
        <v>25</v>
      </c>
      <c r="I9866">
        <v>2015</v>
      </c>
      <c r="J9866" t="s">
        <v>91</v>
      </c>
      <c r="K9866" t="s">
        <v>3962</v>
      </c>
      <c r="L9866">
        <v>803408</v>
      </c>
      <c r="M9866" s="10" t="str">
        <f>Data[[#This Row],[schedule]]&amp;" | "&amp;Data[[#This Row],[section]]</f>
        <v>SCHEDULE 19: REPORT ON DEMAND FORECASTS | 19a: Passenger terminal demand</v>
      </c>
      <c r="N9866" s="10" t="str">
        <f t="shared" si="156"/>
        <v>SCHEDULE 19: REPORT ON DEMAND FORECASTS | 19a: Passenger terminal demand | Number of passengers during year:Inbound passengers:International</v>
      </c>
    </row>
    <row r="9867" spans="1:14" hidden="1">
      <c r="A9867" t="s">
        <v>2</v>
      </c>
      <c r="B9867">
        <v>2012</v>
      </c>
      <c r="C9867" t="s">
        <v>6</v>
      </c>
      <c r="D9867" t="s">
        <v>9</v>
      </c>
      <c r="E9867" t="s">
        <v>81</v>
      </c>
      <c r="F9867" t="s">
        <v>81</v>
      </c>
      <c r="G9867">
        <v>18</v>
      </c>
      <c r="H9867" t="s">
        <v>25</v>
      </c>
      <c r="I9867">
        <v>2016</v>
      </c>
      <c r="J9867" t="s">
        <v>91</v>
      </c>
      <c r="K9867" t="s">
        <v>3963</v>
      </c>
      <c r="L9867">
        <v>827404</v>
      </c>
      <c r="M9867" s="10" t="str">
        <f>Data[[#This Row],[schedule]]&amp;" | "&amp;Data[[#This Row],[section]]</f>
        <v>SCHEDULE 19: REPORT ON DEMAND FORECASTS | 19a: Passenger terminal demand</v>
      </c>
      <c r="N9867" s="10" t="str">
        <f t="shared" si="156"/>
        <v>SCHEDULE 19: REPORT ON DEMAND FORECASTS | 19a: Passenger terminal demand | Number of passengers during year:Inbound passengers:International</v>
      </c>
    </row>
    <row r="9868" spans="1:14" hidden="1">
      <c r="A9868" t="s">
        <v>2</v>
      </c>
      <c r="B9868">
        <v>2012</v>
      </c>
      <c r="C9868" t="s">
        <v>6</v>
      </c>
      <c r="D9868" t="s">
        <v>9</v>
      </c>
      <c r="E9868" t="s">
        <v>81</v>
      </c>
      <c r="F9868" t="s">
        <v>81</v>
      </c>
      <c r="G9868">
        <v>18</v>
      </c>
      <c r="H9868" t="s">
        <v>25</v>
      </c>
      <c r="I9868">
        <v>2017</v>
      </c>
      <c r="J9868" t="s">
        <v>91</v>
      </c>
      <c r="K9868" t="s">
        <v>3964</v>
      </c>
      <c r="L9868">
        <v>852234</v>
      </c>
      <c r="M9868" s="10" t="str">
        <f>Data[[#This Row],[schedule]]&amp;" | "&amp;Data[[#This Row],[section]]</f>
        <v>SCHEDULE 19: REPORT ON DEMAND FORECASTS | 19a: Passenger terminal demand</v>
      </c>
      <c r="N9868" s="10" t="str">
        <f t="shared" si="156"/>
        <v>SCHEDULE 19: REPORT ON DEMAND FORECASTS | 19a: Passenger terminal demand | Number of passengers during year:Inbound passengers:International</v>
      </c>
    </row>
    <row r="9869" spans="1:14" hidden="1">
      <c r="A9869" t="s">
        <v>2</v>
      </c>
      <c r="B9869">
        <v>2012</v>
      </c>
      <c r="C9869" t="s">
        <v>6</v>
      </c>
      <c r="D9869" t="s">
        <v>9</v>
      </c>
      <c r="E9869" t="s">
        <v>81</v>
      </c>
      <c r="F9869" t="s">
        <v>81</v>
      </c>
      <c r="G9869">
        <v>18</v>
      </c>
      <c r="H9869" t="s">
        <v>25</v>
      </c>
      <c r="I9869">
        <v>2018</v>
      </c>
      <c r="J9869" t="s">
        <v>91</v>
      </c>
      <c r="K9869" t="s">
        <v>3965</v>
      </c>
      <c r="L9869">
        <v>877810</v>
      </c>
      <c r="M9869" s="10" t="str">
        <f>Data[[#This Row],[schedule]]&amp;" | "&amp;Data[[#This Row],[section]]</f>
        <v>SCHEDULE 19: REPORT ON DEMAND FORECASTS | 19a: Passenger terminal demand</v>
      </c>
      <c r="N9869" s="10" t="str">
        <f t="shared" si="156"/>
        <v>SCHEDULE 19: REPORT ON DEMAND FORECASTS | 19a: Passenger terminal demand | Number of passengers during year:Inbound passengers:International</v>
      </c>
    </row>
    <row r="9870" spans="1:14" hidden="1">
      <c r="A9870" t="s">
        <v>2</v>
      </c>
      <c r="B9870">
        <v>2012</v>
      </c>
      <c r="C9870" t="s">
        <v>6</v>
      </c>
      <c r="D9870" t="s">
        <v>9</v>
      </c>
      <c r="E9870" t="s">
        <v>81</v>
      </c>
      <c r="F9870" t="s">
        <v>81</v>
      </c>
      <c r="G9870">
        <v>18</v>
      </c>
      <c r="H9870" t="s">
        <v>25</v>
      </c>
      <c r="I9870">
        <v>2019</v>
      </c>
      <c r="J9870" t="s">
        <v>91</v>
      </c>
      <c r="K9870" t="s">
        <v>3966</v>
      </c>
      <c r="L9870">
        <v>904043</v>
      </c>
      <c r="M9870" s="10" t="str">
        <f>Data[[#This Row],[schedule]]&amp;" | "&amp;Data[[#This Row],[section]]</f>
        <v>SCHEDULE 19: REPORT ON DEMAND FORECASTS | 19a: Passenger terminal demand</v>
      </c>
      <c r="N9870" s="10" t="str">
        <f t="shared" si="156"/>
        <v>SCHEDULE 19: REPORT ON DEMAND FORECASTS | 19a: Passenger terminal demand | Number of passengers during year:Inbound passengers:International</v>
      </c>
    </row>
    <row r="9871" spans="1:14" hidden="1">
      <c r="A9871" t="s">
        <v>2</v>
      </c>
      <c r="B9871">
        <v>2012</v>
      </c>
      <c r="C9871" t="s">
        <v>6</v>
      </c>
      <c r="D9871" t="s">
        <v>9</v>
      </c>
      <c r="E9871" t="s">
        <v>81</v>
      </c>
      <c r="F9871" t="s">
        <v>81</v>
      </c>
      <c r="G9871">
        <v>18</v>
      </c>
      <c r="H9871" t="s">
        <v>25</v>
      </c>
      <c r="I9871">
        <v>2020</v>
      </c>
      <c r="J9871" t="s">
        <v>91</v>
      </c>
      <c r="K9871" t="s">
        <v>3967</v>
      </c>
      <c r="L9871">
        <v>931258</v>
      </c>
      <c r="M9871" s="10" t="str">
        <f>Data[[#This Row],[schedule]]&amp;" | "&amp;Data[[#This Row],[section]]</f>
        <v>SCHEDULE 19: REPORT ON DEMAND FORECASTS | 19a: Passenger terminal demand</v>
      </c>
      <c r="N9871" s="10" t="str">
        <f t="shared" si="156"/>
        <v>SCHEDULE 19: REPORT ON DEMAND FORECASTS | 19a: Passenger terminal demand | Number of passengers during year:Inbound passengers:International</v>
      </c>
    </row>
    <row r="9872" spans="1:14" hidden="1">
      <c r="A9872" t="s">
        <v>2</v>
      </c>
      <c r="B9872">
        <v>2012</v>
      </c>
      <c r="C9872" t="s">
        <v>6</v>
      </c>
      <c r="D9872" t="s">
        <v>9</v>
      </c>
      <c r="E9872" t="s">
        <v>81</v>
      </c>
      <c r="F9872" t="s">
        <v>81</v>
      </c>
      <c r="G9872">
        <v>18</v>
      </c>
      <c r="H9872" t="s">
        <v>25</v>
      </c>
      <c r="I9872">
        <v>2021</v>
      </c>
      <c r="J9872" t="s">
        <v>91</v>
      </c>
      <c r="K9872" t="s">
        <v>3968</v>
      </c>
      <c r="L9872">
        <v>959134</v>
      </c>
      <c r="M9872" s="10" t="str">
        <f>Data[[#This Row],[schedule]]&amp;" | "&amp;Data[[#This Row],[section]]</f>
        <v>SCHEDULE 19: REPORT ON DEMAND FORECASTS | 19a: Passenger terminal demand</v>
      </c>
      <c r="N9872" s="10" t="str">
        <f t="shared" si="156"/>
        <v>SCHEDULE 19: REPORT ON DEMAND FORECASTS | 19a: Passenger terminal demand | Number of passengers during year:Inbound passengers:International</v>
      </c>
    </row>
    <row r="9873" spans="1:14" hidden="1">
      <c r="A9873" t="s">
        <v>2</v>
      </c>
      <c r="B9873">
        <v>2012</v>
      </c>
      <c r="C9873" t="s">
        <v>6</v>
      </c>
      <c r="D9873" t="s">
        <v>9</v>
      </c>
      <c r="E9873" t="s">
        <v>81</v>
      </c>
      <c r="F9873" t="s">
        <v>81</v>
      </c>
      <c r="G9873">
        <v>18</v>
      </c>
      <c r="H9873" t="s">
        <v>25</v>
      </c>
      <c r="I9873">
        <v>2022</v>
      </c>
      <c r="J9873" t="s">
        <v>91</v>
      </c>
      <c r="K9873" t="s">
        <v>3969</v>
      </c>
      <c r="L9873">
        <v>987662</v>
      </c>
      <c r="M9873" s="10" t="str">
        <f>Data[[#This Row],[schedule]]&amp;" | "&amp;Data[[#This Row],[section]]</f>
        <v>SCHEDULE 19: REPORT ON DEMAND FORECASTS | 19a: Passenger terminal demand</v>
      </c>
      <c r="N9873" s="10" t="str">
        <f t="shared" si="156"/>
        <v>SCHEDULE 19: REPORT ON DEMAND FORECASTS | 19a: Passenger terminal demand | Number of passengers during year:Inbound passengers:International</v>
      </c>
    </row>
    <row r="9874" spans="1:14" hidden="1">
      <c r="A9874" t="s">
        <v>2</v>
      </c>
      <c r="B9874">
        <v>2012</v>
      </c>
      <c r="C9874" t="s">
        <v>6</v>
      </c>
      <c r="D9874" t="s">
        <v>9</v>
      </c>
      <c r="E9874" t="s">
        <v>81</v>
      </c>
      <c r="F9874" t="s">
        <v>81</v>
      </c>
      <c r="G9874">
        <v>19</v>
      </c>
      <c r="H9874" t="s">
        <v>26</v>
      </c>
      <c r="I9874">
        <v>2013</v>
      </c>
      <c r="J9874" t="s">
        <v>91</v>
      </c>
      <c r="K9874" t="s">
        <v>3970</v>
      </c>
      <c r="L9874">
        <v>2720517</v>
      </c>
      <c r="M9874" s="10" t="str">
        <f>Data[[#This Row],[schedule]]&amp;" | "&amp;Data[[#This Row],[section]]</f>
        <v>SCHEDULE 19: REPORT ON DEMAND FORECASTS | 19a: Passenger terminal demand</v>
      </c>
      <c r="N9874" s="10" t="str">
        <f t="shared" si="156"/>
        <v>SCHEDULE 19: REPORT ON DEMAND FORECASTS | 19a: Passenger terminal demand | Number of passengers during year:Inbound passengers:Total</v>
      </c>
    </row>
    <row r="9875" spans="1:14" hidden="1">
      <c r="A9875" t="s">
        <v>2</v>
      </c>
      <c r="B9875">
        <v>2012</v>
      </c>
      <c r="C9875" t="s">
        <v>6</v>
      </c>
      <c r="D9875" t="s">
        <v>9</v>
      </c>
      <c r="E9875" t="s">
        <v>81</v>
      </c>
      <c r="F9875" t="s">
        <v>81</v>
      </c>
      <c r="G9875">
        <v>19</v>
      </c>
      <c r="H9875" t="s">
        <v>26</v>
      </c>
      <c r="I9875">
        <v>2014</v>
      </c>
      <c r="J9875" t="s">
        <v>91</v>
      </c>
      <c r="K9875" t="s">
        <v>3971</v>
      </c>
      <c r="L9875">
        <v>2812021</v>
      </c>
      <c r="M9875" s="10" t="str">
        <f>Data[[#This Row],[schedule]]&amp;" | "&amp;Data[[#This Row],[section]]</f>
        <v>SCHEDULE 19: REPORT ON DEMAND FORECASTS | 19a: Passenger terminal demand</v>
      </c>
      <c r="N9875" s="10" t="str">
        <f t="shared" si="156"/>
        <v>SCHEDULE 19: REPORT ON DEMAND FORECASTS | 19a: Passenger terminal demand | Number of passengers during year:Inbound passengers:Total</v>
      </c>
    </row>
    <row r="9876" spans="1:14" hidden="1">
      <c r="A9876" t="s">
        <v>2</v>
      </c>
      <c r="B9876">
        <v>2012</v>
      </c>
      <c r="C9876" t="s">
        <v>6</v>
      </c>
      <c r="D9876" t="s">
        <v>9</v>
      </c>
      <c r="E9876" t="s">
        <v>81</v>
      </c>
      <c r="F9876" t="s">
        <v>81</v>
      </c>
      <c r="G9876">
        <v>19</v>
      </c>
      <c r="H9876" t="s">
        <v>26</v>
      </c>
      <c r="I9876">
        <v>2015</v>
      </c>
      <c r="J9876" t="s">
        <v>91</v>
      </c>
      <c r="K9876" t="s">
        <v>3972</v>
      </c>
      <c r="L9876">
        <v>2936732</v>
      </c>
      <c r="M9876" s="10" t="str">
        <f>Data[[#This Row],[schedule]]&amp;" | "&amp;Data[[#This Row],[section]]</f>
        <v>SCHEDULE 19: REPORT ON DEMAND FORECASTS | 19a: Passenger terminal demand</v>
      </c>
      <c r="N9876" s="10" t="str">
        <f t="shared" si="156"/>
        <v>SCHEDULE 19: REPORT ON DEMAND FORECASTS | 19a: Passenger terminal demand | Number of passengers during year:Inbound passengers:Total</v>
      </c>
    </row>
    <row r="9877" spans="1:14" hidden="1">
      <c r="A9877" t="s">
        <v>2</v>
      </c>
      <c r="B9877">
        <v>2012</v>
      </c>
      <c r="C9877" t="s">
        <v>6</v>
      </c>
      <c r="D9877" t="s">
        <v>9</v>
      </c>
      <c r="E9877" t="s">
        <v>81</v>
      </c>
      <c r="F9877" t="s">
        <v>81</v>
      </c>
      <c r="G9877">
        <v>19</v>
      </c>
      <c r="H9877" t="s">
        <v>26</v>
      </c>
      <c r="I9877">
        <v>2016</v>
      </c>
      <c r="J9877" t="s">
        <v>91</v>
      </c>
      <c r="K9877" t="s">
        <v>3973</v>
      </c>
      <c r="L9877">
        <v>3014331</v>
      </c>
      <c r="M9877" s="10" t="str">
        <f>Data[[#This Row],[schedule]]&amp;" | "&amp;Data[[#This Row],[section]]</f>
        <v>SCHEDULE 19: REPORT ON DEMAND FORECASTS | 19a: Passenger terminal demand</v>
      </c>
      <c r="N9877" s="10" t="str">
        <f t="shared" ref="N9877:N9940" si="157">SUBSTITUTE(SUBSTITUTE(SUBSTITUTE(C9877&amp;" | "&amp;D9877&amp;" | "&amp;E9877&amp;" | "&amp;F9877&amp;" | "&amp;H9877," |  |  | "," | ")," |  |  | "," | ")," |  | "," | ")</f>
        <v>SCHEDULE 19: REPORT ON DEMAND FORECASTS | 19a: Passenger terminal demand | Number of passengers during year:Inbound passengers:Total</v>
      </c>
    </row>
    <row r="9878" spans="1:14" hidden="1">
      <c r="A9878" t="s">
        <v>2</v>
      </c>
      <c r="B9878">
        <v>2012</v>
      </c>
      <c r="C9878" t="s">
        <v>6</v>
      </c>
      <c r="D9878" t="s">
        <v>9</v>
      </c>
      <c r="E9878" t="s">
        <v>81</v>
      </c>
      <c r="F9878" t="s">
        <v>81</v>
      </c>
      <c r="G9878">
        <v>19</v>
      </c>
      <c r="H9878" t="s">
        <v>26</v>
      </c>
      <c r="I9878">
        <v>2017</v>
      </c>
      <c r="J9878" t="s">
        <v>91</v>
      </c>
      <c r="K9878" t="s">
        <v>3974</v>
      </c>
      <c r="L9878">
        <v>3093756</v>
      </c>
      <c r="M9878" s="10" t="str">
        <f>Data[[#This Row],[schedule]]&amp;" | "&amp;Data[[#This Row],[section]]</f>
        <v>SCHEDULE 19: REPORT ON DEMAND FORECASTS | 19a: Passenger terminal demand</v>
      </c>
      <c r="N9878" s="10" t="str">
        <f t="shared" si="157"/>
        <v>SCHEDULE 19: REPORT ON DEMAND FORECASTS | 19a: Passenger terminal demand | Number of passengers during year:Inbound passengers:Total</v>
      </c>
    </row>
    <row r="9879" spans="1:14" hidden="1">
      <c r="A9879" t="s">
        <v>2</v>
      </c>
      <c r="B9879">
        <v>2012</v>
      </c>
      <c r="C9879" t="s">
        <v>6</v>
      </c>
      <c r="D9879" t="s">
        <v>9</v>
      </c>
      <c r="E9879" t="s">
        <v>81</v>
      </c>
      <c r="F9879" t="s">
        <v>81</v>
      </c>
      <c r="G9879">
        <v>19</v>
      </c>
      <c r="H9879" t="s">
        <v>26</v>
      </c>
      <c r="I9879">
        <v>2018</v>
      </c>
      <c r="J9879" t="s">
        <v>91</v>
      </c>
      <c r="K9879" t="s">
        <v>3975</v>
      </c>
      <c r="L9879">
        <v>3175235</v>
      </c>
      <c r="M9879" s="10" t="str">
        <f>Data[[#This Row],[schedule]]&amp;" | "&amp;Data[[#This Row],[section]]</f>
        <v>SCHEDULE 19: REPORT ON DEMAND FORECASTS | 19a: Passenger terminal demand</v>
      </c>
      <c r="N9879" s="10" t="str">
        <f t="shared" si="157"/>
        <v>SCHEDULE 19: REPORT ON DEMAND FORECASTS | 19a: Passenger terminal demand | Number of passengers during year:Inbound passengers:Total</v>
      </c>
    </row>
    <row r="9880" spans="1:14" hidden="1">
      <c r="A9880" t="s">
        <v>2</v>
      </c>
      <c r="B9880">
        <v>2012</v>
      </c>
      <c r="C9880" t="s">
        <v>6</v>
      </c>
      <c r="D9880" t="s">
        <v>9</v>
      </c>
      <c r="E9880" t="s">
        <v>81</v>
      </c>
      <c r="F9880" t="s">
        <v>81</v>
      </c>
      <c r="G9880">
        <v>19</v>
      </c>
      <c r="H9880" t="s">
        <v>26</v>
      </c>
      <c r="I9880">
        <v>2019</v>
      </c>
      <c r="J9880" t="s">
        <v>91</v>
      </c>
      <c r="K9880" t="s">
        <v>3976</v>
      </c>
      <c r="L9880">
        <v>3257620</v>
      </c>
      <c r="M9880" s="10" t="str">
        <f>Data[[#This Row],[schedule]]&amp;" | "&amp;Data[[#This Row],[section]]</f>
        <v>SCHEDULE 19: REPORT ON DEMAND FORECASTS | 19a: Passenger terminal demand</v>
      </c>
      <c r="N9880" s="10" t="str">
        <f t="shared" si="157"/>
        <v>SCHEDULE 19: REPORT ON DEMAND FORECASTS | 19a: Passenger terminal demand | Number of passengers during year:Inbound passengers:Total</v>
      </c>
    </row>
    <row r="9881" spans="1:14" hidden="1">
      <c r="A9881" t="s">
        <v>2</v>
      </c>
      <c r="B9881">
        <v>2012</v>
      </c>
      <c r="C9881" t="s">
        <v>6</v>
      </c>
      <c r="D9881" t="s">
        <v>9</v>
      </c>
      <c r="E9881" t="s">
        <v>81</v>
      </c>
      <c r="F9881" t="s">
        <v>81</v>
      </c>
      <c r="G9881">
        <v>19</v>
      </c>
      <c r="H9881" t="s">
        <v>26</v>
      </c>
      <c r="I9881">
        <v>2020</v>
      </c>
      <c r="J9881" t="s">
        <v>91</v>
      </c>
      <c r="K9881" t="s">
        <v>3977</v>
      </c>
      <c r="L9881">
        <v>3345469</v>
      </c>
      <c r="M9881" s="10" t="str">
        <f>Data[[#This Row],[schedule]]&amp;" | "&amp;Data[[#This Row],[section]]</f>
        <v>SCHEDULE 19: REPORT ON DEMAND FORECASTS | 19a: Passenger terminal demand</v>
      </c>
      <c r="N9881" s="10" t="str">
        <f t="shared" si="157"/>
        <v>SCHEDULE 19: REPORT ON DEMAND FORECASTS | 19a: Passenger terminal demand | Number of passengers during year:Inbound passengers:Total</v>
      </c>
    </row>
    <row r="9882" spans="1:14" hidden="1">
      <c r="A9882" t="s">
        <v>2</v>
      </c>
      <c r="B9882">
        <v>2012</v>
      </c>
      <c r="C9882" t="s">
        <v>6</v>
      </c>
      <c r="D9882" t="s">
        <v>9</v>
      </c>
      <c r="E9882" t="s">
        <v>81</v>
      </c>
      <c r="F9882" t="s">
        <v>81</v>
      </c>
      <c r="G9882">
        <v>19</v>
      </c>
      <c r="H9882" t="s">
        <v>26</v>
      </c>
      <c r="I9882">
        <v>2021</v>
      </c>
      <c r="J9882" t="s">
        <v>91</v>
      </c>
      <c r="K9882" t="s">
        <v>3978</v>
      </c>
      <c r="L9882">
        <v>3421060</v>
      </c>
      <c r="M9882" s="10" t="str">
        <f>Data[[#This Row],[schedule]]&amp;" | "&amp;Data[[#This Row],[section]]</f>
        <v>SCHEDULE 19: REPORT ON DEMAND FORECASTS | 19a: Passenger terminal demand</v>
      </c>
      <c r="N9882" s="10" t="str">
        <f t="shared" si="157"/>
        <v>SCHEDULE 19: REPORT ON DEMAND FORECASTS | 19a: Passenger terminal demand | Number of passengers during year:Inbound passengers:Total</v>
      </c>
    </row>
    <row r="9883" spans="1:14" hidden="1">
      <c r="A9883" t="s">
        <v>2</v>
      </c>
      <c r="B9883">
        <v>2012</v>
      </c>
      <c r="C9883" t="s">
        <v>6</v>
      </c>
      <c r="D9883" t="s">
        <v>9</v>
      </c>
      <c r="E9883" t="s">
        <v>81</v>
      </c>
      <c r="F9883" t="s">
        <v>81</v>
      </c>
      <c r="G9883">
        <v>19</v>
      </c>
      <c r="H9883" t="s">
        <v>26</v>
      </c>
      <c r="I9883">
        <v>2022</v>
      </c>
      <c r="J9883" t="s">
        <v>91</v>
      </c>
      <c r="K9883" t="s">
        <v>3979</v>
      </c>
      <c r="L9883">
        <v>3498964</v>
      </c>
      <c r="M9883" s="10" t="str">
        <f>Data[[#This Row],[schedule]]&amp;" | "&amp;Data[[#This Row],[section]]</f>
        <v>SCHEDULE 19: REPORT ON DEMAND FORECASTS | 19a: Passenger terminal demand</v>
      </c>
      <c r="N9883" s="10" t="str">
        <f t="shared" si="157"/>
        <v>SCHEDULE 19: REPORT ON DEMAND FORECASTS | 19a: Passenger terminal demand | Number of passengers during year:Inbound passengers:Total</v>
      </c>
    </row>
    <row r="9884" spans="1:14" hidden="1">
      <c r="A9884" t="s">
        <v>2</v>
      </c>
      <c r="B9884">
        <v>2012</v>
      </c>
      <c r="C9884" t="s">
        <v>6</v>
      </c>
      <c r="D9884" t="s">
        <v>9</v>
      </c>
      <c r="E9884" t="s">
        <v>81</v>
      </c>
      <c r="F9884" t="s">
        <v>81</v>
      </c>
      <c r="G9884">
        <v>21</v>
      </c>
      <c r="H9884" t="s">
        <v>27</v>
      </c>
      <c r="I9884">
        <v>2013</v>
      </c>
      <c r="J9884" t="s">
        <v>91</v>
      </c>
      <c r="K9884" t="s">
        <v>3980</v>
      </c>
      <c r="L9884">
        <v>2072528</v>
      </c>
      <c r="M9884" s="10" t="str">
        <f>Data[[#This Row],[schedule]]&amp;" | "&amp;Data[[#This Row],[section]]</f>
        <v>SCHEDULE 19: REPORT ON DEMAND FORECASTS | 19a: Passenger terminal demand</v>
      </c>
      <c r="N9884" s="10" t="str">
        <f t="shared" si="157"/>
        <v>SCHEDULE 19: REPORT ON DEMAND FORECASTS | 19a: Passenger terminal demand | Number of passengers during year:Outbound passengers:Domestic</v>
      </c>
    </row>
    <row r="9885" spans="1:14" hidden="1">
      <c r="A9885" t="s">
        <v>2</v>
      </c>
      <c r="B9885">
        <v>2012</v>
      </c>
      <c r="C9885" t="s">
        <v>6</v>
      </c>
      <c r="D9885" t="s">
        <v>9</v>
      </c>
      <c r="E9885" t="s">
        <v>81</v>
      </c>
      <c r="F9885" t="s">
        <v>81</v>
      </c>
      <c r="G9885">
        <v>21</v>
      </c>
      <c r="H9885" t="s">
        <v>27</v>
      </c>
      <c r="I9885">
        <v>2014</v>
      </c>
      <c r="J9885" t="s">
        <v>91</v>
      </c>
      <c r="K9885" t="s">
        <v>3981</v>
      </c>
      <c r="L9885">
        <v>2114162</v>
      </c>
      <c r="M9885" s="10" t="str">
        <f>Data[[#This Row],[schedule]]&amp;" | "&amp;Data[[#This Row],[section]]</f>
        <v>SCHEDULE 19: REPORT ON DEMAND FORECASTS | 19a: Passenger terminal demand</v>
      </c>
      <c r="N9885" s="10" t="str">
        <f t="shared" si="157"/>
        <v>SCHEDULE 19: REPORT ON DEMAND FORECASTS | 19a: Passenger terminal demand | Number of passengers during year:Outbound passengers:Domestic</v>
      </c>
    </row>
    <row r="9886" spans="1:14" hidden="1">
      <c r="A9886" t="s">
        <v>2</v>
      </c>
      <c r="B9886">
        <v>2012</v>
      </c>
      <c r="C9886" t="s">
        <v>6</v>
      </c>
      <c r="D9886" t="s">
        <v>9</v>
      </c>
      <c r="E9886" t="s">
        <v>81</v>
      </c>
      <c r="F9886" t="s">
        <v>81</v>
      </c>
      <c r="G9886">
        <v>21</v>
      </c>
      <c r="H9886" t="s">
        <v>27</v>
      </c>
      <c r="I9886">
        <v>2015</v>
      </c>
      <c r="J9886" t="s">
        <v>91</v>
      </c>
      <c r="K9886" t="s">
        <v>3982</v>
      </c>
      <c r="L9886">
        <v>2167207</v>
      </c>
      <c r="M9886" s="10" t="str">
        <f>Data[[#This Row],[schedule]]&amp;" | "&amp;Data[[#This Row],[section]]</f>
        <v>SCHEDULE 19: REPORT ON DEMAND FORECASTS | 19a: Passenger terminal demand</v>
      </c>
      <c r="N9886" s="10" t="str">
        <f t="shared" si="157"/>
        <v>SCHEDULE 19: REPORT ON DEMAND FORECASTS | 19a: Passenger terminal demand | Number of passengers during year:Outbound passengers:Domestic</v>
      </c>
    </row>
    <row r="9887" spans="1:14" hidden="1">
      <c r="A9887" t="s">
        <v>2</v>
      </c>
      <c r="B9887">
        <v>2012</v>
      </c>
      <c r="C9887" t="s">
        <v>6</v>
      </c>
      <c r="D9887" t="s">
        <v>9</v>
      </c>
      <c r="E9887" t="s">
        <v>81</v>
      </c>
      <c r="F9887" t="s">
        <v>81</v>
      </c>
      <c r="G9887">
        <v>21</v>
      </c>
      <c r="H9887" t="s">
        <v>27</v>
      </c>
      <c r="I9887">
        <v>2016</v>
      </c>
      <c r="J9887" t="s">
        <v>91</v>
      </c>
      <c r="K9887" t="s">
        <v>3983</v>
      </c>
      <c r="L9887">
        <v>2221117</v>
      </c>
      <c r="M9887" s="10" t="str">
        <f>Data[[#This Row],[schedule]]&amp;" | "&amp;Data[[#This Row],[section]]</f>
        <v>SCHEDULE 19: REPORT ON DEMAND FORECASTS | 19a: Passenger terminal demand</v>
      </c>
      <c r="N9887" s="10" t="str">
        <f t="shared" si="157"/>
        <v>SCHEDULE 19: REPORT ON DEMAND FORECASTS | 19a: Passenger terminal demand | Number of passengers during year:Outbound passengers:Domestic</v>
      </c>
    </row>
    <row r="9888" spans="1:14" hidden="1">
      <c r="A9888" t="s">
        <v>2</v>
      </c>
      <c r="B9888">
        <v>2012</v>
      </c>
      <c r="C9888" t="s">
        <v>6</v>
      </c>
      <c r="D9888" t="s">
        <v>9</v>
      </c>
      <c r="E9888" t="s">
        <v>81</v>
      </c>
      <c r="F9888" t="s">
        <v>81</v>
      </c>
      <c r="G9888">
        <v>21</v>
      </c>
      <c r="H9888" t="s">
        <v>27</v>
      </c>
      <c r="I9888">
        <v>2017</v>
      </c>
      <c r="J9888" t="s">
        <v>91</v>
      </c>
      <c r="K9888" t="s">
        <v>3984</v>
      </c>
      <c r="L9888">
        <v>2276723</v>
      </c>
      <c r="M9888" s="10" t="str">
        <f>Data[[#This Row],[schedule]]&amp;" | "&amp;Data[[#This Row],[section]]</f>
        <v>SCHEDULE 19: REPORT ON DEMAND FORECASTS | 19a: Passenger terminal demand</v>
      </c>
      <c r="N9888" s="10" t="str">
        <f t="shared" si="157"/>
        <v>SCHEDULE 19: REPORT ON DEMAND FORECASTS | 19a: Passenger terminal demand | Number of passengers during year:Outbound passengers:Domestic</v>
      </c>
    </row>
    <row r="9889" spans="1:14" hidden="1">
      <c r="A9889" t="s">
        <v>2</v>
      </c>
      <c r="B9889">
        <v>2012</v>
      </c>
      <c r="C9889" t="s">
        <v>6</v>
      </c>
      <c r="D9889" t="s">
        <v>9</v>
      </c>
      <c r="E9889" t="s">
        <v>81</v>
      </c>
      <c r="F9889" t="s">
        <v>81</v>
      </c>
      <c r="G9889">
        <v>21</v>
      </c>
      <c r="H9889" t="s">
        <v>27</v>
      </c>
      <c r="I9889">
        <v>2018</v>
      </c>
      <c r="J9889" t="s">
        <v>91</v>
      </c>
      <c r="K9889" t="s">
        <v>3985</v>
      </c>
      <c r="L9889">
        <v>2333777</v>
      </c>
      <c r="M9889" s="10" t="str">
        <f>Data[[#This Row],[schedule]]&amp;" | "&amp;Data[[#This Row],[section]]</f>
        <v>SCHEDULE 19: REPORT ON DEMAND FORECASTS | 19a: Passenger terminal demand</v>
      </c>
      <c r="N9889" s="10" t="str">
        <f t="shared" si="157"/>
        <v>SCHEDULE 19: REPORT ON DEMAND FORECASTS | 19a: Passenger terminal demand | Number of passengers during year:Outbound passengers:Domestic</v>
      </c>
    </row>
    <row r="9890" spans="1:14" hidden="1">
      <c r="A9890" t="s">
        <v>2</v>
      </c>
      <c r="B9890">
        <v>2012</v>
      </c>
      <c r="C9890" t="s">
        <v>6</v>
      </c>
      <c r="D9890" t="s">
        <v>9</v>
      </c>
      <c r="E9890" t="s">
        <v>81</v>
      </c>
      <c r="F9890" t="s">
        <v>81</v>
      </c>
      <c r="G9890">
        <v>21</v>
      </c>
      <c r="H9890" t="s">
        <v>27</v>
      </c>
      <c r="I9890">
        <v>2019</v>
      </c>
      <c r="J9890" t="s">
        <v>91</v>
      </c>
      <c r="K9890" t="s">
        <v>3986</v>
      </c>
      <c r="L9890">
        <v>2393404</v>
      </c>
      <c r="M9890" s="10" t="str">
        <f>Data[[#This Row],[schedule]]&amp;" | "&amp;Data[[#This Row],[section]]</f>
        <v>SCHEDULE 19: REPORT ON DEMAND FORECASTS | 19a: Passenger terminal demand</v>
      </c>
      <c r="N9890" s="10" t="str">
        <f t="shared" si="157"/>
        <v>SCHEDULE 19: REPORT ON DEMAND FORECASTS | 19a: Passenger terminal demand | Number of passengers during year:Outbound passengers:Domestic</v>
      </c>
    </row>
    <row r="9891" spans="1:14" hidden="1">
      <c r="A9891" t="s">
        <v>2</v>
      </c>
      <c r="B9891">
        <v>2012</v>
      </c>
      <c r="C9891" t="s">
        <v>6</v>
      </c>
      <c r="D9891" t="s">
        <v>9</v>
      </c>
      <c r="E9891" t="s">
        <v>81</v>
      </c>
      <c r="F9891" t="s">
        <v>81</v>
      </c>
      <c r="G9891">
        <v>21</v>
      </c>
      <c r="H9891" t="s">
        <v>27</v>
      </c>
      <c r="I9891">
        <v>2020</v>
      </c>
      <c r="J9891" t="s">
        <v>91</v>
      </c>
      <c r="K9891" t="s">
        <v>3987</v>
      </c>
      <c r="L9891">
        <v>2451445</v>
      </c>
      <c r="M9891" s="10" t="str">
        <f>Data[[#This Row],[schedule]]&amp;" | "&amp;Data[[#This Row],[section]]</f>
        <v>SCHEDULE 19: REPORT ON DEMAND FORECASTS | 19a: Passenger terminal demand</v>
      </c>
      <c r="N9891" s="10" t="str">
        <f t="shared" si="157"/>
        <v>SCHEDULE 19: REPORT ON DEMAND FORECASTS | 19a: Passenger terminal demand | Number of passengers during year:Outbound passengers:Domestic</v>
      </c>
    </row>
    <row r="9892" spans="1:14" hidden="1">
      <c r="A9892" t="s">
        <v>2</v>
      </c>
      <c r="B9892">
        <v>2012</v>
      </c>
      <c r="C9892" t="s">
        <v>6</v>
      </c>
      <c r="D9892" t="s">
        <v>9</v>
      </c>
      <c r="E9892" t="s">
        <v>81</v>
      </c>
      <c r="F9892" t="s">
        <v>81</v>
      </c>
      <c r="G9892">
        <v>21</v>
      </c>
      <c r="H9892" t="s">
        <v>27</v>
      </c>
      <c r="I9892">
        <v>2021</v>
      </c>
      <c r="J9892" t="s">
        <v>91</v>
      </c>
      <c r="K9892" t="s">
        <v>3988</v>
      </c>
      <c r="L9892">
        <v>2501043</v>
      </c>
      <c r="M9892" s="10" t="str">
        <f>Data[[#This Row],[schedule]]&amp;" | "&amp;Data[[#This Row],[section]]</f>
        <v>SCHEDULE 19: REPORT ON DEMAND FORECASTS | 19a: Passenger terminal demand</v>
      </c>
      <c r="N9892" s="10" t="str">
        <f t="shared" si="157"/>
        <v>SCHEDULE 19: REPORT ON DEMAND FORECASTS | 19a: Passenger terminal demand | Number of passengers during year:Outbound passengers:Domestic</v>
      </c>
    </row>
    <row r="9893" spans="1:14" hidden="1">
      <c r="A9893" t="s">
        <v>2</v>
      </c>
      <c r="B9893">
        <v>2012</v>
      </c>
      <c r="C9893" t="s">
        <v>6</v>
      </c>
      <c r="D9893" t="s">
        <v>9</v>
      </c>
      <c r="E9893" t="s">
        <v>81</v>
      </c>
      <c r="F9893" t="s">
        <v>81</v>
      </c>
      <c r="G9893">
        <v>21</v>
      </c>
      <c r="H9893" t="s">
        <v>27</v>
      </c>
      <c r="I9893">
        <v>2022</v>
      </c>
      <c r="J9893" t="s">
        <v>91</v>
      </c>
      <c r="K9893" t="s">
        <v>3989</v>
      </c>
      <c r="L9893">
        <v>2550927</v>
      </c>
      <c r="M9893" s="10" t="str">
        <f>Data[[#This Row],[schedule]]&amp;" | "&amp;Data[[#This Row],[section]]</f>
        <v>SCHEDULE 19: REPORT ON DEMAND FORECASTS | 19a: Passenger terminal demand</v>
      </c>
      <c r="N9893" s="10" t="str">
        <f t="shared" si="157"/>
        <v>SCHEDULE 19: REPORT ON DEMAND FORECASTS | 19a: Passenger terminal demand | Number of passengers during year:Outbound passengers:Domestic</v>
      </c>
    </row>
    <row r="9894" spans="1:14" hidden="1">
      <c r="A9894" t="s">
        <v>2</v>
      </c>
      <c r="B9894">
        <v>2012</v>
      </c>
      <c r="C9894" t="s">
        <v>6</v>
      </c>
      <c r="D9894" t="s">
        <v>9</v>
      </c>
      <c r="E9894" t="s">
        <v>81</v>
      </c>
      <c r="F9894" t="s">
        <v>81</v>
      </c>
      <c r="G9894">
        <v>22</v>
      </c>
      <c r="H9894" t="s">
        <v>28</v>
      </c>
      <c r="I9894">
        <v>2013</v>
      </c>
      <c r="J9894" t="s">
        <v>91</v>
      </c>
      <c r="K9894" t="s">
        <v>3990</v>
      </c>
      <c r="L9894">
        <v>675888</v>
      </c>
      <c r="M9894" s="10" t="str">
        <f>Data[[#This Row],[schedule]]&amp;" | "&amp;Data[[#This Row],[section]]</f>
        <v>SCHEDULE 19: REPORT ON DEMAND FORECASTS | 19a: Passenger terminal demand</v>
      </c>
      <c r="N9894" s="10" t="str">
        <f t="shared" si="157"/>
        <v>SCHEDULE 19: REPORT ON DEMAND FORECASTS | 19a: Passenger terminal demand | Number of passengers during year:Outbound passengers:International</v>
      </c>
    </row>
    <row r="9895" spans="1:14" hidden="1">
      <c r="A9895" t="s">
        <v>2</v>
      </c>
      <c r="B9895">
        <v>2012</v>
      </c>
      <c r="C9895" t="s">
        <v>6</v>
      </c>
      <c r="D9895" t="s">
        <v>9</v>
      </c>
      <c r="E9895" t="s">
        <v>81</v>
      </c>
      <c r="F9895" t="s">
        <v>81</v>
      </c>
      <c r="G9895">
        <v>22</v>
      </c>
      <c r="H9895" t="s">
        <v>28</v>
      </c>
      <c r="I9895">
        <v>2014</v>
      </c>
      <c r="J9895" t="s">
        <v>91</v>
      </c>
      <c r="K9895" t="s">
        <v>3991</v>
      </c>
      <c r="L9895">
        <v>726685</v>
      </c>
      <c r="M9895" s="10" t="str">
        <f>Data[[#This Row],[schedule]]&amp;" | "&amp;Data[[#This Row],[section]]</f>
        <v>SCHEDULE 19: REPORT ON DEMAND FORECASTS | 19a: Passenger terminal demand</v>
      </c>
      <c r="N9895" s="10" t="str">
        <f t="shared" si="157"/>
        <v>SCHEDULE 19: REPORT ON DEMAND FORECASTS | 19a: Passenger terminal demand | Number of passengers during year:Outbound passengers:International</v>
      </c>
    </row>
    <row r="9896" spans="1:14" hidden="1">
      <c r="A9896" t="s">
        <v>2</v>
      </c>
      <c r="B9896">
        <v>2012</v>
      </c>
      <c r="C9896" t="s">
        <v>6</v>
      </c>
      <c r="D9896" t="s">
        <v>9</v>
      </c>
      <c r="E9896" t="s">
        <v>81</v>
      </c>
      <c r="F9896" t="s">
        <v>81</v>
      </c>
      <c r="G9896">
        <v>22</v>
      </c>
      <c r="H9896" t="s">
        <v>28</v>
      </c>
      <c r="I9896">
        <v>2015</v>
      </c>
      <c r="J9896" t="s">
        <v>91</v>
      </c>
      <c r="K9896" t="s">
        <v>3992</v>
      </c>
      <c r="L9896">
        <v>799543</v>
      </c>
      <c r="M9896" s="10" t="str">
        <f>Data[[#This Row],[schedule]]&amp;" | "&amp;Data[[#This Row],[section]]</f>
        <v>SCHEDULE 19: REPORT ON DEMAND FORECASTS | 19a: Passenger terminal demand</v>
      </c>
      <c r="N9896" s="10" t="str">
        <f t="shared" si="157"/>
        <v>SCHEDULE 19: REPORT ON DEMAND FORECASTS | 19a: Passenger terminal demand | Number of passengers during year:Outbound passengers:International</v>
      </c>
    </row>
    <row r="9897" spans="1:14" hidden="1">
      <c r="A9897" t="s">
        <v>2</v>
      </c>
      <c r="B9897">
        <v>2012</v>
      </c>
      <c r="C9897" t="s">
        <v>6</v>
      </c>
      <c r="D9897" t="s">
        <v>9</v>
      </c>
      <c r="E9897" t="s">
        <v>81</v>
      </c>
      <c r="F9897" t="s">
        <v>81</v>
      </c>
      <c r="G9897">
        <v>22</v>
      </c>
      <c r="H9897" t="s">
        <v>28</v>
      </c>
      <c r="I9897">
        <v>2016</v>
      </c>
      <c r="J9897" t="s">
        <v>91</v>
      </c>
      <c r="K9897" t="s">
        <v>3993</v>
      </c>
      <c r="L9897">
        <v>823635</v>
      </c>
      <c r="M9897" s="10" t="str">
        <f>Data[[#This Row],[schedule]]&amp;" | "&amp;Data[[#This Row],[section]]</f>
        <v>SCHEDULE 19: REPORT ON DEMAND FORECASTS | 19a: Passenger terminal demand</v>
      </c>
      <c r="N9897" s="10" t="str">
        <f t="shared" si="157"/>
        <v>SCHEDULE 19: REPORT ON DEMAND FORECASTS | 19a: Passenger terminal demand | Number of passengers during year:Outbound passengers:International</v>
      </c>
    </row>
    <row r="9898" spans="1:14" hidden="1">
      <c r="A9898" t="s">
        <v>2</v>
      </c>
      <c r="B9898">
        <v>2012</v>
      </c>
      <c r="C9898" t="s">
        <v>6</v>
      </c>
      <c r="D9898" t="s">
        <v>9</v>
      </c>
      <c r="E9898" t="s">
        <v>81</v>
      </c>
      <c r="F9898" t="s">
        <v>81</v>
      </c>
      <c r="G9898">
        <v>22</v>
      </c>
      <c r="H9898" t="s">
        <v>28</v>
      </c>
      <c r="I9898">
        <v>2017</v>
      </c>
      <c r="J9898" t="s">
        <v>91</v>
      </c>
      <c r="K9898" t="s">
        <v>3994</v>
      </c>
      <c r="L9898">
        <v>848336</v>
      </c>
      <c r="M9898" s="10" t="str">
        <f>Data[[#This Row],[schedule]]&amp;" | "&amp;Data[[#This Row],[section]]</f>
        <v>SCHEDULE 19: REPORT ON DEMAND FORECASTS | 19a: Passenger terminal demand</v>
      </c>
      <c r="N9898" s="10" t="str">
        <f t="shared" si="157"/>
        <v>SCHEDULE 19: REPORT ON DEMAND FORECASTS | 19a: Passenger terminal demand | Number of passengers during year:Outbound passengers:International</v>
      </c>
    </row>
    <row r="9899" spans="1:14" hidden="1">
      <c r="A9899" t="s">
        <v>2</v>
      </c>
      <c r="B9899">
        <v>2012</v>
      </c>
      <c r="C9899" t="s">
        <v>6</v>
      </c>
      <c r="D9899" t="s">
        <v>9</v>
      </c>
      <c r="E9899" t="s">
        <v>81</v>
      </c>
      <c r="F9899" t="s">
        <v>81</v>
      </c>
      <c r="G9899">
        <v>22</v>
      </c>
      <c r="H9899" t="s">
        <v>28</v>
      </c>
      <c r="I9899">
        <v>2018</v>
      </c>
      <c r="J9899" t="s">
        <v>91</v>
      </c>
      <c r="K9899" t="s">
        <v>3995</v>
      </c>
      <c r="L9899">
        <v>873777</v>
      </c>
      <c r="M9899" s="10" t="str">
        <f>Data[[#This Row],[schedule]]&amp;" | "&amp;Data[[#This Row],[section]]</f>
        <v>SCHEDULE 19: REPORT ON DEMAND FORECASTS | 19a: Passenger terminal demand</v>
      </c>
      <c r="N9899" s="10" t="str">
        <f t="shared" si="157"/>
        <v>SCHEDULE 19: REPORT ON DEMAND FORECASTS | 19a: Passenger terminal demand | Number of passengers during year:Outbound passengers:International</v>
      </c>
    </row>
    <row r="9900" spans="1:14" hidden="1">
      <c r="A9900" t="s">
        <v>2</v>
      </c>
      <c r="B9900">
        <v>2012</v>
      </c>
      <c r="C9900" t="s">
        <v>6</v>
      </c>
      <c r="D9900" t="s">
        <v>9</v>
      </c>
      <c r="E9900" t="s">
        <v>81</v>
      </c>
      <c r="F9900" t="s">
        <v>81</v>
      </c>
      <c r="G9900">
        <v>22</v>
      </c>
      <c r="H9900" t="s">
        <v>28</v>
      </c>
      <c r="I9900">
        <v>2019</v>
      </c>
      <c r="J9900" t="s">
        <v>91</v>
      </c>
      <c r="K9900" t="s">
        <v>3996</v>
      </c>
      <c r="L9900">
        <v>900091</v>
      </c>
      <c r="M9900" s="10" t="str">
        <f>Data[[#This Row],[schedule]]&amp;" | "&amp;Data[[#This Row],[section]]</f>
        <v>SCHEDULE 19: REPORT ON DEMAND FORECASTS | 19a: Passenger terminal demand</v>
      </c>
      <c r="N9900" s="10" t="str">
        <f t="shared" si="157"/>
        <v>SCHEDULE 19: REPORT ON DEMAND FORECASTS | 19a: Passenger terminal demand | Number of passengers during year:Outbound passengers:International</v>
      </c>
    </row>
    <row r="9901" spans="1:14" hidden="1">
      <c r="A9901" t="s">
        <v>2</v>
      </c>
      <c r="B9901">
        <v>2012</v>
      </c>
      <c r="C9901" t="s">
        <v>6</v>
      </c>
      <c r="D9901" t="s">
        <v>9</v>
      </c>
      <c r="E9901" t="s">
        <v>81</v>
      </c>
      <c r="F9901" t="s">
        <v>81</v>
      </c>
      <c r="G9901">
        <v>22</v>
      </c>
      <c r="H9901" t="s">
        <v>28</v>
      </c>
      <c r="I9901">
        <v>2020</v>
      </c>
      <c r="J9901" t="s">
        <v>91</v>
      </c>
      <c r="K9901" t="s">
        <v>3997</v>
      </c>
      <c r="L9901">
        <v>927001</v>
      </c>
      <c r="M9901" s="10" t="str">
        <f>Data[[#This Row],[schedule]]&amp;" | "&amp;Data[[#This Row],[section]]</f>
        <v>SCHEDULE 19: REPORT ON DEMAND FORECASTS | 19a: Passenger terminal demand</v>
      </c>
      <c r="N9901" s="10" t="str">
        <f t="shared" si="157"/>
        <v>SCHEDULE 19: REPORT ON DEMAND FORECASTS | 19a: Passenger terminal demand | Number of passengers during year:Outbound passengers:International</v>
      </c>
    </row>
    <row r="9902" spans="1:14" hidden="1">
      <c r="A9902" t="s">
        <v>2</v>
      </c>
      <c r="B9902">
        <v>2012</v>
      </c>
      <c r="C9902" t="s">
        <v>6</v>
      </c>
      <c r="D9902" t="s">
        <v>9</v>
      </c>
      <c r="E9902" t="s">
        <v>81</v>
      </c>
      <c r="F9902" t="s">
        <v>81</v>
      </c>
      <c r="G9902">
        <v>22</v>
      </c>
      <c r="H9902" t="s">
        <v>28</v>
      </c>
      <c r="I9902">
        <v>2021</v>
      </c>
      <c r="J9902" t="s">
        <v>91</v>
      </c>
      <c r="K9902" t="s">
        <v>3998</v>
      </c>
      <c r="L9902">
        <v>954872</v>
      </c>
      <c r="M9902" s="10" t="str">
        <f>Data[[#This Row],[schedule]]&amp;" | "&amp;Data[[#This Row],[section]]</f>
        <v>SCHEDULE 19: REPORT ON DEMAND FORECASTS | 19a: Passenger terminal demand</v>
      </c>
      <c r="N9902" s="10" t="str">
        <f t="shared" si="157"/>
        <v>SCHEDULE 19: REPORT ON DEMAND FORECASTS | 19a: Passenger terminal demand | Number of passengers during year:Outbound passengers:International</v>
      </c>
    </row>
    <row r="9903" spans="1:14" hidden="1">
      <c r="A9903" t="s">
        <v>2</v>
      </c>
      <c r="B9903">
        <v>2012</v>
      </c>
      <c r="C9903" t="s">
        <v>6</v>
      </c>
      <c r="D9903" t="s">
        <v>9</v>
      </c>
      <c r="E9903" t="s">
        <v>81</v>
      </c>
      <c r="F9903" t="s">
        <v>81</v>
      </c>
      <c r="G9903">
        <v>22</v>
      </c>
      <c r="H9903" t="s">
        <v>28</v>
      </c>
      <c r="I9903">
        <v>2022</v>
      </c>
      <c r="J9903" t="s">
        <v>91</v>
      </c>
      <c r="K9903" t="s">
        <v>3999</v>
      </c>
      <c r="L9903">
        <v>983765</v>
      </c>
      <c r="M9903" s="10" t="str">
        <f>Data[[#This Row],[schedule]]&amp;" | "&amp;Data[[#This Row],[section]]</f>
        <v>SCHEDULE 19: REPORT ON DEMAND FORECASTS | 19a: Passenger terminal demand</v>
      </c>
      <c r="N9903" s="10" t="str">
        <f t="shared" si="157"/>
        <v>SCHEDULE 19: REPORT ON DEMAND FORECASTS | 19a: Passenger terminal demand | Number of passengers during year:Outbound passengers:International</v>
      </c>
    </row>
    <row r="9904" spans="1:14" hidden="1">
      <c r="A9904" t="s">
        <v>2</v>
      </c>
      <c r="B9904">
        <v>2012</v>
      </c>
      <c r="C9904" t="s">
        <v>6</v>
      </c>
      <c r="D9904" t="s">
        <v>9</v>
      </c>
      <c r="E9904" t="s">
        <v>81</v>
      </c>
      <c r="F9904" t="s">
        <v>81</v>
      </c>
      <c r="G9904">
        <v>23</v>
      </c>
      <c r="H9904" t="s">
        <v>29</v>
      </c>
      <c r="I9904">
        <v>2013</v>
      </c>
      <c r="J9904" t="s">
        <v>91</v>
      </c>
      <c r="K9904" t="s">
        <v>4000</v>
      </c>
      <c r="L9904">
        <v>2748416</v>
      </c>
      <c r="M9904" s="10" t="str">
        <f>Data[[#This Row],[schedule]]&amp;" | "&amp;Data[[#This Row],[section]]</f>
        <v>SCHEDULE 19: REPORT ON DEMAND FORECASTS | 19a: Passenger terminal demand</v>
      </c>
      <c r="N9904" s="10" t="str">
        <f t="shared" si="157"/>
        <v>SCHEDULE 19: REPORT ON DEMAND FORECASTS | 19a: Passenger terminal demand | Number of passengers during year:Outbound passengers:Total</v>
      </c>
    </row>
    <row r="9905" spans="1:14" hidden="1">
      <c r="A9905" t="s">
        <v>2</v>
      </c>
      <c r="B9905">
        <v>2012</v>
      </c>
      <c r="C9905" t="s">
        <v>6</v>
      </c>
      <c r="D9905" t="s">
        <v>9</v>
      </c>
      <c r="E9905" t="s">
        <v>81</v>
      </c>
      <c r="F9905" t="s">
        <v>81</v>
      </c>
      <c r="G9905">
        <v>23</v>
      </c>
      <c r="H9905" t="s">
        <v>29</v>
      </c>
      <c r="I9905">
        <v>2014</v>
      </c>
      <c r="J9905" t="s">
        <v>91</v>
      </c>
      <c r="K9905" t="s">
        <v>4001</v>
      </c>
      <c r="L9905">
        <v>2840847</v>
      </c>
      <c r="M9905" s="10" t="str">
        <f>Data[[#This Row],[schedule]]&amp;" | "&amp;Data[[#This Row],[section]]</f>
        <v>SCHEDULE 19: REPORT ON DEMAND FORECASTS | 19a: Passenger terminal demand</v>
      </c>
      <c r="N9905" s="10" t="str">
        <f t="shared" si="157"/>
        <v>SCHEDULE 19: REPORT ON DEMAND FORECASTS | 19a: Passenger terminal demand | Number of passengers during year:Outbound passengers:Total</v>
      </c>
    </row>
    <row r="9906" spans="1:14" hidden="1">
      <c r="A9906" t="s">
        <v>2</v>
      </c>
      <c r="B9906">
        <v>2012</v>
      </c>
      <c r="C9906" t="s">
        <v>6</v>
      </c>
      <c r="D9906" t="s">
        <v>9</v>
      </c>
      <c r="E9906" t="s">
        <v>81</v>
      </c>
      <c r="F9906" t="s">
        <v>81</v>
      </c>
      <c r="G9906">
        <v>23</v>
      </c>
      <c r="H9906" t="s">
        <v>29</v>
      </c>
      <c r="I9906">
        <v>2015</v>
      </c>
      <c r="J9906" t="s">
        <v>91</v>
      </c>
      <c r="K9906" t="s">
        <v>4002</v>
      </c>
      <c r="L9906">
        <v>2966750</v>
      </c>
      <c r="M9906" s="10" t="str">
        <f>Data[[#This Row],[schedule]]&amp;" | "&amp;Data[[#This Row],[section]]</f>
        <v>SCHEDULE 19: REPORT ON DEMAND FORECASTS | 19a: Passenger terminal demand</v>
      </c>
      <c r="N9906" s="10" t="str">
        <f t="shared" si="157"/>
        <v>SCHEDULE 19: REPORT ON DEMAND FORECASTS | 19a: Passenger terminal demand | Number of passengers during year:Outbound passengers:Total</v>
      </c>
    </row>
    <row r="9907" spans="1:14" hidden="1">
      <c r="A9907" t="s">
        <v>2</v>
      </c>
      <c r="B9907">
        <v>2012</v>
      </c>
      <c r="C9907" t="s">
        <v>6</v>
      </c>
      <c r="D9907" t="s">
        <v>9</v>
      </c>
      <c r="E9907" t="s">
        <v>81</v>
      </c>
      <c r="F9907" t="s">
        <v>81</v>
      </c>
      <c r="G9907">
        <v>23</v>
      </c>
      <c r="H9907" t="s">
        <v>29</v>
      </c>
      <c r="I9907">
        <v>2016</v>
      </c>
      <c r="J9907" t="s">
        <v>91</v>
      </c>
      <c r="K9907" t="s">
        <v>4003</v>
      </c>
      <c r="L9907">
        <v>3044752</v>
      </c>
      <c r="M9907" s="10" t="str">
        <f>Data[[#This Row],[schedule]]&amp;" | "&amp;Data[[#This Row],[section]]</f>
        <v>SCHEDULE 19: REPORT ON DEMAND FORECASTS | 19a: Passenger terminal demand</v>
      </c>
      <c r="N9907" s="10" t="str">
        <f t="shared" si="157"/>
        <v>SCHEDULE 19: REPORT ON DEMAND FORECASTS | 19a: Passenger terminal demand | Number of passengers during year:Outbound passengers:Total</v>
      </c>
    </row>
    <row r="9908" spans="1:14" hidden="1">
      <c r="A9908" t="s">
        <v>2</v>
      </c>
      <c r="B9908">
        <v>2012</v>
      </c>
      <c r="C9908" t="s">
        <v>6</v>
      </c>
      <c r="D9908" t="s">
        <v>9</v>
      </c>
      <c r="E9908" t="s">
        <v>81</v>
      </c>
      <c r="F9908" t="s">
        <v>81</v>
      </c>
      <c r="G9908">
        <v>23</v>
      </c>
      <c r="H9908" t="s">
        <v>29</v>
      </c>
      <c r="I9908">
        <v>2017</v>
      </c>
      <c r="J9908" t="s">
        <v>91</v>
      </c>
      <c r="K9908" t="s">
        <v>4004</v>
      </c>
      <c r="L9908">
        <v>3125059</v>
      </c>
      <c r="M9908" s="10" t="str">
        <f>Data[[#This Row],[schedule]]&amp;" | "&amp;Data[[#This Row],[section]]</f>
        <v>SCHEDULE 19: REPORT ON DEMAND FORECASTS | 19a: Passenger terminal demand</v>
      </c>
      <c r="N9908" s="10" t="str">
        <f t="shared" si="157"/>
        <v>SCHEDULE 19: REPORT ON DEMAND FORECASTS | 19a: Passenger terminal demand | Number of passengers during year:Outbound passengers:Total</v>
      </c>
    </row>
    <row r="9909" spans="1:14" hidden="1">
      <c r="A9909" t="s">
        <v>2</v>
      </c>
      <c r="B9909">
        <v>2012</v>
      </c>
      <c r="C9909" t="s">
        <v>6</v>
      </c>
      <c r="D9909" t="s">
        <v>9</v>
      </c>
      <c r="E9909" t="s">
        <v>81</v>
      </c>
      <c r="F9909" t="s">
        <v>81</v>
      </c>
      <c r="G9909">
        <v>23</v>
      </c>
      <c r="H9909" t="s">
        <v>29</v>
      </c>
      <c r="I9909">
        <v>2018</v>
      </c>
      <c r="J9909" t="s">
        <v>91</v>
      </c>
      <c r="K9909" t="s">
        <v>4005</v>
      </c>
      <c r="L9909">
        <v>3207554</v>
      </c>
      <c r="M9909" s="10" t="str">
        <f>Data[[#This Row],[schedule]]&amp;" | "&amp;Data[[#This Row],[section]]</f>
        <v>SCHEDULE 19: REPORT ON DEMAND FORECASTS | 19a: Passenger terminal demand</v>
      </c>
      <c r="N9909" s="10" t="str">
        <f t="shared" si="157"/>
        <v>SCHEDULE 19: REPORT ON DEMAND FORECASTS | 19a: Passenger terminal demand | Number of passengers during year:Outbound passengers:Total</v>
      </c>
    </row>
    <row r="9910" spans="1:14" hidden="1">
      <c r="A9910" t="s">
        <v>2</v>
      </c>
      <c r="B9910">
        <v>2012</v>
      </c>
      <c r="C9910" t="s">
        <v>6</v>
      </c>
      <c r="D9910" t="s">
        <v>9</v>
      </c>
      <c r="E9910" t="s">
        <v>81</v>
      </c>
      <c r="F9910" t="s">
        <v>81</v>
      </c>
      <c r="G9910">
        <v>23</v>
      </c>
      <c r="H9910" t="s">
        <v>29</v>
      </c>
      <c r="I9910">
        <v>2019</v>
      </c>
      <c r="J9910" t="s">
        <v>91</v>
      </c>
      <c r="K9910" t="s">
        <v>4006</v>
      </c>
      <c r="L9910">
        <v>3293495</v>
      </c>
      <c r="M9910" s="10" t="str">
        <f>Data[[#This Row],[schedule]]&amp;" | "&amp;Data[[#This Row],[section]]</f>
        <v>SCHEDULE 19: REPORT ON DEMAND FORECASTS | 19a: Passenger terminal demand</v>
      </c>
      <c r="N9910" s="10" t="str">
        <f t="shared" si="157"/>
        <v>SCHEDULE 19: REPORT ON DEMAND FORECASTS | 19a: Passenger terminal demand | Number of passengers during year:Outbound passengers:Total</v>
      </c>
    </row>
    <row r="9911" spans="1:14" hidden="1">
      <c r="A9911" t="s">
        <v>2</v>
      </c>
      <c r="B9911">
        <v>2012</v>
      </c>
      <c r="C9911" t="s">
        <v>6</v>
      </c>
      <c r="D9911" t="s">
        <v>9</v>
      </c>
      <c r="E9911" t="s">
        <v>81</v>
      </c>
      <c r="F9911" t="s">
        <v>81</v>
      </c>
      <c r="G9911">
        <v>23</v>
      </c>
      <c r="H9911" t="s">
        <v>29</v>
      </c>
      <c r="I9911">
        <v>2020</v>
      </c>
      <c r="J9911" t="s">
        <v>91</v>
      </c>
      <c r="K9911" t="s">
        <v>4007</v>
      </c>
      <c r="L9911">
        <v>3378446</v>
      </c>
      <c r="M9911" s="10" t="str">
        <f>Data[[#This Row],[schedule]]&amp;" | "&amp;Data[[#This Row],[section]]</f>
        <v>SCHEDULE 19: REPORT ON DEMAND FORECASTS | 19a: Passenger terminal demand</v>
      </c>
      <c r="N9911" s="10" t="str">
        <f t="shared" si="157"/>
        <v>SCHEDULE 19: REPORT ON DEMAND FORECASTS | 19a: Passenger terminal demand | Number of passengers during year:Outbound passengers:Total</v>
      </c>
    </row>
    <row r="9912" spans="1:14" hidden="1">
      <c r="A9912" t="s">
        <v>2</v>
      </c>
      <c r="B9912">
        <v>2012</v>
      </c>
      <c r="C9912" t="s">
        <v>6</v>
      </c>
      <c r="D9912" t="s">
        <v>9</v>
      </c>
      <c r="E9912" t="s">
        <v>81</v>
      </c>
      <c r="F9912" t="s">
        <v>81</v>
      </c>
      <c r="G9912">
        <v>23</v>
      </c>
      <c r="H9912" t="s">
        <v>29</v>
      </c>
      <c r="I9912">
        <v>2021</v>
      </c>
      <c r="J9912" t="s">
        <v>91</v>
      </c>
      <c r="K9912" t="s">
        <v>4008</v>
      </c>
      <c r="L9912">
        <v>3455915</v>
      </c>
      <c r="M9912" s="10" t="str">
        <f>Data[[#This Row],[schedule]]&amp;" | "&amp;Data[[#This Row],[section]]</f>
        <v>SCHEDULE 19: REPORT ON DEMAND FORECASTS | 19a: Passenger terminal demand</v>
      </c>
      <c r="N9912" s="10" t="str">
        <f t="shared" si="157"/>
        <v>SCHEDULE 19: REPORT ON DEMAND FORECASTS | 19a: Passenger terminal demand | Number of passengers during year:Outbound passengers:Total</v>
      </c>
    </row>
    <row r="9913" spans="1:14" hidden="1">
      <c r="A9913" t="s">
        <v>2</v>
      </c>
      <c r="B9913">
        <v>2012</v>
      </c>
      <c r="C9913" t="s">
        <v>6</v>
      </c>
      <c r="D9913" t="s">
        <v>9</v>
      </c>
      <c r="E9913" t="s">
        <v>81</v>
      </c>
      <c r="F9913" t="s">
        <v>81</v>
      </c>
      <c r="G9913">
        <v>23</v>
      </c>
      <c r="H9913" t="s">
        <v>29</v>
      </c>
      <c r="I9913">
        <v>2022</v>
      </c>
      <c r="J9913" t="s">
        <v>91</v>
      </c>
      <c r="K9913" t="s">
        <v>4009</v>
      </c>
      <c r="L9913">
        <v>3534692</v>
      </c>
      <c r="M9913" s="10" t="str">
        <f>Data[[#This Row],[schedule]]&amp;" | "&amp;Data[[#This Row],[section]]</f>
        <v>SCHEDULE 19: REPORT ON DEMAND FORECASTS | 19a: Passenger terminal demand</v>
      </c>
      <c r="N9913" s="10" t="str">
        <f t="shared" si="157"/>
        <v>SCHEDULE 19: REPORT ON DEMAND FORECASTS | 19a: Passenger terminal demand | Number of passengers during year:Outbound passengers:Total</v>
      </c>
    </row>
    <row r="9914" spans="1:14" hidden="1">
      <c r="A9914" t="s">
        <v>2</v>
      </c>
      <c r="B9914">
        <v>2012</v>
      </c>
      <c r="C9914" t="s">
        <v>6</v>
      </c>
      <c r="D9914" t="s">
        <v>9</v>
      </c>
      <c r="E9914" t="s">
        <v>81</v>
      </c>
      <c r="F9914" t="s">
        <v>81</v>
      </c>
      <c r="G9914">
        <v>25</v>
      </c>
      <c r="H9914" t="s">
        <v>30</v>
      </c>
      <c r="I9914">
        <v>2013</v>
      </c>
      <c r="J9914" t="s">
        <v>91</v>
      </c>
      <c r="K9914" t="s">
        <v>81</v>
      </c>
      <c r="M9914" s="10" t="str">
        <f>Data[[#This Row],[schedule]]&amp;" | "&amp;Data[[#This Row],[section]]</f>
        <v>SCHEDULE 19: REPORT ON DEMAND FORECASTS | 19a: Passenger terminal demand</v>
      </c>
      <c r="N9914" s="10" t="str">
        <f t="shared" si="157"/>
        <v>SCHEDULE 19: REPORT ON DEMAND FORECASTS | 19a: Passenger terminal demand | International transit and transfer passengers†</v>
      </c>
    </row>
    <row r="9915" spans="1:14" hidden="1">
      <c r="A9915" t="s">
        <v>2</v>
      </c>
      <c r="B9915">
        <v>2012</v>
      </c>
      <c r="C9915" t="s">
        <v>6</v>
      </c>
      <c r="D9915" t="s">
        <v>9</v>
      </c>
      <c r="E9915" t="s">
        <v>81</v>
      </c>
      <c r="F9915" t="s">
        <v>81</v>
      </c>
      <c r="G9915">
        <v>25</v>
      </c>
      <c r="H9915" t="s">
        <v>30</v>
      </c>
      <c r="I9915">
        <v>2014</v>
      </c>
      <c r="J9915" t="s">
        <v>91</v>
      </c>
      <c r="K9915" t="s">
        <v>81</v>
      </c>
      <c r="M9915" s="10" t="str">
        <f>Data[[#This Row],[schedule]]&amp;" | "&amp;Data[[#This Row],[section]]</f>
        <v>SCHEDULE 19: REPORT ON DEMAND FORECASTS | 19a: Passenger terminal demand</v>
      </c>
      <c r="N9915" s="10" t="str">
        <f t="shared" si="157"/>
        <v>SCHEDULE 19: REPORT ON DEMAND FORECASTS | 19a: Passenger terminal demand | International transit and transfer passengers†</v>
      </c>
    </row>
    <row r="9916" spans="1:14" hidden="1">
      <c r="A9916" t="s">
        <v>2</v>
      </c>
      <c r="B9916">
        <v>2012</v>
      </c>
      <c r="C9916" t="s">
        <v>6</v>
      </c>
      <c r="D9916" t="s">
        <v>9</v>
      </c>
      <c r="E9916" t="s">
        <v>81</v>
      </c>
      <c r="F9916" t="s">
        <v>81</v>
      </c>
      <c r="G9916">
        <v>25</v>
      </c>
      <c r="H9916" t="s">
        <v>30</v>
      </c>
      <c r="I9916">
        <v>2015</v>
      </c>
      <c r="J9916" t="s">
        <v>91</v>
      </c>
      <c r="K9916" t="s">
        <v>81</v>
      </c>
      <c r="M9916" s="10" t="str">
        <f>Data[[#This Row],[schedule]]&amp;" | "&amp;Data[[#This Row],[section]]</f>
        <v>SCHEDULE 19: REPORT ON DEMAND FORECASTS | 19a: Passenger terminal demand</v>
      </c>
      <c r="N9916" s="10" t="str">
        <f t="shared" si="157"/>
        <v>SCHEDULE 19: REPORT ON DEMAND FORECASTS | 19a: Passenger terminal demand | International transit and transfer passengers†</v>
      </c>
    </row>
    <row r="9917" spans="1:14" hidden="1">
      <c r="A9917" t="s">
        <v>2</v>
      </c>
      <c r="B9917">
        <v>2012</v>
      </c>
      <c r="C9917" t="s">
        <v>6</v>
      </c>
      <c r="D9917" t="s">
        <v>9</v>
      </c>
      <c r="E9917" t="s">
        <v>81</v>
      </c>
      <c r="F9917" t="s">
        <v>81</v>
      </c>
      <c r="G9917">
        <v>25</v>
      </c>
      <c r="H9917" t="s">
        <v>30</v>
      </c>
      <c r="I9917">
        <v>2016</v>
      </c>
      <c r="J9917" t="s">
        <v>91</v>
      </c>
      <c r="K9917" t="s">
        <v>81</v>
      </c>
      <c r="M9917" s="10" t="str">
        <f>Data[[#This Row],[schedule]]&amp;" | "&amp;Data[[#This Row],[section]]</f>
        <v>SCHEDULE 19: REPORT ON DEMAND FORECASTS | 19a: Passenger terminal demand</v>
      </c>
      <c r="N9917" s="10" t="str">
        <f t="shared" si="157"/>
        <v>SCHEDULE 19: REPORT ON DEMAND FORECASTS | 19a: Passenger terminal demand | International transit and transfer passengers†</v>
      </c>
    </row>
    <row r="9918" spans="1:14" hidden="1">
      <c r="A9918" t="s">
        <v>2</v>
      </c>
      <c r="B9918">
        <v>2012</v>
      </c>
      <c r="C9918" t="s">
        <v>6</v>
      </c>
      <c r="D9918" t="s">
        <v>9</v>
      </c>
      <c r="E9918" t="s">
        <v>81</v>
      </c>
      <c r="F9918" t="s">
        <v>81</v>
      </c>
      <c r="G9918">
        <v>25</v>
      </c>
      <c r="H9918" t="s">
        <v>30</v>
      </c>
      <c r="I9918">
        <v>2017</v>
      </c>
      <c r="J9918" t="s">
        <v>91</v>
      </c>
      <c r="K9918" t="s">
        <v>81</v>
      </c>
      <c r="M9918" s="10" t="str">
        <f>Data[[#This Row],[schedule]]&amp;" | "&amp;Data[[#This Row],[section]]</f>
        <v>SCHEDULE 19: REPORT ON DEMAND FORECASTS | 19a: Passenger terminal demand</v>
      </c>
      <c r="N9918" s="10" t="str">
        <f t="shared" si="157"/>
        <v>SCHEDULE 19: REPORT ON DEMAND FORECASTS | 19a: Passenger terminal demand | International transit and transfer passengers†</v>
      </c>
    </row>
    <row r="9919" spans="1:14" hidden="1">
      <c r="A9919" t="s">
        <v>2</v>
      </c>
      <c r="B9919">
        <v>2012</v>
      </c>
      <c r="C9919" t="s">
        <v>6</v>
      </c>
      <c r="D9919" t="s">
        <v>9</v>
      </c>
      <c r="E9919" t="s">
        <v>81</v>
      </c>
      <c r="F9919" t="s">
        <v>81</v>
      </c>
      <c r="G9919">
        <v>25</v>
      </c>
      <c r="H9919" t="s">
        <v>30</v>
      </c>
      <c r="I9919">
        <v>2018</v>
      </c>
      <c r="J9919" t="s">
        <v>91</v>
      </c>
      <c r="K9919" t="s">
        <v>81</v>
      </c>
      <c r="M9919" s="10" t="str">
        <f>Data[[#This Row],[schedule]]&amp;" | "&amp;Data[[#This Row],[section]]</f>
        <v>SCHEDULE 19: REPORT ON DEMAND FORECASTS | 19a: Passenger terminal demand</v>
      </c>
      <c r="N9919" s="10" t="str">
        <f t="shared" si="157"/>
        <v>SCHEDULE 19: REPORT ON DEMAND FORECASTS | 19a: Passenger terminal demand | International transit and transfer passengers†</v>
      </c>
    </row>
    <row r="9920" spans="1:14" hidden="1">
      <c r="A9920" t="s">
        <v>2</v>
      </c>
      <c r="B9920">
        <v>2012</v>
      </c>
      <c r="C9920" t="s">
        <v>6</v>
      </c>
      <c r="D9920" t="s">
        <v>9</v>
      </c>
      <c r="E9920" t="s">
        <v>81</v>
      </c>
      <c r="F9920" t="s">
        <v>81</v>
      </c>
      <c r="G9920">
        <v>25</v>
      </c>
      <c r="H9920" t="s">
        <v>30</v>
      </c>
      <c r="I9920">
        <v>2019</v>
      </c>
      <c r="J9920" t="s">
        <v>91</v>
      </c>
      <c r="K9920" t="s">
        <v>81</v>
      </c>
      <c r="M9920" s="10" t="str">
        <f>Data[[#This Row],[schedule]]&amp;" | "&amp;Data[[#This Row],[section]]</f>
        <v>SCHEDULE 19: REPORT ON DEMAND FORECASTS | 19a: Passenger terminal demand</v>
      </c>
      <c r="N9920" s="10" t="str">
        <f t="shared" si="157"/>
        <v>SCHEDULE 19: REPORT ON DEMAND FORECASTS | 19a: Passenger terminal demand | International transit and transfer passengers†</v>
      </c>
    </row>
    <row r="9921" spans="1:14" hidden="1">
      <c r="A9921" t="s">
        <v>2</v>
      </c>
      <c r="B9921">
        <v>2012</v>
      </c>
      <c r="C9921" t="s">
        <v>6</v>
      </c>
      <c r="D9921" t="s">
        <v>9</v>
      </c>
      <c r="E9921" t="s">
        <v>81</v>
      </c>
      <c r="F9921" t="s">
        <v>81</v>
      </c>
      <c r="G9921">
        <v>25</v>
      </c>
      <c r="H9921" t="s">
        <v>30</v>
      </c>
      <c r="I9921">
        <v>2020</v>
      </c>
      <c r="J9921" t="s">
        <v>91</v>
      </c>
      <c r="K9921" t="s">
        <v>81</v>
      </c>
      <c r="M9921" s="10" t="str">
        <f>Data[[#This Row],[schedule]]&amp;" | "&amp;Data[[#This Row],[section]]</f>
        <v>SCHEDULE 19: REPORT ON DEMAND FORECASTS | 19a: Passenger terminal demand</v>
      </c>
      <c r="N9921" s="10" t="str">
        <f t="shared" si="157"/>
        <v>SCHEDULE 19: REPORT ON DEMAND FORECASTS | 19a: Passenger terminal demand | International transit and transfer passengers†</v>
      </c>
    </row>
    <row r="9922" spans="1:14" hidden="1">
      <c r="A9922" t="s">
        <v>2</v>
      </c>
      <c r="B9922">
        <v>2012</v>
      </c>
      <c r="C9922" t="s">
        <v>6</v>
      </c>
      <c r="D9922" t="s">
        <v>9</v>
      </c>
      <c r="E9922" t="s">
        <v>81</v>
      </c>
      <c r="F9922" t="s">
        <v>81</v>
      </c>
      <c r="G9922">
        <v>25</v>
      </c>
      <c r="H9922" t="s">
        <v>30</v>
      </c>
      <c r="I9922">
        <v>2021</v>
      </c>
      <c r="J9922" t="s">
        <v>91</v>
      </c>
      <c r="K9922" t="s">
        <v>81</v>
      </c>
      <c r="M9922" s="10" t="str">
        <f>Data[[#This Row],[schedule]]&amp;" | "&amp;Data[[#This Row],[section]]</f>
        <v>SCHEDULE 19: REPORT ON DEMAND FORECASTS | 19a: Passenger terminal demand</v>
      </c>
      <c r="N9922" s="10" t="str">
        <f t="shared" si="157"/>
        <v>SCHEDULE 19: REPORT ON DEMAND FORECASTS | 19a: Passenger terminal demand | International transit and transfer passengers†</v>
      </c>
    </row>
    <row r="9923" spans="1:14" hidden="1">
      <c r="A9923" t="s">
        <v>2</v>
      </c>
      <c r="B9923">
        <v>2012</v>
      </c>
      <c r="C9923" t="s">
        <v>6</v>
      </c>
      <c r="D9923" t="s">
        <v>9</v>
      </c>
      <c r="E9923" t="s">
        <v>81</v>
      </c>
      <c r="F9923" t="s">
        <v>81</v>
      </c>
      <c r="G9923">
        <v>25</v>
      </c>
      <c r="H9923" t="s">
        <v>30</v>
      </c>
      <c r="I9923">
        <v>2022</v>
      </c>
      <c r="J9923" t="s">
        <v>91</v>
      </c>
      <c r="K9923" t="s">
        <v>81</v>
      </c>
      <c r="M9923" s="10" t="str">
        <f>Data[[#This Row],[schedule]]&amp;" | "&amp;Data[[#This Row],[section]]</f>
        <v>SCHEDULE 19: REPORT ON DEMAND FORECASTS | 19a: Passenger terminal demand</v>
      </c>
      <c r="N9923" s="10" t="str">
        <f t="shared" si="157"/>
        <v>SCHEDULE 19: REPORT ON DEMAND FORECASTS | 19a: Passenger terminal demand | International transit and transfer passengers†</v>
      </c>
    </row>
    <row r="9924" spans="1:14" hidden="1">
      <c r="A9924" t="s">
        <v>2</v>
      </c>
      <c r="B9924">
        <v>2012</v>
      </c>
      <c r="C9924" t="s">
        <v>6</v>
      </c>
      <c r="D9924" t="s">
        <v>10</v>
      </c>
      <c r="E9924" t="s">
        <v>81</v>
      </c>
      <c r="F9924" t="s">
        <v>81</v>
      </c>
      <c r="G9924">
        <v>37</v>
      </c>
      <c r="H9924" t="s">
        <v>31</v>
      </c>
      <c r="I9924">
        <v>2013</v>
      </c>
      <c r="J9924" t="s">
        <v>91</v>
      </c>
      <c r="K9924" t="s">
        <v>2117</v>
      </c>
      <c r="L9924">
        <v>24</v>
      </c>
      <c r="M9924" s="10" t="str">
        <f>Data[[#This Row],[schedule]]&amp;" | "&amp;Data[[#This Row],[section]]</f>
        <v>SCHEDULE 19: REPORT ON DEMAND FORECASTS | 19b: Aircraft Runway Movements</v>
      </c>
      <c r="N9924" s="10" t="str">
        <f t="shared" si="157"/>
        <v>SCHEDULE 19: REPORT ON DEMAND FORECASTS | 19b: Aircraft Runway Movements | Movements during
busy period (total
number of aircraft):During the runway busy hour:</v>
      </c>
    </row>
    <row r="9925" spans="1:14" hidden="1">
      <c r="A9925" t="s">
        <v>2</v>
      </c>
      <c r="B9925">
        <v>2012</v>
      </c>
      <c r="C9925" t="s">
        <v>6</v>
      </c>
      <c r="D9925" t="s">
        <v>10</v>
      </c>
      <c r="E9925" t="s">
        <v>81</v>
      </c>
      <c r="F9925" t="s">
        <v>81</v>
      </c>
      <c r="G9925">
        <v>37</v>
      </c>
      <c r="H9925" t="s">
        <v>31</v>
      </c>
      <c r="I9925">
        <v>2014</v>
      </c>
      <c r="J9925" t="s">
        <v>91</v>
      </c>
      <c r="K9925" t="s">
        <v>4010</v>
      </c>
      <c r="L9925">
        <v>25</v>
      </c>
      <c r="M9925" s="10" t="str">
        <f>Data[[#This Row],[schedule]]&amp;" | "&amp;Data[[#This Row],[section]]</f>
        <v>SCHEDULE 19: REPORT ON DEMAND FORECASTS | 19b: Aircraft Runway Movements</v>
      </c>
      <c r="N9925" s="10" t="str">
        <f t="shared" si="157"/>
        <v>SCHEDULE 19: REPORT ON DEMAND FORECASTS | 19b: Aircraft Runway Movements | Movements during
busy period (total
number of aircraft):During the runway busy hour:</v>
      </c>
    </row>
    <row r="9926" spans="1:14" hidden="1">
      <c r="A9926" t="s">
        <v>2</v>
      </c>
      <c r="B9926">
        <v>2012</v>
      </c>
      <c r="C9926" t="s">
        <v>6</v>
      </c>
      <c r="D9926" t="s">
        <v>10</v>
      </c>
      <c r="E9926" t="s">
        <v>81</v>
      </c>
      <c r="F9926" t="s">
        <v>81</v>
      </c>
      <c r="G9926">
        <v>37</v>
      </c>
      <c r="H9926" t="s">
        <v>31</v>
      </c>
      <c r="I9926">
        <v>2015</v>
      </c>
      <c r="J9926" t="s">
        <v>91</v>
      </c>
      <c r="K9926" t="s">
        <v>4010</v>
      </c>
      <c r="L9926">
        <v>25</v>
      </c>
      <c r="M9926" s="10" t="str">
        <f>Data[[#This Row],[schedule]]&amp;" | "&amp;Data[[#This Row],[section]]</f>
        <v>SCHEDULE 19: REPORT ON DEMAND FORECASTS | 19b: Aircraft Runway Movements</v>
      </c>
      <c r="N9926" s="10" t="str">
        <f t="shared" si="157"/>
        <v>SCHEDULE 19: REPORT ON DEMAND FORECASTS | 19b: Aircraft Runway Movements | Movements during
busy period (total
number of aircraft):During the runway busy hour:</v>
      </c>
    </row>
    <row r="9927" spans="1:14" hidden="1">
      <c r="A9927" t="s">
        <v>2</v>
      </c>
      <c r="B9927">
        <v>2012</v>
      </c>
      <c r="C9927" t="s">
        <v>6</v>
      </c>
      <c r="D9927" t="s">
        <v>10</v>
      </c>
      <c r="E9927" t="s">
        <v>81</v>
      </c>
      <c r="F9927" t="s">
        <v>81</v>
      </c>
      <c r="G9927">
        <v>37</v>
      </c>
      <c r="H9927" t="s">
        <v>31</v>
      </c>
      <c r="I9927">
        <v>2016</v>
      </c>
      <c r="J9927" t="s">
        <v>91</v>
      </c>
      <c r="K9927" t="s">
        <v>4010</v>
      </c>
      <c r="L9927">
        <v>25</v>
      </c>
      <c r="M9927" s="10" t="str">
        <f>Data[[#This Row],[schedule]]&amp;" | "&amp;Data[[#This Row],[section]]</f>
        <v>SCHEDULE 19: REPORT ON DEMAND FORECASTS | 19b: Aircraft Runway Movements</v>
      </c>
      <c r="N9927" s="10" t="str">
        <f t="shared" si="157"/>
        <v>SCHEDULE 19: REPORT ON DEMAND FORECASTS | 19b: Aircraft Runway Movements | Movements during
busy period (total
number of aircraft):During the runway busy hour:</v>
      </c>
    </row>
    <row r="9928" spans="1:14" hidden="1">
      <c r="A9928" t="s">
        <v>2</v>
      </c>
      <c r="B9928">
        <v>2012</v>
      </c>
      <c r="C9928" t="s">
        <v>6</v>
      </c>
      <c r="D9928" t="s">
        <v>10</v>
      </c>
      <c r="E9928" t="s">
        <v>81</v>
      </c>
      <c r="F9928" t="s">
        <v>81</v>
      </c>
      <c r="G9928">
        <v>37</v>
      </c>
      <c r="H9928" t="s">
        <v>31</v>
      </c>
      <c r="I9928">
        <v>2017</v>
      </c>
      <c r="J9928" t="s">
        <v>91</v>
      </c>
      <c r="K9928" t="s">
        <v>4010</v>
      </c>
      <c r="L9928">
        <v>25</v>
      </c>
      <c r="M9928" s="10" t="str">
        <f>Data[[#This Row],[schedule]]&amp;" | "&amp;Data[[#This Row],[section]]</f>
        <v>SCHEDULE 19: REPORT ON DEMAND FORECASTS | 19b: Aircraft Runway Movements</v>
      </c>
      <c r="N9928" s="10" t="str">
        <f t="shared" si="157"/>
        <v>SCHEDULE 19: REPORT ON DEMAND FORECASTS | 19b: Aircraft Runway Movements | Movements during
busy period (total
number of aircraft):During the runway busy hour:</v>
      </c>
    </row>
    <row r="9929" spans="1:14" hidden="1">
      <c r="A9929" t="s">
        <v>2</v>
      </c>
      <c r="B9929">
        <v>2012</v>
      </c>
      <c r="C9929" t="s">
        <v>6</v>
      </c>
      <c r="D9929" t="s">
        <v>10</v>
      </c>
      <c r="E9929" t="s">
        <v>81</v>
      </c>
      <c r="F9929" t="s">
        <v>81</v>
      </c>
      <c r="G9929">
        <v>37</v>
      </c>
      <c r="H9929" t="s">
        <v>31</v>
      </c>
      <c r="I9929">
        <v>2018</v>
      </c>
      <c r="J9929" t="s">
        <v>91</v>
      </c>
      <c r="K9929" t="s">
        <v>4010</v>
      </c>
      <c r="L9929">
        <v>25</v>
      </c>
      <c r="M9929" s="10" t="str">
        <f>Data[[#This Row],[schedule]]&amp;" | "&amp;Data[[#This Row],[section]]</f>
        <v>SCHEDULE 19: REPORT ON DEMAND FORECASTS | 19b: Aircraft Runway Movements</v>
      </c>
      <c r="N9929" s="10" t="str">
        <f t="shared" si="157"/>
        <v>SCHEDULE 19: REPORT ON DEMAND FORECASTS | 19b: Aircraft Runway Movements | Movements during
busy period (total
number of aircraft):During the runway busy hour:</v>
      </c>
    </row>
    <row r="9930" spans="1:14" hidden="1">
      <c r="A9930" t="s">
        <v>2</v>
      </c>
      <c r="B9930">
        <v>2012</v>
      </c>
      <c r="C9930" t="s">
        <v>6</v>
      </c>
      <c r="D9930" t="s">
        <v>10</v>
      </c>
      <c r="E9930" t="s">
        <v>81</v>
      </c>
      <c r="F9930" t="s">
        <v>81</v>
      </c>
      <c r="G9930">
        <v>37</v>
      </c>
      <c r="H9930" t="s">
        <v>31</v>
      </c>
      <c r="I9930">
        <v>2019</v>
      </c>
      <c r="J9930" t="s">
        <v>91</v>
      </c>
      <c r="K9930" t="s">
        <v>4010</v>
      </c>
      <c r="L9930">
        <v>25</v>
      </c>
      <c r="M9930" s="10" t="str">
        <f>Data[[#This Row],[schedule]]&amp;" | "&amp;Data[[#This Row],[section]]</f>
        <v>SCHEDULE 19: REPORT ON DEMAND FORECASTS | 19b: Aircraft Runway Movements</v>
      </c>
      <c r="N9930" s="10" t="str">
        <f t="shared" si="157"/>
        <v>SCHEDULE 19: REPORT ON DEMAND FORECASTS | 19b: Aircraft Runway Movements | Movements during
busy period (total
number of aircraft):During the runway busy hour:</v>
      </c>
    </row>
    <row r="9931" spans="1:14" hidden="1">
      <c r="A9931" t="s">
        <v>2</v>
      </c>
      <c r="B9931">
        <v>2012</v>
      </c>
      <c r="C9931" t="s">
        <v>6</v>
      </c>
      <c r="D9931" t="s">
        <v>10</v>
      </c>
      <c r="E9931" t="s">
        <v>81</v>
      </c>
      <c r="F9931" t="s">
        <v>81</v>
      </c>
      <c r="G9931">
        <v>37</v>
      </c>
      <c r="H9931" t="s">
        <v>31</v>
      </c>
      <c r="I9931">
        <v>2020</v>
      </c>
      <c r="J9931" t="s">
        <v>91</v>
      </c>
      <c r="K9931" t="s">
        <v>4010</v>
      </c>
      <c r="L9931">
        <v>25</v>
      </c>
      <c r="M9931" s="10" t="str">
        <f>Data[[#This Row],[schedule]]&amp;" | "&amp;Data[[#This Row],[section]]</f>
        <v>SCHEDULE 19: REPORT ON DEMAND FORECASTS | 19b: Aircraft Runway Movements</v>
      </c>
      <c r="N9931" s="10" t="str">
        <f t="shared" si="157"/>
        <v>SCHEDULE 19: REPORT ON DEMAND FORECASTS | 19b: Aircraft Runway Movements | Movements during
busy period (total
number of aircraft):During the runway busy hour:</v>
      </c>
    </row>
    <row r="9932" spans="1:14" hidden="1">
      <c r="A9932" t="s">
        <v>2</v>
      </c>
      <c r="B9932">
        <v>2012</v>
      </c>
      <c r="C9932" t="s">
        <v>6</v>
      </c>
      <c r="D9932" t="s">
        <v>10</v>
      </c>
      <c r="E9932" t="s">
        <v>81</v>
      </c>
      <c r="F9932" t="s">
        <v>81</v>
      </c>
      <c r="G9932">
        <v>37</v>
      </c>
      <c r="H9932" t="s">
        <v>31</v>
      </c>
      <c r="I9932">
        <v>2021</v>
      </c>
      <c r="J9932" t="s">
        <v>91</v>
      </c>
      <c r="K9932" t="s">
        <v>4010</v>
      </c>
      <c r="L9932">
        <v>25</v>
      </c>
      <c r="M9932" s="10" t="str">
        <f>Data[[#This Row],[schedule]]&amp;" | "&amp;Data[[#This Row],[section]]</f>
        <v>SCHEDULE 19: REPORT ON DEMAND FORECASTS | 19b: Aircraft Runway Movements</v>
      </c>
      <c r="N9932" s="10" t="str">
        <f t="shared" si="157"/>
        <v>SCHEDULE 19: REPORT ON DEMAND FORECASTS | 19b: Aircraft Runway Movements | Movements during
busy period (total
number of aircraft):During the runway busy hour:</v>
      </c>
    </row>
    <row r="9933" spans="1:14" hidden="1">
      <c r="A9933" t="s">
        <v>2</v>
      </c>
      <c r="B9933">
        <v>2012</v>
      </c>
      <c r="C9933" t="s">
        <v>6</v>
      </c>
      <c r="D9933" t="s">
        <v>10</v>
      </c>
      <c r="E9933" t="s">
        <v>81</v>
      </c>
      <c r="F9933" t="s">
        <v>81</v>
      </c>
      <c r="G9933">
        <v>37</v>
      </c>
      <c r="H9933" t="s">
        <v>31</v>
      </c>
      <c r="I9933">
        <v>2022</v>
      </c>
      <c r="J9933" t="s">
        <v>91</v>
      </c>
      <c r="K9933" t="s">
        <v>4010</v>
      </c>
      <c r="L9933">
        <v>25</v>
      </c>
      <c r="M9933" s="10" t="str">
        <f>Data[[#This Row],[schedule]]&amp;" | "&amp;Data[[#This Row],[section]]</f>
        <v>SCHEDULE 19: REPORT ON DEMAND FORECASTS | 19b: Aircraft Runway Movements</v>
      </c>
      <c r="N9933" s="10" t="str">
        <f t="shared" si="157"/>
        <v>SCHEDULE 19: REPORT ON DEMAND FORECASTS | 19b: Aircraft Runway Movements | Movements during
busy period (total
number of aircraft):During the runway busy hour:</v>
      </c>
    </row>
    <row r="9934" spans="1:14" hidden="1">
      <c r="A9934" t="s">
        <v>2</v>
      </c>
      <c r="B9934">
        <v>2012</v>
      </c>
      <c r="C9934" t="s">
        <v>6</v>
      </c>
      <c r="D9934" t="s">
        <v>10</v>
      </c>
      <c r="E9934" t="s">
        <v>81</v>
      </c>
      <c r="F9934" t="s">
        <v>81</v>
      </c>
      <c r="G9934">
        <v>38</v>
      </c>
      <c r="H9934" t="s">
        <v>32</v>
      </c>
      <c r="I9934">
        <v>2013</v>
      </c>
      <c r="J9934" t="s">
        <v>91</v>
      </c>
      <c r="K9934" t="s">
        <v>4011</v>
      </c>
      <c r="L9934">
        <v>228</v>
      </c>
      <c r="M9934" s="10" t="str">
        <f>Data[[#This Row],[schedule]]&amp;" | "&amp;Data[[#This Row],[section]]</f>
        <v>SCHEDULE 19: REPORT ON DEMAND FORECASTS | 19b: Aircraft Runway Movements</v>
      </c>
      <c r="N9934" s="10" t="str">
        <f t="shared" si="157"/>
        <v>SCHEDULE 19: REPORT ON DEMAND FORECASTS | 19b: Aircraft Runway Movements | Movements during
busy period (total
number of aircraft):During the runway busy day:</v>
      </c>
    </row>
    <row r="9935" spans="1:14" hidden="1">
      <c r="A9935" t="s">
        <v>2</v>
      </c>
      <c r="B9935">
        <v>2012</v>
      </c>
      <c r="C9935" t="s">
        <v>6</v>
      </c>
      <c r="D9935" t="s">
        <v>10</v>
      </c>
      <c r="E9935" t="s">
        <v>81</v>
      </c>
      <c r="F9935" t="s">
        <v>81</v>
      </c>
      <c r="G9935">
        <v>38</v>
      </c>
      <c r="H9935" t="s">
        <v>32</v>
      </c>
      <c r="I9935">
        <v>2014</v>
      </c>
      <c r="J9935" t="s">
        <v>91</v>
      </c>
      <c r="K9935" t="s">
        <v>4012</v>
      </c>
      <c r="L9935">
        <v>233</v>
      </c>
      <c r="M9935" s="10" t="str">
        <f>Data[[#This Row],[schedule]]&amp;" | "&amp;Data[[#This Row],[section]]</f>
        <v>SCHEDULE 19: REPORT ON DEMAND FORECASTS | 19b: Aircraft Runway Movements</v>
      </c>
      <c r="N9935" s="10" t="str">
        <f t="shared" si="157"/>
        <v>SCHEDULE 19: REPORT ON DEMAND FORECASTS | 19b: Aircraft Runway Movements | Movements during
busy period (total
number of aircraft):During the runway busy day:</v>
      </c>
    </row>
    <row r="9936" spans="1:14" hidden="1">
      <c r="A9936" t="s">
        <v>2</v>
      </c>
      <c r="B9936">
        <v>2012</v>
      </c>
      <c r="C9936" t="s">
        <v>6</v>
      </c>
      <c r="D9936" t="s">
        <v>10</v>
      </c>
      <c r="E9936" t="s">
        <v>81</v>
      </c>
      <c r="F9936" t="s">
        <v>81</v>
      </c>
      <c r="G9936">
        <v>38</v>
      </c>
      <c r="H9936" t="s">
        <v>32</v>
      </c>
      <c r="I9936">
        <v>2015</v>
      </c>
      <c r="J9936" t="s">
        <v>91</v>
      </c>
      <c r="K9936" t="s">
        <v>4013</v>
      </c>
      <c r="L9936">
        <v>235</v>
      </c>
      <c r="M9936" s="10" t="str">
        <f>Data[[#This Row],[schedule]]&amp;" | "&amp;Data[[#This Row],[section]]</f>
        <v>SCHEDULE 19: REPORT ON DEMAND FORECASTS | 19b: Aircraft Runway Movements</v>
      </c>
      <c r="N9936" s="10" t="str">
        <f t="shared" si="157"/>
        <v>SCHEDULE 19: REPORT ON DEMAND FORECASTS | 19b: Aircraft Runway Movements | Movements during
busy period (total
number of aircraft):During the runway busy day:</v>
      </c>
    </row>
    <row r="9937" spans="1:14" hidden="1">
      <c r="A9937" t="s">
        <v>2</v>
      </c>
      <c r="B9937">
        <v>2012</v>
      </c>
      <c r="C9937" t="s">
        <v>6</v>
      </c>
      <c r="D9937" t="s">
        <v>10</v>
      </c>
      <c r="E9937" t="s">
        <v>81</v>
      </c>
      <c r="F9937" t="s">
        <v>81</v>
      </c>
      <c r="G9937">
        <v>38</v>
      </c>
      <c r="H9937" t="s">
        <v>32</v>
      </c>
      <c r="I9937">
        <v>2016</v>
      </c>
      <c r="J9937" t="s">
        <v>91</v>
      </c>
      <c r="K9937" t="s">
        <v>4014</v>
      </c>
      <c r="L9937">
        <v>237</v>
      </c>
      <c r="M9937" s="10" t="str">
        <f>Data[[#This Row],[schedule]]&amp;" | "&amp;Data[[#This Row],[section]]</f>
        <v>SCHEDULE 19: REPORT ON DEMAND FORECASTS | 19b: Aircraft Runway Movements</v>
      </c>
      <c r="N9937" s="10" t="str">
        <f t="shared" si="157"/>
        <v>SCHEDULE 19: REPORT ON DEMAND FORECASTS | 19b: Aircraft Runway Movements | Movements during
busy period (total
number of aircraft):During the runway busy day:</v>
      </c>
    </row>
    <row r="9938" spans="1:14" hidden="1">
      <c r="A9938" t="s">
        <v>2</v>
      </c>
      <c r="B9938">
        <v>2012</v>
      </c>
      <c r="C9938" t="s">
        <v>6</v>
      </c>
      <c r="D9938" t="s">
        <v>10</v>
      </c>
      <c r="E9938" t="s">
        <v>81</v>
      </c>
      <c r="F9938" t="s">
        <v>81</v>
      </c>
      <c r="G9938">
        <v>38</v>
      </c>
      <c r="H9938" t="s">
        <v>32</v>
      </c>
      <c r="I9938">
        <v>2017</v>
      </c>
      <c r="J9938" t="s">
        <v>91</v>
      </c>
      <c r="K9938" t="s">
        <v>4015</v>
      </c>
      <c r="L9938">
        <v>239</v>
      </c>
      <c r="M9938" s="10" t="str">
        <f>Data[[#This Row],[schedule]]&amp;" | "&amp;Data[[#This Row],[section]]</f>
        <v>SCHEDULE 19: REPORT ON DEMAND FORECASTS | 19b: Aircraft Runway Movements</v>
      </c>
      <c r="N9938" s="10" t="str">
        <f t="shared" si="157"/>
        <v>SCHEDULE 19: REPORT ON DEMAND FORECASTS | 19b: Aircraft Runway Movements | Movements during
busy period (total
number of aircraft):During the runway busy day:</v>
      </c>
    </row>
    <row r="9939" spans="1:14" hidden="1">
      <c r="A9939" t="s">
        <v>2</v>
      </c>
      <c r="B9939">
        <v>2012</v>
      </c>
      <c r="C9939" t="s">
        <v>6</v>
      </c>
      <c r="D9939" t="s">
        <v>10</v>
      </c>
      <c r="E9939" t="s">
        <v>81</v>
      </c>
      <c r="F9939" t="s">
        <v>81</v>
      </c>
      <c r="G9939">
        <v>38</v>
      </c>
      <c r="H9939" t="s">
        <v>32</v>
      </c>
      <c r="I9939">
        <v>2018</v>
      </c>
      <c r="J9939" t="s">
        <v>91</v>
      </c>
      <c r="K9939" t="s">
        <v>4016</v>
      </c>
      <c r="L9939">
        <v>241</v>
      </c>
      <c r="M9939" s="10" t="str">
        <f>Data[[#This Row],[schedule]]&amp;" | "&amp;Data[[#This Row],[section]]</f>
        <v>SCHEDULE 19: REPORT ON DEMAND FORECASTS | 19b: Aircraft Runway Movements</v>
      </c>
      <c r="N9939" s="10" t="str">
        <f t="shared" si="157"/>
        <v>SCHEDULE 19: REPORT ON DEMAND FORECASTS | 19b: Aircraft Runway Movements | Movements during
busy period (total
number of aircraft):During the runway busy day:</v>
      </c>
    </row>
    <row r="9940" spans="1:14" hidden="1">
      <c r="A9940" t="s">
        <v>2</v>
      </c>
      <c r="B9940">
        <v>2012</v>
      </c>
      <c r="C9940" t="s">
        <v>6</v>
      </c>
      <c r="D9940" t="s">
        <v>10</v>
      </c>
      <c r="E9940" t="s">
        <v>81</v>
      </c>
      <c r="F9940" t="s">
        <v>81</v>
      </c>
      <c r="G9940">
        <v>38</v>
      </c>
      <c r="H9940" t="s">
        <v>32</v>
      </c>
      <c r="I9940">
        <v>2019</v>
      </c>
      <c r="J9940" t="s">
        <v>91</v>
      </c>
      <c r="K9940" t="s">
        <v>4017</v>
      </c>
      <c r="L9940">
        <v>243</v>
      </c>
      <c r="M9940" s="10" t="str">
        <f>Data[[#This Row],[schedule]]&amp;" | "&amp;Data[[#This Row],[section]]</f>
        <v>SCHEDULE 19: REPORT ON DEMAND FORECASTS | 19b: Aircraft Runway Movements</v>
      </c>
      <c r="N9940" s="10" t="str">
        <f t="shared" si="157"/>
        <v>SCHEDULE 19: REPORT ON DEMAND FORECASTS | 19b: Aircraft Runway Movements | Movements during
busy period (total
number of aircraft):During the runway busy day:</v>
      </c>
    </row>
    <row r="9941" spans="1:14" hidden="1">
      <c r="A9941" t="s">
        <v>2</v>
      </c>
      <c r="B9941">
        <v>2012</v>
      </c>
      <c r="C9941" t="s">
        <v>6</v>
      </c>
      <c r="D9941" t="s">
        <v>10</v>
      </c>
      <c r="E9941" t="s">
        <v>81</v>
      </c>
      <c r="F9941" t="s">
        <v>81</v>
      </c>
      <c r="G9941">
        <v>38</v>
      </c>
      <c r="H9941" t="s">
        <v>32</v>
      </c>
      <c r="I9941">
        <v>2020</v>
      </c>
      <c r="J9941" t="s">
        <v>91</v>
      </c>
      <c r="K9941" t="s">
        <v>4018</v>
      </c>
      <c r="L9941">
        <v>246</v>
      </c>
      <c r="M9941" s="10" t="str">
        <f>Data[[#This Row],[schedule]]&amp;" | "&amp;Data[[#This Row],[section]]</f>
        <v>SCHEDULE 19: REPORT ON DEMAND FORECASTS | 19b: Aircraft Runway Movements</v>
      </c>
      <c r="N9941" s="10" t="str">
        <f t="shared" ref="N9941:N10004" si="158">SUBSTITUTE(SUBSTITUTE(SUBSTITUTE(C9941&amp;" | "&amp;D9941&amp;" | "&amp;E9941&amp;" | "&amp;F9941&amp;" | "&amp;H9941," |  |  | "," | ")," |  |  | "," | ")," |  | "," | ")</f>
        <v>SCHEDULE 19: REPORT ON DEMAND FORECASTS | 19b: Aircraft Runway Movements | Movements during
busy period (total
number of aircraft):During the runway busy day:</v>
      </c>
    </row>
    <row r="9942" spans="1:14" hidden="1">
      <c r="A9942" t="s">
        <v>2</v>
      </c>
      <c r="B9942">
        <v>2012</v>
      </c>
      <c r="C9942" t="s">
        <v>6</v>
      </c>
      <c r="D9942" t="s">
        <v>10</v>
      </c>
      <c r="E9942" t="s">
        <v>81</v>
      </c>
      <c r="F9942" t="s">
        <v>81</v>
      </c>
      <c r="G9942">
        <v>38</v>
      </c>
      <c r="H9942" t="s">
        <v>32</v>
      </c>
      <c r="I9942">
        <v>2021</v>
      </c>
      <c r="J9942" t="s">
        <v>91</v>
      </c>
      <c r="K9942" t="s">
        <v>4019</v>
      </c>
      <c r="L9942">
        <v>248</v>
      </c>
      <c r="M9942" s="10" t="str">
        <f>Data[[#This Row],[schedule]]&amp;" | "&amp;Data[[#This Row],[section]]</f>
        <v>SCHEDULE 19: REPORT ON DEMAND FORECASTS | 19b: Aircraft Runway Movements</v>
      </c>
      <c r="N9942" s="10" t="str">
        <f t="shared" si="158"/>
        <v>SCHEDULE 19: REPORT ON DEMAND FORECASTS | 19b: Aircraft Runway Movements | Movements during
busy period (total
number of aircraft):During the runway busy day:</v>
      </c>
    </row>
    <row r="9943" spans="1:14" hidden="1">
      <c r="A9943" t="s">
        <v>2</v>
      </c>
      <c r="B9943">
        <v>2012</v>
      </c>
      <c r="C9943" t="s">
        <v>6</v>
      </c>
      <c r="D9943" t="s">
        <v>10</v>
      </c>
      <c r="E9943" t="s">
        <v>81</v>
      </c>
      <c r="F9943" t="s">
        <v>81</v>
      </c>
      <c r="G9943">
        <v>38</v>
      </c>
      <c r="H9943" t="s">
        <v>32</v>
      </c>
      <c r="I9943">
        <v>2022</v>
      </c>
      <c r="J9943" t="s">
        <v>91</v>
      </c>
      <c r="K9943" t="s">
        <v>4020</v>
      </c>
      <c r="L9943">
        <v>250</v>
      </c>
      <c r="M9943" s="10" t="str">
        <f>Data[[#This Row],[schedule]]&amp;" | "&amp;Data[[#This Row],[section]]</f>
        <v>SCHEDULE 19: REPORT ON DEMAND FORECASTS | 19b: Aircraft Runway Movements</v>
      </c>
      <c r="N9943" s="10" t="str">
        <f t="shared" si="158"/>
        <v>SCHEDULE 19: REPORT ON DEMAND FORECASTS | 19b: Aircraft Runway Movements | Movements during
busy period (total
number of aircraft):During the runway busy day:</v>
      </c>
    </row>
    <row r="9944" spans="1:14" hidden="1">
      <c r="A9944" t="s">
        <v>2</v>
      </c>
      <c r="B9944">
        <v>2012</v>
      </c>
      <c r="C9944" t="s">
        <v>6</v>
      </c>
      <c r="D9944" t="s">
        <v>10</v>
      </c>
      <c r="E9944" t="s">
        <v>81</v>
      </c>
      <c r="F9944" t="s">
        <v>81</v>
      </c>
      <c r="G9944">
        <v>40</v>
      </c>
      <c r="H9944" t="s">
        <v>33</v>
      </c>
      <c r="I9944">
        <v>2013</v>
      </c>
      <c r="J9944" t="s">
        <v>91</v>
      </c>
      <c r="K9944" t="s">
        <v>4021</v>
      </c>
      <c r="L9944">
        <v>17284</v>
      </c>
      <c r="M9944" s="10" t="str">
        <f>Data[[#This Row],[schedule]]&amp;" | "&amp;Data[[#This Row],[section]]</f>
        <v>SCHEDULE 19: REPORT ON DEMAND FORECASTS | 19b: Aircraft Runway Movements</v>
      </c>
      <c r="N9944" s="10" t="str">
        <f t="shared" si="158"/>
        <v>SCHEDULE 19: REPORT ON DEMAND FORECASTS | 19b: Aircraft Runway Movements | Landings during year (total number of
aircraft):Aircraft 30 tonnes MCTOW or more:</v>
      </c>
    </row>
    <row r="9945" spans="1:14" hidden="1">
      <c r="A9945" t="s">
        <v>2</v>
      </c>
      <c r="B9945">
        <v>2012</v>
      </c>
      <c r="C9945" t="s">
        <v>6</v>
      </c>
      <c r="D9945" t="s">
        <v>10</v>
      </c>
      <c r="E9945" t="s">
        <v>81</v>
      </c>
      <c r="F9945" t="s">
        <v>81</v>
      </c>
      <c r="G9945">
        <v>40</v>
      </c>
      <c r="H9945" t="s">
        <v>33</v>
      </c>
      <c r="I9945">
        <v>2014</v>
      </c>
      <c r="J9945" t="s">
        <v>91</v>
      </c>
      <c r="K9945" t="s">
        <v>4022</v>
      </c>
      <c r="L9945">
        <v>16990</v>
      </c>
      <c r="M9945" s="10" t="str">
        <f>Data[[#This Row],[schedule]]&amp;" | "&amp;Data[[#This Row],[section]]</f>
        <v>SCHEDULE 19: REPORT ON DEMAND FORECASTS | 19b: Aircraft Runway Movements</v>
      </c>
      <c r="N9945" s="10" t="str">
        <f t="shared" si="158"/>
        <v>SCHEDULE 19: REPORT ON DEMAND FORECASTS | 19b: Aircraft Runway Movements | Landings during year (total number of
aircraft):Aircraft 30 tonnes MCTOW or more:</v>
      </c>
    </row>
    <row r="9946" spans="1:14" hidden="1">
      <c r="A9946" t="s">
        <v>2</v>
      </c>
      <c r="B9946">
        <v>2012</v>
      </c>
      <c r="C9946" t="s">
        <v>6</v>
      </c>
      <c r="D9946" t="s">
        <v>10</v>
      </c>
      <c r="E9946" t="s">
        <v>81</v>
      </c>
      <c r="F9946" t="s">
        <v>81</v>
      </c>
      <c r="G9946">
        <v>40</v>
      </c>
      <c r="H9946" t="s">
        <v>33</v>
      </c>
      <c r="I9946">
        <v>2015</v>
      </c>
      <c r="J9946" t="s">
        <v>91</v>
      </c>
      <c r="K9946" t="s">
        <v>4023</v>
      </c>
      <c r="L9946">
        <v>17289</v>
      </c>
      <c r="M9946" s="10" t="str">
        <f>Data[[#This Row],[schedule]]&amp;" | "&amp;Data[[#This Row],[section]]</f>
        <v>SCHEDULE 19: REPORT ON DEMAND FORECASTS | 19b: Aircraft Runway Movements</v>
      </c>
      <c r="N9946" s="10" t="str">
        <f t="shared" si="158"/>
        <v>SCHEDULE 19: REPORT ON DEMAND FORECASTS | 19b: Aircraft Runway Movements | Landings during year (total number of
aircraft):Aircraft 30 tonnes MCTOW or more:</v>
      </c>
    </row>
    <row r="9947" spans="1:14" hidden="1">
      <c r="A9947" t="s">
        <v>2</v>
      </c>
      <c r="B9947">
        <v>2012</v>
      </c>
      <c r="C9947" t="s">
        <v>6</v>
      </c>
      <c r="D9947" t="s">
        <v>10</v>
      </c>
      <c r="E9947" t="s">
        <v>81</v>
      </c>
      <c r="F9947" t="s">
        <v>81</v>
      </c>
      <c r="G9947">
        <v>40</v>
      </c>
      <c r="H9947" t="s">
        <v>33</v>
      </c>
      <c r="I9947">
        <v>2016</v>
      </c>
      <c r="J9947" t="s">
        <v>91</v>
      </c>
      <c r="K9947" t="s">
        <v>4024</v>
      </c>
      <c r="L9947">
        <v>17535</v>
      </c>
      <c r="M9947" s="10" t="str">
        <f>Data[[#This Row],[schedule]]&amp;" | "&amp;Data[[#This Row],[section]]</f>
        <v>SCHEDULE 19: REPORT ON DEMAND FORECASTS | 19b: Aircraft Runway Movements</v>
      </c>
      <c r="N9947" s="10" t="str">
        <f t="shared" si="158"/>
        <v>SCHEDULE 19: REPORT ON DEMAND FORECASTS | 19b: Aircraft Runway Movements | Landings during year (total number of
aircraft):Aircraft 30 tonnes MCTOW or more:</v>
      </c>
    </row>
    <row r="9948" spans="1:14" hidden="1">
      <c r="A9948" t="s">
        <v>2</v>
      </c>
      <c r="B9948">
        <v>2012</v>
      </c>
      <c r="C9948" t="s">
        <v>6</v>
      </c>
      <c r="D9948" t="s">
        <v>10</v>
      </c>
      <c r="E9948" t="s">
        <v>81</v>
      </c>
      <c r="F9948" t="s">
        <v>81</v>
      </c>
      <c r="G9948">
        <v>40</v>
      </c>
      <c r="H9948" t="s">
        <v>33</v>
      </c>
      <c r="I9948">
        <v>2017</v>
      </c>
      <c r="J9948" t="s">
        <v>91</v>
      </c>
      <c r="K9948" t="s">
        <v>4025</v>
      </c>
      <c r="L9948">
        <v>17705</v>
      </c>
      <c r="M9948" s="10" t="str">
        <f>Data[[#This Row],[schedule]]&amp;" | "&amp;Data[[#This Row],[section]]</f>
        <v>SCHEDULE 19: REPORT ON DEMAND FORECASTS | 19b: Aircraft Runway Movements</v>
      </c>
      <c r="N9948" s="10" t="str">
        <f t="shared" si="158"/>
        <v>SCHEDULE 19: REPORT ON DEMAND FORECASTS | 19b: Aircraft Runway Movements | Landings during year (total number of
aircraft):Aircraft 30 tonnes MCTOW or more:</v>
      </c>
    </row>
    <row r="9949" spans="1:14" hidden="1">
      <c r="A9949" t="s">
        <v>2</v>
      </c>
      <c r="B9949">
        <v>2012</v>
      </c>
      <c r="C9949" t="s">
        <v>6</v>
      </c>
      <c r="D9949" t="s">
        <v>10</v>
      </c>
      <c r="E9949" t="s">
        <v>81</v>
      </c>
      <c r="F9949" t="s">
        <v>81</v>
      </c>
      <c r="G9949">
        <v>40</v>
      </c>
      <c r="H9949" t="s">
        <v>33</v>
      </c>
      <c r="I9949">
        <v>2018</v>
      </c>
      <c r="J9949" t="s">
        <v>91</v>
      </c>
      <c r="K9949" t="s">
        <v>4026</v>
      </c>
      <c r="L9949">
        <v>17848</v>
      </c>
      <c r="M9949" s="10" t="str">
        <f>Data[[#This Row],[schedule]]&amp;" | "&amp;Data[[#This Row],[section]]</f>
        <v>SCHEDULE 19: REPORT ON DEMAND FORECASTS | 19b: Aircraft Runway Movements</v>
      </c>
      <c r="N9949" s="10" t="str">
        <f t="shared" si="158"/>
        <v>SCHEDULE 19: REPORT ON DEMAND FORECASTS | 19b: Aircraft Runway Movements | Landings during year (total number of
aircraft):Aircraft 30 tonnes MCTOW or more:</v>
      </c>
    </row>
    <row r="9950" spans="1:14" hidden="1">
      <c r="A9950" t="s">
        <v>2</v>
      </c>
      <c r="B9950">
        <v>2012</v>
      </c>
      <c r="C9950" t="s">
        <v>6</v>
      </c>
      <c r="D9950" t="s">
        <v>10</v>
      </c>
      <c r="E9950" t="s">
        <v>81</v>
      </c>
      <c r="F9950" t="s">
        <v>81</v>
      </c>
      <c r="G9950">
        <v>40</v>
      </c>
      <c r="H9950" t="s">
        <v>33</v>
      </c>
      <c r="I9950">
        <v>2019</v>
      </c>
      <c r="J9950" t="s">
        <v>91</v>
      </c>
      <c r="K9950" t="s">
        <v>4027</v>
      </c>
      <c r="L9950">
        <v>17924</v>
      </c>
      <c r="M9950" s="10" t="str">
        <f>Data[[#This Row],[schedule]]&amp;" | "&amp;Data[[#This Row],[section]]</f>
        <v>SCHEDULE 19: REPORT ON DEMAND FORECASTS | 19b: Aircraft Runway Movements</v>
      </c>
      <c r="N9950" s="10" t="str">
        <f t="shared" si="158"/>
        <v>SCHEDULE 19: REPORT ON DEMAND FORECASTS | 19b: Aircraft Runway Movements | Landings during year (total number of
aircraft):Aircraft 30 tonnes MCTOW or more:</v>
      </c>
    </row>
    <row r="9951" spans="1:14" hidden="1">
      <c r="A9951" t="s">
        <v>2</v>
      </c>
      <c r="B9951">
        <v>2012</v>
      </c>
      <c r="C9951" t="s">
        <v>6</v>
      </c>
      <c r="D9951" t="s">
        <v>10</v>
      </c>
      <c r="E9951" t="s">
        <v>81</v>
      </c>
      <c r="F9951" t="s">
        <v>81</v>
      </c>
      <c r="G9951">
        <v>40</v>
      </c>
      <c r="H9951" t="s">
        <v>33</v>
      </c>
      <c r="I9951">
        <v>2020</v>
      </c>
      <c r="J9951" t="s">
        <v>91</v>
      </c>
      <c r="K9951" t="s">
        <v>4028</v>
      </c>
      <c r="L9951">
        <v>18200</v>
      </c>
      <c r="M9951" s="10" t="str">
        <f>Data[[#This Row],[schedule]]&amp;" | "&amp;Data[[#This Row],[section]]</f>
        <v>SCHEDULE 19: REPORT ON DEMAND FORECASTS | 19b: Aircraft Runway Movements</v>
      </c>
      <c r="N9951" s="10" t="str">
        <f t="shared" si="158"/>
        <v>SCHEDULE 19: REPORT ON DEMAND FORECASTS | 19b: Aircraft Runway Movements | Landings during year (total number of
aircraft):Aircraft 30 tonnes MCTOW or more:</v>
      </c>
    </row>
    <row r="9952" spans="1:14" hidden="1">
      <c r="A9952" t="s">
        <v>2</v>
      </c>
      <c r="B9952">
        <v>2012</v>
      </c>
      <c r="C9952" t="s">
        <v>6</v>
      </c>
      <c r="D9952" t="s">
        <v>10</v>
      </c>
      <c r="E9952" t="s">
        <v>81</v>
      </c>
      <c r="F9952" t="s">
        <v>81</v>
      </c>
      <c r="G9952">
        <v>40</v>
      </c>
      <c r="H9952" t="s">
        <v>33</v>
      </c>
      <c r="I9952">
        <v>2021</v>
      </c>
      <c r="J9952" t="s">
        <v>91</v>
      </c>
      <c r="K9952" t="s">
        <v>4029</v>
      </c>
      <c r="L9952">
        <v>18394</v>
      </c>
      <c r="M9952" s="10" t="str">
        <f>Data[[#This Row],[schedule]]&amp;" | "&amp;Data[[#This Row],[section]]</f>
        <v>SCHEDULE 19: REPORT ON DEMAND FORECASTS | 19b: Aircraft Runway Movements</v>
      </c>
      <c r="N9952" s="10" t="str">
        <f t="shared" si="158"/>
        <v>SCHEDULE 19: REPORT ON DEMAND FORECASTS | 19b: Aircraft Runway Movements | Landings during year (total number of
aircraft):Aircraft 30 tonnes MCTOW or more:</v>
      </c>
    </row>
    <row r="9953" spans="1:14" hidden="1">
      <c r="A9953" t="s">
        <v>2</v>
      </c>
      <c r="B9953">
        <v>2012</v>
      </c>
      <c r="C9953" t="s">
        <v>6</v>
      </c>
      <c r="D9953" t="s">
        <v>10</v>
      </c>
      <c r="E9953" t="s">
        <v>81</v>
      </c>
      <c r="F9953" t="s">
        <v>81</v>
      </c>
      <c r="G9953">
        <v>40</v>
      </c>
      <c r="H9953" t="s">
        <v>33</v>
      </c>
      <c r="I9953">
        <v>2022</v>
      </c>
      <c r="J9953" t="s">
        <v>91</v>
      </c>
      <c r="K9953" t="s">
        <v>4030</v>
      </c>
      <c r="L9953">
        <v>18860</v>
      </c>
      <c r="M9953" s="10" t="str">
        <f>Data[[#This Row],[schedule]]&amp;" | "&amp;Data[[#This Row],[section]]</f>
        <v>SCHEDULE 19: REPORT ON DEMAND FORECASTS | 19b: Aircraft Runway Movements</v>
      </c>
      <c r="N9953" s="10" t="str">
        <f t="shared" si="158"/>
        <v>SCHEDULE 19: REPORT ON DEMAND FORECASTS | 19b: Aircraft Runway Movements | Landings during year (total number of
aircraft):Aircraft 30 tonnes MCTOW or more:</v>
      </c>
    </row>
    <row r="9954" spans="1:14" hidden="1">
      <c r="A9954" t="s">
        <v>2</v>
      </c>
      <c r="B9954">
        <v>2012</v>
      </c>
      <c r="C9954" t="s">
        <v>6</v>
      </c>
      <c r="D9954" t="s">
        <v>10</v>
      </c>
      <c r="E9954" t="s">
        <v>81</v>
      </c>
      <c r="F9954" t="s">
        <v>81</v>
      </c>
      <c r="G9954">
        <v>41</v>
      </c>
      <c r="H9954" t="s">
        <v>34</v>
      </c>
      <c r="I9954">
        <v>2013</v>
      </c>
      <c r="J9954" t="s">
        <v>91</v>
      </c>
      <c r="K9954" t="s">
        <v>4031</v>
      </c>
      <c r="L9954">
        <v>21054</v>
      </c>
      <c r="M9954" s="10" t="str">
        <f>Data[[#This Row],[schedule]]&amp;" | "&amp;Data[[#This Row],[section]]</f>
        <v>SCHEDULE 19: REPORT ON DEMAND FORECASTS | 19b: Aircraft Runway Movements</v>
      </c>
      <c r="N9954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55" spans="1:14" hidden="1">
      <c r="A9955" t="s">
        <v>2</v>
      </c>
      <c r="B9955">
        <v>2012</v>
      </c>
      <c r="C9955" t="s">
        <v>6</v>
      </c>
      <c r="D9955" t="s">
        <v>10</v>
      </c>
      <c r="E9955" t="s">
        <v>81</v>
      </c>
      <c r="F9955" t="s">
        <v>81</v>
      </c>
      <c r="G9955">
        <v>41</v>
      </c>
      <c r="H9955" t="s">
        <v>34</v>
      </c>
      <c r="I9955">
        <v>2014</v>
      </c>
      <c r="J9955" t="s">
        <v>91</v>
      </c>
      <c r="K9955" t="s">
        <v>4032</v>
      </c>
      <c r="L9955">
        <v>22186</v>
      </c>
      <c r="M9955" s="10" t="str">
        <f>Data[[#This Row],[schedule]]&amp;" | "&amp;Data[[#This Row],[section]]</f>
        <v>SCHEDULE 19: REPORT ON DEMAND FORECASTS | 19b: Aircraft Runway Movements</v>
      </c>
      <c r="N9955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56" spans="1:14" hidden="1">
      <c r="A9956" t="s">
        <v>2</v>
      </c>
      <c r="B9956">
        <v>2012</v>
      </c>
      <c r="C9956" t="s">
        <v>6</v>
      </c>
      <c r="D9956" t="s">
        <v>10</v>
      </c>
      <c r="E9956" t="s">
        <v>81</v>
      </c>
      <c r="F9956" t="s">
        <v>81</v>
      </c>
      <c r="G9956">
        <v>41</v>
      </c>
      <c r="H9956" t="s">
        <v>34</v>
      </c>
      <c r="I9956">
        <v>2015</v>
      </c>
      <c r="J9956" t="s">
        <v>91</v>
      </c>
      <c r="K9956" t="s">
        <v>4033</v>
      </c>
      <c r="L9956">
        <v>22211</v>
      </c>
      <c r="M9956" s="10" t="str">
        <f>Data[[#This Row],[schedule]]&amp;" | "&amp;Data[[#This Row],[section]]</f>
        <v>SCHEDULE 19: REPORT ON DEMAND FORECASTS | 19b: Aircraft Runway Movements</v>
      </c>
      <c r="N9956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57" spans="1:14" hidden="1">
      <c r="A9957" t="s">
        <v>2</v>
      </c>
      <c r="B9957">
        <v>2012</v>
      </c>
      <c r="C9957" t="s">
        <v>6</v>
      </c>
      <c r="D9957" t="s">
        <v>10</v>
      </c>
      <c r="E9957" t="s">
        <v>81</v>
      </c>
      <c r="F9957" t="s">
        <v>81</v>
      </c>
      <c r="G9957">
        <v>41</v>
      </c>
      <c r="H9957" t="s">
        <v>34</v>
      </c>
      <c r="I9957">
        <v>2016</v>
      </c>
      <c r="J9957" t="s">
        <v>91</v>
      </c>
      <c r="K9957" t="s">
        <v>4034</v>
      </c>
      <c r="L9957">
        <v>22348</v>
      </c>
      <c r="M9957" s="10" t="str">
        <f>Data[[#This Row],[schedule]]&amp;" | "&amp;Data[[#This Row],[section]]</f>
        <v>SCHEDULE 19: REPORT ON DEMAND FORECASTS | 19b: Aircraft Runway Movements</v>
      </c>
      <c r="N9957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58" spans="1:14" hidden="1">
      <c r="A9958" t="s">
        <v>2</v>
      </c>
      <c r="B9958">
        <v>2012</v>
      </c>
      <c r="C9958" t="s">
        <v>6</v>
      </c>
      <c r="D9958" t="s">
        <v>10</v>
      </c>
      <c r="E9958" t="s">
        <v>81</v>
      </c>
      <c r="F9958" t="s">
        <v>81</v>
      </c>
      <c r="G9958">
        <v>41</v>
      </c>
      <c r="H9958" t="s">
        <v>34</v>
      </c>
      <c r="I9958">
        <v>2017</v>
      </c>
      <c r="J9958" t="s">
        <v>91</v>
      </c>
      <c r="K9958" t="s">
        <v>4035</v>
      </c>
      <c r="L9958">
        <v>22523</v>
      </c>
      <c r="M9958" s="10" t="str">
        <f>Data[[#This Row],[schedule]]&amp;" | "&amp;Data[[#This Row],[section]]</f>
        <v>SCHEDULE 19: REPORT ON DEMAND FORECASTS | 19b: Aircraft Runway Movements</v>
      </c>
      <c r="N9958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59" spans="1:14" hidden="1">
      <c r="A9959" t="s">
        <v>2</v>
      </c>
      <c r="B9959">
        <v>2012</v>
      </c>
      <c r="C9959" t="s">
        <v>6</v>
      </c>
      <c r="D9959" t="s">
        <v>10</v>
      </c>
      <c r="E9959" t="s">
        <v>81</v>
      </c>
      <c r="F9959" t="s">
        <v>81</v>
      </c>
      <c r="G9959">
        <v>41</v>
      </c>
      <c r="H9959" t="s">
        <v>34</v>
      </c>
      <c r="I9959">
        <v>2018</v>
      </c>
      <c r="J9959" t="s">
        <v>91</v>
      </c>
      <c r="K9959" t="s">
        <v>4036</v>
      </c>
      <c r="L9959">
        <v>22666</v>
      </c>
      <c r="M9959" s="10" t="str">
        <f>Data[[#This Row],[schedule]]&amp;" | "&amp;Data[[#This Row],[section]]</f>
        <v>SCHEDULE 19: REPORT ON DEMAND FORECASTS | 19b: Aircraft Runway Movements</v>
      </c>
      <c r="N9959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60" spans="1:14" hidden="1">
      <c r="A9960" t="s">
        <v>2</v>
      </c>
      <c r="B9960">
        <v>2012</v>
      </c>
      <c r="C9960" t="s">
        <v>6</v>
      </c>
      <c r="D9960" t="s">
        <v>10</v>
      </c>
      <c r="E9960" t="s">
        <v>81</v>
      </c>
      <c r="F9960" t="s">
        <v>81</v>
      </c>
      <c r="G9960">
        <v>41</v>
      </c>
      <c r="H9960" t="s">
        <v>34</v>
      </c>
      <c r="I9960">
        <v>2019</v>
      </c>
      <c r="J9960" t="s">
        <v>91</v>
      </c>
      <c r="K9960" t="s">
        <v>4037</v>
      </c>
      <c r="L9960">
        <v>22861</v>
      </c>
      <c r="M9960" s="10" t="str">
        <f>Data[[#This Row],[schedule]]&amp;" | "&amp;Data[[#This Row],[section]]</f>
        <v>SCHEDULE 19: REPORT ON DEMAND FORECASTS | 19b: Aircraft Runway Movements</v>
      </c>
      <c r="N9960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61" spans="1:14" hidden="1">
      <c r="A9961" t="s">
        <v>2</v>
      </c>
      <c r="B9961">
        <v>2012</v>
      </c>
      <c r="C9961" t="s">
        <v>6</v>
      </c>
      <c r="D9961" t="s">
        <v>10</v>
      </c>
      <c r="E9961" t="s">
        <v>81</v>
      </c>
      <c r="F9961" t="s">
        <v>81</v>
      </c>
      <c r="G9961">
        <v>41</v>
      </c>
      <c r="H9961" t="s">
        <v>34</v>
      </c>
      <c r="I9961">
        <v>2020</v>
      </c>
      <c r="J9961" t="s">
        <v>91</v>
      </c>
      <c r="K9961" t="s">
        <v>4038</v>
      </c>
      <c r="L9961">
        <v>23090</v>
      </c>
      <c r="M9961" s="10" t="str">
        <f>Data[[#This Row],[schedule]]&amp;" | "&amp;Data[[#This Row],[section]]</f>
        <v>SCHEDULE 19: REPORT ON DEMAND FORECASTS | 19b: Aircraft Runway Movements</v>
      </c>
      <c r="N9961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62" spans="1:14" hidden="1">
      <c r="A9962" t="s">
        <v>2</v>
      </c>
      <c r="B9962">
        <v>2012</v>
      </c>
      <c r="C9962" t="s">
        <v>6</v>
      </c>
      <c r="D9962" t="s">
        <v>10</v>
      </c>
      <c r="E9962" t="s">
        <v>81</v>
      </c>
      <c r="F9962" t="s">
        <v>81</v>
      </c>
      <c r="G9962">
        <v>41</v>
      </c>
      <c r="H9962" t="s">
        <v>34</v>
      </c>
      <c r="I9962">
        <v>2021</v>
      </c>
      <c r="J9962" t="s">
        <v>91</v>
      </c>
      <c r="K9962" t="s">
        <v>4039</v>
      </c>
      <c r="L9962">
        <v>23199</v>
      </c>
      <c r="M9962" s="10" t="str">
        <f>Data[[#This Row],[schedule]]&amp;" | "&amp;Data[[#This Row],[section]]</f>
        <v>SCHEDULE 19: REPORT ON DEMAND FORECASTS | 19b: Aircraft Runway Movements</v>
      </c>
      <c r="N9962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63" spans="1:14" hidden="1">
      <c r="A9963" t="s">
        <v>2</v>
      </c>
      <c r="B9963">
        <v>2012</v>
      </c>
      <c r="C9963" t="s">
        <v>6</v>
      </c>
      <c r="D9963" t="s">
        <v>10</v>
      </c>
      <c r="E9963" t="s">
        <v>81</v>
      </c>
      <c r="F9963" t="s">
        <v>81</v>
      </c>
      <c r="G9963">
        <v>41</v>
      </c>
      <c r="H9963" t="s">
        <v>34</v>
      </c>
      <c r="I9963">
        <v>2022</v>
      </c>
      <c r="J9963" t="s">
        <v>91</v>
      </c>
      <c r="K9963" t="s">
        <v>4040</v>
      </c>
      <c r="L9963">
        <v>23698</v>
      </c>
      <c r="M9963" s="10" t="str">
        <f>Data[[#This Row],[schedule]]&amp;" | "&amp;Data[[#This Row],[section]]</f>
        <v>SCHEDULE 19: REPORT ON DEMAND FORECASTS | 19b: Aircraft Runway Movements</v>
      </c>
      <c r="N9963" s="10" t="str">
        <f t="shared" si="158"/>
        <v>SCHEDULE 19: REPORT ON DEMAND FORECASTS | 19b: Aircraft Runway Movements | Landings during year (total number of
aircraft):Aircraft 3 tonnes or more but less than 30 tonnes MCTOW:</v>
      </c>
    </row>
    <row r="9964" spans="1:14" hidden="1">
      <c r="A9964" t="s">
        <v>2</v>
      </c>
      <c r="B9964">
        <v>2012</v>
      </c>
      <c r="C9964" t="s">
        <v>6</v>
      </c>
      <c r="D9964" t="s">
        <v>10</v>
      </c>
      <c r="E9964" t="s">
        <v>81</v>
      </c>
      <c r="F9964" t="s">
        <v>81</v>
      </c>
      <c r="G9964">
        <v>42</v>
      </c>
      <c r="H9964" t="s">
        <v>35</v>
      </c>
      <c r="I9964">
        <v>2013</v>
      </c>
      <c r="J9964" t="s">
        <v>91</v>
      </c>
      <c r="K9964" t="s">
        <v>4041</v>
      </c>
      <c r="L9964">
        <v>11573</v>
      </c>
      <c r="M9964" s="10" t="str">
        <f>Data[[#This Row],[schedule]]&amp;" | "&amp;Data[[#This Row],[section]]</f>
        <v>SCHEDULE 19: REPORT ON DEMAND FORECASTS | 19b: Aircraft Runway Movements</v>
      </c>
      <c r="N9964" s="10" t="str">
        <f t="shared" si="158"/>
        <v>SCHEDULE 19: REPORT ON DEMAND FORECASTS | 19b: Aircraft Runway Movements | Landings during year (total number of
aircraft):Aircraft less than 3 tonnes MCTOW:</v>
      </c>
    </row>
    <row r="9965" spans="1:14" hidden="1">
      <c r="A9965" t="s">
        <v>2</v>
      </c>
      <c r="B9965">
        <v>2012</v>
      </c>
      <c r="C9965" t="s">
        <v>6</v>
      </c>
      <c r="D9965" t="s">
        <v>10</v>
      </c>
      <c r="E9965" t="s">
        <v>81</v>
      </c>
      <c r="F9965" t="s">
        <v>81</v>
      </c>
      <c r="G9965">
        <v>42</v>
      </c>
      <c r="H9965" t="s">
        <v>35</v>
      </c>
      <c r="I9965">
        <v>2014</v>
      </c>
      <c r="J9965" t="s">
        <v>91</v>
      </c>
      <c r="K9965" t="s">
        <v>4041</v>
      </c>
      <c r="L9965">
        <v>11573</v>
      </c>
      <c r="M9965" s="10" t="str">
        <f>Data[[#This Row],[schedule]]&amp;" | "&amp;Data[[#This Row],[section]]</f>
        <v>SCHEDULE 19: REPORT ON DEMAND FORECASTS | 19b: Aircraft Runway Movements</v>
      </c>
      <c r="N9965" s="10" t="str">
        <f t="shared" si="158"/>
        <v>SCHEDULE 19: REPORT ON DEMAND FORECASTS | 19b: Aircraft Runway Movements | Landings during year (total number of
aircraft):Aircraft less than 3 tonnes MCTOW:</v>
      </c>
    </row>
    <row r="9966" spans="1:14" hidden="1">
      <c r="A9966" t="s">
        <v>2</v>
      </c>
      <c r="B9966">
        <v>2012</v>
      </c>
      <c r="C9966" t="s">
        <v>6</v>
      </c>
      <c r="D9966" t="s">
        <v>10</v>
      </c>
      <c r="E9966" t="s">
        <v>81</v>
      </c>
      <c r="F9966" t="s">
        <v>81</v>
      </c>
      <c r="G9966">
        <v>42</v>
      </c>
      <c r="H9966" t="s">
        <v>35</v>
      </c>
      <c r="I9966">
        <v>2015</v>
      </c>
      <c r="J9966" t="s">
        <v>91</v>
      </c>
      <c r="K9966" t="s">
        <v>4041</v>
      </c>
      <c r="L9966">
        <v>11573</v>
      </c>
      <c r="M9966" s="10" t="str">
        <f>Data[[#This Row],[schedule]]&amp;" | "&amp;Data[[#This Row],[section]]</f>
        <v>SCHEDULE 19: REPORT ON DEMAND FORECASTS | 19b: Aircraft Runway Movements</v>
      </c>
      <c r="N9966" s="10" t="str">
        <f t="shared" si="158"/>
        <v>SCHEDULE 19: REPORT ON DEMAND FORECASTS | 19b: Aircraft Runway Movements | Landings during year (total number of
aircraft):Aircraft less than 3 tonnes MCTOW:</v>
      </c>
    </row>
    <row r="9967" spans="1:14" hidden="1">
      <c r="A9967" t="s">
        <v>2</v>
      </c>
      <c r="B9967">
        <v>2012</v>
      </c>
      <c r="C9967" t="s">
        <v>6</v>
      </c>
      <c r="D9967" t="s">
        <v>10</v>
      </c>
      <c r="E9967" t="s">
        <v>81</v>
      </c>
      <c r="F9967" t="s">
        <v>81</v>
      </c>
      <c r="G9967">
        <v>42</v>
      </c>
      <c r="H9967" t="s">
        <v>35</v>
      </c>
      <c r="I9967">
        <v>2016</v>
      </c>
      <c r="J9967" t="s">
        <v>91</v>
      </c>
      <c r="K9967" t="s">
        <v>4041</v>
      </c>
      <c r="L9967">
        <v>11573</v>
      </c>
      <c r="M9967" s="10" t="str">
        <f>Data[[#This Row],[schedule]]&amp;" | "&amp;Data[[#This Row],[section]]</f>
        <v>SCHEDULE 19: REPORT ON DEMAND FORECASTS | 19b: Aircraft Runway Movements</v>
      </c>
      <c r="N9967" s="10" t="str">
        <f t="shared" si="158"/>
        <v>SCHEDULE 19: REPORT ON DEMAND FORECASTS | 19b: Aircraft Runway Movements | Landings during year (total number of
aircraft):Aircraft less than 3 tonnes MCTOW:</v>
      </c>
    </row>
    <row r="9968" spans="1:14" hidden="1">
      <c r="A9968" t="s">
        <v>2</v>
      </c>
      <c r="B9968">
        <v>2012</v>
      </c>
      <c r="C9968" t="s">
        <v>6</v>
      </c>
      <c r="D9968" t="s">
        <v>10</v>
      </c>
      <c r="E9968" t="s">
        <v>81</v>
      </c>
      <c r="F9968" t="s">
        <v>81</v>
      </c>
      <c r="G9968">
        <v>42</v>
      </c>
      <c r="H9968" t="s">
        <v>35</v>
      </c>
      <c r="I9968">
        <v>2017</v>
      </c>
      <c r="J9968" t="s">
        <v>91</v>
      </c>
      <c r="K9968" t="s">
        <v>4041</v>
      </c>
      <c r="L9968">
        <v>11573</v>
      </c>
      <c r="M9968" s="10" t="str">
        <f>Data[[#This Row],[schedule]]&amp;" | "&amp;Data[[#This Row],[section]]</f>
        <v>SCHEDULE 19: REPORT ON DEMAND FORECASTS | 19b: Aircraft Runway Movements</v>
      </c>
      <c r="N9968" s="10" t="str">
        <f t="shared" si="158"/>
        <v>SCHEDULE 19: REPORT ON DEMAND FORECASTS | 19b: Aircraft Runway Movements | Landings during year (total number of
aircraft):Aircraft less than 3 tonnes MCTOW:</v>
      </c>
    </row>
    <row r="9969" spans="1:14" hidden="1">
      <c r="A9969" t="s">
        <v>2</v>
      </c>
      <c r="B9969">
        <v>2012</v>
      </c>
      <c r="C9969" t="s">
        <v>6</v>
      </c>
      <c r="D9969" t="s">
        <v>10</v>
      </c>
      <c r="E9969" t="s">
        <v>81</v>
      </c>
      <c r="F9969" t="s">
        <v>81</v>
      </c>
      <c r="G9969">
        <v>42</v>
      </c>
      <c r="H9969" t="s">
        <v>35</v>
      </c>
      <c r="I9969">
        <v>2018</v>
      </c>
      <c r="J9969" t="s">
        <v>91</v>
      </c>
      <c r="K9969" t="s">
        <v>4041</v>
      </c>
      <c r="L9969">
        <v>11573</v>
      </c>
      <c r="M9969" s="10" t="str">
        <f>Data[[#This Row],[schedule]]&amp;" | "&amp;Data[[#This Row],[section]]</f>
        <v>SCHEDULE 19: REPORT ON DEMAND FORECASTS | 19b: Aircraft Runway Movements</v>
      </c>
      <c r="N9969" s="10" t="str">
        <f t="shared" si="158"/>
        <v>SCHEDULE 19: REPORT ON DEMAND FORECASTS | 19b: Aircraft Runway Movements | Landings during year (total number of
aircraft):Aircraft less than 3 tonnes MCTOW:</v>
      </c>
    </row>
    <row r="9970" spans="1:14" hidden="1">
      <c r="A9970" t="s">
        <v>2</v>
      </c>
      <c r="B9970">
        <v>2012</v>
      </c>
      <c r="C9970" t="s">
        <v>6</v>
      </c>
      <c r="D9970" t="s">
        <v>10</v>
      </c>
      <c r="E9970" t="s">
        <v>81</v>
      </c>
      <c r="F9970" t="s">
        <v>81</v>
      </c>
      <c r="G9970">
        <v>42</v>
      </c>
      <c r="H9970" t="s">
        <v>35</v>
      </c>
      <c r="I9970">
        <v>2019</v>
      </c>
      <c r="J9970" t="s">
        <v>91</v>
      </c>
      <c r="K9970" t="s">
        <v>4041</v>
      </c>
      <c r="L9970">
        <v>11573</v>
      </c>
      <c r="M9970" s="10" t="str">
        <f>Data[[#This Row],[schedule]]&amp;" | "&amp;Data[[#This Row],[section]]</f>
        <v>SCHEDULE 19: REPORT ON DEMAND FORECASTS | 19b: Aircraft Runway Movements</v>
      </c>
      <c r="N9970" s="10" t="str">
        <f t="shared" si="158"/>
        <v>SCHEDULE 19: REPORT ON DEMAND FORECASTS | 19b: Aircraft Runway Movements | Landings during year (total number of
aircraft):Aircraft less than 3 tonnes MCTOW:</v>
      </c>
    </row>
    <row r="9971" spans="1:14" hidden="1">
      <c r="A9971" t="s">
        <v>2</v>
      </c>
      <c r="B9971">
        <v>2012</v>
      </c>
      <c r="C9971" t="s">
        <v>6</v>
      </c>
      <c r="D9971" t="s">
        <v>10</v>
      </c>
      <c r="E9971" t="s">
        <v>81</v>
      </c>
      <c r="F9971" t="s">
        <v>81</v>
      </c>
      <c r="G9971">
        <v>42</v>
      </c>
      <c r="H9971" t="s">
        <v>35</v>
      </c>
      <c r="I9971">
        <v>2020</v>
      </c>
      <c r="J9971" t="s">
        <v>91</v>
      </c>
      <c r="K9971" t="s">
        <v>4041</v>
      </c>
      <c r="L9971">
        <v>11573</v>
      </c>
      <c r="M9971" s="10" t="str">
        <f>Data[[#This Row],[schedule]]&amp;" | "&amp;Data[[#This Row],[section]]</f>
        <v>SCHEDULE 19: REPORT ON DEMAND FORECASTS | 19b: Aircraft Runway Movements</v>
      </c>
      <c r="N9971" s="10" t="str">
        <f t="shared" si="158"/>
        <v>SCHEDULE 19: REPORT ON DEMAND FORECASTS | 19b: Aircraft Runway Movements | Landings during year (total number of
aircraft):Aircraft less than 3 tonnes MCTOW:</v>
      </c>
    </row>
    <row r="9972" spans="1:14" hidden="1">
      <c r="A9972" t="s">
        <v>2</v>
      </c>
      <c r="B9972">
        <v>2012</v>
      </c>
      <c r="C9972" t="s">
        <v>6</v>
      </c>
      <c r="D9972" t="s">
        <v>10</v>
      </c>
      <c r="E9972" t="s">
        <v>81</v>
      </c>
      <c r="F9972" t="s">
        <v>81</v>
      </c>
      <c r="G9972">
        <v>42</v>
      </c>
      <c r="H9972" t="s">
        <v>35</v>
      </c>
      <c r="I9972">
        <v>2021</v>
      </c>
      <c r="J9972" t="s">
        <v>91</v>
      </c>
      <c r="K9972" t="s">
        <v>4041</v>
      </c>
      <c r="L9972">
        <v>11573</v>
      </c>
      <c r="M9972" s="10" t="str">
        <f>Data[[#This Row],[schedule]]&amp;" | "&amp;Data[[#This Row],[section]]</f>
        <v>SCHEDULE 19: REPORT ON DEMAND FORECASTS | 19b: Aircraft Runway Movements</v>
      </c>
      <c r="N9972" s="10" t="str">
        <f t="shared" si="158"/>
        <v>SCHEDULE 19: REPORT ON DEMAND FORECASTS | 19b: Aircraft Runway Movements | Landings during year (total number of
aircraft):Aircraft less than 3 tonnes MCTOW:</v>
      </c>
    </row>
    <row r="9973" spans="1:14" hidden="1">
      <c r="A9973" t="s">
        <v>2</v>
      </c>
      <c r="B9973">
        <v>2012</v>
      </c>
      <c r="C9973" t="s">
        <v>6</v>
      </c>
      <c r="D9973" t="s">
        <v>10</v>
      </c>
      <c r="E9973" t="s">
        <v>81</v>
      </c>
      <c r="F9973" t="s">
        <v>81</v>
      </c>
      <c r="G9973">
        <v>42</v>
      </c>
      <c r="H9973" t="s">
        <v>35</v>
      </c>
      <c r="I9973">
        <v>2022</v>
      </c>
      <c r="J9973" t="s">
        <v>91</v>
      </c>
      <c r="K9973" t="s">
        <v>4041</v>
      </c>
      <c r="L9973">
        <v>11573</v>
      </c>
      <c r="M9973" s="10" t="str">
        <f>Data[[#This Row],[schedule]]&amp;" | "&amp;Data[[#This Row],[section]]</f>
        <v>SCHEDULE 19: REPORT ON DEMAND FORECASTS | 19b: Aircraft Runway Movements</v>
      </c>
      <c r="N9973" s="10" t="str">
        <f t="shared" si="158"/>
        <v>SCHEDULE 19: REPORT ON DEMAND FORECASTS | 19b: Aircraft Runway Movements | Landings during year (total number of
aircraft):Aircraft less than 3 tonnes MCTOW:</v>
      </c>
    </row>
    <row r="9974" spans="1:14" hidden="1">
      <c r="A9974" t="s">
        <v>2</v>
      </c>
      <c r="B9974">
        <v>2012</v>
      </c>
      <c r="C9974" t="s">
        <v>6</v>
      </c>
      <c r="D9974" t="s">
        <v>10</v>
      </c>
      <c r="E9974" t="s">
        <v>81</v>
      </c>
      <c r="F9974" t="s">
        <v>81</v>
      </c>
      <c r="G9974">
        <v>43</v>
      </c>
      <c r="H9974" t="s">
        <v>36</v>
      </c>
      <c r="I9974">
        <v>2013</v>
      </c>
      <c r="J9974" t="s">
        <v>91</v>
      </c>
      <c r="K9974" t="s">
        <v>4042</v>
      </c>
      <c r="L9974">
        <v>49911</v>
      </c>
      <c r="M9974" s="10" t="str">
        <f>Data[[#This Row],[schedule]]&amp;" | "&amp;Data[[#This Row],[section]]</f>
        <v>SCHEDULE 19: REPORT ON DEMAND FORECASTS | 19b: Aircraft Runway Movements</v>
      </c>
      <c r="N9974" s="10" t="str">
        <f t="shared" si="158"/>
        <v>SCHEDULE 19: REPORT ON DEMAND FORECASTS | 19b: Aircraft Runway Movements | Landings during year (total number of
aircraft):Total:</v>
      </c>
    </row>
    <row r="9975" spans="1:14" hidden="1">
      <c r="A9975" t="s">
        <v>2</v>
      </c>
      <c r="B9975">
        <v>2012</v>
      </c>
      <c r="C9975" t="s">
        <v>6</v>
      </c>
      <c r="D9975" t="s">
        <v>10</v>
      </c>
      <c r="E9975" t="s">
        <v>81</v>
      </c>
      <c r="F9975" t="s">
        <v>81</v>
      </c>
      <c r="G9975">
        <v>43</v>
      </c>
      <c r="H9975" t="s">
        <v>36</v>
      </c>
      <c r="I9975">
        <v>2014</v>
      </c>
      <c r="J9975" t="s">
        <v>91</v>
      </c>
      <c r="K9975" t="s">
        <v>4043</v>
      </c>
      <c r="L9975">
        <v>50749</v>
      </c>
      <c r="M9975" s="10" t="str">
        <f>Data[[#This Row],[schedule]]&amp;" | "&amp;Data[[#This Row],[section]]</f>
        <v>SCHEDULE 19: REPORT ON DEMAND FORECASTS | 19b: Aircraft Runway Movements</v>
      </c>
      <c r="N9975" s="10" t="str">
        <f t="shared" si="158"/>
        <v>SCHEDULE 19: REPORT ON DEMAND FORECASTS | 19b: Aircraft Runway Movements | Landings during year (total number of
aircraft):Total:</v>
      </c>
    </row>
    <row r="9976" spans="1:14" hidden="1">
      <c r="A9976" t="s">
        <v>2</v>
      </c>
      <c r="B9976">
        <v>2012</v>
      </c>
      <c r="C9976" t="s">
        <v>6</v>
      </c>
      <c r="D9976" t="s">
        <v>10</v>
      </c>
      <c r="E9976" t="s">
        <v>81</v>
      </c>
      <c r="F9976" t="s">
        <v>81</v>
      </c>
      <c r="G9976">
        <v>43</v>
      </c>
      <c r="H9976" t="s">
        <v>36</v>
      </c>
      <c r="I9976">
        <v>2015</v>
      </c>
      <c r="J9976" t="s">
        <v>91</v>
      </c>
      <c r="K9976" t="s">
        <v>4044</v>
      </c>
      <c r="L9976">
        <v>51073</v>
      </c>
      <c r="M9976" s="10" t="str">
        <f>Data[[#This Row],[schedule]]&amp;" | "&amp;Data[[#This Row],[section]]</f>
        <v>SCHEDULE 19: REPORT ON DEMAND FORECASTS | 19b: Aircraft Runway Movements</v>
      </c>
      <c r="N9976" s="10" t="str">
        <f t="shared" si="158"/>
        <v>SCHEDULE 19: REPORT ON DEMAND FORECASTS | 19b: Aircraft Runway Movements | Landings during year (total number of
aircraft):Total:</v>
      </c>
    </row>
    <row r="9977" spans="1:14" hidden="1">
      <c r="A9977" t="s">
        <v>2</v>
      </c>
      <c r="B9977">
        <v>2012</v>
      </c>
      <c r="C9977" t="s">
        <v>6</v>
      </c>
      <c r="D9977" t="s">
        <v>10</v>
      </c>
      <c r="E9977" t="s">
        <v>81</v>
      </c>
      <c r="F9977" t="s">
        <v>81</v>
      </c>
      <c r="G9977">
        <v>43</v>
      </c>
      <c r="H9977" t="s">
        <v>36</v>
      </c>
      <c r="I9977">
        <v>2016</v>
      </c>
      <c r="J9977" t="s">
        <v>91</v>
      </c>
      <c r="K9977" t="s">
        <v>4045</v>
      </c>
      <c r="L9977">
        <v>51456</v>
      </c>
      <c r="M9977" s="10" t="str">
        <f>Data[[#This Row],[schedule]]&amp;" | "&amp;Data[[#This Row],[section]]</f>
        <v>SCHEDULE 19: REPORT ON DEMAND FORECASTS | 19b: Aircraft Runway Movements</v>
      </c>
      <c r="N9977" s="10" t="str">
        <f t="shared" si="158"/>
        <v>SCHEDULE 19: REPORT ON DEMAND FORECASTS | 19b: Aircraft Runway Movements | Landings during year (total number of
aircraft):Total:</v>
      </c>
    </row>
    <row r="9978" spans="1:14" hidden="1">
      <c r="A9978" t="s">
        <v>2</v>
      </c>
      <c r="B9978">
        <v>2012</v>
      </c>
      <c r="C9978" t="s">
        <v>6</v>
      </c>
      <c r="D9978" t="s">
        <v>10</v>
      </c>
      <c r="E9978" t="s">
        <v>81</v>
      </c>
      <c r="F9978" t="s">
        <v>81</v>
      </c>
      <c r="G9978">
        <v>43</v>
      </c>
      <c r="H9978" t="s">
        <v>36</v>
      </c>
      <c r="I9978">
        <v>2017</v>
      </c>
      <c r="J9978" t="s">
        <v>91</v>
      </c>
      <c r="K9978" t="s">
        <v>4046</v>
      </c>
      <c r="L9978">
        <v>51801</v>
      </c>
      <c r="M9978" s="10" t="str">
        <f>Data[[#This Row],[schedule]]&amp;" | "&amp;Data[[#This Row],[section]]</f>
        <v>SCHEDULE 19: REPORT ON DEMAND FORECASTS | 19b: Aircraft Runway Movements</v>
      </c>
      <c r="N9978" s="10" t="str">
        <f t="shared" si="158"/>
        <v>SCHEDULE 19: REPORT ON DEMAND FORECASTS | 19b: Aircraft Runway Movements | Landings during year (total number of
aircraft):Total:</v>
      </c>
    </row>
    <row r="9979" spans="1:14" hidden="1">
      <c r="A9979" t="s">
        <v>2</v>
      </c>
      <c r="B9979">
        <v>2012</v>
      </c>
      <c r="C9979" t="s">
        <v>6</v>
      </c>
      <c r="D9979" t="s">
        <v>10</v>
      </c>
      <c r="E9979" t="s">
        <v>81</v>
      </c>
      <c r="F9979" t="s">
        <v>81</v>
      </c>
      <c r="G9979">
        <v>43</v>
      </c>
      <c r="H9979" t="s">
        <v>36</v>
      </c>
      <c r="I9979">
        <v>2018</v>
      </c>
      <c r="J9979" t="s">
        <v>91</v>
      </c>
      <c r="K9979" t="s">
        <v>4047</v>
      </c>
      <c r="L9979">
        <v>52087</v>
      </c>
      <c r="M9979" s="10" t="str">
        <f>Data[[#This Row],[schedule]]&amp;" | "&amp;Data[[#This Row],[section]]</f>
        <v>SCHEDULE 19: REPORT ON DEMAND FORECASTS | 19b: Aircraft Runway Movements</v>
      </c>
      <c r="N9979" s="10" t="str">
        <f t="shared" si="158"/>
        <v>SCHEDULE 19: REPORT ON DEMAND FORECASTS | 19b: Aircraft Runway Movements | Landings during year (total number of
aircraft):Total:</v>
      </c>
    </row>
    <row r="9980" spans="1:14" hidden="1">
      <c r="A9980" t="s">
        <v>2</v>
      </c>
      <c r="B9980">
        <v>2012</v>
      </c>
      <c r="C9980" t="s">
        <v>6</v>
      </c>
      <c r="D9980" t="s">
        <v>10</v>
      </c>
      <c r="E9980" t="s">
        <v>81</v>
      </c>
      <c r="F9980" t="s">
        <v>81</v>
      </c>
      <c r="G9980">
        <v>43</v>
      </c>
      <c r="H9980" t="s">
        <v>36</v>
      </c>
      <c r="I9980">
        <v>2019</v>
      </c>
      <c r="J9980" t="s">
        <v>91</v>
      </c>
      <c r="K9980" t="s">
        <v>4048</v>
      </c>
      <c r="L9980">
        <v>52358</v>
      </c>
      <c r="M9980" s="10" t="str">
        <f>Data[[#This Row],[schedule]]&amp;" | "&amp;Data[[#This Row],[section]]</f>
        <v>SCHEDULE 19: REPORT ON DEMAND FORECASTS | 19b: Aircraft Runway Movements</v>
      </c>
      <c r="N9980" s="10" t="str">
        <f t="shared" si="158"/>
        <v>SCHEDULE 19: REPORT ON DEMAND FORECASTS | 19b: Aircraft Runway Movements | Landings during year (total number of
aircraft):Total:</v>
      </c>
    </row>
    <row r="9981" spans="1:14" hidden="1">
      <c r="A9981" t="s">
        <v>2</v>
      </c>
      <c r="B9981">
        <v>2012</v>
      </c>
      <c r="C9981" t="s">
        <v>6</v>
      </c>
      <c r="D9981" t="s">
        <v>10</v>
      </c>
      <c r="E9981" t="s">
        <v>81</v>
      </c>
      <c r="F9981" t="s">
        <v>81</v>
      </c>
      <c r="G9981">
        <v>43</v>
      </c>
      <c r="H9981" t="s">
        <v>36</v>
      </c>
      <c r="I9981">
        <v>2020</v>
      </c>
      <c r="J9981" t="s">
        <v>91</v>
      </c>
      <c r="K9981" t="s">
        <v>4049</v>
      </c>
      <c r="L9981">
        <v>52863</v>
      </c>
      <c r="M9981" s="10" t="str">
        <f>Data[[#This Row],[schedule]]&amp;" | "&amp;Data[[#This Row],[section]]</f>
        <v>SCHEDULE 19: REPORT ON DEMAND FORECASTS | 19b: Aircraft Runway Movements</v>
      </c>
      <c r="N9981" s="10" t="str">
        <f t="shared" si="158"/>
        <v>SCHEDULE 19: REPORT ON DEMAND FORECASTS | 19b: Aircraft Runway Movements | Landings during year (total number of
aircraft):Total:</v>
      </c>
    </row>
    <row r="9982" spans="1:14" hidden="1">
      <c r="A9982" t="s">
        <v>2</v>
      </c>
      <c r="B9982">
        <v>2012</v>
      </c>
      <c r="C9982" t="s">
        <v>6</v>
      </c>
      <c r="D9982" t="s">
        <v>10</v>
      </c>
      <c r="E9982" t="s">
        <v>81</v>
      </c>
      <c r="F9982" t="s">
        <v>81</v>
      </c>
      <c r="G9982">
        <v>43</v>
      </c>
      <c r="H9982" t="s">
        <v>36</v>
      </c>
      <c r="I9982">
        <v>2021</v>
      </c>
      <c r="J9982" t="s">
        <v>91</v>
      </c>
      <c r="K9982" t="s">
        <v>4050</v>
      </c>
      <c r="L9982">
        <v>53166</v>
      </c>
      <c r="M9982" s="10" t="str">
        <f>Data[[#This Row],[schedule]]&amp;" | "&amp;Data[[#This Row],[section]]</f>
        <v>SCHEDULE 19: REPORT ON DEMAND FORECASTS | 19b: Aircraft Runway Movements</v>
      </c>
      <c r="N9982" s="10" t="str">
        <f t="shared" si="158"/>
        <v>SCHEDULE 19: REPORT ON DEMAND FORECASTS | 19b: Aircraft Runway Movements | Landings during year (total number of
aircraft):Total:</v>
      </c>
    </row>
    <row r="9983" spans="1:14" hidden="1">
      <c r="A9983" t="s">
        <v>2</v>
      </c>
      <c r="B9983">
        <v>2012</v>
      </c>
      <c r="C9983" t="s">
        <v>6</v>
      </c>
      <c r="D9983" t="s">
        <v>10</v>
      </c>
      <c r="E9983" t="s">
        <v>81</v>
      </c>
      <c r="F9983" t="s">
        <v>81</v>
      </c>
      <c r="G9983">
        <v>43</v>
      </c>
      <c r="H9983" t="s">
        <v>36</v>
      </c>
      <c r="I9983">
        <v>2022</v>
      </c>
      <c r="J9983" t="s">
        <v>91</v>
      </c>
      <c r="K9983" t="s">
        <v>4051</v>
      </c>
      <c r="L9983">
        <v>54131</v>
      </c>
      <c r="M9983" s="10" t="str">
        <f>Data[[#This Row],[schedule]]&amp;" | "&amp;Data[[#This Row],[section]]</f>
        <v>SCHEDULE 19: REPORT ON DEMAND FORECASTS | 19b: Aircraft Runway Movements</v>
      </c>
      <c r="N9983" s="10" t="str">
        <f t="shared" si="158"/>
        <v>SCHEDULE 19: REPORT ON DEMAND FORECASTS | 19b: Aircraft Runway Movements | Landings during year (total number of
aircraft):Total:</v>
      </c>
    </row>
    <row r="9984" spans="1:14" hidden="1">
      <c r="A9984" t="s">
        <v>2</v>
      </c>
      <c r="B9984">
        <v>2012</v>
      </c>
      <c r="C9984" t="s">
        <v>6</v>
      </c>
      <c r="D9984" t="s">
        <v>10</v>
      </c>
      <c r="E9984" t="s">
        <v>81</v>
      </c>
      <c r="F9984" t="s">
        <v>81</v>
      </c>
      <c r="G9984">
        <v>45</v>
      </c>
      <c r="H9984" t="s">
        <v>37</v>
      </c>
      <c r="I9984">
        <v>2013</v>
      </c>
      <c r="J9984" t="s">
        <v>91</v>
      </c>
      <c r="K9984" t="s">
        <v>4052</v>
      </c>
      <c r="L9984">
        <v>1402917</v>
      </c>
      <c r="M9984" s="10" t="str">
        <f>Data[[#This Row],[schedule]]&amp;" | "&amp;Data[[#This Row],[section]]</f>
        <v>SCHEDULE 19: REPORT ON DEMAND FORECASTS | 19b: Aircraft Runway Movements</v>
      </c>
      <c r="N9984" s="10" t="str">
        <f t="shared" si="158"/>
        <v>SCHEDULE 19: REPORT ON DEMAND FORECASTS | 19b: Aircraft Runway Movements | Landings during year (total MCTOW in tonnes):Aircraft 30 tonnes MCTOW or more:</v>
      </c>
    </row>
    <row r="9985" spans="1:14" hidden="1">
      <c r="A9985" t="s">
        <v>2</v>
      </c>
      <c r="B9985">
        <v>2012</v>
      </c>
      <c r="C9985" t="s">
        <v>6</v>
      </c>
      <c r="D9985" t="s">
        <v>10</v>
      </c>
      <c r="E9985" t="s">
        <v>81</v>
      </c>
      <c r="F9985" t="s">
        <v>81</v>
      </c>
      <c r="G9985">
        <v>45</v>
      </c>
      <c r="H9985" t="s">
        <v>37</v>
      </c>
      <c r="I9985">
        <v>2014</v>
      </c>
      <c r="J9985" t="s">
        <v>91</v>
      </c>
      <c r="K9985" t="s">
        <v>4053</v>
      </c>
      <c r="L9985">
        <v>1428650</v>
      </c>
      <c r="M9985" s="10" t="str">
        <f>Data[[#This Row],[schedule]]&amp;" | "&amp;Data[[#This Row],[section]]</f>
        <v>SCHEDULE 19: REPORT ON DEMAND FORECASTS | 19b: Aircraft Runway Movements</v>
      </c>
      <c r="N9985" s="10" t="str">
        <f t="shared" si="158"/>
        <v>SCHEDULE 19: REPORT ON DEMAND FORECASTS | 19b: Aircraft Runway Movements | Landings during year (total MCTOW in tonnes):Aircraft 30 tonnes MCTOW or more:</v>
      </c>
    </row>
    <row r="9986" spans="1:14" hidden="1">
      <c r="A9986" t="s">
        <v>2</v>
      </c>
      <c r="B9986">
        <v>2012</v>
      </c>
      <c r="C9986" t="s">
        <v>6</v>
      </c>
      <c r="D9986" t="s">
        <v>10</v>
      </c>
      <c r="E9986" t="s">
        <v>81</v>
      </c>
      <c r="F9986" t="s">
        <v>81</v>
      </c>
      <c r="G9986">
        <v>45</v>
      </c>
      <c r="H9986" t="s">
        <v>37</v>
      </c>
      <c r="I9986">
        <v>2015</v>
      </c>
      <c r="J9986" t="s">
        <v>91</v>
      </c>
      <c r="K9986" t="s">
        <v>4054</v>
      </c>
      <c r="L9986">
        <v>1454464</v>
      </c>
      <c r="M9986" s="10" t="str">
        <f>Data[[#This Row],[schedule]]&amp;" | "&amp;Data[[#This Row],[section]]</f>
        <v>SCHEDULE 19: REPORT ON DEMAND FORECASTS | 19b: Aircraft Runway Movements</v>
      </c>
      <c r="N9986" s="10" t="str">
        <f t="shared" si="158"/>
        <v>SCHEDULE 19: REPORT ON DEMAND FORECASTS | 19b: Aircraft Runway Movements | Landings during year (total MCTOW in tonnes):Aircraft 30 tonnes MCTOW or more:</v>
      </c>
    </row>
    <row r="9987" spans="1:14" hidden="1">
      <c r="A9987" t="s">
        <v>2</v>
      </c>
      <c r="B9987">
        <v>2012</v>
      </c>
      <c r="C9987" t="s">
        <v>6</v>
      </c>
      <c r="D9987" t="s">
        <v>10</v>
      </c>
      <c r="E9987" t="s">
        <v>81</v>
      </c>
      <c r="F9987" t="s">
        <v>81</v>
      </c>
      <c r="G9987">
        <v>45</v>
      </c>
      <c r="H9987" t="s">
        <v>37</v>
      </c>
      <c r="I9987">
        <v>2016</v>
      </c>
      <c r="J9987" t="s">
        <v>91</v>
      </c>
      <c r="K9987" t="s">
        <v>4055</v>
      </c>
      <c r="L9987">
        <v>1485651</v>
      </c>
      <c r="M9987" s="10" t="str">
        <f>Data[[#This Row],[schedule]]&amp;" | "&amp;Data[[#This Row],[section]]</f>
        <v>SCHEDULE 19: REPORT ON DEMAND FORECASTS | 19b: Aircraft Runway Movements</v>
      </c>
      <c r="N9987" s="10" t="str">
        <f t="shared" si="158"/>
        <v>SCHEDULE 19: REPORT ON DEMAND FORECASTS | 19b: Aircraft Runway Movements | Landings during year (total MCTOW in tonnes):Aircraft 30 tonnes MCTOW or more:</v>
      </c>
    </row>
    <row r="9988" spans="1:14" hidden="1">
      <c r="A9988" t="s">
        <v>2</v>
      </c>
      <c r="B9988">
        <v>2012</v>
      </c>
      <c r="C9988" t="s">
        <v>6</v>
      </c>
      <c r="D9988" t="s">
        <v>10</v>
      </c>
      <c r="E9988" t="s">
        <v>81</v>
      </c>
      <c r="F9988" t="s">
        <v>81</v>
      </c>
      <c r="G9988">
        <v>45</v>
      </c>
      <c r="H9988" t="s">
        <v>37</v>
      </c>
      <c r="I9988">
        <v>2017</v>
      </c>
      <c r="J9988" t="s">
        <v>91</v>
      </c>
      <c r="K9988" t="s">
        <v>4056</v>
      </c>
      <c r="L9988">
        <v>1500935</v>
      </c>
      <c r="M9988" s="10" t="str">
        <f>Data[[#This Row],[schedule]]&amp;" | "&amp;Data[[#This Row],[section]]</f>
        <v>SCHEDULE 19: REPORT ON DEMAND FORECASTS | 19b: Aircraft Runway Movements</v>
      </c>
      <c r="N9988" s="10" t="str">
        <f t="shared" si="158"/>
        <v>SCHEDULE 19: REPORT ON DEMAND FORECASTS | 19b: Aircraft Runway Movements | Landings during year (total MCTOW in tonnes):Aircraft 30 tonnes MCTOW or more:</v>
      </c>
    </row>
    <row r="9989" spans="1:14" hidden="1">
      <c r="A9989" t="s">
        <v>2</v>
      </c>
      <c r="B9989">
        <v>2012</v>
      </c>
      <c r="C9989" t="s">
        <v>6</v>
      </c>
      <c r="D9989" t="s">
        <v>10</v>
      </c>
      <c r="E9989" t="s">
        <v>81</v>
      </c>
      <c r="F9989" t="s">
        <v>81</v>
      </c>
      <c r="G9989">
        <v>45</v>
      </c>
      <c r="H9989" t="s">
        <v>37</v>
      </c>
      <c r="I9989">
        <v>2018</v>
      </c>
      <c r="J9989" t="s">
        <v>91</v>
      </c>
      <c r="K9989" t="s">
        <v>4057</v>
      </c>
      <c r="L9989">
        <v>1521582</v>
      </c>
      <c r="M9989" s="10" t="str">
        <f>Data[[#This Row],[schedule]]&amp;" | "&amp;Data[[#This Row],[section]]</f>
        <v>SCHEDULE 19: REPORT ON DEMAND FORECASTS | 19b: Aircraft Runway Movements</v>
      </c>
      <c r="N9989" s="10" t="str">
        <f t="shared" si="158"/>
        <v>SCHEDULE 19: REPORT ON DEMAND FORECASTS | 19b: Aircraft Runway Movements | Landings during year (total MCTOW in tonnes):Aircraft 30 tonnes MCTOW or more:</v>
      </c>
    </row>
    <row r="9990" spans="1:14" hidden="1">
      <c r="A9990" t="s">
        <v>2</v>
      </c>
      <c r="B9990">
        <v>2012</v>
      </c>
      <c r="C9990" t="s">
        <v>6</v>
      </c>
      <c r="D9990" t="s">
        <v>10</v>
      </c>
      <c r="E9990" t="s">
        <v>81</v>
      </c>
      <c r="F9990" t="s">
        <v>81</v>
      </c>
      <c r="G9990">
        <v>45</v>
      </c>
      <c r="H9990" t="s">
        <v>37</v>
      </c>
      <c r="I9990">
        <v>2019</v>
      </c>
      <c r="J9990" t="s">
        <v>91</v>
      </c>
      <c r="K9990" t="s">
        <v>4058</v>
      </c>
      <c r="L9990">
        <v>1536582</v>
      </c>
      <c r="M9990" s="10" t="str">
        <f>Data[[#This Row],[schedule]]&amp;" | "&amp;Data[[#This Row],[section]]</f>
        <v>SCHEDULE 19: REPORT ON DEMAND FORECASTS | 19b: Aircraft Runway Movements</v>
      </c>
      <c r="N9990" s="10" t="str">
        <f t="shared" si="158"/>
        <v>SCHEDULE 19: REPORT ON DEMAND FORECASTS | 19b: Aircraft Runway Movements | Landings during year (total MCTOW in tonnes):Aircraft 30 tonnes MCTOW or more:</v>
      </c>
    </row>
    <row r="9991" spans="1:14" hidden="1">
      <c r="A9991" t="s">
        <v>2</v>
      </c>
      <c r="B9991">
        <v>2012</v>
      </c>
      <c r="C9991" t="s">
        <v>6</v>
      </c>
      <c r="D9991" t="s">
        <v>10</v>
      </c>
      <c r="E9991" t="s">
        <v>81</v>
      </c>
      <c r="F9991" t="s">
        <v>81</v>
      </c>
      <c r="G9991">
        <v>45</v>
      </c>
      <c r="H9991" t="s">
        <v>37</v>
      </c>
      <c r="I9991">
        <v>2020</v>
      </c>
      <c r="J9991" t="s">
        <v>91</v>
      </c>
      <c r="K9991" t="s">
        <v>4059</v>
      </c>
      <c r="L9991">
        <v>1565264</v>
      </c>
      <c r="M9991" s="10" t="str">
        <f>Data[[#This Row],[schedule]]&amp;" | "&amp;Data[[#This Row],[section]]</f>
        <v>SCHEDULE 19: REPORT ON DEMAND FORECASTS | 19b: Aircraft Runway Movements</v>
      </c>
      <c r="N9991" s="10" t="str">
        <f t="shared" si="158"/>
        <v>SCHEDULE 19: REPORT ON DEMAND FORECASTS | 19b: Aircraft Runway Movements | Landings during year (total MCTOW in tonnes):Aircraft 30 tonnes MCTOW or more:</v>
      </c>
    </row>
    <row r="9992" spans="1:14" hidden="1">
      <c r="A9992" t="s">
        <v>2</v>
      </c>
      <c r="B9992">
        <v>2012</v>
      </c>
      <c r="C9992" t="s">
        <v>6</v>
      </c>
      <c r="D9992" t="s">
        <v>10</v>
      </c>
      <c r="E9992" t="s">
        <v>81</v>
      </c>
      <c r="F9992" t="s">
        <v>81</v>
      </c>
      <c r="G9992">
        <v>45</v>
      </c>
      <c r="H9992" t="s">
        <v>37</v>
      </c>
      <c r="I9992">
        <v>2021</v>
      </c>
      <c r="J9992" t="s">
        <v>91</v>
      </c>
      <c r="K9992" t="s">
        <v>4060</v>
      </c>
      <c r="L9992">
        <v>1580497</v>
      </c>
      <c r="M9992" s="10" t="str">
        <f>Data[[#This Row],[schedule]]&amp;" | "&amp;Data[[#This Row],[section]]</f>
        <v>SCHEDULE 19: REPORT ON DEMAND FORECASTS | 19b: Aircraft Runway Movements</v>
      </c>
      <c r="N9992" s="10" t="str">
        <f t="shared" si="158"/>
        <v>SCHEDULE 19: REPORT ON DEMAND FORECASTS | 19b: Aircraft Runway Movements | Landings during year (total MCTOW in tonnes):Aircraft 30 tonnes MCTOW or more:</v>
      </c>
    </row>
    <row r="9993" spans="1:14" hidden="1">
      <c r="A9993" t="s">
        <v>2</v>
      </c>
      <c r="B9993">
        <v>2012</v>
      </c>
      <c r="C9993" t="s">
        <v>6</v>
      </c>
      <c r="D9993" t="s">
        <v>10</v>
      </c>
      <c r="E9993" t="s">
        <v>81</v>
      </c>
      <c r="F9993" t="s">
        <v>81</v>
      </c>
      <c r="G9993">
        <v>45</v>
      </c>
      <c r="H9993" t="s">
        <v>37</v>
      </c>
      <c r="I9993">
        <v>2022</v>
      </c>
      <c r="J9993" t="s">
        <v>91</v>
      </c>
      <c r="K9993" t="s">
        <v>4061</v>
      </c>
      <c r="L9993">
        <v>1624086</v>
      </c>
      <c r="M9993" s="10" t="str">
        <f>Data[[#This Row],[schedule]]&amp;" | "&amp;Data[[#This Row],[section]]</f>
        <v>SCHEDULE 19: REPORT ON DEMAND FORECASTS | 19b: Aircraft Runway Movements</v>
      </c>
      <c r="N9993" s="10" t="str">
        <f t="shared" si="158"/>
        <v>SCHEDULE 19: REPORT ON DEMAND FORECASTS | 19b: Aircraft Runway Movements | Landings during year (total MCTOW in tonnes):Aircraft 30 tonnes MCTOW or more:</v>
      </c>
    </row>
    <row r="9994" spans="1:14" hidden="1">
      <c r="A9994" t="s">
        <v>2</v>
      </c>
      <c r="B9994">
        <v>2012</v>
      </c>
      <c r="C9994" t="s">
        <v>6</v>
      </c>
      <c r="D9994" t="s">
        <v>10</v>
      </c>
      <c r="E9994" t="s">
        <v>81</v>
      </c>
      <c r="F9994" t="s">
        <v>81</v>
      </c>
      <c r="G9994">
        <v>46</v>
      </c>
      <c r="H9994" t="s">
        <v>38</v>
      </c>
      <c r="I9994">
        <v>2013</v>
      </c>
      <c r="J9994" t="s">
        <v>91</v>
      </c>
      <c r="K9994" t="s">
        <v>4062</v>
      </c>
      <c r="L9994">
        <v>410571</v>
      </c>
      <c r="M9994" s="10" t="str">
        <f>Data[[#This Row],[schedule]]&amp;" | "&amp;Data[[#This Row],[section]]</f>
        <v>SCHEDULE 19: REPORT ON DEMAND FORECASTS | 19b: Aircraft Runway Movements</v>
      </c>
      <c r="N9994" s="10" t="str">
        <f t="shared" si="158"/>
        <v>SCHEDULE 19: REPORT ON DEMAND FORECASTS | 19b: Aircraft Runway Movements | Landings during year (total MCTOW in tonnes):Aircraft 3 tonnes or more but less than 30 tonnes MCTOW:</v>
      </c>
    </row>
    <row r="9995" spans="1:14" hidden="1">
      <c r="A9995" t="s">
        <v>2</v>
      </c>
      <c r="B9995">
        <v>2012</v>
      </c>
      <c r="C9995" t="s">
        <v>6</v>
      </c>
      <c r="D9995" t="s">
        <v>10</v>
      </c>
      <c r="E9995" t="s">
        <v>81</v>
      </c>
      <c r="F9995" t="s">
        <v>81</v>
      </c>
      <c r="G9995">
        <v>46</v>
      </c>
      <c r="H9995" t="s">
        <v>38</v>
      </c>
      <c r="I9995">
        <v>2014</v>
      </c>
      <c r="J9995" t="s">
        <v>91</v>
      </c>
      <c r="K9995" t="s">
        <v>4063</v>
      </c>
      <c r="L9995">
        <v>436002</v>
      </c>
      <c r="M9995" s="10" t="str">
        <f>Data[[#This Row],[schedule]]&amp;" | "&amp;Data[[#This Row],[section]]</f>
        <v>SCHEDULE 19: REPORT ON DEMAND FORECASTS | 19b: Aircraft Runway Movements</v>
      </c>
      <c r="N9995" s="10" t="str">
        <f t="shared" si="158"/>
        <v>SCHEDULE 19: REPORT ON DEMAND FORECASTS | 19b: Aircraft Runway Movements | Landings during year (total MCTOW in tonnes):Aircraft 3 tonnes or more but less than 30 tonnes MCTOW:</v>
      </c>
    </row>
    <row r="9996" spans="1:14" hidden="1">
      <c r="A9996" t="s">
        <v>2</v>
      </c>
      <c r="B9996">
        <v>2012</v>
      </c>
      <c r="C9996" t="s">
        <v>6</v>
      </c>
      <c r="D9996" t="s">
        <v>10</v>
      </c>
      <c r="E9996" t="s">
        <v>81</v>
      </c>
      <c r="F9996" t="s">
        <v>81</v>
      </c>
      <c r="G9996">
        <v>46</v>
      </c>
      <c r="H9996" t="s">
        <v>38</v>
      </c>
      <c r="I9996">
        <v>2015</v>
      </c>
      <c r="J9996" t="s">
        <v>91</v>
      </c>
      <c r="K9996" t="s">
        <v>4064</v>
      </c>
      <c r="L9996">
        <v>436526</v>
      </c>
      <c r="M9996" s="10" t="str">
        <f>Data[[#This Row],[schedule]]&amp;" | "&amp;Data[[#This Row],[section]]</f>
        <v>SCHEDULE 19: REPORT ON DEMAND FORECASTS | 19b: Aircraft Runway Movements</v>
      </c>
      <c r="N9996" s="10" t="str">
        <f t="shared" si="158"/>
        <v>SCHEDULE 19: REPORT ON DEMAND FORECASTS | 19b: Aircraft Runway Movements | Landings during year (total MCTOW in tonnes):Aircraft 3 tonnes or more but less than 30 tonnes MCTOW:</v>
      </c>
    </row>
    <row r="9997" spans="1:14" hidden="1">
      <c r="A9997" t="s">
        <v>2</v>
      </c>
      <c r="B9997">
        <v>2012</v>
      </c>
      <c r="C9997" t="s">
        <v>6</v>
      </c>
      <c r="D9997" t="s">
        <v>10</v>
      </c>
      <c r="E9997" t="s">
        <v>81</v>
      </c>
      <c r="F9997" t="s">
        <v>81</v>
      </c>
      <c r="G9997">
        <v>46</v>
      </c>
      <c r="H9997" t="s">
        <v>38</v>
      </c>
      <c r="I9997">
        <v>2016</v>
      </c>
      <c r="J9997" t="s">
        <v>91</v>
      </c>
      <c r="K9997" t="s">
        <v>4065</v>
      </c>
      <c r="L9997">
        <v>439389</v>
      </c>
      <c r="M9997" s="10" t="str">
        <f>Data[[#This Row],[schedule]]&amp;" | "&amp;Data[[#This Row],[section]]</f>
        <v>SCHEDULE 19: REPORT ON DEMAND FORECASTS | 19b: Aircraft Runway Movements</v>
      </c>
      <c r="N9997" s="10" t="str">
        <f t="shared" si="158"/>
        <v>SCHEDULE 19: REPORT ON DEMAND FORECASTS | 19b: Aircraft Runway Movements | Landings during year (total MCTOW in tonnes):Aircraft 3 tonnes or more but less than 30 tonnes MCTOW:</v>
      </c>
    </row>
    <row r="9998" spans="1:14" hidden="1">
      <c r="A9998" t="s">
        <v>2</v>
      </c>
      <c r="B9998">
        <v>2012</v>
      </c>
      <c r="C9998" t="s">
        <v>6</v>
      </c>
      <c r="D9998" t="s">
        <v>10</v>
      </c>
      <c r="E9998" t="s">
        <v>81</v>
      </c>
      <c r="F9998" t="s">
        <v>81</v>
      </c>
      <c r="G9998">
        <v>46</v>
      </c>
      <c r="H9998" t="s">
        <v>38</v>
      </c>
      <c r="I9998">
        <v>2017</v>
      </c>
      <c r="J9998" t="s">
        <v>91</v>
      </c>
      <c r="K9998" t="s">
        <v>4066</v>
      </c>
      <c r="L9998">
        <v>443312</v>
      </c>
      <c r="M9998" s="10" t="str">
        <f>Data[[#This Row],[schedule]]&amp;" | "&amp;Data[[#This Row],[section]]</f>
        <v>SCHEDULE 19: REPORT ON DEMAND FORECASTS | 19b: Aircraft Runway Movements</v>
      </c>
      <c r="N9998" s="10" t="str">
        <f t="shared" si="158"/>
        <v>SCHEDULE 19: REPORT ON DEMAND FORECASTS | 19b: Aircraft Runway Movements | Landings during year (total MCTOW in tonnes):Aircraft 3 tonnes or more but less than 30 tonnes MCTOW:</v>
      </c>
    </row>
    <row r="9999" spans="1:14" hidden="1">
      <c r="A9999" t="s">
        <v>2</v>
      </c>
      <c r="B9999">
        <v>2012</v>
      </c>
      <c r="C9999" t="s">
        <v>6</v>
      </c>
      <c r="D9999" t="s">
        <v>10</v>
      </c>
      <c r="E9999" t="s">
        <v>81</v>
      </c>
      <c r="F9999" t="s">
        <v>81</v>
      </c>
      <c r="G9999">
        <v>46</v>
      </c>
      <c r="H9999" t="s">
        <v>38</v>
      </c>
      <c r="I9999">
        <v>2018</v>
      </c>
      <c r="J9999" t="s">
        <v>91</v>
      </c>
      <c r="K9999" t="s">
        <v>4067</v>
      </c>
      <c r="L9999">
        <v>446374</v>
      </c>
      <c r="M9999" s="10" t="str">
        <f>Data[[#This Row],[schedule]]&amp;" | "&amp;Data[[#This Row],[section]]</f>
        <v>SCHEDULE 19: REPORT ON DEMAND FORECASTS | 19b: Aircraft Runway Movements</v>
      </c>
      <c r="N9999" s="10" t="str">
        <f t="shared" si="158"/>
        <v>SCHEDULE 19: REPORT ON DEMAND FORECASTS | 19b: Aircraft Runway Movements | Landings during year (total MCTOW in tonnes):Aircraft 3 tonnes or more but less than 30 tonnes MCTOW:</v>
      </c>
    </row>
    <row r="10000" spans="1:14" hidden="1">
      <c r="A10000" t="s">
        <v>2</v>
      </c>
      <c r="B10000">
        <v>2012</v>
      </c>
      <c r="C10000" t="s">
        <v>6</v>
      </c>
      <c r="D10000" t="s">
        <v>10</v>
      </c>
      <c r="E10000" t="s">
        <v>81</v>
      </c>
      <c r="F10000" t="s">
        <v>81</v>
      </c>
      <c r="G10000">
        <v>46</v>
      </c>
      <c r="H10000" t="s">
        <v>38</v>
      </c>
      <c r="I10000">
        <v>2019</v>
      </c>
      <c r="J10000" t="s">
        <v>91</v>
      </c>
      <c r="K10000" t="s">
        <v>4068</v>
      </c>
      <c r="L10000">
        <v>450648</v>
      </c>
      <c r="M10000" s="10" t="str">
        <f>Data[[#This Row],[schedule]]&amp;" | "&amp;Data[[#This Row],[section]]</f>
        <v>SCHEDULE 19: REPORT ON DEMAND FORECASTS | 19b: Aircraft Runway Movements</v>
      </c>
      <c r="N10000" s="10" t="str">
        <f t="shared" si="158"/>
        <v>SCHEDULE 19: REPORT ON DEMAND FORECASTS | 19b: Aircraft Runway Movements | Landings during year (total MCTOW in tonnes):Aircraft 3 tonnes or more but less than 30 tonnes MCTOW:</v>
      </c>
    </row>
    <row r="10001" spans="1:14" hidden="1">
      <c r="A10001" t="s">
        <v>2</v>
      </c>
      <c r="B10001">
        <v>2012</v>
      </c>
      <c r="C10001" t="s">
        <v>6</v>
      </c>
      <c r="D10001" t="s">
        <v>10</v>
      </c>
      <c r="E10001" t="s">
        <v>81</v>
      </c>
      <c r="F10001" t="s">
        <v>81</v>
      </c>
      <c r="G10001">
        <v>46</v>
      </c>
      <c r="H10001" t="s">
        <v>38</v>
      </c>
      <c r="I10001">
        <v>2020</v>
      </c>
      <c r="J10001" t="s">
        <v>91</v>
      </c>
      <c r="K10001" t="s">
        <v>4069</v>
      </c>
      <c r="L10001">
        <v>455449</v>
      </c>
      <c r="M10001" s="10" t="str">
        <f>Data[[#This Row],[schedule]]&amp;" | "&amp;Data[[#This Row],[section]]</f>
        <v>SCHEDULE 19: REPORT ON DEMAND FORECASTS | 19b: Aircraft Runway Movements</v>
      </c>
      <c r="N10001" s="10" t="str">
        <f t="shared" si="158"/>
        <v>SCHEDULE 19: REPORT ON DEMAND FORECASTS | 19b: Aircraft Runway Movements | Landings during year (total MCTOW in tonnes):Aircraft 3 tonnes or more but less than 30 tonnes MCTOW:</v>
      </c>
    </row>
    <row r="10002" spans="1:14" hidden="1">
      <c r="A10002" t="s">
        <v>2</v>
      </c>
      <c r="B10002">
        <v>2012</v>
      </c>
      <c r="C10002" t="s">
        <v>6</v>
      </c>
      <c r="D10002" t="s">
        <v>10</v>
      </c>
      <c r="E10002" t="s">
        <v>81</v>
      </c>
      <c r="F10002" t="s">
        <v>81</v>
      </c>
      <c r="G10002">
        <v>46</v>
      </c>
      <c r="H10002" t="s">
        <v>38</v>
      </c>
      <c r="I10002">
        <v>2021</v>
      </c>
      <c r="J10002" t="s">
        <v>91</v>
      </c>
      <c r="K10002" t="s">
        <v>4070</v>
      </c>
      <c r="L10002">
        <v>457899</v>
      </c>
      <c r="M10002" s="10" t="str">
        <f>Data[[#This Row],[schedule]]&amp;" | "&amp;Data[[#This Row],[section]]</f>
        <v>SCHEDULE 19: REPORT ON DEMAND FORECASTS | 19b: Aircraft Runway Movements</v>
      </c>
      <c r="N10002" s="10" t="str">
        <f t="shared" si="158"/>
        <v>SCHEDULE 19: REPORT ON DEMAND FORECASTS | 19b: Aircraft Runway Movements | Landings during year (total MCTOW in tonnes):Aircraft 3 tonnes or more but less than 30 tonnes MCTOW:</v>
      </c>
    </row>
    <row r="10003" spans="1:14" hidden="1">
      <c r="A10003" t="s">
        <v>2</v>
      </c>
      <c r="B10003">
        <v>2012</v>
      </c>
      <c r="C10003" t="s">
        <v>6</v>
      </c>
      <c r="D10003" t="s">
        <v>10</v>
      </c>
      <c r="E10003" t="s">
        <v>81</v>
      </c>
      <c r="F10003" t="s">
        <v>81</v>
      </c>
      <c r="G10003">
        <v>46</v>
      </c>
      <c r="H10003" t="s">
        <v>38</v>
      </c>
      <c r="I10003">
        <v>2022</v>
      </c>
      <c r="J10003" t="s">
        <v>91</v>
      </c>
      <c r="K10003" t="s">
        <v>4071</v>
      </c>
      <c r="L10003">
        <v>467723</v>
      </c>
      <c r="M10003" s="10" t="str">
        <f>Data[[#This Row],[schedule]]&amp;" | "&amp;Data[[#This Row],[section]]</f>
        <v>SCHEDULE 19: REPORT ON DEMAND FORECASTS | 19b: Aircraft Runway Movements</v>
      </c>
      <c r="N10003" s="10" t="str">
        <f t="shared" si="158"/>
        <v>SCHEDULE 19: REPORT ON DEMAND FORECASTS | 19b: Aircraft Runway Movements | Landings during year (total MCTOW in tonnes):Aircraft 3 tonnes or more but less than 30 tonnes MCTOW:</v>
      </c>
    </row>
    <row r="10004" spans="1:14" hidden="1">
      <c r="A10004" t="s">
        <v>2</v>
      </c>
      <c r="B10004">
        <v>2012</v>
      </c>
      <c r="C10004" t="s">
        <v>6</v>
      </c>
      <c r="D10004" t="s">
        <v>10</v>
      </c>
      <c r="E10004" t="s">
        <v>81</v>
      </c>
      <c r="F10004" t="s">
        <v>81</v>
      </c>
      <c r="G10004">
        <v>47</v>
      </c>
      <c r="H10004" t="s">
        <v>39</v>
      </c>
      <c r="I10004">
        <v>2013</v>
      </c>
      <c r="J10004" t="s">
        <v>91</v>
      </c>
      <c r="K10004" t="s">
        <v>4072</v>
      </c>
      <c r="L10004">
        <v>182924</v>
      </c>
      <c r="M10004" s="10" t="str">
        <f>Data[[#This Row],[schedule]]&amp;" | "&amp;Data[[#This Row],[section]]</f>
        <v>SCHEDULE 19: REPORT ON DEMAND FORECASTS | 19b: Aircraft Runway Movements</v>
      </c>
      <c r="N10004" s="10" t="str">
        <f t="shared" si="158"/>
        <v>SCHEDULE 19: REPORT ON DEMAND FORECASTS | 19b: Aircraft Runway Movements | Landings during year (total MCTOW in tonnes):Aircraft less than 3 tonnes MCTOW:</v>
      </c>
    </row>
    <row r="10005" spans="1:14" hidden="1">
      <c r="A10005" t="s">
        <v>2</v>
      </c>
      <c r="B10005">
        <v>2012</v>
      </c>
      <c r="C10005" t="s">
        <v>6</v>
      </c>
      <c r="D10005" t="s">
        <v>10</v>
      </c>
      <c r="E10005" t="s">
        <v>81</v>
      </c>
      <c r="F10005" t="s">
        <v>81</v>
      </c>
      <c r="G10005">
        <v>47</v>
      </c>
      <c r="H10005" t="s">
        <v>39</v>
      </c>
      <c r="I10005">
        <v>2014</v>
      </c>
      <c r="J10005" t="s">
        <v>91</v>
      </c>
      <c r="K10005" t="s">
        <v>4072</v>
      </c>
      <c r="L10005">
        <v>182924</v>
      </c>
      <c r="M10005" s="10" t="str">
        <f>Data[[#This Row],[schedule]]&amp;" | "&amp;Data[[#This Row],[section]]</f>
        <v>SCHEDULE 19: REPORT ON DEMAND FORECASTS | 19b: Aircraft Runway Movements</v>
      </c>
      <c r="N10005" s="10" t="str">
        <f t="shared" ref="N10005:N10068" si="159">SUBSTITUTE(SUBSTITUTE(SUBSTITUTE(C10005&amp;" | "&amp;D10005&amp;" | "&amp;E10005&amp;" | "&amp;F10005&amp;" | "&amp;H10005," |  |  | "," | ")," |  |  | "," | ")," |  | "," | ")</f>
        <v>SCHEDULE 19: REPORT ON DEMAND FORECASTS | 19b: Aircraft Runway Movements | Landings during year (total MCTOW in tonnes):Aircraft less than 3 tonnes MCTOW:</v>
      </c>
    </row>
    <row r="10006" spans="1:14" hidden="1">
      <c r="A10006" t="s">
        <v>2</v>
      </c>
      <c r="B10006">
        <v>2012</v>
      </c>
      <c r="C10006" t="s">
        <v>6</v>
      </c>
      <c r="D10006" t="s">
        <v>10</v>
      </c>
      <c r="E10006" t="s">
        <v>81</v>
      </c>
      <c r="F10006" t="s">
        <v>81</v>
      </c>
      <c r="G10006">
        <v>47</v>
      </c>
      <c r="H10006" t="s">
        <v>39</v>
      </c>
      <c r="I10006">
        <v>2015</v>
      </c>
      <c r="J10006" t="s">
        <v>91</v>
      </c>
      <c r="K10006" t="s">
        <v>4072</v>
      </c>
      <c r="L10006">
        <v>182924</v>
      </c>
      <c r="M10006" s="10" t="str">
        <f>Data[[#This Row],[schedule]]&amp;" | "&amp;Data[[#This Row],[section]]</f>
        <v>SCHEDULE 19: REPORT ON DEMAND FORECASTS | 19b: Aircraft Runway Movements</v>
      </c>
      <c r="N10006" s="10" t="str">
        <f t="shared" si="159"/>
        <v>SCHEDULE 19: REPORT ON DEMAND FORECASTS | 19b: Aircraft Runway Movements | Landings during year (total MCTOW in tonnes):Aircraft less than 3 tonnes MCTOW:</v>
      </c>
    </row>
    <row r="10007" spans="1:14" hidden="1">
      <c r="A10007" t="s">
        <v>2</v>
      </c>
      <c r="B10007">
        <v>2012</v>
      </c>
      <c r="C10007" t="s">
        <v>6</v>
      </c>
      <c r="D10007" t="s">
        <v>10</v>
      </c>
      <c r="E10007" t="s">
        <v>81</v>
      </c>
      <c r="F10007" t="s">
        <v>81</v>
      </c>
      <c r="G10007">
        <v>47</v>
      </c>
      <c r="H10007" t="s">
        <v>39</v>
      </c>
      <c r="I10007">
        <v>2016</v>
      </c>
      <c r="J10007" t="s">
        <v>91</v>
      </c>
      <c r="K10007" t="s">
        <v>4072</v>
      </c>
      <c r="L10007">
        <v>182924</v>
      </c>
      <c r="M10007" s="10" t="str">
        <f>Data[[#This Row],[schedule]]&amp;" | "&amp;Data[[#This Row],[section]]</f>
        <v>SCHEDULE 19: REPORT ON DEMAND FORECASTS | 19b: Aircraft Runway Movements</v>
      </c>
      <c r="N10007" s="10" t="str">
        <f t="shared" si="159"/>
        <v>SCHEDULE 19: REPORT ON DEMAND FORECASTS | 19b: Aircraft Runway Movements | Landings during year (total MCTOW in tonnes):Aircraft less than 3 tonnes MCTOW:</v>
      </c>
    </row>
    <row r="10008" spans="1:14" hidden="1">
      <c r="A10008" t="s">
        <v>2</v>
      </c>
      <c r="B10008">
        <v>2012</v>
      </c>
      <c r="C10008" t="s">
        <v>6</v>
      </c>
      <c r="D10008" t="s">
        <v>10</v>
      </c>
      <c r="E10008" t="s">
        <v>81</v>
      </c>
      <c r="F10008" t="s">
        <v>81</v>
      </c>
      <c r="G10008">
        <v>47</v>
      </c>
      <c r="H10008" t="s">
        <v>39</v>
      </c>
      <c r="I10008">
        <v>2017</v>
      </c>
      <c r="J10008" t="s">
        <v>91</v>
      </c>
      <c r="K10008" t="s">
        <v>4072</v>
      </c>
      <c r="L10008">
        <v>182924</v>
      </c>
      <c r="M10008" s="10" t="str">
        <f>Data[[#This Row],[schedule]]&amp;" | "&amp;Data[[#This Row],[section]]</f>
        <v>SCHEDULE 19: REPORT ON DEMAND FORECASTS | 19b: Aircraft Runway Movements</v>
      </c>
      <c r="N10008" s="10" t="str">
        <f t="shared" si="159"/>
        <v>SCHEDULE 19: REPORT ON DEMAND FORECASTS | 19b: Aircraft Runway Movements | Landings during year (total MCTOW in tonnes):Aircraft less than 3 tonnes MCTOW:</v>
      </c>
    </row>
    <row r="10009" spans="1:14" hidden="1">
      <c r="A10009" t="s">
        <v>2</v>
      </c>
      <c r="B10009">
        <v>2012</v>
      </c>
      <c r="C10009" t="s">
        <v>6</v>
      </c>
      <c r="D10009" t="s">
        <v>10</v>
      </c>
      <c r="E10009" t="s">
        <v>81</v>
      </c>
      <c r="F10009" t="s">
        <v>81</v>
      </c>
      <c r="G10009">
        <v>47</v>
      </c>
      <c r="H10009" t="s">
        <v>39</v>
      </c>
      <c r="I10009">
        <v>2018</v>
      </c>
      <c r="J10009" t="s">
        <v>91</v>
      </c>
      <c r="K10009" t="s">
        <v>4072</v>
      </c>
      <c r="L10009">
        <v>182924</v>
      </c>
      <c r="M10009" s="10" t="str">
        <f>Data[[#This Row],[schedule]]&amp;" | "&amp;Data[[#This Row],[section]]</f>
        <v>SCHEDULE 19: REPORT ON DEMAND FORECASTS | 19b: Aircraft Runway Movements</v>
      </c>
      <c r="N10009" s="10" t="str">
        <f t="shared" si="159"/>
        <v>SCHEDULE 19: REPORT ON DEMAND FORECASTS | 19b: Aircraft Runway Movements | Landings during year (total MCTOW in tonnes):Aircraft less than 3 tonnes MCTOW:</v>
      </c>
    </row>
    <row r="10010" spans="1:14" hidden="1">
      <c r="A10010" t="s">
        <v>2</v>
      </c>
      <c r="B10010">
        <v>2012</v>
      </c>
      <c r="C10010" t="s">
        <v>6</v>
      </c>
      <c r="D10010" t="s">
        <v>10</v>
      </c>
      <c r="E10010" t="s">
        <v>81</v>
      </c>
      <c r="F10010" t="s">
        <v>81</v>
      </c>
      <c r="G10010">
        <v>47</v>
      </c>
      <c r="H10010" t="s">
        <v>39</v>
      </c>
      <c r="I10010">
        <v>2019</v>
      </c>
      <c r="J10010" t="s">
        <v>91</v>
      </c>
      <c r="K10010" t="s">
        <v>4072</v>
      </c>
      <c r="L10010">
        <v>182924</v>
      </c>
      <c r="M10010" s="10" t="str">
        <f>Data[[#This Row],[schedule]]&amp;" | "&amp;Data[[#This Row],[section]]</f>
        <v>SCHEDULE 19: REPORT ON DEMAND FORECASTS | 19b: Aircraft Runway Movements</v>
      </c>
      <c r="N10010" s="10" t="str">
        <f t="shared" si="159"/>
        <v>SCHEDULE 19: REPORT ON DEMAND FORECASTS | 19b: Aircraft Runway Movements | Landings during year (total MCTOW in tonnes):Aircraft less than 3 tonnes MCTOW:</v>
      </c>
    </row>
    <row r="10011" spans="1:14" hidden="1">
      <c r="A10011" t="s">
        <v>2</v>
      </c>
      <c r="B10011">
        <v>2012</v>
      </c>
      <c r="C10011" t="s">
        <v>6</v>
      </c>
      <c r="D10011" t="s">
        <v>10</v>
      </c>
      <c r="E10011" t="s">
        <v>81</v>
      </c>
      <c r="F10011" t="s">
        <v>81</v>
      </c>
      <c r="G10011">
        <v>47</v>
      </c>
      <c r="H10011" t="s">
        <v>39</v>
      </c>
      <c r="I10011">
        <v>2020</v>
      </c>
      <c r="J10011" t="s">
        <v>91</v>
      </c>
      <c r="K10011" t="s">
        <v>4072</v>
      </c>
      <c r="L10011">
        <v>182924</v>
      </c>
      <c r="M10011" s="10" t="str">
        <f>Data[[#This Row],[schedule]]&amp;" | "&amp;Data[[#This Row],[section]]</f>
        <v>SCHEDULE 19: REPORT ON DEMAND FORECASTS | 19b: Aircraft Runway Movements</v>
      </c>
      <c r="N10011" s="10" t="str">
        <f t="shared" si="159"/>
        <v>SCHEDULE 19: REPORT ON DEMAND FORECASTS | 19b: Aircraft Runway Movements | Landings during year (total MCTOW in tonnes):Aircraft less than 3 tonnes MCTOW:</v>
      </c>
    </row>
    <row r="10012" spans="1:14" hidden="1">
      <c r="A10012" t="s">
        <v>2</v>
      </c>
      <c r="B10012">
        <v>2012</v>
      </c>
      <c r="C10012" t="s">
        <v>6</v>
      </c>
      <c r="D10012" t="s">
        <v>10</v>
      </c>
      <c r="E10012" t="s">
        <v>81</v>
      </c>
      <c r="F10012" t="s">
        <v>81</v>
      </c>
      <c r="G10012">
        <v>47</v>
      </c>
      <c r="H10012" t="s">
        <v>39</v>
      </c>
      <c r="I10012">
        <v>2021</v>
      </c>
      <c r="J10012" t="s">
        <v>91</v>
      </c>
      <c r="K10012" t="s">
        <v>4072</v>
      </c>
      <c r="L10012">
        <v>182924</v>
      </c>
      <c r="M10012" s="10" t="str">
        <f>Data[[#This Row],[schedule]]&amp;" | "&amp;Data[[#This Row],[section]]</f>
        <v>SCHEDULE 19: REPORT ON DEMAND FORECASTS | 19b: Aircraft Runway Movements</v>
      </c>
      <c r="N10012" s="10" t="str">
        <f t="shared" si="159"/>
        <v>SCHEDULE 19: REPORT ON DEMAND FORECASTS | 19b: Aircraft Runway Movements | Landings during year (total MCTOW in tonnes):Aircraft less than 3 tonnes MCTOW:</v>
      </c>
    </row>
    <row r="10013" spans="1:14" hidden="1">
      <c r="A10013" t="s">
        <v>2</v>
      </c>
      <c r="B10013">
        <v>2012</v>
      </c>
      <c r="C10013" t="s">
        <v>6</v>
      </c>
      <c r="D10013" t="s">
        <v>10</v>
      </c>
      <c r="E10013" t="s">
        <v>81</v>
      </c>
      <c r="F10013" t="s">
        <v>81</v>
      </c>
      <c r="G10013">
        <v>47</v>
      </c>
      <c r="H10013" t="s">
        <v>39</v>
      </c>
      <c r="I10013">
        <v>2022</v>
      </c>
      <c r="J10013" t="s">
        <v>91</v>
      </c>
      <c r="K10013" t="s">
        <v>4072</v>
      </c>
      <c r="L10013">
        <v>182924</v>
      </c>
      <c r="M10013" s="10" t="str">
        <f>Data[[#This Row],[schedule]]&amp;" | "&amp;Data[[#This Row],[section]]</f>
        <v>SCHEDULE 19: REPORT ON DEMAND FORECASTS | 19b: Aircraft Runway Movements</v>
      </c>
      <c r="N10013" s="10" t="str">
        <f t="shared" si="159"/>
        <v>SCHEDULE 19: REPORT ON DEMAND FORECASTS | 19b: Aircraft Runway Movements | Landings during year (total MCTOW in tonnes):Aircraft less than 3 tonnes MCTOW:</v>
      </c>
    </row>
    <row r="10014" spans="1:14" hidden="1">
      <c r="A10014" t="s">
        <v>2</v>
      </c>
      <c r="B10014">
        <v>2012</v>
      </c>
      <c r="C10014" t="s">
        <v>6</v>
      </c>
      <c r="D10014" t="s">
        <v>10</v>
      </c>
      <c r="E10014" t="s">
        <v>81</v>
      </c>
      <c r="F10014" t="s">
        <v>81</v>
      </c>
      <c r="G10014">
        <v>48</v>
      </c>
      <c r="H10014" t="s">
        <v>40</v>
      </c>
      <c r="I10014">
        <v>2013</v>
      </c>
      <c r="J10014" t="s">
        <v>91</v>
      </c>
      <c r="K10014" t="s">
        <v>4073</v>
      </c>
      <c r="L10014">
        <v>1996412</v>
      </c>
      <c r="M10014" s="10" t="str">
        <f>Data[[#This Row],[schedule]]&amp;" | "&amp;Data[[#This Row],[section]]</f>
        <v>SCHEDULE 19: REPORT ON DEMAND FORECASTS | 19b: Aircraft Runway Movements</v>
      </c>
      <c r="N10014" s="10" t="str">
        <f t="shared" si="159"/>
        <v>SCHEDULE 19: REPORT ON DEMAND FORECASTS | 19b: Aircraft Runway Movements | Landings during year (total MCTOW in tonnes):Total:</v>
      </c>
    </row>
    <row r="10015" spans="1:14" hidden="1">
      <c r="A10015" t="s">
        <v>2</v>
      </c>
      <c r="B10015">
        <v>2012</v>
      </c>
      <c r="C10015" t="s">
        <v>6</v>
      </c>
      <c r="D10015" t="s">
        <v>10</v>
      </c>
      <c r="E10015" t="s">
        <v>81</v>
      </c>
      <c r="F10015" t="s">
        <v>81</v>
      </c>
      <c r="G10015">
        <v>48</v>
      </c>
      <c r="H10015" t="s">
        <v>40</v>
      </c>
      <c r="I10015">
        <v>2014</v>
      </c>
      <c r="J10015" t="s">
        <v>91</v>
      </c>
      <c r="K10015" t="s">
        <v>4074</v>
      </c>
      <c r="L10015">
        <v>2047576</v>
      </c>
      <c r="M10015" s="10" t="str">
        <f>Data[[#This Row],[schedule]]&amp;" | "&amp;Data[[#This Row],[section]]</f>
        <v>SCHEDULE 19: REPORT ON DEMAND FORECASTS | 19b: Aircraft Runway Movements</v>
      </c>
      <c r="N10015" s="10" t="str">
        <f t="shared" si="159"/>
        <v>SCHEDULE 19: REPORT ON DEMAND FORECASTS | 19b: Aircraft Runway Movements | Landings during year (total MCTOW in tonnes):Total:</v>
      </c>
    </row>
    <row r="10016" spans="1:14" hidden="1">
      <c r="A10016" t="s">
        <v>2</v>
      </c>
      <c r="B10016">
        <v>2012</v>
      </c>
      <c r="C10016" t="s">
        <v>6</v>
      </c>
      <c r="D10016" t="s">
        <v>10</v>
      </c>
      <c r="E10016" t="s">
        <v>81</v>
      </c>
      <c r="F10016" t="s">
        <v>81</v>
      </c>
      <c r="G10016">
        <v>48</v>
      </c>
      <c r="H10016" t="s">
        <v>40</v>
      </c>
      <c r="I10016">
        <v>2015</v>
      </c>
      <c r="J10016" t="s">
        <v>91</v>
      </c>
      <c r="K10016" t="s">
        <v>4075</v>
      </c>
      <c r="L10016">
        <v>2073914</v>
      </c>
      <c r="M10016" s="10" t="str">
        <f>Data[[#This Row],[schedule]]&amp;" | "&amp;Data[[#This Row],[section]]</f>
        <v>SCHEDULE 19: REPORT ON DEMAND FORECASTS | 19b: Aircraft Runway Movements</v>
      </c>
      <c r="N10016" s="10" t="str">
        <f t="shared" si="159"/>
        <v>SCHEDULE 19: REPORT ON DEMAND FORECASTS | 19b: Aircraft Runway Movements | Landings during year (total MCTOW in tonnes):Total:</v>
      </c>
    </row>
    <row r="10017" spans="1:14" hidden="1">
      <c r="A10017" t="s">
        <v>2</v>
      </c>
      <c r="B10017">
        <v>2012</v>
      </c>
      <c r="C10017" t="s">
        <v>6</v>
      </c>
      <c r="D10017" t="s">
        <v>10</v>
      </c>
      <c r="E10017" t="s">
        <v>81</v>
      </c>
      <c r="F10017" t="s">
        <v>81</v>
      </c>
      <c r="G10017">
        <v>48</v>
      </c>
      <c r="H10017" t="s">
        <v>40</v>
      </c>
      <c r="I10017">
        <v>2016</v>
      </c>
      <c r="J10017" t="s">
        <v>91</v>
      </c>
      <c r="K10017" t="s">
        <v>4076</v>
      </c>
      <c r="L10017">
        <v>2107964</v>
      </c>
      <c r="M10017" s="10" t="str">
        <f>Data[[#This Row],[schedule]]&amp;" | "&amp;Data[[#This Row],[section]]</f>
        <v>SCHEDULE 19: REPORT ON DEMAND FORECASTS | 19b: Aircraft Runway Movements</v>
      </c>
      <c r="N10017" s="10" t="str">
        <f t="shared" si="159"/>
        <v>SCHEDULE 19: REPORT ON DEMAND FORECASTS | 19b: Aircraft Runway Movements | Landings during year (total MCTOW in tonnes):Total:</v>
      </c>
    </row>
    <row r="10018" spans="1:14" hidden="1">
      <c r="A10018" t="s">
        <v>2</v>
      </c>
      <c r="B10018">
        <v>2012</v>
      </c>
      <c r="C10018" t="s">
        <v>6</v>
      </c>
      <c r="D10018" t="s">
        <v>10</v>
      </c>
      <c r="E10018" t="s">
        <v>81</v>
      </c>
      <c r="F10018" t="s">
        <v>81</v>
      </c>
      <c r="G10018">
        <v>48</v>
      </c>
      <c r="H10018" t="s">
        <v>40</v>
      </c>
      <c r="I10018">
        <v>2017</v>
      </c>
      <c r="J10018" t="s">
        <v>91</v>
      </c>
      <c r="K10018" t="s">
        <v>4077</v>
      </c>
      <c r="L10018">
        <v>2127171</v>
      </c>
      <c r="M10018" s="10" t="str">
        <f>Data[[#This Row],[schedule]]&amp;" | "&amp;Data[[#This Row],[section]]</f>
        <v>SCHEDULE 19: REPORT ON DEMAND FORECASTS | 19b: Aircraft Runway Movements</v>
      </c>
      <c r="N10018" s="10" t="str">
        <f t="shared" si="159"/>
        <v>SCHEDULE 19: REPORT ON DEMAND FORECASTS | 19b: Aircraft Runway Movements | Landings during year (total MCTOW in tonnes):Total:</v>
      </c>
    </row>
    <row r="10019" spans="1:14" hidden="1">
      <c r="A10019" t="s">
        <v>2</v>
      </c>
      <c r="B10019">
        <v>2012</v>
      </c>
      <c r="C10019" t="s">
        <v>6</v>
      </c>
      <c r="D10019" t="s">
        <v>10</v>
      </c>
      <c r="E10019" t="s">
        <v>81</v>
      </c>
      <c r="F10019" t="s">
        <v>81</v>
      </c>
      <c r="G10019">
        <v>48</v>
      </c>
      <c r="H10019" t="s">
        <v>40</v>
      </c>
      <c r="I10019">
        <v>2018</v>
      </c>
      <c r="J10019" t="s">
        <v>91</v>
      </c>
      <c r="K10019" t="s">
        <v>4078</v>
      </c>
      <c r="L10019">
        <v>2150880</v>
      </c>
      <c r="M10019" s="10" t="str">
        <f>Data[[#This Row],[schedule]]&amp;" | "&amp;Data[[#This Row],[section]]</f>
        <v>SCHEDULE 19: REPORT ON DEMAND FORECASTS | 19b: Aircraft Runway Movements</v>
      </c>
      <c r="N10019" s="10" t="str">
        <f t="shared" si="159"/>
        <v>SCHEDULE 19: REPORT ON DEMAND FORECASTS | 19b: Aircraft Runway Movements | Landings during year (total MCTOW in tonnes):Total:</v>
      </c>
    </row>
    <row r="10020" spans="1:14" hidden="1">
      <c r="A10020" t="s">
        <v>2</v>
      </c>
      <c r="B10020">
        <v>2012</v>
      </c>
      <c r="C10020" t="s">
        <v>6</v>
      </c>
      <c r="D10020" t="s">
        <v>10</v>
      </c>
      <c r="E10020" t="s">
        <v>81</v>
      </c>
      <c r="F10020" t="s">
        <v>81</v>
      </c>
      <c r="G10020">
        <v>48</v>
      </c>
      <c r="H10020" t="s">
        <v>40</v>
      </c>
      <c r="I10020">
        <v>2019</v>
      </c>
      <c r="J10020" t="s">
        <v>91</v>
      </c>
      <c r="K10020" t="s">
        <v>4079</v>
      </c>
      <c r="L10020">
        <v>2170154</v>
      </c>
      <c r="M10020" s="10" t="str">
        <f>Data[[#This Row],[schedule]]&amp;" | "&amp;Data[[#This Row],[section]]</f>
        <v>SCHEDULE 19: REPORT ON DEMAND FORECASTS | 19b: Aircraft Runway Movements</v>
      </c>
      <c r="N10020" s="10" t="str">
        <f t="shared" si="159"/>
        <v>SCHEDULE 19: REPORT ON DEMAND FORECASTS | 19b: Aircraft Runway Movements | Landings during year (total MCTOW in tonnes):Total:</v>
      </c>
    </row>
    <row r="10021" spans="1:14" hidden="1">
      <c r="A10021" t="s">
        <v>2</v>
      </c>
      <c r="B10021">
        <v>2012</v>
      </c>
      <c r="C10021" t="s">
        <v>6</v>
      </c>
      <c r="D10021" t="s">
        <v>10</v>
      </c>
      <c r="E10021" t="s">
        <v>81</v>
      </c>
      <c r="F10021" t="s">
        <v>81</v>
      </c>
      <c r="G10021">
        <v>48</v>
      </c>
      <c r="H10021" t="s">
        <v>40</v>
      </c>
      <c r="I10021">
        <v>2020</v>
      </c>
      <c r="J10021" t="s">
        <v>91</v>
      </c>
      <c r="K10021" t="s">
        <v>4080</v>
      </c>
      <c r="L10021">
        <v>2203637</v>
      </c>
      <c r="M10021" s="10" t="str">
        <f>Data[[#This Row],[schedule]]&amp;" | "&amp;Data[[#This Row],[section]]</f>
        <v>SCHEDULE 19: REPORT ON DEMAND FORECASTS | 19b: Aircraft Runway Movements</v>
      </c>
      <c r="N10021" s="10" t="str">
        <f t="shared" si="159"/>
        <v>SCHEDULE 19: REPORT ON DEMAND FORECASTS | 19b: Aircraft Runway Movements | Landings during year (total MCTOW in tonnes):Total:</v>
      </c>
    </row>
    <row r="10022" spans="1:14" hidden="1">
      <c r="A10022" t="s">
        <v>2</v>
      </c>
      <c r="B10022">
        <v>2012</v>
      </c>
      <c r="C10022" t="s">
        <v>6</v>
      </c>
      <c r="D10022" t="s">
        <v>10</v>
      </c>
      <c r="E10022" t="s">
        <v>81</v>
      </c>
      <c r="F10022" t="s">
        <v>81</v>
      </c>
      <c r="G10022">
        <v>48</v>
      </c>
      <c r="H10022" t="s">
        <v>40</v>
      </c>
      <c r="I10022">
        <v>2021</v>
      </c>
      <c r="J10022" t="s">
        <v>91</v>
      </c>
      <c r="K10022" t="s">
        <v>4081</v>
      </c>
      <c r="L10022">
        <v>2221320</v>
      </c>
      <c r="M10022" s="10" t="str">
        <f>Data[[#This Row],[schedule]]&amp;" | "&amp;Data[[#This Row],[section]]</f>
        <v>SCHEDULE 19: REPORT ON DEMAND FORECASTS | 19b: Aircraft Runway Movements</v>
      </c>
      <c r="N10022" s="10" t="str">
        <f t="shared" si="159"/>
        <v>SCHEDULE 19: REPORT ON DEMAND FORECASTS | 19b: Aircraft Runway Movements | Landings during year (total MCTOW in tonnes):Total:</v>
      </c>
    </row>
    <row r="10023" spans="1:14" hidden="1">
      <c r="A10023" t="s">
        <v>2</v>
      </c>
      <c r="B10023">
        <v>2012</v>
      </c>
      <c r="C10023" t="s">
        <v>6</v>
      </c>
      <c r="D10023" t="s">
        <v>10</v>
      </c>
      <c r="E10023" t="s">
        <v>81</v>
      </c>
      <c r="F10023" t="s">
        <v>81</v>
      </c>
      <c r="G10023">
        <v>48</v>
      </c>
      <c r="H10023" t="s">
        <v>40</v>
      </c>
      <c r="I10023">
        <v>2022</v>
      </c>
      <c r="J10023" t="s">
        <v>91</v>
      </c>
      <c r="K10023" t="s">
        <v>4082</v>
      </c>
      <c r="L10023">
        <v>2274733</v>
      </c>
      <c r="M10023" s="10" t="str">
        <f>Data[[#This Row],[schedule]]&amp;" | "&amp;Data[[#This Row],[section]]</f>
        <v>SCHEDULE 19: REPORT ON DEMAND FORECASTS | 19b: Aircraft Runway Movements</v>
      </c>
      <c r="N10023" s="10" t="str">
        <f t="shared" si="159"/>
        <v>SCHEDULE 19: REPORT ON DEMAND FORECASTS | 19b: Aircraft Runway Movements | Landings during year (total MCTOW in tonnes):Total:</v>
      </c>
    </row>
    <row r="10024" spans="1:14" hidden="1">
      <c r="A10024" t="s">
        <v>2</v>
      </c>
      <c r="B10024">
        <v>2012</v>
      </c>
      <c r="C10024" t="s">
        <v>6</v>
      </c>
      <c r="D10024" t="s">
        <v>10</v>
      </c>
      <c r="E10024" t="s">
        <v>81</v>
      </c>
      <c r="F10024" t="s">
        <v>81</v>
      </c>
      <c r="G10024">
        <v>50</v>
      </c>
      <c r="H10024" t="s">
        <v>41</v>
      </c>
      <c r="I10024">
        <v>2013</v>
      </c>
      <c r="J10024" t="s">
        <v>91</v>
      </c>
      <c r="K10024" t="s">
        <v>4083</v>
      </c>
      <c r="L10024">
        <v>4977</v>
      </c>
      <c r="M10024" s="10" t="str">
        <f>Data[[#This Row],[schedule]]&amp;" | "&amp;Data[[#This Row],[section]]</f>
        <v>SCHEDULE 19: REPORT ON DEMAND FORECASTS | 19b: Aircraft Runway Movements</v>
      </c>
      <c r="N10024" s="10" t="str">
        <f t="shared" si="159"/>
        <v>SCHEDULE 19: REPORT ON DEMAND FORECASTS | 19b: Aircraft Runway Movements | Landings during year (total number of
aircraft):Air passenger services—international:</v>
      </c>
    </row>
    <row r="10025" spans="1:14" hidden="1">
      <c r="A10025" t="s">
        <v>2</v>
      </c>
      <c r="B10025">
        <v>2012</v>
      </c>
      <c r="C10025" t="s">
        <v>6</v>
      </c>
      <c r="D10025" t="s">
        <v>10</v>
      </c>
      <c r="E10025" t="s">
        <v>81</v>
      </c>
      <c r="F10025" t="s">
        <v>81</v>
      </c>
      <c r="G10025">
        <v>50</v>
      </c>
      <c r="H10025" t="s">
        <v>41</v>
      </c>
      <c r="I10025">
        <v>2014</v>
      </c>
      <c r="J10025" t="s">
        <v>91</v>
      </c>
      <c r="K10025" t="s">
        <v>4083</v>
      </c>
      <c r="L10025">
        <v>4977</v>
      </c>
      <c r="M10025" s="10" t="str">
        <f>Data[[#This Row],[schedule]]&amp;" | "&amp;Data[[#This Row],[section]]</f>
        <v>SCHEDULE 19: REPORT ON DEMAND FORECASTS | 19b: Aircraft Runway Movements</v>
      </c>
      <c r="N10025" s="10" t="str">
        <f t="shared" si="159"/>
        <v>SCHEDULE 19: REPORT ON DEMAND FORECASTS | 19b: Aircraft Runway Movements | Landings during year (total number of
aircraft):Air passenger services—international:</v>
      </c>
    </row>
    <row r="10026" spans="1:14" hidden="1">
      <c r="A10026" t="s">
        <v>2</v>
      </c>
      <c r="B10026">
        <v>2012</v>
      </c>
      <c r="C10026" t="s">
        <v>6</v>
      </c>
      <c r="D10026" t="s">
        <v>10</v>
      </c>
      <c r="E10026" t="s">
        <v>81</v>
      </c>
      <c r="F10026" t="s">
        <v>81</v>
      </c>
      <c r="G10026">
        <v>50</v>
      </c>
      <c r="H10026" t="s">
        <v>41</v>
      </c>
      <c r="I10026">
        <v>2015</v>
      </c>
      <c r="J10026" t="s">
        <v>91</v>
      </c>
      <c r="K10026" t="s">
        <v>4084</v>
      </c>
      <c r="L10026">
        <v>5237</v>
      </c>
      <c r="M10026" s="10" t="str">
        <f>Data[[#This Row],[schedule]]&amp;" | "&amp;Data[[#This Row],[section]]</f>
        <v>SCHEDULE 19: REPORT ON DEMAND FORECASTS | 19b: Aircraft Runway Movements</v>
      </c>
      <c r="N10026" s="10" t="str">
        <f t="shared" si="159"/>
        <v>SCHEDULE 19: REPORT ON DEMAND FORECASTS | 19b: Aircraft Runway Movements | Landings during year (total number of
aircraft):Air passenger services—international:</v>
      </c>
    </row>
    <row r="10027" spans="1:14" hidden="1">
      <c r="A10027" t="s">
        <v>2</v>
      </c>
      <c r="B10027">
        <v>2012</v>
      </c>
      <c r="C10027" t="s">
        <v>6</v>
      </c>
      <c r="D10027" t="s">
        <v>10</v>
      </c>
      <c r="E10027" t="s">
        <v>81</v>
      </c>
      <c r="F10027" t="s">
        <v>81</v>
      </c>
      <c r="G10027">
        <v>50</v>
      </c>
      <c r="H10027" t="s">
        <v>41</v>
      </c>
      <c r="I10027">
        <v>2016</v>
      </c>
      <c r="J10027" t="s">
        <v>91</v>
      </c>
      <c r="K10027" t="s">
        <v>4085</v>
      </c>
      <c r="L10027">
        <v>5422</v>
      </c>
      <c r="M10027" s="10" t="str">
        <f>Data[[#This Row],[schedule]]&amp;" | "&amp;Data[[#This Row],[section]]</f>
        <v>SCHEDULE 19: REPORT ON DEMAND FORECASTS | 19b: Aircraft Runway Movements</v>
      </c>
      <c r="N10027" s="10" t="str">
        <f t="shared" si="159"/>
        <v>SCHEDULE 19: REPORT ON DEMAND FORECASTS | 19b: Aircraft Runway Movements | Landings during year (total number of
aircraft):Air passenger services—international:</v>
      </c>
    </row>
    <row r="10028" spans="1:14" hidden="1">
      <c r="A10028" t="s">
        <v>2</v>
      </c>
      <c r="B10028">
        <v>2012</v>
      </c>
      <c r="C10028" t="s">
        <v>6</v>
      </c>
      <c r="D10028" t="s">
        <v>10</v>
      </c>
      <c r="E10028" t="s">
        <v>81</v>
      </c>
      <c r="F10028" t="s">
        <v>81</v>
      </c>
      <c r="G10028">
        <v>50</v>
      </c>
      <c r="H10028" t="s">
        <v>41</v>
      </c>
      <c r="I10028">
        <v>2017</v>
      </c>
      <c r="J10028" t="s">
        <v>91</v>
      </c>
      <c r="K10028" t="s">
        <v>4086</v>
      </c>
      <c r="L10028">
        <v>5614</v>
      </c>
      <c r="M10028" s="10" t="str">
        <f>Data[[#This Row],[schedule]]&amp;" | "&amp;Data[[#This Row],[section]]</f>
        <v>SCHEDULE 19: REPORT ON DEMAND FORECASTS | 19b: Aircraft Runway Movements</v>
      </c>
      <c r="N10028" s="10" t="str">
        <f t="shared" si="159"/>
        <v>SCHEDULE 19: REPORT ON DEMAND FORECASTS | 19b: Aircraft Runway Movements | Landings during year (total number of
aircraft):Air passenger services—international:</v>
      </c>
    </row>
    <row r="10029" spans="1:14" hidden="1">
      <c r="A10029" t="s">
        <v>2</v>
      </c>
      <c r="B10029">
        <v>2012</v>
      </c>
      <c r="C10029" t="s">
        <v>6</v>
      </c>
      <c r="D10029" t="s">
        <v>10</v>
      </c>
      <c r="E10029" t="s">
        <v>81</v>
      </c>
      <c r="F10029" t="s">
        <v>81</v>
      </c>
      <c r="G10029">
        <v>50</v>
      </c>
      <c r="H10029" t="s">
        <v>41</v>
      </c>
      <c r="I10029">
        <v>2018</v>
      </c>
      <c r="J10029" t="s">
        <v>91</v>
      </c>
      <c r="K10029" t="s">
        <v>4087</v>
      </c>
      <c r="L10029">
        <v>5718</v>
      </c>
      <c r="M10029" s="10" t="str">
        <f>Data[[#This Row],[schedule]]&amp;" | "&amp;Data[[#This Row],[section]]</f>
        <v>SCHEDULE 19: REPORT ON DEMAND FORECASTS | 19b: Aircraft Runway Movements</v>
      </c>
      <c r="N10029" s="10" t="str">
        <f t="shared" si="159"/>
        <v>SCHEDULE 19: REPORT ON DEMAND FORECASTS | 19b: Aircraft Runway Movements | Landings during year (total number of
aircraft):Air passenger services—international:</v>
      </c>
    </row>
    <row r="10030" spans="1:14" hidden="1">
      <c r="A10030" t="s">
        <v>2</v>
      </c>
      <c r="B10030">
        <v>2012</v>
      </c>
      <c r="C10030" t="s">
        <v>6</v>
      </c>
      <c r="D10030" t="s">
        <v>10</v>
      </c>
      <c r="E10030" t="s">
        <v>81</v>
      </c>
      <c r="F10030" t="s">
        <v>81</v>
      </c>
      <c r="G10030">
        <v>50</v>
      </c>
      <c r="H10030" t="s">
        <v>41</v>
      </c>
      <c r="I10030">
        <v>2019</v>
      </c>
      <c r="J10030" t="s">
        <v>91</v>
      </c>
      <c r="K10030" t="s">
        <v>4088</v>
      </c>
      <c r="L10030">
        <v>5834</v>
      </c>
      <c r="M10030" s="10" t="str">
        <f>Data[[#This Row],[schedule]]&amp;" | "&amp;Data[[#This Row],[section]]</f>
        <v>SCHEDULE 19: REPORT ON DEMAND FORECASTS | 19b: Aircraft Runway Movements</v>
      </c>
      <c r="N10030" s="10" t="str">
        <f t="shared" si="159"/>
        <v>SCHEDULE 19: REPORT ON DEMAND FORECASTS | 19b: Aircraft Runway Movements | Landings during year (total number of
aircraft):Air passenger services—international:</v>
      </c>
    </row>
    <row r="10031" spans="1:14" hidden="1">
      <c r="A10031" t="s">
        <v>2</v>
      </c>
      <c r="B10031">
        <v>2012</v>
      </c>
      <c r="C10031" t="s">
        <v>6</v>
      </c>
      <c r="D10031" t="s">
        <v>10</v>
      </c>
      <c r="E10031" t="s">
        <v>81</v>
      </c>
      <c r="F10031" t="s">
        <v>81</v>
      </c>
      <c r="G10031">
        <v>50</v>
      </c>
      <c r="H10031" t="s">
        <v>41</v>
      </c>
      <c r="I10031">
        <v>2020</v>
      </c>
      <c r="J10031" t="s">
        <v>91</v>
      </c>
      <c r="K10031" t="s">
        <v>4089</v>
      </c>
      <c r="L10031">
        <v>6046</v>
      </c>
      <c r="M10031" s="10" t="str">
        <f>Data[[#This Row],[schedule]]&amp;" | "&amp;Data[[#This Row],[section]]</f>
        <v>SCHEDULE 19: REPORT ON DEMAND FORECASTS | 19b: Aircraft Runway Movements</v>
      </c>
      <c r="N10031" s="10" t="str">
        <f t="shared" si="159"/>
        <v>SCHEDULE 19: REPORT ON DEMAND FORECASTS | 19b: Aircraft Runway Movements | Landings during year (total number of
aircraft):Air passenger services—international:</v>
      </c>
    </row>
    <row r="10032" spans="1:14" hidden="1">
      <c r="A10032" t="s">
        <v>2</v>
      </c>
      <c r="B10032">
        <v>2012</v>
      </c>
      <c r="C10032" t="s">
        <v>6</v>
      </c>
      <c r="D10032" t="s">
        <v>10</v>
      </c>
      <c r="E10032" t="s">
        <v>81</v>
      </c>
      <c r="F10032" t="s">
        <v>81</v>
      </c>
      <c r="G10032">
        <v>50</v>
      </c>
      <c r="H10032" t="s">
        <v>41</v>
      </c>
      <c r="I10032">
        <v>2021</v>
      </c>
      <c r="J10032" t="s">
        <v>91</v>
      </c>
      <c r="K10032" t="s">
        <v>4090</v>
      </c>
      <c r="L10032">
        <v>6238</v>
      </c>
      <c r="M10032" s="10" t="str">
        <f>Data[[#This Row],[schedule]]&amp;" | "&amp;Data[[#This Row],[section]]</f>
        <v>SCHEDULE 19: REPORT ON DEMAND FORECASTS | 19b: Aircraft Runway Movements</v>
      </c>
      <c r="N10032" s="10" t="str">
        <f t="shared" si="159"/>
        <v>SCHEDULE 19: REPORT ON DEMAND FORECASTS | 19b: Aircraft Runway Movements | Landings during year (total number of
aircraft):Air passenger services—international:</v>
      </c>
    </row>
    <row r="10033" spans="1:14" hidden="1">
      <c r="A10033" t="s">
        <v>2</v>
      </c>
      <c r="B10033">
        <v>2012</v>
      </c>
      <c r="C10033" t="s">
        <v>6</v>
      </c>
      <c r="D10033" t="s">
        <v>10</v>
      </c>
      <c r="E10033" t="s">
        <v>81</v>
      </c>
      <c r="F10033" t="s">
        <v>81</v>
      </c>
      <c r="G10033">
        <v>50</v>
      </c>
      <c r="H10033" t="s">
        <v>41</v>
      </c>
      <c r="I10033">
        <v>2022</v>
      </c>
      <c r="J10033" t="s">
        <v>91</v>
      </c>
      <c r="K10033" t="s">
        <v>4091</v>
      </c>
      <c r="L10033">
        <v>6474</v>
      </c>
      <c r="M10033" s="10" t="str">
        <f>Data[[#This Row],[schedule]]&amp;" | "&amp;Data[[#This Row],[section]]</f>
        <v>SCHEDULE 19: REPORT ON DEMAND FORECASTS | 19b: Aircraft Runway Movements</v>
      </c>
      <c r="N10033" s="10" t="str">
        <f t="shared" si="159"/>
        <v>SCHEDULE 19: REPORT ON DEMAND FORECASTS | 19b: Aircraft Runway Movements | Landings during year (total number of
aircraft):Air passenger services—international:</v>
      </c>
    </row>
    <row r="10034" spans="1:14" hidden="1">
      <c r="A10034" t="s">
        <v>2</v>
      </c>
      <c r="B10034">
        <v>2012</v>
      </c>
      <c r="C10034" t="s">
        <v>6</v>
      </c>
      <c r="D10034" t="s">
        <v>10</v>
      </c>
      <c r="E10034" t="s">
        <v>81</v>
      </c>
      <c r="F10034" t="s">
        <v>81</v>
      </c>
      <c r="G10034">
        <v>51</v>
      </c>
      <c r="H10034" t="s">
        <v>42</v>
      </c>
      <c r="I10034">
        <v>2013</v>
      </c>
      <c r="J10034" t="s">
        <v>91</v>
      </c>
      <c r="K10034" t="s">
        <v>4092</v>
      </c>
      <c r="L10034">
        <v>33309</v>
      </c>
      <c r="M10034" s="10" t="str">
        <f>Data[[#This Row],[schedule]]&amp;" | "&amp;Data[[#This Row],[section]]</f>
        <v>SCHEDULE 19: REPORT ON DEMAND FORECASTS | 19b: Aircraft Runway Movements</v>
      </c>
      <c r="N10034" s="10" t="str">
        <f t="shared" si="159"/>
        <v>SCHEDULE 19: REPORT ON DEMAND FORECASTS | 19b: Aircraft Runway Movements | Landings during year (total number of
aircraft):Air passenger services—domestic:</v>
      </c>
    </row>
    <row r="10035" spans="1:14" hidden="1">
      <c r="A10035" t="s">
        <v>2</v>
      </c>
      <c r="B10035">
        <v>2012</v>
      </c>
      <c r="C10035" t="s">
        <v>6</v>
      </c>
      <c r="D10035" t="s">
        <v>10</v>
      </c>
      <c r="E10035" t="s">
        <v>81</v>
      </c>
      <c r="F10035" t="s">
        <v>81</v>
      </c>
      <c r="G10035">
        <v>51</v>
      </c>
      <c r="H10035" t="s">
        <v>42</v>
      </c>
      <c r="I10035">
        <v>2014</v>
      </c>
      <c r="J10035" t="s">
        <v>91</v>
      </c>
      <c r="K10035" t="s">
        <v>4093</v>
      </c>
      <c r="L10035">
        <v>34147</v>
      </c>
      <c r="M10035" s="10" t="str">
        <f>Data[[#This Row],[schedule]]&amp;" | "&amp;Data[[#This Row],[section]]</f>
        <v>SCHEDULE 19: REPORT ON DEMAND FORECASTS | 19b: Aircraft Runway Movements</v>
      </c>
      <c r="N10035" s="10" t="str">
        <f t="shared" si="159"/>
        <v>SCHEDULE 19: REPORT ON DEMAND FORECASTS | 19b: Aircraft Runway Movements | Landings during year (total number of
aircraft):Air passenger services—domestic:</v>
      </c>
    </row>
    <row r="10036" spans="1:14" hidden="1">
      <c r="A10036" t="s">
        <v>2</v>
      </c>
      <c r="B10036">
        <v>2012</v>
      </c>
      <c r="C10036" t="s">
        <v>6</v>
      </c>
      <c r="D10036" t="s">
        <v>10</v>
      </c>
      <c r="E10036" t="s">
        <v>81</v>
      </c>
      <c r="F10036" t="s">
        <v>81</v>
      </c>
      <c r="G10036">
        <v>51</v>
      </c>
      <c r="H10036" t="s">
        <v>42</v>
      </c>
      <c r="I10036">
        <v>2015</v>
      </c>
      <c r="J10036" t="s">
        <v>91</v>
      </c>
      <c r="K10036" t="s">
        <v>4094</v>
      </c>
      <c r="L10036">
        <v>34211</v>
      </c>
      <c r="M10036" s="10" t="str">
        <f>Data[[#This Row],[schedule]]&amp;" | "&amp;Data[[#This Row],[section]]</f>
        <v>SCHEDULE 19: REPORT ON DEMAND FORECASTS | 19b: Aircraft Runway Movements</v>
      </c>
      <c r="N10036" s="10" t="str">
        <f t="shared" si="159"/>
        <v>SCHEDULE 19: REPORT ON DEMAND FORECASTS | 19b: Aircraft Runway Movements | Landings during year (total number of
aircraft):Air passenger services—domestic:</v>
      </c>
    </row>
    <row r="10037" spans="1:14" hidden="1">
      <c r="A10037" t="s">
        <v>2</v>
      </c>
      <c r="B10037">
        <v>2012</v>
      </c>
      <c r="C10037" t="s">
        <v>6</v>
      </c>
      <c r="D10037" t="s">
        <v>10</v>
      </c>
      <c r="E10037" t="s">
        <v>81</v>
      </c>
      <c r="F10037" t="s">
        <v>81</v>
      </c>
      <c r="G10037">
        <v>51</v>
      </c>
      <c r="H10037" t="s">
        <v>42</v>
      </c>
      <c r="I10037">
        <v>2016</v>
      </c>
      <c r="J10037" t="s">
        <v>91</v>
      </c>
      <c r="K10037" t="s">
        <v>4095</v>
      </c>
      <c r="L10037">
        <v>34409</v>
      </c>
      <c r="M10037" s="10" t="str">
        <f>Data[[#This Row],[schedule]]&amp;" | "&amp;Data[[#This Row],[section]]</f>
        <v>SCHEDULE 19: REPORT ON DEMAND FORECASTS | 19b: Aircraft Runway Movements</v>
      </c>
      <c r="N10037" s="10" t="str">
        <f t="shared" si="159"/>
        <v>SCHEDULE 19: REPORT ON DEMAND FORECASTS | 19b: Aircraft Runway Movements | Landings during year (total number of
aircraft):Air passenger services—domestic:</v>
      </c>
    </row>
    <row r="10038" spans="1:14" hidden="1">
      <c r="A10038" t="s">
        <v>2</v>
      </c>
      <c r="B10038">
        <v>2012</v>
      </c>
      <c r="C10038" t="s">
        <v>6</v>
      </c>
      <c r="D10038" t="s">
        <v>10</v>
      </c>
      <c r="E10038" t="s">
        <v>81</v>
      </c>
      <c r="F10038" t="s">
        <v>81</v>
      </c>
      <c r="G10038">
        <v>51</v>
      </c>
      <c r="H10038" t="s">
        <v>42</v>
      </c>
      <c r="I10038">
        <v>2017</v>
      </c>
      <c r="J10038" t="s">
        <v>91</v>
      </c>
      <c r="K10038" t="s">
        <v>4096</v>
      </c>
      <c r="L10038">
        <v>34562</v>
      </c>
      <c r="M10038" s="10" t="str">
        <f>Data[[#This Row],[schedule]]&amp;" | "&amp;Data[[#This Row],[section]]</f>
        <v>SCHEDULE 19: REPORT ON DEMAND FORECASTS | 19b: Aircraft Runway Movements</v>
      </c>
      <c r="N10038" s="10" t="str">
        <f t="shared" si="159"/>
        <v>SCHEDULE 19: REPORT ON DEMAND FORECASTS | 19b: Aircraft Runway Movements | Landings during year (total number of
aircraft):Air passenger services—domestic:</v>
      </c>
    </row>
    <row r="10039" spans="1:14" hidden="1">
      <c r="A10039" t="s">
        <v>2</v>
      </c>
      <c r="B10039">
        <v>2012</v>
      </c>
      <c r="C10039" t="s">
        <v>6</v>
      </c>
      <c r="D10039" t="s">
        <v>10</v>
      </c>
      <c r="E10039" t="s">
        <v>81</v>
      </c>
      <c r="F10039" t="s">
        <v>81</v>
      </c>
      <c r="G10039">
        <v>51</v>
      </c>
      <c r="H10039" t="s">
        <v>42</v>
      </c>
      <c r="I10039">
        <v>2018</v>
      </c>
      <c r="J10039" t="s">
        <v>91</v>
      </c>
      <c r="K10039" t="s">
        <v>4097</v>
      </c>
      <c r="L10039">
        <v>34744</v>
      </c>
      <c r="M10039" s="10" t="str">
        <f>Data[[#This Row],[schedule]]&amp;" | "&amp;Data[[#This Row],[section]]</f>
        <v>SCHEDULE 19: REPORT ON DEMAND FORECASTS | 19b: Aircraft Runway Movements</v>
      </c>
      <c r="N10039" s="10" t="str">
        <f t="shared" si="159"/>
        <v>SCHEDULE 19: REPORT ON DEMAND FORECASTS | 19b: Aircraft Runway Movements | Landings during year (total number of
aircraft):Air passenger services—domestic:</v>
      </c>
    </row>
    <row r="10040" spans="1:14" hidden="1">
      <c r="A10040" t="s">
        <v>2</v>
      </c>
      <c r="B10040">
        <v>2012</v>
      </c>
      <c r="C10040" t="s">
        <v>6</v>
      </c>
      <c r="D10040" t="s">
        <v>10</v>
      </c>
      <c r="E10040" t="s">
        <v>81</v>
      </c>
      <c r="F10040" t="s">
        <v>81</v>
      </c>
      <c r="G10040">
        <v>51</v>
      </c>
      <c r="H10040" t="s">
        <v>42</v>
      </c>
      <c r="I10040">
        <v>2019</v>
      </c>
      <c r="J10040" t="s">
        <v>91</v>
      </c>
      <c r="K10040" t="s">
        <v>4098</v>
      </c>
      <c r="L10040">
        <v>34899</v>
      </c>
      <c r="M10040" s="10" t="str">
        <f>Data[[#This Row],[schedule]]&amp;" | "&amp;Data[[#This Row],[section]]</f>
        <v>SCHEDULE 19: REPORT ON DEMAND FORECASTS | 19b: Aircraft Runway Movements</v>
      </c>
      <c r="N10040" s="10" t="str">
        <f t="shared" si="159"/>
        <v>SCHEDULE 19: REPORT ON DEMAND FORECASTS | 19b: Aircraft Runway Movements | Landings during year (total number of
aircraft):Air passenger services—domestic:</v>
      </c>
    </row>
    <row r="10041" spans="1:14" hidden="1">
      <c r="A10041" t="s">
        <v>2</v>
      </c>
      <c r="B10041">
        <v>2012</v>
      </c>
      <c r="C10041" t="s">
        <v>6</v>
      </c>
      <c r="D10041" t="s">
        <v>10</v>
      </c>
      <c r="E10041" t="s">
        <v>81</v>
      </c>
      <c r="F10041" t="s">
        <v>81</v>
      </c>
      <c r="G10041">
        <v>51</v>
      </c>
      <c r="H10041" t="s">
        <v>42</v>
      </c>
      <c r="I10041">
        <v>2020</v>
      </c>
      <c r="J10041" t="s">
        <v>91</v>
      </c>
      <c r="K10041" t="s">
        <v>4099</v>
      </c>
      <c r="L10041">
        <v>35192</v>
      </c>
      <c r="M10041" s="10" t="str">
        <f>Data[[#This Row],[schedule]]&amp;" | "&amp;Data[[#This Row],[section]]</f>
        <v>SCHEDULE 19: REPORT ON DEMAND FORECASTS | 19b: Aircraft Runway Movements</v>
      </c>
      <c r="N10041" s="10" t="str">
        <f t="shared" si="159"/>
        <v>SCHEDULE 19: REPORT ON DEMAND FORECASTS | 19b: Aircraft Runway Movements | Landings during year (total number of
aircraft):Air passenger services—domestic:</v>
      </c>
    </row>
    <row r="10042" spans="1:14" hidden="1">
      <c r="A10042" t="s">
        <v>2</v>
      </c>
      <c r="B10042">
        <v>2012</v>
      </c>
      <c r="C10042" t="s">
        <v>6</v>
      </c>
      <c r="D10042" t="s">
        <v>10</v>
      </c>
      <c r="E10042" t="s">
        <v>81</v>
      </c>
      <c r="F10042" t="s">
        <v>81</v>
      </c>
      <c r="G10042">
        <v>51</v>
      </c>
      <c r="H10042" t="s">
        <v>42</v>
      </c>
      <c r="I10042">
        <v>2021</v>
      </c>
      <c r="J10042" t="s">
        <v>91</v>
      </c>
      <c r="K10042" t="s">
        <v>4100</v>
      </c>
      <c r="L10042">
        <v>35303</v>
      </c>
      <c r="M10042" s="10" t="str">
        <f>Data[[#This Row],[schedule]]&amp;" | "&amp;Data[[#This Row],[section]]</f>
        <v>SCHEDULE 19: REPORT ON DEMAND FORECASTS | 19b: Aircraft Runway Movements</v>
      </c>
      <c r="N10042" s="10" t="str">
        <f t="shared" si="159"/>
        <v>SCHEDULE 19: REPORT ON DEMAND FORECASTS | 19b: Aircraft Runway Movements | Landings during year (total number of
aircraft):Air passenger services—domestic:</v>
      </c>
    </row>
    <row r="10043" spans="1:14" hidden="1">
      <c r="A10043" t="s">
        <v>2</v>
      </c>
      <c r="B10043">
        <v>2012</v>
      </c>
      <c r="C10043" t="s">
        <v>6</v>
      </c>
      <c r="D10043" t="s">
        <v>10</v>
      </c>
      <c r="E10043" t="s">
        <v>81</v>
      </c>
      <c r="F10043" t="s">
        <v>81</v>
      </c>
      <c r="G10043">
        <v>51</v>
      </c>
      <c r="H10043" t="s">
        <v>42</v>
      </c>
      <c r="I10043">
        <v>2022</v>
      </c>
      <c r="J10043" t="s">
        <v>91</v>
      </c>
      <c r="K10043" t="s">
        <v>4101</v>
      </c>
      <c r="L10043">
        <v>36033</v>
      </c>
      <c r="M10043" s="10" t="str">
        <f>Data[[#This Row],[schedule]]&amp;" | "&amp;Data[[#This Row],[section]]</f>
        <v>SCHEDULE 19: REPORT ON DEMAND FORECASTS | 19b: Aircraft Runway Movements</v>
      </c>
      <c r="N10043" s="10" t="str">
        <f t="shared" si="159"/>
        <v>SCHEDULE 19: REPORT ON DEMAND FORECASTS | 19b: Aircraft Runway Movements | Landings during year (total number of
aircraft):Air passenger services—domestic:</v>
      </c>
    </row>
    <row r="10044" spans="1:14" hidden="1">
      <c r="A10044" t="s">
        <v>2</v>
      </c>
      <c r="B10044">
        <v>2012</v>
      </c>
      <c r="C10044" t="s">
        <v>6</v>
      </c>
      <c r="D10044" t="s">
        <v>10</v>
      </c>
      <c r="E10044" t="s">
        <v>81</v>
      </c>
      <c r="F10044" t="s">
        <v>81</v>
      </c>
      <c r="G10044">
        <v>52</v>
      </c>
      <c r="H10044" t="s">
        <v>43</v>
      </c>
      <c r="I10044">
        <v>2013</v>
      </c>
      <c r="J10044" t="s">
        <v>91</v>
      </c>
      <c r="K10044" t="s">
        <v>4041</v>
      </c>
      <c r="L10044">
        <v>11573</v>
      </c>
      <c r="M10044" s="10" t="str">
        <f>Data[[#This Row],[schedule]]&amp;" | "&amp;Data[[#This Row],[section]]</f>
        <v>SCHEDULE 19: REPORT ON DEMAND FORECASTS | 19b: Aircraft Runway Movements</v>
      </c>
      <c r="N10044" s="10" t="str">
        <f t="shared" si="159"/>
        <v>SCHEDULE 19: REPORT ON DEMAND FORECASTS | 19b: Aircraft Runway Movements | Landings during year (total number of
aircraft):Other aircraft:</v>
      </c>
    </row>
    <row r="10045" spans="1:14" hidden="1">
      <c r="A10045" t="s">
        <v>2</v>
      </c>
      <c r="B10045">
        <v>2012</v>
      </c>
      <c r="C10045" t="s">
        <v>6</v>
      </c>
      <c r="D10045" t="s">
        <v>10</v>
      </c>
      <c r="E10045" t="s">
        <v>81</v>
      </c>
      <c r="F10045" t="s">
        <v>81</v>
      </c>
      <c r="G10045">
        <v>52</v>
      </c>
      <c r="H10045" t="s">
        <v>43</v>
      </c>
      <c r="I10045">
        <v>2014</v>
      </c>
      <c r="J10045" t="s">
        <v>91</v>
      </c>
      <c r="K10045" t="s">
        <v>4041</v>
      </c>
      <c r="L10045">
        <v>11573</v>
      </c>
      <c r="M10045" s="10" t="str">
        <f>Data[[#This Row],[schedule]]&amp;" | "&amp;Data[[#This Row],[section]]</f>
        <v>SCHEDULE 19: REPORT ON DEMAND FORECASTS | 19b: Aircraft Runway Movements</v>
      </c>
      <c r="N10045" s="10" t="str">
        <f t="shared" si="159"/>
        <v>SCHEDULE 19: REPORT ON DEMAND FORECASTS | 19b: Aircraft Runway Movements | Landings during year (total number of
aircraft):Other aircraft:</v>
      </c>
    </row>
    <row r="10046" spans="1:14" hidden="1">
      <c r="A10046" t="s">
        <v>2</v>
      </c>
      <c r="B10046">
        <v>2012</v>
      </c>
      <c r="C10046" t="s">
        <v>6</v>
      </c>
      <c r="D10046" t="s">
        <v>10</v>
      </c>
      <c r="E10046" t="s">
        <v>81</v>
      </c>
      <c r="F10046" t="s">
        <v>81</v>
      </c>
      <c r="G10046">
        <v>52</v>
      </c>
      <c r="H10046" t="s">
        <v>43</v>
      </c>
      <c r="I10046">
        <v>2015</v>
      </c>
      <c r="J10046" t="s">
        <v>91</v>
      </c>
      <c r="K10046" t="s">
        <v>4041</v>
      </c>
      <c r="L10046">
        <v>11573</v>
      </c>
      <c r="M10046" s="10" t="str">
        <f>Data[[#This Row],[schedule]]&amp;" | "&amp;Data[[#This Row],[section]]</f>
        <v>SCHEDULE 19: REPORT ON DEMAND FORECASTS | 19b: Aircraft Runway Movements</v>
      </c>
      <c r="N10046" s="10" t="str">
        <f t="shared" si="159"/>
        <v>SCHEDULE 19: REPORT ON DEMAND FORECASTS | 19b: Aircraft Runway Movements | Landings during year (total number of
aircraft):Other aircraft:</v>
      </c>
    </row>
    <row r="10047" spans="1:14" hidden="1">
      <c r="A10047" t="s">
        <v>2</v>
      </c>
      <c r="B10047">
        <v>2012</v>
      </c>
      <c r="C10047" t="s">
        <v>6</v>
      </c>
      <c r="D10047" t="s">
        <v>10</v>
      </c>
      <c r="E10047" t="s">
        <v>81</v>
      </c>
      <c r="F10047" t="s">
        <v>81</v>
      </c>
      <c r="G10047">
        <v>52</v>
      </c>
      <c r="H10047" t="s">
        <v>43</v>
      </c>
      <c r="I10047">
        <v>2016</v>
      </c>
      <c r="J10047" t="s">
        <v>91</v>
      </c>
      <c r="K10047" t="s">
        <v>4041</v>
      </c>
      <c r="L10047">
        <v>11573</v>
      </c>
      <c r="M10047" s="10" t="str">
        <f>Data[[#This Row],[schedule]]&amp;" | "&amp;Data[[#This Row],[section]]</f>
        <v>SCHEDULE 19: REPORT ON DEMAND FORECASTS | 19b: Aircraft Runway Movements</v>
      </c>
      <c r="N10047" s="10" t="str">
        <f t="shared" si="159"/>
        <v>SCHEDULE 19: REPORT ON DEMAND FORECASTS | 19b: Aircraft Runway Movements | Landings during year (total number of
aircraft):Other aircraft:</v>
      </c>
    </row>
    <row r="10048" spans="1:14" hidden="1">
      <c r="A10048" t="s">
        <v>2</v>
      </c>
      <c r="B10048">
        <v>2012</v>
      </c>
      <c r="C10048" t="s">
        <v>6</v>
      </c>
      <c r="D10048" t="s">
        <v>10</v>
      </c>
      <c r="E10048" t="s">
        <v>81</v>
      </c>
      <c r="F10048" t="s">
        <v>81</v>
      </c>
      <c r="G10048">
        <v>52</v>
      </c>
      <c r="H10048" t="s">
        <v>43</v>
      </c>
      <c r="I10048">
        <v>2017</v>
      </c>
      <c r="J10048" t="s">
        <v>91</v>
      </c>
      <c r="K10048" t="s">
        <v>4041</v>
      </c>
      <c r="L10048">
        <v>11573</v>
      </c>
      <c r="M10048" s="10" t="str">
        <f>Data[[#This Row],[schedule]]&amp;" | "&amp;Data[[#This Row],[section]]</f>
        <v>SCHEDULE 19: REPORT ON DEMAND FORECASTS | 19b: Aircraft Runway Movements</v>
      </c>
      <c r="N10048" s="10" t="str">
        <f t="shared" si="159"/>
        <v>SCHEDULE 19: REPORT ON DEMAND FORECASTS | 19b: Aircraft Runway Movements | Landings during year (total number of
aircraft):Other aircraft:</v>
      </c>
    </row>
    <row r="10049" spans="1:14" hidden="1">
      <c r="A10049" t="s">
        <v>2</v>
      </c>
      <c r="B10049">
        <v>2012</v>
      </c>
      <c r="C10049" t="s">
        <v>6</v>
      </c>
      <c r="D10049" t="s">
        <v>10</v>
      </c>
      <c r="E10049" t="s">
        <v>81</v>
      </c>
      <c r="F10049" t="s">
        <v>81</v>
      </c>
      <c r="G10049">
        <v>52</v>
      </c>
      <c r="H10049" t="s">
        <v>43</v>
      </c>
      <c r="I10049">
        <v>2018</v>
      </c>
      <c r="J10049" t="s">
        <v>91</v>
      </c>
      <c r="K10049" t="s">
        <v>4041</v>
      </c>
      <c r="L10049">
        <v>11573</v>
      </c>
      <c r="M10049" s="10" t="str">
        <f>Data[[#This Row],[schedule]]&amp;" | "&amp;Data[[#This Row],[section]]</f>
        <v>SCHEDULE 19: REPORT ON DEMAND FORECASTS | 19b: Aircraft Runway Movements</v>
      </c>
      <c r="N10049" s="10" t="str">
        <f t="shared" si="159"/>
        <v>SCHEDULE 19: REPORT ON DEMAND FORECASTS | 19b: Aircraft Runway Movements | Landings during year (total number of
aircraft):Other aircraft:</v>
      </c>
    </row>
    <row r="10050" spans="1:14" hidden="1">
      <c r="A10050" t="s">
        <v>2</v>
      </c>
      <c r="B10050">
        <v>2012</v>
      </c>
      <c r="C10050" t="s">
        <v>6</v>
      </c>
      <c r="D10050" t="s">
        <v>10</v>
      </c>
      <c r="E10050" t="s">
        <v>81</v>
      </c>
      <c r="F10050" t="s">
        <v>81</v>
      </c>
      <c r="G10050">
        <v>52</v>
      </c>
      <c r="H10050" t="s">
        <v>43</v>
      </c>
      <c r="I10050">
        <v>2019</v>
      </c>
      <c r="J10050" t="s">
        <v>91</v>
      </c>
      <c r="K10050" t="s">
        <v>4041</v>
      </c>
      <c r="L10050">
        <v>11573</v>
      </c>
      <c r="M10050" s="10" t="str">
        <f>Data[[#This Row],[schedule]]&amp;" | "&amp;Data[[#This Row],[section]]</f>
        <v>SCHEDULE 19: REPORT ON DEMAND FORECASTS | 19b: Aircraft Runway Movements</v>
      </c>
      <c r="N10050" s="10" t="str">
        <f t="shared" si="159"/>
        <v>SCHEDULE 19: REPORT ON DEMAND FORECASTS | 19b: Aircraft Runway Movements | Landings during year (total number of
aircraft):Other aircraft:</v>
      </c>
    </row>
    <row r="10051" spans="1:14" hidden="1">
      <c r="A10051" t="s">
        <v>2</v>
      </c>
      <c r="B10051">
        <v>2012</v>
      </c>
      <c r="C10051" t="s">
        <v>6</v>
      </c>
      <c r="D10051" t="s">
        <v>10</v>
      </c>
      <c r="E10051" t="s">
        <v>81</v>
      </c>
      <c r="F10051" t="s">
        <v>81</v>
      </c>
      <c r="G10051">
        <v>52</v>
      </c>
      <c r="H10051" t="s">
        <v>43</v>
      </c>
      <c r="I10051">
        <v>2020</v>
      </c>
      <c r="J10051" t="s">
        <v>91</v>
      </c>
      <c r="K10051" t="s">
        <v>4041</v>
      </c>
      <c r="L10051">
        <v>11573</v>
      </c>
      <c r="M10051" s="10" t="str">
        <f>Data[[#This Row],[schedule]]&amp;" | "&amp;Data[[#This Row],[section]]</f>
        <v>SCHEDULE 19: REPORT ON DEMAND FORECASTS | 19b: Aircraft Runway Movements</v>
      </c>
      <c r="N10051" s="10" t="str">
        <f t="shared" si="159"/>
        <v>SCHEDULE 19: REPORT ON DEMAND FORECASTS | 19b: Aircraft Runway Movements | Landings during year (total number of
aircraft):Other aircraft:</v>
      </c>
    </row>
    <row r="10052" spans="1:14" hidden="1">
      <c r="A10052" t="s">
        <v>2</v>
      </c>
      <c r="B10052">
        <v>2012</v>
      </c>
      <c r="C10052" t="s">
        <v>6</v>
      </c>
      <c r="D10052" t="s">
        <v>10</v>
      </c>
      <c r="E10052" t="s">
        <v>81</v>
      </c>
      <c r="F10052" t="s">
        <v>81</v>
      </c>
      <c r="G10052">
        <v>52</v>
      </c>
      <c r="H10052" t="s">
        <v>43</v>
      </c>
      <c r="I10052">
        <v>2021</v>
      </c>
      <c r="J10052" t="s">
        <v>91</v>
      </c>
      <c r="K10052" t="s">
        <v>4041</v>
      </c>
      <c r="L10052">
        <v>11573</v>
      </c>
      <c r="M10052" s="10" t="str">
        <f>Data[[#This Row],[schedule]]&amp;" | "&amp;Data[[#This Row],[section]]</f>
        <v>SCHEDULE 19: REPORT ON DEMAND FORECASTS | 19b: Aircraft Runway Movements</v>
      </c>
      <c r="N10052" s="10" t="str">
        <f t="shared" si="159"/>
        <v>SCHEDULE 19: REPORT ON DEMAND FORECASTS | 19b: Aircraft Runway Movements | Landings during year (total number of
aircraft):Other aircraft:</v>
      </c>
    </row>
    <row r="10053" spans="1:14" hidden="1">
      <c r="A10053" t="s">
        <v>2</v>
      </c>
      <c r="B10053">
        <v>2012</v>
      </c>
      <c r="C10053" t="s">
        <v>6</v>
      </c>
      <c r="D10053" t="s">
        <v>10</v>
      </c>
      <c r="E10053" t="s">
        <v>81</v>
      </c>
      <c r="F10053" t="s">
        <v>81</v>
      </c>
      <c r="G10053">
        <v>52</v>
      </c>
      <c r="H10053" t="s">
        <v>43</v>
      </c>
      <c r="I10053">
        <v>2022</v>
      </c>
      <c r="J10053" t="s">
        <v>91</v>
      </c>
      <c r="K10053" t="s">
        <v>4041</v>
      </c>
      <c r="L10053">
        <v>11573</v>
      </c>
      <c r="M10053" s="10" t="str">
        <f>Data[[#This Row],[schedule]]&amp;" | "&amp;Data[[#This Row],[section]]</f>
        <v>SCHEDULE 19: REPORT ON DEMAND FORECASTS | 19b: Aircraft Runway Movements</v>
      </c>
      <c r="N10053" s="10" t="str">
        <f t="shared" si="159"/>
        <v>SCHEDULE 19: REPORT ON DEMAND FORECASTS | 19b: Aircraft Runway Movements | Landings during year (total number of
aircraft):Other aircraft:</v>
      </c>
    </row>
    <row r="10054" spans="1:14" hidden="1">
      <c r="A10054" t="s">
        <v>2</v>
      </c>
      <c r="B10054">
        <v>2012</v>
      </c>
      <c r="C10054" t="s">
        <v>6</v>
      </c>
      <c r="D10054" t="s">
        <v>10</v>
      </c>
      <c r="E10054" t="s">
        <v>81</v>
      </c>
      <c r="F10054" t="s">
        <v>81</v>
      </c>
      <c r="G10054">
        <v>54</v>
      </c>
      <c r="H10054" t="s">
        <v>44</v>
      </c>
      <c r="I10054">
        <v>2013</v>
      </c>
      <c r="J10054" t="s">
        <v>91</v>
      </c>
      <c r="K10054" t="s">
        <v>4102</v>
      </c>
      <c r="L10054">
        <v>568133</v>
      </c>
      <c r="M10054" s="10" t="str">
        <f>Data[[#This Row],[schedule]]&amp;" | "&amp;Data[[#This Row],[section]]</f>
        <v>SCHEDULE 19: REPORT ON DEMAND FORECASTS | 19b: Aircraft Runway Movements</v>
      </c>
      <c r="N10054" s="10" t="str">
        <f t="shared" si="159"/>
        <v>SCHEDULE 19: REPORT ON DEMAND FORECASTS | 19b: Aircraft Runway Movements | Landings during year (total MCTOW in tonnes):Air passenger services—international:</v>
      </c>
    </row>
    <row r="10055" spans="1:14" hidden="1">
      <c r="A10055" t="s">
        <v>2</v>
      </c>
      <c r="B10055">
        <v>2012</v>
      </c>
      <c r="C10055" t="s">
        <v>6</v>
      </c>
      <c r="D10055" t="s">
        <v>10</v>
      </c>
      <c r="E10055" t="s">
        <v>81</v>
      </c>
      <c r="F10055" t="s">
        <v>81</v>
      </c>
      <c r="G10055">
        <v>54</v>
      </c>
      <c r="H10055" t="s">
        <v>44</v>
      </c>
      <c r="I10055">
        <v>2014</v>
      </c>
      <c r="J10055" t="s">
        <v>91</v>
      </c>
      <c r="K10055" t="s">
        <v>4102</v>
      </c>
      <c r="L10055">
        <v>568133</v>
      </c>
      <c r="M10055" s="10" t="str">
        <f>Data[[#This Row],[schedule]]&amp;" | "&amp;Data[[#This Row],[section]]</f>
        <v>SCHEDULE 19: REPORT ON DEMAND FORECASTS | 19b: Aircraft Runway Movements</v>
      </c>
      <c r="N10055" s="10" t="str">
        <f t="shared" si="159"/>
        <v>SCHEDULE 19: REPORT ON DEMAND FORECASTS | 19b: Aircraft Runway Movements | Landings during year (total MCTOW in tonnes):Air passenger services—international:</v>
      </c>
    </row>
    <row r="10056" spans="1:14" hidden="1">
      <c r="A10056" t="s">
        <v>2</v>
      </c>
      <c r="B10056">
        <v>2012</v>
      </c>
      <c r="C10056" t="s">
        <v>6</v>
      </c>
      <c r="D10056" t="s">
        <v>10</v>
      </c>
      <c r="E10056" t="s">
        <v>81</v>
      </c>
      <c r="F10056" t="s">
        <v>81</v>
      </c>
      <c r="G10056">
        <v>54</v>
      </c>
      <c r="H10056" t="s">
        <v>44</v>
      </c>
      <c r="I10056">
        <v>2015</v>
      </c>
      <c r="J10056" t="s">
        <v>91</v>
      </c>
      <c r="K10056" t="s">
        <v>4103</v>
      </c>
      <c r="L10056">
        <v>588444</v>
      </c>
      <c r="M10056" s="10" t="str">
        <f>Data[[#This Row],[schedule]]&amp;" | "&amp;Data[[#This Row],[section]]</f>
        <v>SCHEDULE 19: REPORT ON DEMAND FORECASTS | 19b: Aircraft Runway Movements</v>
      </c>
      <c r="N10056" s="10" t="str">
        <f t="shared" si="159"/>
        <v>SCHEDULE 19: REPORT ON DEMAND FORECASTS | 19b: Aircraft Runway Movements | Landings during year (total MCTOW in tonnes):Air passenger services—international:</v>
      </c>
    </row>
    <row r="10057" spans="1:14" hidden="1">
      <c r="A10057" t="s">
        <v>2</v>
      </c>
      <c r="B10057">
        <v>2012</v>
      </c>
      <c r="C10057" t="s">
        <v>6</v>
      </c>
      <c r="D10057" t="s">
        <v>10</v>
      </c>
      <c r="E10057" t="s">
        <v>81</v>
      </c>
      <c r="F10057" t="s">
        <v>81</v>
      </c>
      <c r="G10057">
        <v>54</v>
      </c>
      <c r="H10057" t="s">
        <v>44</v>
      </c>
      <c r="I10057">
        <v>2016</v>
      </c>
      <c r="J10057" t="s">
        <v>91</v>
      </c>
      <c r="K10057" t="s">
        <v>4104</v>
      </c>
      <c r="L10057">
        <v>615238</v>
      </c>
      <c r="M10057" s="10" t="str">
        <f>Data[[#This Row],[schedule]]&amp;" | "&amp;Data[[#This Row],[section]]</f>
        <v>SCHEDULE 19: REPORT ON DEMAND FORECASTS | 19b: Aircraft Runway Movements</v>
      </c>
      <c r="N10057" s="10" t="str">
        <f t="shared" si="159"/>
        <v>SCHEDULE 19: REPORT ON DEMAND FORECASTS | 19b: Aircraft Runway Movements | Landings during year (total MCTOW in tonnes):Air passenger services—international:</v>
      </c>
    </row>
    <row r="10058" spans="1:14" hidden="1">
      <c r="A10058" t="s">
        <v>2</v>
      </c>
      <c r="B10058">
        <v>2012</v>
      </c>
      <c r="C10058" t="s">
        <v>6</v>
      </c>
      <c r="D10058" t="s">
        <v>10</v>
      </c>
      <c r="E10058" t="s">
        <v>81</v>
      </c>
      <c r="F10058" t="s">
        <v>81</v>
      </c>
      <c r="G10058">
        <v>54</v>
      </c>
      <c r="H10058" t="s">
        <v>44</v>
      </c>
      <c r="I10058">
        <v>2017</v>
      </c>
      <c r="J10058" t="s">
        <v>91</v>
      </c>
      <c r="K10058" t="s">
        <v>4105</v>
      </c>
      <c r="L10058">
        <v>632107</v>
      </c>
      <c r="M10058" s="10" t="str">
        <f>Data[[#This Row],[schedule]]&amp;" | "&amp;Data[[#This Row],[section]]</f>
        <v>SCHEDULE 19: REPORT ON DEMAND FORECASTS | 19b: Aircraft Runway Movements</v>
      </c>
      <c r="N10058" s="10" t="str">
        <f t="shared" si="159"/>
        <v>SCHEDULE 19: REPORT ON DEMAND FORECASTS | 19b: Aircraft Runway Movements | Landings during year (total MCTOW in tonnes):Air passenger services—international:</v>
      </c>
    </row>
    <row r="10059" spans="1:14" hidden="1">
      <c r="A10059" t="s">
        <v>2</v>
      </c>
      <c r="B10059">
        <v>2012</v>
      </c>
      <c r="C10059" t="s">
        <v>6</v>
      </c>
      <c r="D10059" t="s">
        <v>10</v>
      </c>
      <c r="E10059" t="s">
        <v>81</v>
      </c>
      <c r="F10059" t="s">
        <v>81</v>
      </c>
      <c r="G10059">
        <v>54</v>
      </c>
      <c r="H10059" t="s">
        <v>44</v>
      </c>
      <c r="I10059">
        <v>2018</v>
      </c>
      <c r="J10059" t="s">
        <v>91</v>
      </c>
      <c r="K10059" t="s">
        <v>4106</v>
      </c>
      <c r="L10059">
        <v>649946</v>
      </c>
      <c r="M10059" s="10" t="str">
        <f>Data[[#This Row],[schedule]]&amp;" | "&amp;Data[[#This Row],[section]]</f>
        <v>SCHEDULE 19: REPORT ON DEMAND FORECASTS | 19b: Aircraft Runway Movements</v>
      </c>
      <c r="N10059" s="10" t="str">
        <f t="shared" si="159"/>
        <v>SCHEDULE 19: REPORT ON DEMAND FORECASTS | 19b: Aircraft Runway Movements | Landings during year (total MCTOW in tonnes):Air passenger services—international:</v>
      </c>
    </row>
    <row r="10060" spans="1:14" hidden="1">
      <c r="A10060" t="s">
        <v>2</v>
      </c>
      <c r="B10060">
        <v>2012</v>
      </c>
      <c r="C10060" t="s">
        <v>6</v>
      </c>
      <c r="D10060" t="s">
        <v>10</v>
      </c>
      <c r="E10060" t="s">
        <v>81</v>
      </c>
      <c r="F10060" t="s">
        <v>81</v>
      </c>
      <c r="G10060">
        <v>54</v>
      </c>
      <c r="H10060" t="s">
        <v>44</v>
      </c>
      <c r="I10060">
        <v>2019</v>
      </c>
      <c r="J10060" t="s">
        <v>91</v>
      </c>
      <c r="K10060" t="s">
        <v>4107</v>
      </c>
      <c r="L10060">
        <v>667825</v>
      </c>
      <c r="M10060" s="10" t="str">
        <f>Data[[#This Row],[schedule]]&amp;" | "&amp;Data[[#This Row],[section]]</f>
        <v>SCHEDULE 19: REPORT ON DEMAND FORECASTS | 19b: Aircraft Runway Movements</v>
      </c>
      <c r="N10060" s="10" t="str">
        <f t="shared" si="159"/>
        <v>SCHEDULE 19: REPORT ON DEMAND FORECASTS | 19b: Aircraft Runway Movements | Landings during year (total MCTOW in tonnes):Air passenger services—international:</v>
      </c>
    </row>
    <row r="10061" spans="1:14" hidden="1">
      <c r="A10061" t="s">
        <v>2</v>
      </c>
      <c r="B10061">
        <v>2012</v>
      </c>
      <c r="C10061" t="s">
        <v>6</v>
      </c>
      <c r="D10061" t="s">
        <v>10</v>
      </c>
      <c r="E10061" t="s">
        <v>81</v>
      </c>
      <c r="F10061" t="s">
        <v>81</v>
      </c>
      <c r="G10061">
        <v>54</v>
      </c>
      <c r="H10061" t="s">
        <v>44</v>
      </c>
      <c r="I10061">
        <v>2020</v>
      </c>
      <c r="J10061" t="s">
        <v>91</v>
      </c>
      <c r="K10061" t="s">
        <v>4108</v>
      </c>
      <c r="L10061">
        <v>691900</v>
      </c>
      <c r="M10061" s="10" t="str">
        <f>Data[[#This Row],[schedule]]&amp;" | "&amp;Data[[#This Row],[section]]</f>
        <v>SCHEDULE 19: REPORT ON DEMAND FORECASTS | 19b: Aircraft Runway Movements</v>
      </c>
      <c r="N10061" s="10" t="str">
        <f t="shared" si="159"/>
        <v>SCHEDULE 19: REPORT ON DEMAND FORECASTS | 19b: Aircraft Runway Movements | Landings during year (total MCTOW in tonnes):Air passenger services—international:</v>
      </c>
    </row>
    <row r="10062" spans="1:14" hidden="1">
      <c r="A10062" t="s">
        <v>2</v>
      </c>
      <c r="B10062">
        <v>2012</v>
      </c>
      <c r="C10062" t="s">
        <v>6</v>
      </c>
      <c r="D10062" t="s">
        <v>10</v>
      </c>
      <c r="E10062" t="s">
        <v>81</v>
      </c>
      <c r="F10062" t="s">
        <v>81</v>
      </c>
      <c r="G10062">
        <v>54</v>
      </c>
      <c r="H10062" t="s">
        <v>44</v>
      </c>
      <c r="I10062">
        <v>2021</v>
      </c>
      <c r="J10062" t="s">
        <v>91</v>
      </c>
      <c r="K10062" t="s">
        <v>4109</v>
      </c>
      <c r="L10062">
        <v>706989</v>
      </c>
      <c r="M10062" s="10" t="str">
        <f>Data[[#This Row],[schedule]]&amp;" | "&amp;Data[[#This Row],[section]]</f>
        <v>SCHEDULE 19: REPORT ON DEMAND FORECASTS | 19b: Aircraft Runway Movements</v>
      </c>
      <c r="N10062" s="10" t="str">
        <f t="shared" si="159"/>
        <v>SCHEDULE 19: REPORT ON DEMAND FORECASTS | 19b: Aircraft Runway Movements | Landings during year (total MCTOW in tonnes):Air passenger services—international:</v>
      </c>
    </row>
    <row r="10063" spans="1:14" hidden="1">
      <c r="A10063" t="s">
        <v>2</v>
      </c>
      <c r="B10063">
        <v>2012</v>
      </c>
      <c r="C10063" t="s">
        <v>6</v>
      </c>
      <c r="D10063" t="s">
        <v>10</v>
      </c>
      <c r="E10063" t="s">
        <v>81</v>
      </c>
      <c r="F10063" t="s">
        <v>81</v>
      </c>
      <c r="G10063">
        <v>54</v>
      </c>
      <c r="H10063" t="s">
        <v>44</v>
      </c>
      <c r="I10063">
        <v>2022</v>
      </c>
      <c r="J10063" t="s">
        <v>91</v>
      </c>
      <c r="K10063" t="s">
        <v>4110</v>
      </c>
      <c r="L10063">
        <v>734005</v>
      </c>
      <c r="M10063" s="10" t="str">
        <f>Data[[#This Row],[schedule]]&amp;" | "&amp;Data[[#This Row],[section]]</f>
        <v>SCHEDULE 19: REPORT ON DEMAND FORECASTS | 19b: Aircraft Runway Movements</v>
      </c>
      <c r="N10063" s="10" t="str">
        <f t="shared" si="159"/>
        <v>SCHEDULE 19: REPORT ON DEMAND FORECASTS | 19b: Aircraft Runway Movements | Landings during year (total MCTOW in tonnes):Air passenger services—international:</v>
      </c>
    </row>
    <row r="10064" spans="1:14" hidden="1">
      <c r="A10064" t="s">
        <v>2</v>
      </c>
      <c r="B10064">
        <v>2012</v>
      </c>
      <c r="C10064" t="s">
        <v>6</v>
      </c>
      <c r="D10064" t="s">
        <v>10</v>
      </c>
      <c r="E10064" t="s">
        <v>81</v>
      </c>
      <c r="F10064" t="s">
        <v>81</v>
      </c>
      <c r="G10064">
        <v>55</v>
      </c>
      <c r="H10064" t="s">
        <v>45</v>
      </c>
      <c r="I10064">
        <v>2013</v>
      </c>
      <c r="J10064" t="s">
        <v>91</v>
      </c>
      <c r="K10064" t="s">
        <v>4111</v>
      </c>
      <c r="L10064">
        <v>1244004</v>
      </c>
      <c r="M10064" s="10" t="str">
        <f>Data[[#This Row],[schedule]]&amp;" | "&amp;Data[[#This Row],[section]]</f>
        <v>SCHEDULE 19: REPORT ON DEMAND FORECASTS | 19b: Aircraft Runway Movements</v>
      </c>
      <c r="N10064" s="10" t="str">
        <f t="shared" si="159"/>
        <v>SCHEDULE 19: REPORT ON DEMAND FORECASTS | 19b: Aircraft Runway Movements | Landings during year (total MCTOW in tonnes):Air passenger services—domestic:</v>
      </c>
    </row>
    <row r="10065" spans="1:14" hidden="1">
      <c r="A10065" t="s">
        <v>2</v>
      </c>
      <c r="B10065">
        <v>2012</v>
      </c>
      <c r="C10065" t="s">
        <v>6</v>
      </c>
      <c r="D10065" t="s">
        <v>10</v>
      </c>
      <c r="E10065" t="s">
        <v>81</v>
      </c>
      <c r="F10065" t="s">
        <v>81</v>
      </c>
      <c r="G10065">
        <v>55</v>
      </c>
      <c r="H10065" t="s">
        <v>45</v>
      </c>
      <c r="I10065">
        <v>2014</v>
      </c>
      <c r="J10065" t="s">
        <v>91</v>
      </c>
      <c r="K10065" t="s">
        <v>4112</v>
      </c>
      <c r="L10065">
        <v>1295167</v>
      </c>
      <c r="M10065" s="10" t="str">
        <f>Data[[#This Row],[schedule]]&amp;" | "&amp;Data[[#This Row],[section]]</f>
        <v>SCHEDULE 19: REPORT ON DEMAND FORECASTS | 19b: Aircraft Runway Movements</v>
      </c>
      <c r="N10065" s="10" t="str">
        <f t="shared" si="159"/>
        <v>SCHEDULE 19: REPORT ON DEMAND FORECASTS | 19b: Aircraft Runway Movements | Landings during year (total MCTOW in tonnes):Air passenger services—domestic:</v>
      </c>
    </row>
    <row r="10066" spans="1:14" hidden="1">
      <c r="A10066" t="s">
        <v>2</v>
      </c>
      <c r="B10066">
        <v>2012</v>
      </c>
      <c r="C10066" t="s">
        <v>6</v>
      </c>
      <c r="D10066" t="s">
        <v>10</v>
      </c>
      <c r="E10066" t="s">
        <v>81</v>
      </c>
      <c r="F10066" t="s">
        <v>81</v>
      </c>
      <c r="G10066">
        <v>55</v>
      </c>
      <c r="H10066" t="s">
        <v>45</v>
      </c>
      <c r="I10066">
        <v>2015</v>
      </c>
      <c r="J10066" t="s">
        <v>91</v>
      </c>
      <c r="K10066" t="s">
        <v>4113</v>
      </c>
      <c r="L10066">
        <v>1301194</v>
      </c>
      <c r="M10066" s="10" t="str">
        <f>Data[[#This Row],[schedule]]&amp;" | "&amp;Data[[#This Row],[section]]</f>
        <v>SCHEDULE 19: REPORT ON DEMAND FORECASTS | 19b: Aircraft Runway Movements</v>
      </c>
      <c r="N10066" s="10" t="str">
        <f t="shared" si="159"/>
        <v>SCHEDULE 19: REPORT ON DEMAND FORECASTS | 19b: Aircraft Runway Movements | Landings during year (total MCTOW in tonnes):Air passenger services—domestic:</v>
      </c>
    </row>
    <row r="10067" spans="1:14" hidden="1">
      <c r="A10067" t="s">
        <v>2</v>
      </c>
      <c r="B10067">
        <v>2012</v>
      </c>
      <c r="C10067" t="s">
        <v>6</v>
      </c>
      <c r="D10067" t="s">
        <v>10</v>
      </c>
      <c r="E10067" t="s">
        <v>81</v>
      </c>
      <c r="F10067" t="s">
        <v>81</v>
      </c>
      <c r="G10067">
        <v>55</v>
      </c>
      <c r="H10067" t="s">
        <v>45</v>
      </c>
      <c r="I10067">
        <v>2016</v>
      </c>
      <c r="J10067" t="s">
        <v>91</v>
      </c>
      <c r="K10067" t="s">
        <v>4114</v>
      </c>
      <c r="L10067">
        <v>1308449</v>
      </c>
      <c r="M10067" s="10" t="str">
        <f>Data[[#This Row],[schedule]]&amp;" | "&amp;Data[[#This Row],[section]]</f>
        <v>SCHEDULE 19: REPORT ON DEMAND FORECASTS | 19b: Aircraft Runway Movements</v>
      </c>
      <c r="N10067" s="10" t="str">
        <f t="shared" si="159"/>
        <v>SCHEDULE 19: REPORT ON DEMAND FORECASTS | 19b: Aircraft Runway Movements | Landings during year (total MCTOW in tonnes):Air passenger services—domestic:</v>
      </c>
    </row>
    <row r="10068" spans="1:14" hidden="1">
      <c r="A10068" t="s">
        <v>2</v>
      </c>
      <c r="B10068">
        <v>2012</v>
      </c>
      <c r="C10068" t="s">
        <v>6</v>
      </c>
      <c r="D10068" t="s">
        <v>10</v>
      </c>
      <c r="E10068" t="s">
        <v>81</v>
      </c>
      <c r="F10068" t="s">
        <v>81</v>
      </c>
      <c r="G10068">
        <v>55</v>
      </c>
      <c r="H10068" t="s">
        <v>45</v>
      </c>
      <c r="I10068">
        <v>2017</v>
      </c>
      <c r="J10068" t="s">
        <v>91</v>
      </c>
      <c r="K10068" t="s">
        <v>4115</v>
      </c>
      <c r="L10068">
        <v>1310789</v>
      </c>
      <c r="M10068" s="10" t="str">
        <f>Data[[#This Row],[schedule]]&amp;" | "&amp;Data[[#This Row],[section]]</f>
        <v>SCHEDULE 19: REPORT ON DEMAND FORECASTS | 19b: Aircraft Runway Movements</v>
      </c>
      <c r="N10068" s="10" t="str">
        <f t="shared" si="159"/>
        <v>SCHEDULE 19: REPORT ON DEMAND FORECASTS | 19b: Aircraft Runway Movements | Landings during year (total MCTOW in tonnes):Air passenger services—domestic:</v>
      </c>
    </row>
    <row r="10069" spans="1:14" hidden="1">
      <c r="A10069" t="s">
        <v>2</v>
      </c>
      <c r="B10069">
        <v>2012</v>
      </c>
      <c r="C10069" t="s">
        <v>6</v>
      </c>
      <c r="D10069" t="s">
        <v>10</v>
      </c>
      <c r="E10069" t="s">
        <v>81</v>
      </c>
      <c r="F10069" t="s">
        <v>81</v>
      </c>
      <c r="G10069">
        <v>55</v>
      </c>
      <c r="H10069" t="s">
        <v>45</v>
      </c>
      <c r="I10069">
        <v>2018</v>
      </c>
      <c r="J10069" t="s">
        <v>91</v>
      </c>
      <c r="K10069" t="s">
        <v>4116</v>
      </c>
      <c r="L10069">
        <v>1316659</v>
      </c>
      <c r="M10069" s="10" t="str">
        <f>Data[[#This Row],[schedule]]&amp;" | "&amp;Data[[#This Row],[section]]</f>
        <v>SCHEDULE 19: REPORT ON DEMAND FORECASTS | 19b: Aircraft Runway Movements</v>
      </c>
      <c r="N10069" s="10" t="str">
        <f t="shared" ref="N10069:N10132" si="160">SUBSTITUTE(SUBSTITUTE(SUBSTITUTE(C10069&amp;" | "&amp;D10069&amp;" | "&amp;E10069&amp;" | "&amp;F10069&amp;" | "&amp;H10069," |  |  | "," | ")," |  |  | "," | ")," |  | "," | ")</f>
        <v>SCHEDULE 19: REPORT ON DEMAND FORECASTS | 19b: Aircraft Runway Movements | Landings during year (total MCTOW in tonnes):Air passenger services—domestic:</v>
      </c>
    </row>
    <row r="10070" spans="1:14" hidden="1">
      <c r="A10070" t="s">
        <v>2</v>
      </c>
      <c r="B10070">
        <v>2012</v>
      </c>
      <c r="C10070" t="s">
        <v>6</v>
      </c>
      <c r="D10070" t="s">
        <v>10</v>
      </c>
      <c r="E10070" t="s">
        <v>81</v>
      </c>
      <c r="F10070" t="s">
        <v>81</v>
      </c>
      <c r="G10070">
        <v>55</v>
      </c>
      <c r="H10070" t="s">
        <v>45</v>
      </c>
      <c r="I10070">
        <v>2019</v>
      </c>
      <c r="J10070" t="s">
        <v>91</v>
      </c>
      <c r="K10070" t="s">
        <v>4117</v>
      </c>
      <c r="L10070">
        <v>1318052</v>
      </c>
      <c r="M10070" s="10" t="str">
        <f>Data[[#This Row],[schedule]]&amp;" | "&amp;Data[[#This Row],[section]]</f>
        <v>SCHEDULE 19: REPORT ON DEMAND FORECASTS | 19b: Aircraft Runway Movements</v>
      </c>
      <c r="N10070" s="10" t="str">
        <f t="shared" si="160"/>
        <v>SCHEDULE 19: REPORT ON DEMAND FORECASTS | 19b: Aircraft Runway Movements | Landings during year (total MCTOW in tonnes):Air passenger services—domestic:</v>
      </c>
    </row>
    <row r="10071" spans="1:14" hidden="1">
      <c r="A10071" t="s">
        <v>2</v>
      </c>
      <c r="B10071">
        <v>2012</v>
      </c>
      <c r="C10071" t="s">
        <v>6</v>
      </c>
      <c r="D10071" t="s">
        <v>10</v>
      </c>
      <c r="E10071" t="s">
        <v>81</v>
      </c>
      <c r="F10071" t="s">
        <v>81</v>
      </c>
      <c r="G10071">
        <v>55</v>
      </c>
      <c r="H10071" t="s">
        <v>45</v>
      </c>
      <c r="I10071">
        <v>2020</v>
      </c>
      <c r="J10071" t="s">
        <v>91</v>
      </c>
      <c r="K10071" t="s">
        <v>4118</v>
      </c>
      <c r="L10071">
        <v>1327461</v>
      </c>
      <c r="M10071" s="10" t="str">
        <f>Data[[#This Row],[schedule]]&amp;" | "&amp;Data[[#This Row],[section]]</f>
        <v>SCHEDULE 19: REPORT ON DEMAND FORECASTS | 19b: Aircraft Runway Movements</v>
      </c>
      <c r="N10071" s="10" t="str">
        <f t="shared" si="160"/>
        <v>SCHEDULE 19: REPORT ON DEMAND FORECASTS | 19b: Aircraft Runway Movements | Landings during year (total MCTOW in tonnes):Air passenger services—domestic:</v>
      </c>
    </row>
    <row r="10072" spans="1:14" hidden="1">
      <c r="A10072" t="s">
        <v>2</v>
      </c>
      <c r="B10072">
        <v>2012</v>
      </c>
      <c r="C10072" t="s">
        <v>6</v>
      </c>
      <c r="D10072" t="s">
        <v>10</v>
      </c>
      <c r="E10072" t="s">
        <v>81</v>
      </c>
      <c r="F10072" t="s">
        <v>81</v>
      </c>
      <c r="G10072">
        <v>55</v>
      </c>
      <c r="H10072" t="s">
        <v>45</v>
      </c>
      <c r="I10072">
        <v>2021</v>
      </c>
      <c r="J10072" t="s">
        <v>91</v>
      </c>
      <c r="K10072" t="s">
        <v>4119</v>
      </c>
      <c r="L10072">
        <v>1330056</v>
      </c>
      <c r="M10072" s="10" t="str">
        <f>Data[[#This Row],[schedule]]&amp;" | "&amp;Data[[#This Row],[section]]</f>
        <v>SCHEDULE 19: REPORT ON DEMAND FORECASTS | 19b: Aircraft Runway Movements</v>
      </c>
      <c r="N10072" s="10" t="str">
        <f t="shared" si="160"/>
        <v>SCHEDULE 19: REPORT ON DEMAND FORECASTS | 19b: Aircraft Runway Movements | Landings during year (total MCTOW in tonnes):Air passenger services—domestic:</v>
      </c>
    </row>
    <row r="10073" spans="1:14" hidden="1">
      <c r="A10073" t="s">
        <v>2</v>
      </c>
      <c r="B10073">
        <v>2012</v>
      </c>
      <c r="C10073" t="s">
        <v>6</v>
      </c>
      <c r="D10073" t="s">
        <v>10</v>
      </c>
      <c r="E10073" t="s">
        <v>81</v>
      </c>
      <c r="F10073" t="s">
        <v>81</v>
      </c>
      <c r="G10073">
        <v>55</v>
      </c>
      <c r="H10073" t="s">
        <v>45</v>
      </c>
      <c r="I10073">
        <v>2022</v>
      </c>
      <c r="J10073" t="s">
        <v>91</v>
      </c>
      <c r="K10073" t="s">
        <v>4120</v>
      </c>
      <c r="L10073">
        <v>1356452</v>
      </c>
      <c r="M10073" s="10" t="str">
        <f>Data[[#This Row],[schedule]]&amp;" | "&amp;Data[[#This Row],[section]]</f>
        <v>SCHEDULE 19: REPORT ON DEMAND FORECASTS | 19b: Aircraft Runway Movements</v>
      </c>
      <c r="N10073" s="10" t="str">
        <f t="shared" si="160"/>
        <v>SCHEDULE 19: REPORT ON DEMAND FORECASTS | 19b: Aircraft Runway Movements | Landings during year (total MCTOW in tonnes):Air passenger services—domestic:</v>
      </c>
    </row>
    <row r="10074" spans="1:14" hidden="1">
      <c r="A10074" t="s">
        <v>2</v>
      </c>
      <c r="B10074">
        <v>2012</v>
      </c>
      <c r="C10074" t="s">
        <v>6</v>
      </c>
      <c r="D10074" t="s">
        <v>10</v>
      </c>
      <c r="E10074" t="s">
        <v>81</v>
      </c>
      <c r="F10074" t="s">
        <v>81</v>
      </c>
      <c r="G10074">
        <v>56</v>
      </c>
      <c r="H10074" t="s">
        <v>46</v>
      </c>
      <c r="I10074">
        <v>2013</v>
      </c>
      <c r="J10074" t="s">
        <v>91</v>
      </c>
      <c r="K10074" t="s">
        <v>4072</v>
      </c>
      <c r="L10074">
        <v>182924</v>
      </c>
      <c r="M10074" s="10" t="str">
        <f>Data[[#This Row],[schedule]]&amp;" | "&amp;Data[[#This Row],[section]]</f>
        <v>SCHEDULE 19: REPORT ON DEMAND FORECASTS | 19b: Aircraft Runway Movements</v>
      </c>
      <c r="N10074" s="10" t="str">
        <f t="shared" si="160"/>
        <v>SCHEDULE 19: REPORT ON DEMAND FORECASTS | 19b: Aircraft Runway Movements | Landings during year (total MCTOW in tonnes):Other aircraft:</v>
      </c>
    </row>
    <row r="10075" spans="1:14" hidden="1">
      <c r="A10075" t="s">
        <v>2</v>
      </c>
      <c r="B10075">
        <v>2012</v>
      </c>
      <c r="C10075" t="s">
        <v>6</v>
      </c>
      <c r="D10075" t="s">
        <v>10</v>
      </c>
      <c r="E10075" t="s">
        <v>81</v>
      </c>
      <c r="F10075" t="s">
        <v>81</v>
      </c>
      <c r="G10075">
        <v>56</v>
      </c>
      <c r="H10075" t="s">
        <v>46</v>
      </c>
      <c r="I10075">
        <v>2014</v>
      </c>
      <c r="J10075" t="s">
        <v>91</v>
      </c>
      <c r="K10075" t="s">
        <v>4072</v>
      </c>
      <c r="L10075">
        <v>182924</v>
      </c>
      <c r="M10075" s="10" t="str">
        <f>Data[[#This Row],[schedule]]&amp;" | "&amp;Data[[#This Row],[section]]</f>
        <v>SCHEDULE 19: REPORT ON DEMAND FORECASTS | 19b: Aircraft Runway Movements</v>
      </c>
      <c r="N10075" s="10" t="str">
        <f t="shared" si="160"/>
        <v>SCHEDULE 19: REPORT ON DEMAND FORECASTS | 19b: Aircraft Runway Movements | Landings during year (total MCTOW in tonnes):Other aircraft:</v>
      </c>
    </row>
    <row r="10076" spans="1:14" hidden="1">
      <c r="A10076" t="s">
        <v>2</v>
      </c>
      <c r="B10076">
        <v>2012</v>
      </c>
      <c r="C10076" t="s">
        <v>6</v>
      </c>
      <c r="D10076" t="s">
        <v>10</v>
      </c>
      <c r="E10076" t="s">
        <v>81</v>
      </c>
      <c r="F10076" t="s">
        <v>81</v>
      </c>
      <c r="G10076">
        <v>56</v>
      </c>
      <c r="H10076" t="s">
        <v>46</v>
      </c>
      <c r="I10076">
        <v>2015</v>
      </c>
      <c r="J10076" t="s">
        <v>91</v>
      </c>
      <c r="K10076" t="s">
        <v>4072</v>
      </c>
      <c r="L10076">
        <v>182924</v>
      </c>
      <c r="M10076" s="10" t="str">
        <f>Data[[#This Row],[schedule]]&amp;" | "&amp;Data[[#This Row],[section]]</f>
        <v>SCHEDULE 19: REPORT ON DEMAND FORECASTS | 19b: Aircraft Runway Movements</v>
      </c>
      <c r="N10076" s="10" t="str">
        <f t="shared" si="160"/>
        <v>SCHEDULE 19: REPORT ON DEMAND FORECASTS | 19b: Aircraft Runway Movements | Landings during year (total MCTOW in tonnes):Other aircraft:</v>
      </c>
    </row>
    <row r="10077" spans="1:14" hidden="1">
      <c r="A10077" t="s">
        <v>2</v>
      </c>
      <c r="B10077">
        <v>2012</v>
      </c>
      <c r="C10077" t="s">
        <v>6</v>
      </c>
      <c r="D10077" t="s">
        <v>10</v>
      </c>
      <c r="E10077" t="s">
        <v>81</v>
      </c>
      <c r="F10077" t="s">
        <v>81</v>
      </c>
      <c r="G10077">
        <v>56</v>
      </c>
      <c r="H10077" t="s">
        <v>46</v>
      </c>
      <c r="I10077">
        <v>2016</v>
      </c>
      <c r="J10077" t="s">
        <v>91</v>
      </c>
      <c r="K10077" t="s">
        <v>4072</v>
      </c>
      <c r="L10077">
        <v>182924</v>
      </c>
      <c r="M10077" s="10" t="str">
        <f>Data[[#This Row],[schedule]]&amp;" | "&amp;Data[[#This Row],[section]]</f>
        <v>SCHEDULE 19: REPORT ON DEMAND FORECASTS | 19b: Aircraft Runway Movements</v>
      </c>
      <c r="N10077" s="10" t="str">
        <f t="shared" si="160"/>
        <v>SCHEDULE 19: REPORT ON DEMAND FORECASTS | 19b: Aircraft Runway Movements | Landings during year (total MCTOW in tonnes):Other aircraft:</v>
      </c>
    </row>
    <row r="10078" spans="1:14" hidden="1">
      <c r="A10078" t="s">
        <v>2</v>
      </c>
      <c r="B10078">
        <v>2012</v>
      </c>
      <c r="C10078" t="s">
        <v>6</v>
      </c>
      <c r="D10078" t="s">
        <v>10</v>
      </c>
      <c r="E10078" t="s">
        <v>81</v>
      </c>
      <c r="F10078" t="s">
        <v>81</v>
      </c>
      <c r="G10078">
        <v>56</v>
      </c>
      <c r="H10078" t="s">
        <v>46</v>
      </c>
      <c r="I10078">
        <v>2017</v>
      </c>
      <c r="J10078" t="s">
        <v>91</v>
      </c>
      <c r="K10078" t="s">
        <v>4072</v>
      </c>
      <c r="L10078">
        <v>182924</v>
      </c>
      <c r="M10078" s="10" t="str">
        <f>Data[[#This Row],[schedule]]&amp;" | "&amp;Data[[#This Row],[section]]</f>
        <v>SCHEDULE 19: REPORT ON DEMAND FORECASTS | 19b: Aircraft Runway Movements</v>
      </c>
      <c r="N10078" s="10" t="str">
        <f t="shared" si="160"/>
        <v>SCHEDULE 19: REPORT ON DEMAND FORECASTS | 19b: Aircraft Runway Movements | Landings during year (total MCTOW in tonnes):Other aircraft:</v>
      </c>
    </row>
    <row r="10079" spans="1:14" hidden="1">
      <c r="A10079" t="s">
        <v>2</v>
      </c>
      <c r="B10079">
        <v>2012</v>
      </c>
      <c r="C10079" t="s">
        <v>6</v>
      </c>
      <c r="D10079" t="s">
        <v>10</v>
      </c>
      <c r="E10079" t="s">
        <v>81</v>
      </c>
      <c r="F10079" t="s">
        <v>81</v>
      </c>
      <c r="G10079">
        <v>56</v>
      </c>
      <c r="H10079" t="s">
        <v>46</v>
      </c>
      <c r="I10079">
        <v>2018</v>
      </c>
      <c r="J10079" t="s">
        <v>91</v>
      </c>
      <c r="K10079" t="s">
        <v>4072</v>
      </c>
      <c r="L10079">
        <v>182924</v>
      </c>
      <c r="M10079" s="10" t="str">
        <f>Data[[#This Row],[schedule]]&amp;" | "&amp;Data[[#This Row],[section]]</f>
        <v>SCHEDULE 19: REPORT ON DEMAND FORECASTS | 19b: Aircraft Runway Movements</v>
      </c>
      <c r="N10079" s="10" t="str">
        <f t="shared" si="160"/>
        <v>SCHEDULE 19: REPORT ON DEMAND FORECASTS | 19b: Aircraft Runway Movements | Landings during year (total MCTOW in tonnes):Other aircraft:</v>
      </c>
    </row>
    <row r="10080" spans="1:14" hidden="1">
      <c r="A10080" t="s">
        <v>2</v>
      </c>
      <c r="B10080">
        <v>2012</v>
      </c>
      <c r="C10080" t="s">
        <v>6</v>
      </c>
      <c r="D10080" t="s">
        <v>10</v>
      </c>
      <c r="E10080" t="s">
        <v>81</v>
      </c>
      <c r="F10080" t="s">
        <v>81</v>
      </c>
      <c r="G10080">
        <v>56</v>
      </c>
      <c r="H10080" t="s">
        <v>46</v>
      </c>
      <c r="I10080">
        <v>2019</v>
      </c>
      <c r="J10080" t="s">
        <v>91</v>
      </c>
      <c r="K10080" t="s">
        <v>4072</v>
      </c>
      <c r="L10080">
        <v>182924</v>
      </c>
      <c r="M10080" s="10" t="str">
        <f>Data[[#This Row],[schedule]]&amp;" | "&amp;Data[[#This Row],[section]]</f>
        <v>SCHEDULE 19: REPORT ON DEMAND FORECASTS | 19b: Aircraft Runway Movements</v>
      </c>
      <c r="N10080" s="10" t="str">
        <f t="shared" si="160"/>
        <v>SCHEDULE 19: REPORT ON DEMAND FORECASTS | 19b: Aircraft Runway Movements | Landings during year (total MCTOW in tonnes):Other aircraft:</v>
      </c>
    </row>
    <row r="10081" spans="1:14" hidden="1">
      <c r="A10081" t="s">
        <v>2</v>
      </c>
      <c r="B10081">
        <v>2012</v>
      </c>
      <c r="C10081" t="s">
        <v>6</v>
      </c>
      <c r="D10081" t="s">
        <v>10</v>
      </c>
      <c r="E10081" t="s">
        <v>81</v>
      </c>
      <c r="F10081" t="s">
        <v>81</v>
      </c>
      <c r="G10081">
        <v>56</v>
      </c>
      <c r="H10081" t="s">
        <v>46</v>
      </c>
      <c r="I10081">
        <v>2020</v>
      </c>
      <c r="J10081" t="s">
        <v>91</v>
      </c>
      <c r="K10081" t="s">
        <v>4072</v>
      </c>
      <c r="L10081">
        <v>182924</v>
      </c>
      <c r="M10081" s="10" t="str">
        <f>Data[[#This Row],[schedule]]&amp;" | "&amp;Data[[#This Row],[section]]</f>
        <v>SCHEDULE 19: REPORT ON DEMAND FORECASTS | 19b: Aircraft Runway Movements</v>
      </c>
      <c r="N10081" s="10" t="str">
        <f t="shared" si="160"/>
        <v>SCHEDULE 19: REPORT ON DEMAND FORECASTS | 19b: Aircraft Runway Movements | Landings during year (total MCTOW in tonnes):Other aircraft:</v>
      </c>
    </row>
    <row r="10082" spans="1:14" hidden="1">
      <c r="A10082" t="s">
        <v>2</v>
      </c>
      <c r="B10082">
        <v>2012</v>
      </c>
      <c r="C10082" t="s">
        <v>6</v>
      </c>
      <c r="D10082" t="s">
        <v>10</v>
      </c>
      <c r="E10082" t="s">
        <v>81</v>
      </c>
      <c r="F10082" t="s">
        <v>81</v>
      </c>
      <c r="G10082">
        <v>56</v>
      </c>
      <c r="H10082" t="s">
        <v>46</v>
      </c>
      <c r="I10082">
        <v>2021</v>
      </c>
      <c r="J10082" t="s">
        <v>91</v>
      </c>
      <c r="K10082" t="s">
        <v>4072</v>
      </c>
      <c r="L10082">
        <v>182924</v>
      </c>
      <c r="M10082" s="10" t="str">
        <f>Data[[#This Row],[schedule]]&amp;" | "&amp;Data[[#This Row],[section]]</f>
        <v>SCHEDULE 19: REPORT ON DEMAND FORECASTS | 19b: Aircraft Runway Movements</v>
      </c>
      <c r="N10082" s="10" t="str">
        <f t="shared" si="160"/>
        <v>SCHEDULE 19: REPORT ON DEMAND FORECASTS | 19b: Aircraft Runway Movements | Landings during year (total MCTOW in tonnes):Other aircraft:</v>
      </c>
    </row>
    <row r="10083" spans="1:14" hidden="1">
      <c r="A10083" t="s">
        <v>2</v>
      </c>
      <c r="B10083">
        <v>2012</v>
      </c>
      <c r="C10083" t="s">
        <v>6</v>
      </c>
      <c r="D10083" t="s">
        <v>10</v>
      </c>
      <c r="E10083" t="s">
        <v>81</v>
      </c>
      <c r="F10083" t="s">
        <v>81</v>
      </c>
      <c r="G10083">
        <v>56</v>
      </c>
      <c r="H10083" t="s">
        <v>46</v>
      </c>
      <c r="I10083">
        <v>2022</v>
      </c>
      <c r="J10083" t="s">
        <v>91</v>
      </c>
      <c r="K10083" t="s">
        <v>4072</v>
      </c>
      <c r="L10083">
        <v>182924</v>
      </c>
      <c r="M10083" s="10" t="str">
        <f>Data[[#This Row],[schedule]]&amp;" | "&amp;Data[[#This Row],[section]]</f>
        <v>SCHEDULE 19: REPORT ON DEMAND FORECASTS | 19b: Aircraft Runway Movements</v>
      </c>
      <c r="N10083" s="10" t="str">
        <f t="shared" si="160"/>
        <v>SCHEDULE 19: REPORT ON DEMAND FORECASTS | 19b: Aircraft Runway Movements | Landings during year (total MCTOW in tonnes):Other aircraft:</v>
      </c>
    </row>
    <row r="10084" spans="1:14" hidden="1">
      <c r="A10084" t="s">
        <v>2</v>
      </c>
      <c r="B10084">
        <v>2012</v>
      </c>
      <c r="C10084" t="s">
        <v>7</v>
      </c>
      <c r="D10084" t="s">
        <v>11</v>
      </c>
      <c r="E10084" t="s">
        <v>81</v>
      </c>
      <c r="F10084" t="s">
        <v>81</v>
      </c>
      <c r="G10084">
        <v>18</v>
      </c>
      <c r="H10084" t="s">
        <v>82</v>
      </c>
      <c r="I10084">
        <v>2013</v>
      </c>
      <c r="J10084" t="s">
        <v>92</v>
      </c>
      <c r="K10084" t="s">
        <v>4121</v>
      </c>
      <c r="L10084">
        <v>493592</v>
      </c>
      <c r="M10084" s="10" t="str">
        <f>Data[[#This Row],[schedule]]&amp;" | "&amp;Data[[#This Row],[section]]</f>
        <v>SCHEDULE 18: REPORT ON THE FORECAST TOTAL REVENUE REQUIREMENTS | 18a: Revenue Requirement</v>
      </c>
      <c r="N10084" s="10" t="str">
        <f t="shared" si="160"/>
        <v>SCHEDULE 18: REPORT ON THE FORECAST TOTAL REVENUE REQUIREMENTS | 18a: Revenue Requirement | Forecast value of assets employed</v>
      </c>
    </row>
    <row r="10085" spans="1:14" hidden="1">
      <c r="A10085" t="s">
        <v>2</v>
      </c>
      <c r="B10085">
        <v>2012</v>
      </c>
      <c r="C10085" t="s">
        <v>7</v>
      </c>
      <c r="D10085" t="s">
        <v>11</v>
      </c>
      <c r="E10085" t="s">
        <v>81</v>
      </c>
      <c r="F10085" t="s">
        <v>81</v>
      </c>
      <c r="G10085">
        <v>18</v>
      </c>
      <c r="H10085" t="s">
        <v>82</v>
      </c>
      <c r="I10085">
        <v>2014</v>
      </c>
      <c r="J10085" t="s">
        <v>92</v>
      </c>
      <c r="K10085" t="s">
        <v>4122</v>
      </c>
      <c r="L10085">
        <v>509034</v>
      </c>
      <c r="M10085" s="10" t="str">
        <f>Data[[#This Row],[schedule]]&amp;" | "&amp;Data[[#This Row],[section]]</f>
        <v>SCHEDULE 18: REPORT ON THE FORECAST TOTAL REVENUE REQUIREMENTS | 18a: Revenue Requirement</v>
      </c>
      <c r="N10085" s="10" t="str">
        <f t="shared" si="160"/>
        <v>SCHEDULE 18: REPORT ON THE FORECAST TOTAL REVENUE REQUIREMENTS | 18a: Revenue Requirement | Forecast value of assets employed</v>
      </c>
    </row>
    <row r="10086" spans="1:14" hidden="1">
      <c r="A10086" t="s">
        <v>2</v>
      </c>
      <c r="B10086">
        <v>2012</v>
      </c>
      <c r="C10086" t="s">
        <v>7</v>
      </c>
      <c r="D10086" t="s">
        <v>11</v>
      </c>
      <c r="E10086" t="s">
        <v>81</v>
      </c>
      <c r="F10086" t="s">
        <v>81</v>
      </c>
      <c r="G10086">
        <v>18</v>
      </c>
      <c r="H10086" t="s">
        <v>82</v>
      </c>
      <c r="I10086">
        <v>2015</v>
      </c>
      <c r="J10086" t="s">
        <v>92</v>
      </c>
      <c r="K10086" t="s">
        <v>4123</v>
      </c>
      <c r="L10086">
        <v>511195</v>
      </c>
      <c r="M10086" s="10" t="str">
        <f>Data[[#This Row],[schedule]]&amp;" | "&amp;Data[[#This Row],[section]]</f>
        <v>SCHEDULE 18: REPORT ON THE FORECAST TOTAL REVENUE REQUIREMENTS | 18a: Revenue Requirement</v>
      </c>
      <c r="N10086" s="10" t="str">
        <f t="shared" si="160"/>
        <v>SCHEDULE 18: REPORT ON THE FORECAST TOTAL REVENUE REQUIREMENTS | 18a: Revenue Requirement | Forecast value of assets employed</v>
      </c>
    </row>
    <row r="10087" spans="1:14" hidden="1">
      <c r="A10087" t="s">
        <v>2</v>
      </c>
      <c r="B10087">
        <v>2012</v>
      </c>
      <c r="C10087" t="s">
        <v>7</v>
      </c>
      <c r="D10087" t="s">
        <v>11</v>
      </c>
      <c r="E10087" t="s">
        <v>81</v>
      </c>
      <c r="F10087" t="s">
        <v>81</v>
      </c>
      <c r="G10087">
        <v>18</v>
      </c>
      <c r="H10087" t="s">
        <v>82</v>
      </c>
      <c r="I10087">
        <v>2016</v>
      </c>
      <c r="J10087" t="s">
        <v>92</v>
      </c>
      <c r="K10087" t="s">
        <v>4124</v>
      </c>
      <c r="L10087">
        <v>513553</v>
      </c>
      <c r="M10087" s="10" t="str">
        <f>Data[[#This Row],[schedule]]&amp;" | "&amp;Data[[#This Row],[section]]</f>
        <v>SCHEDULE 18: REPORT ON THE FORECAST TOTAL REVENUE REQUIREMENTS | 18a: Revenue Requirement</v>
      </c>
      <c r="N10087" s="10" t="str">
        <f t="shared" si="160"/>
        <v>SCHEDULE 18: REPORT ON THE FORECAST TOTAL REVENUE REQUIREMENTS | 18a: Revenue Requirement | Forecast value of assets employed</v>
      </c>
    </row>
    <row r="10088" spans="1:14" hidden="1">
      <c r="A10088" t="s">
        <v>2</v>
      </c>
      <c r="B10088">
        <v>2012</v>
      </c>
      <c r="C10088" t="s">
        <v>7</v>
      </c>
      <c r="D10088" t="s">
        <v>11</v>
      </c>
      <c r="E10088" t="s">
        <v>81</v>
      </c>
      <c r="F10088" t="s">
        <v>81</v>
      </c>
      <c r="G10088">
        <v>18</v>
      </c>
      <c r="H10088" t="s">
        <v>82</v>
      </c>
      <c r="I10088">
        <v>2017</v>
      </c>
      <c r="J10088" t="s">
        <v>92</v>
      </c>
      <c r="K10088" t="s">
        <v>4125</v>
      </c>
      <c r="L10088">
        <v>516228</v>
      </c>
      <c r="M10088" s="10" t="str">
        <f>Data[[#This Row],[schedule]]&amp;" | "&amp;Data[[#This Row],[section]]</f>
        <v>SCHEDULE 18: REPORT ON THE FORECAST TOTAL REVENUE REQUIREMENTS | 18a: Revenue Requirement</v>
      </c>
      <c r="N10088" s="10" t="str">
        <f t="shared" si="160"/>
        <v>SCHEDULE 18: REPORT ON THE FORECAST TOTAL REVENUE REQUIREMENTS | 18a: Revenue Requirement | Forecast value of assets employed</v>
      </c>
    </row>
    <row r="10089" spans="1:14" hidden="1">
      <c r="A10089" t="s">
        <v>2</v>
      </c>
      <c r="B10089">
        <v>2012</v>
      </c>
      <c r="C10089" t="s">
        <v>7</v>
      </c>
      <c r="D10089" t="s">
        <v>11</v>
      </c>
      <c r="E10089" t="s">
        <v>81</v>
      </c>
      <c r="F10089" t="s">
        <v>81</v>
      </c>
      <c r="G10089">
        <v>19</v>
      </c>
      <c r="H10089" t="s">
        <v>48</v>
      </c>
      <c r="I10089">
        <v>2013</v>
      </c>
      <c r="J10089" t="s">
        <v>93</v>
      </c>
      <c r="K10089" t="s">
        <v>4126</v>
      </c>
      <c r="L10089">
        <v>9.7590720000000006E-2</v>
      </c>
      <c r="M10089" s="10" t="str">
        <f>Data[[#This Row],[schedule]]&amp;" | "&amp;Data[[#This Row],[section]]</f>
        <v>SCHEDULE 18: REPORT ON THE FORECAST TOTAL REVENUE REQUIREMENTS | 18a: Revenue Requirement</v>
      </c>
      <c r="N10089" s="10" t="str">
        <f t="shared" si="160"/>
        <v>SCHEDULE 18: REPORT ON THE FORECAST TOTAL REVENUE REQUIREMENTS | 18a: Revenue Requirement | Forecast cost of capital</v>
      </c>
    </row>
    <row r="10090" spans="1:14" hidden="1">
      <c r="A10090" t="s">
        <v>2</v>
      </c>
      <c r="B10090">
        <v>2012</v>
      </c>
      <c r="C10090" t="s">
        <v>7</v>
      </c>
      <c r="D10090" t="s">
        <v>11</v>
      </c>
      <c r="E10090" t="s">
        <v>81</v>
      </c>
      <c r="F10090" t="s">
        <v>81</v>
      </c>
      <c r="G10090">
        <v>19</v>
      </c>
      <c r="H10090" t="s">
        <v>48</v>
      </c>
      <c r="I10090">
        <v>2014</v>
      </c>
      <c r="J10090" t="s">
        <v>93</v>
      </c>
      <c r="K10090" t="s">
        <v>4126</v>
      </c>
      <c r="L10090">
        <v>9.7590720000000006E-2</v>
      </c>
      <c r="M10090" s="10" t="str">
        <f>Data[[#This Row],[schedule]]&amp;" | "&amp;Data[[#This Row],[section]]</f>
        <v>SCHEDULE 18: REPORT ON THE FORECAST TOTAL REVENUE REQUIREMENTS | 18a: Revenue Requirement</v>
      </c>
      <c r="N10090" s="10" t="str">
        <f t="shared" si="160"/>
        <v>SCHEDULE 18: REPORT ON THE FORECAST TOTAL REVENUE REQUIREMENTS | 18a: Revenue Requirement | Forecast cost of capital</v>
      </c>
    </row>
    <row r="10091" spans="1:14" hidden="1">
      <c r="A10091" t="s">
        <v>2</v>
      </c>
      <c r="B10091">
        <v>2012</v>
      </c>
      <c r="C10091" t="s">
        <v>7</v>
      </c>
      <c r="D10091" t="s">
        <v>11</v>
      </c>
      <c r="E10091" t="s">
        <v>81</v>
      </c>
      <c r="F10091" t="s">
        <v>81</v>
      </c>
      <c r="G10091">
        <v>19</v>
      </c>
      <c r="H10091" t="s">
        <v>48</v>
      </c>
      <c r="I10091">
        <v>2015</v>
      </c>
      <c r="J10091" t="s">
        <v>93</v>
      </c>
      <c r="K10091" t="s">
        <v>4126</v>
      </c>
      <c r="L10091">
        <v>9.7590720000000006E-2</v>
      </c>
      <c r="M10091" s="10" t="str">
        <f>Data[[#This Row],[schedule]]&amp;" | "&amp;Data[[#This Row],[section]]</f>
        <v>SCHEDULE 18: REPORT ON THE FORECAST TOTAL REVENUE REQUIREMENTS | 18a: Revenue Requirement</v>
      </c>
      <c r="N10091" s="10" t="str">
        <f t="shared" si="160"/>
        <v>SCHEDULE 18: REPORT ON THE FORECAST TOTAL REVENUE REQUIREMENTS | 18a: Revenue Requirement | Forecast cost of capital</v>
      </c>
    </row>
    <row r="10092" spans="1:14" hidden="1">
      <c r="A10092" t="s">
        <v>2</v>
      </c>
      <c r="B10092">
        <v>2012</v>
      </c>
      <c r="C10092" t="s">
        <v>7</v>
      </c>
      <c r="D10092" t="s">
        <v>11</v>
      </c>
      <c r="E10092" t="s">
        <v>81</v>
      </c>
      <c r="F10092" t="s">
        <v>81</v>
      </c>
      <c r="G10092">
        <v>19</v>
      </c>
      <c r="H10092" t="s">
        <v>48</v>
      </c>
      <c r="I10092">
        <v>2016</v>
      </c>
      <c r="J10092" t="s">
        <v>93</v>
      </c>
      <c r="K10092" t="s">
        <v>4126</v>
      </c>
      <c r="L10092">
        <v>9.7590720000000006E-2</v>
      </c>
      <c r="M10092" s="10" t="str">
        <f>Data[[#This Row],[schedule]]&amp;" | "&amp;Data[[#This Row],[section]]</f>
        <v>SCHEDULE 18: REPORT ON THE FORECAST TOTAL REVENUE REQUIREMENTS | 18a: Revenue Requirement</v>
      </c>
      <c r="N10092" s="10" t="str">
        <f t="shared" si="160"/>
        <v>SCHEDULE 18: REPORT ON THE FORECAST TOTAL REVENUE REQUIREMENTS | 18a: Revenue Requirement | Forecast cost of capital</v>
      </c>
    </row>
    <row r="10093" spans="1:14" hidden="1">
      <c r="A10093" t="s">
        <v>2</v>
      </c>
      <c r="B10093">
        <v>2012</v>
      </c>
      <c r="C10093" t="s">
        <v>7</v>
      </c>
      <c r="D10093" t="s">
        <v>11</v>
      </c>
      <c r="E10093" t="s">
        <v>81</v>
      </c>
      <c r="F10093" t="s">
        <v>81</v>
      </c>
      <c r="G10093">
        <v>19</v>
      </c>
      <c r="H10093" t="s">
        <v>48</v>
      </c>
      <c r="I10093">
        <v>2017</v>
      </c>
      <c r="J10093" t="s">
        <v>93</v>
      </c>
      <c r="K10093" t="s">
        <v>4126</v>
      </c>
      <c r="L10093">
        <v>9.7590720000000006E-2</v>
      </c>
      <c r="M10093" s="10" t="str">
        <f>Data[[#This Row],[schedule]]&amp;" | "&amp;Data[[#This Row],[section]]</f>
        <v>SCHEDULE 18: REPORT ON THE FORECAST TOTAL REVENUE REQUIREMENTS | 18a: Revenue Requirement</v>
      </c>
      <c r="N10093" s="10" t="str">
        <f t="shared" si="160"/>
        <v>SCHEDULE 18: REPORT ON THE FORECAST TOTAL REVENUE REQUIREMENTS | 18a: Revenue Requirement | Forecast cost of capital</v>
      </c>
    </row>
    <row r="10094" spans="1:14" hidden="1">
      <c r="A10094" t="s">
        <v>2</v>
      </c>
      <c r="B10094">
        <v>2012</v>
      </c>
      <c r="C10094" t="s">
        <v>7</v>
      </c>
      <c r="D10094" t="s">
        <v>11</v>
      </c>
      <c r="E10094" t="s">
        <v>81</v>
      </c>
      <c r="F10094" t="s">
        <v>81</v>
      </c>
      <c r="G10094">
        <v>20</v>
      </c>
      <c r="H10094" t="s">
        <v>49</v>
      </c>
      <c r="I10094">
        <v>2013</v>
      </c>
      <c r="J10094" t="s">
        <v>92</v>
      </c>
      <c r="K10094" t="s">
        <v>4127</v>
      </c>
      <c r="L10094">
        <v>48169.998666239997</v>
      </c>
      <c r="M10094" s="10" t="str">
        <f>Data[[#This Row],[schedule]]&amp;" | "&amp;Data[[#This Row],[section]]</f>
        <v>SCHEDULE 18: REPORT ON THE FORECAST TOTAL REVENUE REQUIREMENTS | 18a: Revenue Requirement</v>
      </c>
      <c r="N10094" s="10" t="str">
        <f t="shared" si="160"/>
        <v>SCHEDULE 18: REPORT ON THE FORECAST TOTAL REVENUE REQUIREMENTS | 18a: Revenue Requirement | Forecast return on assets employed</v>
      </c>
    </row>
    <row r="10095" spans="1:14" hidden="1">
      <c r="A10095" t="s">
        <v>2</v>
      </c>
      <c r="B10095">
        <v>2012</v>
      </c>
      <c r="C10095" t="s">
        <v>7</v>
      </c>
      <c r="D10095" t="s">
        <v>11</v>
      </c>
      <c r="E10095" t="s">
        <v>81</v>
      </c>
      <c r="F10095" t="s">
        <v>81</v>
      </c>
      <c r="G10095">
        <v>20</v>
      </c>
      <c r="H10095" t="s">
        <v>49</v>
      </c>
      <c r="I10095">
        <v>2014</v>
      </c>
      <c r="J10095" t="s">
        <v>92</v>
      </c>
      <c r="K10095" t="s">
        <v>4128</v>
      </c>
      <c r="L10095">
        <v>49676.994564480003</v>
      </c>
      <c r="M10095" s="10" t="str">
        <f>Data[[#This Row],[schedule]]&amp;" | "&amp;Data[[#This Row],[section]]</f>
        <v>SCHEDULE 18: REPORT ON THE FORECAST TOTAL REVENUE REQUIREMENTS | 18a: Revenue Requirement</v>
      </c>
      <c r="N10095" s="10" t="str">
        <f t="shared" si="160"/>
        <v>SCHEDULE 18: REPORT ON THE FORECAST TOTAL REVENUE REQUIREMENTS | 18a: Revenue Requirement | Forecast return on assets employed</v>
      </c>
    </row>
    <row r="10096" spans="1:14" hidden="1">
      <c r="A10096" t="s">
        <v>2</v>
      </c>
      <c r="B10096">
        <v>2012</v>
      </c>
      <c r="C10096" t="s">
        <v>7</v>
      </c>
      <c r="D10096" t="s">
        <v>11</v>
      </c>
      <c r="E10096" t="s">
        <v>81</v>
      </c>
      <c r="F10096" t="s">
        <v>81</v>
      </c>
      <c r="G10096">
        <v>20</v>
      </c>
      <c r="H10096" t="s">
        <v>49</v>
      </c>
      <c r="I10096">
        <v>2015</v>
      </c>
      <c r="J10096" t="s">
        <v>92</v>
      </c>
      <c r="K10096" t="s">
        <v>4129</v>
      </c>
      <c r="L10096">
        <v>49887.888110400003</v>
      </c>
      <c r="M10096" s="10" t="str">
        <f>Data[[#This Row],[schedule]]&amp;" | "&amp;Data[[#This Row],[section]]</f>
        <v>SCHEDULE 18: REPORT ON THE FORECAST TOTAL REVENUE REQUIREMENTS | 18a: Revenue Requirement</v>
      </c>
      <c r="N10096" s="10" t="str">
        <f t="shared" si="160"/>
        <v>SCHEDULE 18: REPORT ON THE FORECAST TOTAL REVENUE REQUIREMENTS | 18a: Revenue Requirement | Forecast return on assets employed</v>
      </c>
    </row>
    <row r="10097" spans="1:14" hidden="1">
      <c r="A10097" t="s">
        <v>2</v>
      </c>
      <c r="B10097">
        <v>2012</v>
      </c>
      <c r="C10097" t="s">
        <v>7</v>
      </c>
      <c r="D10097" t="s">
        <v>11</v>
      </c>
      <c r="E10097" t="s">
        <v>81</v>
      </c>
      <c r="F10097" t="s">
        <v>81</v>
      </c>
      <c r="G10097">
        <v>20</v>
      </c>
      <c r="H10097" t="s">
        <v>49</v>
      </c>
      <c r="I10097">
        <v>2016</v>
      </c>
      <c r="J10097" t="s">
        <v>92</v>
      </c>
      <c r="K10097" t="s">
        <v>4130</v>
      </c>
      <c r="L10097">
        <v>50118.007028159998</v>
      </c>
      <c r="M10097" s="10" t="str">
        <f>Data[[#This Row],[schedule]]&amp;" | "&amp;Data[[#This Row],[section]]</f>
        <v>SCHEDULE 18: REPORT ON THE FORECAST TOTAL REVENUE REQUIREMENTS | 18a: Revenue Requirement</v>
      </c>
      <c r="N10097" s="10" t="str">
        <f t="shared" si="160"/>
        <v>SCHEDULE 18: REPORT ON THE FORECAST TOTAL REVENUE REQUIREMENTS | 18a: Revenue Requirement | Forecast return on assets employed</v>
      </c>
    </row>
    <row r="10098" spans="1:14" hidden="1">
      <c r="A10098" t="s">
        <v>2</v>
      </c>
      <c r="B10098">
        <v>2012</v>
      </c>
      <c r="C10098" t="s">
        <v>7</v>
      </c>
      <c r="D10098" t="s">
        <v>11</v>
      </c>
      <c r="E10098" t="s">
        <v>81</v>
      </c>
      <c r="F10098" t="s">
        <v>81</v>
      </c>
      <c r="G10098">
        <v>20</v>
      </c>
      <c r="H10098" t="s">
        <v>49</v>
      </c>
      <c r="I10098">
        <v>2017</v>
      </c>
      <c r="J10098" t="s">
        <v>92</v>
      </c>
      <c r="K10098" t="s">
        <v>4131</v>
      </c>
      <c r="L10098">
        <v>50379.062204159993</v>
      </c>
      <c r="M10098" s="10" t="str">
        <f>Data[[#This Row],[schedule]]&amp;" | "&amp;Data[[#This Row],[section]]</f>
        <v>SCHEDULE 18: REPORT ON THE FORECAST TOTAL REVENUE REQUIREMENTS | 18a: Revenue Requirement</v>
      </c>
      <c r="N10098" s="10" t="str">
        <f t="shared" si="160"/>
        <v>SCHEDULE 18: REPORT ON THE FORECAST TOTAL REVENUE REQUIREMENTS | 18a: Revenue Requirement | Forecast return on assets employed</v>
      </c>
    </row>
    <row r="10099" spans="1:14" hidden="1">
      <c r="A10099" t="s">
        <v>2</v>
      </c>
      <c r="B10099">
        <v>2012</v>
      </c>
      <c r="C10099" t="s">
        <v>7</v>
      </c>
      <c r="D10099" t="s">
        <v>11</v>
      </c>
      <c r="E10099" t="s">
        <v>81</v>
      </c>
      <c r="F10099" t="s">
        <v>81</v>
      </c>
      <c r="G10099">
        <v>21</v>
      </c>
      <c r="H10099" t="s">
        <v>50</v>
      </c>
      <c r="I10099">
        <v>2013</v>
      </c>
      <c r="J10099" t="s">
        <v>92</v>
      </c>
      <c r="K10099" t="s">
        <v>1681</v>
      </c>
      <c r="L10099">
        <v>26858</v>
      </c>
      <c r="M10099" s="10" t="str">
        <f>Data[[#This Row],[schedule]]&amp;" | "&amp;Data[[#This Row],[section]]</f>
        <v>SCHEDULE 18: REPORT ON THE FORECAST TOTAL REVENUE REQUIREMENTS | 18a: Revenue Requirement</v>
      </c>
      <c r="N10099" s="10" t="str">
        <f t="shared" si="160"/>
        <v xml:space="preserve">SCHEDULE 18: REPORT ON THE FORECAST TOTAL REVENUE REQUIREMENTS | 18a: Revenue Requirement | Forecast operational expenditure </v>
      </c>
    </row>
    <row r="10100" spans="1:14" hidden="1">
      <c r="A10100" t="s">
        <v>2</v>
      </c>
      <c r="B10100">
        <v>2012</v>
      </c>
      <c r="C10100" t="s">
        <v>7</v>
      </c>
      <c r="D10100" t="s">
        <v>11</v>
      </c>
      <c r="E10100" t="s">
        <v>81</v>
      </c>
      <c r="F10100" t="s">
        <v>81</v>
      </c>
      <c r="G10100">
        <v>21</v>
      </c>
      <c r="H10100" t="s">
        <v>50</v>
      </c>
      <c r="I10100">
        <v>2014</v>
      </c>
      <c r="J10100" t="s">
        <v>92</v>
      </c>
      <c r="K10100" t="s">
        <v>1702</v>
      </c>
      <c r="L10100">
        <v>28703</v>
      </c>
      <c r="M10100" s="10" t="str">
        <f>Data[[#This Row],[schedule]]&amp;" | "&amp;Data[[#This Row],[section]]</f>
        <v>SCHEDULE 18: REPORT ON THE FORECAST TOTAL REVENUE REQUIREMENTS | 18a: Revenue Requirement</v>
      </c>
      <c r="N10100" s="10" t="str">
        <f t="shared" si="160"/>
        <v xml:space="preserve">SCHEDULE 18: REPORT ON THE FORECAST TOTAL REVENUE REQUIREMENTS | 18a: Revenue Requirement | Forecast operational expenditure </v>
      </c>
    </row>
    <row r="10101" spans="1:14" hidden="1">
      <c r="A10101" t="s">
        <v>2</v>
      </c>
      <c r="B10101">
        <v>2012</v>
      </c>
      <c r="C10101" t="s">
        <v>7</v>
      </c>
      <c r="D10101" t="s">
        <v>11</v>
      </c>
      <c r="E10101" t="s">
        <v>81</v>
      </c>
      <c r="F10101" t="s">
        <v>81</v>
      </c>
      <c r="G10101">
        <v>21</v>
      </c>
      <c r="H10101" t="s">
        <v>50</v>
      </c>
      <c r="I10101">
        <v>2015</v>
      </c>
      <c r="J10101" t="s">
        <v>92</v>
      </c>
      <c r="K10101" t="s">
        <v>1703</v>
      </c>
      <c r="L10101">
        <v>29274</v>
      </c>
      <c r="M10101" s="10" t="str">
        <f>Data[[#This Row],[schedule]]&amp;" | "&amp;Data[[#This Row],[section]]</f>
        <v>SCHEDULE 18: REPORT ON THE FORECAST TOTAL REVENUE REQUIREMENTS | 18a: Revenue Requirement</v>
      </c>
      <c r="N10101" s="10" t="str">
        <f t="shared" si="160"/>
        <v xml:space="preserve">SCHEDULE 18: REPORT ON THE FORECAST TOTAL REVENUE REQUIREMENTS | 18a: Revenue Requirement | Forecast operational expenditure </v>
      </c>
    </row>
    <row r="10102" spans="1:14" hidden="1">
      <c r="A10102" t="s">
        <v>2</v>
      </c>
      <c r="B10102">
        <v>2012</v>
      </c>
      <c r="C10102" t="s">
        <v>7</v>
      </c>
      <c r="D10102" t="s">
        <v>11</v>
      </c>
      <c r="E10102" t="s">
        <v>81</v>
      </c>
      <c r="F10102" t="s">
        <v>81</v>
      </c>
      <c r="G10102">
        <v>21</v>
      </c>
      <c r="H10102" t="s">
        <v>50</v>
      </c>
      <c r="I10102">
        <v>2016</v>
      </c>
      <c r="J10102" t="s">
        <v>92</v>
      </c>
      <c r="K10102" t="s">
        <v>1704</v>
      </c>
      <c r="L10102">
        <v>29976</v>
      </c>
      <c r="M10102" s="10" t="str">
        <f>Data[[#This Row],[schedule]]&amp;" | "&amp;Data[[#This Row],[section]]</f>
        <v>SCHEDULE 18: REPORT ON THE FORECAST TOTAL REVENUE REQUIREMENTS | 18a: Revenue Requirement</v>
      </c>
      <c r="N10102" s="10" t="str">
        <f t="shared" si="160"/>
        <v xml:space="preserve">SCHEDULE 18: REPORT ON THE FORECAST TOTAL REVENUE REQUIREMENTS | 18a: Revenue Requirement | Forecast operational expenditure </v>
      </c>
    </row>
    <row r="10103" spans="1:14" hidden="1">
      <c r="A10103" t="s">
        <v>2</v>
      </c>
      <c r="B10103">
        <v>2012</v>
      </c>
      <c r="C10103" t="s">
        <v>7</v>
      </c>
      <c r="D10103" t="s">
        <v>11</v>
      </c>
      <c r="E10103" t="s">
        <v>81</v>
      </c>
      <c r="F10103" t="s">
        <v>81</v>
      </c>
      <c r="G10103">
        <v>21</v>
      </c>
      <c r="H10103" t="s">
        <v>50</v>
      </c>
      <c r="I10103">
        <v>2017</v>
      </c>
      <c r="J10103" t="s">
        <v>92</v>
      </c>
      <c r="K10103" t="s">
        <v>1705</v>
      </c>
      <c r="L10103">
        <v>30623</v>
      </c>
      <c r="M10103" s="10" t="str">
        <f>Data[[#This Row],[schedule]]&amp;" | "&amp;Data[[#This Row],[section]]</f>
        <v>SCHEDULE 18: REPORT ON THE FORECAST TOTAL REVENUE REQUIREMENTS | 18a: Revenue Requirement</v>
      </c>
      <c r="N10103" s="10" t="str">
        <f t="shared" si="160"/>
        <v xml:space="preserve">SCHEDULE 18: REPORT ON THE FORECAST TOTAL REVENUE REQUIREMENTS | 18a: Revenue Requirement | Forecast operational expenditure </v>
      </c>
    </row>
    <row r="10104" spans="1:14" hidden="1">
      <c r="A10104" t="s">
        <v>2</v>
      </c>
      <c r="B10104">
        <v>2012</v>
      </c>
      <c r="C10104" t="s">
        <v>7</v>
      </c>
      <c r="D10104" t="s">
        <v>11</v>
      </c>
      <c r="E10104" t="s">
        <v>81</v>
      </c>
      <c r="F10104" t="s">
        <v>81</v>
      </c>
      <c r="G10104">
        <v>22</v>
      </c>
      <c r="H10104" t="s">
        <v>51</v>
      </c>
      <c r="I10104">
        <v>2013</v>
      </c>
      <c r="J10104" t="s">
        <v>92</v>
      </c>
      <c r="K10104" t="s">
        <v>4132</v>
      </c>
      <c r="L10104">
        <v>17249</v>
      </c>
      <c r="M10104" s="10" t="str">
        <f>Data[[#This Row],[schedule]]&amp;" | "&amp;Data[[#This Row],[section]]</f>
        <v>SCHEDULE 18: REPORT ON THE FORECAST TOTAL REVENUE REQUIREMENTS | 18a: Revenue Requirement</v>
      </c>
      <c r="N10104" s="10" t="str">
        <f t="shared" si="160"/>
        <v>SCHEDULE 18: REPORT ON THE FORECAST TOTAL REVENUE REQUIREMENTS | 18a: Revenue Requirement | Forecast depreciation</v>
      </c>
    </row>
    <row r="10105" spans="1:14" hidden="1">
      <c r="A10105" t="s">
        <v>2</v>
      </c>
      <c r="B10105">
        <v>2012</v>
      </c>
      <c r="C10105" t="s">
        <v>7</v>
      </c>
      <c r="D10105" t="s">
        <v>11</v>
      </c>
      <c r="E10105" t="s">
        <v>81</v>
      </c>
      <c r="F10105" t="s">
        <v>81</v>
      </c>
      <c r="G10105">
        <v>22</v>
      </c>
      <c r="H10105" t="s">
        <v>51</v>
      </c>
      <c r="I10105">
        <v>2014</v>
      </c>
      <c r="J10105" t="s">
        <v>92</v>
      </c>
      <c r="K10105" t="s">
        <v>4133</v>
      </c>
      <c r="L10105">
        <v>17980</v>
      </c>
      <c r="M10105" s="10" t="str">
        <f>Data[[#This Row],[schedule]]&amp;" | "&amp;Data[[#This Row],[section]]</f>
        <v>SCHEDULE 18: REPORT ON THE FORECAST TOTAL REVENUE REQUIREMENTS | 18a: Revenue Requirement</v>
      </c>
      <c r="N10105" s="10" t="str">
        <f t="shared" si="160"/>
        <v>SCHEDULE 18: REPORT ON THE FORECAST TOTAL REVENUE REQUIREMENTS | 18a: Revenue Requirement | Forecast depreciation</v>
      </c>
    </row>
    <row r="10106" spans="1:14" hidden="1">
      <c r="A10106" t="s">
        <v>2</v>
      </c>
      <c r="B10106">
        <v>2012</v>
      </c>
      <c r="C10106" t="s">
        <v>7</v>
      </c>
      <c r="D10106" t="s">
        <v>11</v>
      </c>
      <c r="E10106" t="s">
        <v>81</v>
      </c>
      <c r="F10106" t="s">
        <v>81</v>
      </c>
      <c r="G10106">
        <v>22</v>
      </c>
      <c r="H10106" t="s">
        <v>51</v>
      </c>
      <c r="I10106">
        <v>2015</v>
      </c>
      <c r="J10106" t="s">
        <v>92</v>
      </c>
      <c r="K10106" t="s">
        <v>4134</v>
      </c>
      <c r="L10106">
        <v>18367</v>
      </c>
      <c r="M10106" s="10" t="str">
        <f>Data[[#This Row],[schedule]]&amp;" | "&amp;Data[[#This Row],[section]]</f>
        <v>SCHEDULE 18: REPORT ON THE FORECAST TOTAL REVENUE REQUIREMENTS | 18a: Revenue Requirement</v>
      </c>
      <c r="N10106" s="10" t="str">
        <f t="shared" si="160"/>
        <v>SCHEDULE 18: REPORT ON THE FORECAST TOTAL REVENUE REQUIREMENTS | 18a: Revenue Requirement | Forecast depreciation</v>
      </c>
    </row>
    <row r="10107" spans="1:14" hidden="1">
      <c r="A10107" t="s">
        <v>2</v>
      </c>
      <c r="B10107">
        <v>2012</v>
      </c>
      <c r="C10107" t="s">
        <v>7</v>
      </c>
      <c r="D10107" t="s">
        <v>11</v>
      </c>
      <c r="E10107" t="s">
        <v>81</v>
      </c>
      <c r="F10107" t="s">
        <v>81</v>
      </c>
      <c r="G10107">
        <v>22</v>
      </c>
      <c r="H10107" t="s">
        <v>51</v>
      </c>
      <c r="I10107">
        <v>2016</v>
      </c>
      <c r="J10107" t="s">
        <v>92</v>
      </c>
      <c r="K10107" t="s">
        <v>4135</v>
      </c>
      <c r="L10107">
        <v>18977</v>
      </c>
      <c r="M10107" s="10" t="str">
        <f>Data[[#This Row],[schedule]]&amp;" | "&amp;Data[[#This Row],[section]]</f>
        <v>SCHEDULE 18: REPORT ON THE FORECAST TOTAL REVENUE REQUIREMENTS | 18a: Revenue Requirement</v>
      </c>
      <c r="N10107" s="10" t="str">
        <f t="shared" si="160"/>
        <v>SCHEDULE 18: REPORT ON THE FORECAST TOTAL REVENUE REQUIREMENTS | 18a: Revenue Requirement | Forecast depreciation</v>
      </c>
    </row>
    <row r="10108" spans="1:14" hidden="1">
      <c r="A10108" t="s">
        <v>2</v>
      </c>
      <c r="B10108">
        <v>2012</v>
      </c>
      <c r="C10108" t="s">
        <v>7</v>
      </c>
      <c r="D10108" t="s">
        <v>11</v>
      </c>
      <c r="E10108" t="s">
        <v>81</v>
      </c>
      <c r="F10108" t="s">
        <v>81</v>
      </c>
      <c r="G10108">
        <v>22</v>
      </c>
      <c r="H10108" t="s">
        <v>51</v>
      </c>
      <c r="I10108">
        <v>2017</v>
      </c>
      <c r="J10108" t="s">
        <v>92</v>
      </c>
      <c r="K10108" t="s">
        <v>4136</v>
      </c>
      <c r="L10108">
        <v>19541</v>
      </c>
      <c r="M10108" s="10" t="str">
        <f>Data[[#This Row],[schedule]]&amp;" | "&amp;Data[[#This Row],[section]]</f>
        <v>SCHEDULE 18: REPORT ON THE FORECAST TOTAL REVENUE REQUIREMENTS | 18a: Revenue Requirement</v>
      </c>
      <c r="N10108" s="10" t="str">
        <f t="shared" si="160"/>
        <v>SCHEDULE 18: REPORT ON THE FORECAST TOTAL REVENUE REQUIREMENTS | 18a: Revenue Requirement | Forecast depreciation</v>
      </c>
    </row>
    <row r="10109" spans="1:14" hidden="1">
      <c r="A10109" t="s">
        <v>2</v>
      </c>
      <c r="B10109">
        <v>2012</v>
      </c>
      <c r="C10109" t="s">
        <v>7</v>
      </c>
      <c r="D10109" t="s">
        <v>11</v>
      </c>
      <c r="E10109" t="s">
        <v>81</v>
      </c>
      <c r="F10109" t="s">
        <v>81</v>
      </c>
      <c r="G10109">
        <v>23</v>
      </c>
      <c r="H10109" t="s">
        <v>52</v>
      </c>
      <c r="I10109">
        <v>2013</v>
      </c>
      <c r="J10109" t="s">
        <v>92</v>
      </c>
      <c r="K10109" t="s">
        <v>4137</v>
      </c>
      <c r="L10109">
        <v>12414</v>
      </c>
      <c r="M10109" s="10" t="str">
        <f>Data[[#This Row],[schedule]]&amp;" | "&amp;Data[[#This Row],[section]]</f>
        <v>SCHEDULE 18: REPORT ON THE FORECAST TOTAL REVENUE REQUIREMENTS | 18a: Revenue Requirement</v>
      </c>
      <c r="N10109" s="10" t="str">
        <f t="shared" si="160"/>
        <v>SCHEDULE 18: REPORT ON THE FORECAST TOTAL REVENUE REQUIREMENTS | 18a: Revenue Requirement | Forecast tax</v>
      </c>
    </row>
    <row r="10110" spans="1:14" hidden="1">
      <c r="A10110" t="s">
        <v>2</v>
      </c>
      <c r="B10110">
        <v>2012</v>
      </c>
      <c r="C10110" t="s">
        <v>7</v>
      </c>
      <c r="D10110" t="s">
        <v>11</v>
      </c>
      <c r="E10110" t="s">
        <v>81</v>
      </c>
      <c r="F10110" t="s">
        <v>81</v>
      </c>
      <c r="G10110">
        <v>23</v>
      </c>
      <c r="H10110" t="s">
        <v>52</v>
      </c>
      <c r="I10110">
        <v>2014</v>
      </c>
      <c r="J10110" t="s">
        <v>92</v>
      </c>
      <c r="K10110" t="s">
        <v>4138</v>
      </c>
      <c r="L10110">
        <v>11963</v>
      </c>
      <c r="M10110" s="10" t="str">
        <f>Data[[#This Row],[schedule]]&amp;" | "&amp;Data[[#This Row],[section]]</f>
        <v>SCHEDULE 18: REPORT ON THE FORECAST TOTAL REVENUE REQUIREMENTS | 18a: Revenue Requirement</v>
      </c>
      <c r="N10110" s="10" t="str">
        <f t="shared" si="160"/>
        <v>SCHEDULE 18: REPORT ON THE FORECAST TOTAL REVENUE REQUIREMENTS | 18a: Revenue Requirement | Forecast tax</v>
      </c>
    </row>
    <row r="10111" spans="1:14" hidden="1">
      <c r="A10111" t="s">
        <v>2</v>
      </c>
      <c r="B10111">
        <v>2012</v>
      </c>
      <c r="C10111" t="s">
        <v>7</v>
      </c>
      <c r="D10111" t="s">
        <v>11</v>
      </c>
      <c r="E10111" t="s">
        <v>81</v>
      </c>
      <c r="F10111" t="s">
        <v>81</v>
      </c>
      <c r="G10111">
        <v>23</v>
      </c>
      <c r="H10111" t="s">
        <v>52</v>
      </c>
      <c r="I10111">
        <v>2015</v>
      </c>
      <c r="J10111" t="s">
        <v>92</v>
      </c>
      <c r="K10111" t="s">
        <v>4139</v>
      </c>
      <c r="L10111">
        <v>12033</v>
      </c>
      <c r="M10111" s="10" t="str">
        <f>Data[[#This Row],[schedule]]&amp;" | "&amp;Data[[#This Row],[section]]</f>
        <v>SCHEDULE 18: REPORT ON THE FORECAST TOTAL REVENUE REQUIREMENTS | 18a: Revenue Requirement</v>
      </c>
      <c r="N10111" s="10" t="str">
        <f t="shared" si="160"/>
        <v>SCHEDULE 18: REPORT ON THE FORECAST TOTAL REVENUE REQUIREMENTS | 18a: Revenue Requirement | Forecast tax</v>
      </c>
    </row>
    <row r="10112" spans="1:14" hidden="1">
      <c r="A10112" t="s">
        <v>2</v>
      </c>
      <c r="B10112">
        <v>2012</v>
      </c>
      <c r="C10112" t="s">
        <v>7</v>
      </c>
      <c r="D10112" t="s">
        <v>11</v>
      </c>
      <c r="E10112" t="s">
        <v>81</v>
      </c>
      <c r="F10112" t="s">
        <v>81</v>
      </c>
      <c r="G10112">
        <v>23</v>
      </c>
      <c r="H10112" t="s">
        <v>52</v>
      </c>
      <c r="I10112">
        <v>2016</v>
      </c>
      <c r="J10112" t="s">
        <v>92</v>
      </c>
      <c r="K10112" t="s">
        <v>4140</v>
      </c>
      <c r="L10112">
        <v>12177</v>
      </c>
      <c r="M10112" s="10" t="str">
        <f>Data[[#This Row],[schedule]]&amp;" | "&amp;Data[[#This Row],[section]]</f>
        <v>SCHEDULE 18: REPORT ON THE FORECAST TOTAL REVENUE REQUIREMENTS | 18a: Revenue Requirement</v>
      </c>
      <c r="N10112" s="10" t="str">
        <f t="shared" si="160"/>
        <v>SCHEDULE 18: REPORT ON THE FORECAST TOTAL REVENUE REQUIREMENTS | 18a: Revenue Requirement | Forecast tax</v>
      </c>
    </row>
    <row r="10113" spans="1:14" hidden="1">
      <c r="A10113" t="s">
        <v>2</v>
      </c>
      <c r="B10113">
        <v>2012</v>
      </c>
      <c r="C10113" t="s">
        <v>7</v>
      </c>
      <c r="D10113" t="s">
        <v>11</v>
      </c>
      <c r="E10113" t="s">
        <v>81</v>
      </c>
      <c r="F10113" t="s">
        <v>81</v>
      </c>
      <c r="G10113">
        <v>23</v>
      </c>
      <c r="H10113" t="s">
        <v>52</v>
      </c>
      <c r="I10113">
        <v>2017</v>
      </c>
      <c r="J10113" t="s">
        <v>92</v>
      </c>
      <c r="K10113" t="s">
        <v>4141</v>
      </c>
      <c r="L10113">
        <v>12085</v>
      </c>
      <c r="M10113" s="10" t="str">
        <f>Data[[#This Row],[schedule]]&amp;" | "&amp;Data[[#This Row],[section]]</f>
        <v>SCHEDULE 18: REPORT ON THE FORECAST TOTAL REVENUE REQUIREMENTS | 18a: Revenue Requirement</v>
      </c>
      <c r="N10113" s="10" t="str">
        <f t="shared" si="160"/>
        <v>SCHEDULE 18: REPORT ON THE FORECAST TOTAL REVENUE REQUIREMENTS | 18a: Revenue Requirement | Forecast tax</v>
      </c>
    </row>
    <row r="10114" spans="1:14" hidden="1">
      <c r="A10114" t="s">
        <v>2</v>
      </c>
      <c r="B10114">
        <v>2012</v>
      </c>
      <c r="C10114" t="s">
        <v>7</v>
      </c>
      <c r="D10114" t="s">
        <v>11</v>
      </c>
      <c r="E10114" t="s">
        <v>81</v>
      </c>
      <c r="F10114" t="s">
        <v>81</v>
      </c>
      <c r="G10114">
        <v>24</v>
      </c>
      <c r="H10114" t="s">
        <v>53</v>
      </c>
      <c r="I10114">
        <v>2013</v>
      </c>
      <c r="J10114" t="s">
        <v>92</v>
      </c>
      <c r="K10114" t="s">
        <v>4142</v>
      </c>
      <c r="L10114">
        <v>-19579</v>
      </c>
      <c r="M10114" s="10" t="str">
        <f>Data[[#This Row],[schedule]]&amp;" | "&amp;Data[[#This Row],[section]]</f>
        <v>SCHEDULE 18: REPORT ON THE FORECAST TOTAL REVENUE REQUIREMENTS | 18a: Revenue Requirement</v>
      </c>
      <c r="N10114" s="10" t="str">
        <f t="shared" si="160"/>
        <v>SCHEDULE 18: REPORT ON THE FORECAST TOTAL REVENUE REQUIREMENTS | 18a: Revenue Requirement | Forecast revaluations</v>
      </c>
    </row>
    <row r="10115" spans="1:14" hidden="1">
      <c r="A10115" t="s">
        <v>2</v>
      </c>
      <c r="B10115">
        <v>2012</v>
      </c>
      <c r="C10115" t="s">
        <v>7</v>
      </c>
      <c r="D10115" t="s">
        <v>11</v>
      </c>
      <c r="E10115" t="s">
        <v>81</v>
      </c>
      <c r="F10115" t="s">
        <v>81</v>
      </c>
      <c r="G10115">
        <v>24</v>
      </c>
      <c r="H10115" t="s">
        <v>53</v>
      </c>
      <c r="I10115">
        <v>2014</v>
      </c>
      <c r="J10115" t="s">
        <v>92</v>
      </c>
      <c r="K10115" t="s">
        <v>4143</v>
      </c>
      <c r="L10115">
        <v>-20127</v>
      </c>
      <c r="M10115" s="10" t="str">
        <f>Data[[#This Row],[schedule]]&amp;" | "&amp;Data[[#This Row],[section]]</f>
        <v>SCHEDULE 18: REPORT ON THE FORECAST TOTAL REVENUE REQUIREMENTS | 18a: Revenue Requirement</v>
      </c>
      <c r="N10115" s="10" t="str">
        <f t="shared" si="160"/>
        <v>SCHEDULE 18: REPORT ON THE FORECAST TOTAL REVENUE REQUIREMENTS | 18a: Revenue Requirement | Forecast revaluations</v>
      </c>
    </row>
    <row r="10116" spans="1:14" hidden="1">
      <c r="A10116" t="s">
        <v>2</v>
      </c>
      <c r="B10116">
        <v>2012</v>
      </c>
      <c r="C10116" t="s">
        <v>7</v>
      </c>
      <c r="D10116" t="s">
        <v>11</v>
      </c>
      <c r="E10116" t="s">
        <v>81</v>
      </c>
      <c r="F10116" t="s">
        <v>81</v>
      </c>
      <c r="G10116">
        <v>24</v>
      </c>
      <c r="H10116" t="s">
        <v>53</v>
      </c>
      <c r="I10116">
        <v>2015</v>
      </c>
      <c r="J10116" t="s">
        <v>92</v>
      </c>
      <c r="K10116" t="s">
        <v>4144</v>
      </c>
      <c r="L10116">
        <v>-20325</v>
      </c>
      <c r="M10116" s="10" t="str">
        <f>Data[[#This Row],[schedule]]&amp;" | "&amp;Data[[#This Row],[section]]</f>
        <v>SCHEDULE 18: REPORT ON THE FORECAST TOTAL REVENUE REQUIREMENTS | 18a: Revenue Requirement</v>
      </c>
      <c r="N10116" s="10" t="str">
        <f t="shared" si="160"/>
        <v>SCHEDULE 18: REPORT ON THE FORECAST TOTAL REVENUE REQUIREMENTS | 18a: Revenue Requirement | Forecast revaluations</v>
      </c>
    </row>
    <row r="10117" spans="1:14" hidden="1">
      <c r="A10117" t="s">
        <v>2</v>
      </c>
      <c r="B10117">
        <v>2012</v>
      </c>
      <c r="C10117" t="s">
        <v>7</v>
      </c>
      <c r="D10117" t="s">
        <v>11</v>
      </c>
      <c r="E10117" t="s">
        <v>81</v>
      </c>
      <c r="F10117" t="s">
        <v>81</v>
      </c>
      <c r="G10117">
        <v>24</v>
      </c>
      <c r="H10117" t="s">
        <v>53</v>
      </c>
      <c r="I10117">
        <v>2016</v>
      </c>
      <c r="J10117" t="s">
        <v>92</v>
      </c>
      <c r="K10117" t="s">
        <v>4145</v>
      </c>
      <c r="L10117">
        <v>-20326</v>
      </c>
      <c r="M10117" s="10" t="str">
        <f>Data[[#This Row],[schedule]]&amp;" | "&amp;Data[[#This Row],[section]]</f>
        <v>SCHEDULE 18: REPORT ON THE FORECAST TOTAL REVENUE REQUIREMENTS | 18a: Revenue Requirement</v>
      </c>
      <c r="N10117" s="10" t="str">
        <f t="shared" si="160"/>
        <v>SCHEDULE 18: REPORT ON THE FORECAST TOTAL REVENUE REQUIREMENTS | 18a: Revenue Requirement | Forecast revaluations</v>
      </c>
    </row>
    <row r="10118" spans="1:14" hidden="1">
      <c r="A10118" t="s">
        <v>2</v>
      </c>
      <c r="B10118">
        <v>2012</v>
      </c>
      <c r="C10118" t="s">
        <v>7</v>
      </c>
      <c r="D10118" t="s">
        <v>11</v>
      </c>
      <c r="E10118" t="s">
        <v>81</v>
      </c>
      <c r="F10118" t="s">
        <v>81</v>
      </c>
      <c r="G10118">
        <v>24</v>
      </c>
      <c r="H10118" t="s">
        <v>53</v>
      </c>
      <c r="I10118">
        <v>2017</v>
      </c>
      <c r="J10118" t="s">
        <v>92</v>
      </c>
      <c r="K10118" t="s">
        <v>4146</v>
      </c>
      <c r="L10118">
        <v>-20417</v>
      </c>
      <c r="M10118" s="10" t="str">
        <f>Data[[#This Row],[schedule]]&amp;" | "&amp;Data[[#This Row],[section]]</f>
        <v>SCHEDULE 18: REPORT ON THE FORECAST TOTAL REVENUE REQUIREMENTS | 18a: Revenue Requirement</v>
      </c>
      <c r="N10118" s="10" t="str">
        <f t="shared" si="160"/>
        <v>SCHEDULE 18: REPORT ON THE FORECAST TOTAL REVENUE REQUIREMENTS | 18a: Revenue Requirement | Forecast revaluations</v>
      </c>
    </row>
    <row r="10119" spans="1:14" hidden="1">
      <c r="A10119" t="s">
        <v>2</v>
      </c>
      <c r="B10119">
        <v>2012</v>
      </c>
      <c r="C10119" t="s">
        <v>7</v>
      </c>
      <c r="D10119" t="s">
        <v>11</v>
      </c>
      <c r="E10119" t="s">
        <v>81</v>
      </c>
      <c r="F10119" t="s">
        <v>81</v>
      </c>
      <c r="G10119">
        <v>25</v>
      </c>
      <c r="H10119" t="s">
        <v>54</v>
      </c>
      <c r="I10119">
        <v>2013</v>
      </c>
      <c r="J10119" t="s">
        <v>92</v>
      </c>
      <c r="K10119" t="s">
        <v>4147</v>
      </c>
      <c r="L10119">
        <v>87</v>
      </c>
      <c r="M10119" s="10" t="str">
        <f>Data[[#This Row],[schedule]]&amp;" | "&amp;Data[[#This Row],[section]]</f>
        <v>SCHEDULE 18: REPORT ON THE FORECAST TOTAL REVENUE REQUIREMENTS | 18a: Revenue Requirement</v>
      </c>
      <c r="N10119" s="10" t="str">
        <f t="shared" si="160"/>
        <v>SCHEDULE 18: REPORT ON THE FORECAST TOTAL REVENUE REQUIREMENTS | 18a: Revenue Requirement | Forecast other income</v>
      </c>
    </row>
    <row r="10120" spans="1:14" hidden="1">
      <c r="A10120" t="s">
        <v>2</v>
      </c>
      <c r="B10120">
        <v>2012</v>
      </c>
      <c r="C10120" t="s">
        <v>7</v>
      </c>
      <c r="D10120" t="s">
        <v>11</v>
      </c>
      <c r="E10120" t="s">
        <v>81</v>
      </c>
      <c r="F10120" t="s">
        <v>81</v>
      </c>
      <c r="G10120">
        <v>25</v>
      </c>
      <c r="H10120" t="s">
        <v>54</v>
      </c>
      <c r="I10120">
        <v>2014</v>
      </c>
      <c r="J10120" t="s">
        <v>92</v>
      </c>
      <c r="K10120" t="s">
        <v>4148</v>
      </c>
      <c r="L10120">
        <v>89</v>
      </c>
      <c r="M10120" s="10" t="str">
        <f>Data[[#This Row],[schedule]]&amp;" | "&amp;Data[[#This Row],[section]]</f>
        <v>SCHEDULE 18: REPORT ON THE FORECAST TOTAL REVENUE REQUIREMENTS | 18a: Revenue Requirement</v>
      </c>
      <c r="N10120" s="10" t="str">
        <f t="shared" si="160"/>
        <v>SCHEDULE 18: REPORT ON THE FORECAST TOTAL REVENUE REQUIREMENTS | 18a: Revenue Requirement | Forecast other income</v>
      </c>
    </row>
    <row r="10121" spans="1:14" hidden="1">
      <c r="A10121" t="s">
        <v>2</v>
      </c>
      <c r="B10121">
        <v>2012</v>
      </c>
      <c r="C10121" t="s">
        <v>7</v>
      </c>
      <c r="D10121" t="s">
        <v>11</v>
      </c>
      <c r="E10121" t="s">
        <v>81</v>
      </c>
      <c r="F10121" t="s">
        <v>81</v>
      </c>
      <c r="G10121">
        <v>25</v>
      </c>
      <c r="H10121" t="s">
        <v>54</v>
      </c>
      <c r="I10121">
        <v>2015</v>
      </c>
      <c r="J10121" t="s">
        <v>92</v>
      </c>
      <c r="K10121" t="s">
        <v>4149</v>
      </c>
      <c r="L10121">
        <v>91</v>
      </c>
      <c r="M10121" s="10" t="str">
        <f>Data[[#This Row],[schedule]]&amp;" | "&amp;Data[[#This Row],[section]]</f>
        <v>SCHEDULE 18: REPORT ON THE FORECAST TOTAL REVENUE REQUIREMENTS | 18a: Revenue Requirement</v>
      </c>
      <c r="N10121" s="10" t="str">
        <f t="shared" si="160"/>
        <v>SCHEDULE 18: REPORT ON THE FORECAST TOTAL REVENUE REQUIREMENTS | 18a: Revenue Requirement | Forecast other income</v>
      </c>
    </row>
    <row r="10122" spans="1:14" hidden="1">
      <c r="A10122" t="s">
        <v>2</v>
      </c>
      <c r="B10122">
        <v>2012</v>
      </c>
      <c r="C10122" t="s">
        <v>7</v>
      </c>
      <c r="D10122" t="s">
        <v>11</v>
      </c>
      <c r="E10122" t="s">
        <v>81</v>
      </c>
      <c r="F10122" t="s">
        <v>81</v>
      </c>
      <c r="G10122">
        <v>25</v>
      </c>
      <c r="H10122" t="s">
        <v>54</v>
      </c>
      <c r="I10122">
        <v>2016</v>
      </c>
      <c r="J10122" t="s">
        <v>92</v>
      </c>
      <c r="K10122" t="s">
        <v>4150</v>
      </c>
      <c r="L10122">
        <v>93</v>
      </c>
      <c r="M10122" s="10" t="str">
        <f>Data[[#This Row],[schedule]]&amp;" | "&amp;Data[[#This Row],[section]]</f>
        <v>SCHEDULE 18: REPORT ON THE FORECAST TOTAL REVENUE REQUIREMENTS | 18a: Revenue Requirement</v>
      </c>
      <c r="N10122" s="10" t="str">
        <f t="shared" si="160"/>
        <v>SCHEDULE 18: REPORT ON THE FORECAST TOTAL REVENUE REQUIREMENTS | 18a: Revenue Requirement | Forecast other income</v>
      </c>
    </row>
    <row r="10123" spans="1:14" hidden="1">
      <c r="A10123" t="s">
        <v>2</v>
      </c>
      <c r="B10123">
        <v>2012</v>
      </c>
      <c r="C10123" t="s">
        <v>7</v>
      </c>
      <c r="D10123" t="s">
        <v>11</v>
      </c>
      <c r="E10123" t="s">
        <v>81</v>
      </c>
      <c r="F10123" t="s">
        <v>81</v>
      </c>
      <c r="G10123">
        <v>25</v>
      </c>
      <c r="H10123" t="s">
        <v>54</v>
      </c>
      <c r="I10123">
        <v>2017</v>
      </c>
      <c r="J10123" t="s">
        <v>92</v>
      </c>
      <c r="K10123" t="s">
        <v>4151</v>
      </c>
      <c r="L10123">
        <v>95</v>
      </c>
      <c r="M10123" s="10" t="str">
        <f>Data[[#This Row],[schedule]]&amp;" | "&amp;Data[[#This Row],[section]]</f>
        <v>SCHEDULE 18: REPORT ON THE FORECAST TOTAL REVENUE REQUIREMENTS | 18a: Revenue Requirement</v>
      </c>
      <c r="N10123" s="10" t="str">
        <f t="shared" si="160"/>
        <v>SCHEDULE 18: REPORT ON THE FORECAST TOTAL REVENUE REQUIREMENTS | 18a: Revenue Requirement | Forecast other income</v>
      </c>
    </row>
    <row r="10124" spans="1:14" hidden="1">
      <c r="A10124" t="s">
        <v>2</v>
      </c>
      <c r="B10124">
        <v>2012</v>
      </c>
      <c r="C10124" t="s">
        <v>7</v>
      </c>
      <c r="D10124" t="s">
        <v>11</v>
      </c>
      <c r="E10124" t="s">
        <v>81</v>
      </c>
      <c r="F10124" t="s">
        <v>81</v>
      </c>
      <c r="G10124">
        <v>26</v>
      </c>
      <c r="H10124" t="s">
        <v>55</v>
      </c>
      <c r="I10124">
        <v>2013</v>
      </c>
      <c r="J10124" t="s">
        <v>92</v>
      </c>
      <c r="K10124" t="s">
        <v>4152</v>
      </c>
      <c r="L10124">
        <v>-25885</v>
      </c>
      <c r="M10124" s="10" t="str">
        <f>Data[[#This Row],[schedule]]&amp;" | "&amp;Data[[#This Row],[section]]</f>
        <v>SCHEDULE 18: REPORT ON THE FORECAST TOTAL REVENUE REQUIREMENTS | 18a: Revenue Requirement</v>
      </c>
      <c r="N10124" s="10" t="str">
        <f t="shared" si="160"/>
        <v>SCHEDULE 18: REPORT ON THE FORECAST TOTAL REVENUE REQUIREMENTS | 18a: Revenue Requirement | Other factors</v>
      </c>
    </row>
    <row r="10125" spans="1:14" hidden="1">
      <c r="A10125" t="s">
        <v>2</v>
      </c>
      <c r="B10125">
        <v>2012</v>
      </c>
      <c r="C10125" t="s">
        <v>7</v>
      </c>
      <c r="D10125" t="s">
        <v>11</v>
      </c>
      <c r="E10125" t="s">
        <v>81</v>
      </c>
      <c r="F10125" t="s">
        <v>81</v>
      </c>
      <c r="G10125">
        <v>26</v>
      </c>
      <c r="H10125" t="s">
        <v>55</v>
      </c>
      <c r="I10125">
        <v>2014</v>
      </c>
      <c r="J10125" t="s">
        <v>92</v>
      </c>
      <c r="K10125" t="s">
        <v>4153</v>
      </c>
      <c r="L10125">
        <v>-14891</v>
      </c>
      <c r="M10125" s="10" t="str">
        <f>Data[[#This Row],[schedule]]&amp;" | "&amp;Data[[#This Row],[section]]</f>
        <v>SCHEDULE 18: REPORT ON THE FORECAST TOTAL REVENUE REQUIREMENTS | 18a: Revenue Requirement</v>
      </c>
      <c r="N10125" s="10" t="str">
        <f t="shared" si="160"/>
        <v>SCHEDULE 18: REPORT ON THE FORECAST TOTAL REVENUE REQUIREMENTS | 18a: Revenue Requirement | Other factors</v>
      </c>
    </row>
    <row r="10126" spans="1:14" hidden="1">
      <c r="A10126" t="s">
        <v>2</v>
      </c>
      <c r="B10126">
        <v>2012</v>
      </c>
      <c r="C10126" t="s">
        <v>7</v>
      </c>
      <c r="D10126" t="s">
        <v>11</v>
      </c>
      <c r="E10126" t="s">
        <v>81</v>
      </c>
      <c r="F10126" t="s">
        <v>81</v>
      </c>
      <c r="G10126">
        <v>26</v>
      </c>
      <c r="H10126" t="s">
        <v>55</v>
      </c>
      <c r="I10126">
        <v>2015</v>
      </c>
      <c r="J10126" t="s">
        <v>92</v>
      </c>
      <c r="K10126" t="s">
        <v>4154</v>
      </c>
      <c r="L10126">
        <v>-5909</v>
      </c>
      <c r="M10126" s="10" t="str">
        <f>Data[[#This Row],[schedule]]&amp;" | "&amp;Data[[#This Row],[section]]</f>
        <v>SCHEDULE 18: REPORT ON THE FORECAST TOTAL REVENUE REQUIREMENTS | 18a: Revenue Requirement</v>
      </c>
      <c r="N10126" s="10" t="str">
        <f t="shared" si="160"/>
        <v>SCHEDULE 18: REPORT ON THE FORECAST TOTAL REVENUE REQUIREMENTS | 18a: Revenue Requirement | Other factors</v>
      </c>
    </row>
    <row r="10127" spans="1:14" hidden="1">
      <c r="A10127" t="s">
        <v>2</v>
      </c>
      <c r="B10127">
        <v>2012</v>
      </c>
      <c r="C10127" t="s">
        <v>7</v>
      </c>
      <c r="D10127" t="s">
        <v>11</v>
      </c>
      <c r="E10127" t="s">
        <v>81</v>
      </c>
      <c r="F10127" t="s">
        <v>81</v>
      </c>
      <c r="G10127">
        <v>26</v>
      </c>
      <c r="H10127" t="s">
        <v>55</v>
      </c>
      <c r="I10127">
        <v>2016</v>
      </c>
      <c r="J10127" t="s">
        <v>92</v>
      </c>
      <c r="K10127" t="s">
        <v>4155</v>
      </c>
      <c r="L10127">
        <v>634</v>
      </c>
      <c r="M10127" s="10" t="str">
        <f>Data[[#This Row],[schedule]]&amp;" | "&amp;Data[[#This Row],[section]]</f>
        <v>SCHEDULE 18: REPORT ON THE FORECAST TOTAL REVENUE REQUIREMENTS | 18a: Revenue Requirement</v>
      </c>
      <c r="N10127" s="10" t="str">
        <f t="shared" si="160"/>
        <v>SCHEDULE 18: REPORT ON THE FORECAST TOTAL REVENUE REQUIREMENTS | 18a: Revenue Requirement | Other factors</v>
      </c>
    </row>
    <row r="10128" spans="1:14" hidden="1">
      <c r="A10128" t="s">
        <v>2</v>
      </c>
      <c r="B10128">
        <v>2012</v>
      </c>
      <c r="C10128" t="s">
        <v>7</v>
      </c>
      <c r="D10128" t="s">
        <v>11</v>
      </c>
      <c r="E10128" t="s">
        <v>81</v>
      </c>
      <c r="F10128" t="s">
        <v>81</v>
      </c>
      <c r="G10128">
        <v>26</v>
      </c>
      <c r="H10128" t="s">
        <v>55</v>
      </c>
      <c r="I10128">
        <v>2017</v>
      </c>
      <c r="J10128" t="s">
        <v>92</v>
      </c>
      <c r="K10128" t="s">
        <v>4156</v>
      </c>
      <c r="L10128">
        <v>1947</v>
      </c>
      <c r="M10128" s="10" t="str">
        <f>Data[[#This Row],[schedule]]&amp;" | "&amp;Data[[#This Row],[section]]</f>
        <v>SCHEDULE 18: REPORT ON THE FORECAST TOTAL REVENUE REQUIREMENTS | 18a: Revenue Requirement</v>
      </c>
      <c r="N10128" s="10" t="str">
        <f t="shared" si="160"/>
        <v>SCHEDULE 18: REPORT ON THE FORECAST TOTAL REVENUE REQUIREMENTS | 18a: Revenue Requirement | Other factors</v>
      </c>
    </row>
    <row r="10129" spans="1:14" hidden="1">
      <c r="A10129" t="s">
        <v>2</v>
      </c>
      <c r="B10129">
        <v>2012</v>
      </c>
      <c r="C10129" t="s">
        <v>7</v>
      </c>
      <c r="D10129" t="s">
        <v>11</v>
      </c>
      <c r="E10129" t="s">
        <v>81</v>
      </c>
      <c r="F10129" t="s">
        <v>81</v>
      </c>
      <c r="G10129">
        <v>27</v>
      </c>
      <c r="H10129" t="s">
        <v>56</v>
      </c>
      <c r="I10129">
        <v>2013</v>
      </c>
      <c r="J10129" t="s">
        <v>92</v>
      </c>
      <c r="K10129" t="s">
        <v>4157</v>
      </c>
      <c r="L10129">
        <v>59139.99866623999</v>
      </c>
      <c r="M10129" s="10" t="str">
        <f>Data[[#This Row],[schedule]]&amp;" | "&amp;Data[[#This Row],[section]]</f>
        <v>SCHEDULE 18: REPORT ON THE FORECAST TOTAL REVENUE REQUIREMENTS | 18a: Revenue Requirement</v>
      </c>
      <c r="N10129" s="10" t="str">
        <f t="shared" si="160"/>
        <v>SCHEDULE 18: REPORT ON THE FORECAST TOTAL REVENUE REQUIREMENTS | 18a: Revenue Requirement | Forecast total revenue requirement</v>
      </c>
    </row>
    <row r="10130" spans="1:14" hidden="1">
      <c r="A10130" t="s">
        <v>2</v>
      </c>
      <c r="B10130">
        <v>2012</v>
      </c>
      <c r="C10130" t="s">
        <v>7</v>
      </c>
      <c r="D10130" t="s">
        <v>11</v>
      </c>
      <c r="E10130" t="s">
        <v>81</v>
      </c>
      <c r="F10130" t="s">
        <v>81</v>
      </c>
      <c r="G10130">
        <v>27</v>
      </c>
      <c r="H10130" t="s">
        <v>56</v>
      </c>
      <c r="I10130">
        <v>2014</v>
      </c>
      <c r="J10130" t="s">
        <v>92</v>
      </c>
      <c r="K10130" t="s">
        <v>4158</v>
      </c>
      <c r="L10130">
        <v>73215.994564480003</v>
      </c>
      <c r="M10130" s="10" t="str">
        <f>Data[[#This Row],[schedule]]&amp;" | "&amp;Data[[#This Row],[section]]</f>
        <v>SCHEDULE 18: REPORT ON THE FORECAST TOTAL REVENUE REQUIREMENTS | 18a: Revenue Requirement</v>
      </c>
      <c r="N10130" s="10" t="str">
        <f t="shared" si="160"/>
        <v>SCHEDULE 18: REPORT ON THE FORECAST TOTAL REVENUE REQUIREMENTS | 18a: Revenue Requirement | Forecast total revenue requirement</v>
      </c>
    </row>
    <row r="10131" spans="1:14" hidden="1">
      <c r="A10131" t="s">
        <v>2</v>
      </c>
      <c r="B10131">
        <v>2012</v>
      </c>
      <c r="C10131" t="s">
        <v>7</v>
      </c>
      <c r="D10131" t="s">
        <v>11</v>
      </c>
      <c r="E10131" t="s">
        <v>81</v>
      </c>
      <c r="F10131" t="s">
        <v>81</v>
      </c>
      <c r="G10131">
        <v>27</v>
      </c>
      <c r="H10131" t="s">
        <v>56</v>
      </c>
      <c r="I10131">
        <v>2015</v>
      </c>
      <c r="J10131" t="s">
        <v>92</v>
      </c>
      <c r="K10131" t="s">
        <v>4159</v>
      </c>
      <c r="L10131">
        <v>83236.888110400003</v>
      </c>
      <c r="M10131" s="10" t="str">
        <f>Data[[#This Row],[schedule]]&amp;" | "&amp;Data[[#This Row],[section]]</f>
        <v>SCHEDULE 18: REPORT ON THE FORECAST TOTAL REVENUE REQUIREMENTS | 18a: Revenue Requirement</v>
      </c>
      <c r="N10131" s="10" t="str">
        <f t="shared" si="160"/>
        <v>SCHEDULE 18: REPORT ON THE FORECAST TOTAL REVENUE REQUIREMENTS | 18a: Revenue Requirement | Forecast total revenue requirement</v>
      </c>
    </row>
    <row r="10132" spans="1:14" hidden="1">
      <c r="A10132" t="s">
        <v>2</v>
      </c>
      <c r="B10132">
        <v>2012</v>
      </c>
      <c r="C10132" t="s">
        <v>7</v>
      </c>
      <c r="D10132" t="s">
        <v>11</v>
      </c>
      <c r="E10132" t="s">
        <v>81</v>
      </c>
      <c r="F10132" t="s">
        <v>81</v>
      </c>
      <c r="G10132">
        <v>27</v>
      </c>
      <c r="H10132" t="s">
        <v>56</v>
      </c>
      <c r="I10132">
        <v>2016</v>
      </c>
      <c r="J10132" t="s">
        <v>92</v>
      </c>
      <c r="K10132" t="s">
        <v>4160</v>
      </c>
      <c r="L10132">
        <v>91463.007028160006</v>
      </c>
      <c r="M10132" s="10" t="str">
        <f>Data[[#This Row],[schedule]]&amp;" | "&amp;Data[[#This Row],[section]]</f>
        <v>SCHEDULE 18: REPORT ON THE FORECAST TOTAL REVENUE REQUIREMENTS | 18a: Revenue Requirement</v>
      </c>
      <c r="N10132" s="10" t="str">
        <f t="shared" si="160"/>
        <v>SCHEDULE 18: REPORT ON THE FORECAST TOTAL REVENUE REQUIREMENTS | 18a: Revenue Requirement | Forecast total revenue requirement</v>
      </c>
    </row>
    <row r="10133" spans="1:14" hidden="1">
      <c r="A10133" t="s">
        <v>2</v>
      </c>
      <c r="B10133">
        <v>2012</v>
      </c>
      <c r="C10133" t="s">
        <v>7</v>
      </c>
      <c r="D10133" t="s">
        <v>11</v>
      </c>
      <c r="E10133" t="s">
        <v>81</v>
      </c>
      <c r="F10133" t="s">
        <v>81</v>
      </c>
      <c r="G10133">
        <v>27</v>
      </c>
      <c r="H10133" t="s">
        <v>56</v>
      </c>
      <c r="I10133">
        <v>2017</v>
      </c>
      <c r="J10133" t="s">
        <v>92</v>
      </c>
      <c r="K10133" t="s">
        <v>4161</v>
      </c>
      <c r="L10133">
        <v>94063.06220416</v>
      </c>
      <c r="M10133" s="10" t="str">
        <f>Data[[#This Row],[schedule]]&amp;" | "&amp;Data[[#This Row],[section]]</f>
        <v>SCHEDULE 18: REPORT ON THE FORECAST TOTAL REVENUE REQUIREMENTS | 18a: Revenue Requirement</v>
      </c>
      <c r="N10133" s="10" t="str">
        <f t="shared" ref="N10133:N10196" si="161">SUBSTITUTE(SUBSTITUTE(SUBSTITUTE(C10133&amp;" | "&amp;D10133&amp;" | "&amp;E10133&amp;" | "&amp;F10133&amp;" | "&amp;H10133," |  |  | "," | ")," |  |  | "," | ")," |  | "," | ")</f>
        <v>SCHEDULE 18: REPORT ON THE FORECAST TOTAL REVENUE REQUIREMENTS | 18a: Revenue Requirement | Forecast total revenue requirement</v>
      </c>
    </row>
    <row r="10134" spans="1:14" hidden="1">
      <c r="A10134" t="s">
        <v>2</v>
      </c>
      <c r="B10134">
        <v>2012</v>
      </c>
      <c r="C10134" t="s">
        <v>7</v>
      </c>
      <c r="D10134" t="s">
        <v>11</v>
      </c>
      <c r="E10134" t="s">
        <v>81</v>
      </c>
      <c r="F10134" t="s">
        <v>81</v>
      </c>
      <c r="G10134">
        <v>28</v>
      </c>
      <c r="H10134" t="s">
        <v>80</v>
      </c>
      <c r="I10134">
        <v>2013</v>
      </c>
      <c r="J10134" t="s">
        <v>92</v>
      </c>
      <c r="K10134" t="s">
        <v>4162</v>
      </c>
      <c r="L10134">
        <v>10028</v>
      </c>
      <c r="M10134" s="10" t="str">
        <f>Data[[#This Row],[schedule]]&amp;" | "&amp;Data[[#This Row],[section]]</f>
        <v>SCHEDULE 18: REPORT ON THE FORECAST TOTAL REVENUE REQUIREMENTS | 18a: Revenue Requirement</v>
      </c>
      <c r="N10134" s="10" t="str">
        <f t="shared" si="161"/>
        <v>SCHEDULE 18: REPORT ON THE FORECAST TOTAL REVENUE REQUIREMENTS | 18a: Revenue Requirement | Revenue requirement not applicable to price setting event</v>
      </c>
    </row>
    <row r="10135" spans="1:14" hidden="1">
      <c r="A10135" t="s">
        <v>2</v>
      </c>
      <c r="B10135">
        <v>2012</v>
      </c>
      <c r="C10135" t="s">
        <v>7</v>
      </c>
      <c r="D10135" t="s">
        <v>11</v>
      </c>
      <c r="E10135" t="s">
        <v>81</v>
      </c>
      <c r="F10135" t="s">
        <v>81</v>
      </c>
      <c r="G10135">
        <v>28</v>
      </c>
      <c r="H10135" t="s">
        <v>80</v>
      </c>
      <c r="I10135">
        <v>2014</v>
      </c>
      <c r="J10135" t="s">
        <v>92</v>
      </c>
      <c r="K10135" t="s">
        <v>4163</v>
      </c>
      <c r="L10135">
        <v>10238</v>
      </c>
      <c r="M10135" s="10" t="str">
        <f>Data[[#This Row],[schedule]]&amp;" | "&amp;Data[[#This Row],[section]]</f>
        <v>SCHEDULE 18: REPORT ON THE FORECAST TOTAL REVENUE REQUIREMENTS | 18a: Revenue Requirement</v>
      </c>
      <c r="N10135" s="10" t="str">
        <f t="shared" si="161"/>
        <v>SCHEDULE 18: REPORT ON THE FORECAST TOTAL REVENUE REQUIREMENTS | 18a: Revenue Requirement | Revenue requirement not applicable to price setting event</v>
      </c>
    </row>
    <row r="10136" spans="1:14" hidden="1">
      <c r="A10136" t="s">
        <v>2</v>
      </c>
      <c r="B10136">
        <v>2012</v>
      </c>
      <c r="C10136" t="s">
        <v>7</v>
      </c>
      <c r="D10136" t="s">
        <v>11</v>
      </c>
      <c r="E10136" t="s">
        <v>81</v>
      </c>
      <c r="F10136" t="s">
        <v>81</v>
      </c>
      <c r="G10136">
        <v>28</v>
      </c>
      <c r="H10136" t="s">
        <v>80</v>
      </c>
      <c r="I10136">
        <v>2015</v>
      </c>
      <c r="J10136" t="s">
        <v>92</v>
      </c>
      <c r="K10136" t="s">
        <v>4164</v>
      </c>
      <c r="L10136">
        <v>10453</v>
      </c>
      <c r="M10136" s="10" t="str">
        <f>Data[[#This Row],[schedule]]&amp;" | "&amp;Data[[#This Row],[section]]</f>
        <v>SCHEDULE 18: REPORT ON THE FORECAST TOTAL REVENUE REQUIREMENTS | 18a: Revenue Requirement</v>
      </c>
      <c r="N10136" s="10" t="str">
        <f t="shared" si="161"/>
        <v>SCHEDULE 18: REPORT ON THE FORECAST TOTAL REVENUE REQUIREMENTS | 18a: Revenue Requirement | Revenue requirement not applicable to price setting event</v>
      </c>
    </row>
    <row r="10137" spans="1:14" hidden="1">
      <c r="A10137" t="s">
        <v>2</v>
      </c>
      <c r="B10137">
        <v>2012</v>
      </c>
      <c r="C10137" t="s">
        <v>7</v>
      </c>
      <c r="D10137" t="s">
        <v>11</v>
      </c>
      <c r="E10137" t="s">
        <v>81</v>
      </c>
      <c r="F10137" t="s">
        <v>81</v>
      </c>
      <c r="G10137">
        <v>28</v>
      </c>
      <c r="H10137" t="s">
        <v>80</v>
      </c>
      <c r="I10137">
        <v>2016</v>
      </c>
      <c r="J10137" t="s">
        <v>92</v>
      </c>
      <c r="K10137" t="s">
        <v>4165</v>
      </c>
      <c r="L10137">
        <v>10673</v>
      </c>
      <c r="M10137" s="10" t="str">
        <f>Data[[#This Row],[schedule]]&amp;" | "&amp;Data[[#This Row],[section]]</f>
        <v>SCHEDULE 18: REPORT ON THE FORECAST TOTAL REVENUE REQUIREMENTS | 18a: Revenue Requirement</v>
      </c>
      <c r="N10137" s="10" t="str">
        <f t="shared" si="161"/>
        <v>SCHEDULE 18: REPORT ON THE FORECAST TOTAL REVENUE REQUIREMENTS | 18a: Revenue Requirement | Revenue requirement not applicable to price setting event</v>
      </c>
    </row>
    <row r="10138" spans="1:14" hidden="1">
      <c r="A10138" t="s">
        <v>2</v>
      </c>
      <c r="B10138">
        <v>2012</v>
      </c>
      <c r="C10138" t="s">
        <v>7</v>
      </c>
      <c r="D10138" t="s">
        <v>11</v>
      </c>
      <c r="E10138" t="s">
        <v>81</v>
      </c>
      <c r="F10138" t="s">
        <v>81</v>
      </c>
      <c r="G10138">
        <v>28</v>
      </c>
      <c r="H10138" t="s">
        <v>80</v>
      </c>
      <c r="I10138">
        <v>2017</v>
      </c>
      <c r="J10138" t="s">
        <v>92</v>
      </c>
      <c r="K10138" t="s">
        <v>4166</v>
      </c>
      <c r="L10138">
        <v>10896</v>
      </c>
      <c r="M10138" s="10" t="str">
        <f>Data[[#This Row],[schedule]]&amp;" | "&amp;Data[[#This Row],[section]]</f>
        <v>SCHEDULE 18: REPORT ON THE FORECAST TOTAL REVENUE REQUIREMENTS | 18a: Revenue Requirement</v>
      </c>
      <c r="N10138" s="10" t="str">
        <f t="shared" si="161"/>
        <v>SCHEDULE 18: REPORT ON THE FORECAST TOTAL REVENUE REQUIREMENTS | 18a: Revenue Requirement | Revenue requirement not applicable to price setting event</v>
      </c>
    </row>
    <row r="10139" spans="1:14" hidden="1">
      <c r="A10139" t="s">
        <v>2</v>
      </c>
      <c r="B10139">
        <v>2012</v>
      </c>
      <c r="C10139" t="s">
        <v>7</v>
      </c>
      <c r="D10139" t="s">
        <v>11</v>
      </c>
      <c r="E10139" t="s">
        <v>81</v>
      </c>
      <c r="F10139" t="s">
        <v>81</v>
      </c>
      <c r="G10139">
        <v>30</v>
      </c>
      <c r="H10139" t="s">
        <v>348</v>
      </c>
      <c r="I10139">
        <v>2013</v>
      </c>
      <c r="J10139" t="s">
        <v>92</v>
      </c>
      <c r="K10139" t="s">
        <v>4167</v>
      </c>
      <c r="L10139">
        <v>49111.99866623999</v>
      </c>
      <c r="M10139" s="10" t="str">
        <f>Data[[#This Row],[schedule]]&amp;" | "&amp;Data[[#This Row],[section]]</f>
        <v>SCHEDULE 18: REPORT ON THE FORECAST TOTAL REVENUE REQUIREMENTS | 18a: Revenue Requirement</v>
      </c>
      <c r="N10139" s="10" t="str">
        <f t="shared" si="161"/>
        <v>SCHEDULE 18: REPORT ON THE FORECAST TOTAL REVENUE REQUIREMENTS | 18a: Revenue Requirement | Forecast revenue for services applicable to price setting event</v>
      </c>
    </row>
    <row r="10140" spans="1:14" hidden="1">
      <c r="A10140" t="s">
        <v>2</v>
      </c>
      <c r="B10140">
        <v>2012</v>
      </c>
      <c r="C10140" t="s">
        <v>7</v>
      </c>
      <c r="D10140" t="s">
        <v>11</v>
      </c>
      <c r="E10140" t="s">
        <v>81</v>
      </c>
      <c r="F10140" t="s">
        <v>81</v>
      </c>
      <c r="G10140">
        <v>30</v>
      </c>
      <c r="H10140" t="s">
        <v>348</v>
      </c>
      <c r="I10140">
        <v>2014</v>
      </c>
      <c r="J10140" t="s">
        <v>92</v>
      </c>
      <c r="K10140" t="s">
        <v>4168</v>
      </c>
      <c r="L10140">
        <v>62977.994564480003</v>
      </c>
      <c r="M10140" s="10" t="str">
        <f>Data[[#This Row],[schedule]]&amp;" | "&amp;Data[[#This Row],[section]]</f>
        <v>SCHEDULE 18: REPORT ON THE FORECAST TOTAL REVENUE REQUIREMENTS | 18a: Revenue Requirement</v>
      </c>
      <c r="N10140" s="10" t="str">
        <f t="shared" si="161"/>
        <v>SCHEDULE 18: REPORT ON THE FORECAST TOTAL REVENUE REQUIREMENTS | 18a: Revenue Requirement | Forecast revenue for services applicable to price setting event</v>
      </c>
    </row>
    <row r="10141" spans="1:14" hidden="1">
      <c r="A10141" t="s">
        <v>2</v>
      </c>
      <c r="B10141">
        <v>2012</v>
      </c>
      <c r="C10141" t="s">
        <v>7</v>
      </c>
      <c r="D10141" t="s">
        <v>11</v>
      </c>
      <c r="E10141" t="s">
        <v>81</v>
      </c>
      <c r="F10141" t="s">
        <v>81</v>
      </c>
      <c r="G10141">
        <v>30</v>
      </c>
      <c r="H10141" t="s">
        <v>348</v>
      </c>
      <c r="I10141">
        <v>2015</v>
      </c>
      <c r="J10141" t="s">
        <v>92</v>
      </c>
      <c r="K10141" t="s">
        <v>4169</v>
      </c>
      <c r="L10141">
        <v>72783.888110400003</v>
      </c>
      <c r="M10141" s="10" t="str">
        <f>Data[[#This Row],[schedule]]&amp;" | "&amp;Data[[#This Row],[section]]</f>
        <v>SCHEDULE 18: REPORT ON THE FORECAST TOTAL REVENUE REQUIREMENTS | 18a: Revenue Requirement</v>
      </c>
      <c r="N10141" s="10" t="str">
        <f t="shared" si="161"/>
        <v>SCHEDULE 18: REPORT ON THE FORECAST TOTAL REVENUE REQUIREMENTS | 18a: Revenue Requirement | Forecast revenue for services applicable to price setting event</v>
      </c>
    </row>
    <row r="10142" spans="1:14" hidden="1">
      <c r="A10142" t="s">
        <v>2</v>
      </c>
      <c r="B10142">
        <v>2012</v>
      </c>
      <c r="C10142" t="s">
        <v>7</v>
      </c>
      <c r="D10142" t="s">
        <v>11</v>
      </c>
      <c r="E10142" t="s">
        <v>81</v>
      </c>
      <c r="F10142" t="s">
        <v>81</v>
      </c>
      <c r="G10142">
        <v>30</v>
      </c>
      <c r="H10142" t="s">
        <v>348</v>
      </c>
      <c r="I10142">
        <v>2016</v>
      </c>
      <c r="J10142" t="s">
        <v>92</v>
      </c>
      <c r="K10142" t="s">
        <v>4170</v>
      </c>
      <c r="L10142">
        <v>80790.007028160006</v>
      </c>
      <c r="M10142" s="10" t="str">
        <f>Data[[#This Row],[schedule]]&amp;" | "&amp;Data[[#This Row],[section]]</f>
        <v>SCHEDULE 18: REPORT ON THE FORECAST TOTAL REVENUE REQUIREMENTS | 18a: Revenue Requirement</v>
      </c>
      <c r="N10142" s="10" t="str">
        <f t="shared" si="161"/>
        <v>SCHEDULE 18: REPORT ON THE FORECAST TOTAL REVENUE REQUIREMENTS | 18a: Revenue Requirement | Forecast revenue for services applicable to price setting event</v>
      </c>
    </row>
    <row r="10143" spans="1:14" hidden="1">
      <c r="A10143" t="s">
        <v>2</v>
      </c>
      <c r="B10143">
        <v>2012</v>
      </c>
      <c r="C10143" t="s">
        <v>7</v>
      </c>
      <c r="D10143" t="s">
        <v>11</v>
      </c>
      <c r="E10143" t="s">
        <v>81</v>
      </c>
      <c r="F10143" t="s">
        <v>81</v>
      </c>
      <c r="G10143">
        <v>30</v>
      </c>
      <c r="H10143" t="s">
        <v>348</v>
      </c>
      <c r="I10143">
        <v>2017</v>
      </c>
      <c r="J10143" t="s">
        <v>92</v>
      </c>
      <c r="K10143" t="s">
        <v>4171</v>
      </c>
      <c r="L10143">
        <v>83167.06220416</v>
      </c>
      <c r="M10143" s="10" t="str">
        <f>Data[[#This Row],[schedule]]&amp;" | "&amp;Data[[#This Row],[section]]</f>
        <v>SCHEDULE 18: REPORT ON THE FORECAST TOTAL REVENUE REQUIREMENTS | 18a: Revenue Requirement</v>
      </c>
      <c r="N10143" s="10" t="str">
        <f t="shared" si="161"/>
        <v>SCHEDULE 18: REPORT ON THE FORECAST TOTAL REVENUE REQUIREMENTS | 18a: Revenue Requirement | Forecast revenue for services applicable to price setting event</v>
      </c>
    </row>
    <row r="10144" spans="1:14" hidden="1">
      <c r="A10144" t="s">
        <v>2</v>
      </c>
      <c r="B10144">
        <v>2012</v>
      </c>
      <c r="C10144" t="s">
        <v>7</v>
      </c>
      <c r="D10144" t="s">
        <v>11</v>
      </c>
      <c r="E10144" t="s">
        <v>102</v>
      </c>
      <c r="F10144" t="s">
        <v>81</v>
      </c>
      <c r="G10144">
        <v>32</v>
      </c>
      <c r="H10144" t="s">
        <v>57</v>
      </c>
      <c r="I10144">
        <v>2013</v>
      </c>
      <c r="J10144" t="s">
        <v>92</v>
      </c>
      <c r="K10144" t="s">
        <v>4172</v>
      </c>
      <c r="L10144">
        <v>24923</v>
      </c>
      <c r="M10144" s="10" t="str">
        <f>Data[[#This Row],[schedule]]&amp;" | "&amp;Data[[#This Row],[section]]</f>
        <v>SCHEDULE 18: REPORT ON THE FORECAST TOTAL REVENUE REQUIREMENTS | 18a: Revenue Requirement</v>
      </c>
      <c r="N10144" s="10" t="str">
        <f t="shared" si="161"/>
        <v>SCHEDULE 18: REPORT ON THE FORECAST TOTAL REVENUE REQUIREMENTS | 18a: Revenue Requirement | By regulated activity | Airfield activities</v>
      </c>
    </row>
    <row r="10145" spans="1:14" hidden="1">
      <c r="A10145" t="s">
        <v>2</v>
      </c>
      <c r="B10145">
        <v>2012</v>
      </c>
      <c r="C10145" t="s">
        <v>7</v>
      </c>
      <c r="D10145" t="s">
        <v>11</v>
      </c>
      <c r="E10145" t="s">
        <v>102</v>
      </c>
      <c r="F10145" t="s">
        <v>81</v>
      </c>
      <c r="G10145">
        <v>32</v>
      </c>
      <c r="H10145" t="s">
        <v>57</v>
      </c>
      <c r="I10145">
        <v>2014</v>
      </c>
      <c r="J10145" t="s">
        <v>92</v>
      </c>
      <c r="K10145" t="s">
        <v>4173</v>
      </c>
      <c r="L10145">
        <v>30354</v>
      </c>
      <c r="M10145" s="10" t="str">
        <f>Data[[#This Row],[schedule]]&amp;" | "&amp;Data[[#This Row],[section]]</f>
        <v>SCHEDULE 18: REPORT ON THE FORECAST TOTAL REVENUE REQUIREMENTS | 18a: Revenue Requirement</v>
      </c>
      <c r="N10145" s="10" t="str">
        <f t="shared" si="161"/>
        <v>SCHEDULE 18: REPORT ON THE FORECAST TOTAL REVENUE REQUIREMENTS | 18a: Revenue Requirement | By regulated activity | Airfield activities</v>
      </c>
    </row>
    <row r="10146" spans="1:14" hidden="1">
      <c r="A10146" t="s">
        <v>2</v>
      </c>
      <c r="B10146">
        <v>2012</v>
      </c>
      <c r="C10146" t="s">
        <v>7</v>
      </c>
      <c r="D10146" t="s">
        <v>11</v>
      </c>
      <c r="E10146" t="s">
        <v>102</v>
      </c>
      <c r="F10146" t="s">
        <v>81</v>
      </c>
      <c r="G10146">
        <v>32</v>
      </c>
      <c r="H10146" t="s">
        <v>57</v>
      </c>
      <c r="I10146">
        <v>2015</v>
      </c>
      <c r="J10146" t="s">
        <v>92</v>
      </c>
      <c r="K10146" t="s">
        <v>4174</v>
      </c>
      <c r="L10146">
        <v>35234</v>
      </c>
      <c r="M10146" s="10" t="str">
        <f>Data[[#This Row],[schedule]]&amp;" | "&amp;Data[[#This Row],[section]]</f>
        <v>SCHEDULE 18: REPORT ON THE FORECAST TOTAL REVENUE REQUIREMENTS | 18a: Revenue Requirement</v>
      </c>
      <c r="N10146" s="10" t="str">
        <f t="shared" si="161"/>
        <v>SCHEDULE 18: REPORT ON THE FORECAST TOTAL REVENUE REQUIREMENTS | 18a: Revenue Requirement | By regulated activity | Airfield activities</v>
      </c>
    </row>
    <row r="10147" spans="1:14" hidden="1">
      <c r="A10147" t="s">
        <v>2</v>
      </c>
      <c r="B10147">
        <v>2012</v>
      </c>
      <c r="C10147" t="s">
        <v>7</v>
      </c>
      <c r="D10147" t="s">
        <v>11</v>
      </c>
      <c r="E10147" t="s">
        <v>102</v>
      </c>
      <c r="F10147" t="s">
        <v>81</v>
      </c>
      <c r="G10147">
        <v>32</v>
      </c>
      <c r="H10147" t="s">
        <v>57</v>
      </c>
      <c r="I10147">
        <v>2016</v>
      </c>
      <c r="J10147" t="s">
        <v>92</v>
      </c>
      <c r="K10147" t="s">
        <v>4175</v>
      </c>
      <c r="L10147">
        <v>39734</v>
      </c>
      <c r="M10147" s="10" t="str">
        <f>Data[[#This Row],[schedule]]&amp;" | "&amp;Data[[#This Row],[section]]</f>
        <v>SCHEDULE 18: REPORT ON THE FORECAST TOTAL REVENUE REQUIREMENTS | 18a: Revenue Requirement</v>
      </c>
      <c r="N10147" s="10" t="str">
        <f t="shared" si="161"/>
        <v>SCHEDULE 18: REPORT ON THE FORECAST TOTAL REVENUE REQUIREMENTS | 18a: Revenue Requirement | By regulated activity | Airfield activities</v>
      </c>
    </row>
    <row r="10148" spans="1:14" hidden="1">
      <c r="A10148" t="s">
        <v>2</v>
      </c>
      <c r="B10148">
        <v>2012</v>
      </c>
      <c r="C10148" t="s">
        <v>7</v>
      </c>
      <c r="D10148" t="s">
        <v>11</v>
      </c>
      <c r="E10148" t="s">
        <v>102</v>
      </c>
      <c r="F10148" t="s">
        <v>81</v>
      </c>
      <c r="G10148">
        <v>32</v>
      </c>
      <c r="H10148" t="s">
        <v>57</v>
      </c>
      <c r="I10148">
        <v>2017</v>
      </c>
      <c r="J10148" t="s">
        <v>92</v>
      </c>
      <c r="K10148" t="s">
        <v>4176</v>
      </c>
      <c r="L10148">
        <v>40969</v>
      </c>
      <c r="M10148" s="10" t="str">
        <f>Data[[#This Row],[schedule]]&amp;" | "&amp;Data[[#This Row],[section]]</f>
        <v>SCHEDULE 18: REPORT ON THE FORECAST TOTAL REVENUE REQUIREMENTS | 18a: Revenue Requirement</v>
      </c>
      <c r="N10148" s="10" t="str">
        <f t="shared" si="161"/>
        <v>SCHEDULE 18: REPORT ON THE FORECAST TOTAL REVENUE REQUIREMENTS | 18a: Revenue Requirement | By regulated activity | Airfield activities</v>
      </c>
    </row>
    <row r="10149" spans="1:14" hidden="1">
      <c r="A10149" t="s">
        <v>2</v>
      </c>
      <c r="B10149">
        <v>2012</v>
      </c>
      <c r="C10149" t="s">
        <v>7</v>
      </c>
      <c r="D10149" t="s">
        <v>11</v>
      </c>
      <c r="E10149" t="s">
        <v>102</v>
      </c>
      <c r="F10149" t="s">
        <v>81</v>
      </c>
      <c r="G10149">
        <v>33</v>
      </c>
      <c r="H10149" t="s">
        <v>58</v>
      </c>
      <c r="I10149">
        <v>2013</v>
      </c>
      <c r="J10149" t="s">
        <v>92</v>
      </c>
      <c r="K10149" t="s">
        <v>4177</v>
      </c>
      <c r="L10149">
        <v>3912</v>
      </c>
      <c r="M10149" s="10" t="str">
        <f>Data[[#This Row],[schedule]]&amp;" | "&amp;Data[[#This Row],[section]]</f>
        <v>SCHEDULE 18: REPORT ON THE FORECAST TOTAL REVENUE REQUIREMENTS | 18a: Revenue Requirement</v>
      </c>
      <c r="N10149" s="10" t="str">
        <f t="shared" si="161"/>
        <v>SCHEDULE 18: REPORT ON THE FORECAST TOTAL REVENUE REQUIREMENTS | 18a: Revenue Requirement | By regulated activity | Aircraft and freight activities</v>
      </c>
    </row>
    <row r="10150" spans="1:14" hidden="1">
      <c r="A10150" t="s">
        <v>2</v>
      </c>
      <c r="B10150">
        <v>2012</v>
      </c>
      <c r="C10150" t="s">
        <v>7</v>
      </c>
      <c r="D10150" t="s">
        <v>11</v>
      </c>
      <c r="E10150" t="s">
        <v>102</v>
      </c>
      <c r="F10150" t="s">
        <v>81</v>
      </c>
      <c r="G10150">
        <v>33</v>
      </c>
      <c r="H10150" t="s">
        <v>58</v>
      </c>
      <c r="I10150">
        <v>2014</v>
      </c>
      <c r="J10150" t="s">
        <v>92</v>
      </c>
      <c r="K10150" t="s">
        <v>4178</v>
      </c>
      <c r="L10150">
        <v>3995</v>
      </c>
      <c r="M10150" s="10" t="str">
        <f>Data[[#This Row],[schedule]]&amp;" | "&amp;Data[[#This Row],[section]]</f>
        <v>SCHEDULE 18: REPORT ON THE FORECAST TOTAL REVENUE REQUIREMENTS | 18a: Revenue Requirement</v>
      </c>
      <c r="N10150" s="10" t="str">
        <f t="shared" si="161"/>
        <v>SCHEDULE 18: REPORT ON THE FORECAST TOTAL REVENUE REQUIREMENTS | 18a: Revenue Requirement | By regulated activity | Aircraft and freight activities</v>
      </c>
    </row>
    <row r="10151" spans="1:14" hidden="1">
      <c r="A10151" t="s">
        <v>2</v>
      </c>
      <c r="B10151">
        <v>2012</v>
      </c>
      <c r="C10151" t="s">
        <v>7</v>
      </c>
      <c r="D10151" t="s">
        <v>11</v>
      </c>
      <c r="E10151" t="s">
        <v>102</v>
      </c>
      <c r="F10151" t="s">
        <v>81</v>
      </c>
      <c r="G10151">
        <v>33</v>
      </c>
      <c r="H10151" t="s">
        <v>58</v>
      </c>
      <c r="I10151">
        <v>2015</v>
      </c>
      <c r="J10151" t="s">
        <v>92</v>
      </c>
      <c r="K10151" t="s">
        <v>4179</v>
      </c>
      <c r="L10151">
        <v>4079</v>
      </c>
      <c r="M10151" s="10" t="str">
        <f>Data[[#This Row],[schedule]]&amp;" | "&amp;Data[[#This Row],[section]]</f>
        <v>SCHEDULE 18: REPORT ON THE FORECAST TOTAL REVENUE REQUIREMENTS | 18a: Revenue Requirement</v>
      </c>
      <c r="N10151" s="10" t="str">
        <f t="shared" si="161"/>
        <v>SCHEDULE 18: REPORT ON THE FORECAST TOTAL REVENUE REQUIREMENTS | 18a: Revenue Requirement | By regulated activity | Aircraft and freight activities</v>
      </c>
    </row>
    <row r="10152" spans="1:14" hidden="1">
      <c r="A10152" t="s">
        <v>2</v>
      </c>
      <c r="B10152">
        <v>2012</v>
      </c>
      <c r="C10152" t="s">
        <v>7</v>
      </c>
      <c r="D10152" t="s">
        <v>11</v>
      </c>
      <c r="E10152" t="s">
        <v>102</v>
      </c>
      <c r="F10152" t="s">
        <v>81</v>
      </c>
      <c r="G10152">
        <v>33</v>
      </c>
      <c r="H10152" t="s">
        <v>58</v>
      </c>
      <c r="I10152">
        <v>2016</v>
      </c>
      <c r="J10152" t="s">
        <v>92</v>
      </c>
      <c r="K10152" t="s">
        <v>4180</v>
      </c>
      <c r="L10152">
        <v>4164</v>
      </c>
      <c r="M10152" s="10" t="str">
        <f>Data[[#This Row],[schedule]]&amp;" | "&amp;Data[[#This Row],[section]]</f>
        <v>SCHEDULE 18: REPORT ON THE FORECAST TOTAL REVENUE REQUIREMENTS | 18a: Revenue Requirement</v>
      </c>
      <c r="N10152" s="10" t="str">
        <f t="shared" si="161"/>
        <v>SCHEDULE 18: REPORT ON THE FORECAST TOTAL REVENUE REQUIREMENTS | 18a: Revenue Requirement | By regulated activity | Aircraft and freight activities</v>
      </c>
    </row>
    <row r="10153" spans="1:14" hidden="1">
      <c r="A10153" t="s">
        <v>2</v>
      </c>
      <c r="B10153">
        <v>2012</v>
      </c>
      <c r="C10153" t="s">
        <v>7</v>
      </c>
      <c r="D10153" t="s">
        <v>11</v>
      </c>
      <c r="E10153" t="s">
        <v>102</v>
      </c>
      <c r="F10153" t="s">
        <v>81</v>
      </c>
      <c r="G10153">
        <v>33</v>
      </c>
      <c r="H10153" t="s">
        <v>58</v>
      </c>
      <c r="I10153">
        <v>2017</v>
      </c>
      <c r="J10153" t="s">
        <v>92</v>
      </c>
      <c r="K10153" t="s">
        <v>4181</v>
      </c>
      <c r="L10153">
        <v>4252</v>
      </c>
      <c r="M10153" s="10" t="str">
        <f>Data[[#This Row],[schedule]]&amp;" | "&amp;Data[[#This Row],[section]]</f>
        <v>SCHEDULE 18: REPORT ON THE FORECAST TOTAL REVENUE REQUIREMENTS | 18a: Revenue Requirement</v>
      </c>
      <c r="N10153" s="10" t="str">
        <f t="shared" si="161"/>
        <v>SCHEDULE 18: REPORT ON THE FORECAST TOTAL REVENUE REQUIREMENTS | 18a: Revenue Requirement | By regulated activity | Aircraft and freight activities</v>
      </c>
    </row>
    <row r="10154" spans="1:14" hidden="1">
      <c r="A10154" t="s">
        <v>2</v>
      </c>
      <c r="B10154">
        <v>2012</v>
      </c>
      <c r="C10154" t="s">
        <v>7</v>
      </c>
      <c r="D10154" t="s">
        <v>11</v>
      </c>
      <c r="E10154" t="s">
        <v>102</v>
      </c>
      <c r="F10154" t="s">
        <v>81</v>
      </c>
      <c r="G10154">
        <v>34</v>
      </c>
      <c r="H10154" t="s">
        <v>59</v>
      </c>
      <c r="I10154">
        <v>2013</v>
      </c>
      <c r="J10154" t="s">
        <v>92</v>
      </c>
      <c r="K10154" t="s">
        <v>4182</v>
      </c>
      <c r="L10154">
        <v>30305</v>
      </c>
      <c r="M10154" s="10" t="str">
        <f>Data[[#This Row],[schedule]]&amp;" | "&amp;Data[[#This Row],[section]]</f>
        <v>SCHEDULE 18: REPORT ON THE FORECAST TOTAL REVENUE REQUIREMENTS | 18a: Revenue Requirement</v>
      </c>
      <c r="N10154" s="10" t="str">
        <f t="shared" si="161"/>
        <v>SCHEDULE 18: REPORT ON THE FORECAST TOTAL REVENUE REQUIREMENTS | 18a: Revenue Requirement | By regulated activity | Specified passenger terminal activities</v>
      </c>
    </row>
    <row r="10155" spans="1:14" hidden="1">
      <c r="A10155" t="s">
        <v>2</v>
      </c>
      <c r="B10155">
        <v>2012</v>
      </c>
      <c r="C10155" t="s">
        <v>7</v>
      </c>
      <c r="D10155" t="s">
        <v>11</v>
      </c>
      <c r="E10155" t="s">
        <v>102</v>
      </c>
      <c r="F10155" t="s">
        <v>81</v>
      </c>
      <c r="G10155">
        <v>34</v>
      </c>
      <c r="H10155" t="s">
        <v>59</v>
      </c>
      <c r="I10155">
        <v>2014</v>
      </c>
      <c r="J10155" t="s">
        <v>92</v>
      </c>
      <c r="K10155" t="s">
        <v>4183</v>
      </c>
      <c r="L10155">
        <v>38867</v>
      </c>
      <c r="M10155" s="10" t="str">
        <f>Data[[#This Row],[schedule]]&amp;" | "&amp;Data[[#This Row],[section]]</f>
        <v>SCHEDULE 18: REPORT ON THE FORECAST TOTAL REVENUE REQUIREMENTS | 18a: Revenue Requirement</v>
      </c>
      <c r="N10155" s="10" t="str">
        <f t="shared" si="161"/>
        <v>SCHEDULE 18: REPORT ON THE FORECAST TOTAL REVENUE REQUIREMENTS | 18a: Revenue Requirement | By regulated activity | Specified passenger terminal activities</v>
      </c>
    </row>
    <row r="10156" spans="1:14" hidden="1">
      <c r="A10156" t="s">
        <v>2</v>
      </c>
      <c r="B10156">
        <v>2012</v>
      </c>
      <c r="C10156" t="s">
        <v>7</v>
      </c>
      <c r="D10156" t="s">
        <v>11</v>
      </c>
      <c r="E10156" t="s">
        <v>102</v>
      </c>
      <c r="F10156" t="s">
        <v>81</v>
      </c>
      <c r="G10156">
        <v>34</v>
      </c>
      <c r="H10156" t="s">
        <v>59</v>
      </c>
      <c r="I10156">
        <v>2015</v>
      </c>
      <c r="J10156" t="s">
        <v>92</v>
      </c>
      <c r="K10156" t="s">
        <v>4184</v>
      </c>
      <c r="L10156">
        <v>43924</v>
      </c>
      <c r="M10156" s="10" t="str">
        <f>Data[[#This Row],[schedule]]&amp;" | "&amp;Data[[#This Row],[section]]</f>
        <v>SCHEDULE 18: REPORT ON THE FORECAST TOTAL REVENUE REQUIREMENTS | 18a: Revenue Requirement</v>
      </c>
      <c r="N10156" s="10" t="str">
        <f t="shared" si="161"/>
        <v>SCHEDULE 18: REPORT ON THE FORECAST TOTAL REVENUE REQUIREMENTS | 18a: Revenue Requirement | By regulated activity | Specified passenger terminal activities</v>
      </c>
    </row>
    <row r="10157" spans="1:14" hidden="1">
      <c r="A10157" t="s">
        <v>2</v>
      </c>
      <c r="B10157">
        <v>2012</v>
      </c>
      <c r="C10157" t="s">
        <v>7</v>
      </c>
      <c r="D10157" t="s">
        <v>11</v>
      </c>
      <c r="E10157" t="s">
        <v>102</v>
      </c>
      <c r="F10157" t="s">
        <v>81</v>
      </c>
      <c r="G10157">
        <v>34</v>
      </c>
      <c r="H10157" t="s">
        <v>59</v>
      </c>
      <c r="I10157">
        <v>2016</v>
      </c>
      <c r="J10157" t="s">
        <v>92</v>
      </c>
      <c r="K10157" t="s">
        <v>4185</v>
      </c>
      <c r="L10157">
        <v>47565</v>
      </c>
      <c r="M10157" s="10" t="str">
        <f>Data[[#This Row],[schedule]]&amp;" | "&amp;Data[[#This Row],[section]]</f>
        <v>SCHEDULE 18: REPORT ON THE FORECAST TOTAL REVENUE REQUIREMENTS | 18a: Revenue Requirement</v>
      </c>
      <c r="N10157" s="10" t="str">
        <f t="shared" si="161"/>
        <v>SCHEDULE 18: REPORT ON THE FORECAST TOTAL REVENUE REQUIREMENTS | 18a: Revenue Requirement | By regulated activity | Specified passenger terminal activities</v>
      </c>
    </row>
    <row r="10158" spans="1:14" hidden="1">
      <c r="A10158" t="s">
        <v>2</v>
      </c>
      <c r="B10158">
        <v>2012</v>
      </c>
      <c r="C10158" t="s">
        <v>7</v>
      </c>
      <c r="D10158" t="s">
        <v>11</v>
      </c>
      <c r="E10158" t="s">
        <v>102</v>
      </c>
      <c r="F10158" t="s">
        <v>81</v>
      </c>
      <c r="G10158">
        <v>34</v>
      </c>
      <c r="H10158" t="s">
        <v>59</v>
      </c>
      <c r="I10158">
        <v>2017</v>
      </c>
      <c r="J10158" t="s">
        <v>92</v>
      </c>
      <c r="K10158" t="s">
        <v>4186</v>
      </c>
      <c r="L10158">
        <v>48842</v>
      </c>
      <c r="M10158" s="10" t="str">
        <f>Data[[#This Row],[schedule]]&amp;" | "&amp;Data[[#This Row],[section]]</f>
        <v>SCHEDULE 18: REPORT ON THE FORECAST TOTAL REVENUE REQUIREMENTS | 18a: Revenue Requirement</v>
      </c>
      <c r="N10158" s="10" t="str">
        <f t="shared" si="161"/>
        <v>SCHEDULE 18: REPORT ON THE FORECAST TOTAL REVENUE REQUIREMENTS | 18a: Revenue Requirement | By regulated activity | Specified passenger terminal activities</v>
      </c>
    </row>
    <row r="10159" spans="1:14" hidden="1">
      <c r="A10159" t="s">
        <v>2</v>
      </c>
      <c r="B10159">
        <v>2012</v>
      </c>
      <c r="C10159" t="s">
        <v>7</v>
      </c>
      <c r="D10159" t="s">
        <v>11</v>
      </c>
      <c r="E10159" t="s">
        <v>102</v>
      </c>
      <c r="F10159" t="s">
        <v>81</v>
      </c>
      <c r="G10159">
        <v>35</v>
      </c>
      <c r="H10159" t="s">
        <v>56</v>
      </c>
      <c r="I10159">
        <v>2013</v>
      </c>
      <c r="J10159" t="s">
        <v>92</v>
      </c>
      <c r="K10159" t="s">
        <v>4187</v>
      </c>
      <c r="L10159">
        <v>59140</v>
      </c>
      <c r="M10159" s="10" t="str">
        <f>Data[[#This Row],[schedule]]&amp;" | "&amp;Data[[#This Row],[section]]</f>
        <v>SCHEDULE 18: REPORT ON THE FORECAST TOTAL REVENUE REQUIREMENTS | 18a: Revenue Requirement</v>
      </c>
      <c r="N10159" s="10" t="str">
        <f t="shared" si="161"/>
        <v>SCHEDULE 18: REPORT ON THE FORECAST TOTAL REVENUE REQUIREMENTS | 18a: Revenue Requirement | By regulated activity | Forecast total revenue requirement</v>
      </c>
    </row>
    <row r="10160" spans="1:14" hidden="1">
      <c r="A10160" t="s">
        <v>2</v>
      </c>
      <c r="B10160">
        <v>2012</v>
      </c>
      <c r="C10160" t="s">
        <v>7</v>
      </c>
      <c r="D10160" t="s">
        <v>11</v>
      </c>
      <c r="E10160" t="s">
        <v>102</v>
      </c>
      <c r="F10160" t="s">
        <v>81</v>
      </c>
      <c r="G10160">
        <v>35</v>
      </c>
      <c r="H10160" t="s">
        <v>56</v>
      </c>
      <c r="I10160">
        <v>2014</v>
      </c>
      <c r="J10160" t="s">
        <v>92</v>
      </c>
      <c r="K10160" t="s">
        <v>4188</v>
      </c>
      <c r="L10160">
        <v>73216</v>
      </c>
      <c r="M10160" s="10" t="str">
        <f>Data[[#This Row],[schedule]]&amp;" | "&amp;Data[[#This Row],[section]]</f>
        <v>SCHEDULE 18: REPORT ON THE FORECAST TOTAL REVENUE REQUIREMENTS | 18a: Revenue Requirement</v>
      </c>
      <c r="N10160" s="10" t="str">
        <f t="shared" si="161"/>
        <v>SCHEDULE 18: REPORT ON THE FORECAST TOTAL REVENUE REQUIREMENTS | 18a: Revenue Requirement | By regulated activity | Forecast total revenue requirement</v>
      </c>
    </row>
    <row r="10161" spans="1:14" hidden="1">
      <c r="A10161" t="s">
        <v>2</v>
      </c>
      <c r="B10161">
        <v>2012</v>
      </c>
      <c r="C10161" t="s">
        <v>7</v>
      </c>
      <c r="D10161" t="s">
        <v>11</v>
      </c>
      <c r="E10161" t="s">
        <v>102</v>
      </c>
      <c r="F10161" t="s">
        <v>81</v>
      </c>
      <c r="G10161">
        <v>35</v>
      </c>
      <c r="H10161" t="s">
        <v>56</v>
      </c>
      <c r="I10161">
        <v>2015</v>
      </c>
      <c r="J10161" t="s">
        <v>92</v>
      </c>
      <c r="K10161" t="s">
        <v>4189</v>
      </c>
      <c r="L10161">
        <v>83237</v>
      </c>
      <c r="M10161" s="10" t="str">
        <f>Data[[#This Row],[schedule]]&amp;" | "&amp;Data[[#This Row],[section]]</f>
        <v>SCHEDULE 18: REPORT ON THE FORECAST TOTAL REVENUE REQUIREMENTS | 18a: Revenue Requirement</v>
      </c>
      <c r="N10161" s="10" t="str">
        <f t="shared" si="161"/>
        <v>SCHEDULE 18: REPORT ON THE FORECAST TOTAL REVENUE REQUIREMENTS | 18a: Revenue Requirement | By regulated activity | Forecast total revenue requirement</v>
      </c>
    </row>
    <row r="10162" spans="1:14" hidden="1">
      <c r="A10162" t="s">
        <v>2</v>
      </c>
      <c r="B10162">
        <v>2012</v>
      </c>
      <c r="C10162" t="s">
        <v>7</v>
      </c>
      <c r="D10162" t="s">
        <v>11</v>
      </c>
      <c r="E10162" t="s">
        <v>102</v>
      </c>
      <c r="F10162" t="s">
        <v>81</v>
      </c>
      <c r="G10162">
        <v>35</v>
      </c>
      <c r="H10162" t="s">
        <v>56</v>
      </c>
      <c r="I10162">
        <v>2016</v>
      </c>
      <c r="J10162" t="s">
        <v>92</v>
      </c>
      <c r="K10162" t="s">
        <v>4190</v>
      </c>
      <c r="L10162">
        <v>91463</v>
      </c>
      <c r="M10162" s="10" t="str">
        <f>Data[[#This Row],[schedule]]&amp;" | "&amp;Data[[#This Row],[section]]</f>
        <v>SCHEDULE 18: REPORT ON THE FORECAST TOTAL REVENUE REQUIREMENTS | 18a: Revenue Requirement</v>
      </c>
      <c r="N10162" s="10" t="str">
        <f t="shared" si="161"/>
        <v>SCHEDULE 18: REPORT ON THE FORECAST TOTAL REVENUE REQUIREMENTS | 18a: Revenue Requirement | By regulated activity | Forecast total revenue requirement</v>
      </c>
    </row>
    <row r="10163" spans="1:14" hidden="1">
      <c r="A10163" t="s">
        <v>2</v>
      </c>
      <c r="B10163">
        <v>2012</v>
      </c>
      <c r="C10163" t="s">
        <v>7</v>
      </c>
      <c r="D10163" t="s">
        <v>11</v>
      </c>
      <c r="E10163" t="s">
        <v>102</v>
      </c>
      <c r="F10163" t="s">
        <v>81</v>
      </c>
      <c r="G10163">
        <v>35</v>
      </c>
      <c r="H10163" t="s">
        <v>56</v>
      </c>
      <c r="I10163">
        <v>2017</v>
      </c>
      <c r="J10163" t="s">
        <v>92</v>
      </c>
      <c r="K10163" t="s">
        <v>4191</v>
      </c>
      <c r="L10163">
        <v>94063</v>
      </c>
      <c r="M10163" s="10" t="str">
        <f>Data[[#This Row],[schedule]]&amp;" | "&amp;Data[[#This Row],[section]]</f>
        <v>SCHEDULE 18: REPORT ON THE FORECAST TOTAL REVENUE REQUIREMENTS | 18a: Revenue Requirement</v>
      </c>
      <c r="N10163" s="10" t="str">
        <f t="shared" si="161"/>
        <v>SCHEDULE 18: REPORT ON THE FORECAST TOTAL REVENUE REQUIREMENTS | 18a: Revenue Requirement | By regulated activity | Forecast total revenue requirement</v>
      </c>
    </row>
    <row r="10164" spans="1:14" hidden="1">
      <c r="A10164" t="s">
        <v>2</v>
      </c>
      <c r="B10164">
        <v>2012</v>
      </c>
      <c r="C10164" t="s">
        <v>7</v>
      </c>
      <c r="D10164" t="s">
        <v>12</v>
      </c>
      <c r="E10164" t="s">
        <v>81</v>
      </c>
      <c r="F10164" t="s">
        <v>81</v>
      </c>
      <c r="G10164">
        <v>58</v>
      </c>
      <c r="H10164" t="s">
        <v>61</v>
      </c>
      <c r="I10164">
        <v>2012</v>
      </c>
      <c r="J10164" t="s">
        <v>92</v>
      </c>
      <c r="K10164" t="s">
        <v>2041</v>
      </c>
      <c r="L10164">
        <v>396690</v>
      </c>
      <c r="M10164" s="10" t="str">
        <f>Data[[#This Row],[schedule]]&amp;" | "&amp;Data[[#This Row],[section]]</f>
        <v>SCHEDULE 18: REPORT ON THE FORECAST TOTAL REVENUE REQUIREMENTS | 18b(i): Forecast Asset Base</v>
      </c>
      <c r="N10164" s="10" t="str">
        <f t="shared" si="161"/>
        <v>SCHEDULE 18: REPORT ON THE FORECAST TOTAL REVENUE REQUIREMENTS | 18b(i): Forecast Asset Base | Forecast asset base—previous year</v>
      </c>
    </row>
    <row r="10165" spans="1:14" hidden="1">
      <c r="A10165" t="s">
        <v>2</v>
      </c>
      <c r="B10165">
        <v>2012</v>
      </c>
      <c r="C10165" t="s">
        <v>7</v>
      </c>
      <c r="D10165" t="s">
        <v>12</v>
      </c>
      <c r="E10165" t="s">
        <v>81</v>
      </c>
      <c r="F10165" t="s">
        <v>81</v>
      </c>
      <c r="G10165">
        <v>58</v>
      </c>
      <c r="H10165" t="s">
        <v>61</v>
      </c>
      <c r="I10165">
        <v>2013</v>
      </c>
      <c r="J10165" t="s">
        <v>92</v>
      </c>
      <c r="K10165" t="s">
        <v>4192</v>
      </c>
      <c r="L10165">
        <v>480103</v>
      </c>
      <c r="M10165" s="10" t="str">
        <f>Data[[#This Row],[schedule]]&amp;" | "&amp;Data[[#This Row],[section]]</f>
        <v>SCHEDULE 18: REPORT ON THE FORECAST TOTAL REVENUE REQUIREMENTS | 18b(i): Forecast Asset Base</v>
      </c>
      <c r="N10165" s="10" t="str">
        <f t="shared" si="161"/>
        <v>SCHEDULE 18: REPORT ON THE FORECAST TOTAL REVENUE REQUIREMENTS | 18b(i): Forecast Asset Base | Forecast asset base—previous year</v>
      </c>
    </row>
    <row r="10166" spans="1:14" hidden="1">
      <c r="A10166" t="s">
        <v>2</v>
      </c>
      <c r="B10166">
        <v>2012</v>
      </c>
      <c r="C10166" t="s">
        <v>7</v>
      </c>
      <c r="D10166" t="s">
        <v>12</v>
      </c>
      <c r="E10166" t="s">
        <v>81</v>
      </c>
      <c r="F10166" t="s">
        <v>81</v>
      </c>
      <c r="G10166">
        <v>58</v>
      </c>
      <c r="H10166" t="s">
        <v>61</v>
      </c>
      <c r="I10166">
        <v>2014</v>
      </c>
      <c r="J10166" t="s">
        <v>92</v>
      </c>
      <c r="K10166" t="s">
        <v>4193</v>
      </c>
      <c r="L10166">
        <v>506714</v>
      </c>
      <c r="M10166" s="10" t="str">
        <f>Data[[#This Row],[schedule]]&amp;" | "&amp;Data[[#This Row],[section]]</f>
        <v>SCHEDULE 18: REPORT ON THE FORECAST TOTAL REVENUE REQUIREMENTS | 18b(i): Forecast Asset Base</v>
      </c>
      <c r="N10166" s="10" t="str">
        <f t="shared" si="161"/>
        <v>SCHEDULE 18: REPORT ON THE FORECAST TOTAL REVENUE REQUIREMENTS | 18b(i): Forecast Asset Base | Forecast asset base—previous year</v>
      </c>
    </row>
    <row r="10167" spans="1:14" hidden="1">
      <c r="A10167" t="s">
        <v>2</v>
      </c>
      <c r="B10167">
        <v>2012</v>
      </c>
      <c r="C10167" t="s">
        <v>7</v>
      </c>
      <c r="D10167" t="s">
        <v>12</v>
      </c>
      <c r="E10167" t="s">
        <v>81</v>
      </c>
      <c r="F10167" t="s">
        <v>81</v>
      </c>
      <c r="G10167">
        <v>58</v>
      </c>
      <c r="H10167" t="s">
        <v>61</v>
      </c>
      <c r="I10167">
        <v>2015</v>
      </c>
      <c r="J10167" t="s">
        <v>92</v>
      </c>
      <c r="K10167" t="s">
        <v>4194</v>
      </c>
      <c r="L10167">
        <v>511354</v>
      </c>
      <c r="M10167" s="10" t="str">
        <f>Data[[#This Row],[schedule]]&amp;" | "&amp;Data[[#This Row],[section]]</f>
        <v>SCHEDULE 18: REPORT ON THE FORECAST TOTAL REVENUE REQUIREMENTS | 18b(i): Forecast Asset Base</v>
      </c>
      <c r="N10167" s="10" t="str">
        <f t="shared" si="161"/>
        <v>SCHEDULE 18: REPORT ON THE FORECAST TOTAL REVENUE REQUIREMENTS | 18b(i): Forecast Asset Base | Forecast asset base—previous year</v>
      </c>
    </row>
    <row r="10168" spans="1:14" hidden="1">
      <c r="A10168" t="s">
        <v>2</v>
      </c>
      <c r="B10168">
        <v>2012</v>
      </c>
      <c r="C10168" t="s">
        <v>7</v>
      </c>
      <c r="D10168" t="s">
        <v>12</v>
      </c>
      <c r="E10168" t="s">
        <v>81</v>
      </c>
      <c r="F10168" t="s">
        <v>81</v>
      </c>
      <c r="G10168">
        <v>58</v>
      </c>
      <c r="H10168" t="s">
        <v>61</v>
      </c>
      <c r="I10168">
        <v>2016</v>
      </c>
      <c r="J10168" t="s">
        <v>92</v>
      </c>
      <c r="K10168" t="s">
        <v>4195</v>
      </c>
      <c r="L10168">
        <v>511035</v>
      </c>
      <c r="M10168" s="10" t="str">
        <f>Data[[#This Row],[schedule]]&amp;" | "&amp;Data[[#This Row],[section]]</f>
        <v>SCHEDULE 18: REPORT ON THE FORECAST TOTAL REVENUE REQUIREMENTS | 18b(i): Forecast Asset Base</v>
      </c>
      <c r="N10168" s="10" t="str">
        <f t="shared" si="161"/>
        <v>SCHEDULE 18: REPORT ON THE FORECAST TOTAL REVENUE REQUIREMENTS | 18b(i): Forecast Asset Base | Forecast asset base—previous year</v>
      </c>
    </row>
    <row r="10169" spans="1:14" hidden="1">
      <c r="A10169" t="s">
        <v>2</v>
      </c>
      <c r="B10169">
        <v>2012</v>
      </c>
      <c r="C10169" t="s">
        <v>7</v>
      </c>
      <c r="D10169" t="s">
        <v>12</v>
      </c>
      <c r="E10169" t="s">
        <v>81</v>
      </c>
      <c r="F10169" t="s">
        <v>81</v>
      </c>
      <c r="G10169">
        <v>58</v>
      </c>
      <c r="H10169" t="s">
        <v>61</v>
      </c>
      <c r="I10169">
        <v>2017</v>
      </c>
      <c r="J10169" t="s">
        <v>92</v>
      </c>
      <c r="K10169" t="s">
        <v>4196</v>
      </c>
      <c r="L10169">
        <v>516071</v>
      </c>
      <c r="M10169" s="10" t="str">
        <f>Data[[#This Row],[schedule]]&amp;" | "&amp;Data[[#This Row],[section]]</f>
        <v>SCHEDULE 18: REPORT ON THE FORECAST TOTAL REVENUE REQUIREMENTS | 18b(i): Forecast Asset Base</v>
      </c>
      <c r="N10169" s="10" t="str">
        <f t="shared" si="161"/>
        <v>SCHEDULE 18: REPORT ON THE FORECAST TOTAL REVENUE REQUIREMENTS | 18b(i): Forecast Asset Base | Forecast asset base—previous year</v>
      </c>
    </row>
    <row r="10170" spans="1:14" hidden="1">
      <c r="A10170" t="s">
        <v>2</v>
      </c>
      <c r="B10170">
        <v>2012</v>
      </c>
      <c r="C10170" t="s">
        <v>7</v>
      </c>
      <c r="D10170" t="s">
        <v>12</v>
      </c>
      <c r="E10170" t="s">
        <v>81</v>
      </c>
      <c r="F10170" t="s">
        <v>81</v>
      </c>
      <c r="G10170">
        <v>59</v>
      </c>
      <c r="H10170" t="s">
        <v>51</v>
      </c>
      <c r="I10170">
        <v>2012</v>
      </c>
      <c r="J10170" t="s">
        <v>92</v>
      </c>
      <c r="K10170" t="s">
        <v>4197</v>
      </c>
      <c r="L10170">
        <v>18967</v>
      </c>
      <c r="M10170" s="10" t="str">
        <f>Data[[#This Row],[schedule]]&amp;" | "&amp;Data[[#This Row],[section]]</f>
        <v>SCHEDULE 18: REPORT ON THE FORECAST TOTAL REVENUE REQUIREMENTS | 18b(i): Forecast Asset Base</v>
      </c>
      <c r="N10170" s="10" t="str">
        <f t="shared" si="161"/>
        <v>SCHEDULE 18: REPORT ON THE FORECAST TOTAL REVENUE REQUIREMENTS | 18b(i): Forecast Asset Base | Forecast depreciation</v>
      </c>
    </row>
    <row r="10171" spans="1:14" hidden="1">
      <c r="A10171" t="s">
        <v>2</v>
      </c>
      <c r="B10171">
        <v>2012</v>
      </c>
      <c r="C10171" t="s">
        <v>7</v>
      </c>
      <c r="D10171" t="s">
        <v>12</v>
      </c>
      <c r="E10171" t="s">
        <v>81</v>
      </c>
      <c r="F10171" t="s">
        <v>81</v>
      </c>
      <c r="G10171">
        <v>59</v>
      </c>
      <c r="H10171" t="s">
        <v>51</v>
      </c>
      <c r="I10171">
        <v>2013</v>
      </c>
      <c r="J10171" t="s">
        <v>92</v>
      </c>
      <c r="K10171" t="s">
        <v>4132</v>
      </c>
      <c r="L10171">
        <v>17249</v>
      </c>
      <c r="M10171" s="10" t="str">
        <f>Data[[#This Row],[schedule]]&amp;" | "&amp;Data[[#This Row],[section]]</f>
        <v>SCHEDULE 18: REPORT ON THE FORECAST TOTAL REVENUE REQUIREMENTS | 18b(i): Forecast Asset Base</v>
      </c>
      <c r="N10171" s="10" t="str">
        <f t="shared" si="161"/>
        <v>SCHEDULE 18: REPORT ON THE FORECAST TOTAL REVENUE REQUIREMENTS | 18b(i): Forecast Asset Base | Forecast depreciation</v>
      </c>
    </row>
    <row r="10172" spans="1:14" hidden="1">
      <c r="A10172" t="s">
        <v>2</v>
      </c>
      <c r="B10172">
        <v>2012</v>
      </c>
      <c r="C10172" t="s">
        <v>7</v>
      </c>
      <c r="D10172" t="s">
        <v>12</v>
      </c>
      <c r="E10172" t="s">
        <v>81</v>
      </c>
      <c r="F10172" t="s">
        <v>81</v>
      </c>
      <c r="G10172">
        <v>59</v>
      </c>
      <c r="H10172" t="s">
        <v>51</v>
      </c>
      <c r="I10172">
        <v>2014</v>
      </c>
      <c r="J10172" t="s">
        <v>92</v>
      </c>
      <c r="K10172" t="s">
        <v>4133</v>
      </c>
      <c r="L10172">
        <v>17980</v>
      </c>
      <c r="M10172" s="10" t="str">
        <f>Data[[#This Row],[schedule]]&amp;" | "&amp;Data[[#This Row],[section]]</f>
        <v>SCHEDULE 18: REPORT ON THE FORECAST TOTAL REVENUE REQUIREMENTS | 18b(i): Forecast Asset Base</v>
      </c>
      <c r="N10172" s="10" t="str">
        <f t="shared" si="161"/>
        <v>SCHEDULE 18: REPORT ON THE FORECAST TOTAL REVENUE REQUIREMENTS | 18b(i): Forecast Asset Base | Forecast depreciation</v>
      </c>
    </row>
    <row r="10173" spans="1:14" hidden="1">
      <c r="A10173" t="s">
        <v>2</v>
      </c>
      <c r="B10173">
        <v>2012</v>
      </c>
      <c r="C10173" t="s">
        <v>7</v>
      </c>
      <c r="D10173" t="s">
        <v>12</v>
      </c>
      <c r="E10173" t="s">
        <v>81</v>
      </c>
      <c r="F10173" t="s">
        <v>81</v>
      </c>
      <c r="G10173">
        <v>59</v>
      </c>
      <c r="H10173" t="s">
        <v>51</v>
      </c>
      <c r="I10173">
        <v>2015</v>
      </c>
      <c r="J10173" t="s">
        <v>92</v>
      </c>
      <c r="K10173" t="s">
        <v>4134</v>
      </c>
      <c r="L10173">
        <v>18367</v>
      </c>
      <c r="M10173" s="10" t="str">
        <f>Data[[#This Row],[schedule]]&amp;" | "&amp;Data[[#This Row],[section]]</f>
        <v>SCHEDULE 18: REPORT ON THE FORECAST TOTAL REVENUE REQUIREMENTS | 18b(i): Forecast Asset Base</v>
      </c>
      <c r="N10173" s="10" t="str">
        <f t="shared" si="161"/>
        <v>SCHEDULE 18: REPORT ON THE FORECAST TOTAL REVENUE REQUIREMENTS | 18b(i): Forecast Asset Base | Forecast depreciation</v>
      </c>
    </row>
    <row r="10174" spans="1:14" hidden="1">
      <c r="A10174" t="s">
        <v>2</v>
      </c>
      <c r="B10174">
        <v>2012</v>
      </c>
      <c r="C10174" t="s">
        <v>7</v>
      </c>
      <c r="D10174" t="s">
        <v>12</v>
      </c>
      <c r="E10174" t="s">
        <v>81</v>
      </c>
      <c r="F10174" t="s">
        <v>81</v>
      </c>
      <c r="G10174">
        <v>59</v>
      </c>
      <c r="H10174" t="s">
        <v>51</v>
      </c>
      <c r="I10174">
        <v>2016</v>
      </c>
      <c r="J10174" t="s">
        <v>92</v>
      </c>
      <c r="K10174" t="s">
        <v>4135</v>
      </c>
      <c r="L10174">
        <v>18977</v>
      </c>
      <c r="M10174" s="10" t="str">
        <f>Data[[#This Row],[schedule]]&amp;" | "&amp;Data[[#This Row],[section]]</f>
        <v>SCHEDULE 18: REPORT ON THE FORECAST TOTAL REVENUE REQUIREMENTS | 18b(i): Forecast Asset Base</v>
      </c>
      <c r="N10174" s="10" t="str">
        <f t="shared" si="161"/>
        <v>SCHEDULE 18: REPORT ON THE FORECAST TOTAL REVENUE REQUIREMENTS | 18b(i): Forecast Asset Base | Forecast depreciation</v>
      </c>
    </row>
    <row r="10175" spans="1:14" hidden="1">
      <c r="A10175" t="s">
        <v>2</v>
      </c>
      <c r="B10175">
        <v>2012</v>
      </c>
      <c r="C10175" t="s">
        <v>7</v>
      </c>
      <c r="D10175" t="s">
        <v>12</v>
      </c>
      <c r="E10175" t="s">
        <v>81</v>
      </c>
      <c r="F10175" t="s">
        <v>81</v>
      </c>
      <c r="G10175">
        <v>59</v>
      </c>
      <c r="H10175" t="s">
        <v>51</v>
      </c>
      <c r="I10175">
        <v>2017</v>
      </c>
      <c r="J10175" t="s">
        <v>92</v>
      </c>
      <c r="K10175" t="s">
        <v>4136</v>
      </c>
      <c r="L10175">
        <v>19541</v>
      </c>
      <c r="M10175" s="10" t="str">
        <f>Data[[#This Row],[schedule]]&amp;" | "&amp;Data[[#This Row],[section]]</f>
        <v>SCHEDULE 18: REPORT ON THE FORECAST TOTAL REVENUE REQUIREMENTS | 18b(i): Forecast Asset Base</v>
      </c>
      <c r="N10175" s="10" t="str">
        <f t="shared" si="161"/>
        <v>SCHEDULE 18: REPORT ON THE FORECAST TOTAL REVENUE REQUIREMENTS | 18b(i): Forecast Asset Base | Forecast depreciation</v>
      </c>
    </row>
    <row r="10176" spans="1:14" hidden="1">
      <c r="A10176" t="s">
        <v>2</v>
      </c>
      <c r="B10176">
        <v>2012</v>
      </c>
      <c r="C10176" t="s">
        <v>7</v>
      </c>
      <c r="D10176" t="s">
        <v>12</v>
      </c>
      <c r="E10176" t="s">
        <v>81</v>
      </c>
      <c r="F10176" t="s">
        <v>81</v>
      </c>
      <c r="G10176">
        <v>60</v>
      </c>
      <c r="H10176" t="s">
        <v>53</v>
      </c>
      <c r="I10176">
        <v>2012</v>
      </c>
      <c r="J10176" t="s">
        <v>92</v>
      </c>
      <c r="K10176" t="s">
        <v>4198</v>
      </c>
      <c r="L10176">
        <v>3739</v>
      </c>
      <c r="M10176" s="10" t="str">
        <f>Data[[#This Row],[schedule]]&amp;" | "&amp;Data[[#This Row],[section]]</f>
        <v>SCHEDULE 18: REPORT ON THE FORECAST TOTAL REVENUE REQUIREMENTS | 18b(i): Forecast Asset Base</v>
      </c>
      <c r="N10176" s="10" t="str">
        <f t="shared" si="161"/>
        <v>SCHEDULE 18: REPORT ON THE FORECAST TOTAL REVENUE REQUIREMENTS | 18b(i): Forecast Asset Base | Forecast revaluations</v>
      </c>
    </row>
    <row r="10177" spans="1:14" hidden="1">
      <c r="A10177" t="s">
        <v>2</v>
      </c>
      <c r="B10177">
        <v>2012</v>
      </c>
      <c r="C10177" t="s">
        <v>7</v>
      </c>
      <c r="D10177" t="s">
        <v>12</v>
      </c>
      <c r="E10177" t="s">
        <v>81</v>
      </c>
      <c r="F10177" t="s">
        <v>81</v>
      </c>
      <c r="G10177">
        <v>60</v>
      </c>
      <c r="H10177" t="s">
        <v>53</v>
      </c>
      <c r="I10177">
        <v>2013</v>
      </c>
      <c r="J10177" t="s">
        <v>92</v>
      </c>
      <c r="K10177" t="s">
        <v>4199</v>
      </c>
      <c r="L10177">
        <v>9936</v>
      </c>
      <c r="M10177" s="10" t="str">
        <f>Data[[#This Row],[schedule]]&amp;" | "&amp;Data[[#This Row],[section]]</f>
        <v>SCHEDULE 18: REPORT ON THE FORECAST TOTAL REVENUE REQUIREMENTS | 18b(i): Forecast Asset Base</v>
      </c>
      <c r="N10177" s="10" t="str">
        <f t="shared" si="161"/>
        <v>SCHEDULE 18: REPORT ON THE FORECAST TOTAL REVENUE REQUIREMENTS | 18b(i): Forecast Asset Base | Forecast revaluations</v>
      </c>
    </row>
    <row r="10178" spans="1:14" hidden="1">
      <c r="A10178" t="s">
        <v>2</v>
      </c>
      <c r="B10178">
        <v>2012</v>
      </c>
      <c r="C10178" t="s">
        <v>7</v>
      </c>
      <c r="D10178" t="s">
        <v>12</v>
      </c>
      <c r="E10178" t="s">
        <v>81</v>
      </c>
      <c r="F10178" t="s">
        <v>81</v>
      </c>
      <c r="G10178">
        <v>60</v>
      </c>
      <c r="H10178" t="s">
        <v>53</v>
      </c>
      <c r="I10178">
        <v>2014</v>
      </c>
      <c r="J10178" t="s">
        <v>92</v>
      </c>
      <c r="K10178" t="s">
        <v>4200</v>
      </c>
      <c r="L10178">
        <v>10483</v>
      </c>
      <c r="M10178" s="10" t="str">
        <f>Data[[#This Row],[schedule]]&amp;" | "&amp;Data[[#This Row],[section]]</f>
        <v>SCHEDULE 18: REPORT ON THE FORECAST TOTAL REVENUE REQUIREMENTS | 18b(i): Forecast Asset Base</v>
      </c>
      <c r="N10178" s="10" t="str">
        <f t="shared" si="161"/>
        <v>SCHEDULE 18: REPORT ON THE FORECAST TOTAL REVENUE REQUIREMENTS | 18b(i): Forecast Asset Base | Forecast revaluations</v>
      </c>
    </row>
    <row r="10179" spans="1:14" hidden="1">
      <c r="A10179" t="s">
        <v>2</v>
      </c>
      <c r="B10179">
        <v>2012</v>
      </c>
      <c r="C10179" t="s">
        <v>7</v>
      </c>
      <c r="D10179" t="s">
        <v>12</v>
      </c>
      <c r="E10179" t="s">
        <v>81</v>
      </c>
      <c r="F10179" t="s">
        <v>81</v>
      </c>
      <c r="G10179">
        <v>60</v>
      </c>
      <c r="H10179" t="s">
        <v>53</v>
      </c>
      <c r="I10179">
        <v>2015</v>
      </c>
      <c r="J10179" t="s">
        <v>92</v>
      </c>
      <c r="K10179" t="s">
        <v>4201</v>
      </c>
      <c r="L10179">
        <v>10682</v>
      </c>
      <c r="M10179" s="10" t="str">
        <f>Data[[#This Row],[schedule]]&amp;" | "&amp;Data[[#This Row],[section]]</f>
        <v>SCHEDULE 18: REPORT ON THE FORECAST TOTAL REVENUE REQUIREMENTS | 18b(i): Forecast Asset Base</v>
      </c>
      <c r="N10179" s="10" t="str">
        <f t="shared" si="161"/>
        <v>SCHEDULE 18: REPORT ON THE FORECAST TOTAL REVENUE REQUIREMENTS | 18b(i): Forecast Asset Base | Forecast revaluations</v>
      </c>
    </row>
    <row r="10180" spans="1:14" hidden="1">
      <c r="A10180" t="s">
        <v>2</v>
      </c>
      <c r="B10180">
        <v>2012</v>
      </c>
      <c r="C10180" t="s">
        <v>7</v>
      </c>
      <c r="D10180" t="s">
        <v>12</v>
      </c>
      <c r="E10180" t="s">
        <v>81</v>
      </c>
      <c r="F10180" t="s">
        <v>81</v>
      </c>
      <c r="G10180">
        <v>60</v>
      </c>
      <c r="H10180" t="s">
        <v>53</v>
      </c>
      <c r="I10180">
        <v>2016</v>
      </c>
      <c r="J10180" t="s">
        <v>92</v>
      </c>
      <c r="K10180" t="s">
        <v>4201</v>
      </c>
      <c r="L10180">
        <v>10682</v>
      </c>
      <c r="M10180" s="10" t="str">
        <f>Data[[#This Row],[schedule]]&amp;" | "&amp;Data[[#This Row],[section]]</f>
        <v>SCHEDULE 18: REPORT ON THE FORECAST TOTAL REVENUE REQUIREMENTS | 18b(i): Forecast Asset Base</v>
      </c>
      <c r="N10180" s="10" t="str">
        <f t="shared" si="161"/>
        <v>SCHEDULE 18: REPORT ON THE FORECAST TOTAL REVENUE REQUIREMENTS | 18b(i): Forecast Asset Base | Forecast revaluations</v>
      </c>
    </row>
    <row r="10181" spans="1:14" hidden="1">
      <c r="A10181" t="s">
        <v>2</v>
      </c>
      <c r="B10181">
        <v>2012</v>
      </c>
      <c r="C10181" t="s">
        <v>7</v>
      </c>
      <c r="D10181" t="s">
        <v>12</v>
      </c>
      <c r="E10181" t="s">
        <v>81</v>
      </c>
      <c r="F10181" t="s">
        <v>81</v>
      </c>
      <c r="G10181">
        <v>60</v>
      </c>
      <c r="H10181" t="s">
        <v>53</v>
      </c>
      <c r="I10181">
        <v>2017</v>
      </c>
      <c r="J10181" t="s">
        <v>92</v>
      </c>
      <c r="K10181" t="s">
        <v>4202</v>
      </c>
      <c r="L10181">
        <v>10774</v>
      </c>
      <c r="M10181" s="10" t="str">
        <f>Data[[#This Row],[schedule]]&amp;" | "&amp;Data[[#This Row],[section]]</f>
        <v>SCHEDULE 18: REPORT ON THE FORECAST TOTAL REVENUE REQUIREMENTS | 18b(i): Forecast Asset Base</v>
      </c>
      <c r="N10181" s="10" t="str">
        <f t="shared" si="161"/>
        <v>SCHEDULE 18: REPORT ON THE FORECAST TOTAL REVENUE REQUIREMENTS | 18b(i): Forecast Asset Base | Forecast revaluations</v>
      </c>
    </row>
    <row r="10182" spans="1:14" hidden="1">
      <c r="A10182" t="s">
        <v>2</v>
      </c>
      <c r="B10182">
        <v>2012</v>
      </c>
      <c r="C10182" t="s">
        <v>7</v>
      </c>
      <c r="D10182" t="s">
        <v>12</v>
      </c>
      <c r="E10182" t="s">
        <v>81</v>
      </c>
      <c r="F10182" t="s">
        <v>81</v>
      </c>
      <c r="G10182">
        <v>61</v>
      </c>
      <c r="H10182" t="s">
        <v>62</v>
      </c>
      <c r="I10182">
        <v>2012</v>
      </c>
      <c r="J10182" t="s">
        <v>92</v>
      </c>
      <c r="K10182" t="s">
        <v>4203</v>
      </c>
      <c r="L10182">
        <v>30567</v>
      </c>
      <c r="M10182" s="10" t="str">
        <f>Data[[#This Row],[schedule]]&amp;" | "&amp;Data[[#This Row],[section]]</f>
        <v>SCHEDULE 18: REPORT ON THE FORECAST TOTAL REVENUE REQUIREMENTS | 18b(i): Forecast Asset Base</v>
      </c>
      <c r="N10182" s="10" t="str">
        <f t="shared" si="161"/>
        <v>SCHEDULE 18: REPORT ON THE FORECAST TOTAL REVENUE REQUIREMENTS | 18b(i): Forecast Asset Base | Assets commissioned</v>
      </c>
    </row>
    <row r="10183" spans="1:14" hidden="1">
      <c r="A10183" t="s">
        <v>2</v>
      </c>
      <c r="B10183">
        <v>2012</v>
      </c>
      <c r="C10183" t="s">
        <v>7</v>
      </c>
      <c r="D10183" t="s">
        <v>12</v>
      </c>
      <c r="E10183" t="s">
        <v>81</v>
      </c>
      <c r="F10183" t="s">
        <v>81</v>
      </c>
      <c r="G10183">
        <v>61</v>
      </c>
      <c r="H10183" t="s">
        <v>62</v>
      </c>
      <c r="I10183">
        <v>2013</v>
      </c>
      <c r="J10183" t="s">
        <v>92</v>
      </c>
      <c r="K10183" t="s">
        <v>1662</v>
      </c>
      <c r="L10183">
        <v>33557</v>
      </c>
      <c r="M10183" s="10" t="str">
        <f>Data[[#This Row],[schedule]]&amp;" | "&amp;Data[[#This Row],[section]]</f>
        <v>SCHEDULE 18: REPORT ON THE FORECAST TOTAL REVENUE REQUIREMENTS | 18b(i): Forecast Asset Base</v>
      </c>
      <c r="N10183" s="10" t="str">
        <f t="shared" si="161"/>
        <v>SCHEDULE 18: REPORT ON THE FORECAST TOTAL REVENUE REQUIREMENTS | 18b(i): Forecast Asset Base | Assets commissioned</v>
      </c>
    </row>
    <row r="10184" spans="1:14" hidden="1">
      <c r="A10184" t="s">
        <v>2</v>
      </c>
      <c r="B10184">
        <v>2012</v>
      </c>
      <c r="C10184" t="s">
        <v>7</v>
      </c>
      <c r="D10184" t="s">
        <v>12</v>
      </c>
      <c r="E10184" t="s">
        <v>81</v>
      </c>
      <c r="F10184" t="s">
        <v>81</v>
      </c>
      <c r="G10184">
        <v>61</v>
      </c>
      <c r="H10184" t="s">
        <v>62</v>
      </c>
      <c r="I10184">
        <v>2014</v>
      </c>
      <c r="J10184" t="s">
        <v>92</v>
      </c>
      <c r="K10184" t="s">
        <v>1685</v>
      </c>
      <c r="L10184">
        <v>12137</v>
      </c>
      <c r="M10184" s="10" t="str">
        <f>Data[[#This Row],[schedule]]&amp;" | "&amp;Data[[#This Row],[section]]</f>
        <v>SCHEDULE 18: REPORT ON THE FORECAST TOTAL REVENUE REQUIREMENTS | 18b(i): Forecast Asset Base</v>
      </c>
      <c r="N10184" s="10" t="str">
        <f t="shared" si="161"/>
        <v>SCHEDULE 18: REPORT ON THE FORECAST TOTAL REVENUE REQUIREMENTS | 18b(i): Forecast Asset Base | Assets commissioned</v>
      </c>
    </row>
    <row r="10185" spans="1:14" hidden="1">
      <c r="A10185" t="s">
        <v>2</v>
      </c>
      <c r="B10185">
        <v>2012</v>
      </c>
      <c r="C10185" t="s">
        <v>7</v>
      </c>
      <c r="D10185" t="s">
        <v>12</v>
      </c>
      <c r="E10185" t="s">
        <v>81</v>
      </c>
      <c r="F10185" t="s">
        <v>81</v>
      </c>
      <c r="G10185">
        <v>61</v>
      </c>
      <c r="H10185" t="s">
        <v>62</v>
      </c>
      <c r="I10185">
        <v>2015</v>
      </c>
      <c r="J10185" t="s">
        <v>92</v>
      </c>
      <c r="K10185" t="s">
        <v>1686</v>
      </c>
      <c r="L10185">
        <v>7366</v>
      </c>
      <c r="M10185" s="10" t="str">
        <f>Data[[#This Row],[schedule]]&amp;" | "&amp;Data[[#This Row],[section]]</f>
        <v>SCHEDULE 18: REPORT ON THE FORECAST TOTAL REVENUE REQUIREMENTS | 18b(i): Forecast Asset Base</v>
      </c>
      <c r="N10185" s="10" t="str">
        <f t="shared" si="161"/>
        <v>SCHEDULE 18: REPORT ON THE FORECAST TOTAL REVENUE REQUIREMENTS | 18b(i): Forecast Asset Base | Assets commissioned</v>
      </c>
    </row>
    <row r="10186" spans="1:14" hidden="1">
      <c r="A10186" t="s">
        <v>2</v>
      </c>
      <c r="B10186">
        <v>2012</v>
      </c>
      <c r="C10186" t="s">
        <v>7</v>
      </c>
      <c r="D10186" t="s">
        <v>12</v>
      </c>
      <c r="E10186" t="s">
        <v>81</v>
      </c>
      <c r="F10186" t="s">
        <v>81</v>
      </c>
      <c r="G10186">
        <v>61</v>
      </c>
      <c r="H10186" t="s">
        <v>62</v>
      </c>
      <c r="I10186">
        <v>2016</v>
      </c>
      <c r="J10186" t="s">
        <v>92</v>
      </c>
      <c r="K10186" t="s">
        <v>1689</v>
      </c>
      <c r="L10186">
        <v>13331</v>
      </c>
      <c r="M10186" s="10" t="str">
        <f>Data[[#This Row],[schedule]]&amp;" | "&amp;Data[[#This Row],[section]]</f>
        <v>SCHEDULE 18: REPORT ON THE FORECAST TOTAL REVENUE REQUIREMENTS | 18b(i): Forecast Asset Base</v>
      </c>
      <c r="N10186" s="10" t="str">
        <f t="shared" si="161"/>
        <v>SCHEDULE 18: REPORT ON THE FORECAST TOTAL REVENUE REQUIREMENTS | 18b(i): Forecast Asset Base | Assets commissioned</v>
      </c>
    </row>
    <row r="10187" spans="1:14" hidden="1">
      <c r="A10187" t="s">
        <v>2</v>
      </c>
      <c r="B10187">
        <v>2012</v>
      </c>
      <c r="C10187" t="s">
        <v>7</v>
      </c>
      <c r="D10187" t="s">
        <v>12</v>
      </c>
      <c r="E10187" t="s">
        <v>81</v>
      </c>
      <c r="F10187" t="s">
        <v>81</v>
      </c>
      <c r="G10187">
        <v>61</v>
      </c>
      <c r="H10187" t="s">
        <v>62</v>
      </c>
      <c r="I10187">
        <v>2017</v>
      </c>
      <c r="J10187" t="s">
        <v>92</v>
      </c>
      <c r="K10187" t="s">
        <v>1688</v>
      </c>
      <c r="L10187">
        <v>9083</v>
      </c>
      <c r="M10187" s="10" t="str">
        <f>Data[[#This Row],[schedule]]&amp;" | "&amp;Data[[#This Row],[section]]</f>
        <v>SCHEDULE 18: REPORT ON THE FORECAST TOTAL REVENUE REQUIREMENTS | 18b(i): Forecast Asset Base</v>
      </c>
      <c r="N10187" s="10" t="str">
        <f t="shared" si="161"/>
        <v>SCHEDULE 18: REPORT ON THE FORECAST TOTAL REVENUE REQUIREMENTS | 18b(i): Forecast Asset Base | Assets commissioned</v>
      </c>
    </row>
    <row r="10188" spans="1:14" hidden="1">
      <c r="A10188" t="s">
        <v>2</v>
      </c>
      <c r="B10188">
        <v>2012</v>
      </c>
      <c r="C10188" t="s">
        <v>7</v>
      </c>
      <c r="D10188" t="s">
        <v>12</v>
      </c>
      <c r="E10188" t="s">
        <v>81</v>
      </c>
      <c r="F10188" t="s">
        <v>81</v>
      </c>
      <c r="G10188">
        <v>62</v>
      </c>
      <c r="H10188" t="s">
        <v>63</v>
      </c>
      <c r="I10188">
        <v>2012</v>
      </c>
      <c r="J10188" t="s">
        <v>92</v>
      </c>
      <c r="K10188" t="s">
        <v>2052</v>
      </c>
      <c r="L10188">
        <v>1684</v>
      </c>
      <c r="M10188" s="10" t="str">
        <f>Data[[#This Row],[schedule]]&amp;" | "&amp;Data[[#This Row],[section]]</f>
        <v>SCHEDULE 18: REPORT ON THE FORECAST TOTAL REVENUE REQUIREMENTS | 18b(i): Forecast Asset Base</v>
      </c>
      <c r="N10188" s="10" t="str">
        <f t="shared" si="161"/>
        <v>SCHEDULE 18: REPORT ON THE FORECAST TOTAL REVENUE REQUIREMENTS | 18b(i): Forecast Asset Base | Asset disposals</v>
      </c>
    </row>
    <row r="10189" spans="1:14" hidden="1">
      <c r="A10189" t="s">
        <v>2</v>
      </c>
      <c r="B10189">
        <v>2012</v>
      </c>
      <c r="C10189" t="s">
        <v>7</v>
      </c>
      <c r="D10189" t="s">
        <v>12</v>
      </c>
      <c r="E10189" t="s">
        <v>81</v>
      </c>
      <c r="F10189" t="s">
        <v>81</v>
      </c>
      <c r="G10189">
        <v>62</v>
      </c>
      <c r="H10189" t="s">
        <v>63</v>
      </c>
      <c r="I10189">
        <v>2013</v>
      </c>
      <c r="J10189" t="s">
        <v>92</v>
      </c>
      <c r="K10189" t="s">
        <v>458</v>
      </c>
      <c r="L10189">
        <v>0</v>
      </c>
      <c r="M10189" s="10" t="str">
        <f>Data[[#This Row],[schedule]]&amp;" | "&amp;Data[[#This Row],[section]]</f>
        <v>SCHEDULE 18: REPORT ON THE FORECAST TOTAL REVENUE REQUIREMENTS | 18b(i): Forecast Asset Base</v>
      </c>
      <c r="N10189" s="10" t="str">
        <f t="shared" si="161"/>
        <v>SCHEDULE 18: REPORT ON THE FORECAST TOTAL REVENUE REQUIREMENTS | 18b(i): Forecast Asset Base | Asset disposals</v>
      </c>
    </row>
    <row r="10190" spans="1:14" hidden="1">
      <c r="A10190" t="s">
        <v>2</v>
      </c>
      <c r="B10190">
        <v>2012</v>
      </c>
      <c r="C10190" t="s">
        <v>7</v>
      </c>
      <c r="D10190" t="s">
        <v>12</v>
      </c>
      <c r="E10190" t="s">
        <v>81</v>
      </c>
      <c r="F10190" t="s">
        <v>81</v>
      </c>
      <c r="G10190">
        <v>62</v>
      </c>
      <c r="H10190" t="s">
        <v>63</v>
      </c>
      <c r="I10190">
        <v>2014</v>
      </c>
      <c r="J10190" t="s">
        <v>92</v>
      </c>
      <c r="K10190" t="s">
        <v>458</v>
      </c>
      <c r="L10190">
        <v>0</v>
      </c>
      <c r="M10190" s="10" t="str">
        <f>Data[[#This Row],[schedule]]&amp;" | "&amp;Data[[#This Row],[section]]</f>
        <v>SCHEDULE 18: REPORT ON THE FORECAST TOTAL REVENUE REQUIREMENTS | 18b(i): Forecast Asset Base</v>
      </c>
      <c r="N10190" s="10" t="str">
        <f t="shared" si="161"/>
        <v>SCHEDULE 18: REPORT ON THE FORECAST TOTAL REVENUE REQUIREMENTS | 18b(i): Forecast Asset Base | Asset disposals</v>
      </c>
    </row>
    <row r="10191" spans="1:14" hidden="1">
      <c r="A10191" t="s">
        <v>2</v>
      </c>
      <c r="B10191">
        <v>2012</v>
      </c>
      <c r="C10191" t="s">
        <v>7</v>
      </c>
      <c r="D10191" t="s">
        <v>12</v>
      </c>
      <c r="E10191" t="s">
        <v>81</v>
      </c>
      <c r="F10191" t="s">
        <v>81</v>
      </c>
      <c r="G10191">
        <v>62</v>
      </c>
      <c r="H10191" t="s">
        <v>63</v>
      </c>
      <c r="I10191">
        <v>2015</v>
      </c>
      <c r="J10191" t="s">
        <v>92</v>
      </c>
      <c r="K10191" t="s">
        <v>458</v>
      </c>
      <c r="L10191">
        <v>0</v>
      </c>
      <c r="M10191" s="10" t="str">
        <f>Data[[#This Row],[schedule]]&amp;" | "&amp;Data[[#This Row],[section]]</f>
        <v>SCHEDULE 18: REPORT ON THE FORECAST TOTAL REVENUE REQUIREMENTS | 18b(i): Forecast Asset Base</v>
      </c>
      <c r="N10191" s="10" t="str">
        <f t="shared" si="161"/>
        <v>SCHEDULE 18: REPORT ON THE FORECAST TOTAL REVENUE REQUIREMENTS | 18b(i): Forecast Asset Base | Asset disposals</v>
      </c>
    </row>
    <row r="10192" spans="1:14" hidden="1">
      <c r="A10192" t="s">
        <v>2</v>
      </c>
      <c r="B10192">
        <v>2012</v>
      </c>
      <c r="C10192" t="s">
        <v>7</v>
      </c>
      <c r="D10192" t="s">
        <v>12</v>
      </c>
      <c r="E10192" t="s">
        <v>81</v>
      </c>
      <c r="F10192" t="s">
        <v>81</v>
      </c>
      <c r="G10192">
        <v>62</v>
      </c>
      <c r="H10192" t="s">
        <v>63</v>
      </c>
      <c r="I10192">
        <v>2016</v>
      </c>
      <c r="J10192" t="s">
        <v>92</v>
      </c>
      <c r="K10192" t="s">
        <v>458</v>
      </c>
      <c r="L10192">
        <v>0</v>
      </c>
      <c r="M10192" s="10" t="str">
        <f>Data[[#This Row],[schedule]]&amp;" | "&amp;Data[[#This Row],[section]]</f>
        <v>SCHEDULE 18: REPORT ON THE FORECAST TOTAL REVENUE REQUIREMENTS | 18b(i): Forecast Asset Base</v>
      </c>
      <c r="N10192" s="10" t="str">
        <f t="shared" si="161"/>
        <v>SCHEDULE 18: REPORT ON THE FORECAST TOTAL REVENUE REQUIREMENTS | 18b(i): Forecast Asset Base | Asset disposals</v>
      </c>
    </row>
    <row r="10193" spans="1:14" hidden="1">
      <c r="A10193" t="s">
        <v>2</v>
      </c>
      <c r="B10193">
        <v>2012</v>
      </c>
      <c r="C10193" t="s">
        <v>7</v>
      </c>
      <c r="D10193" t="s">
        <v>12</v>
      </c>
      <c r="E10193" t="s">
        <v>81</v>
      </c>
      <c r="F10193" t="s">
        <v>81</v>
      </c>
      <c r="G10193">
        <v>62</v>
      </c>
      <c r="H10193" t="s">
        <v>63</v>
      </c>
      <c r="I10193">
        <v>2017</v>
      </c>
      <c r="J10193" t="s">
        <v>92</v>
      </c>
      <c r="K10193" t="s">
        <v>458</v>
      </c>
      <c r="L10193">
        <v>0</v>
      </c>
      <c r="M10193" s="10" t="str">
        <f>Data[[#This Row],[schedule]]&amp;" | "&amp;Data[[#This Row],[section]]</f>
        <v>SCHEDULE 18: REPORT ON THE FORECAST TOTAL REVENUE REQUIREMENTS | 18b(i): Forecast Asset Base</v>
      </c>
      <c r="N10193" s="10" t="str">
        <f t="shared" si="161"/>
        <v>SCHEDULE 18: REPORT ON THE FORECAST TOTAL REVENUE REQUIREMENTS | 18b(i): Forecast Asset Base | Asset disposals</v>
      </c>
    </row>
    <row r="10194" spans="1:14" hidden="1">
      <c r="A10194" t="s">
        <v>2</v>
      </c>
      <c r="B10194">
        <v>2012</v>
      </c>
      <c r="C10194" t="s">
        <v>7</v>
      </c>
      <c r="D10194" t="s">
        <v>12</v>
      </c>
      <c r="E10194" t="s">
        <v>81</v>
      </c>
      <c r="F10194" t="s">
        <v>81</v>
      </c>
      <c r="G10194">
        <v>63</v>
      </c>
      <c r="H10194" t="s">
        <v>64</v>
      </c>
      <c r="I10194">
        <v>2012</v>
      </c>
      <c r="J10194" t="s">
        <v>92</v>
      </c>
      <c r="K10194" t="s">
        <v>4204</v>
      </c>
      <c r="L10194">
        <v>-1352</v>
      </c>
      <c r="M10194" s="10" t="str">
        <f>Data[[#This Row],[schedule]]&amp;" | "&amp;Data[[#This Row],[section]]</f>
        <v>SCHEDULE 18: REPORT ON THE FORECAST TOTAL REVENUE REQUIREMENTS | 18b(i): Forecast Asset Base</v>
      </c>
      <c r="N10194" s="10" t="str">
        <f t="shared" si="161"/>
        <v>SCHEDULE 18: REPORT ON THE FORECAST TOTAL REVENUE REQUIREMENTS | 18b(i): Forecast Asset Base | Forecast adjustment resulting from cost allocation</v>
      </c>
    </row>
    <row r="10195" spans="1:14" hidden="1">
      <c r="A10195" t="s">
        <v>2</v>
      </c>
      <c r="B10195">
        <v>2012</v>
      </c>
      <c r="C10195" t="s">
        <v>7</v>
      </c>
      <c r="D10195" t="s">
        <v>12</v>
      </c>
      <c r="E10195" t="s">
        <v>81</v>
      </c>
      <c r="F10195" t="s">
        <v>81</v>
      </c>
      <c r="G10195">
        <v>63</v>
      </c>
      <c r="H10195" t="s">
        <v>64</v>
      </c>
      <c r="I10195">
        <v>2013</v>
      </c>
      <c r="J10195" t="s">
        <v>92</v>
      </c>
      <c r="K10195" t="s">
        <v>4205</v>
      </c>
      <c r="L10195">
        <v>367</v>
      </c>
      <c r="M10195" s="10" t="str">
        <f>Data[[#This Row],[schedule]]&amp;" | "&amp;Data[[#This Row],[section]]</f>
        <v>SCHEDULE 18: REPORT ON THE FORECAST TOTAL REVENUE REQUIREMENTS | 18b(i): Forecast Asset Base</v>
      </c>
      <c r="N10195" s="10" t="str">
        <f t="shared" si="161"/>
        <v>SCHEDULE 18: REPORT ON THE FORECAST TOTAL REVENUE REQUIREMENTS | 18b(i): Forecast Asset Base | Forecast adjustment resulting from cost allocation</v>
      </c>
    </row>
    <row r="10196" spans="1:14" hidden="1">
      <c r="A10196" t="s">
        <v>2</v>
      </c>
      <c r="B10196">
        <v>2012</v>
      </c>
      <c r="C10196" t="s">
        <v>7</v>
      </c>
      <c r="D10196" t="s">
        <v>12</v>
      </c>
      <c r="E10196" t="s">
        <v>81</v>
      </c>
      <c r="F10196" t="s">
        <v>81</v>
      </c>
      <c r="G10196">
        <v>63</v>
      </c>
      <c r="H10196" t="s">
        <v>64</v>
      </c>
      <c r="I10196">
        <v>2014</v>
      </c>
      <c r="J10196" t="s">
        <v>92</v>
      </c>
      <c r="K10196" t="s">
        <v>458</v>
      </c>
      <c r="L10196">
        <v>0</v>
      </c>
      <c r="M10196" s="10" t="str">
        <f>Data[[#This Row],[schedule]]&amp;" | "&amp;Data[[#This Row],[section]]</f>
        <v>SCHEDULE 18: REPORT ON THE FORECAST TOTAL REVENUE REQUIREMENTS | 18b(i): Forecast Asset Base</v>
      </c>
      <c r="N10196" s="10" t="str">
        <f t="shared" si="161"/>
        <v>SCHEDULE 18: REPORT ON THE FORECAST TOTAL REVENUE REQUIREMENTS | 18b(i): Forecast Asset Base | Forecast adjustment resulting from cost allocation</v>
      </c>
    </row>
    <row r="10197" spans="1:14" hidden="1">
      <c r="A10197" t="s">
        <v>2</v>
      </c>
      <c r="B10197">
        <v>2012</v>
      </c>
      <c r="C10197" t="s">
        <v>7</v>
      </c>
      <c r="D10197" t="s">
        <v>12</v>
      </c>
      <c r="E10197" t="s">
        <v>81</v>
      </c>
      <c r="F10197" t="s">
        <v>81</v>
      </c>
      <c r="G10197">
        <v>63</v>
      </c>
      <c r="H10197" t="s">
        <v>64</v>
      </c>
      <c r="I10197">
        <v>2015</v>
      </c>
      <c r="J10197" t="s">
        <v>92</v>
      </c>
      <c r="K10197" t="s">
        <v>458</v>
      </c>
      <c r="L10197">
        <v>0</v>
      </c>
      <c r="M10197" s="10" t="str">
        <f>Data[[#This Row],[schedule]]&amp;" | "&amp;Data[[#This Row],[section]]</f>
        <v>SCHEDULE 18: REPORT ON THE FORECAST TOTAL REVENUE REQUIREMENTS | 18b(i): Forecast Asset Base</v>
      </c>
      <c r="N10197" s="10" t="str">
        <f t="shared" ref="N10197:N10260" si="162">SUBSTITUTE(SUBSTITUTE(SUBSTITUTE(C10197&amp;" | "&amp;D10197&amp;" | "&amp;E10197&amp;" | "&amp;F10197&amp;" | "&amp;H10197," |  |  | "," | ")," |  |  | "," | ")," |  | "," | ")</f>
        <v>SCHEDULE 18: REPORT ON THE FORECAST TOTAL REVENUE REQUIREMENTS | 18b(i): Forecast Asset Base | Forecast adjustment resulting from cost allocation</v>
      </c>
    </row>
    <row r="10198" spans="1:14" hidden="1">
      <c r="A10198" t="s">
        <v>2</v>
      </c>
      <c r="B10198">
        <v>2012</v>
      </c>
      <c r="C10198" t="s">
        <v>7</v>
      </c>
      <c r="D10198" t="s">
        <v>12</v>
      </c>
      <c r="E10198" t="s">
        <v>81</v>
      </c>
      <c r="F10198" t="s">
        <v>81</v>
      </c>
      <c r="G10198">
        <v>63</v>
      </c>
      <c r="H10198" t="s">
        <v>64</v>
      </c>
      <c r="I10198">
        <v>2016</v>
      </c>
      <c r="J10198" t="s">
        <v>92</v>
      </c>
      <c r="K10198" t="s">
        <v>458</v>
      </c>
      <c r="L10198">
        <v>0</v>
      </c>
      <c r="M10198" s="10" t="str">
        <f>Data[[#This Row],[schedule]]&amp;" | "&amp;Data[[#This Row],[section]]</f>
        <v>SCHEDULE 18: REPORT ON THE FORECAST TOTAL REVENUE REQUIREMENTS | 18b(i): Forecast Asset Base</v>
      </c>
      <c r="N10198" s="10" t="str">
        <f t="shared" si="162"/>
        <v>SCHEDULE 18: REPORT ON THE FORECAST TOTAL REVENUE REQUIREMENTS | 18b(i): Forecast Asset Base | Forecast adjustment resulting from cost allocation</v>
      </c>
    </row>
    <row r="10199" spans="1:14" hidden="1">
      <c r="A10199" t="s">
        <v>2</v>
      </c>
      <c r="B10199">
        <v>2012</v>
      </c>
      <c r="C10199" t="s">
        <v>7</v>
      </c>
      <c r="D10199" t="s">
        <v>12</v>
      </c>
      <c r="E10199" t="s">
        <v>81</v>
      </c>
      <c r="F10199" t="s">
        <v>81</v>
      </c>
      <c r="G10199">
        <v>63</v>
      </c>
      <c r="H10199" t="s">
        <v>64</v>
      </c>
      <c r="I10199">
        <v>2017</v>
      </c>
      <c r="J10199" t="s">
        <v>92</v>
      </c>
      <c r="K10199" t="s">
        <v>458</v>
      </c>
      <c r="L10199">
        <v>0</v>
      </c>
      <c r="M10199" s="10" t="str">
        <f>Data[[#This Row],[schedule]]&amp;" | "&amp;Data[[#This Row],[section]]</f>
        <v>SCHEDULE 18: REPORT ON THE FORECAST TOTAL REVENUE REQUIREMENTS | 18b(i): Forecast Asset Base</v>
      </c>
      <c r="N10199" s="10" t="str">
        <f t="shared" si="162"/>
        <v>SCHEDULE 18: REPORT ON THE FORECAST TOTAL REVENUE REQUIREMENTS | 18b(i): Forecast Asset Base | Forecast adjustment resulting from cost allocation</v>
      </c>
    </row>
    <row r="10200" spans="1:14" hidden="1">
      <c r="A10200" t="s">
        <v>2</v>
      </c>
      <c r="B10200">
        <v>2012</v>
      </c>
      <c r="C10200" t="s">
        <v>7</v>
      </c>
      <c r="D10200" t="s">
        <v>12</v>
      </c>
      <c r="E10200" t="s">
        <v>81</v>
      </c>
      <c r="F10200" t="s">
        <v>81</v>
      </c>
      <c r="G10200">
        <v>64</v>
      </c>
      <c r="H10200" t="s">
        <v>65</v>
      </c>
      <c r="I10200">
        <v>2012</v>
      </c>
      <c r="J10200" t="s">
        <v>92</v>
      </c>
      <c r="K10200" t="s">
        <v>81</v>
      </c>
      <c r="M10200" s="10" t="str">
        <f>Data[[#This Row],[schedule]]&amp;" | "&amp;Data[[#This Row],[section]]</f>
        <v>SCHEDULE 18: REPORT ON THE FORECAST TOTAL REVENUE REQUIREMENTS | 18b(i): Forecast Asset Base</v>
      </c>
      <c r="N10200" s="10" t="str">
        <f t="shared" si="162"/>
        <v>SCHEDULE 18: REPORT ON THE FORECAST TOTAL REVENUE REQUIREMENTS | 18b(i): Forecast Asset Base | Forecast asset base</v>
      </c>
    </row>
    <row r="10201" spans="1:14" hidden="1">
      <c r="A10201" t="s">
        <v>2</v>
      </c>
      <c r="B10201">
        <v>2012</v>
      </c>
      <c r="C10201" t="s">
        <v>7</v>
      </c>
      <c r="D10201" t="s">
        <v>12</v>
      </c>
      <c r="E10201" t="s">
        <v>81</v>
      </c>
      <c r="F10201" t="s">
        <v>81</v>
      </c>
      <c r="G10201">
        <v>64</v>
      </c>
      <c r="H10201" t="s">
        <v>65</v>
      </c>
      <c r="I10201">
        <v>2013</v>
      </c>
      <c r="J10201" t="s">
        <v>92</v>
      </c>
      <c r="K10201" t="s">
        <v>4193</v>
      </c>
      <c r="L10201">
        <v>506714</v>
      </c>
      <c r="M10201" s="10" t="str">
        <f>Data[[#This Row],[schedule]]&amp;" | "&amp;Data[[#This Row],[section]]</f>
        <v>SCHEDULE 18: REPORT ON THE FORECAST TOTAL REVENUE REQUIREMENTS | 18b(i): Forecast Asset Base</v>
      </c>
      <c r="N10201" s="10" t="str">
        <f t="shared" si="162"/>
        <v>SCHEDULE 18: REPORT ON THE FORECAST TOTAL REVENUE REQUIREMENTS | 18b(i): Forecast Asset Base | Forecast asset base</v>
      </c>
    </row>
    <row r="10202" spans="1:14" hidden="1">
      <c r="A10202" t="s">
        <v>2</v>
      </c>
      <c r="B10202">
        <v>2012</v>
      </c>
      <c r="C10202" t="s">
        <v>7</v>
      </c>
      <c r="D10202" t="s">
        <v>12</v>
      </c>
      <c r="E10202" t="s">
        <v>81</v>
      </c>
      <c r="F10202" t="s">
        <v>81</v>
      </c>
      <c r="G10202">
        <v>64</v>
      </c>
      <c r="H10202" t="s">
        <v>65</v>
      </c>
      <c r="I10202">
        <v>2014</v>
      </c>
      <c r="J10202" t="s">
        <v>92</v>
      </c>
      <c r="K10202" t="s">
        <v>4194</v>
      </c>
      <c r="L10202">
        <v>511354</v>
      </c>
      <c r="M10202" s="10" t="str">
        <f>Data[[#This Row],[schedule]]&amp;" | "&amp;Data[[#This Row],[section]]</f>
        <v>SCHEDULE 18: REPORT ON THE FORECAST TOTAL REVENUE REQUIREMENTS | 18b(i): Forecast Asset Base</v>
      </c>
      <c r="N10202" s="10" t="str">
        <f t="shared" si="162"/>
        <v>SCHEDULE 18: REPORT ON THE FORECAST TOTAL REVENUE REQUIREMENTS | 18b(i): Forecast Asset Base | Forecast asset base</v>
      </c>
    </row>
    <row r="10203" spans="1:14" hidden="1">
      <c r="A10203" t="s">
        <v>2</v>
      </c>
      <c r="B10203">
        <v>2012</v>
      </c>
      <c r="C10203" t="s">
        <v>7</v>
      </c>
      <c r="D10203" t="s">
        <v>12</v>
      </c>
      <c r="E10203" t="s">
        <v>81</v>
      </c>
      <c r="F10203" t="s">
        <v>81</v>
      </c>
      <c r="G10203">
        <v>64</v>
      </c>
      <c r="H10203" t="s">
        <v>65</v>
      </c>
      <c r="I10203">
        <v>2015</v>
      </c>
      <c r="J10203" t="s">
        <v>92</v>
      </c>
      <c r="K10203" t="s">
        <v>4195</v>
      </c>
      <c r="L10203">
        <v>511035</v>
      </c>
      <c r="M10203" s="10" t="str">
        <f>Data[[#This Row],[schedule]]&amp;" | "&amp;Data[[#This Row],[section]]</f>
        <v>SCHEDULE 18: REPORT ON THE FORECAST TOTAL REVENUE REQUIREMENTS | 18b(i): Forecast Asset Base</v>
      </c>
      <c r="N10203" s="10" t="str">
        <f t="shared" si="162"/>
        <v>SCHEDULE 18: REPORT ON THE FORECAST TOTAL REVENUE REQUIREMENTS | 18b(i): Forecast Asset Base | Forecast asset base</v>
      </c>
    </row>
    <row r="10204" spans="1:14" hidden="1">
      <c r="A10204" t="s">
        <v>2</v>
      </c>
      <c r="B10204">
        <v>2012</v>
      </c>
      <c r="C10204" t="s">
        <v>7</v>
      </c>
      <c r="D10204" t="s">
        <v>12</v>
      </c>
      <c r="E10204" t="s">
        <v>81</v>
      </c>
      <c r="F10204" t="s">
        <v>81</v>
      </c>
      <c r="G10204">
        <v>64</v>
      </c>
      <c r="H10204" t="s">
        <v>65</v>
      </c>
      <c r="I10204">
        <v>2016</v>
      </c>
      <c r="J10204" t="s">
        <v>92</v>
      </c>
      <c r="K10204" t="s">
        <v>4196</v>
      </c>
      <c r="L10204">
        <v>516071</v>
      </c>
      <c r="M10204" s="10" t="str">
        <f>Data[[#This Row],[schedule]]&amp;" | "&amp;Data[[#This Row],[section]]</f>
        <v>SCHEDULE 18: REPORT ON THE FORECAST TOTAL REVENUE REQUIREMENTS | 18b(i): Forecast Asset Base</v>
      </c>
      <c r="N10204" s="10" t="str">
        <f t="shared" si="162"/>
        <v>SCHEDULE 18: REPORT ON THE FORECAST TOTAL REVENUE REQUIREMENTS | 18b(i): Forecast Asset Base | Forecast asset base</v>
      </c>
    </row>
    <row r="10205" spans="1:14" hidden="1">
      <c r="A10205" t="s">
        <v>2</v>
      </c>
      <c r="B10205">
        <v>2012</v>
      </c>
      <c r="C10205" t="s">
        <v>7</v>
      </c>
      <c r="D10205" t="s">
        <v>12</v>
      </c>
      <c r="E10205" t="s">
        <v>81</v>
      </c>
      <c r="F10205" t="s">
        <v>81</v>
      </c>
      <c r="G10205">
        <v>64</v>
      </c>
      <c r="H10205" t="s">
        <v>65</v>
      </c>
      <c r="I10205">
        <v>2017</v>
      </c>
      <c r="J10205" t="s">
        <v>92</v>
      </c>
      <c r="K10205" t="s">
        <v>4206</v>
      </c>
      <c r="L10205">
        <v>516387</v>
      </c>
      <c r="M10205" s="10" t="str">
        <f>Data[[#This Row],[schedule]]&amp;" | "&amp;Data[[#This Row],[section]]</f>
        <v>SCHEDULE 18: REPORT ON THE FORECAST TOTAL REVENUE REQUIREMENTS | 18b(i): Forecast Asset Base</v>
      </c>
      <c r="N10205" s="10" t="str">
        <f t="shared" si="162"/>
        <v>SCHEDULE 18: REPORT ON THE FORECAST TOTAL REVENUE REQUIREMENTS | 18b(i): Forecast Asset Base | Forecast asset base</v>
      </c>
    </row>
    <row r="10206" spans="1:14" hidden="1">
      <c r="A10206" t="s">
        <v>2</v>
      </c>
      <c r="B10206">
        <v>2012</v>
      </c>
      <c r="C10206" t="s">
        <v>7</v>
      </c>
      <c r="D10206" t="s">
        <v>13</v>
      </c>
      <c r="E10206" t="s">
        <v>81</v>
      </c>
      <c r="F10206" t="s">
        <v>81</v>
      </c>
      <c r="G10206">
        <v>67</v>
      </c>
      <c r="H10206" t="s">
        <v>66</v>
      </c>
      <c r="I10206">
        <v>2012</v>
      </c>
      <c r="J10206" t="s">
        <v>92</v>
      </c>
      <c r="K10206" t="s">
        <v>4207</v>
      </c>
      <c r="L10206">
        <v>35921</v>
      </c>
      <c r="M10206" s="10" t="str">
        <f>Data[[#This Row],[schedule]]&amp;" | "&amp;Data[[#This Row],[section]]</f>
        <v>SCHEDULE 18: REPORT ON THE FORECAST TOTAL REVENUE REQUIREMENTS | 18b(ii): Forecast Works Under Construction</v>
      </c>
      <c r="N10206" s="10" t="str">
        <f t="shared" si="162"/>
        <v>SCHEDULE 18: REPORT ON THE FORECAST TOTAL REVENUE REQUIREMENTS | 18b(ii): Forecast Works Under Construction | Works under construction—previous year</v>
      </c>
    </row>
    <row r="10207" spans="1:14" hidden="1">
      <c r="A10207" t="s">
        <v>2</v>
      </c>
      <c r="B10207">
        <v>2012</v>
      </c>
      <c r="C10207" t="s">
        <v>7</v>
      </c>
      <c r="D10207" t="s">
        <v>13</v>
      </c>
      <c r="E10207" t="s">
        <v>81</v>
      </c>
      <c r="F10207" t="s">
        <v>81</v>
      </c>
      <c r="G10207">
        <v>67</v>
      </c>
      <c r="H10207" t="s">
        <v>66</v>
      </c>
      <c r="I10207">
        <v>2013</v>
      </c>
      <c r="J10207" t="s">
        <v>92</v>
      </c>
      <c r="K10207" t="s">
        <v>81</v>
      </c>
      <c r="M10207" s="10" t="str">
        <f>Data[[#This Row],[schedule]]&amp;" | "&amp;Data[[#This Row],[section]]</f>
        <v>SCHEDULE 18: REPORT ON THE FORECAST TOTAL REVENUE REQUIREMENTS | 18b(ii): Forecast Works Under Construction</v>
      </c>
      <c r="N10207" s="10" t="str">
        <f t="shared" si="162"/>
        <v>SCHEDULE 18: REPORT ON THE FORECAST TOTAL REVENUE REQUIREMENTS | 18b(ii): Forecast Works Under Construction | Works under construction—previous year</v>
      </c>
    </row>
    <row r="10208" spans="1:14" hidden="1">
      <c r="A10208" t="s">
        <v>2</v>
      </c>
      <c r="B10208">
        <v>2012</v>
      </c>
      <c r="C10208" t="s">
        <v>7</v>
      </c>
      <c r="D10208" t="s">
        <v>13</v>
      </c>
      <c r="E10208" t="s">
        <v>81</v>
      </c>
      <c r="F10208" t="s">
        <v>81</v>
      </c>
      <c r="G10208">
        <v>67</v>
      </c>
      <c r="H10208" t="s">
        <v>66</v>
      </c>
      <c r="I10208">
        <v>2014</v>
      </c>
      <c r="J10208" t="s">
        <v>92</v>
      </c>
      <c r="K10208" t="s">
        <v>81</v>
      </c>
      <c r="M10208" s="10" t="str">
        <f>Data[[#This Row],[schedule]]&amp;" | "&amp;Data[[#This Row],[section]]</f>
        <v>SCHEDULE 18: REPORT ON THE FORECAST TOTAL REVENUE REQUIREMENTS | 18b(ii): Forecast Works Under Construction</v>
      </c>
      <c r="N10208" s="10" t="str">
        <f t="shared" si="162"/>
        <v>SCHEDULE 18: REPORT ON THE FORECAST TOTAL REVENUE REQUIREMENTS | 18b(ii): Forecast Works Under Construction | Works under construction—previous year</v>
      </c>
    </row>
    <row r="10209" spans="1:14" hidden="1">
      <c r="A10209" t="s">
        <v>2</v>
      </c>
      <c r="B10209">
        <v>2012</v>
      </c>
      <c r="C10209" t="s">
        <v>7</v>
      </c>
      <c r="D10209" t="s">
        <v>13</v>
      </c>
      <c r="E10209" t="s">
        <v>81</v>
      </c>
      <c r="F10209" t="s">
        <v>81</v>
      </c>
      <c r="G10209">
        <v>67</v>
      </c>
      <c r="H10209" t="s">
        <v>66</v>
      </c>
      <c r="I10209">
        <v>2015</v>
      </c>
      <c r="J10209" t="s">
        <v>92</v>
      </c>
      <c r="K10209" t="s">
        <v>81</v>
      </c>
      <c r="M10209" s="10" t="str">
        <f>Data[[#This Row],[schedule]]&amp;" | "&amp;Data[[#This Row],[section]]</f>
        <v>SCHEDULE 18: REPORT ON THE FORECAST TOTAL REVENUE REQUIREMENTS | 18b(ii): Forecast Works Under Construction</v>
      </c>
      <c r="N10209" s="10" t="str">
        <f t="shared" si="162"/>
        <v>SCHEDULE 18: REPORT ON THE FORECAST TOTAL REVENUE REQUIREMENTS | 18b(ii): Forecast Works Under Construction | Works under construction—previous year</v>
      </c>
    </row>
    <row r="10210" spans="1:14" hidden="1">
      <c r="A10210" t="s">
        <v>2</v>
      </c>
      <c r="B10210">
        <v>2012</v>
      </c>
      <c r="C10210" t="s">
        <v>7</v>
      </c>
      <c r="D10210" t="s">
        <v>13</v>
      </c>
      <c r="E10210" t="s">
        <v>81</v>
      </c>
      <c r="F10210" t="s">
        <v>81</v>
      </c>
      <c r="G10210">
        <v>67</v>
      </c>
      <c r="H10210" t="s">
        <v>66</v>
      </c>
      <c r="I10210">
        <v>2016</v>
      </c>
      <c r="J10210" t="s">
        <v>92</v>
      </c>
      <c r="K10210" t="s">
        <v>81</v>
      </c>
      <c r="M10210" s="10" t="str">
        <f>Data[[#This Row],[schedule]]&amp;" | "&amp;Data[[#This Row],[section]]</f>
        <v>SCHEDULE 18: REPORT ON THE FORECAST TOTAL REVENUE REQUIREMENTS | 18b(ii): Forecast Works Under Construction</v>
      </c>
      <c r="N10210" s="10" t="str">
        <f t="shared" si="162"/>
        <v>SCHEDULE 18: REPORT ON THE FORECAST TOTAL REVENUE REQUIREMENTS | 18b(ii): Forecast Works Under Construction | Works under construction—previous year</v>
      </c>
    </row>
    <row r="10211" spans="1:14" hidden="1">
      <c r="A10211" t="s">
        <v>2</v>
      </c>
      <c r="B10211">
        <v>2012</v>
      </c>
      <c r="C10211" t="s">
        <v>7</v>
      </c>
      <c r="D10211" t="s">
        <v>13</v>
      </c>
      <c r="E10211" t="s">
        <v>81</v>
      </c>
      <c r="F10211" t="s">
        <v>81</v>
      </c>
      <c r="G10211">
        <v>67</v>
      </c>
      <c r="H10211" t="s">
        <v>66</v>
      </c>
      <c r="I10211">
        <v>2017</v>
      </c>
      <c r="J10211" t="s">
        <v>92</v>
      </c>
      <c r="K10211" t="s">
        <v>81</v>
      </c>
      <c r="M10211" s="10" t="str">
        <f>Data[[#This Row],[schedule]]&amp;" | "&amp;Data[[#This Row],[section]]</f>
        <v>SCHEDULE 18: REPORT ON THE FORECAST TOTAL REVENUE REQUIREMENTS | 18b(ii): Forecast Works Under Construction</v>
      </c>
      <c r="N10211" s="10" t="str">
        <f t="shared" si="162"/>
        <v>SCHEDULE 18: REPORT ON THE FORECAST TOTAL REVENUE REQUIREMENTS | 18b(ii): Forecast Works Under Construction | Works under construction—previous year</v>
      </c>
    </row>
    <row r="10212" spans="1:14" hidden="1">
      <c r="A10212" t="s">
        <v>2</v>
      </c>
      <c r="B10212">
        <v>2012</v>
      </c>
      <c r="C10212" t="s">
        <v>7</v>
      </c>
      <c r="D10212" t="s">
        <v>13</v>
      </c>
      <c r="E10212" t="s">
        <v>81</v>
      </c>
      <c r="F10212" t="s">
        <v>81</v>
      </c>
      <c r="G10212">
        <v>68</v>
      </c>
      <c r="H10212" t="s">
        <v>67</v>
      </c>
      <c r="I10212">
        <v>2012</v>
      </c>
      <c r="J10212" t="s">
        <v>92</v>
      </c>
      <c r="K10212" t="s">
        <v>4208</v>
      </c>
      <c r="L10212">
        <v>30273</v>
      </c>
      <c r="M10212" s="10" t="str">
        <f>Data[[#This Row],[schedule]]&amp;" | "&amp;Data[[#This Row],[section]]</f>
        <v>SCHEDULE 18: REPORT ON THE FORECAST TOTAL REVENUE REQUIREMENTS | 18b(ii): Forecast Works Under Construction</v>
      </c>
      <c r="N10212" s="10" t="str">
        <f t="shared" si="162"/>
        <v>SCHEDULE 18: REPORT ON THE FORECAST TOTAL REVENUE REQUIREMENTS | 18b(ii): Forecast Works Under Construction | Capital expenditure</v>
      </c>
    </row>
    <row r="10213" spans="1:14" hidden="1">
      <c r="A10213" t="s">
        <v>2</v>
      </c>
      <c r="B10213">
        <v>2012</v>
      </c>
      <c r="C10213" t="s">
        <v>7</v>
      </c>
      <c r="D10213" t="s">
        <v>13</v>
      </c>
      <c r="E10213" t="s">
        <v>81</v>
      </c>
      <c r="F10213" t="s">
        <v>81</v>
      </c>
      <c r="G10213">
        <v>68</v>
      </c>
      <c r="H10213" t="s">
        <v>67</v>
      </c>
      <c r="I10213">
        <v>2013</v>
      </c>
      <c r="J10213" t="s">
        <v>92</v>
      </c>
      <c r="K10213" t="s">
        <v>1662</v>
      </c>
      <c r="L10213">
        <v>33557</v>
      </c>
      <c r="M10213" s="10" t="str">
        <f>Data[[#This Row],[schedule]]&amp;" | "&amp;Data[[#This Row],[section]]</f>
        <v>SCHEDULE 18: REPORT ON THE FORECAST TOTAL REVENUE REQUIREMENTS | 18b(ii): Forecast Works Under Construction</v>
      </c>
      <c r="N10213" s="10" t="str">
        <f t="shared" si="162"/>
        <v>SCHEDULE 18: REPORT ON THE FORECAST TOTAL REVENUE REQUIREMENTS | 18b(ii): Forecast Works Under Construction | Capital expenditure</v>
      </c>
    </row>
    <row r="10214" spans="1:14" hidden="1">
      <c r="A10214" t="s">
        <v>2</v>
      </c>
      <c r="B10214">
        <v>2012</v>
      </c>
      <c r="C10214" t="s">
        <v>7</v>
      </c>
      <c r="D10214" t="s">
        <v>13</v>
      </c>
      <c r="E10214" t="s">
        <v>81</v>
      </c>
      <c r="F10214" t="s">
        <v>81</v>
      </c>
      <c r="G10214">
        <v>68</v>
      </c>
      <c r="H10214" t="s">
        <v>67</v>
      </c>
      <c r="I10214">
        <v>2014</v>
      </c>
      <c r="J10214" t="s">
        <v>92</v>
      </c>
      <c r="K10214" t="s">
        <v>4209</v>
      </c>
      <c r="L10214">
        <v>12136.857548550101</v>
      </c>
      <c r="M10214" s="10" t="str">
        <f>Data[[#This Row],[schedule]]&amp;" | "&amp;Data[[#This Row],[section]]</f>
        <v>SCHEDULE 18: REPORT ON THE FORECAST TOTAL REVENUE REQUIREMENTS | 18b(ii): Forecast Works Under Construction</v>
      </c>
      <c r="N10214" s="10" t="str">
        <f t="shared" si="162"/>
        <v>SCHEDULE 18: REPORT ON THE FORECAST TOTAL REVENUE REQUIREMENTS | 18b(ii): Forecast Works Under Construction | Capital expenditure</v>
      </c>
    </row>
    <row r="10215" spans="1:14" hidden="1">
      <c r="A10215" t="s">
        <v>2</v>
      </c>
      <c r="B10215">
        <v>2012</v>
      </c>
      <c r="C10215" t="s">
        <v>7</v>
      </c>
      <c r="D10215" t="s">
        <v>13</v>
      </c>
      <c r="E10215" t="s">
        <v>81</v>
      </c>
      <c r="F10215" t="s">
        <v>81</v>
      </c>
      <c r="G10215">
        <v>68</v>
      </c>
      <c r="H10215" t="s">
        <v>67</v>
      </c>
      <c r="I10215">
        <v>2015</v>
      </c>
      <c r="J10215" t="s">
        <v>92</v>
      </c>
      <c r="K10215" t="s">
        <v>4210</v>
      </c>
      <c r="L10215">
        <v>7366.352864030453</v>
      </c>
      <c r="M10215" s="10" t="str">
        <f>Data[[#This Row],[schedule]]&amp;" | "&amp;Data[[#This Row],[section]]</f>
        <v>SCHEDULE 18: REPORT ON THE FORECAST TOTAL REVENUE REQUIREMENTS | 18b(ii): Forecast Works Under Construction</v>
      </c>
      <c r="N10215" s="10" t="str">
        <f t="shared" si="162"/>
        <v>SCHEDULE 18: REPORT ON THE FORECAST TOTAL REVENUE REQUIREMENTS | 18b(ii): Forecast Works Under Construction | Capital expenditure</v>
      </c>
    </row>
    <row r="10216" spans="1:14" hidden="1">
      <c r="A10216" t="s">
        <v>2</v>
      </c>
      <c r="B10216">
        <v>2012</v>
      </c>
      <c r="C10216" t="s">
        <v>7</v>
      </c>
      <c r="D10216" t="s">
        <v>13</v>
      </c>
      <c r="E10216" t="s">
        <v>81</v>
      </c>
      <c r="F10216" t="s">
        <v>81</v>
      </c>
      <c r="G10216">
        <v>68</v>
      </c>
      <c r="H10216" t="s">
        <v>67</v>
      </c>
      <c r="I10216">
        <v>2016</v>
      </c>
      <c r="J10216" t="s">
        <v>92</v>
      </c>
      <c r="K10216" t="s">
        <v>4211</v>
      </c>
      <c r="L10216">
        <v>13330.8544074479</v>
      </c>
      <c r="M10216" s="10" t="str">
        <f>Data[[#This Row],[schedule]]&amp;" | "&amp;Data[[#This Row],[section]]</f>
        <v>SCHEDULE 18: REPORT ON THE FORECAST TOTAL REVENUE REQUIREMENTS | 18b(ii): Forecast Works Under Construction</v>
      </c>
      <c r="N10216" s="10" t="str">
        <f t="shared" si="162"/>
        <v>SCHEDULE 18: REPORT ON THE FORECAST TOTAL REVENUE REQUIREMENTS | 18b(ii): Forecast Works Under Construction | Capital expenditure</v>
      </c>
    </row>
    <row r="10217" spans="1:14" hidden="1">
      <c r="A10217" t="s">
        <v>2</v>
      </c>
      <c r="B10217">
        <v>2012</v>
      </c>
      <c r="C10217" t="s">
        <v>7</v>
      </c>
      <c r="D10217" t="s">
        <v>13</v>
      </c>
      <c r="E10217" t="s">
        <v>81</v>
      </c>
      <c r="F10217" t="s">
        <v>81</v>
      </c>
      <c r="G10217">
        <v>68</v>
      </c>
      <c r="H10217" t="s">
        <v>67</v>
      </c>
      <c r="I10217">
        <v>2017</v>
      </c>
      <c r="J10217" t="s">
        <v>92</v>
      </c>
      <c r="K10217" t="s">
        <v>4212</v>
      </c>
      <c r="L10217">
        <v>9082.7629826317752</v>
      </c>
      <c r="M10217" s="10" t="str">
        <f>Data[[#This Row],[schedule]]&amp;" | "&amp;Data[[#This Row],[section]]</f>
        <v>SCHEDULE 18: REPORT ON THE FORECAST TOTAL REVENUE REQUIREMENTS | 18b(ii): Forecast Works Under Construction</v>
      </c>
      <c r="N10217" s="10" t="str">
        <f t="shared" si="162"/>
        <v>SCHEDULE 18: REPORT ON THE FORECAST TOTAL REVENUE REQUIREMENTS | 18b(ii): Forecast Works Under Construction | Capital expenditure</v>
      </c>
    </row>
    <row r="10218" spans="1:14" hidden="1">
      <c r="A10218" t="s">
        <v>2</v>
      </c>
      <c r="B10218">
        <v>2012</v>
      </c>
      <c r="C10218" t="s">
        <v>7</v>
      </c>
      <c r="D10218" t="s">
        <v>13</v>
      </c>
      <c r="E10218" t="s">
        <v>81</v>
      </c>
      <c r="F10218" t="s">
        <v>81</v>
      </c>
      <c r="G10218">
        <v>69</v>
      </c>
      <c r="H10218" t="s">
        <v>62</v>
      </c>
      <c r="I10218">
        <v>2012</v>
      </c>
      <c r="J10218" t="s">
        <v>92</v>
      </c>
      <c r="K10218" t="s">
        <v>4203</v>
      </c>
      <c r="L10218">
        <v>30567</v>
      </c>
      <c r="M10218" s="10" t="str">
        <f>Data[[#This Row],[schedule]]&amp;" | "&amp;Data[[#This Row],[section]]</f>
        <v>SCHEDULE 18: REPORT ON THE FORECAST TOTAL REVENUE REQUIREMENTS | 18b(ii): Forecast Works Under Construction</v>
      </c>
      <c r="N10218" s="10" t="str">
        <f t="shared" si="162"/>
        <v>SCHEDULE 18: REPORT ON THE FORECAST TOTAL REVENUE REQUIREMENTS | 18b(ii): Forecast Works Under Construction | Assets commissioned</v>
      </c>
    </row>
    <row r="10219" spans="1:14" hidden="1">
      <c r="A10219" t="s">
        <v>2</v>
      </c>
      <c r="B10219">
        <v>2012</v>
      </c>
      <c r="C10219" t="s">
        <v>7</v>
      </c>
      <c r="D10219" t="s">
        <v>13</v>
      </c>
      <c r="E10219" t="s">
        <v>81</v>
      </c>
      <c r="F10219" t="s">
        <v>81</v>
      </c>
      <c r="G10219">
        <v>69</v>
      </c>
      <c r="H10219" t="s">
        <v>62</v>
      </c>
      <c r="I10219">
        <v>2013</v>
      </c>
      <c r="J10219" t="s">
        <v>92</v>
      </c>
      <c r="K10219" t="s">
        <v>1662</v>
      </c>
      <c r="L10219">
        <v>33557</v>
      </c>
      <c r="M10219" s="10" t="str">
        <f>Data[[#This Row],[schedule]]&amp;" | "&amp;Data[[#This Row],[section]]</f>
        <v>SCHEDULE 18: REPORT ON THE FORECAST TOTAL REVENUE REQUIREMENTS | 18b(ii): Forecast Works Under Construction</v>
      </c>
      <c r="N10219" s="10" t="str">
        <f t="shared" si="162"/>
        <v>SCHEDULE 18: REPORT ON THE FORECAST TOTAL REVENUE REQUIREMENTS | 18b(ii): Forecast Works Under Construction | Assets commissioned</v>
      </c>
    </row>
    <row r="10220" spans="1:14" hidden="1">
      <c r="A10220" t="s">
        <v>2</v>
      </c>
      <c r="B10220">
        <v>2012</v>
      </c>
      <c r="C10220" t="s">
        <v>7</v>
      </c>
      <c r="D10220" t="s">
        <v>13</v>
      </c>
      <c r="E10220" t="s">
        <v>81</v>
      </c>
      <c r="F10220" t="s">
        <v>81</v>
      </c>
      <c r="G10220">
        <v>69</v>
      </c>
      <c r="H10220" t="s">
        <v>62</v>
      </c>
      <c r="I10220">
        <v>2014</v>
      </c>
      <c r="J10220" t="s">
        <v>92</v>
      </c>
      <c r="K10220" t="s">
        <v>4209</v>
      </c>
      <c r="L10220">
        <v>12136.857548550101</v>
      </c>
      <c r="M10220" s="10" t="str">
        <f>Data[[#This Row],[schedule]]&amp;" | "&amp;Data[[#This Row],[section]]</f>
        <v>SCHEDULE 18: REPORT ON THE FORECAST TOTAL REVENUE REQUIREMENTS | 18b(ii): Forecast Works Under Construction</v>
      </c>
      <c r="N10220" s="10" t="str">
        <f t="shared" si="162"/>
        <v>SCHEDULE 18: REPORT ON THE FORECAST TOTAL REVENUE REQUIREMENTS | 18b(ii): Forecast Works Under Construction | Assets commissioned</v>
      </c>
    </row>
    <row r="10221" spans="1:14" hidden="1">
      <c r="A10221" t="s">
        <v>2</v>
      </c>
      <c r="B10221">
        <v>2012</v>
      </c>
      <c r="C10221" t="s">
        <v>7</v>
      </c>
      <c r="D10221" t="s">
        <v>13</v>
      </c>
      <c r="E10221" t="s">
        <v>81</v>
      </c>
      <c r="F10221" t="s">
        <v>81</v>
      </c>
      <c r="G10221">
        <v>69</v>
      </c>
      <c r="H10221" t="s">
        <v>62</v>
      </c>
      <c r="I10221">
        <v>2015</v>
      </c>
      <c r="J10221" t="s">
        <v>92</v>
      </c>
      <c r="K10221" t="s">
        <v>4210</v>
      </c>
      <c r="L10221">
        <v>7366.352864030453</v>
      </c>
      <c r="M10221" s="10" t="str">
        <f>Data[[#This Row],[schedule]]&amp;" | "&amp;Data[[#This Row],[section]]</f>
        <v>SCHEDULE 18: REPORT ON THE FORECAST TOTAL REVENUE REQUIREMENTS | 18b(ii): Forecast Works Under Construction</v>
      </c>
      <c r="N10221" s="10" t="str">
        <f t="shared" si="162"/>
        <v>SCHEDULE 18: REPORT ON THE FORECAST TOTAL REVENUE REQUIREMENTS | 18b(ii): Forecast Works Under Construction | Assets commissioned</v>
      </c>
    </row>
    <row r="10222" spans="1:14" hidden="1">
      <c r="A10222" t="s">
        <v>2</v>
      </c>
      <c r="B10222">
        <v>2012</v>
      </c>
      <c r="C10222" t="s">
        <v>7</v>
      </c>
      <c r="D10222" t="s">
        <v>13</v>
      </c>
      <c r="E10222" t="s">
        <v>81</v>
      </c>
      <c r="F10222" t="s">
        <v>81</v>
      </c>
      <c r="G10222">
        <v>69</v>
      </c>
      <c r="H10222" t="s">
        <v>62</v>
      </c>
      <c r="I10222">
        <v>2016</v>
      </c>
      <c r="J10222" t="s">
        <v>92</v>
      </c>
      <c r="K10222" t="s">
        <v>4211</v>
      </c>
      <c r="L10222">
        <v>13330.8544074479</v>
      </c>
      <c r="M10222" s="10" t="str">
        <f>Data[[#This Row],[schedule]]&amp;" | "&amp;Data[[#This Row],[section]]</f>
        <v>SCHEDULE 18: REPORT ON THE FORECAST TOTAL REVENUE REQUIREMENTS | 18b(ii): Forecast Works Under Construction</v>
      </c>
      <c r="N10222" s="10" t="str">
        <f t="shared" si="162"/>
        <v>SCHEDULE 18: REPORT ON THE FORECAST TOTAL REVENUE REQUIREMENTS | 18b(ii): Forecast Works Under Construction | Assets commissioned</v>
      </c>
    </row>
    <row r="10223" spans="1:14" hidden="1">
      <c r="A10223" t="s">
        <v>2</v>
      </c>
      <c r="B10223">
        <v>2012</v>
      </c>
      <c r="C10223" t="s">
        <v>7</v>
      </c>
      <c r="D10223" t="s">
        <v>13</v>
      </c>
      <c r="E10223" t="s">
        <v>81</v>
      </c>
      <c r="F10223" t="s">
        <v>81</v>
      </c>
      <c r="G10223">
        <v>69</v>
      </c>
      <c r="H10223" t="s">
        <v>62</v>
      </c>
      <c r="I10223">
        <v>2017</v>
      </c>
      <c r="J10223" t="s">
        <v>92</v>
      </c>
      <c r="K10223" t="s">
        <v>4212</v>
      </c>
      <c r="L10223">
        <v>9082.7629826317752</v>
      </c>
      <c r="M10223" s="10" t="str">
        <f>Data[[#This Row],[schedule]]&amp;" | "&amp;Data[[#This Row],[section]]</f>
        <v>SCHEDULE 18: REPORT ON THE FORECAST TOTAL REVENUE REQUIREMENTS | 18b(ii): Forecast Works Under Construction</v>
      </c>
      <c r="N10223" s="10" t="str">
        <f t="shared" si="162"/>
        <v>SCHEDULE 18: REPORT ON THE FORECAST TOTAL REVENUE REQUIREMENTS | 18b(ii): Forecast Works Under Construction | Assets commissioned</v>
      </c>
    </row>
    <row r="10224" spans="1:14" hidden="1">
      <c r="A10224" t="s">
        <v>2</v>
      </c>
      <c r="B10224">
        <v>2012</v>
      </c>
      <c r="C10224" t="s">
        <v>7</v>
      </c>
      <c r="D10224" t="s">
        <v>13</v>
      </c>
      <c r="E10224" t="s">
        <v>81</v>
      </c>
      <c r="F10224" t="s">
        <v>81</v>
      </c>
      <c r="G10224">
        <v>70</v>
      </c>
      <c r="H10224" t="s">
        <v>68</v>
      </c>
      <c r="I10224">
        <v>2012</v>
      </c>
      <c r="J10224" t="s">
        <v>92</v>
      </c>
      <c r="K10224" t="s">
        <v>4213</v>
      </c>
      <c r="L10224">
        <v>35627</v>
      </c>
      <c r="M10224" s="10" t="str">
        <f>Data[[#This Row],[schedule]]&amp;" | "&amp;Data[[#This Row],[section]]</f>
        <v>SCHEDULE 18: REPORT ON THE FORECAST TOTAL REVENUE REQUIREMENTS | 18b(ii): Forecast Works Under Construction</v>
      </c>
      <c r="N10224" s="10" t="str">
        <f t="shared" si="162"/>
        <v>SCHEDULE 18: REPORT ON THE FORECAST TOTAL REVENUE REQUIREMENTS | 18b(ii): Forecast Works Under Construction | Works under construction</v>
      </c>
    </row>
    <row r="10225" spans="1:14" hidden="1">
      <c r="A10225" t="s">
        <v>2</v>
      </c>
      <c r="B10225">
        <v>2012</v>
      </c>
      <c r="C10225" t="s">
        <v>7</v>
      </c>
      <c r="D10225" t="s">
        <v>13</v>
      </c>
      <c r="E10225" t="s">
        <v>81</v>
      </c>
      <c r="F10225" t="s">
        <v>81</v>
      </c>
      <c r="G10225">
        <v>70</v>
      </c>
      <c r="H10225" t="s">
        <v>68</v>
      </c>
      <c r="I10225">
        <v>2013</v>
      </c>
      <c r="J10225" t="s">
        <v>92</v>
      </c>
      <c r="K10225" t="s">
        <v>458</v>
      </c>
      <c r="L10225">
        <v>0</v>
      </c>
      <c r="M10225" s="10" t="str">
        <f>Data[[#This Row],[schedule]]&amp;" | "&amp;Data[[#This Row],[section]]</f>
        <v>SCHEDULE 18: REPORT ON THE FORECAST TOTAL REVENUE REQUIREMENTS | 18b(ii): Forecast Works Under Construction</v>
      </c>
      <c r="N10225" s="10" t="str">
        <f t="shared" si="162"/>
        <v>SCHEDULE 18: REPORT ON THE FORECAST TOTAL REVENUE REQUIREMENTS | 18b(ii): Forecast Works Under Construction | Works under construction</v>
      </c>
    </row>
    <row r="10226" spans="1:14" hidden="1">
      <c r="A10226" t="s">
        <v>2</v>
      </c>
      <c r="B10226">
        <v>2012</v>
      </c>
      <c r="C10226" t="s">
        <v>7</v>
      </c>
      <c r="D10226" t="s">
        <v>13</v>
      </c>
      <c r="E10226" t="s">
        <v>81</v>
      </c>
      <c r="F10226" t="s">
        <v>81</v>
      </c>
      <c r="G10226">
        <v>70</v>
      </c>
      <c r="H10226" t="s">
        <v>68</v>
      </c>
      <c r="I10226">
        <v>2014</v>
      </c>
      <c r="J10226" t="s">
        <v>92</v>
      </c>
      <c r="K10226" t="s">
        <v>458</v>
      </c>
      <c r="L10226">
        <v>0</v>
      </c>
      <c r="M10226" s="10" t="str">
        <f>Data[[#This Row],[schedule]]&amp;" | "&amp;Data[[#This Row],[section]]</f>
        <v>SCHEDULE 18: REPORT ON THE FORECAST TOTAL REVENUE REQUIREMENTS | 18b(ii): Forecast Works Under Construction</v>
      </c>
      <c r="N10226" s="10" t="str">
        <f t="shared" si="162"/>
        <v>SCHEDULE 18: REPORT ON THE FORECAST TOTAL REVENUE REQUIREMENTS | 18b(ii): Forecast Works Under Construction | Works under construction</v>
      </c>
    </row>
    <row r="10227" spans="1:14" hidden="1">
      <c r="A10227" t="s">
        <v>2</v>
      </c>
      <c r="B10227">
        <v>2012</v>
      </c>
      <c r="C10227" t="s">
        <v>7</v>
      </c>
      <c r="D10227" t="s">
        <v>13</v>
      </c>
      <c r="E10227" t="s">
        <v>81</v>
      </c>
      <c r="F10227" t="s">
        <v>81</v>
      </c>
      <c r="G10227">
        <v>70</v>
      </c>
      <c r="H10227" t="s">
        <v>68</v>
      </c>
      <c r="I10227">
        <v>2015</v>
      </c>
      <c r="J10227" t="s">
        <v>92</v>
      </c>
      <c r="K10227" t="s">
        <v>458</v>
      </c>
      <c r="L10227">
        <v>0</v>
      </c>
      <c r="M10227" s="10" t="str">
        <f>Data[[#This Row],[schedule]]&amp;" | "&amp;Data[[#This Row],[section]]</f>
        <v>SCHEDULE 18: REPORT ON THE FORECAST TOTAL REVENUE REQUIREMENTS | 18b(ii): Forecast Works Under Construction</v>
      </c>
      <c r="N10227" s="10" t="str">
        <f t="shared" si="162"/>
        <v>SCHEDULE 18: REPORT ON THE FORECAST TOTAL REVENUE REQUIREMENTS | 18b(ii): Forecast Works Under Construction | Works under construction</v>
      </c>
    </row>
    <row r="10228" spans="1:14" hidden="1">
      <c r="A10228" t="s">
        <v>2</v>
      </c>
      <c r="B10228">
        <v>2012</v>
      </c>
      <c r="C10228" t="s">
        <v>7</v>
      </c>
      <c r="D10228" t="s">
        <v>13</v>
      </c>
      <c r="E10228" t="s">
        <v>81</v>
      </c>
      <c r="F10228" t="s">
        <v>81</v>
      </c>
      <c r="G10228">
        <v>70</v>
      </c>
      <c r="H10228" t="s">
        <v>68</v>
      </c>
      <c r="I10228">
        <v>2016</v>
      </c>
      <c r="J10228" t="s">
        <v>92</v>
      </c>
      <c r="K10228" t="s">
        <v>458</v>
      </c>
      <c r="L10228">
        <v>0</v>
      </c>
      <c r="M10228" s="10" t="str">
        <f>Data[[#This Row],[schedule]]&amp;" | "&amp;Data[[#This Row],[section]]</f>
        <v>SCHEDULE 18: REPORT ON THE FORECAST TOTAL REVENUE REQUIREMENTS | 18b(ii): Forecast Works Under Construction</v>
      </c>
      <c r="N10228" s="10" t="str">
        <f t="shared" si="162"/>
        <v>SCHEDULE 18: REPORT ON THE FORECAST TOTAL REVENUE REQUIREMENTS | 18b(ii): Forecast Works Under Construction | Works under construction</v>
      </c>
    </row>
    <row r="10229" spans="1:14" hidden="1">
      <c r="A10229" t="s">
        <v>2</v>
      </c>
      <c r="B10229">
        <v>2012</v>
      </c>
      <c r="C10229" t="s">
        <v>7</v>
      </c>
      <c r="D10229" t="s">
        <v>13</v>
      </c>
      <c r="E10229" t="s">
        <v>81</v>
      </c>
      <c r="F10229" t="s">
        <v>81</v>
      </c>
      <c r="G10229">
        <v>70</v>
      </c>
      <c r="H10229" t="s">
        <v>68</v>
      </c>
      <c r="I10229">
        <v>2017</v>
      </c>
      <c r="J10229" t="s">
        <v>92</v>
      </c>
      <c r="K10229" t="s">
        <v>458</v>
      </c>
      <c r="L10229">
        <v>0</v>
      </c>
      <c r="M10229" s="10" t="str">
        <f>Data[[#This Row],[schedule]]&amp;" | "&amp;Data[[#This Row],[section]]</f>
        <v>SCHEDULE 18: REPORT ON THE FORECAST TOTAL REVENUE REQUIREMENTS | 18b(ii): Forecast Works Under Construction</v>
      </c>
      <c r="N10229" s="10" t="str">
        <f t="shared" si="162"/>
        <v>SCHEDULE 18: REPORT ON THE FORECAST TOTAL REVENUE REQUIREMENTS | 18b(ii): Forecast Works Under Construction | Works under construction</v>
      </c>
    </row>
    <row r="10230" spans="1:14" hidden="1">
      <c r="A10230" t="s">
        <v>2</v>
      </c>
      <c r="B10230">
        <v>2012</v>
      </c>
      <c r="C10230" t="s">
        <v>7</v>
      </c>
      <c r="D10230" t="s">
        <v>14</v>
      </c>
      <c r="E10230" t="s">
        <v>81</v>
      </c>
      <c r="F10230" t="s">
        <v>81</v>
      </c>
      <c r="G10230">
        <v>83</v>
      </c>
      <c r="H10230" t="s">
        <v>69</v>
      </c>
      <c r="I10230">
        <v>2013</v>
      </c>
      <c r="J10230" t="s">
        <v>92</v>
      </c>
      <c r="K10230" t="s">
        <v>81</v>
      </c>
      <c r="M10230" s="10" t="str">
        <f>Data[[#This Row],[schedule]]&amp;" | "&amp;Data[[#This Row],[section]]</f>
        <v>SCHEDULE 18: REPORT ON THE FORECAST TOTAL REVENUE REQUIREMENTS | 18b(iii): Forecast Capital Expenditure</v>
      </c>
      <c r="N10230" s="10" t="str">
        <f t="shared" si="162"/>
        <v>SCHEDULE 18: REPORT ON THE FORECAST TOTAL REVENUE REQUIREMENTS | 18b(iii): Forecast Capital Expenditure | Capacity growth</v>
      </c>
    </row>
    <row r="10231" spans="1:14" hidden="1">
      <c r="A10231" t="s">
        <v>2</v>
      </c>
      <c r="B10231">
        <v>2012</v>
      </c>
      <c r="C10231" t="s">
        <v>7</v>
      </c>
      <c r="D10231" t="s">
        <v>14</v>
      </c>
      <c r="E10231" t="s">
        <v>81</v>
      </c>
      <c r="F10231" t="s">
        <v>81</v>
      </c>
      <c r="G10231">
        <v>83</v>
      </c>
      <c r="H10231" t="s">
        <v>69</v>
      </c>
      <c r="I10231">
        <v>2014</v>
      </c>
      <c r="J10231" t="s">
        <v>92</v>
      </c>
      <c r="K10231" t="s">
        <v>81</v>
      </c>
      <c r="M10231" s="10" t="str">
        <f>Data[[#This Row],[schedule]]&amp;" | "&amp;Data[[#This Row],[section]]</f>
        <v>SCHEDULE 18: REPORT ON THE FORECAST TOTAL REVENUE REQUIREMENTS | 18b(iii): Forecast Capital Expenditure</v>
      </c>
      <c r="N10231" s="10" t="str">
        <f t="shared" si="162"/>
        <v>SCHEDULE 18: REPORT ON THE FORECAST TOTAL REVENUE REQUIREMENTS | 18b(iii): Forecast Capital Expenditure | Capacity growth</v>
      </c>
    </row>
    <row r="10232" spans="1:14" hidden="1">
      <c r="A10232" t="s">
        <v>2</v>
      </c>
      <c r="B10232">
        <v>2012</v>
      </c>
      <c r="C10232" t="s">
        <v>7</v>
      </c>
      <c r="D10232" t="s">
        <v>14</v>
      </c>
      <c r="E10232" t="s">
        <v>81</v>
      </c>
      <c r="F10232" t="s">
        <v>81</v>
      </c>
      <c r="G10232">
        <v>83</v>
      </c>
      <c r="H10232" t="s">
        <v>69</v>
      </c>
      <c r="I10232">
        <v>2015</v>
      </c>
      <c r="J10232" t="s">
        <v>92</v>
      </c>
      <c r="K10232" t="s">
        <v>81</v>
      </c>
      <c r="M10232" s="10" t="str">
        <f>Data[[#This Row],[schedule]]&amp;" | "&amp;Data[[#This Row],[section]]</f>
        <v>SCHEDULE 18: REPORT ON THE FORECAST TOTAL REVENUE REQUIREMENTS | 18b(iii): Forecast Capital Expenditure</v>
      </c>
      <c r="N10232" s="10" t="str">
        <f t="shared" si="162"/>
        <v>SCHEDULE 18: REPORT ON THE FORECAST TOTAL REVENUE REQUIREMENTS | 18b(iii): Forecast Capital Expenditure | Capacity growth</v>
      </c>
    </row>
    <row r="10233" spans="1:14" hidden="1">
      <c r="A10233" t="s">
        <v>2</v>
      </c>
      <c r="B10233">
        <v>2012</v>
      </c>
      <c r="C10233" t="s">
        <v>7</v>
      </c>
      <c r="D10233" t="s">
        <v>14</v>
      </c>
      <c r="E10233" t="s">
        <v>81</v>
      </c>
      <c r="F10233" t="s">
        <v>81</v>
      </c>
      <c r="G10233">
        <v>83</v>
      </c>
      <c r="H10233" t="s">
        <v>69</v>
      </c>
      <c r="I10233">
        <v>2016</v>
      </c>
      <c r="J10233" t="s">
        <v>92</v>
      </c>
      <c r="K10233" t="s">
        <v>1684</v>
      </c>
      <c r="L10233">
        <v>5916</v>
      </c>
      <c r="M10233" s="10" t="str">
        <f>Data[[#This Row],[schedule]]&amp;" | "&amp;Data[[#This Row],[section]]</f>
        <v>SCHEDULE 18: REPORT ON THE FORECAST TOTAL REVENUE REQUIREMENTS | 18b(iii): Forecast Capital Expenditure</v>
      </c>
      <c r="N10233" s="10" t="str">
        <f t="shared" si="162"/>
        <v>SCHEDULE 18: REPORT ON THE FORECAST TOTAL REVENUE REQUIREMENTS | 18b(iii): Forecast Capital Expenditure | Capacity growth</v>
      </c>
    </row>
    <row r="10234" spans="1:14" hidden="1">
      <c r="A10234" t="s">
        <v>2</v>
      </c>
      <c r="B10234">
        <v>2012</v>
      </c>
      <c r="C10234" t="s">
        <v>7</v>
      </c>
      <c r="D10234" t="s">
        <v>14</v>
      </c>
      <c r="E10234" t="s">
        <v>81</v>
      </c>
      <c r="F10234" t="s">
        <v>81</v>
      </c>
      <c r="G10234">
        <v>83</v>
      </c>
      <c r="H10234" t="s">
        <v>69</v>
      </c>
      <c r="I10234">
        <v>2017</v>
      </c>
      <c r="J10234" t="s">
        <v>92</v>
      </c>
      <c r="K10234" t="s">
        <v>81</v>
      </c>
      <c r="M10234" s="10" t="str">
        <f>Data[[#This Row],[schedule]]&amp;" | "&amp;Data[[#This Row],[section]]</f>
        <v>SCHEDULE 18: REPORT ON THE FORECAST TOTAL REVENUE REQUIREMENTS | 18b(iii): Forecast Capital Expenditure</v>
      </c>
      <c r="N10234" s="10" t="str">
        <f t="shared" si="162"/>
        <v>SCHEDULE 18: REPORT ON THE FORECAST TOTAL REVENUE REQUIREMENTS | 18b(iii): Forecast Capital Expenditure | Capacity growth</v>
      </c>
    </row>
    <row r="10235" spans="1:14" hidden="1">
      <c r="A10235" t="s">
        <v>2</v>
      </c>
      <c r="B10235">
        <v>2012</v>
      </c>
      <c r="C10235" t="s">
        <v>7</v>
      </c>
      <c r="D10235" t="s">
        <v>14</v>
      </c>
      <c r="E10235" t="s">
        <v>81</v>
      </c>
      <c r="F10235" t="s">
        <v>81</v>
      </c>
      <c r="G10235">
        <v>83</v>
      </c>
      <c r="H10235" t="s">
        <v>69</v>
      </c>
      <c r="I10235">
        <v>2018</v>
      </c>
      <c r="J10235" t="s">
        <v>92</v>
      </c>
      <c r="K10235" t="s">
        <v>81</v>
      </c>
      <c r="M10235" s="10" t="str">
        <f>Data[[#This Row],[schedule]]&amp;" | "&amp;Data[[#This Row],[section]]</f>
        <v>SCHEDULE 18: REPORT ON THE FORECAST TOTAL REVENUE REQUIREMENTS | 18b(iii): Forecast Capital Expenditure</v>
      </c>
      <c r="N10235" s="10" t="str">
        <f t="shared" si="162"/>
        <v>SCHEDULE 18: REPORT ON THE FORECAST TOTAL REVENUE REQUIREMENTS | 18b(iii): Forecast Capital Expenditure | Capacity growth</v>
      </c>
    </row>
    <row r="10236" spans="1:14" hidden="1">
      <c r="A10236" t="s">
        <v>2</v>
      </c>
      <c r="B10236">
        <v>2012</v>
      </c>
      <c r="C10236" t="s">
        <v>7</v>
      </c>
      <c r="D10236" t="s">
        <v>14</v>
      </c>
      <c r="E10236" t="s">
        <v>81</v>
      </c>
      <c r="F10236" t="s">
        <v>81</v>
      </c>
      <c r="G10236">
        <v>83</v>
      </c>
      <c r="H10236" t="s">
        <v>69</v>
      </c>
      <c r="I10236">
        <v>2019</v>
      </c>
      <c r="J10236" t="s">
        <v>92</v>
      </c>
      <c r="K10236" t="s">
        <v>81</v>
      </c>
      <c r="M10236" s="10" t="str">
        <f>Data[[#This Row],[schedule]]&amp;" | "&amp;Data[[#This Row],[section]]</f>
        <v>SCHEDULE 18: REPORT ON THE FORECAST TOTAL REVENUE REQUIREMENTS | 18b(iii): Forecast Capital Expenditure</v>
      </c>
      <c r="N10236" s="10" t="str">
        <f t="shared" si="162"/>
        <v>SCHEDULE 18: REPORT ON THE FORECAST TOTAL REVENUE REQUIREMENTS | 18b(iii): Forecast Capital Expenditure | Capacity growth</v>
      </c>
    </row>
    <row r="10237" spans="1:14" hidden="1">
      <c r="A10237" t="s">
        <v>2</v>
      </c>
      <c r="B10237">
        <v>2012</v>
      </c>
      <c r="C10237" t="s">
        <v>7</v>
      </c>
      <c r="D10237" t="s">
        <v>14</v>
      </c>
      <c r="E10237" t="s">
        <v>81</v>
      </c>
      <c r="F10237" t="s">
        <v>81</v>
      </c>
      <c r="G10237">
        <v>83</v>
      </c>
      <c r="H10237" t="s">
        <v>69</v>
      </c>
      <c r="I10237">
        <v>2020</v>
      </c>
      <c r="J10237" t="s">
        <v>92</v>
      </c>
      <c r="K10237" t="s">
        <v>81</v>
      </c>
      <c r="M10237" s="10" t="str">
        <f>Data[[#This Row],[schedule]]&amp;" | "&amp;Data[[#This Row],[section]]</f>
        <v>SCHEDULE 18: REPORT ON THE FORECAST TOTAL REVENUE REQUIREMENTS | 18b(iii): Forecast Capital Expenditure</v>
      </c>
      <c r="N10237" s="10" t="str">
        <f t="shared" si="162"/>
        <v>SCHEDULE 18: REPORT ON THE FORECAST TOTAL REVENUE REQUIREMENTS | 18b(iii): Forecast Capital Expenditure | Capacity growth</v>
      </c>
    </row>
    <row r="10238" spans="1:14" hidden="1">
      <c r="A10238" t="s">
        <v>2</v>
      </c>
      <c r="B10238">
        <v>2012</v>
      </c>
      <c r="C10238" t="s">
        <v>7</v>
      </c>
      <c r="D10238" t="s">
        <v>14</v>
      </c>
      <c r="E10238" t="s">
        <v>81</v>
      </c>
      <c r="F10238" t="s">
        <v>81</v>
      </c>
      <c r="G10238">
        <v>83</v>
      </c>
      <c r="H10238" t="s">
        <v>69</v>
      </c>
      <c r="I10238">
        <v>2021</v>
      </c>
      <c r="J10238" t="s">
        <v>92</v>
      </c>
      <c r="K10238" t="s">
        <v>1684</v>
      </c>
      <c r="L10238">
        <v>5916</v>
      </c>
      <c r="M10238" s="10" t="str">
        <f>Data[[#This Row],[schedule]]&amp;" | "&amp;Data[[#This Row],[section]]</f>
        <v>SCHEDULE 18: REPORT ON THE FORECAST TOTAL REVENUE REQUIREMENTS | 18b(iii): Forecast Capital Expenditure</v>
      </c>
      <c r="N10238" s="10" t="str">
        <f t="shared" si="162"/>
        <v>SCHEDULE 18: REPORT ON THE FORECAST TOTAL REVENUE REQUIREMENTS | 18b(iii): Forecast Capital Expenditure | Capacity growth</v>
      </c>
    </row>
    <row r="10239" spans="1:14" hidden="1">
      <c r="A10239" t="s">
        <v>2</v>
      </c>
      <c r="B10239">
        <v>2012</v>
      </c>
      <c r="C10239" t="s">
        <v>7</v>
      </c>
      <c r="D10239" t="s">
        <v>14</v>
      </c>
      <c r="E10239" t="s">
        <v>81</v>
      </c>
      <c r="F10239" t="s">
        <v>81</v>
      </c>
      <c r="G10239">
        <v>83</v>
      </c>
      <c r="H10239" t="s">
        <v>69</v>
      </c>
      <c r="I10239">
        <v>2022</v>
      </c>
      <c r="J10239" t="s">
        <v>92</v>
      </c>
      <c r="K10239" t="s">
        <v>4214</v>
      </c>
      <c r="L10239">
        <v>10000</v>
      </c>
      <c r="M10239" s="10" t="str">
        <f>Data[[#This Row],[schedule]]&amp;" | "&amp;Data[[#This Row],[section]]</f>
        <v>SCHEDULE 18: REPORT ON THE FORECAST TOTAL REVENUE REQUIREMENTS | 18b(iii): Forecast Capital Expenditure</v>
      </c>
      <c r="N10239" s="10" t="str">
        <f t="shared" si="162"/>
        <v>SCHEDULE 18: REPORT ON THE FORECAST TOTAL REVENUE REQUIREMENTS | 18b(iii): Forecast Capital Expenditure | Capacity growth</v>
      </c>
    </row>
    <row r="10240" spans="1:14" hidden="1">
      <c r="A10240" t="s">
        <v>2</v>
      </c>
      <c r="B10240">
        <v>2012</v>
      </c>
      <c r="C10240" t="s">
        <v>7</v>
      </c>
      <c r="D10240" t="s">
        <v>14</v>
      </c>
      <c r="E10240" t="s">
        <v>81</v>
      </c>
      <c r="F10240" t="s">
        <v>81</v>
      </c>
      <c r="G10240">
        <v>84</v>
      </c>
      <c r="H10240" t="s">
        <v>70</v>
      </c>
      <c r="I10240">
        <v>2013</v>
      </c>
      <c r="J10240" t="s">
        <v>92</v>
      </c>
      <c r="K10240" t="s">
        <v>4215</v>
      </c>
      <c r="L10240">
        <v>33556.809338636049</v>
      </c>
      <c r="M10240" s="10" t="str">
        <f>Data[[#This Row],[schedule]]&amp;" | "&amp;Data[[#This Row],[section]]</f>
        <v>SCHEDULE 18: REPORT ON THE FORECAST TOTAL REVENUE REQUIREMENTS | 18b(iii): Forecast Capital Expenditure</v>
      </c>
      <c r="N10240" s="10" t="str">
        <f t="shared" si="162"/>
        <v>SCHEDULE 18: REPORT ON THE FORECAST TOTAL REVENUE REQUIREMENTS | 18b(iii): Forecast Capital Expenditure | Asset replacement and renewal</v>
      </c>
    </row>
    <row r="10241" spans="1:14" hidden="1">
      <c r="A10241" t="s">
        <v>2</v>
      </c>
      <c r="B10241">
        <v>2012</v>
      </c>
      <c r="C10241" t="s">
        <v>7</v>
      </c>
      <c r="D10241" t="s">
        <v>14</v>
      </c>
      <c r="E10241" t="s">
        <v>81</v>
      </c>
      <c r="F10241" t="s">
        <v>81</v>
      </c>
      <c r="G10241">
        <v>84</v>
      </c>
      <c r="H10241" t="s">
        <v>70</v>
      </c>
      <c r="I10241">
        <v>2014</v>
      </c>
      <c r="J10241" t="s">
        <v>92</v>
      </c>
      <c r="K10241" t="s">
        <v>4209</v>
      </c>
      <c r="L10241">
        <v>12136.857548550101</v>
      </c>
      <c r="M10241" s="10" t="str">
        <f>Data[[#This Row],[schedule]]&amp;" | "&amp;Data[[#This Row],[section]]</f>
        <v>SCHEDULE 18: REPORT ON THE FORECAST TOTAL REVENUE REQUIREMENTS | 18b(iii): Forecast Capital Expenditure</v>
      </c>
      <c r="N10241" s="10" t="str">
        <f t="shared" si="162"/>
        <v>SCHEDULE 18: REPORT ON THE FORECAST TOTAL REVENUE REQUIREMENTS | 18b(iii): Forecast Capital Expenditure | Asset replacement and renewal</v>
      </c>
    </row>
    <row r="10242" spans="1:14" hidden="1">
      <c r="A10242" t="s">
        <v>2</v>
      </c>
      <c r="B10242">
        <v>2012</v>
      </c>
      <c r="C10242" t="s">
        <v>7</v>
      </c>
      <c r="D10242" t="s">
        <v>14</v>
      </c>
      <c r="E10242" t="s">
        <v>81</v>
      </c>
      <c r="F10242" t="s">
        <v>81</v>
      </c>
      <c r="G10242">
        <v>84</v>
      </c>
      <c r="H10242" t="s">
        <v>70</v>
      </c>
      <c r="I10242">
        <v>2015</v>
      </c>
      <c r="J10242" t="s">
        <v>92</v>
      </c>
      <c r="K10242" t="s">
        <v>4210</v>
      </c>
      <c r="L10242">
        <v>7366.352864030453</v>
      </c>
      <c r="M10242" s="10" t="str">
        <f>Data[[#This Row],[schedule]]&amp;" | "&amp;Data[[#This Row],[section]]</f>
        <v>SCHEDULE 18: REPORT ON THE FORECAST TOTAL REVENUE REQUIREMENTS | 18b(iii): Forecast Capital Expenditure</v>
      </c>
      <c r="N10242" s="10" t="str">
        <f t="shared" si="162"/>
        <v>SCHEDULE 18: REPORT ON THE FORECAST TOTAL REVENUE REQUIREMENTS | 18b(iii): Forecast Capital Expenditure | Asset replacement and renewal</v>
      </c>
    </row>
    <row r="10243" spans="1:14" hidden="1">
      <c r="A10243" t="s">
        <v>2</v>
      </c>
      <c r="B10243">
        <v>2012</v>
      </c>
      <c r="C10243" t="s">
        <v>7</v>
      </c>
      <c r="D10243" t="s">
        <v>14</v>
      </c>
      <c r="E10243" t="s">
        <v>81</v>
      </c>
      <c r="F10243" t="s">
        <v>81</v>
      </c>
      <c r="G10243">
        <v>84</v>
      </c>
      <c r="H10243" t="s">
        <v>70</v>
      </c>
      <c r="I10243">
        <v>2016</v>
      </c>
      <c r="J10243" t="s">
        <v>92</v>
      </c>
      <c r="K10243" t="s">
        <v>4216</v>
      </c>
      <c r="L10243">
        <v>7414.8544074478996</v>
      </c>
      <c r="M10243" s="10" t="str">
        <f>Data[[#This Row],[schedule]]&amp;" | "&amp;Data[[#This Row],[section]]</f>
        <v>SCHEDULE 18: REPORT ON THE FORECAST TOTAL REVENUE REQUIREMENTS | 18b(iii): Forecast Capital Expenditure</v>
      </c>
      <c r="N10243" s="10" t="str">
        <f t="shared" si="162"/>
        <v>SCHEDULE 18: REPORT ON THE FORECAST TOTAL REVENUE REQUIREMENTS | 18b(iii): Forecast Capital Expenditure | Asset replacement and renewal</v>
      </c>
    </row>
    <row r="10244" spans="1:14" hidden="1">
      <c r="A10244" t="s">
        <v>2</v>
      </c>
      <c r="B10244">
        <v>2012</v>
      </c>
      <c r="C10244" t="s">
        <v>7</v>
      </c>
      <c r="D10244" t="s">
        <v>14</v>
      </c>
      <c r="E10244" t="s">
        <v>81</v>
      </c>
      <c r="F10244" t="s">
        <v>81</v>
      </c>
      <c r="G10244">
        <v>84</v>
      </c>
      <c r="H10244" t="s">
        <v>70</v>
      </c>
      <c r="I10244">
        <v>2017</v>
      </c>
      <c r="J10244" t="s">
        <v>92</v>
      </c>
      <c r="K10244" t="s">
        <v>4212</v>
      </c>
      <c r="L10244">
        <v>9082.7629826317752</v>
      </c>
      <c r="M10244" s="10" t="str">
        <f>Data[[#This Row],[schedule]]&amp;" | "&amp;Data[[#This Row],[section]]</f>
        <v>SCHEDULE 18: REPORT ON THE FORECAST TOTAL REVENUE REQUIREMENTS | 18b(iii): Forecast Capital Expenditure</v>
      </c>
      <c r="N10244" s="10" t="str">
        <f t="shared" si="162"/>
        <v>SCHEDULE 18: REPORT ON THE FORECAST TOTAL REVENUE REQUIREMENTS | 18b(iii): Forecast Capital Expenditure | Asset replacement and renewal</v>
      </c>
    </row>
    <row r="10245" spans="1:14" hidden="1">
      <c r="A10245" t="s">
        <v>2</v>
      </c>
      <c r="B10245">
        <v>2012</v>
      </c>
      <c r="C10245" t="s">
        <v>7</v>
      </c>
      <c r="D10245" t="s">
        <v>14</v>
      </c>
      <c r="E10245" t="s">
        <v>81</v>
      </c>
      <c r="F10245" t="s">
        <v>81</v>
      </c>
      <c r="G10245">
        <v>84</v>
      </c>
      <c r="H10245" t="s">
        <v>70</v>
      </c>
      <c r="I10245">
        <v>2018</v>
      </c>
      <c r="J10245" t="s">
        <v>92</v>
      </c>
      <c r="K10245" t="s">
        <v>4217</v>
      </c>
      <c r="L10245">
        <v>7064</v>
      </c>
      <c r="M10245" s="10" t="str">
        <f>Data[[#This Row],[schedule]]&amp;" | "&amp;Data[[#This Row],[section]]</f>
        <v>SCHEDULE 18: REPORT ON THE FORECAST TOTAL REVENUE REQUIREMENTS | 18b(iii): Forecast Capital Expenditure</v>
      </c>
      <c r="N10245" s="10" t="str">
        <f t="shared" si="162"/>
        <v>SCHEDULE 18: REPORT ON THE FORECAST TOTAL REVENUE REQUIREMENTS | 18b(iii): Forecast Capital Expenditure | Asset replacement and renewal</v>
      </c>
    </row>
    <row r="10246" spans="1:14" hidden="1">
      <c r="A10246" t="s">
        <v>2</v>
      </c>
      <c r="B10246">
        <v>2012</v>
      </c>
      <c r="C10246" t="s">
        <v>7</v>
      </c>
      <c r="D10246" t="s">
        <v>14</v>
      </c>
      <c r="E10246" t="s">
        <v>81</v>
      </c>
      <c r="F10246" t="s">
        <v>81</v>
      </c>
      <c r="G10246">
        <v>84</v>
      </c>
      <c r="H10246" t="s">
        <v>70</v>
      </c>
      <c r="I10246">
        <v>2019</v>
      </c>
      <c r="J10246" t="s">
        <v>92</v>
      </c>
      <c r="K10246" t="s">
        <v>4218</v>
      </c>
      <c r="L10246">
        <v>8017</v>
      </c>
      <c r="M10246" s="10" t="str">
        <f>Data[[#This Row],[schedule]]&amp;" | "&amp;Data[[#This Row],[section]]</f>
        <v>SCHEDULE 18: REPORT ON THE FORECAST TOTAL REVENUE REQUIREMENTS | 18b(iii): Forecast Capital Expenditure</v>
      </c>
      <c r="N10246" s="10" t="str">
        <f t="shared" si="162"/>
        <v>SCHEDULE 18: REPORT ON THE FORECAST TOTAL REVENUE REQUIREMENTS | 18b(iii): Forecast Capital Expenditure | Asset replacement and renewal</v>
      </c>
    </row>
    <row r="10247" spans="1:14" hidden="1">
      <c r="A10247" t="s">
        <v>2</v>
      </c>
      <c r="B10247">
        <v>2012</v>
      </c>
      <c r="C10247" t="s">
        <v>7</v>
      </c>
      <c r="D10247" t="s">
        <v>14</v>
      </c>
      <c r="E10247" t="s">
        <v>81</v>
      </c>
      <c r="F10247" t="s">
        <v>81</v>
      </c>
      <c r="G10247">
        <v>84</v>
      </c>
      <c r="H10247" t="s">
        <v>70</v>
      </c>
      <c r="I10247">
        <v>2020</v>
      </c>
      <c r="J10247" t="s">
        <v>92</v>
      </c>
      <c r="K10247" t="s">
        <v>4219</v>
      </c>
      <c r="L10247">
        <v>8309</v>
      </c>
      <c r="M10247" s="10" t="str">
        <f>Data[[#This Row],[schedule]]&amp;" | "&amp;Data[[#This Row],[section]]</f>
        <v>SCHEDULE 18: REPORT ON THE FORECAST TOTAL REVENUE REQUIREMENTS | 18b(iii): Forecast Capital Expenditure</v>
      </c>
      <c r="N10247" s="10" t="str">
        <f t="shared" si="162"/>
        <v>SCHEDULE 18: REPORT ON THE FORECAST TOTAL REVENUE REQUIREMENTS | 18b(iii): Forecast Capital Expenditure | Asset replacement and renewal</v>
      </c>
    </row>
    <row r="10248" spans="1:14" hidden="1">
      <c r="A10248" t="s">
        <v>2</v>
      </c>
      <c r="B10248">
        <v>2012</v>
      </c>
      <c r="C10248" t="s">
        <v>7</v>
      </c>
      <c r="D10248" t="s">
        <v>14</v>
      </c>
      <c r="E10248" t="s">
        <v>81</v>
      </c>
      <c r="F10248" t="s">
        <v>81</v>
      </c>
      <c r="G10248">
        <v>84</v>
      </c>
      <c r="H10248" t="s">
        <v>70</v>
      </c>
      <c r="I10248">
        <v>2021</v>
      </c>
      <c r="J10248" t="s">
        <v>92</v>
      </c>
      <c r="K10248" t="s">
        <v>4220</v>
      </c>
      <c r="L10248">
        <v>8444</v>
      </c>
      <c r="M10248" s="10" t="str">
        <f>Data[[#This Row],[schedule]]&amp;" | "&amp;Data[[#This Row],[section]]</f>
        <v>SCHEDULE 18: REPORT ON THE FORECAST TOTAL REVENUE REQUIREMENTS | 18b(iii): Forecast Capital Expenditure</v>
      </c>
      <c r="N10248" s="10" t="str">
        <f t="shared" si="162"/>
        <v>SCHEDULE 18: REPORT ON THE FORECAST TOTAL REVENUE REQUIREMENTS | 18b(iii): Forecast Capital Expenditure | Asset replacement and renewal</v>
      </c>
    </row>
    <row r="10249" spans="1:14" hidden="1">
      <c r="A10249" t="s">
        <v>2</v>
      </c>
      <c r="B10249">
        <v>2012</v>
      </c>
      <c r="C10249" t="s">
        <v>7</v>
      </c>
      <c r="D10249" t="s">
        <v>14</v>
      </c>
      <c r="E10249" t="s">
        <v>81</v>
      </c>
      <c r="F10249" t="s">
        <v>81</v>
      </c>
      <c r="G10249">
        <v>84</v>
      </c>
      <c r="H10249" t="s">
        <v>70</v>
      </c>
      <c r="I10249">
        <v>2022</v>
      </c>
      <c r="J10249" t="s">
        <v>92</v>
      </c>
      <c r="K10249" t="s">
        <v>4221</v>
      </c>
      <c r="L10249">
        <v>9394</v>
      </c>
      <c r="M10249" s="10" t="str">
        <f>Data[[#This Row],[schedule]]&amp;" | "&amp;Data[[#This Row],[section]]</f>
        <v>SCHEDULE 18: REPORT ON THE FORECAST TOTAL REVENUE REQUIREMENTS | 18b(iii): Forecast Capital Expenditure</v>
      </c>
      <c r="N10249" s="10" t="str">
        <f t="shared" si="162"/>
        <v>SCHEDULE 18: REPORT ON THE FORECAST TOTAL REVENUE REQUIREMENTS | 18b(iii): Forecast Capital Expenditure | Asset replacement and renewal</v>
      </c>
    </row>
    <row r="10250" spans="1:14" hidden="1">
      <c r="A10250" t="s">
        <v>2</v>
      </c>
      <c r="B10250">
        <v>2012</v>
      </c>
      <c r="C10250" t="s">
        <v>7</v>
      </c>
      <c r="D10250" t="s">
        <v>14</v>
      </c>
      <c r="E10250" t="s">
        <v>81</v>
      </c>
      <c r="F10250" t="s">
        <v>81</v>
      </c>
      <c r="G10250">
        <v>85</v>
      </c>
      <c r="H10250" t="s">
        <v>71</v>
      </c>
      <c r="I10250">
        <v>2013</v>
      </c>
      <c r="J10250" t="s">
        <v>92</v>
      </c>
      <c r="K10250" t="s">
        <v>4215</v>
      </c>
      <c r="L10250">
        <v>33556.809338636049</v>
      </c>
      <c r="M10250" s="10" t="str">
        <f>Data[[#This Row],[schedule]]&amp;" | "&amp;Data[[#This Row],[section]]</f>
        <v>SCHEDULE 18: REPORT ON THE FORECAST TOTAL REVENUE REQUIREMENTS | 18b(iii): Forecast Capital Expenditure</v>
      </c>
      <c r="N10250" s="10" t="str">
        <f t="shared" si="162"/>
        <v>SCHEDULE 18: REPORT ON THE FORECAST TOTAL REVENUE REQUIREMENTS | 18b(iii): Forecast Capital Expenditure | Total capital expenditure</v>
      </c>
    </row>
    <row r="10251" spans="1:14" hidden="1">
      <c r="A10251" t="s">
        <v>2</v>
      </c>
      <c r="B10251">
        <v>2012</v>
      </c>
      <c r="C10251" t="s">
        <v>7</v>
      </c>
      <c r="D10251" t="s">
        <v>14</v>
      </c>
      <c r="E10251" t="s">
        <v>81</v>
      </c>
      <c r="F10251" t="s">
        <v>81</v>
      </c>
      <c r="G10251">
        <v>85</v>
      </c>
      <c r="H10251" t="s">
        <v>71</v>
      </c>
      <c r="I10251">
        <v>2014</v>
      </c>
      <c r="J10251" t="s">
        <v>92</v>
      </c>
      <c r="K10251" t="s">
        <v>4209</v>
      </c>
      <c r="L10251">
        <v>12136.857548550101</v>
      </c>
      <c r="M10251" s="10" t="str">
        <f>Data[[#This Row],[schedule]]&amp;" | "&amp;Data[[#This Row],[section]]</f>
        <v>SCHEDULE 18: REPORT ON THE FORECAST TOTAL REVENUE REQUIREMENTS | 18b(iii): Forecast Capital Expenditure</v>
      </c>
      <c r="N10251" s="10" t="str">
        <f t="shared" si="162"/>
        <v>SCHEDULE 18: REPORT ON THE FORECAST TOTAL REVENUE REQUIREMENTS | 18b(iii): Forecast Capital Expenditure | Total capital expenditure</v>
      </c>
    </row>
    <row r="10252" spans="1:14" hidden="1">
      <c r="A10252" t="s">
        <v>2</v>
      </c>
      <c r="B10252">
        <v>2012</v>
      </c>
      <c r="C10252" t="s">
        <v>7</v>
      </c>
      <c r="D10252" t="s">
        <v>14</v>
      </c>
      <c r="E10252" t="s">
        <v>81</v>
      </c>
      <c r="F10252" t="s">
        <v>81</v>
      </c>
      <c r="G10252">
        <v>85</v>
      </c>
      <c r="H10252" t="s">
        <v>71</v>
      </c>
      <c r="I10252">
        <v>2015</v>
      </c>
      <c r="J10252" t="s">
        <v>92</v>
      </c>
      <c r="K10252" t="s">
        <v>4210</v>
      </c>
      <c r="L10252">
        <v>7366.352864030453</v>
      </c>
      <c r="M10252" s="10" t="str">
        <f>Data[[#This Row],[schedule]]&amp;" | "&amp;Data[[#This Row],[section]]</f>
        <v>SCHEDULE 18: REPORT ON THE FORECAST TOTAL REVENUE REQUIREMENTS | 18b(iii): Forecast Capital Expenditure</v>
      </c>
      <c r="N10252" s="10" t="str">
        <f t="shared" si="162"/>
        <v>SCHEDULE 18: REPORT ON THE FORECAST TOTAL REVENUE REQUIREMENTS | 18b(iii): Forecast Capital Expenditure | Total capital expenditure</v>
      </c>
    </row>
    <row r="10253" spans="1:14" hidden="1">
      <c r="A10253" t="s">
        <v>2</v>
      </c>
      <c r="B10253">
        <v>2012</v>
      </c>
      <c r="C10253" t="s">
        <v>7</v>
      </c>
      <c r="D10253" t="s">
        <v>14</v>
      </c>
      <c r="E10253" t="s">
        <v>81</v>
      </c>
      <c r="F10253" t="s">
        <v>81</v>
      </c>
      <c r="G10253">
        <v>85</v>
      </c>
      <c r="H10253" t="s">
        <v>71</v>
      </c>
      <c r="I10253">
        <v>2016</v>
      </c>
      <c r="J10253" t="s">
        <v>92</v>
      </c>
      <c r="K10253" t="s">
        <v>4211</v>
      </c>
      <c r="L10253">
        <v>13330.8544074479</v>
      </c>
      <c r="M10253" s="10" t="str">
        <f>Data[[#This Row],[schedule]]&amp;" | "&amp;Data[[#This Row],[section]]</f>
        <v>SCHEDULE 18: REPORT ON THE FORECAST TOTAL REVENUE REQUIREMENTS | 18b(iii): Forecast Capital Expenditure</v>
      </c>
      <c r="N10253" s="10" t="str">
        <f t="shared" si="162"/>
        <v>SCHEDULE 18: REPORT ON THE FORECAST TOTAL REVENUE REQUIREMENTS | 18b(iii): Forecast Capital Expenditure | Total capital expenditure</v>
      </c>
    </row>
    <row r="10254" spans="1:14" hidden="1">
      <c r="A10254" t="s">
        <v>2</v>
      </c>
      <c r="B10254">
        <v>2012</v>
      </c>
      <c r="C10254" t="s">
        <v>7</v>
      </c>
      <c r="D10254" t="s">
        <v>14</v>
      </c>
      <c r="E10254" t="s">
        <v>81</v>
      </c>
      <c r="F10254" t="s">
        <v>81</v>
      </c>
      <c r="G10254">
        <v>85</v>
      </c>
      <c r="H10254" t="s">
        <v>71</v>
      </c>
      <c r="I10254">
        <v>2017</v>
      </c>
      <c r="J10254" t="s">
        <v>92</v>
      </c>
      <c r="K10254" t="s">
        <v>4212</v>
      </c>
      <c r="L10254">
        <v>9082.7629826317752</v>
      </c>
      <c r="M10254" s="10" t="str">
        <f>Data[[#This Row],[schedule]]&amp;" | "&amp;Data[[#This Row],[section]]</f>
        <v>SCHEDULE 18: REPORT ON THE FORECAST TOTAL REVENUE REQUIREMENTS | 18b(iii): Forecast Capital Expenditure</v>
      </c>
      <c r="N10254" s="10" t="str">
        <f t="shared" si="162"/>
        <v>SCHEDULE 18: REPORT ON THE FORECAST TOTAL REVENUE REQUIREMENTS | 18b(iii): Forecast Capital Expenditure | Total capital expenditure</v>
      </c>
    </row>
    <row r="10255" spans="1:14" hidden="1">
      <c r="A10255" t="s">
        <v>2</v>
      </c>
      <c r="B10255">
        <v>2012</v>
      </c>
      <c r="C10255" t="s">
        <v>7</v>
      </c>
      <c r="D10255" t="s">
        <v>14</v>
      </c>
      <c r="E10255" t="s">
        <v>81</v>
      </c>
      <c r="F10255" t="s">
        <v>81</v>
      </c>
      <c r="G10255">
        <v>85</v>
      </c>
      <c r="H10255" t="s">
        <v>71</v>
      </c>
      <c r="I10255">
        <v>2018</v>
      </c>
      <c r="J10255" t="s">
        <v>92</v>
      </c>
      <c r="K10255" t="s">
        <v>4217</v>
      </c>
      <c r="L10255">
        <v>7064</v>
      </c>
      <c r="M10255" s="10" t="str">
        <f>Data[[#This Row],[schedule]]&amp;" | "&amp;Data[[#This Row],[section]]</f>
        <v>SCHEDULE 18: REPORT ON THE FORECAST TOTAL REVENUE REQUIREMENTS | 18b(iii): Forecast Capital Expenditure</v>
      </c>
      <c r="N10255" s="10" t="str">
        <f t="shared" si="162"/>
        <v>SCHEDULE 18: REPORT ON THE FORECAST TOTAL REVENUE REQUIREMENTS | 18b(iii): Forecast Capital Expenditure | Total capital expenditure</v>
      </c>
    </row>
    <row r="10256" spans="1:14" hidden="1">
      <c r="A10256" t="s">
        <v>2</v>
      </c>
      <c r="B10256">
        <v>2012</v>
      </c>
      <c r="C10256" t="s">
        <v>7</v>
      </c>
      <c r="D10256" t="s">
        <v>14</v>
      </c>
      <c r="E10256" t="s">
        <v>81</v>
      </c>
      <c r="F10256" t="s">
        <v>81</v>
      </c>
      <c r="G10256">
        <v>85</v>
      </c>
      <c r="H10256" t="s">
        <v>71</v>
      </c>
      <c r="I10256">
        <v>2019</v>
      </c>
      <c r="J10256" t="s">
        <v>92</v>
      </c>
      <c r="K10256" t="s">
        <v>4218</v>
      </c>
      <c r="L10256">
        <v>8017</v>
      </c>
      <c r="M10256" s="10" t="str">
        <f>Data[[#This Row],[schedule]]&amp;" | "&amp;Data[[#This Row],[section]]</f>
        <v>SCHEDULE 18: REPORT ON THE FORECAST TOTAL REVENUE REQUIREMENTS | 18b(iii): Forecast Capital Expenditure</v>
      </c>
      <c r="N10256" s="10" t="str">
        <f t="shared" si="162"/>
        <v>SCHEDULE 18: REPORT ON THE FORECAST TOTAL REVENUE REQUIREMENTS | 18b(iii): Forecast Capital Expenditure | Total capital expenditure</v>
      </c>
    </row>
    <row r="10257" spans="1:14" hidden="1">
      <c r="A10257" t="s">
        <v>2</v>
      </c>
      <c r="B10257">
        <v>2012</v>
      </c>
      <c r="C10257" t="s">
        <v>7</v>
      </c>
      <c r="D10257" t="s">
        <v>14</v>
      </c>
      <c r="E10257" t="s">
        <v>81</v>
      </c>
      <c r="F10257" t="s">
        <v>81</v>
      </c>
      <c r="G10257">
        <v>85</v>
      </c>
      <c r="H10257" t="s">
        <v>71</v>
      </c>
      <c r="I10257">
        <v>2020</v>
      </c>
      <c r="J10257" t="s">
        <v>92</v>
      </c>
      <c r="K10257" t="s">
        <v>4219</v>
      </c>
      <c r="L10257">
        <v>8309</v>
      </c>
      <c r="M10257" s="10" t="str">
        <f>Data[[#This Row],[schedule]]&amp;" | "&amp;Data[[#This Row],[section]]</f>
        <v>SCHEDULE 18: REPORT ON THE FORECAST TOTAL REVENUE REQUIREMENTS | 18b(iii): Forecast Capital Expenditure</v>
      </c>
      <c r="N10257" s="10" t="str">
        <f t="shared" si="162"/>
        <v>SCHEDULE 18: REPORT ON THE FORECAST TOTAL REVENUE REQUIREMENTS | 18b(iii): Forecast Capital Expenditure | Total capital expenditure</v>
      </c>
    </row>
    <row r="10258" spans="1:14" hidden="1">
      <c r="A10258" t="s">
        <v>2</v>
      </c>
      <c r="B10258">
        <v>2012</v>
      </c>
      <c r="C10258" t="s">
        <v>7</v>
      </c>
      <c r="D10258" t="s">
        <v>14</v>
      </c>
      <c r="E10258" t="s">
        <v>81</v>
      </c>
      <c r="F10258" t="s">
        <v>81</v>
      </c>
      <c r="G10258">
        <v>85</v>
      </c>
      <c r="H10258" t="s">
        <v>71</v>
      </c>
      <c r="I10258">
        <v>2021</v>
      </c>
      <c r="J10258" t="s">
        <v>92</v>
      </c>
      <c r="K10258" t="s">
        <v>4222</v>
      </c>
      <c r="L10258">
        <v>14360</v>
      </c>
      <c r="M10258" s="10" t="str">
        <f>Data[[#This Row],[schedule]]&amp;" | "&amp;Data[[#This Row],[section]]</f>
        <v>SCHEDULE 18: REPORT ON THE FORECAST TOTAL REVENUE REQUIREMENTS | 18b(iii): Forecast Capital Expenditure</v>
      </c>
      <c r="N10258" s="10" t="str">
        <f t="shared" si="162"/>
        <v>SCHEDULE 18: REPORT ON THE FORECAST TOTAL REVENUE REQUIREMENTS | 18b(iii): Forecast Capital Expenditure | Total capital expenditure</v>
      </c>
    </row>
    <row r="10259" spans="1:14" hidden="1">
      <c r="A10259" t="s">
        <v>2</v>
      </c>
      <c r="B10259">
        <v>2012</v>
      </c>
      <c r="C10259" t="s">
        <v>7</v>
      </c>
      <c r="D10259" t="s">
        <v>14</v>
      </c>
      <c r="E10259" t="s">
        <v>81</v>
      </c>
      <c r="F10259" t="s">
        <v>81</v>
      </c>
      <c r="G10259">
        <v>85</v>
      </c>
      <c r="H10259" t="s">
        <v>71</v>
      </c>
      <c r="I10259">
        <v>2022</v>
      </c>
      <c r="J10259" t="s">
        <v>92</v>
      </c>
      <c r="K10259" t="s">
        <v>4223</v>
      </c>
      <c r="L10259">
        <v>19394</v>
      </c>
      <c r="M10259" s="10" t="str">
        <f>Data[[#This Row],[schedule]]&amp;" | "&amp;Data[[#This Row],[section]]</f>
        <v>SCHEDULE 18: REPORT ON THE FORECAST TOTAL REVENUE REQUIREMENTS | 18b(iii): Forecast Capital Expenditure</v>
      </c>
      <c r="N10259" s="10" t="str">
        <f t="shared" si="162"/>
        <v>SCHEDULE 18: REPORT ON THE FORECAST TOTAL REVENUE REQUIREMENTS | 18b(iii): Forecast Capital Expenditure | Total capital expenditure</v>
      </c>
    </row>
    <row r="10260" spans="1:14" hidden="1">
      <c r="A10260" t="s">
        <v>2</v>
      </c>
      <c r="B10260">
        <v>2012</v>
      </c>
      <c r="C10260" t="s">
        <v>7</v>
      </c>
      <c r="D10260" t="s">
        <v>15</v>
      </c>
      <c r="E10260" t="s">
        <v>81</v>
      </c>
      <c r="F10260" t="s">
        <v>81</v>
      </c>
      <c r="G10260">
        <v>159</v>
      </c>
      <c r="H10260" t="s">
        <v>76</v>
      </c>
      <c r="I10260">
        <v>2013</v>
      </c>
      <c r="J10260" t="s">
        <v>92</v>
      </c>
      <c r="K10260" t="s">
        <v>1667</v>
      </c>
      <c r="L10260">
        <v>8132</v>
      </c>
      <c r="M10260" s="10" t="str">
        <f>Data[[#This Row],[schedule]]&amp;" | "&amp;Data[[#This Row],[section]]</f>
        <v>SCHEDULE 18: REPORT ON THE FORECAST TOTAL REVENUE REQUIREMENTS | 18b(iv) FORECAST OPERATIONAL EXPENDITURE</v>
      </c>
      <c r="N10260" s="10" t="str">
        <f t="shared" si="162"/>
        <v>SCHEDULE 18: REPORT ON THE FORECAST TOTAL REVENUE REQUIREMENTS | 18b(iv) FORECAST OPERATIONAL EXPENDITURE | Corporate overheads</v>
      </c>
    </row>
    <row r="10261" spans="1:14" hidden="1">
      <c r="A10261" t="s">
        <v>2</v>
      </c>
      <c r="B10261">
        <v>2012</v>
      </c>
      <c r="C10261" t="s">
        <v>7</v>
      </c>
      <c r="D10261" t="s">
        <v>15</v>
      </c>
      <c r="E10261" t="s">
        <v>81</v>
      </c>
      <c r="F10261" t="s">
        <v>81</v>
      </c>
      <c r="G10261">
        <v>159</v>
      </c>
      <c r="H10261" t="s">
        <v>76</v>
      </c>
      <c r="I10261">
        <v>2014</v>
      </c>
      <c r="J10261" t="s">
        <v>92</v>
      </c>
      <c r="K10261" t="s">
        <v>1690</v>
      </c>
      <c r="L10261">
        <v>8691</v>
      </c>
      <c r="M10261" s="10" t="str">
        <f>Data[[#This Row],[schedule]]&amp;" | "&amp;Data[[#This Row],[section]]</f>
        <v>SCHEDULE 18: REPORT ON THE FORECAST TOTAL REVENUE REQUIREMENTS | 18b(iv) FORECAST OPERATIONAL EXPENDITURE</v>
      </c>
      <c r="N10261" s="10" t="str">
        <f t="shared" ref="N10261:N10324" si="163">SUBSTITUTE(SUBSTITUTE(SUBSTITUTE(C10261&amp;" | "&amp;D10261&amp;" | "&amp;E10261&amp;" | "&amp;F10261&amp;" | "&amp;H10261," |  |  | "," | ")," |  |  | "," | ")," |  | "," | ")</f>
        <v>SCHEDULE 18: REPORT ON THE FORECAST TOTAL REVENUE REQUIREMENTS | 18b(iv) FORECAST OPERATIONAL EXPENDITURE | Corporate overheads</v>
      </c>
    </row>
    <row r="10262" spans="1:14" hidden="1">
      <c r="A10262" t="s">
        <v>2</v>
      </c>
      <c r="B10262">
        <v>2012</v>
      </c>
      <c r="C10262" t="s">
        <v>7</v>
      </c>
      <c r="D10262" t="s">
        <v>15</v>
      </c>
      <c r="E10262" t="s">
        <v>81</v>
      </c>
      <c r="F10262" t="s">
        <v>81</v>
      </c>
      <c r="G10262">
        <v>159</v>
      </c>
      <c r="H10262" t="s">
        <v>76</v>
      </c>
      <c r="I10262">
        <v>2015</v>
      </c>
      <c r="J10262" t="s">
        <v>92</v>
      </c>
      <c r="K10262" t="s">
        <v>1691</v>
      </c>
      <c r="L10262">
        <v>8864</v>
      </c>
      <c r="M10262" s="10" t="str">
        <f>Data[[#This Row],[schedule]]&amp;" | "&amp;Data[[#This Row],[section]]</f>
        <v>SCHEDULE 18: REPORT ON THE FORECAST TOTAL REVENUE REQUIREMENTS | 18b(iv) FORECAST OPERATIONAL EXPENDITURE</v>
      </c>
      <c r="N10262" s="10" t="str">
        <f t="shared" si="163"/>
        <v>SCHEDULE 18: REPORT ON THE FORECAST TOTAL REVENUE REQUIREMENTS | 18b(iv) FORECAST OPERATIONAL EXPENDITURE | Corporate overheads</v>
      </c>
    </row>
    <row r="10263" spans="1:14" hidden="1">
      <c r="A10263" t="s">
        <v>2</v>
      </c>
      <c r="B10263">
        <v>2012</v>
      </c>
      <c r="C10263" t="s">
        <v>7</v>
      </c>
      <c r="D10263" t="s">
        <v>15</v>
      </c>
      <c r="E10263" t="s">
        <v>81</v>
      </c>
      <c r="F10263" t="s">
        <v>81</v>
      </c>
      <c r="G10263">
        <v>159</v>
      </c>
      <c r="H10263" t="s">
        <v>76</v>
      </c>
      <c r="I10263">
        <v>2016</v>
      </c>
      <c r="J10263" t="s">
        <v>92</v>
      </c>
      <c r="K10263" t="s">
        <v>1692</v>
      </c>
      <c r="L10263">
        <v>9076</v>
      </c>
      <c r="M10263" s="10" t="str">
        <f>Data[[#This Row],[schedule]]&amp;" | "&amp;Data[[#This Row],[section]]</f>
        <v>SCHEDULE 18: REPORT ON THE FORECAST TOTAL REVENUE REQUIREMENTS | 18b(iv) FORECAST OPERATIONAL EXPENDITURE</v>
      </c>
      <c r="N10263" s="10" t="str">
        <f t="shared" si="163"/>
        <v>SCHEDULE 18: REPORT ON THE FORECAST TOTAL REVENUE REQUIREMENTS | 18b(iv) FORECAST OPERATIONAL EXPENDITURE | Corporate overheads</v>
      </c>
    </row>
    <row r="10264" spans="1:14" hidden="1">
      <c r="A10264" t="s">
        <v>2</v>
      </c>
      <c r="B10264">
        <v>2012</v>
      </c>
      <c r="C10264" t="s">
        <v>7</v>
      </c>
      <c r="D10264" t="s">
        <v>15</v>
      </c>
      <c r="E10264" t="s">
        <v>81</v>
      </c>
      <c r="F10264" t="s">
        <v>81</v>
      </c>
      <c r="G10264">
        <v>159</v>
      </c>
      <c r="H10264" t="s">
        <v>76</v>
      </c>
      <c r="I10264">
        <v>2017</v>
      </c>
      <c r="J10264" t="s">
        <v>92</v>
      </c>
      <c r="K10264" t="s">
        <v>1693</v>
      </c>
      <c r="L10264">
        <v>9272</v>
      </c>
      <c r="M10264" s="10" t="str">
        <f>Data[[#This Row],[schedule]]&amp;" | "&amp;Data[[#This Row],[section]]</f>
        <v>SCHEDULE 18: REPORT ON THE FORECAST TOTAL REVENUE REQUIREMENTS | 18b(iv) FORECAST OPERATIONAL EXPENDITURE</v>
      </c>
      <c r="N10264" s="10" t="str">
        <f t="shared" si="163"/>
        <v>SCHEDULE 18: REPORT ON THE FORECAST TOTAL REVENUE REQUIREMENTS | 18b(iv) FORECAST OPERATIONAL EXPENDITURE | Corporate overheads</v>
      </c>
    </row>
    <row r="10265" spans="1:14" hidden="1">
      <c r="A10265" t="s">
        <v>2</v>
      </c>
      <c r="B10265">
        <v>2012</v>
      </c>
      <c r="C10265" t="s">
        <v>7</v>
      </c>
      <c r="D10265" t="s">
        <v>15</v>
      </c>
      <c r="E10265" t="s">
        <v>81</v>
      </c>
      <c r="F10265" t="s">
        <v>81</v>
      </c>
      <c r="G10265">
        <v>160</v>
      </c>
      <c r="H10265" t="s">
        <v>77</v>
      </c>
      <c r="I10265">
        <v>2013</v>
      </c>
      <c r="J10265" t="s">
        <v>92</v>
      </c>
      <c r="K10265" t="s">
        <v>1672</v>
      </c>
      <c r="L10265">
        <v>16672</v>
      </c>
      <c r="M10265" s="10" t="str">
        <f>Data[[#This Row],[schedule]]&amp;" | "&amp;Data[[#This Row],[section]]</f>
        <v>SCHEDULE 18: REPORT ON THE FORECAST TOTAL REVENUE REQUIREMENTS | 18b(iv) FORECAST OPERATIONAL EXPENDITURE</v>
      </c>
      <c r="N10265" s="10" t="str">
        <f t="shared" si="163"/>
        <v>SCHEDULE 18: REPORT ON THE FORECAST TOTAL REVENUE REQUIREMENTS | 18b(iv) FORECAST OPERATIONAL EXPENDITURE | Asset management and airport operations</v>
      </c>
    </row>
    <row r="10266" spans="1:14" hidden="1">
      <c r="A10266" t="s">
        <v>2</v>
      </c>
      <c r="B10266">
        <v>2012</v>
      </c>
      <c r="C10266" t="s">
        <v>7</v>
      </c>
      <c r="D10266" t="s">
        <v>15</v>
      </c>
      <c r="E10266" t="s">
        <v>81</v>
      </c>
      <c r="F10266" t="s">
        <v>81</v>
      </c>
      <c r="G10266">
        <v>160</v>
      </c>
      <c r="H10266" t="s">
        <v>77</v>
      </c>
      <c r="I10266">
        <v>2014</v>
      </c>
      <c r="J10266" t="s">
        <v>92</v>
      </c>
      <c r="K10266" t="s">
        <v>1694</v>
      </c>
      <c r="L10266">
        <v>17817</v>
      </c>
      <c r="M10266" s="10" t="str">
        <f>Data[[#This Row],[schedule]]&amp;" | "&amp;Data[[#This Row],[section]]</f>
        <v>SCHEDULE 18: REPORT ON THE FORECAST TOTAL REVENUE REQUIREMENTS | 18b(iv) FORECAST OPERATIONAL EXPENDITURE</v>
      </c>
      <c r="N10266" s="10" t="str">
        <f t="shared" si="163"/>
        <v>SCHEDULE 18: REPORT ON THE FORECAST TOTAL REVENUE REQUIREMENTS | 18b(iv) FORECAST OPERATIONAL EXPENDITURE | Asset management and airport operations</v>
      </c>
    </row>
    <row r="10267" spans="1:14" hidden="1">
      <c r="A10267" t="s">
        <v>2</v>
      </c>
      <c r="B10267">
        <v>2012</v>
      </c>
      <c r="C10267" t="s">
        <v>7</v>
      </c>
      <c r="D10267" t="s">
        <v>15</v>
      </c>
      <c r="E10267" t="s">
        <v>81</v>
      </c>
      <c r="F10267" t="s">
        <v>81</v>
      </c>
      <c r="G10267">
        <v>160</v>
      </c>
      <c r="H10267" t="s">
        <v>77</v>
      </c>
      <c r="I10267">
        <v>2015</v>
      </c>
      <c r="J10267" t="s">
        <v>92</v>
      </c>
      <c r="K10267" t="s">
        <v>1695</v>
      </c>
      <c r="L10267">
        <v>18171</v>
      </c>
      <c r="M10267" s="10" t="str">
        <f>Data[[#This Row],[schedule]]&amp;" | "&amp;Data[[#This Row],[section]]</f>
        <v>SCHEDULE 18: REPORT ON THE FORECAST TOTAL REVENUE REQUIREMENTS | 18b(iv) FORECAST OPERATIONAL EXPENDITURE</v>
      </c>
      <c r="N10267" s="10" t="str">
        <f t="shared" si="163"/>
        <v>SCHEDULE 18: REPORT ON THE FORECAST TOTAL REVENUE REQUIREMENTS | 18b(iv) FORECAST OPERATIONAL EXPENDITURE | Asset management and airport operations</v>
      </c>
    </row>
    <row r="10268" spans="1:14" hidden="1">
      <c r="A10268" t="s">
        <v>2</v>
      </c>
      <c r="B10268">
        <v>2012</v>
      </c>
      <c r="C10268" t="s">
        <v>7</v>
      </c>
      <c r="D10268" t="s">
        <v>15</v>
      </c>
      <c r="E10268" t="s">
        <v>81</v>
      </c>
      <c r="F10268" t="s">
        <v>81</v>
      </c>
      <c r="G10268">
        <v>160</v>
      </c>
      <c r="H10268" t="s">
        <v>77</v>
      </c>
      <c r="I10268">
        <v>2016</v>
      </c>
      <c r="J10268" t="s">
        <v>92</v>
      </c>
      <c r="K10268" t="s">
        <v>1696</v>
      </c>
      <c r="L10268">
        <v>18607</v>
      </c>
      <c r="M10268" s="10" t="str">
        <f>Data[[#This Row],[schedule]]&amp;" | "&amp;Data[[#This Row],[section]]</f>
        <v>SCHEDULE 18: REPORT ON THE FORECAST TOTAL REVENUE REQUIREMENTS | 18b(iv) FORECAST OPERATIONAL EXPENDITURE</v>
      </c>
      <c r="N10268" s="10" t="str">
        <f t="shared" si="163"/>
        <v>SCHEDULE 18: REPORT ON THE FORECAST TOTAL REVENUE REQUIREMENTS | 18b(iv) FORECAST OPERATIONAL EXPENDITURE | Asset management and airport operations</v>
      </c>
    </row>
    <row r="10269" spans="1:14" hidden="1">
      <c r="A10269" t="s">
        <v>2</v>
      </c>
      <c r="B10269">
        <v>2012</v>
      </c>
      <c r="C10269" t="s">
        <v>7</v>
      </c>
      <c r="D10269" t="s">
        <v>15</v>
      </c>
      <c r="E10269" t="s">
        <v>81</v>
      </c>
      <c r="F10269" t="s">
        <v>81</v>
      </c>
      <c r="G10269">
        <v>160</v>
      </c>
      <c r="H10269" t="s">
        <v>77</v>
      </c>
      <c r="I10269">
        <v>2017</v>
      </c>
      <c r="J10269" t="s">
        <v>92</v>
      </c>
      <c r="K10269" t="s">
        <v>1697</v>
      </c>
      <c r="L10269">
        <v>19009</v>
      </c>
      <c r="M10269" s="10" t="str">
        <f>Data[[#This Row],[schedule]]&amp;" | "&amp;Data[[#This Row],[section]]</f>
        <v>SCHEDULE 18: REPORT ON THE FORECAST TOTAL REVENUE REQUIREMENTS | 18b(iv) FORECAST OPERATIONAL EXPENDITURE</v>
      </c>
      <c r="N10269" s="10" t="str">
        <f t="shared" si="163"/>
        <v>SCHEDULE 18: REPORT ON THE FORECAST TOTAL REVENUE REQUIREMENTS | 18b(iv) FORECAST OPERATIONAL EXPENDITURE | Asset management and airport operations</v>
      </c>
    </row>
    <row r="10270" spans="1:14" hidden="1">
      <c r="A10270" t="s">
        <v>2</v>
      </c>
      <c r="B10270">
        <v>2012</v>
      </c>
      <c r="C10270" t="s">
        <v>7</v>
      </c>
      <c r="D10270" t="s">
        <v>15</v>
      </c>
      <c r="E10270" t="s">
        <v>81</v>
      </c>
      <c r="F10270" t="s">
        <v>81</v>
      </c>
      <c r="G10270">
        <v>161</v>
      </c>
      <c r="H10270" t="s">
        <v>78</v>
      </c>
      <c r="I10270">
        <v>2013</v>
      </c>
      <c r="J10270" t="s">
        <v>92</v>
      </c>
      <c r="K10270" t="s">
        <v>1677</v>
      </c>
      <c r="L10270">
        <v>2054</v>
      </c>
      <c r="M10270" s="10" t="str">
        <f>Data[[#This Row],[schedule]]&amp;" | "&amp;Data[[#This Row],[section]]</f>
        <v>SCHEDULE 18: REPORT ON THE FORECAST TOTAL REVENUE REQUIREMENTS | 18b(iv) FORECAST OPERATIONAL EXPENDITURE</v>
      </c>
      <c r="N10270" s="10" t="str">
        <f t="shared" si="163"/>
        <v>SCHEDULE 18: REPORT ON THE FORECAST TOTAL REVENUE REQUIREMENTS | 18b(iv) FORECAST OPERATIONAL EXPENDITURE | Asset maintenance</v>
      </c>
    </row>
    <row r="10271" spans="1:14" hidden="1">
      <c r="A10271" t="s">
        <v>2</v>
      </c>
      <c r="B10271">
        <v>2012</v>
      </c>
      <c r="C10271" t="s">
        <v>7</v>
      </c>
      <c r="D10271" t="s">
        <v>15</v>
      </c>
      <c r="E10271" t="s">
        <v>81</v>
      </c>
      <c r="F10271" t="s">
        <v>81</v>
      </c>
      <c r="G10271">
        <v>161</v>
      </c>
      <c r="H10271" t="s">
        <v>78</v>
      </c>
      <c r="I10271">
        <v>2014</v>
      </c>
      <c r="J10271" t="s">
        <v>92</v>
      </c>
      <c r="K10271" t="s">
        <v>1698</v>
      </c>
      <c r="L10271">
        <v>2195</v>
      </c>
      <c r="M10271" s="10" t="str">
        <f>Data[[#This Row],[schedule]]&amp;" | "&amp;Data[[#This Row],[section]]</f>
        <v>SCHEDULE 18: REPORT ON THE FORECAST TOTAL REVENUE REQUIREMENTS | 18b(iv) FORECAST OPERATIONAL EXPENDITURE</v>
      </c>
      <c r="N10271" s="10" t="str">
        <f t="shared" si="163"/>
        <v>SCHEDULE 18: REPORT ON THE FORECAST TOTAL REVENUE REQUIREMENTS | 18b(iv) FORECAST OPERATIONAL EXPENDITURE | Asset maintenance</v>
      </c>
    </row>
    <row r="10272" spans="1:14" hidden="1">
      <c r="A10272" t="s">
        <v>2</v>
      </c>
      <c r="B10272">
        <v>2012</v>
      </c>
      <c r="C10272" t="s">
        <v>7</v>
      </c>
      <c r="D10272" t="s">
        <v>15</v>
      </c>
      <c r="E10272" t="s">
        <v>81</v>
      </c>
      <c r="F10272" t="s">
        <v>81</v>
      </c>
      <c r="G10272">
        <v>161</v>
      </c>
      <c r="H10272" t="s">
        <v>78</v>
      </c>
      <c r="I10272">
        <v>2015</v>
      </c>
      <c r="J10272" t="s">
        <v>92</v>
      </c>
      <c r="K10272" t="s">
        <v>1699</v>
      </c>
      <c r="L10272">
        <v>2239</v>
      </c>
      <c r="M10272" s="10" t="str">
        <f>Data[[#This Row],[schedule]]&amp;" | "&amp;Data[[#This Row],[section]]</f>
        <v>SCHEDULE 18: REPORT ON THE FORECAST TOTAL REVENUE REQUIREMENTS | 18b(iv) FORECAST OPERATIONAL EXPENDITURE</v>
      </c>
      <c r="N10272" s="10" t="str">
        <f t="shared" si="163"/>
        <v>SCHEDULE 18: REPORT ON THE FORECAST TOTAL REVENUE REQUIREMENTS | 18b(iv) FORECAST OPERATIONAL EXPENDITURE | Asset maintenance</v>
      </c>
    </row>
    <row r="10273" spans="1:14" hidden="1">
      <c r="A10273" t="s">
        <v>2</v>
      </c>
      <c r="B10273">
        <v>2012</v>
      </c>
      <c r="C10273" t="s">
        <v>7</v>
      </c>
      <c r="D10273" t="s">
        <v>15</v>
      </c>
      <c r="E10273" t="s">
        <v>81</v>
      </c>
      <c r="F10273" t="s">
        <v>81</v>
      </c>
      <c r="G10273">
        <v>161</v>
      </c>
      <c r="H10273" t="s">
        <v>78</v>
      </c>
      <c r="I10273">
        <v>2016</v>
      </c>
      <c r="J10273" t="s">
        <v>92</v>
      </c>
      <c r="K10273" t="s">
        <v>1700</v>
      </c>
      <c r="L10273">
        <v>2293</v>
      </c>
      <c r="M10273" s="10" t="str">
        <f>Data[[#This Row],[schedule]]&amp;" | "&amp;Data[[#This Row],[section]]</f>
        <v>SCHEDULE 18: REPORT ON THE FORECAST TOTAL REVENUE REQUIREMENTS | 18b(iv) FORECAST OPERATIONAL EXPENDITURE</v>
      </c>
      <c r="N10273" s="10" t="str">
        <f t="shared" si="163"/>
        <v>SCHEDULE 18: REPORT ON THE FORECAST TOTAL REVENUE REQUIREMENTS | 18b(iv) FORECAST OPERATIONAL EXPENDITURE | Asset maintenance</v>
      </c>
    </row>
    <row r="10274" spans="1:14" hidden="1">
      <c r="A10274" t="s">
        <v>2</v>
      </c>
      <c r="B10274">
        <v>2012</v>
      </c>
      <c r="C10274" t="s">
        <v>7</v>
      </c>
      <c r="D10274" t="s">
        <v>15</v>
      </c>
      <c r="E10274" t="s">
        <v>81</v>
      </c>
      <c r="F10274" t="s">
        <v>81</v>
      </c>
      <c r="G10274">
        <v>161</v>
      </c>
      <c r="H10274" t="s">
        <v>78</v>
      </c>
      <c r="I10274">
        <v>2017</v>
      </c>
      <c r="J10274" t="s">
        <v>92</v>
      </c>
      <c r="K10274" t="s">
        <v>1701</v>
      </c>
      <c r="L10274">
        <v>2342</v>
      </c>
      <c r="M10274" s="10" t="str">
        <f>Data[[#This Row],[schedule]]&amp;" | "&amp;Data[[#This Row],[section]]</f>
        <v>SCHEDULE 18: REPORT ON THE FORECAST TOTAL REVENUE REQUIREMENTS | 18b(iv) FORECAST OPERATIONAL EXPENDITURE</v>
      </c>
      <c r="N10274" s="10" t="str">
        <f t="shared" si="163"/>
        <v>SCHEDULE 18: REPORT ON THE FORECAST TOTAL REVENUE REQUIREMENTS | 18b(iv) FORECAST OPERATIONAL EXPENDITURE | Asset maintenance</v>
      </c>
    </row>
    <row r="10275" spans="1:14" hidden="1">
      <c r="A10275" t="s">
        <v>2</v>
      </c>
      <c r="B10275">
        <v>2012</v>
      </c>
      <c r="C10275" t="s">
        <v>7</v>
      </c>
      <c r="D10275" t="s">
        <v>15</v>
      </c>
      <c r="E10275" t="s">
        <v>81</v>
      </c>
      <c r="F10275" t="s">
        <v>81</v>
      </c>
      <c r="G10275">
        <v>162</v>
      </c>
      <c r="H10275" t="s">
        <v>349</v>
      </c>
      <c r="I10275">
        <v>2013</v>
      </c>
      <c r="J10275" t="s">
        <v>92</v>
      </c>
      <c r="K10275" t="s">
        <v>1681</v>
      </c>
      <c r="L10275">
        <v>26858</v>
      </c>
      <c r="M10275" s="10" t="str">
        <f>Data[[#This Row],[schedule]]&amp;" | "&amp;Data[[#This Row],[section]]</f>
        <v>SCHEDULE 18: REPORT ON THE FORECAST TOTAL REVENUE REQUIREMENTS | 18b(iv) FORECAST OPERATIONAL EXPENDITURE</v>
      </c>
      <c r="N10275" s="10" t="str">
        <f t="shared" si="163"/>
        <v>SCHEDULE 18: REPORT ON THE FORECAST TOTAL REVENUE REQUIREMENTS | 18b(iv) FORECAST OPERATIONAL EXPENDITURE | Forecast operational expenditure</v>
      </c>
    </row>
    <row r="10276" spans="1:14" hidden="1">
      <c r="A10276" t="s">
        <v>2</v>
      </c>
      <c r="B10276">
        <v>2012</v>
      </c>
      <c r="C10276" t="s">
        <v>7</v>
      </c>
      <c r="D10276" t="s">
        <v>15</v>
      </c>
      <c r="E10276" t="s">
        <v>81</v>
      </c>
      <c r="F10276" t="s">
        <v>81</v>
      </c>
      <c r="G10276">
        <v>162</v>
      </c>
      <c r="H10276" t="s">
        <v>349</v>
      </c>
      <c r="I10276">
        <v>2014</v>
      </c>
      <c r="J10276" t="s">
        <v>92</v>
      </c>
      <c r="K10276" t="s">
        <v>1702</v>
      </c>
      <c r="L10276">
        <v>28703</v>
      </c>
      <c r="M10276" s="10" t="str">
        <f>Data[[#This Row],[schedule]]&amp;" | "&amp;Data[[#This Row],[section]]</f>
        <v>SCHEDULE 18: REPORT ON THE FORECAST TOTAL REVENUE REQUIREMENTS | 18b(iv) FORECAST OPERATIONAL EXPENDITURE</v>
      </c>
      <c r="N10276" s="10" t="str">
        <f t="shared" si="163"/>
        <v>SCHEDULE 18: REPORT ON THE FORECAST TOTAL REVENUE REQUIREMENTS | 18b(iv) FORECAST OPERATIONAL EXPENDITURE | Forecast operational expenditure</v>
      </c>
    </row>
    <row r="10277" spans="1:14" hidden="1">
      <c r="A10277" t="s">
        <v>2</v>
      </c>
      <c r="B10277">
        <v>2012</v>
      </c>
      <c r="C10277" t="s">
        <v>7</v>
      </c>
      <c r="D10277" t="s">
        <v>15</v>
      </c>
      <c r="E10277" t="s">
        <v>81</v>
      </c>
      <c r="F10277" t="s">
        <v>81</v>
      </c>
      <c r="G10277">
        <v>162</v>
      </c>
      <c r="H10277" t="s">
        <v>349</v>
      </c>
      <c r="I10277">
        <v>2015</v>
      </c>
      <c r="J10277" t="s">
        <v>92</v>
      </c>
      <c r="K10277" t="s">
        <v>1703</v>
      </c>
      <c r="L10277">
        <v>29274</v>
      </c>
      <c r="M10277" s="10" t="str">
        <f>Data[[#This Row],[schedule]]&amp;" | "&amp;Data[[#This Row],[section]]</f>
        <v>SCHEDULE 18: REPORT ON THE FORECAST TOTAL REVENUE REQUIREMENTS | 18b(iv) FORECAST OPERATIONAL EXPENDITURE</v>
      </c>
      <c r="N10277" s="10" t="str">
        <f t="shared" si="163"/>
        <v>SCHEDULE 18: REPORT ON THE FORECAST TOTAL REVENUE REQUIREMENTS | 18b(iv) FORECAST OPERATIONAL EXPENDITURE | Forecast operational expenditure</v>
      </c>
    </row>
    <row r="10278" spans="1:14" hidden="1">
      <c r="A10278" t="s">
        <v>2</v>
      </c>
      <c r="B10278">
        <v>2012</v>
      </c>
      <c r="C10278" t="s">
        <v>7</v>
      </c>
      <c r="D10278" t="s">
        <v>15</v>
      </c>
      <c r="E10278" t="s">
        <v>81</v>
      </c>
      <c r="F10278" t="s">
        <v>81</v>
      </c>
      <c r="G10278">
        <v>162</v>
      </c>
      <c r="H10278" t="s">
        <v>349</v>
      </c>
      <c r="I10278">
        <v>2016</v>
      </c>
      <c r="J10278" t="s">
        <v>92</v>
      </c>
      <c r="K10278" t="s">
        <v>1704</v>
      </c>
      <c r="L10278">
        <v>29976</v>
      </c>
      <c r="M10278" s="10" t="str">
        <f>Data[[#This Row],[schedule]]&amp;" | "&amp;Data[[#This Row],[section]]</f>
        <v>SCHEDULE 18: REPORT ON THE FORECAST TOTAL REVENUE REQUIREMENTS | 18b(iv) FORECAST OPERATIONAL EXPENDITURE</v>
      </c>
      <c r="N10278" s="10" t="str">
        <f t="shared" si="163"/>
        <v>SCHEDULE 18: REPORT ON THE FORECAST TOTAL REVENUE REQUIREMENTS | 18b(iv) FORECAST OPERATIONAL EXPENDITURE | Forecast operational expenditure</v>
      </c>
    </row>
    <row r="10279" spans="1:14" hidden="1">
      <c r="A10279" t="s">
        <v>2</v>
      </c>
      <c r="B10279">
        <v>2012</v>
      </c>
      <c r="C10279" t="s">
        <v>7</v>
      </c>
      <c r="D10279" t="s">
        <v>15</v>
      </c>
      <c r="E10279" t="s">
        <v>81</v>
      </c>
      <c r="F10279" t="s">
        <v>81</v>
      </c>
      <c r="G10279">
        <v>162</v>
      </c>
      <c r="H10279" t="s">
        <v>349</v>
      </c>
      <c r="I10279">
        <v>2017</v>
      </c>
      <c r="J10279" t="s">
        <v>92</v>
      </c>
      <c r="K10279" t="s">
        <v>1705</v>
      </c>
      <c r="L10279">
        <v>30623</v>
      </c>
      <c r="M10279" s="10" t="str">
        <f>Data[[#This Row],[schedule]]&amp;" | "&amp;Data[[#This Row],[section]]</f>
        <v>SCHEDULE 18: REPORT ON THE FORECAST TOTAL REVENUE REQUIREMENTS | 18b(iv) FORECAST OPERATIONAL EXPENDITURE</v>
      </c>
      <c r="N10279" s="10" t="str">
        <f t="shared" si="163"/>
        <v>SCHEDULE 18: REPORT ON THE FORECAST TOTAL REVENUE REQUIREMENTS | 18b(iv) FORECAST OPERATIONAL EXPENDITURE | Forecast operational expenditure</v>
      </c>
    </row>
    <row r="10280" spans="1:14" hidden="1">
      <c r="A10280" t="s">
        <v>2</v>
      </c>
      <c r="B10280">
        <v>2008</v>
      </c>
      <c r="C10280" t="s">
        <v>6</v>
      </c>
      <c r="D10280" t="s">
        <v>9</v>
      </c>
      <c r="E10280" t="s">
        <v>81</v>
      </c>
      <c r="F10280" t="s">
        <v>81</v>
      </c>
      <c r="G10280">
        <v>9</v>
      </c>
      <c r="H10280" t="s">
        <v>18</v>
      </c>
      <c r="I10280">
        <v>2009</v>
      </c>
      <c r="J10280" t="s">
        <v>91</v>
      </c>
      <c r="K10280" t="s">
        <v>81</v>
      </c>
      <c r="M10280" s="10" t="str">
        <f>Data[[#This Row],[schedule]]&amp;" | "&amp;Data[[#This Row],[section]]</f>
        <v>SCHEDULE 19: REPORT ON DEMAND FORECASTS | 19a: Passenger terminal demand</v>
      </c>
      <c r="N10280" s="10" t="str">
        <f t="shared" si="163"/>
        <v>SCHEDULE 19: REPORT ON DEMAND FORECASTS | 19a: Passenger terminal demand | Busy hour passenger numbers:Inbound passengers:Domestic</v>
      </c>
    </row>
    <row r="10281" spans="1:14" hidden="1">
      <c r="A10281" t="s">
        <v>2</v>
      </c>
      <c r="B10281">
        <v>2008</v>
      </c>
      <c r="C10281" t="s">
        <v>6</v>
      </c>
      <c r="D10281" t="s">
        <v>9</v>
      </c>
      <c r="E10281" t="s">
        <v>81</v>
      </c>
      <c r="F10281" t="s">
        <v>81</v>
      </c>
      <c r="G10281">
        <v>9</v>
      </c>
      <c r="H10281" t="s">
        <v>18</v>
      </c>
      <c r="I10281">
        <v>2010</v>
      </c>
      <c r="J10281" t="s">
        <v>91</v>
      </c>
      <c r="K10281" t="s">
        <v>81</v>
      </c>
      <c r="M10281" s="10" t="str">
        <f>Data[[#This Row],[schedule]]&amp;" | "&amp;Data[[#This Row],[section]]</f>
        <v>SCHEDULE 19: REPORT ON DEMAND FORECASTS | 19a: Passenger terminal demand</v>
      </c>
      <c r="N10281" s="10" t="str">
        <f t="shared" si="163"/>
        <v>SCHEDULE 19: REPORT ON DEMAND FORECASTS | 19a: Passenger terminal demand | Busy hour passenger numbers:Inbound passengers:Domestic</v>
      </c>
    </row>
    <row r="10282" spans="1:14" hidden="1">
      <c r="A10282" t="s">
        <v>2</v>
      </c>
      <c r="B10282">
        <v>2008</v>
      </c>
      <c r="C10282" t="s">
        <v>6</v>
      </c>
      <c r="D10282" t="s">
        <v>9</v>
      </c>
      <c r="E10282" t="s">
        <v>81</v>
      </c>
      <c r="F10282" t="s">
        <v>81</v>
      </c>
      <c r="G10282">
        <v>9</v>
      </c>
      <c r="H10282" t="s">
        <v>18</v>
      </c>
      <c r="I10282">
        <v>2011</v>
      </c>
      <c r="J10282" t="s">
        <v>91</v>
      </c>
      <c r="K10282" t="s">
        <v>81</v>
      </c>
      <c r="M10282" s="10" t="str">
        <f>Data[[#This Row],[schedule]]&amp;" | "&amp;Data[[#This Row],[section]]</f>
        <v>SCHEDULE 19: REPORT ON DEMAND FORECASTS | 19a: Passenger terminal demand</v>
      </c>
      <c r="N10282" s="10" t="str">
        <f t="shared" si="163"/>
        <v>SCHEDULE 19: REPORT ON DEMAND FORECASTS | 19a: Passenger terminal demand | Busy hour passenger numbers:Inbound passengers:Domestic</v>
      </c>
    </row>
    <row r="10283" spans="1:14" hidden="1">
      <c r="A10283" t="s">
        <v>2</v>
      </c>
      <c r="B10283">
        <v>2008</v>
      </c>
      <c r="C10283" t="s">
        <v>6</v>
      </c>
      <c r="D10283" t="s">
        <v>9</v>
      </c>
      <c r="E10283" t="s">
        <v>81</v>
      </c>
      <c r="F10283" t="s">
        <v>81</v>
      </c>
      <c r="G10283">
        <v>9</v>
      </c>
      <c r="H10283" t="s">
        <v>18</v>
      </c>
      <c r="I10283">
        <v>2012</v>
      </c>
      <c r="J10283" t="s">
        <v>91</v>
      </c>
      <c r="K10283" t="s">
        <v>81</v>
      </c>
      <c r="M10283" s="10" t="str">
        <f>Data[[#This Row],[schedule]]&amp;" | "&amp;Data[[#This Row],[section]]</f>
        <v>SCHEDULE 19: REPORT ON DEMAND FORECASTS | 19a: Passenger terminal demand</v>
      </c>
      <c r="N10283" s="10" t="str">
        <f t="shared" si="163"/>
        <v>SCHEDULE 19: REPORT ON DEMAND FORECASTS | 19a: Passenger terminal demand | Busy hour passenger numbers:Inbound passengers:Domestic</v>
      </c>
    </row>
    <row r="10284" spans="1:14" hidden="1">
      <c r="A10284" t="s">
        <v>2</v>
      </c>
      <c r="B10284">
        <v>2008</v>
      </c>
      <c r="C10284" t="s">
        <v>6</v>
      </c>
      <c r="D10284" t="s">
        <v>9</v>
      </c>
      <c r="E10284" t="s">
        <v>81</v>
      </c>
      <c r="F10284" t="s">
        <v>81</v>
      </c>
      <c r="G10284">
        <v>9</v>
      </c>
      <c r="H10284" t="s">
        <v>18</v>
      </c>
      <c r="I10284">
        <v>2013</v>
      </c>
      <c r="J10284" t="s">
        <v>91</v>
      </c>
      <c r="K10284" t="s">
        <v>81</v>
      </c>
      <c r="M10284" s="10" t="str">
        <f>Data[[#This Row],[schedule]]&amp;" | "&amp;Data[[#This Row],[section]]</f>
        <v>SCHEDULE 19: REPORT ON DEMAND FORECASTS | 19a: Passenger terminal demand</v>
      </c>
      <c r="N10284" s="10" t="str">
        <f t="shared" si="163"/>
        <v>SCHEDULE 19: REPORT ON DEMAND FORECASTS | 19a: Passenger terminal demand | Busy hour passenger numbers:Inbound passengers:Domestic</v>
      </c>
    </row>
    <row r="10285" spans="1:14" hidden="1">
      <c r="A10285" t="s">
        <v>2</v>
      </c>
      <c r="B10285">
        <v>2008</v>
      </c>
      <c r="C10285" t="s">
        <v>6</v>
      </c>
      <c r="D10285" t="s">
        <v>9</v>
      </c>
      <c r="E10285" t="s">
        <v>81</v>
      </c>
      <c r="F10285" t="s">
        <v>81</v>
      </c>
      <c r="G10285">
        <v>9</v>
      </c>
      <c r="H10285" t="s">
        <v>18</v>
      </c>
      <c r="I10285">
        <v>2014</v>
      </c>
      <c r="J10285" t="s">
        <v>91</v>
      </c>
      <c r="K10285" t="s">
        <v>81</v>
      </c>
      <c r="M10285" s="10" t="str">
        <f>Data[[#This Row],[schedule]]&amp;" | "&amp;Data[[#This Row],[section]]</f>
        <v>SCHEDULE 19: REPORT ON DEMAND FORECASTS | 19a: Passenger terminal demand</v>
      </c>
      <c r="N10285" s="10" t="str">
        <f t="shared" si="163"/>
        <v>SCHEDULE 19: REPORT ON DEMAND FORECASTS | 19a: Passenger terminal demand | Busy hour passenger numbers:Inbound passengers:Domestic</v>
      </c>
    </row>
    <row r="10286" spans="1:14" hidden="1">
      <c r="A10286" t="s">
        <v>2</v>
      </c>
      <c r="B10286">
        <v>2008</v>
      </c>
      <c r="C10286" t="s">
        <v>6</v>
      </c>
      <c r="D10286" t="s">
        <v>9</v>
      </c>
      <c r="E10286" t="s">
        <v>81</v>
      </c>
      <c r="F10286" t="s">
        <v>81</v>
      </c>
      <c r="G10286">
        <v>9</v>
      </c>
      <c r="H10286" t="s">
        <v>18</v>
      </c>
      <c r="I10286">
        <v>2015</v>
      </c>
      <c r="J10286" t="s">
        <v>91</v>
      </c>
      <c r="K10286" t="s">
        <v>81</v>
      </c>
      <c r="M10286" s="10" t="str">
        <f>Data[[#This Row],[schedule]]&amp;" | "&amp;Data[[#This Row],[section]]</f>
        <v>SCHEDULE 19: REPORT ON DEMAND FORECASTS | 19a: Passenger terminal demand</v>
      </c>
      <c r="N10286" s="10" t="str">
        <f t="shared" si="163"/>
        <v>SCHEDULE 19: REPORT ON DEMAND FORECASTS | 19a: Passenger terminal demand | Busy hour passenger numbers:Inbound passengers:Domestic</v>
      </c>
    </row>
    <row r="10287" spans="1:14" hidden="1">
      <c r="A10287" t="s">
        <v>2</v>
      </c>
      <c r="B10287">
        <v>2008</v>
      </c>
      <c r="C10287" t="s">
        <v>6</v>
      </c>
      <c r="D10287" t="s">
        <v>9</v>
      </c>
      <c r="E10287" t="s">
        <v>81</v>
      </c>
      <c r="F10287" t="s">
        <v>81</v>
      </c>
      <c r="G10287">
        <v>9</v>
      </c>
      <c r="H10287" t="s">
        <v>18</v>
      </c>
      <c r="I10287">
        <v>2016</v>
      </c>
      <c r="J10287" t="s">
        <v>91</v>
      </c>
      <c r="K10287" t="s">
        <v>81</v>
      </c>
      <c r="M10287" s="10" t="str">
        <f>Data[[#This Row],[schedule]]&amp;" | "&amp;Data[[#This Row],[section]]</f>
        <v>SCHEDULE 19: REPORT ON DEMAND FORECASTS | 19a: Passenger terminal demand</v>
      </c>
      <c r="N10287" s="10" t="str">
        <f t="shared" si="163"/>
        <v>SCHEDULE 19: REPORT ON DEMAND FORECASTS | 19a: Passenger terminal demand | Busy hour passenger numbers:Inbound passengers:Domestic</v>
      </c>
    </row>
    <row r="10288" spans="1:14" hidden="1">
      <c r="A10288" t="s">
        <v>2</v>
      </c>
      <c r="B10288">
        <v>2008</v>
      </c>
      <c r="C10288" t="s">
        <v>6</v>
      </c>
      <c r="D10288" t="s">
        <v>9</v>
      </c>
      <c r="E10288" t="s">
        <v>81</v>
      </c>
      <c r="F10288" t="s">
        <v>81</v>
      </c>
      <c r="G10288">
        <v>9</v>
      </c>
      <c r="H10288" t="s">
        <v>18</v>
      </c>
      <c r="I10288">
        <v>2017</v>
      </c>
      <c r="J10288" t="s">
        <v>91</v>
      </c>
      <c r="K10288" t="s">
        <v>81</v>
      </c>
      <c r="M10288" s="10" t="str">
        <f>Data[[#This Row],[schedule]]&amp;" | "&amp;Data[[#This Row],[section]]</f>
        <v>SCHEDULE 19: REPORT ON DEMAND FORECASTS | 19a: Passenger terminal demand</v>
      </c>
      <c r="N10288" s="10" t="str">
        <f t="shared" si="163"/>
        <v>SCHEDULE 19: REPORT ON DEMAND FORECASTS | 19a: Passenger terminal demand | Busy hour passenger numbers:Inbound passengers:Domestic</v>
      </c>
    </row>
    <row r="10289" spans="1:14" hidden="1">
      <c r="A10289" t="s">
        <v>2</v>
      </c>
      <c r="B10289">
        <v>2008</v>
      </c>
      <c r="C10289" t="s">
        <v>6</v>
      </c>
      <c r="D10289" t="s">
        <v>9</v>
      </c>
      <c r="E10289" t="s">
        <v>81</v>
      </c>
      <c r="F10289" t="s">
        <v>81</v>
      </c>
      <c r="G10289">
        <v>9</v>
      </c>
      <c r="H10289" t="s">
        <v>18</v>
      </c>
      <c r="I10289">
        <v>2018</v>
      </c>
      <c r="J10289" t="s">
        <v>91</v>
      </c>
      <c r="K10289" t="s">
        <v>81</v>
      </c>
      <c r="M10289" s="10" t="str">
        <f>Data[[#This Row],[schedule]]&amp;" | "&amp;Data[[#This Row],[section]]</f>
        <v>SCHEDULE 19: REPORT ON DEMAND FORECASTS | 19a: Passenger terminal demand</v>
      </c>
      <c r="N10289" s="10" t="str">
        <f t="shared" si="163"/>
        <v>SCHEDULE 19: REPORT ON DEMAND FORECASTS | 19a: Passenger terminal demand | Busy hour passenger numbers:Inbound passengers:Domestic</v>
      </c>
    </row>
    <row r="10290" spans="1:14" hidden="1">
      <c r="A10290" t="s">
        <v>2</v>
      </c>
      <c r="B10290">
        <v>2008</v>
      </c>
      <c r="C10290" t="s">
        <v>6</v>
      </c>
      <c r="D10290" t="s">
        <v>9</v>
      </c>
      <c r="E10290" t="s">
        <v>81</v>
      </c>
      <c r="F10290" t="s">
        <v>81</v>
      </c>
      <c r="G10290">
        <v>10</v>
      </c>
      <c r="H10290" t="s">
        <v>19</v>
      </c>
      <c r="I10290">
        <v>2009</v>
      </c>
      <c r="J10290" t="s">
        <v>91</v>
      </c>
      <c r="K10290" t="s">
        <v>81</v>
      </c>
      <c r="M10290" s="10" t="str">
        <f>Data[[#This Row],[schedule]]&amp;" | "&amp;Data[[#This Row],[section]]</f>
        <v>SCHEDULE 19: REPORT ON DEMAND FORECASTS | 19a: Passenger terminal demand</v>
      </c>
      <c r="N10290" s="10" t="str">
        <f t="shared" si="163"/>
        <v>SCHEDULE 19: REPORT ON DEMAND FORECASTS | 19a: Passenger terminal demand | Busy hour passenger numbers:Inbound passengers:International</v>
      </c>
    </row>
    <row r="10291" spans="1:14" hidden="1">
      <c r="A10291" t="s">
        <v>2</v>
      </c>
      <c r="B10291">
        <v>2008</v>
      </c>
      <c r="C10291" t="s">
        <v>6</v>
      </c>
      <c r="D10291" t="s">
        <v>9</v>
      </c>
      <c r="E10291" t="s">
        <v>81</v>
      </c>
      <c r="F10291" t="s">
        <v>81</v>
      </c>
      <c r="G10291">
        <v>10</v>
      </c>
      <c r="H10291" t="s">
        <v>19</v>
      </c>
      <c r="I10291">
        <v>2010</v>
      </c>
      <c r="J10291" t="s">
        <v>91</v>
      </c>
      <c r="K10291" t="s">
        <v>81</v>
      </c>
      <c r="M10291" s="10" t="str">
        <f>Data[[#This Row],[schedule]]&amp;" | "&amp;Data[[#This Row],[section]]</f>
        <v>SCHEDULE 19: REPORT ON DEMAND FORECASTS | 19a: Passenger terminal demand</v>
      </c>
      <c r="N10291" s="10" t="str">
        <f t="shared" si="163"/>
        <v>SCHEDULE 19: REPORT ON DEMAND FORECASTS | 19a: Passenger terminal demand | Busy hour passenger numbers:Inbound passengers:International</v>
      </c>
    </row>
    <row r="10292" spans="1:14" hidden="1">
      <c r="A10292" t="s">
        <v>2</v>
      </c>
      <c r="B10292">
        <v>2008</v>
      </c>
      <c r="C10292" t="s">
        <v>6</v>
      </c>
      <c r="D10292" t="s">
        <v>9</v>
      </c>
      <c r="E10292" t="s">
        <v>81</v>
      </c>
      <c r="F10292" t="s">
        <v>81</v>
      </c>
      <c r="G10292">
        <v>10</v>
      </c>
      <c r="H10292" t="s">
        <v>19</v>
      </c>
      <c r="I10292">
        <v>2011</v>
      </c>
      <c r="J10292" t="s">
        <v>91</v>
      </c>
      <c r="K10292" t="s">
        <v>81</v>
      </c>
      <c r="M10292" s="10" t="str">
        <f>Data[[#This Row],[schedule]]&amp;" | "&amp;Data[[#This Row],[section]]</f>
        <v>SCHEDULE 19: REPORT ON DEMAND FORECASTS | 19a: Passenger terminal demand</v>
      </c>
      <c r="N10292" s="10" t="str">
        <f t="shared" si="163"/>
        <v>SCHEDULE 19: REPORT ON DEMAND FORECASTS | 19a: Passenger terminal demand | Busy hour passenger numbers:Inbound passengers:International</v>
      </c>
    </row>
    <row r="10293" spans="1:14" hidden="1">
      <c r="A10293" t="s">
        <v>2</v>
      </c>
      <c r="B10293">
        <v>2008</v>
      </c>
      <c r="C10293" t="s">
        <v>6</v>
      </c>
      <c r="D10293" t="s">
        <v>9</v>
      </c>
      <c r="E10293" t="s">
        <v>81</v>
      </c>
      <c r="F10293" t="s">
        <v>81</v>
      </c>
      <c r="G10293">
        <v>10</v>
      </c>
      <c r="H10293" t="s">
        <v>19</v>
      </c>
      <c r="I10293">
        <v>2012</v>
      </c>
      <c r="J10293" t="s">
        <v>91</v>
      </c>
      <c r="K10293" t="s">
        <v>81</v>
      </c>
      <c r="M10293" s="10" t="str">
        <f>Data[[#This Row],[schedule]]&amp;" | "&amp;Data[[#This Row],[section]]</f>
        <v>SCHEDULE 19: REPORT ON DEMAND FORECASTS | 19a: Passenger terminal demand</v>
      </c>
      <c r="N10293" s="10" t="str">
        <f t="shared" si="163"/>
        <v>SCHEDULE 19: REPORT ON DEMAND FORECASTS | 19a: Passenger terminal demand | Busy hour passenger numbers:Inbound passengers:International</v>
      </c>
    </row>
    <row r="10294" spans="1:14" hidden="1">
      <c r="A10294" t="s">
        <v>2</v>
      </c>
      <c r="B10294">
        <v>2008</v>
      </c>
      <c r="C10294" t="s">
        <v>6</v>
      </c>
      <c r="D10294" t="s">
        <v>9</v>
      </c>
      <c r="E10294" t="s">
        <v>81</v>
      </c>
      <c r="F10294" t="s">
        <v>81</v>
      </c>
      <c r="G10294">
        <v>10</v>
      </c>
      <c r="H10294" t="s">
        <v>19</v>
      </c>
      <c r="I10294">
        <v>2013</v>
      </c>
      <c r="J10294" t="s">
        <v>91</v>
      </c>
      <c r="K10294" t="s">
        <v>81</v>
      </c>
      <c r="M10294" s="10" t="str">
        <f>Data[[#This Row],[schedule]]&amp;" | "&amp;Data[[#This Row],[section]]</f>
        <v>SCHEDULE 19: REPORT ON DEMAND FORECASTS | 19a: Passenger terminal demand</v>
      </c>
      <c r="N10294" s="10" t="str">
        <f t="shared" si="163"/>
        <v>SCHEDULE 19: REPORT ON DEMAND FORECASTS | 19a: Passenger terminal demand | Busy hour passenger numbers:Inbound passengers:International</v>
      </c>
    </row>
    <row r="10295" spans="1:14" hidden="1">
      <c r="A10295" t="s">
        <v>2</v>
      </c>
      <c r="B10295">
        <v>2008</v>
      </c>
      <c r="C10295" t="s">
        <v>6</v>
      </c>
      <c r="D10295" t="s">
        <v>9</v>
      </c>
      <c r="E10295" t="s">
        <v>81</v>
      </c>
      <c r="F10295" t="s">
        <v>81</v>
      </c>
      <c r="G10295">
        <v>10</v>
      </c>
      <c r="H10295" t="s">
        <v>19</v>
      </c>
      <c r="I10295">
        <v>2014</v>
      </c>
      <c r="J10295" t="s">
        <v>91</v>
      </c>
      <c r="K10295" t="s">
        <v>81</v>
      </c>
      <c r="M10295" s="10" t="str">
        <f>Data[[#This Row],[schedule]]&amp;" | "&amp;Data[[#This Row],[section]]</f>
        <v>SCHEDULE 19: REPORT ON DEMAND FORECASTS | 19a: Passenger terminal demand</v>
      </c>
      <c r="N10295" s="10" t="str">
        <f t="shared" si="163"/>
        <v>SCHEDULE 19: REPORT ON DEMAND FORECASTS | 19a: Passenger terminal demand | Busy hour passenger numbers:Inbound passengers:International</v>
      </c>
    </row>
    <row r="10296" spans="1:14" hidden="1">
      <c r="A10296" t="s">
        <v>2</v>
      </c>
      <c r="B10296">
        <v>2008</v>
      </c>
      <c r="C10296" t="s">
        <v>6</v>
      </c>
      <c r="D10296" t="s">
        <v>9</v>
      </c>
      <c r="E10296" t="s">
        <v>81</v>
      </c>
      <c r="F10296" t="s">
        <v>81</v>
      </c>
      <c r="G10296">
        <v>10</v>
      </c>
      <c r="H10296" t="s">
        <v>19</v>
      </c>
      <c r="I10296">
        <v>2015</v>
      </c>
      <c r="J10296" t="s">
        <v>91</v>
      </c>
      <c r="K10296" t="s">
        <v>81</v>
      </c>
      <c r="M10296" s="10" t="str">
        <f>Data[[#This Row],[schedule]]&amp;" | "&amp;Data[[#This Row],[section]]</f>
        <v>SCHEDULE 19: REPORT ON DEMAND FORECASTS | 19a: Passenger terminal demand</v>
      </c>
      <c r="N10296" s="10" t="str">
        <f t="shared" si="163"/>
        <v>SCHEDULE 19: REPORT ON DEMAND FORECASTS | 19a: Passenger terminal demand | Busy hour passenger numbers:Inbound passengers:International</v>
      </c>
    </row>
    <row r="10297" spans="1:14" hidden="1">
      <c r="A10297" t="s">
        <v>2</v>
      </c>
      <c r="B10297">
        <v>2008</v>
      </c>
      <c r="C10297" t="s">
        <v>6</v>
      </c>
      <c r="D10297" t="s">
        <v>9</v>
      </c>
      <c r="E10297" t="s">
        <v>81</v>
      </c>
      <c r="F10297" t="s">
        <v>81</v>
      </c>
      <c r="G10297">
        <v>10</v>
      </c>
      <c r="H10297" t="s">
        <v>19</v>
      </c>
      <c r="I10297">
        <v>2016</v>
      </c>
      <c r="J10297" t="s">
        <v>91</v>
      </c>
      <c r="K10297" t="s">
        <v>81</v>
      </c>
      <c r="M10297" s="10" t="str">
        <f>Data[[#This Row],[schedule]]&amp;" | "&amp;Data[[#This Row],[section]]</f>
        <v>SCHEDULE 19: REPORT ON DEMAND FORECASTS | 19a: Passenger terminal demand</v>
      </c>
      <c r="N10297" s="10" t="str">
        <f t="shared" si="163"/>
        <v>SCHEDULE 19: REPORT ON DEMAND FORECASTS | 19a: Passenger terminal demand | Busy hour passenger numbers:Inbound passengers:International</v>
      </c>
    </row>
    <row r="10298" spans="1:14" hidden="1">
      <c r="A10298" t="s">
        <v>2</v>
      </c>
      <c r="B10298">
        <v>2008</v>
      </c>
      <c r="C10298" t="s">
        <v>6</v>
      </c>
      <c r="D10298" t="s">
        <v>9</v>
      </c>
      <c r="E10298" t="s">
        <v>81</v>
      </c>
      <c r="F10298" t="s">
        <v>81</v>
      </c>
      <c r="G10298">
        <v>10</v>
      </c>
      <c r="H10298" t="s">
        <v>19</v>
      </c>
      <c r="I10298">
        <v>2017</v>
      </c>
      <c r="J10298" t="s">
        <v>91</v>
      </c>
      <c r="K10298" t="s">
        <v>81</v>
      </c>
      <c r="M10298" s="10" t="str">
        <f>Data[[#This Row],[schedule]]&amp;" | "&amp;Data[[#This Row],[section]]</f>
        <v>SCHEDULE 19: REPORT ON DEMAND FORECASTS | 19a: Passenger terminal demand</v>
      </c>
      <c r="N10298" s="10" t="str">
        <f t="shared" si="163"/>
        <v>SCHEDULE 19: REPORT ON DEMAND FORECASTS | 19a: Passenger terminal demand | Busy hour passenger numbers:Inbound passengers:International</v>
      </c>
    </row>
    <row r="10299" spans="1:14" hidden="1">
      <c r="A10299" t="s">
        <v>2</v>
      </c>
      <c r="B10299">
        <v>2008</v>
      </c>
      <c r="C10299" t="s">
        <v>6</v>
      </c>
      <c r="D10299" t="s">
        <v>9</v>
      </c>
      <c r="E10299" t="s">
        <v>81</v>
      </c>
      <c r="F10299" t="s">
        <v>81</v>
      </c>
      <c r="G10299">
        <v>10</v>
      </c>
      <c r="H10299" t="s">
        <v>19</v>
      </c>
      <c r="I10299">
        <v>2018</v>
      </c>
      <c r="J10299" t="s">
        <v>91</v>
      </c>
      <c r="K10299" t="s">
        <v>81</v>
      </c>
      <c r="M10299" s="10" t="str">
        <f>Data[[#This Row],[schedule]]&amp;" | "&amp;Data[[#This Row],[section]]</f>
        <v>SCHEDULE 19: REPORT ON DEMAND FORECASTS | 19a: Passenger terminal demand</v>
      </c>
      <c r="N10299" s="10" t="str">
        <f t="shared" si="163"/>
        <v>SCHEDULE 19: REPORT ON DEMAND FORECASTS | 19a: Passenger terminal demand | Busy hour passenger numbers:Inbound passengers:International</v>
      </c>
    </row>
    <row r="10300" spans="1:14" hidden="1">
      <c r="A10300" t="s">
        <v>2</v>
      </c>
      <c r="B10300">
        <v>2008</v>
      </c>
      <c r="C10300" t="s">
        <v>6</v>
      </c>
      <c r="D10300" t="s">
        <v>9</v>
      </c>
      <c r="E10300" t="s">
        <v>81</v>
      </c>
      <c r="F10300" t="s">
        <v>81</v>
      </c>
      <c r="G10300">
        <v>11</v>
      </c>
      <c r="H10300" t="s">
        <v>20</v>
      </c>
      <c r="I10300">
        <v>2009</v>
      </c>
      <c r="J10300" t="s">
        <v>91</v>
      </c>
      <c r="K10300" t="s">
        <v>81</v>
      </c>
      <c r="M10300" s="10" t="str">
        <f>Data[[#This Row],[schedule]]&amp;" | "&amp;Data[[#This Row],[section]]</f>
        <v>SCHEDULE 19: REPORT ON DEMAND FORECASTS | 19a: Passenger terminal demand</v>
      </c>
      <c r="N10300" s="10" t="str">
        <f t="shared" si="163"/>
        <v>SCHEDULE 19: REPORT ON DEMAND FORECASTS | 19a: Passenger terminal demand | Busy hour passenger numbers:Inbound passengers:Combined *</v>
      </c>
    </row>
    <row r="10301" spans="1:14" hidden="1">
      <c r="A10301" t="s">
        <v>2</v>
      </c>
      <c r="B10301">
        <v>2008</v>
      </c>
      <c r="C10301" t="s">
        <v>6</v>
      </c>
      <c r="D10301" t="s">
        <v>9</v>
      </c>
      <c r="E10301" t="s">
        <v>81</v>
      </c>
      <c r="F10301" t="s">
        <v>81</v>
      </c>
      <c r="G10301">
        <v>11</v>
      </c>
      <c r="H10301" t="s">
        <v>20</v>
      </c>
      <c r="I10301">
        <v>2010</v>
      </c>
      <c r="J10301" t="s">
        <v>91</v>
      </c>
      <c r="K10301" t="s">
        <v>81</v>
      </c>
      <c r="M10301" s="10" t="str">
        <f>Data[[#This Row],[schedule]]&amp;" | "&amp;Data[[#This Row],[section]]</f>
        <v>SCHEDULE 19: REPORT ON DEMAND FORECASTS | 19a: Passenger terminal demand</v>
      </c>
      <c r="N10301" s="10" t="str">
        <f t="shared" si="163"/>
        <v>SCHEDULE 19: REPORT ON DEMAND FORECASTS | 19a: Passenger terminal demand | Busy hour passenger numbers:Inbound passengers:Combined *</v>
      </c>
    </row>
    <row r="10302" spans="1:14" hidden="1">
      <c r="A10302" t="s">
        <v>2</v>
      </c>
      <c r="B10302">
        <v>2008</v>
      </c>
      <c r="C10302" t="s">
        <v>6</v>
      </c>
      <c r="D10302" t="s">
        <v>9</v>
      </c>
      <c r="E10302" t="s">
        <v>81</v>
      </c>
      <c r="F10302" t="s">
        <v>81</v>
      </c>
      <c r="G10302">
        <v>11</v>
      </c>
      <c r="H10302" t="s">
        <v>20</v>
      </c>
      <c r="I10302">
        <v>2011</v>
      </c>
      <c r="J10302" t="s">
        <v>91</v>
      </c>
      <c r="K10302" t="s">
        <v>81</v>
      </c>
      <c r="M10302" s="10" t="str">
        <f>Data[[#This Row],[schedule]]&amp;" | "&amp;Data[[#This Row],[section]]</f>
        <v>SCHEDULE 19: REPORT ON DEMAND FORECASTS | 19a: Passenger terminal demand</v>
      </c>
      <c r="N10302" s="10" t="str">
        <f t="shared" si="163"/>
        <v>SCHEDULE 19: REPORT ON DEMAND FORECASTS | 19a: Passenger terminal demand | Busy hour passenger numbers:Inbound passengers:Combined *</v>
      </c>
    </row>
    <row r="10303" spans="1:14" hidden="1">
      <c r="A10303" t="s">
        <v>2</v>
      </c>
      <c r="B10303">
        <v>2008</v>
      </c>
      <c r="C10303" t="s">
        <v>6</v>
      </c>
      <c r="D10303" t="s">
        <v>9</v>
      </c>
      <c r="E10303" t="s">
        <v>81</v>
      </c>
      <c r="F10303" t="s">
        <v>81</v>
      </c>
      <c r="G10303">
        <v>11</v>
      </c>
      <c r="H10303" t="s">
        <v>20</v>
      </c>
      <c r="I10303">
        <v>2012</v>
      </c>
      <c r="J10303" t="s">
        <v>91</v>
      </c>
      <c r="K10303" t="s">
        <v>81</v>
      </c>
      <c r="M10303" s="10" t="str">
        <f>Data[[#This Row],[schedule]]&amp;" | "&amp;Data[[#This Row],[section]]</f>
        <v>SCHEDULE 19: REPORT ON DEMAND FORECASTS | 19a: Passenger terminal demand</v>
      </c>
      <c r="N10303" s="10" t="str">
        <f t="shared" si="163"/>
        <v>SCHEDULE 19: REPORT ON DEMAND FORECASTS | 19a: Passenger terminal demand | Busy hour passenger numbers:Inbound passengers:Combined *</v>
      </c>
    </row>
    <row r="10304" spans="1:14" hidden="1">
      <c r="A10304" t="s">
        <v>2</v>
      </c>
      <c r="B10304">
        <v>2008</v>
      </c>
      <c r="C10304" t="s">
        <v>6</v>
      </c>
      <c r="D10304" t="s">
        <v>9</v>
      </c>
      <c r="E10304" t="s">
        <v>81</v>
      </c>
      <c r="F10304" t="s">
        <v>81</v>
      </c>
      <c r="G10304">
        <v>11</v>
      </c>
      <c r="H10304" t="s">
        <v>20</v>
      </c>
      <c r="I10304">
        <v>2013</v>
      </c>
      <c r="J10304" t="s">
        <v>91</v>
      </c>
      <c r="K10304" t="s">
        <v>81</v>
      </c>
      <c r="M10304" s="10" t="str">
        <f>Data[[#This Row],[schedule]]&amp;" | "&amp;Data[[#This Row],[section]]</f>
        <v>SCHEDULE 19: REPORT ON DEMAND FORECASTS | 19a: Passenger terminal demand</v>
      </c>
      <c r="N10304" s="10" t="str">
        <f t="shared" si="163"/>
        <v>SCHEDULE 19: REPORT ON DEMAND FORECASTS | 19a: Passenger terminal demand | Busy hour passenger numbers:Inbound passengers:Combined *</v>
      </c>
    </row>
    <row r="10305" spans="1:14" hidden="1">
      <c r="A10305" t="s">
        <v>2</v>
      </c>
      <c r="B10305">
        <v>2008</v>
      </c>
      <c r="C10305" t="s">
        <v>6</v>
      </c>
      <c r="D10305" t="s">
        <v>9</v>
      </c>
      <c r="E10305" t="s">
        <v>81</v>
      </c>
      <c r="F10305" t="s">
        <v>81</v>
      </c>
      <c r="G10305">
        <v>11</v>
      </c>
      <c r="H10305" t="s">
        <v>20</v>
      </c>
      <c r="I10305">
        <v>2014</v>
      </c>
      <c r="J10305" t="s">
        <v>91</v>
      </c>
      <c r="K10305" t="s">
        <v>81</v>
      </c>
      <c r="M10305" s="10" t="str">
        <f>Data[[#This Row],[schedule]]&amp;" | "&amp;Data[[#This Row],[section]]</f>
        <v>SCHEDULE 19: REPORT ON DEMAND FORECASTS | 19a: Passenger terminal demand</v>
      </c>
      <c r="N10305" s="10" t="str">
        <f t="shared" si="163"/>
        <v>SCHEDULE 19: REPORT ON DEMAND FORECASTS | 19a: Passenger terminal demand | Busy hour passenger numbers:Inbound passengers:Combined *</v>
      </c>
    </row>
    <row r="10306" spans="1:14" hidden="1">
      <c r="A10306" t="s">
        <v>2</v>
      </c>
      <c r="B10306">
        <v>2008</v>
      </c>
      <c r="C10306" t="s">
        <v>6</v>
      </c>
      <c r="D10306" t="s">
        <v>9</v>
      </c>
      <c r="E10306" t="s">
        <v>81</v>
      </c>
      <c r="F10306" t="s">
        <v>81</v>
      </c>
      <c r="G10306">
        <v>11</v>
      </c>
      <c r="H10306" t="s">
        <v>20</v>
      </c>
      <c r="I10306">
        <v>2015</v>
      </c>
      <c r="J10306" t="s">
        <v>91</v>
      </c>
      <c r="K10306" t="s">
        <v>81</v>
      </c>
      <c r="M10306" s="10" t="str">
        <f>Data[[#This Row],[schedule]]&amp;" | "&amp;Data[[#This Row],[section]]</f>
        <v>SCHEDULE 19: REPORT ON DEMAND FORECASTS | 19a: Passenger terminal demand</v>
      </c>
      <c r="N10306" s="10" t="str">
        <f t="shared" si="163"/>
        <v>SCHEDULE 19: REPORT ON DEMAND FORECASTS | 19a: Passenger terminal demand | Busy hour passenger numbers:Inbound passengers:Combined *</v>
      </c>
    </row>
    <row r="10307" spans="1:14" hidden="1">
      <c r="A10307" t="s">
        <v>2</v>
      </c>
      <c r="B10307">
        <v>2008</v>
      </c>
      <c r="C10307" t="s">
        <v>6</v>
      </c>
      <c r="D10307" t="s">
        <v>9</v>
      </c>
      <c r="E10307" t="s">
        <v>81</v>
      </c>
      <c r="F10307" t="s">
        <v>81</v>
      </c>
      <c r="G10307">
        <v>11</v>
      </c>
      <c r="H10307" t="s">
        <v>20</v>
      </c>
      <c r="I10307">
        <v>2016</v>
      </c>
      <c r="J10307" t="s">
        <v>91</v>
      </c>
      <c r="K10307" t="s">
        <v>81</v>
      </c>
      <c r="M10307" s="10" t="str">
        <f>Data[[#This Row],[schedule]]&amp;" | "&amp;Data[[#This Row],[section]]</f>
        <v>SCHEDULE 19: REPORT ON DEMAND FORECASTS | 19a: Passenger terminal demand</v>
      </c>
      <c r="N10307" s="10" t="str">
        <f t="shared" si="163"/>
        <v>SCHEDULE 19: REPORT ON DEMAND FORECASTS | 19a: Passenger terminal demand | Busy hour passenger numbers:Inbound passengers:Combined *</v>
      </c>
    </row>
    <row r="10308" spans="1:14" hidden="1">
      <c r="A10308" t="s">
        <v>2</v>
      </c>
      <c r="B10308">
        <v>2008</v>
      </c>
      <c r="C10308" t="s">
        <v>6</v>
      </c>
      <c r="D10308" t="s">
        <v>9</v>
      </c>
      <c r="E10308" t="s">
        <v>81</v>
      </c>
      <c r="F10308" t="s">
        <v>81</v>
      </c>
      <c r="G10308">
        <v>11</v>
      </c>
      <c r="H10308" t="s">
        <v>20</v>
      </c>
      <c r="I10308">
        <v>2017</v>
      </c>
      <c r="J10308" t="s">
        <v>91</v>
      </c>
      <c r="K10308" t="s">
        <v>81</v>
      </c>
      <c r="M10308" s="10" t="str">
        <f>Data[[#This Row],[schedule]]&amp;" | "&amp;Data[[#This Row],[section]]</f>
        <v>SCHEDULE 19: REPORT ON DEMAND FORECASTS | 19a: Passenger terminal demand</v>
      </c>
      <c r="N10308" s="10" t="str">
        <f t="shared" si="163"/>
        <v>SCHEDULE 19: REPORT ON DEMAND FORECASTS | 19a: Passenger terminal demand | Busy hour passenger numbers:Inbound passengers:Combined *</v>
      </c>
    </row>
    <row r="10309" spans="1:14" hidden="1">
      <c r="A10309" t="s">
        <v>2</v>
      </c>
      <c r="B10309">
        <v>2008</v>
      </c>
      <c r="C10309" t="s">
        <v>6</v>
      </c>
      <c r="D10309" t="s">
        <v>9</v>
      </c>
      <c r="E10309" t="s">
        <v>81</v>
      </c>
      <c r="F10309" t="s">
        <v>81</v>
      </c>
      <c r="G10309">
        <v>11</v>
      </c>
      <c r="H10309" t="s">
        <v>20</v>
      </c>
      <c r="I10309">
        <v>2018</v>
      </c>
      <c r="J10309" t="s">
        <v>91</v>
      </c>
      <c r="K10309" t="s">
        <v>81</v>
      </c>
      <c r="M10309" s="10" t="str">
        <f>Data[[#This Row],[schedule]]&amp;" | "&amp;Data[[#This Row],[section]]</f>
        <v>SCHEDULE 19: REPORT ON DEMAND FORECASTS | 19a: Passenger terminal demand</v>
      </c>
      <c r="N10309" s="10" t="str">
        <f t="shared" si="163"/>
        <v>SCHEDULE 19: REPORT ON DEMAND FORECASTS | 19a: Passenger terminal demand | Busy hour passenger numbers:Inbound passengers:Combined *</v>
      </c>
    </row>
    <row r="10310" spans="1:14" hidden="1">
      <c r="A10310" t="s">
        <v>2</v>
      </c>
      <c r="B10310">
        <v>2008</v>
      </c>
      <c r="C10310" t="s">
        <v>6</v>
      </c>
      <c r="D10310" t="s">
        <v>9</v>
      </c>
      <c r="E10310" t="s">
        <v>81</v>
      </c>
      <c r="F10310" t="s">
        <v>81</v>
      </c>
      <c r="G10310">
        <v>13</v>
      </c>
      <c r="H10310" t="s">
        <v>21</v>
      </c>
      <c r="I10310">
        <v>2009</v>
      </c>
      <c r="J10310" t="s">
        <v>91</v>
      </c>
      <c r="K10310" t="s">
        <v>81</v>
      </c>
      <c r="M10310" s="10" t="str">
        <f>Data[[#This Row],[schedule]]&amp;" | "&amp;Data[[#This Row],[section]]</f>
        <v>SCHEDULE 19: REPORT ON DEMAND FORECASTS | 19a: Passenger terminal demand</v>
      </c>
      <c r="N10310" s="10" t="str">
        <f t="shared" si="163"/>
        <v>SCHEDULE 19: REPORT ON DEMAND FORECASTS | 19a: Passenger terminal demand | Busy hour passenger numbers:Outbound passengers:Domestic</v>
      </c>
    </row>
    <row r="10311" spans="1:14" hidden="1">
      <c r="A10311" t="s">
        <v>2</v>
      </c>
      <c r="B10311">
        <v>2008</v>
      </c>
      <c r="C10311" t="s">
        <v>6</v>
      </c>
      <c r="D10311" t="s">
        <v>9</v>
      </c>
      <c r="E10311" t="s">
        <v>81</v>
      </c>
      <c r="F10311" t="s">
        <v>81</v>
      </c>
      <c r="G10311">
        <v>13</v>
      </c>
      <c r="H10311" t="s">
        <v>21</v>
      </c>
      <c r="I10311">
        <v>2010</v>
      </c>
      <c r="J10311" t="s">
        <v>91</v>
      </c>
      <c r="K10311" t="s">
        <v>81</v>
      </c>
      <c r="M10311" s="10" t="str">
        <f>Data[[#This Row],[schedule]]&amp;" | "&amp;Data[[#This Row],[section]]</f>
        <v>SCHEDULE 19: REPORT ON DEMAND FORECASTS | 19a: Passenger terminal demand</v>
      </c>
      <c r="N10311" s="10" t="str">
        <f t="shared" si="163"/>
        <v>SCHEDULE 19: REPORT ON DEMAND FORECASTS | 19a: Passenger terminal demand | Busy hour passenger numbers:Outbound passengers:Domestic</v>
      </c>
    </row>
    <row r="10312" spans="1:14" hidden="1">
      <c r="A10312" t="s">
        <v>2</v>
      </c>
      <c r="B10312">
        <v>2008</v>
      </c>
      <c r="C10312" t="s">
        <v>6</v>
      </c>
      <c r="D10312" t="s">
        <v>9</v>
      </c>
      <c r="E10312" t="s">
        <v>81</v>
      </c>
      <c r="F10312" t="s">
        <v>81</v>
      </c>
      <c r="G10312">
        <v>13</v>
      </c>
      <c r="H10312" t="s">
        <v>21</v>
      </c>
      <c r="I10312">
        <v>2011</v>
      </c>
      <c r="J10312" t="s">
        <v>91</v>
      </c>
      <c r="K10312" t="s">
        <v>81</v>
      </c>
      <c r="M10312" s="10" t="str">
        <f>Data[[#This Row],[schedule]]&amp;" | "&amp;Data[[#This Row],[section]]</f>
        <v>SCHEDULE 19: REPORT ON DEMAND FORECASTS | 19a: Passenger terminal demand</v>
      </c>
      <c r="N10312" s="10" t="str">
        <f t="shared" si="163"/>
        <v>SCHEDULE 19: REPORT ON DEMAND FORECASTS | 19a: Passenger terminal demand | Busy hour passenger numbers:Outbound passengers:Domestic</v>
      </c>
    </row>
    <row r="10313" spans="1:14" hidden="1">
      <c r="A10313" t="s">
        <v>2</v>
      </c>
      <c r="B10313">
        <v>2008</v>
      </c>
      <c r="C10313" t="s">
        <v>6</v>
      </c>
      <c r="D10313" t="s">
        <v>9</v>
      </c>
      <c r="E10313" t="s">
        <v>81</v>
      </c>
      <c r="F10313" t="s">
        <v>81</v>
      </c>
      <c r="G10313">
        <v>13</v>
      </c>
      <c r="H10313" t="s">
        <v>21</v>
      </c>
      <c r="I10313">
        <v>2012</v>
      </c>
      <c r="J10313" t="s">
        <v>91</v>
      </c>
      <c r="K10313" t="s">
        <v>81</v>
      </c>
      <c r="M10313" s="10" t="str">
        <f>Data[[#This Row],[schedule]]&amp;" | "&amp;Data[[#This Row],[section]]</f>
        <v>SCHEDULE 19: REPORT ON DEMAND FORECASTS | 19a: Passenger terminal demand</v>
      </c>
      <c r="N10313" s="10" t="str">
        <f t="shared" si="163"/>
        <v>SCHEDULE 19: REPORT ON DEMAND FORECASTS | 19a: Passenger terminal demand | Busy hour passenger numbers:Outbound passengers:Domestic</v>
      </c>
    </row>
    <row r="10314" spans="1:14" hidden="1">
      <c r="A10314" t="s">
        <v>2</v>
      </c>
      <c r="B10314">
        <v>2008</v>
      </c>
      <c r="C10314" t="s">
        <v>6</v>
      </c>
      <c r="D10314" t="s">
        <v>9</v>
      </c>
      <c r="E10314" t="s">
        <v>81</v>
      </c>
      <c r="F10314" t="s">
        <v>81</v>
      </c>
      <c r="G10314">
        <v>13</v>
      </c>
      <c r="H10314" t="s">
        <v>21</v>
      </c>
      <c r="I10314">
        <v>2013</v>
      </c>
      <c r="J10314" t="s">
        <v>91</v>
      </c>
      <c r="K10314" t="s">
        <v>81</v>
      </c>
      <c r="M10314" s="10" t="str">
        <f>Data[[#This Row],[schedule]]&amp;" | "&amp;Data[[#This Row],[section]]</f>
        <v>SCHEDULE 19: REPORT ON DEMAND FORECASTS | 19a: Passenger terminal demand</v>
      </c>
      <c r="N10314" s="10" t="str">
        <f t="shared" si="163"/>
        <v>SCHEDULE 19: REPORT ON DEMAND FORECASTS | 19a: Passenger terminal demand | Busy hour passenger numbers:Outbound passengers:Domestic</v>
      </c>
    </row>
    <row r="10315" spans="1:14" hidden="1">
      <c r="A10315" t="s">
        <v>2</v>
      </c>
      <c r="B10315">
        <v>2008</v>
      </c>
      <c r="C10315" t="s">
        <v>6</v>
      </c>
      <c r="D10315" t="s">
        <v>9</v>
      </c>
      <c r="E10315" t="s">
        <v>81</v>
      </c>
      <c r="F10315" t="s">
        <v>81</v>
      </c>
      <c r="G10315">
        <v>13</v>
      </c>
      <c r="H10315" t="s">
        <v>21</v>
      </c>
      <c r="I10315">
        <v>2014</v>
      </c>
      <c r="J10315" t="s">
        <v>91</v>
      </c>
      <c r="K10315" t="s">
        <v>81</v>
      </c>
      <c r="M10315" s="10" t="str">
        <f>Data[[#This Row],[schedule]]&amp;" | "&amp;Data[[#This Row],[section]]</f>
        <v>SCHEDULE 19: REPORT ON DEMAND FORECASTS | 19a: Passenger terminal demand</v>
      </c>
      <c r="N10315" s="10" t="str">
        <f t="shared" si="163"/>
        <v>SCHEDULE 19: REPORT ON DEMAND FORECASTS | 19a: Passenger terminal demand | Busy hour passenger numbers:Outbound passengers:Domestic</v>
      </c>
    </row>
    <row r="10316" spans="1:14" hidden="1">
      <c r="A10316" t="s">
        <v>2</v>
      </c>
      <c r="B10316">
        <v>2008</v>
      </c>
      <c r="C10316" t="s">
        <v>6</v>
      </c>
      <c r="D10316" t="s">
        <v>9</v>
      </c>
      <c r="E10316" t="s">
        <v>81</v>
      </c>
      <c r="F10316" t="s">
        <v>81</v>
      </c>
      <c r="G10316">
        <v>13</v>
      </c>
      <c r="H10316" t="s">
        <v>21</v>
      </c>
      <c r="I10316">
        <v>2015</v>
      </c>
      <c r="J10316" t="s">
        <v>91</v>
      </c>
      <c r="K10316" t="s">
        <v>81</v>
      </c>
      <c r="M10316" s="10" t="str">
        <f>Data[[#This Row],[schedule]]&amp;" | "&amp;Data[[#This Row],[section]]</f>
        <v>SCHEDULE 19: REPORT ON DEMAND FORECASTS | 19a: Passenger terminal demand</v>
      </c>
      <c r="N10316" s="10" t="str">
        <f t="shared" si="163"/>
        <v>SCHEDULE 19: REPORT ON DEMAND FORECASTS | 19a: Passenger terminal demand | Busy hour passenger numbers:Outbound passengers:Domestic</v>
      </c>
    </row>
    <row r="10317" spans="1:14" hidden="1">
      <c r="A10317" t="s">
        <v>2</v>
      </c>
      <c r="B10317">
        <v>2008</v>
      </c>
      <c r="C10317" t="s">
        <v>6</v>
      </c>
      <c r="D10317" t="s">
        <v>9</v>
      </c>
      <c r="E10317" t="s">
        <v>81</v>
      </c>
      <c r="F10317" t="s">
        <v>81</v>
      </c>
      <c r="G10317">
        <v>13</v>
      </c>
      <c r="H10317" t="s">
        <v>21</v>
      </c>
      <c r="I10317">
        <v>2016</v>
      </c>
      <c r="J10317" t="s">
        <v>91</v>
      </c>
      <c r="K10317" t="s">
        <v>81</v>
      </c>
      <c r="M10317" s="10" t="str">
        <f>Data[[#This Row],[schedule]]&amp;" | "&amp;Data[[#This Row],[section]]</f>
        <v>SCHEDULE 19: REPORT ON DEMAND FORECASTS | 19a: Passenger terminal demand</v>
      </c>
      <c r="N10317" s="10" t="str">
        <f t="shared" si="163"/>
        <v>SCHEDULE 19: REPORT ON DEMAND FORECASTS | 19a: Passenger terminal demand | Busy hour passenger numbers:Outbound passengers:Domestic</v>
      </c>
    </row>
    <row r="10318" spans="1:14" hidden="1">
      <c r="A10318" t="s">
        <v>2</v>
      </c>
      <c r="B10318">
        <v>2008</v>
      </c>
      <c r="C10318" t="s">
        <v>6</v>
      </c>
      <c r="D10318" t="s">
        <v>9</v>
      </c>
      <c r="E10318" t="s">
        <v>81</v>
      </c>
      <c r="F10318" t="s">
        <v>81</v>
      </c>
      <c r="G10318">
        <v>13</v>
      </c>
      <c r="H10318" t="s">
        <v>21</v>
      </c>
      <c r="I10318">
        <v>2017</v>
      </c>
      <c r="J10318" t="s">
        <v>91</v>
      </c>
      <c r="K10318" t="s">
        <v>81</v>
      </c>
      <c r="M10318" s="10" t="str">
        <f>Data[[#This Row],[schedule]]&amp;" | "&amp;Data[[#This Row],[section]]</f>
        <v>SCHEDULE 19: REPORT ON DEMAND FORECASTS | 19a: Passenger terminal demand</v>
      </c>
      <c r="N10318" s="10" t="str">
        <f t="shared" si="163"/>
        <v>SCHEDULE 19: REPORT ON DEMAND FORECASTS | 19a: Passenger terminal demand | Busy hour passenger numbers:Outbound passengers:Domestic</v>
      </c>
    </row>
    <row r="10319" spans="1:14" hidden="1">
      <c r="A10319" t="s">
        <v>2</v>
      </c>
      <c r="B10319">
        <v>2008</v>
      </c>
      <c r="C10319" t="s">
        <v>6</v>
      </c>
      <c r="D10319" t="s">
        <v>9</v>
      </c>
      <c r="E10319" t="s">
        <v>81</v>
      </c>
      <c r="F10319" t="s">
        <v>81</v>
      </c>
      <c r="G10319">
        <v>13</v>
      </c>
      <c r="H10319" t="s">
        <v>21</v>
      </c>
      <c r="I10319">
        <v>2018</v>
      </c>
      <c r="J10319" t="s">
        <v>91</v>
      </c>
      <c r="K10319" t="s">
        <v>81</v>
      </c>
      <c r="M10319" s="10" t="str">
        <f>Data[[#This Row],[schedule]]&amp;" | "&amp;Data[[#This Row],[section]]</f>
        <v>SCHEDULE 19: REPORT ON DEMAND FORECASTS | 19a: Passenger terminal demand</v>
      </c>
      <c r="N10319" s="10" t="str">
        <f t="shared" si="163"/>
        <v>SCHEDULE 19: REPORT ON DEMAND FORECASTS | 19a: Passenger terminal demand | Busy hour passenger numbers:Outbound passengers:Domestic</v>
      </c>
    </row>
    <row r="10320" spans="1:14" hidden="1">
      <c r="A10320" t="s">
        <v>2</v>
      </c>
      <c r="B10320">
        <v>2008</v>
      </c>
      <c r="C10320" t="s">
        <v>6</v>
      </c>
      <c r="D10320" t="s">
        <v>9</v>
      </c>
      <c r="E10320" t="s">
        <v>81</v>
      </c>
      <c r="F10320" t="s">
        <v>81</v>
      </c>
      <c r="G10320">
        <v>14</v>
      </c>
      <c r="H10320" t="s">
        <v>22</v>
      </c>
      <c r="I10320">
        <v>2009</v>
      </c>
      <c r="J10320" t="s">
        <v>91</v>
      </c>
      <c r="K10320" t="s">
        <v>81</v>
      </c>
      <c r="M10320" s="10" t="str">
        <f>Data[[#This Row],[schedule]]&amp;" | "&amp;Data[[#This Row],[section]]</f>
        <v>SCHEDULE 19: REPORT ON DEMAND FORECASTS | 19a: Passenger terminal demand</v>
      </c>
      <c r="N10320" s="10" t="str">
        <f t="shared" si="163"/>
        <v>SCHEDULE 19: REPORT ON DEMAND FORECASTS | 19a: Passenger terminal demand | Busy hour passenger numbers:Outbound passengers:International</v>
      </c>
    </row>
    <row r="10321" spans="1:14" hidden="1">
      <c r="A10321" t="s">
        <v>2</v>
      </c>
      <c r="B10321">
        <v>2008</v>
      </c>
      <c r="C10321" t="s">
        <v>6</v>
      </c>
      <c r="D10321" t="s">
        <v>9</v>
      </c>
      <c r="E10321" t="s">
        <v>81</v>
      </c>
      <c r="F10321" t="s">
        <v>81</v>
      </c>
      <c r="G10321">
        <v>14</v>
      </c>
      <c r="H10321" t="s">
        <v>22</v>
      </c>
      <c r="I10321">
        <v>2010</v>
      </c>
      <c r="J10321" t="s">
        <v>91</v>
      </c>
      <c r="K10321" t="s">
        <v>81</v>
      </c>
      <c r="M10321" s="10" t="str">
        <f>Data[[#This Row],[schedule]]&amp;" | "&amp;Data[[#This Row],[section]]</f>
        <v>SCHEDULE 19: REPORT ON DEMAND FORECASTS | 19a: Passenger terminal demand</v>
      </c>
      <c r="N10321" s="10" t="str">
        <f t="shared" si="163"/>
        <v>SCHEDULE 19: REPORT ON DEMAND FORECASTS | 19a: Passenger terminal demand | Busy hour passenger numbers:Outbound passengers:International</v>
      </c>
    </row>
    <row r="10322" spans="1:14" hidden="1">
      <c r="A10322" t="s">
        <v>2</v>
      </c>
      <c r="B10322">
        <v>2008</v>
      </c>
      <c r="C10322" t="s">
        <v>6</v>
      </c>
      <c r="D10322" t="s">
        <v>9</v>
      </c>
      <c r="E10322" t="s">
        <v>81</v>
      </c>
      <c r="F10322" t="s">
        <v>81</v>
      </c>
      <c r="G10322">
        <v>14</v>
      </c>
      <c r="H10322" t="s">
        <v>22</v>
      </c>
      <c r="I10322">
        <v>2011</v>
      </c>
      <c r="J10322" t="s">
        <v>91</v>
      </c>
      <c r="K10322" t="s">
        <v>81</v>
      </c>
      <c r="M10322" s="10" t="str">
        <f>Data[[#This Row],[schedule]]&amp;" | "&amp;Data[[#This Row],[section]]</f>
        <v>SCHEDULE 19: REPORT ON DEMAND FORECASTS | 19a: Passenger terminal demand</v>
      </c>
      <c r="N10322" s="10" t="str">
        <f t="shared" si="163"/>
        <v>SCHEDULE 19: REPORT ON DEMAND FORECASTS | 19a: Passenger terminal demand | Busy hour passenger numbers:Outbound passengers:International</v>
      </c>
    </row>
    <row r="10323" spans="1:14" hidden="1">
      <c r="A10323" t="s">
        <v>2</v>
      </c>
      <c r="B10323">
        <v>2008</v>
      </c>
      <c r="C10323" t="s">
        <v>6</v>
      </c>
      <c r="D10323" t="s">
        <v>9</v>
      </c>
      <c r="E10323" t="s">
        <v>81</v>
      </c>
      <c r="F10323" t="s">
        <v>81</v>
      </c>
      <c r="G10323">
        <v>14</v>
      </c>
      <c r="H10323" t="s">
        <v>22</v>
      </c>
      <c r="I10323">
        <v>2012</v>
      </c>
      <c r="J10323" t="s">
        <v>91</v>
      </c>
      <c r="K10323" t="s">
        <v>81</v>
      </c>
      <c r="M10323" s="10" t="str">
        <f>Data[[#This Row],[schedule]]&amp;" | "&amp;Data[[#This Row],[section]]</f>
        <v>SCHEDULE 19: REPORT ON DEMAND FORECASTS | 19a: Passenger terminal demand</v>
      </c>
      <c r="N10323" s="10" t="str">
        <f t="shared" si="163"/>
        <v>SCHEDULE 19: REPORT ON DEMAND FORECASTS | 19a: Passenger terminal demand | Busy hour passenger numbers:Outbound passengers:International</v>
      </c>
    </row>
    <row r="10324" spans="1:14" hidden="1">
      <c r="A10324" t="s">
        <v>2</v>
      </c>
      <c r="B10324">
        <v>2008</v>
      </c>
      <c r="C10324" t="s">
        <v>6</v>
      </c>
      <c r="D10324" t="s">
        <v>9</v>
      </c>
      <c r="E10324" t="s">
        <v>81</v>
      </c>
      <c r="F10324" t="s">
        <v>81</v>
      </c>
      <c r="G10324">
        <v>14</v>
      </c>
      <c r="H10324" t="s">
        <v>22</v>
      </c>
      <c r="I10324">
        <v>2013</v>
      </c>
      <c r="J10324" t="s">
        <v>91</v>
      </c>
      <c r="K10324" t="s">
        <v>81</v>
      </c>
      <c r="M10324" s="10" t="str">
        <f>Data[[#This Row],[schedule]]&amp;" | "&amp;Data[[#This Row],[section]]</f>
        <v>SCHEDULE 19: REPORT ON DEMAND FORECASTS | 19a: Passenger terminal demand</v>
      </c>
      <c r="N10324" s="10" t="str">
        <f t="shared" si="163"/>
        <v>SCHEDULE 19: REPORT ON DEMAND FORECASTS | 19a: Passenger terminal demand | Busy hour passenger numbers:Outbound passengers:International</v>
      </c>
    </row>
    <row r="10325" spans="1:14" hidden="1">
      <c r="A10325" t="s">
        <v>2</v>
      </c>
      <c r="B10325">
        <v>2008</v>
      </c>
      <c r="C10325" t="s">
        <v>6</v>
      </c>
      <c r="D10325" t="s">
        <v>9</v>
      </c>
      <c r="E10325" t="s">
        <v>81</v>
      </c>
      <c r="F10325" t="s">
        <v>81</v>
      </c>
      <c r="G10325">
        <v>14</v>
      </c>
      <c r="H10325" t="s">
        <v>22</v>
      </c>
      <c r="I10325">
        <v>2014</v>
      </c>
      <c r="J10325" t="s">
        <v>91</v>
      </c>
      <c r="K10325" t="s">
        <v>81</v>
      </c>
      <c r="M10325" s="10" t="str">
        <f>Data[[#This Row],[schedule]]&amp;" | "&amp;Data[[#This Row],[section]]</f>
        <v>SCHEDULE 19: REPORT ON DEMAND FORECASTS | 19a: Passenger terminal demand</v>
      </c>
      <c r="N10325" s="10" t="str">
        <f t="shared" ref="N10325:N10388" si="164">SUBSTITUTE(SUBSTITUTE(SUBSTITUTE(C10325&amp;" | "&amp;D10325&amp;" | "&amp;E10325&amp;" | "&amp;F10325&amp;" | "&amp;H10325," |  |  | "," | ")," |  |  | "," | ")," |  | "," | ")</f>
        <v>SCHEDULE 19: REPORT ON DEMAND FORECASTS | 19a: Passenger terminal demand | Busy hour passenger numbers:Outbound passengers:International</v>
      </c>
    </row>
    <row r="10326" spans="1:14" hidden="1">
      <c r="A10326" t="s">
        <v>2</v>
      </c>
      <c r="B10326">
        <v>2008</v>
      </c>
      <c r="C10326" t="s">
        <v>6</v>
      </c>
      <c r="D10326" t="s">
        <v>9</v>
      </c>
      <c r="E10326" t="s">
        <v>81</v>
      </c>
      <c r="F10326" t="s">
        <v>81</v>
      </c>
      <c r="G10326">
        <v>14</v>
      </c>
      <c r="H10326" t="s">
        <v>22</v>
      </c>
      <c r="I10326">
        <v>2015</v>
      </c>
      <c r="J10326" t="s">
        <v>91</v>
      </c>
      <c r="K10326" t="s">
        <v>81</v>
      </c>
      <c r="M10326" s="10" t="str">
        <f>Data[[#This Row],[schedule]]&amp;" | "&amp;Data[[#This Row],[section]]</f>
        <v>SCHEDULE 19: REPORT ON DEMAND FORECASTS | 19a: Passenger terminal demand</v>
      </c>
      <c r="N10326" s="10" t="str">
        <f t="shared" si="164"/>
        <v>SCHEDULE 19: REPORT ON DEMAND FORECASTS | 19a: Passenger terminal demand | Busy hour passenger numbers:Outbound passengers:International</v>
      </c>
    </row>
    <row r="10327" spans="1:14" hidden="1">
      <c r="A10327" t="s">
        <v>2</v>
      </c>
      <c r="B10327">
        <v>2008</v>
      </c>
      <c r="C10327" t="s">
        <v>6</v>
      </c>
      <c r="D10327" t="s">
        <v>9</v>
      </c>
      <c r="E10327" t="s">
        <v>81</v>
      </c>
      <c r="F10327" t="s">
        <v>81</v>
      </c>
      <c r="G10327">
        <v>14</v>
      </c>
      <c r="H10327" t="s">
        <v>22</v>
      </c>
      <c r="I10327">
        <v>2016</v>
      </c>
      <c r="J10327" t="s">
        <v>91</v>
      </c>
      <c r="K10327" t="s">
        <v>81</v>
      </c>
      <c r="M10327" s="10" t="str">
        <f>Data[[#This Row],[schedule]]&amp;" | "&amp;Data[[#This Row],[section]]</f>
        <v>SCHEDULE 19: REPORT ON DEMAND FORECASTS | 19a: Passenger terminal demand</v>
      </c>
      <c r="N10327" s="10" t="str">
        <f t="shared" si="164"/>
        <v>SCHEDULE 19: REPORT ON DEMAND FORECASTS | 19a: Passenger terminal demand | Busy hour passenger numbers:Outbound passengers:International</v>
      </c>
    </row>
    <row r="10328" spans="1:14" hidden="1">
      <c r="A10328" t="s">
        <v>2</v>
      </c>
      <c r="B10328">
        <v>2008</v>
      </c>
      <c r="C10328" t="s">
        <v>6</v>
      </c>
      <c r="D10328" t="s">
        <v>9</v>
      </c>
      <c r="E10328" t="s">
        <v>81</v>
      </c>
      <c r="F10328" t="s">
        <v>81</v>
      </c>
      <c r="G10328">
        <v>14</v>
      </c>
      <c r="H10328" t="s">
        <v>22</v>
      </c>
      <c r="I10328">
        <v>2017</v>
      </c>
      <c r="J10328" t="s">
        <v>91</v>
      </c>
      <c r="K10328" t="s">
        <v>81</v>
      </c>
      <c r="M10328" s="10" t="str">
        <f>Data[[#This Row],[schedule]]&amp;" | "&amp;Data[[#This Row],[section]]</f>
        <v>SCHEDULE 19: REPORT ON DEMAND FORECASTS | 19a: Passenger terminal demand</v>
      </c>
      <c r="N10328" s="10" t="str">
        <f t="shared" si="164"/>
        <v>SCHEDULE 19: REPORT ON DEMAND FORECASTS | 19a: Passenger terminal demand | Busy hour passenger numbers:Outbound passengers:International</v>
      </c>
    </row>
    <row r="10329" spans="1:14" hidden="1">
      <c r="A10329" t="s">
        <v>2</v>
      </c>
      <c r="B10329">
        <v>2008</v>
      </c>
      <c r="C10329" t="s">
        <v>6</v>
      </c>
      <c r="D10329" t="s">
        <v>9</v>
      </c>
      <c r="E10329" t="s">
        <v>81</v>
      </c>
      <c r="F10329" t="s">
        <v>81</v>
      </c>
      <c r="G10329">
        <v>14</v>
      </c>
      <c r="H10329" t="s">
        <v>22</v>
      </c>
      <c r="I10329">
        <v>2018</v>
      </c>
      <c r="J10329" t="s">
        <v>91</v>
      </c>
      <c r="K10329" t="s">
        <v>81</v>
      </c>
      <c r="M10329" s="10" t="str">
        <f>Data[[#This Row],[schedule]]&amp;" | "&amp;Data[[#This Row],[section]]</f>
        <v>SCHEDULE 19: REPORT ON DEMAND FORECASTS | 19a: Passenger terminal demand</v>
      </c>
      <c r="N10329" s="10" t="str">
        <f t="shared" si="164"/>
        <v>SCHEDULE 19: REPORT ON DEMAND FORECASTS | 19a: Passenger terminal demand | Busy hour passenger numbers:Outbound passengers:International</v>
      </c>
    </row>
    <row r="10330" spans="1:14" hidden="1">
      <c r="A10330" t="s">
        <v>2</v>
      </c>
      <c r="B10330">
        <v>2008</v>
      </c>
      <c r="C10330" t="s">
        <v>6</v>
      </c>
      <c r="D10330" t="s">
        <v>9</v>
      </c>
      <c r="E10330" t="s">
        <v>81</v>
      </c>
      <c r="F10330" t="s">
        <v>81</v>
      </c>
      <c r="G10330">
        <v>15</v>
      </c>
      <c r="H10330" t="s">
        <v>23</v>
      </c>
      <c r="I10330">
        <v>2009</v>
      </c>
      <c r="J10330" t="s">
        <v>91</v>
      </c>
      <c r="K10330" t="s">
        <v>81</v>
      </c>
      <c r="M10330" s="10" t="str">
        <f>Data[[#This Row],[schedule]]&amp;" | "&amp;Data[[#This Row],[section]]</f>
        <v>SCHEDULE 19: REPORT ON DEMAND FORECASTS | 19a: Passenger terminal demand</v>
      </c>
      <c r="N10330" s="10" t="str">
        <f t="shared" si="164"/>
        <v>SCHEDULE 19: REPORT ON DEMAND FORECASTS | 19a: Passenger terminal demand | Busy hour passenger numbers:Outbound passengers:Combined *</v>
      </c>
    </row>
    <row r="10331" spans="1:14" hidden="1">
      <c r="A10331" t="s">
        <v>2</v>
      </c>
      <c r="B10331">
        <v>2008</v>
      </c>
      <c r="C10331" t="s">
        <v>6</v>
      </c>
      <c r="D10331" t="s">
        <v>9</v>
      </c>
      <c r="E10331" t="s">
        <v>81</v>
      </c>
      <c r="F10331" t="s">
        <v>81</v>
      </c>
      <c r="G10331">
        <v>15</v>
      </c>
      <c r="H10331" t="s">
        <v>23</v>
      </c>
      <c r="I10331">
        <v>2010</v>
      </c>
      <c r="J10331" t="s">
        <v>91</v>
      </c>
      <c r="K10331" t="s">
        <v>81</v>
      </c>
      <c r="M10331" s="10" t="str">
        <f>Data[[#This Row],[schedule]]&amp;" | "&amp;Data[[#This Row],[section]]</f>
        <v>SCHEDULE 19: REPORT ON DEMAND FORECASTS | 19a: Passenger terminal demand</v>
      </c>
      <c r="N10331" s="10" t="str">
        <f t="shared" si="164"/>
        <v>SCHEDULE 19: REPORT ON DEMAND FORECASTS | 19a: Passenger terminal demand | Busy hour passenger numbers:Outbound passengers:Combined *</v>
      </c>
    </row>
    <row r="10332" spans="1:14" hidden="1">
      <c r="A10332" t="s">
        <v>2</v>
      </c>
      <c r="B10332">
        <v>2008</v>
      </c>
      <c r="C10332" t="s">
        <v>6</v>
      </c>
      <c r="D10332" t="s">
        <v>9</v>
      </c>
      <c r="E10332" t="s">
        <v>81</v>
      </c>
      <c r="F10332" t="s">
        <v>81</v>
      </c>
      <c r="G10332">
        <v>15</v>
      </c>
      <c r="H10332" t="s">
        <v>23</v>
      </c>
      <c r="I10332">
        <v>2011</v>
      </c>
      <c r="J10332" t="s">
        <v>91</v>
      </c>
      <c r="K10332" t="s">
        <v>81</v>
      </c>
      <c r="M10332" s="10" t="str">
        <f>Data[[#This Row],[schedule]]&amp;" | "&amp;Data[[#This Row],[section]]</f>
        <v>SCHEDULE 19: REPORT ON DEMAND FORECASTS | 19a: Passenger terminal demand</v>
      </c>
      <c r="N10332" s="10" t="str">
        <f t="shared" si="164"/>
        <v>SCHEDULE 19: REPORT ON DEMAND FORECASTS | 19a: Passenger terminal demand | Busy hour passenger numbers:Outbound passengers:Combined *</v>
      </c>
    </row>
    <row r="10333" spans="1:14" hidden="1">
      <c r="A10333" t="s">
        <v>2</v>
      </c>
      <c r="B10333">
        <v>2008</v>
      </c>
      <c r="C10333" t="s">
        <v>6</v>
      </c>
      <c r="D10333" t="s">
        <v>9</v>
      </c>
      <c r="E10333" t="s">
        <v>81</v>
      </c>
      <c r="F10333" t="s">
        <v>81</v>
      </c>
      <c r="G10333">
        <v>15</v>
      </c>
      <c r="H10333" t="s">
        <v>23</v>
      </c>
      <c r="I10333">
        <v>2012</v>
      </c>
      <c r="J10333" t="s">
        <v>91</v>
      </c>
      <c r="K10333" t="s">
        <v>81</v>
      </c>
      <c r="M10333" s="10" t="str">
        <f>Data[[#This Row],[schedule]]&amp;" | "&amp;Data[[#This Row],[section]]</f>
        <v>SCHEDULE 19: REPORT ON DEMAND FORECASTS | 19a: Passenger terminal demand</v>
      </c>
      <c r="N10333" s="10" t="str">
        <f t="shared" si="164"/>
        <v>SCHEDULE 19: REPORT ON DEMAND FORECASTS | 19a: Passenger terminal demand | Busy hour passenger numbers:Outbound passengers:Combined *</v>
      </c>
    </row>
    <row r="10334" spans="1:14" hidden="1">
      <c r="A10334" t="s">
        <v>2</v>
      </c>
      <c r="B10334">
        <v>2008</v>
      </c>
      <c r="C10334" t="s">
        <v>6</v>
      </c>
      <c r="D10334" t="s">
        <v>9</v>
      </c>
      <c r="E10334" t="s">
        <v>81</v>
      </c>
      <c r="F10334" t="s">
        <v>81</v>
      </c>
      <c r="G10334">
        <v>15</v>
      </c>
      <c r="H10334" t="s">
        <v>23</v>
      </c>
      <c r="I10334">
        <v>2013</v>
      </c>
      <c r="J10334" t="s">
        <v>91</v>
      </c>
      <c r="K10334" t="s">
        <v>81</v>
      </c>
      <c r="M10334" s="10" t="str">
        <f>Data[[#This Row],[schedule]]&amp;" | "&amp;Data[[#This Row],[section]]</f>
        <v>SCHEDULE 19: REPORT ON DEMAND FORECASTS | 19a: Passenger terminal demand</v>
      </c>
      <c r="N10334" s="10" t="str">
        <f t="shared" si="164"/>
        <v>SCHEDULE 19: REPORT ON DEMAND FORECASTS | 19a: Passenger terminal demand | Busy hour passenger numbers:Outbound passengers:Combined *</v>
      </c>
    </row>
    <row r="10335" spans="1:14" hidden="1">
      <c r="A10335" t="s">
        <v>2</v>
      </c>
      <c r="B10335">
        <v>2008</v>
      </c>
      <c r="C10335" t="s">
        <v>6</v>
      </c>
      <c r="D10335" t="s">
        <v>9</v>
      </c>
      <c r="E10335" t="s">
        <v>81</v>
      </c>
      <c r="F10335" t="s">
        <v>81</v>
      </c>
      <c r="G10335">
        <v>15</v>
      </c>
      <c r="H10335" t="s">
        <v>23</v>
      </c>
      <c r="I10335">
        <v>2014</v>
      </c>
      <c r="J10335" t="s">
        <v>91</v>
      </c>
      <c r="K10335" t="s">
        <v>81</v>
      </c>
      <c r="M10335" s="10" t="str">
        <f>Data[[#This Row],[schedule]]&amp;" | "&amp;Data[[#This Row],[section]]</f>
        <v>SCHEDULE 19: REPORT ON DEMAND FORECASTS | 19a: Passenger terminal demand</v>
      </c>
      <c r="N10335" s="10" t="str">
        <f t="shared" si="164"/>
        <v>SCHEDULE 19: REPORT ON DEMAND FORECASTS | 19a: Passenger terminal demand | Busy hour passenger numbers:Outbound passengers:Combined *</v>
      </c>
    </row>
    <row r="10336" spans="1:14" hidden="1">
      <c r="A10336" t="s">
        <v>2</v>
      </c>
      <c r="B10336">
        <v>2008</v>
      </c>
      <c r="C10336" t="s">
        <v>6</v>
      </c>
      <c r="D10336" t="s">
        <v>9</v>
      </c>
      <c r="E10336" t="s">
        <v>81</v>
      </c>
      <c r="F10336" t="s">
        <v>81</v>
      </c>
      <c r="G10336">
        <v>15</v>
      </c>
      <c r="H10336" t="s">
        <v>23</v>
      </c>
      <c r="I10336">
        <v>2015</v>
      </c>
      <c r="J10336" t="s">
        <v>91</v>
      </c>
      <c r="K10336" t="s">
        <v>81</v>
      </c>
      <c r="M10336" s="10" t="str">
        <f>Data[[#This Row],[schedule]]&amp;" | "&amp;Data[[#This Row],[section]]</f>
        <v>SCHEDULE 19: REPORT ON DEMAND FORECASTS | 19a: Passenger terminal demand</v>
      </c>
      <c r="N10336" s="10" t="str">
        <f t="shared" si="164"/>
        <v>SCHEDULE 19: REPORT ON DEMAND FORECASTS | 19a: Passenger terminal demand | Busy hour passenger numbers:Outbound passengers:Combined *</v>
      </c>
    </row>
    <row r="10337" spans="1:14" hidden="1">
      <c r="A10337" t="s">
        <v>2</v>
      </c>
      <c r="B10337">
        <v>2008</v>
      </c>
      <c r="C10337" t="s">
        <v>6</v>
      </c>
      <c r="D10337" t="s">
        <v>9</v>
      </c>
      <c r="E10337" t="s">
        <v>81</v>
      </c>
      <c r="F10337" t="s">
        <v>81</v>
      </c>
      <c r="G10337">
        <v>15</v>
      </c>
      <c r="H10337" t="s">
        <v>23</v>
      </c>
      <c r="I10337">
        <v>2016</v>
      </c>
      <c r="J10337" t="s">
        <v>91</v>
      </c>
      <c r="K10337" t="s">
        <v>81</v>
      </c>
      <c r="M10337" s="10" t="str">
        <f>Data[[#This Row],[schedule]]&amp;" | "&amp;Data[[#This Row],[section]]</f>
        <v>SCHEDULE 19: REPORT ON DEMAND FORECASTS | 19a: Passenger terminal demand</v>
      </c>
      <c r="N10337" s="10" t="str">
        <f t="shared" si="164"/>
        <v>SCHEDULE 19: REPORT ON DEMAND FORECASTS | 19a: Passenger terminal demand | Busy hour passenger numbers:Outbound passengers:Combined *</v>
      </c>
    </row>
    <row r="10338" spans="1:14" hidden="1">
      <c r="A10338" t="s">
        <v>2</v>
      </c>
      <c r="B10338">
        <v>2008</v>
      </c>
      <c r="C10338" t="s">
        <v>6</v>
      </c>
      <c r="D10338" t="s">
        <v>9</v>
      </c>
      <c r="E10338" t="s">
        <v>81</v>
      </c>
      <c r="F10338" t="s">
        <v>81</v>
      </c>
      <c r="G10338">
        <v>15</v>
      </c>
      <c r="H10338" t="s">
        <v>23</v>
      </c>
      <c r="I10338">
        <v>2017</v>
      </c>
      <c r="J10338" t="s">
        <v>91</v>
      </c>
      <c r="K10338" t="s">
        <v>81</v>
      </c>
      <c r="M10338" s="10" t="str">
        <f>Data[[#This Row],[schedule]]&amp;" | "&amp;Data[[#This Row],[section]]</f>
        <v>SCHEDULE 19: REPORT ON DEMAND FORECASTS | 19a: Passenger terminal demand</v>
      </c>
      <c r="N10338" s="10" t="str">
        <f t="shared" si="164"/>
        <v>SCHEDULE 19: REPORT ON DEMAND FORECASTS | 19a: Passenger terminal demand | Busy hour passenger numbers:Outbound passengers:Combined *</v>
      </c>
    </row>
    <row r="10339" spans="1:14" hidden="1">
      <c r="A10339" t="s">
        <v>2</v>
      </c>
      <c r="B10339">
        <v>2008</v>
      </c>
      <c r="C10339" t="s">
        <v>6</v>
      </c>
      <c r="D10339" t="s">
        <v>9</v>
      </c>
      <c r="E10339" t="s">
        <v>81</v>
      </c>
      <c r="F10339" t="s">
        <v>81</v>
      </c>
      <c r="G10339">
        <v>15</v>
      </c>
      <c r="H10339" t="s">
        <v>23</v>
      </c>
      <c r="I10339">
        <v>2018</v>
      </c>
      <c r="J10339" t="s">
        <v>91</v>
      </c>
      <c r="K10339" t="s">
        <v>81</v>
      </c>
      <c r="M10339" s="10" t="str">
        <f>Data[[#This Row],[schedule]]&amp;" | "&amp;Data[[#This Row],[section]]</f>
        <v>SCHEDULE 19: REPORT ON DEMAND FORECASTS | 19a: Passenger terminal demand</v>
      </c>
      <c r="N10339" s="10" t="str">
        <f t="shared" si="164"/>
        <v>SCHEDULE 19: REPORT ON DEMAND FORECASTS | 19a: Passenger terminal demand | Busy hour passenger numbers:Outbound passengers:Combined *</v>
      </c>
    </row>
    <row r="10340" spans="1:14" hidden="1">
      <c r="A10340" t="s">
        <v>2</v>
      </c>
      <c r="B10340">
        <v>2008</v>
      </c>
      <c r="C10340" t="s">
        <v>6</v>
      </c>
      <c r="D10340" t="s">
        <v>9</v>
      </c>
      <c r="E10340" t="s">
        <v>81</v>
      </c>
      <c r="F10340" t="s">
        <v>81</v>
      </c>
      <c r="G10340">
        <v>17</v>
      </c>
      <c r="H10340" t="s">
        <v>24</v>
      </c>
      <c r="I10340">
        <v>2009</v>
      </c>
      <c r="J10340" t="s">
        <v>91</v>
      </c>
      <c r="K10340" t="s">
        <v>4224</v>
      </c>
      <c r="L10340">
        <v>2124376</v>
      </c>
      <c r="M10340" s="10" t="str">
        <f>Data[[#This Row],[schedule]]&amp;" | "&amp;Data[[#This Row],[section]]</f>
        <v>SCHEDULE 19: REPORT ON DEMAND FORECASTS | 19a: Passenger terminal demand</v>
      </c>
      <c r="N10340" s="10" t="str">
        <f t="shared" si="164"/>
        <v>SCHEDULE 19: REPORT ON DEMAND FORECASTS | 19a: Passenger terminal demand | Number of passengers during year:Inbound passengers:Domestic</v>
      </c>
    </row>
    <row r="10341" spans="1:14" hidden="1">
      <c r="A10341" t="s">
        <v>2</v>
      </c>
      <c r="B10341">
        <v>2008</v>
      </c>
      <c r="C10341" t="s">
        <v>6</v>
      </c>
      <c r="D10341" t="s">
        <v>9</v>
      </c>
      <c r="E10341" t="s">
        <v>81</v>
      </c>
      <c r="F10341" t="s">
        <v>81</v>
      </c>
      <c r="G10341">
        <v>17</v>
      </c>
      <c r="H10341" t="s">
        <v>24</v>
      </c>
      <c r="I10341">
        <v>2010</v>
      </c>
      <c r="J10341" t="s">
        <v>91</v>
      </c>
      <c r="K10341" t="s">
        <v>4225</v>
      </c>
      <c r="L10341">
        <v>2166054</v>
      </c>
      <c r="M10341" s="10" t="str">
        <f>Data[[#This Row],[schedule]]&amp;" | "&amp;Data[[#This Row],[section]]</f>
        <v>SCHEDULE 19: REPORT ON DEMAND FORECASTS | 19a: Passenger terminal demand</v>
      </c>
      <c r="N10341" s="10" t="str">
        <f t="shared" si="164"/>
        <v>SCHEDULE 19: REPORT ON DEMAND FORECASTS | 19a: Passenger terminal demand | Number of passengers during year:Inbound passengers:Domestic</v>
      </c>
    </row>
    <row r="10342" spans="1:14" hidden="1">
      <c r="A10342" t="s">
        <v>2</v>
      </c>
      <c r="B10342">
        <v>2008</v>
      </c>
      <c r="C10342" t="s">
        <v>6</v>
      </c>
      <c r="D10342" t="s">
        <v>9</v>
      </c>
      <c r="E10342" t="s">
        <v>81</v>
      </c>
      <c r="F10342" t="s">
        <v>81</v>
      </c>
      <c r="G10342">
        <v>17</v>
      </c>
      <c r="H10342" t="s">
        <v>24</v>
      </c>
      <c r="I10342">
        <v>2011</v>
      </c>
      <c r="J10342" t="s">
        <v>91</v>
      </c>
      <c r="K10342" t="s">
        <v>4226</v>
      </c>
      <c r="L10342">
        <v>2209277</v>
      </c>
      <c r="M10342" s="10" t="str">
        <f>Data[[#This Row],[schedule]]&amp;" | "&amp;Data[[#This Row],[section]]</f>
        <v>SCHEDULE 19: REPORT ON DEMAND FORECASTS | 19a: Passenger terminal demand</v>
      </c>
      <c r="N10342" s="10" t="str">
        <f t="shared" si="164"/>
        <v>SCHEDULE 19: REPORT ON DEMAND FORECASTS | 19a: Passenger terminal demand | Number of passengers during year:Inbound passengers:Domestic</v>
      </c>
    </row>
    <row r="10343" spans="1:14" hidden="1">
      <c r="A10343" t="s">
        <v>2</v>
      </c>
      <c r="B10343">
        <v>2008</v>
      </c>
      <c r="C10343" t="s">
        <v>6</v>
      </c>
      <c r="D10343" t="s">
        <v>9</v>
      </c>
      <c r="E10343" t="s">
        <v>81</v>
      </c>
      <c r="F10343" t="s">
        <v>81</v>
      </c>
      <c r="G10343">
        <v>17</v>
      </c>
      <c r="H10343" t="s">
        <v>24</v>
      </c>
      <c r="I10343">
        <v>2012</v>
      </c>
      <c r="J10343" t="s">
        <v>91</v>
      </c>
      <c r="K10343" t="s">
        <v>81</v>
      </c>
      <c r="M10343" s="10" t="str">
        <f>Data[[#This Row],[schedule]]&amp;" | "&amp;Data[[#This Row],[section]]</f>
        <v>SCHEDULE 19: REPORT ON DEMAND FORECASTS | 19a: Passenger terminal demand</v>
      </c>
      <c r="N10343" s="10" t="str">
        <f t="shared" si="164"/>
        <v>SCHEDULE 19: REPORT ON DEMAND FORECASTS | 19a: Passenger terminal demand | Number of passengers during year:Inbound passengers:Domestic</v>
      </c>
    </row>
    <row r="10344" spans="1:14" hidden="1">
      <c r="A10344" t="s">
        <v>2</v>
      </c>
      <c r="B10344">
        <v>2008</v>
      </c>
      <c r="C10344" t="s">
        <v>6</v>
      </c>
      <c r="D10344" t="s">
        <v>9</v>
      </c>
      <c r="E10344" t="s">
        <v>81</v>
      </c>
      <c r="F10344" t="s">
        <v>81</v>
      </c>
      <c r="G10344">
        <v>17</v>
      </c>
      <c r="H10344" t="s">
        <v>24</v>
      </c>
      <c r="I10344">
        <v>2013</v>
      </c>
      <c r="J10344" t="s">
        <v>91</v>
      </c>
      <c r="K10344" t="s">
        <v>81</v>
      </c>
      <c r="M10344" s="10" t="str">
        <f>Data[[#This Row],[schedule]]&amp;" | "&amp;Data[[#This Row],[section]]</f>
        <v>SCHEDULE 19: REPORT ON DEMAND FORECASTS | 19a: Passenger terminal demand</v>
      </c>
      <c r="N10344" s="10" t="str">
        <f t="shared" si="164"/>
        <v>SCHEDULE 19: REPORT ON DEMAND FORECASTS | 19a: Passenger terminal demand | Number of passengers during year:Inbound passengers:Domestic</v>
      </c>
    </row>
    <row r="10345" spans="1:14" hidden="1">
      <c r="A10345" t="s">
        <v>2</v>
      </c>
      <c r="B10345">
        <v>2008</v>
      </c>
      <c r="C10345" t="s">
        <v>6</v>
      </c>
      <c r="D10345" t="s">
        <v>9</v>
      </c>
      <c r="E10345" t="s">
        <v>81</v>
      </c>
      <c r="F10345" t="s">
        <v>81</v>
      </c>
      <c r="G10345">
        <v>17</v>
      </c>
      <c r="H10345" t="s">
        <v>24</v>
      </c>
      <c r="I10345">
        <v>2014</v>
      </c>
      <c r="J10345" t="s">
        <v>91</v>
      </c>
      <c r="K10345" t="s">
        <v>81</v>
      </c>
      <c r="M10345" s="10" t="str">
        <f>Data[[#This Row],[schedule]]&amp;" | "&amp;Data[[#This Row],[section]]</f>
        <v>SCHEDULE 19: REPORT ON DEMAND FORECASTS | 19a: Passenger terminal demand</v>
      </c>
      <c r="N10345" s="10" t="str">
        <f t="shared" si="164"/>
        <v>SCHEDULE 19: REPORT ON DEMAND FORECASTS | 19a: Passenger terminal demand | Number of passengers during year:Inbound passengers:Domestic</v>
      </c>
    </row>
    <row r="10346" spans="1:14" hidden="1">
      <c r="A10346" t="s">
        <v>2</v>
      </c>
      <c r="B10346">
        <v>2008</v>
      </c>
      <c r="C10346" t="s">
        <v>6</v>
      </c>
      <c r="D10346" t="s">
        <v>9</v>
      </c>
      <c r="E10346" t="s">
        <v>81</v>
      </c>
      <c r="F10346" t="s">
        <v>81</v>
      </c>
      <c r="G10346">
        <v>17</v>
      </c>
      <c r="H10346" t="s">
        <v>24</v>
      </c>
      <c r="I10346">
        <v>2015</v>
      </c>
      <c r="J10346" t="s">
        <v>91</v>
      </c>
      <c r="K10346" t="s">
        <v>81</v>
      </c>
      <c r="M10346" s="10" t="str">
        <f>Data[[#This Row],[schedule]]&amp;" | "&amp;Data[[#This Row],[section]]</f>
        <v>SCHEDULE 19: REPORT ON DEMAND FORECASTS | 19a: Passenger terminal demand</v>
      </c>
      <c r="N10346" s="10" t="str">
        <f t="shared" si="164"/>
        <v>SCHEDULE 19: REPORT ON DEMAND FORECASTS | 19a: Passenger terminal demand | Number of passengers during year:Inbound passengers:Domestic</v>
      </c>
    </row>
    <row r="10347" spans="1:14" hidden="1">
      <c r="A10347" t="s">
        <v>2</v>
      </c>
      <c r="B10347">
        <v>2008</v>
      </c>
      <c r="C10347" t="s">
        <v>6</v>
      </c>
      <c r="D10347" t="s">
        <v>9</v>
      </c>
      <c r="E10347" t="s">
        <v>81</v>
      </c>
      <c r="F10347" t="s">
        <v>81</v>
      </c>
      <c r="G10347">
        <v>17</v>
      </c>
      <c r="H10347" t="s">
        <v>24</v>
      </c>
      <c r="I10347">
        <v>2016</v>
      </c>
      <c r="J10347" t="s">
        <v>91</v>
      </c>
      <c r="K10347" t="s">
        <v>81</v>
      </c>
      <c r="M10347" s="10" t="str">
        <f>Data[[#This Row],[schedule]]&amp;" | "&amp;Data[[#This Row],[section]]</f>
        <v>SCHEDULE 19: REPORT ON DEMAND FORECASTS | 19a: Passenger terminal demand</v>
      </c>
      <c r="N10347" s="10" t="str">
        <f t="shared" si="164"/>
        <v>SCHEDULE 19: REPORT ON DEMAND FORECASTS | 19a: Passenger terminal demand | Number of passengers during year:Inbound passengers:Domestic</v>
      </c>
    </row>
    <row r="10348" spans="1:14" hidden="1">
      <c r="A10348" t="s">
        <v>2</v>
      </c>
      <c r="B10348">
        <v>2008</v>
      </c>
      <c r="C10348" t="s">
        <v>6</v>
      </c>
      <c r="D10348" t="s">
        <v>9</v>
      </c>
      <c r="E10348" t="s">
        <v>81</v>
      </c>
      <c r="F10348" t="s">
        <v>81</v>
      </c>
      <c r="G10348">
        <v>17</v>
      </c>
      <c r="H10348" t="s">
        <v>24</v>
      </c>
      <c r="I10348">
        <v>2017</v>
      </c>
      <c r="J10348" t="s">
        <v>91</v>
      </c>
      <c r="K10348" t="s">
        <v>81</v>
      </c>
      <c r="M10348" s="10" t="str">
        <f>Data[[#This Row],[schedule]]&amp;" | "&amp;Data[[#This Row],[section]]</f>
        <v>SCHEDULE 19: REPORT ON DEMAND FORECASTS | 19a: Passenger terminal demand</v>
      </c>
      <c r="N10348" s="10" t="str">
        <f t="shared" si="164"/>
        <v>SCHEDULE 19: REPORT ON DEMAND FORECASTS | 19a: Passenger terminal demand | Number of passengers during year:Inbound passengers:Domestic</v>
      </c>
    </row>
    <row r="10349" spans="1:14" hidden="1">
      <c r="A10349" t="s">
        <v>2</v>
      </c>
      <c r="B10349">
        <v>2008</v>
      </c>
      <c r="C10349" t="s">
        <v>6</v>
      </c>
      <c r="D10349" t="s">
        <v>9</v>
      </c>
      <c r="E10349" t="s">
        <v>81</v>
      </c>
      <c r="F10349" t="s">
        <v>81</v>
      </c>
      <c r="G10349">
        <v>17</v>
      </c>
      <c r="H10349" t="s">
        <v>24</v>
      </c>
      <c r="I10349">
        <v>2018</v>
      </c>
      <c r="J10349" t="s">
        <v>91</v>
      </c>
      <c r="K10349" t="s">
        <v>81</v>
      </c>
      <c r="M10349" s="10" t="str">
        <f>Data[[#This Row],[schedule]]&amp;" | "&amp;Data[[#This Row],[section]]</f>
        <v>SCHEDULE 19: REPORT ON DEMAND FORECASTS | 19a: Passenger terminal demand</v>
      </c>
      <c r="N10349" s="10" t="str">
        <f t="shared" si="164"/>
        <v>SCHEDULE 19: REPORT ON DEMAND FORECASTS | 19a: Passenger terminal demand | Number of passengers during year:Inbound passengers:Domestic</v>
      </c>
    </row>
    <row r="10350" spans="1:14" hidden="1">
      <c r="A10350" t="s">
        <v>2</v>
      </c>
      <c r="B10350">
        <v>2008</v>
      </c>
      <c r="C10350" t="s">
        <v>6</v>
      </c>
      <c r="D10350" t="s">
        <v>9</v>
      </c>
      <c r="E10350" t="s">
        <v>81</v>
      </c>
      <c r="F10350" t="s">
        <v>81</v>
      </c>
      <c r="G10350">
        <v>18</v>
      </c>
      <c r="H10350" t="s">
        <v>25</v>
      </c>
      <c r="I10350">
        <v>2009</v>
      </c>
      <c r="J10350" t="s">
        <v>91</v>
      </c>
      <c r="K10350" t="s">
        <v>4227</v>
      </c>
      <c r="L10350">
        <v>787478</v>
      </c>
      <c r="M10350" s="10" t="str">
        <f>Data[[#This Row],[schedule]]&amp;" | "&amp;Data[[#This Row],[section]]</f>
        <v>SCHEDULE 19: REPORT ON DEMAND FORECASTS | 19a: Passenger terminal demand</v>
      </c>
      <c r="N10350" s="10" t="str">
        <f t="shared" si="164"/>
        <v>SCHEDULE 19: REPORT ON DEMAND FORECASTS | 19a: Passenger terminal demand | Number of passengers during year:Inbound passengers:International</v>
      </c>
    </row>
    <row r="10351" spans="1:14" hidden="1">
      <c r="A10351" t="s">
        <v>2</v>
      </c>
      <c r="B10351">
        <v>2008</v>
      </c>
      <c r="C10351" t="s">
        <v>6</v>
      </c>
      <c r="D10351" t="s">
        <v>9</v>
      </c>
      <c r="E10351" t="s">
        <v>81</v>
      </c>
      <c r="F10351" t="s">
        <v>81</v>
      </c>
      <c r="G10351">
        <v>18</v>
      </c>
      <c r="H10351" t="s">
        <v>25</v>
      </c>
      <c r="I10351">
        <v>2010</v>
      </c>
      <c r="J10351" t="s">
        <v>91</v>
      </c>
      <c r="K10351" t="s">
        <v>4228</v>
      </c>
      <c r="L10351">
        <v>794126</v>
      </c>
      <c r="M10351" s="10" t="str">
        <f>Data[[#This Row],[schedule]]&amp;" | "&amp;Data[[#This Row],[section]]</f>
        <v>SCHEDULE 19: REPORT ON DEMAND FORECASTS | 19a: Passenger terminal demand</v>
      </c>
      <c r="N10351" s="10" t="str">
        <f t="shared" si="164"/>
        <v>SCHEDULE 19: REPORT ON DEMAND FORECASTS | 19a: Passenger terminal demand | Number of passengers during year:Inbound passengers:International</v>
      </c>
    </row>
    <row r="10352" spans="1:14" hidden="1">
      <c r="A10352" t="s">
        <v>2</v>
      </c>
      <c r="B10352">
        <v>2008</v>
      </c>
      <c r="C10352" t="s">
        <v>6</v>
      </c>
      <c r="D10352" t="s">
        <v>9</v>
      </c>
      <c r="E10352" t="s">
        <v>81</v>
      </c>
      <c r="F10352" t="s">
        <v>81</v>
      </c>
      <c r="G10352">
        <v>18</v>
      </c>
      <c r="H10352" t="s">
        <v>25</v>
      </c>
      <c r="I10352">
        <v>2011</v>
      </c>
      <c r="J10352" t="s">
        <v>91</v>
      </c>
      <c r="K10352" t="s">
        <v>4229</v>
      </c>
      <c r="L10352">
        <v>828273</v>
      </c>
      <c r="M10352" s="10" t="str">
        <f>Data[[#This Row],[schedule]]&amp;" | "&amp;Data[[#This Row],[section]]</f>
        <v>SCHEDULE 19: REPORT ON DEMAND FORECASTS | 19a: Passenger terminal demand</v>
      </c>
      <c r="N10352" s="10" t="str">
        <f t="shared" si="164"/>
        <v>SCHEDULE 19: REPORT ON DEMAND FORECASTS | 19a: Passenger terminal demand | Number of passengers during year:Inbound passengers:International</v>
      </c>
    </row>
    <row r="10353" spans="1:14" hidden="1">
      <c r="A10353" t="s">
        <v>2</v>
      </c>
      <c r="B10353">
        <v>2008</v>
      </c>
      <c r="C10353" t="s">
        <v>6</v>
      </c>
      <c r="D10353" t="s">
        <v>9</v>
      </c>
      <c r="E10353" t="s">
        <v>81</v>
      </c>
      <c r="F10353" t="s">
        <v>81</v>
      </c>
      <c r="G10353">
        <v>18</v>
      </c>
      <c r="H10353" t="s">
        <v>25</v>
      </c>
      <c r="I10353">
        <v>2012</v>
      </c>
      <c r="J10353" t="s">
        <v>91</v>
      </c>
      <c r="K10353" t="s">
        <v>81</v>
      </c>
      <c r="M10353" s="10" t="str">
        <f>Data[[#This Row],[schedule]]&amp;" | "&amp;Data[[#This Row],[section]]</f>
        <v>SCHEDULE 19: REPORT ON DEMAND FORECASTS | 19a: Passenger terminal demand</v>
      </c>
      <c r="N10353" s="10" t="str">
        <f t="shared" si="164"/>
        <v>SCHEDULE 19: REPORT ON DEMAND FORECASTS | 19a: Passenger terminal demand | Number of passengers during year:Inbound passengers:International</v>
      </c>
    </row>
    <row r="10354" spans="1:14" hidden="1">
      <c r="A10354" t="s">
        <v>2</v>
      </c>
      <c r="B10354">
        <v>2008</v>
      </c>
      <c r="C10354" t="s">
        <v>6</v>
      </c>
      <c r="D10354" t="s">
        <v>9</v>
      </c>
      <c r="E10354" t="s">
        <v>81</v>
      </c>
      <c r="F10354" t="s">
        <v>81</v>
      </c>
      <c r="G10354">
        <v>18</v>
      </c>
      <c r="H10354" t="s">
        <v>25</v>
      </c>
      <c r="I10354">
        <v>2013</v>
      </c>
      <c r="J10354" t="s">
        <v>91</v>
      </c>
      <c r="K10354" t="s">
        <v>81</v>
      </c>
      <c r="M10354" s="10" t="str">
        <f>Data[[#This Row],[schedule]]&amp;" | "&amp;Data[[#This Row],[section]]</f>
        <v>SCHEDULE 19: REPORT ON DEMAND FORECASTS | 19a: Passenger terminal demand</v>
      </c>
      <c r="N10354" s="10" t="str">
        <f t="shared" si="164"/>
        <v>SCHEDULE 19: REPORT ON DEMAND FORECASTS | 19a: Passenger terminal demand | Number of passengers during year:Inbound passengers:International</v>
      </c>
    </row>
    <row r="10355" spans="1:14" hidden="1">
      <c r="A10355" t="s">
        <v>2</v>
      </c>
      <c r="B10355">
        <v>2008</v>
      </c>
      <c r="C10355" t="s">
        <v>6</v>
      </c>
      <c r="D10355" t="s">
        <v>9</v>
      </c>
      <c r="E10355" t="s">
        <v>81</v>
      </c>
      <c r="F10355" t="s">
        <v>81</v>
      </c>
      <c r="G10355">
        <v>18</v>
      </c>
      <c r="H10355" t="s">
        <v>25</v>
      </c>
      <c r="I10355">
        <v>2014</v>
      </c>
      <c r="J10355" t="s">
        <v>91</v>
      </c>
      <c r="K10355" t="s">
        <v>81</v>
      </c>
      <c r="M10355" s="10" t="str">
        <f>Data[[#This Row],[schedule]]&amp;" | "&amp;Data[[#This Row],[section]]</f>
        <v>SCHEDULE 19: REPORT ON DEMAND FORECASTS | 19a: Passenger terminal demand</v>
      </c>
      <c r="N10355" s="10" t="str">
        <f t="shared" si="164"/>
        <v>SCHEDULE 19: REPORT ON DEMAND FORECASTS | 19a: Passenger terminal demand | Number of passengers during year:Inbound passengers:International</v>
      </c>
    </row>
    <row r="10356" spans="1:14" hidden="1">
      <c r="A10356" t="s">
        <v>2</v>
      </c>
      <c r="B10356">
        <v>2008</v>
      </c>
      <c r="C10356" t="s">
        <v>6</v>
      </c>
      <c r="D10356" t="s">
        <v>9</v>
      </c>
      <c r="E10356" t="s">
        <v>81</v>
      </c>
      <c r="F10356" t="s">
        <v>81</v>
      </c>
      <c r="G10356">
        <v>18</v>
      </c>
      <c r="H10356" t="s">
        <v>25</v>
      </c>
      <c r="I10356">
        <v>2015</v>
      </c>
      <c r="J10356" t="s">
        <v>91</v>
      </c>
      <c r="K10356" t="s">
        <v>81</v>
      </c>
      <c r="M10356" s="10" t="str">
        <f>Data[[#This Row],[schedule]]&amp;" | "&amp;Data[[#This Row],[section]]</f>
        <v>SCHEDULE 19: REPORT ON DEMAND FORECASTS | 19a: Passenger terminal demand</v>
      </c>
      <c r="N10356" s="10" t="str">
        <f t="shared" si="164"/>
        <v>SCHEDULE 19: REPORT ON DEMAND FORECASTS | 19a: Passenger terminal demand | Number of passengers during year:Inbound passengers:International</v>
      </c>
    </row>
    <row r="10357" spans="1:14" hidden="1">
      <c r="A10357" t="s">
        <v>2</v>
      </c>
      <c r="B10357">
        <v>2008</v>
      </c>
      <c r="C10357" t="s">
        <v>6</v>
      </c>
      <c r="D10357" t="s">
        <v>9</v>
      </c>
      <c r="E10357" t="s">
        <v>81</v>
      </c>
      <c r="F10357" t="s">
        <v>81</v>
      </c>
      <c r="G10357">
        <v>18</v>
      </c>
      <c r="H10357" t="s">
        <v>25</v>
      </c>
      <c r="I10357">
        <v>2016</v>
      </c>
      <c r="J10357" t="s">
        <v>91</v>
      </c>
      <c r="K10357" t="s">
        <v>81</v>
      </c>
      <c r="M10357" s="10" t="str">
        <f>Data[[#This Row],[schedule]]&amp;" | "&amp;Data[[#This Row],[section]]</f>
        <v>SCHEDULE 19: REPORT ON DEMAND FORECASTS | 19a: Passenger terminal demand</v>
      </c>
      <c r="N10357" s="10" t="str">
        <f t="shared" si="164"/>
        <v>SCHEDULE 19: REPORT ON DEMAND FORECASTS | 19a: Passenger terminal demand | Number of passengers during year:Inbound passengers:International</v>
      </c>
    </row>
    <row r="10358" spans="1:14" hidden="1">
      <c r="A10358" t="s">
        <v>2</v>
      </c>
      <c r="B10358">
        <v>2008</v>
      </c>
      <c r="C10358" t="s">
        <v>6</v>
      </c>
      <c r="D10358" t="s">
        <v>9</v>
      </c>
      <c r="E10358" t="s">
        <v>81</v>
      </c>
      <c r="F10358" t="s">
        <v>81</v>
      </c>
      <c r="G10358">
        <v>18</v>
      </c>
      <c r="H10358" t="s">
        <v>25</v>
      </c>
      <c r="I10358">
        <v>2017</v>
      </c>
      <c r="J10358" t="s">
        <v>91</v>
      </c>
      <c r="K10358" t="s">
        <v>81</v>
      </c>
      <c r="M10358" s="10" t="str">
        <f>Data[[#This Row],[schedule]]&amp;" | "&amp;Data[[#This Row],[section]]</f>
        <v>SCHEDULE 19: REPORT ON DEMAND FORECASTS | 19a: Passenger terminal demand</v>
      </c>
      <c r="N10358" s="10" t="str">
        <f t="shared" si="164"/>
        <v>SCHEDULE 19: REPORT ON DEMAND FORECASTS | 19a: Passenger terminal demand | Number of passengers during year:Inbound passengers:International</v>
      </c>
    </row>
    <row r="10359" spans="1:14" hidden="1">
      <c r="A10359" t="s">
        <v>2</v>
      </c>
      <c r="B10359">
        <v>2008</v>
      </c>
      <c r="C10359" t="s">
        <v>6</v>
      </c>
      <c r="D10359" t="s">
        <v>9</v>
      </c>
      <c r="E10359" t="s">
        <v>81</v>
      </c>
      <c r="F10359" t="s">
        <v>81</v>
      </c>
      <c r="G10359">
        <v>18</v>
      </c>
      <c r="H10359" t="s">
        <v>25</v>
      </c>
      <c r="I10359">
        <v>2018</v>
      </c>
      <c r="J10359" t="s">
        <v>91</v>
      </c>
      <c r="K10359" t="s">
        <v>81</v>
      </c>
      <c r="M10359" s="10" t="str">
        <f>Data[[#This Row],[schedule]]&amp;" | "&amp;Data[[#This Row],[section]]</f>
        <v>SCHEDULE 19: REPORT ON DEMAND FORECASTS | 19a: Passenger terminal demand</v>
      </c>
      <c r="N10359" s="10" t="str">
        <f t="shared" si="164"/>
        <v>SCHEDULE 19: REPORT ON DEMAND FORECASTS | 19a: Passenger terminal demand | Number of passengers during year:Inbound passengers:International</v>
      </c>
    </row>
    <row r="10360" spans="1:14" hidden="1">
      <c r="A10360" t="s">
        <v>2</v>
      </c>
      <c r="B10360">
        <v>2008</v>
      </c>
      <c r="C10360" t="s">
        <v>6</v>
      </c>
      <c r="D10360" t="s">
        <v>9</v>
      </c>
      <c r="E10360" t="s">
        <v>81</v>
      </c>
      <c r="F10360" t="s">
        <v>81</v>
      </c>
      <c r="G10360">
        <v>19</v>
      </c>
      <c r="H10360" t="s">
        <v>26</v>
      </c>
      <c r="I10360">
        <v>2009</v>
      </c>
      <c r="J10360" t="s">
        <v>91</v>
      </c>
      <c r="K10360" t="s">
        <v>4230</v>
      </c>
      <c r="L10360">
        <v>2911854</v>
      </c>
      <c r="M10360" s="10" t="str">
        <f>Data[[#This Row],[schedule]]&amp;" | "&amp;Data[[#This Row],[section]]</f>
        <v>SCHEDULE 19: REPORT ON DEMAND FORECASTS | 19a: Passenger terminal demand</v>
      </c>
      <c r="N10360" s="10" t="str">
        <f t="shared" si="164"/>
        <v>SCHEDULE 19: REPORT ON DEMAND FORECASTS | 19a: Passenger terminal demand | Number of passengers during year:Inbound passengers:Total</v>
      </c>
    </row>
    <row r="10361" spans="1:14" hidden="1">
      <c r="A10361" t="s">
        <v>2</v>
      </c>
      <c r="B10361">
        <v>2008</v>
      </c>
      <c r="C10361" t="s">
        <v>6</v>
      </c>
      <c r="D10361" t="s">
        <v>9</v>
      </c>
      <c r="E10361" t="s">
        <v>81</v>
      </c>
      <c r="F10361" t="s">
        <v>81</v>
      </c>
      <c r="G10361">
        <v>19</v>
      </c>
      <c r="H10361" t="s">
        <v>26</v>
      </c>
      <c r="I10361">
        <v>2010</v>
      </c>
      <c r="J10361" t="s">
        <v>91</v>
      </c>
      <c r="K10361" t="s">
        <v>4231</v>
      </c>
      <c r="L10361">
        <v>2960180</v>
      </c>
      <c r="M10361" s="10" t="str">
        <f>Data[[#This Row],[schedule]]&amp;" | "&amp;Data[[#This Row],[section]]</f>
        <v>SCHEDULE 19: REPORT ON DEMAND FORECASTS | 19a: Passenger terminal demand</v>
      </c>
      <c r="N10361" s="10" t="str">
        <f t="shared" si="164"/>
        <v>SCHEDULE 19: REPORT ON DEMAND FORECASTS | 19a: Passenger terminal demand | Number of passengers during year:Inbound passengers:Total</v>
      </c>
    </row>
    <row r="10362" spans="1:14" hidden="1">
      <c r="A10362" t="s">
        <v>2</v>
      </c>
      <c r="B10362">
        <v>2008</v>
      </c>
      <c r="C10362" t="s">
        <v>6</v>
      </c>
      <c r="D10362" t="s">
        <v>9</v>
      </c>
      <c r="E10362" t="s">
        <v>81</v>
      </c>
      <c r="F10362" t="s">
        <v>81</v>
      </c>
      <c r="G10362">
        <v>19</v>
      </c>
      <c r="H10362" t="s">
        <v>26</v>
      </c>
      <c r="I10362">
        <v>2011</v>
      </c>
      <c r="J10362" t="s">
        <v>91</v>
      </c>
      <c r="K10362" t="s">
        <v>4232</v>
      </c>
      <c r="L10362">
        <v>3037550</v>
      </c>
      <c r="M10362" s="10" t="str">
        <f>Data[[#This Row],[schedule]]&amp;" | "&amp;Data[[#This Row],[section]]</f>
        <v>SCHEDULE 19: REPORT ON DEMAND FORECASTS | 19a: Passenger terminal demand</v>
      </c>
      <c r="N10362" s="10" t="str">
        <f t="shared" si="164"/>
        <v>SCHEDULE 19: REPORT ON DEMAND FORECASTS | 19a: Passenger terminal demand | Number of passengers during year:Inbound passengers:Total</v>
      </c>
    </row>
    <row r="10363" spans="1:14" hidden="1">
      <c r="A10363" t="s">
        <v>2</v>
      </c>
      <c r="B10363">
        <v>2008</v>
      </c>
      <c r="C10363" t="s">
        <v>6</v>
      </c>
      <c r="D10363" t="s">
        <v>9</v>
      </c>
      <c r="E10363" t="s">
        <v>81</v>
      </c>
      <c r="F10363" t="s">
        <v>81</v>
      </c>
      <c r="G10363">
        <v>19</v>
      </c>
      <c r="H10363" t="s">
        <v>26</v>
      </c>
      <c r="I10363">
        <v>2012</v>
      </c>
      <c r="J10363" t="s">
        <v>91</v>
      </c>
      <c r="K10363" t="s">
        <v>458</v>
      </c>
      <c r="L10363">
        <v>0</v>
      </c>
      <c r="M10363" s="10" t="str">
        <f>Data[[#This Row],[schedule]]&amp;" | "&amp;Data[[#This Row],[section]]</f>
        <v>SCHEDULE 19: REPORT ON DEMAND FORECASTS | 19a: Passenger terminal demand</v>
      </c>
      <c r="N10363" s="10" t="str">
        <f t="shared" si="164"/>
        <v>SCHEDULE 19: REPORT ON DEMAND FORECASTS | 19a: Passenger terminal demand | Number of passengers during year:Inbound passengers:Total</v>
      </c>
    </row>
    <row r="10364" spans="1:14" hidden="1">
      <c r="A10364" t="s">
        <v>2</v>
      </c>
      <c r="B10364">
        <v>2008</v>
      </c>
      <c r="C10364" t="s">
        <v>6</v>
      </c>
      <c r="D10364" t="s">
        <v>9</v>
      </c>
      <c r="E10364" t="s">
        <v>81</v>
      </c>
      <c r="F10364" t="s">
        <v>81</v>
      </c>
      <c r="G10364">
        <v>19</v>
      </c>
      <c r="H10364" t="s">
        <v>26</v>
      </c>
      <c r="I10364">
        <v>2013</v>
      </c>
      <c r="J10364" t="s">
        <v>91</v>
      </c>
      <c r="K10364" t="s">
        <v>458</v>
      </c>
      <c r="L10364">
        <v>0</v>
      </c>
      <c r="M10364" s="10" t="str">
        <f>Data[[#This Row],[schedule]]&amp;" | "&amp;Data[[#This Row],[section]]</f>
        <v>SCHEDULE 19: REPORT ON DEMAND FORECASTS | 19a: Passenger terminal demand</v>
      </c>
      <c r="N10364" s="10" t="str">
        <f t="shared" si="164"/>
        <v>SCHEDULE 19: REPORT ON DEMAND FORECASTS | 19a: Passenger terminal demand | Number of passengers during year:Inbound passengers:Total</v>
      </c>
    </row>
    <row r="10365" spans="1:14" hidden="1">
      <c r="A10365" t="s">
        <v>2</v>
      </c>
      <c r="B10365">
        <v>2008</v>
      </c>
      <c r="C10365" t="s">
        <v>6</v>
      </c>
      <c r="D10365" t="s">
        <v>9</v>
      </c>
      <c r="E10365" t="s">
        <v>81</v>
      </c>
      <c r="F10365" t="s">
        <v>81</v>
      </c>
      <c r="G10365">
        <v>19</v>
      </c>
      <c r="H10365" t="s">
        <v>26</v>
      </c>
      <c r="I10365">
        <v>2014</v>
      </c>
      <c r="J10365" t="s">
        <v>91</v>
      </c>
      <c r="K10365" t="s">
        <v>458</v>
      </c>
      <c r="L10365">
        <v>0</v>
      </c>
      <c r="M10365" s="10" t="str">
        <f>Data[[#This Row],[schedule]]&amp;" | "&amp;Data[[#This Row],[section]]</f>
        <v>SCHEDULE 19: REPORT ON DEMAND FORECASTS | 19a: Passenger terminal demand</v>
      </c>
      <c r="N10365" s="10" t="str">
        <f t="shared" si="164"/>
        <v>SCHEDULE 19: REPORT ON DEMAND FORECASTS | 19a: Passenger terminal demand | Number of passengers during year:Inbound passengers:Total</v>
      </c>
    </row>
    <row r="10366" spans="1:14" hidden="1">
      <c r="A10366" t="s">
        <v>2</v>
      </c>
      <c r="B10366">
        <v>2008</v>
      </c>
      <c r="C10366" t="s">
        <v>6</v>
      </c>
      <c r="D10366" t="s">
        <v>9</v>
      </c>
      <c r="E10366" t="s">
        <v>81</v>
      </c>
      <c r="F10366" t="s">
        <v>81</v>
      </c>
      <c r="G10366">
        <v>19</v>
      </c>
      <c r="H10366" t="s">
        <v>26</v>
      </c>
      <c r="I10366">
        <v>2015</v>
      </c>
      <c r="J10366" t="s">
        <v>91</v>
      </c>
      <c r="K10366" t="s">
        <v>458</v>
      </c>
      <c r="L10366">
        <v>0</v>
      </c>
      <c r="M10366" s="10" t="str">
        <f>Data[[#This Row],[schedule]]&amp;" | "&amp;Data[[#This Row],[section]]</f>
        <v>SCHEDULE 19: REPORT ON DEMAND FORECASTS | 19a: Passenger terminal demand</v>
      </c>
      <c r="N10366" s="10" t="str">
        <f t="shared" si="164"/>
        <v>SCHEDULE 19: REPORT ON DEMAND FORECASTS | 19a: Passenger terminal demand | Number of passengers during year:Inbound passengers:Total</v>
      </c>
    </row>
    <row r="10367" spans="1:14" hidden="1">
      <c r="A10367" t="s">
        <v>2</v>
      </c>
      <c r="B10367">
        <v>2008</v>
      </c>
      <c r="C10367" t="s">
        <v>6</v>
      </c>
      <c r="D10367" t="s">
        <v>9</v>
      </c>
      <c r="E10367" t="s">
        <v>81</v>
      </c>
      <c r="F10367" t="s">
        <v>81</v>
      </c>
      <c r="G10367">
        <v>19</v>
      </c>
      <c r="H10367" t="s">
        <v>26</v>
      </c>
      <c r="I10367">
        <v>2016</v>
      </c>
      <c r="J10367" t="s">
        <v>91</v>
      </c>
      <c r="K10367" t="s">
        <v>458</v>
      </c>
      <c r="L10367">
        <v>0</v>
      </c>
      <c r="M10367" s="10" t="str">
        <f>Data[[#This Row],[schedule]]&amp;" | "&amp;Data[[#This Row],[section]]</f>
        <v>SCHEDULE 19: REPORT ON DEMAND FORECASTS | 19a: Passenger terminal demand</v>
      </c>
      <c r="N10367" s="10" t="str">
        <f t="shared" si="164"/>
        <v>SCHEDULE 19: REPORT ON DEMAND FORECASTS | 19a: Passenger terminal demand | Number of passengers during year:Inbound passengers:Total</v>
      </c>
    </row>
    <row r="10368" spans="1:14" hidden="1">
      <c r="A10368" t="s">
        <v>2</v>
      </c>
      <c r="B10368">
        <v>2008</v>
      </c>
      <c r="C10368" t="s">
        <v>6</v>
      </c>
      <c r="D10368" t="s">
        <v>9</v>
      </c>
      <c r="E10368" t="s">
        <v>81</v>
      </c>
      <c r="F10368" t="s">
        <v>81</v>
      </c>
      <c r="G10368">
        <v>19</v>
      </c>
      <c r="H10368" t="s">
        <v>26</v>
      </c>
      <c r="I10368">
        <v>2017</v>
      </c>
      <c r="J10368" t="s">
        <v>91</v>
      </c>
      <c r="K10368" t="s">
        <v>458</v>
      </c>
      <c r="L10368">
        <v>0</v>
      </c>
      <c r="M10368" s="10" t="str">
        <f>Data[[#This Row],[schedule]]&amp;" | "&amp;Data[[#This Row],[section]]</f>
        <v>SCHEDULE 19: REPORT ON DEMAND FORECASTS | 19a: Passenger terminal demand</v>
      </c>
      <c r="N10368" s="10" t="str">
        <f t="shared" si="164"/>
        <v>SCHEDULE 19: REPORT ON DEMAND FORECASTS | 19a: Passenger terminal demand | Number of passengers during year:Inbound passengers:Total</v>
      </c>
    </row>
    <row r="10369" spans="1:14" hidden="1">
      <c r="A10369" t="s">
        <v>2</v>
      </c>
      <c r="B10369">
        <v>2008</v>
      </c>
      <c r="C10369" t="s">
        <v>6</v>
      </c>
      <c r="D10369" t="s">
        <v>9</v>
      </c>
      <c r="E10369" t="s">
        <v>81</v>
      </c>
      <c r="F10369" t="s">
        <v>81</v>
      </c>
      <c r="G10369">
        <v>19</v>
      </c>
      <c r="H10369" t="s">
        <v>26</v>
      </c>
      <c r="I10369">
        <v>2018</v>
      </c>
      <c r="J10369" t="s">
        <v>91</v>
      </c>
      <c r="K10369" t="s">
        <v>458</v>
      </c>
      <c r="L10369">
        <v>0</v>
      </c>
      <c r="M10369" s="10" t="str">
        <f>Data[[#This Row],[schedule]]&amp;" | "&amp;Data[[#This Row],[section]]</f>
        <v>SCHEDULE 19: REPORT ON DEMAND FORECASTS | 19a: Passenger terminal demand</v>
      </c>
      <c r="N10369" s="10" t="str">
        <f t="shared" si="164"/>
        <v>SCHEDULE 19: REPORT ON DEMAND FORECASTS | 19a: Passenger terminal demand | Number of passengers during year:Inbound passengers:Total</v>
      </c>
    </row>
    <row r="10370" spans="1:14" hidden="1">
      <c r="A10370" t="s">
        <v>2</v>
      </c>
      <c r="B10370">
        <v>2008</v>
      </c>
      <c r="C10370" t="s">
        <v>6</v>
      </c>
      <c r="D10370" t="s">
        <v>9</v>
      </c>
      <c r="E10370" t="s">
        <v>81</v>
      </c>
      <c r="F10370" t="s">
        <v>81</v>
      </c>
      <c r="G10370">
        <v>21</v>
      </c>
      <c r="H10370" t="s">
        <v>27</v>
      </c>
      <c r="I10370">
        <v>2009</v>
      </c>
      <c r="J10370" t="s">
        <v>91</v>
      </c>
      <c r="K10370" t="s">
        <v>4224</v>
      </c>
      <c r="L10370">
        <v>2124376</v>
      </c>
      <c r="M10370" s="10" t="str">
        <f>Data[[#This Row],[schedule]]&amp;" | "&amp;Data[[#This Row],[section]]</f>
        <v>SCHEDULE 19: REPORT ON DEMAND FORECASTS | 19a: Passenger terminal demand</v>
      </c>
      <c r="N10370" s="10" t="str">
        <f t="shared" si="164"/>
        <v>SCHEDULE 19: REPORT ON DEMAND FORECASTS | 19a: Passenger terminal demand | Number of passengers during year:Outbound passengers:Domestic</v>
      </c>
    </row>
    <row r="10371" spans="1:14" hidden="1">
      <c r="A10371" t="s">
        <v>2</v>
      </c>
      <c r="B10371">
        <v>2008</v>
      </c>
      <c r="C10371" t="s">
        <v>6</v>
      </c>
      <c r="D10371" t="s">
        <v>9</v>
      </c>
      <c r="E10371" t="s">
        <v>81</v>
      </c>
      <c r="F10371" t="s">
        <v>81</v>
      </c>
      <c r="G10371">
        <v>21</v>
      </c>
      <c r="H10371" t="s">
        <v>27</v>
      </c>
      <c r="I10371">
        <v>2010</v>
      </c>
      <c r="J10371" t="s">
        <v>91</v>
      </c>
      <c r="K10371" t="s">
        <v>4225</v>
      </c>
      <c r="L10371">
        <v>2166054</v>
      </c>
      <c r="M10371" s="10" t="str">
        <f>Data[[#This Row],[schedule]]&amp;" | "&amp;Data[[#This Row],[section]]</f>
        <v>SCHEDULE 19: REPORT ON DEMAND FORECASTS | 19a: Passenger terminal demand</v>
      </c>
      <c r="N10371" s="10" t="str">
        <f t="shared" si="164"/>
        <v>SCHEDULE 19: REPORT ON DEMAND FORECASTS | 19a: Passenger terminal demand | Number of passengers during year:Outbound passengers:Domestic</v>
      </c>
    </row>
    <row r="10372" spans="1:14" hidden="1">
      <c r="A10372" t="s">
        <v>2</v>
      </c>
      <c r="B10372">
        <v>2008</v>
      </c>
      <c r="C10372" t="s">
        <v>6</v>
      </c>
      <c r="D10372" t="s">
        <v>9</v>
      </c>
      <c r="E10372" t="s">
        <v>81</v>
      </c>
      <c r="F10372" t="s">
        <v>81</v>
      </c>
      <c r="G10372">
        <v>21</v>
      </c>
      <c r="H10372" t="s">
        <v>27</v>
      </c>
      <c r="I10372">
        <v>2011</v>
      </c>
      <c r="J10372" t="s">
        <v>91</v>
      </c>
      <c r="K10372" t="s">
        <v>4226</v>
      </c>
      <c r="L10372">
        <v>2209277</v>
      </c>
      <c r="M10372" s="10" t="str">
        <f>Data[[#This Row],[schedule]]&amp;" | "&amp;Data[[#This Row],[section]]</f>
        <v>SCHEDULE 19: REPORT ON DEMAND FORECASTS | 19a: Passenger terminal demand</v>
      </c>
      <c r="N10372" s="10" t="str">
        <f t="shared" si="164"/>
        <v>SCHEDULE 19: REPORT ON DEMAND FORECASTS | 19a: Passenger terminal demand | Number of passengers during year:Outbound passengers:Domestic</v>
      </c>
    </row>
    <row r="10373" spans="1:14" hidden="1">
      <c r="A10373" t="s">
        <v>2</v>
      </c>
      <c r="B10373">
        <v>2008</v>
      </c>
      <c r="C10373" t="s">
        <v>6</v>
      </c>
      <c r="D10373" t="s">
        <v>9</v>
      </c>
      <c r="E10373" t="s">
        <v>81</v>
      </c>
      <c r="F10373" t="s">
        <v>81</v>
      </c>
      <c r="G10373">
        <v>21</v>
      </c>
      <c r="H10373" t="s">
        <v>27</v>
      </c>
      <c r="I10373">
        <v>2012</v>
      </c>
      <c r="J10373" t="s">
        <v>91</v>
      </c>
      <c r="K10373" t="s">
        <v>81</v>
      </c>
      <c r="M10373" s="10" t="str">
        <f>Data[[#This Row],[schedule]]&amp;" | "&amp;Data[[#This Row],[section]]</f>
        <v>SCHEDULE 19: REPORT ON DEMAND FORECASTS | 19a: Passenger terminal demand</v>
      </c>
      <c r="N10373" s="10" t="str">
        <f t="shared" si="164"/>
        <v>SCHEDULE 19: REPORT ON DEMAND FORECASTS | 19a: Passenger terminal demand | Number of passengers during year:Outbound passengers:Domestic</v>
      </c>
    </row>
    <row r="10374" spans="1:14" hidden="1">
      <c r="A10374" t="s">
        <v>2</v>
      </c>
      <c r="B10374">
        <v>2008</v>
      </c>
      <c r="C10374" t="s">
        <v>6</v>
      </c>
      <c r="D10374" t="s">
        <v>9</v>
      </c>
      <c r="E10374" t="s">
        <v>81</v>
      </c>
      <c r="F10374" t="s">
        <v>81</v>
      </c>
      <c r="G10374">
        <v>21</v>
      </c>
      <c r="H10374" t="s">
        <v>27</v>
      </c>
      <c r="I10374">
        <v>2013</v>
      </c>
      <c r="J10374" t="s">
        <v>91</v>
      </c>
      <c r="K10374" t="s">
        <v>81</v>
      </c>
      <c r="M10374" s="10" t="str">
        <f>Data[[#This Row],[schedule]]&amp;" | "&amp;Data[[#This Row],[section]]</f>
        <v>SCHEDULE 19: REPORT ON DEMAND FORECASTS | 19a: Passenger terminal demand</v>
      </c>
      <c r="N10374" s="10" t="str">
        <f t="shared" si="164"/>
        <v>SCHEDULE 19: REPORT ON DEMAND FORECASTS | 19a: Passenger terminal demand | Number of passengers during year:Outbound passengers:Domestic</v>
      </c>
    </row>
    <row r="10375" spans="1:14" hidden="1">
      <c r="A10375" t="s">
        <v>2</v>
      </c>
      <c r="B10375">
        <v>2008</v>
      </c>
      <c r="C10375" t="s">
        <v>6</v>
      </c>
      <c r="D10375" t="s">
        <v>9</v>
      </c>
      <c r="E10375" t="s">
        <v>81</v>
      </c>
      <c r="F10375" t="s">
        <v>81</v>
      </c>
      <c r="G10375">
        <v>21</v>
      </c>
      <c r="H10375" t="s">
        <v>27</v>
      </c>
      <c r="I10375">
        <v>2014</v>
      </c>
      <c r="J10375" t="s">
        <v>91</v>
      </c>
      <c r="K10375" t="s">
        <v>81</v>
      </c>
      <c r="M10375" s="10" t="str">
        <f>Data[[#This Row],[schedule]]&amp;" | "&amp;Data[[#This Row],[section]]</f>
        <v>SCHEDULE 19: REPORT ON DEMAND FORECASTS | 19a: Passenger terminal demand</v>
      </c>
      <c r="N10375" s="10" t="str">
        <f t="shared" si="164"/>
        <v>SCHEDULE 19: REPORT ON DEMAND FORECASTS | 19a: Passenger terminal demand | Number of passengers during year:Outbound passengers:Domestic</v>
      </c>
    </row>
    <row r="10376" spans="1:14" hidden="1">
      <c r="A10376" t="s">
        <v>2</v>
      </c>
      <c r="B10376">
        <v>2008</v>
      </c>
      <c r="C10376" t="s">
        <v>6</v>
      </c>
      <c r="D10376" t="s">
        <v>9</v>
      </c>
      <c r="E10376" t="s">
        <v>81</v>
      </c>
      <c r="F10376" t="s">
        <v>81</v>
      </c>
      <c r="G10376">
        <v>21</v>
      </c>
      <c r="H10376" t="s">
        <v>27</v>
      </c>
      <c r="I10376">
        <v>2015</v>
      </c>
      <c r="J10376" t="s">
        <v>91</v>
      </c>
      <c r="K10376" t="s">
        <v>81</v>
      </c>
      <c r="M10376" s="10" t="str">
        <f>Data[[#This Row],[schedule]]&amp;" | "&amp;Data[[#This Row],[section]]</f>
        <v>SCHEDULE 19: REPORT ON DEMAND FORECASTS | 19a: Passenger terminal demand</v>
      </c>
      <c r="N10376" s="10" t="str">
        <f t="shared" si="164"/>
        <v>SCHEDULE 19: REPORT ON DEMAND FORECASTS | 19a: Passenger terminal demand | Number of passengers during year:Outbound passengers:Domestic</v>
      </c>
    </row>
    <row r="10377" spans="1:14" hidden="1">
      <c r="A10377" t="s">
        <v>2</v>
      </c>
      <c r="B10377">
        <v>2008</v>
      </c>
      <c r="C10377" t="s">
        <v>6</v>
      </c>
      <c r="D10377" t="s">
        <v>9</v>
      </c>
      <c r="E10377" t="s">
        <v>81</v>
      </c>
      <c r="F10377" t="s">
        <v>81</v>
      </c>
      <c r="G10377">
        <v>21</v>
      </c>
      <c r="H10377" t="s">
        <v>27</v>
      </c>
      <c r="I10377">
        <v>2016</v>
      </c>
      <c r="J10377" t="s">
        <v>91</v>
      </c>
      <c r="K10377" t="s">
        <v>81</v>
      </c>
      <c r="M10377" s="10" t="str">
        <f>Data[[#This Row],[schedule]]&amp;" | "&amp;Data[[#This Row],[section]]</f>
        <v>SCHEDULE 19: REPORT ON DEMAND FORECASTS | 19a: Passenger terminal demand</v>
      </c>
      <c r="N10377" s="10" t="str">
        <f t="shared" si="164"/>
        <v>SCHEDULE 19: REPORT ON DEMAND FORECASTS | 19a: Passenger terminal demand | Number of passengers during year:Outbound passengers:Domestic</v>
      </c>
    </row>
    <row r="10378" spans="1:14" hidden="1">
      <c r="A10378" t="s">
        <v>2</v>
      </c>
      <c r="B10378">
        <v>2008</v>
      </c>
      <c r="C10378" t="s">
        <v>6</v>
      </c>
      <c r="D10378" t="s">
        <v>9</v>
      </c>
      <c r="E10378" t="s">
        <v>81</v>
      </c>
      <c r="F10378" t="s">
        <v>81</v>
      </c>
      <c r="G10378">
        <v>21</v>
      </c>
      <c r="H10378" t="s">
        <v>27</v>
      </c>
      <c r="I10378">
        <v>2017</v>
      </c>
      <c r="J10378" t="s">
        <v>91</v>
      </c>
      <c r="K10378" t="s">
        <v>81</v>
      </c>
      <c r="M10378" s="10" t="str">
        <f>Data[[#This Row],[schedule]]&amp;" | "&amp;Data[[#This Row],[section]]</f>
        <v>SCHEDULE 19: REPORT ON DEMAND FORECASTS | 19a: Passenger terminal demand</v>
      </c>
      <c r="N10378" s="10" t="str">
        <f t="shared" si="164"/>
        <v>SCHEDULE 19: REPORT ON DEMAND FORECASTS | 19a: Passenger terminal demand | Number of passengers during year:Outbound passengers:Domestic</v>
      </c>
    </row>
    <row r="10379" spans="1:14" hidden="1">
      <c r="A10379" t="s">
        <v>2</v>
      </c>
      <c r="B10379">
        <v>2008</v>
      </c>
      <c r="C10379" t="s">
        <v>6</v>
      </c>
      <c r="D10379" t="s">
        <v>9</v>
      </c>
      <c r="E10379" t="s">
        <v>81</v>
      </c>
      <c r="F10379" t="s">
        <v>81</v>
      </c>
      <c r="G10379">
        <v>21</v>
      </c>
      <c r="H10379" t="s">
        <v>27</v>
      </c>
      <c r="I10379">
        <v>2018</v>
      </c>
      <c r="J10379" t="s">
        <v>91</v>
      </c>
      <c r="K10379" t="s">
        <v>81</v>
      </c>
      <c r="M10379" s="10" t="str">
        <f>Data[[#This Row],[schedule]]&amp;" | "&amp;Data[[#This Row],[section]]</f>
        <v>SCHEDULE 19: REPORT ON DEMAND FORECASTS | 19a: Passenger terminal demand</v>
      </c>
      <c r="N10379" s="10" t="str">
        <f t="shared" si="164"/>
        <v>SCHEDULE 19: REPORT ON DEMAND FORECASTS | 19a: Passenger terminal demand | Number of passengers during year:Outbound passengers:Domestic</v>
      </c>
    </row>
    <row r="10380" spans="1:14" hidden="1">
      <c r="A10380" t="s">
        <v>2</v>
      </c>
      <c r="B10380">
        <v>2008</v>
      </c>
      <c r="C10380" t="s">
        <v>6</v>
      </c>
      <c r="D10380" t="s">
        <v>9</v>
      </c>
      <c r="E10380" t="s">
        <v>81</v>
      </c>
      <c r="F10380" t="s">
        <v>81</v>
      </c>
      <c r="G10380">
        <v>22</v>
      </c>
      <c r="H10380" t="s">
        <v>28</v>
      </c>
      <c r="I10380">
        <v>2009</v>
      </c>
      <c r="J10380" t="s">
        <v>91</v>
      </c>
      <c r="K10380" t="s">
        <v>4227</v>
      </c>
      <c r="L10380">
        <v>787478</v>
      </c>
      <c r="M10380" s="10" t="str">
        <f>Data[[#This Row],[schedule]]&amp;" | "&amp;Data[[#This Row],[section]]</f>
        <v>SCHEDULE 19: REPORT ON DEMAND FORECASTS | 19a: Passenger terminal demand</v>
      </c>
      <c r="N10380" s="10" t="str">
        <f t="shared" si="164"/>
        <v>SCHEDULE 19: REPORT ON DEMAND FORECASTS | 19a: Passenger terminal demand | Number of passengers during year:Outbound passengers:International</v>
      </c>
    </row>
    <row r="10381" spans="1:14" hidden="1">
      <c r="A10381" t="s">
        <v>2</v>
      </c>
      <c r="B10381">
        <v>2008</v>
      </c>
      <c r="C10381" t="s">
        <v>6</v>
      </c>
      <c r="D10381" t="s">
        <v>9</v>
      </c>
      <c r="E10381" t="s">
        <v>81</v>
      </c>
      <c r="F10381" t="s">
        <v>81</v>
      </c>
      <c r="G10381">
        <v>22</v>
      </c>
      <c r="H10381" t="s">
        <v>28</v>
      </c>
      <c r="I10381">
        <v>2010</v>
      </c>
      <c r="J10381" t="s">
        <v>91</v>
      </c>
      <c r="K10381" t="s">
        <v>4228</v>
      </c>
      <c r="L10381">
        <v>794126</v>
      </c>
      <c r="M10381" s="10" t="str">
        <f>Data[[#This Row],[schedule]]&amp;" | "&amp;Data[[#This Row],[section]]</f>
        <v>SCHEDULE 19: REPORT ON DEMAND FORECASTS | 19a: Passenger terminal demand</v>
      </c>
      <c r="N10381" s="10" t="str">
        <f t="shared" si="164"/>
        <v>SCHEDULE 19: REPORT ON DEMAND FORECASTS | 19a: Passenger terminal demand | Number of passengers during year:Outbound passengers:International</v>
      </c>
    </row>
    <row r="10382" spans="1:14" hidden="1">
      <c r="A10382" t="s">
        <v>2</v>
      </c>
      <c r="B10382">
        <v>2008</v>
      </c>
      <c r="C10382" t="s">
        <v>6</v>
      </c>
      <c r="D10382" t="s">
        <v>9</v>
      </c>
      <c r="E10382" t="s">
        <v>81</v>
      </c>
      <c r="F10382" t="s">
        <v>81</v>
      </c>
      <c r="G10382">
        <v>22</v>
      </c>
      <c r="H10382" t="s">
        <v>28</v>
      </c>
      <c r="I10382">
        <v>2011</v>
      </c>
      <c r="J10382" t="s">
        <v>91</v>
      </c>
      <c r="K10382" t="s">
        <v>4229</v>
      </c>
      <c r="L10382">
        <v>828273</v>
      </c>
      <c r="M10382" s="10" t="str">
        <f>Data[[#This Row],[schedule]]&amp;" | "&amp;Data[[#This Row],[section]]</f>
        <v>SCHEDULE 19: REPORT ON DEMAND FORECASTS | 19a: Passenger terminal demand</v>
      </c>
      <c r="N10382" s="10" t="str">
        <f t="shared" si="164"/>
        <v>SCHEDULE 19: REPORT ON DEMAND FORECASTS | 19a: Passenger terminal demand | Number of passengers during year:Outbound passengers:International</v>
      </c>
    </row>
    <row r="10383" spans="1:14" hidden="1">
      <c r="A10383" t="s">
        <v>2</v>
      </c>
      <c r="B10383">
        <v>2008</v>
      </c>
      <c r="C10383" t="s">
        <v>6</v>
      </c>
      <c r="D10383" t="s">
        <v>9</v>
      </c>
      <c r="E10383" t="s">
        <v>81</v>
      </c>
      <c r="F10383" t="s">
        <v>81</v>
      </c>
      <c r="G10383">
        <v>22</v>
      </c>
      <c r="H10383" t="s">
        <v>28</v>
      </c>
      <c r="I10383">
        <v>2012</v>
      </c>
      <c r="J10383" t="s">
        <v>91</v>
      </c>
      <c r="K10383" t="s">
        <v>81</v>
      </c>
      <c r="M10383" s="10" t="str">
        <f>Data[[#This Row],[schedule]]&amp;" | "&amp;Data[[#This Row],[section]]</f>
        <v>SCHEDULE 19: REPORT ON DEMAND FORECASTS | 19a: Passenger terminal demand</v>
      </c>
      <c r="N10383" s="10" t="str">
        <f t="shared" si="164"/>
        <v>SCHEDULE 19: REPORT ON DEMAND FORECASTS | 19a: Passenger terminal demand | Number of passengers during year:Outbound passengers:International</v>
      </c>
    </row>
    <row r="10384" spans="1:14" hidden="1">
      <c r="A10384" t="s">
        <v>2</v>
      </c>
      <c r="B10384">
        <v>2008</v>
      </c>
      <c r="C10384" t="s">
        <v>6</v>
      </c>
      <c r="D10384" t="s">
        <v>9</v>
      </c>
      <c r="E10384" t="s">
        <v>81</v>
      </c>
      <c r="F10384" t="s">
        <v>81</v>
      </c>
      <c r="G10384">
        <v>22</v>
      </c>
      <c r="H10384" t="s">
        <v>28</v>
      </c>
      <c r="I10384">
        <v>2013</v>
      </c>
      <c r="J10384" t="s">
        <v>91</v>
      </c>
      <c r="K10384" t="s">
        <v>81</v>
      </c>
      <c r="M10384" s="10" t="str">
        <f>Data[[#This Row],[schedule]]&amp;" | "&amp;Data[[#This Row],[section]]</f>
        <v>SCHEDULE 19: REPORT ON DEMAND FORECASTS | 19a: Passenger terminal demand</v>
      </c>
      <c r="N10384" s="10" t="str">
        <f t="shared" si="164"/>
        <v>SCHEDULE 19: REPORT ON DEMAND FORECASTS | 19a: Passenger terminal demand | Number of passengers during year:Outbound passengers:International</v>
      </c>
    </row>
    <row r="10385" spans="1:14" hidden="1">
      <c r="A10385" t="s">
        <v>2</v>
      </c>
      <c r="B10385">
        <v>2008</v>
      </c>
      <c r="C10385" t="s">
        <v>6</v>
      </c>
      <c r="D10385" t="s">
        <v>9</v>
      </c>
      <c r="E10385" t="s">
        <v>81</v>
      </c>
      <c r="F10385" t="s">
        <v>81</v>
      </c>
      <c r="G10385">
        <v>22</v>
      </c>
      <c r="H10385" t="s">
        <v>28</v>
      </c>
      <c r="I10385">
        <v>2014</v>
      </c>
      <c r="J10385" t="s">
        <v>91</v>
      </c>
      <c r="K10385" t="s">
        <v>81</v>
      </c>
      <c r="M10385" s="10" t="str">
        <f>Data[[#This Row],[schedule]]&amp;" | "&amp;Data[[#This Row],[section]]</f>
        <v>SCHEDULE 19: REPORT ON DEMAND FORECASTS | 19a: Passenger terminal demand</v>
      </c>
      <c r="N10385" s="10" t="str">
        <f t="shared" si="164"/>
        <v>SCHEDULE 19: REPORT ON DEMAND FORECASTS | 19a: Passenger terminal demand | Number of passengers during year:Outbound passengers:International</v>
      </c>
    </row>
    <row r="10386" spans="1:14" hidden="1">
      <c r="A10386" t="s">
        <v>2</v>
      </c>
      <c r="B10386">
        <v>2008</v>
      </c>
      <c r="C10386" t="s">
        <v>6</v>
      </c>
      <c r="D10386" t="s">
        <v>9</v>
      </c>
      <c r="E10386" t="s">
        <v>81</v>
      </c>
      <c r="F10386" t="s">
        <v>81</v>
      </c>
      <c r="G10386">
        <v>22</v>
      </c>
      <c r="H10386" t="s">
        <v>28</v>
      </c>
      <c r="I10386">
        <v>2015</v>
      </c>
      <c r="J10386" t="s">
        <v>91</v>
      </c>
      <c r="K10386" t="s">
        <v>81</v>
      </c>
      <c r="M10386" s="10" t="str">
        <f>Data[[#This Row],[schedule]]&amp;" | "&amp;Data[[#This Row],[section]]</f>
        <v>SCHEDULE 19: REPORT ON DEMAND FORECASTS | 19a: Passenger terminal demand</v>
      </c>
      <c r="N10386" s="10" t="str">
        <f t="shared" si="164"/>
        <v>SCHEDULE 19: REPORT ON DEMAND FORECASTS | 19a: Passenger terminal demand | Number of passengers during year:Outbound passengers:International</v>
      </c>
    </row>
    <row r="10387" spans="1:14" hidden="1">
      <c r="A10387" t="s">
        <v>2</v>
      </c>
      <c r="B10387">
        <v>2008</v>
      </c>
      <c r="C10387" t="s">
        <v>6</v>
      </c>
      <c r="D10387" t="s">
        <v>9</v>
      </c>
      <c r="E10387" t="s">
        <v>81</v>
      </c>
      <c r="F10387" t="s">
        <v>81</v>
      </c>
      <c r="G10387">
        <v>22</v>
      </c>
      <c r="H10387" t="s">
        <v>28</v>
      </c>
      <c r="I10387">
        <v>2016</v>
      </c>
      <c r="J10387" t="s">
        <v>91</v>
      </c>
      <c r="K10387" t="s">
        <v>81</v>
      </c>
      <c r="M10387" s="10" t="str">
        <f>Data[[#This Row],[schedule]]&amp;" | "&amp;Data[[#This Row],[section]]</f>
        <v>SCHEDULE 19: REPORT ON DEMAND FORECASTS | 19a: Passenger terminal demand</v>
      </c>
      <c r="N10387" s="10" t="str">
        <f t="shared" si="164"/>
        <v>SCHEDULE 19: REPORT ON DEMAND FORECASTS | 19a: Passenger terminal demand | Number of passengers during year:Outbound passengers:International</v>
      </c>
    </row>
    <row r="10388" spans="1:14" hidden="1">
      <c r="A10388" t="s">
        <v>2</v>
      </c>
      <c r="B10388">
        <v>2008</v>
      </c>
      <c r="C10388" t="s">
        <v>6</v>
      </c>
      <c r="D10388" t="s">
        <v>9</v>
      </c>
      <c r="E10388" t="s">
        <v>81</v>
      </c>
      <c r="F10388" t="s">
        <v>81</v>
      </c>
      <c r="G10388">
        <v>22</v>
      </c>
      <c r="H10388" t="s">
        <v>28</v>
      </c>
      <c r="I10388">
        <v>2017</v>
      </c>
      <c r="J10388" t="s">
        <v>91</v>
      </c>
      <c r="K10388" t="s">
        <v>81</v>
      </c>
      <c r="M10388" s="10" t="str">
        <f>Data[[#This Row],[schedule]]&amp;" | "&amp;Data[[#This Row],[section]]</f>
        <v>SCHEDULE 19: REPORT ON DEMAND FORECASTS | 19a: Passenger terminal demand</v>
      </c>
      <c r="N10388" s="10" t="str">
        <f t="shared" si="164"/>
        <v>SCHEDULE 19: REPORT ON DEMAND FORECASTS | 19a: Passenger terminal demand | Number of passengers during year:Outbound passengers:International</v>
      </c>
    </row>
    <row r="10389" spans="1:14" hidden="1">
      <c r="A10389" t="s">
        <v>2</v>
      </c>
      <c r="B10389">
        <v>2008</v>
      </c>
      <c r="C10389" t="s">
        <v>6</v>
      </c>
      <c r="D10389" t="s">
        <v>9</v>
      </c>
      <c r="E10389" t="s">
        <v>81</v>
      </c>
      <c r="F10389" t="s">
        <v>81</v>
      </c>
      <c r="G10389">
        <v>22</v>
      </c>
      <c r="H10389" t="s">
        <v>28</v>
      </c>
      <c r="I10389">
        <v>2018</v>
      </c>
      <c r="J10389" t="s">
        <v>91</v>
      </c>
      <c r="K10389" t="s">
        <v>81</v>
      </c>
      <c r="M10389" s="10" t="str">
        <f>Data[[#This Row],[schedule]]&amp;" | "&amp;Data[[#This Row],[section]]</f>
        <v>SCHEDULE 19: REPORT ON DEMAND FORECASTS | 19a: Passenger terminal demand</v>
      </c>
      <c r="N10389" s="10" t="str">
        <f t="shared" ref="N10389:N10452" si="165">SUBSTITUTE(SUBSTITUTE(SUBSTITUTE(C10389&amp;" | "&amp;D10389&amp;" | "&amp;E10389&amp;" | "&amp;F10389&amp;" | "&amp;H10389," |  |  | "," | ")," |  |  | "," | ")," |  | "," | ")</f>
        <v>SCHEDULE 19: REPORT ON DEMAND FORECASTS | 19a: Passenger terminal demand | Number of passengers during year:Outbound passengers:International</v>
      </c>
    </row>
    <row r="10390" spans="1:14" hidden="1">
      <c r="A10390" t="s">
        <v>2</v>
      </c>
      <c r="B10390">
        <v>2008</v>
      </c>
      <c r="C10390" t="s">
        <v>6</v>
      </c>
      <c r="D10390" t="s">
        <v>9</v>
      </c>
      <c r="E10390" t="s">
        <v>81</v>
      </c>
      <c r="F10390" t="s">
        <v>81</v>
      </c>
      <c r="G10390">
        <v>23</v>
      </c>
      <c r="H10390" t="s">
        <v>29</v>
      </c>
      <c r="I10390">
        <v>2009</v>
      </c>
      <c r="J10390" t="s">
        <v>91</v>
      </c>
      <c r="K10390" t="s">
        <v>4230</v>
      </c>
      <c r="L10390">
        <v>2911854</v>
      </c>
      <c r="M10390" s="10" t="str">
        <f>Data[[#This Row],[schedule]]&amp;" | "&amp;Data[[#This Row],[section]]</f>
        <v>SCHEDULE 19: REPORT ON DEMAND FORECASTS | 19a: Passenger terminal demand</v>
      </c>
      <c r="N10390" s="10" t="str">
        <f t="shared" si="165"/>
        <v>SCHEDULE 19: REPORT ON DEMAND FORECASTS | 19a: Passenger terminal demand | Number of passengers during year:Outbound passengers:Total</v>
      </c>
    </row>
    <row r="10391" spans="1:14" hidden="1">
      <c r="A10391" t="s">
        <v>2</v>
      </c>
      <c r="B10391">
        <v>2008</v>
      </c>
      <c r="C10391" t="s">
        <v>6</v>
      </c>
      <c r="D10391" t="s">
        <v>9</v>
      </c>
      <c r="E10391" t="s">
        <v>81</v>
      </c>
      <c r="F10391" t="s">
        <v>81</v>
      </c>
      <c r="G10391">
        <v>23</v>
      </c>
      <c r="H10391" t="s">
        <v>29</v>
      </c>
      <c r="I10391">
        <v>2010</v>
      </c>
      <c r="J10391" t="s">
        <v>91</v>
      </c>
      <c r="K10391" t="s">
        <v>4231</v>
      </c>
      <c r="L10391">
        <v>2960180</v>
      </c>
      <c r="M10391" s="10" t="str">
        <f>Data[[#This Row],[schedule]]&amp;" | "&amp;Data[[#This Row],[section]]</f>
        <v>SCHEDULE 19: REPORT ON DEMAND FORECASTS | 19a: Passenger terminal demand</v>
      </c>
      <c r="N10391" s="10" t="str">
        <f t="shared" si="165"/>
        <v>SCHEDULE 19: REPORT ON DEMAND FORECASTS | 19a: Passenger terminal demand | Number of passengers during year:Outbound passengers:Total</v>
      </c>
    </row>
    <row r="10392" spans="1:14" hidden="1">
      <c r="A10392" t="s">
        <v>2</v>
      </c>
      <c r="B10392">
        <v>2008</v>
      </c>
      <c r="C10392" t="s">
        <v>6</v>
      </c>
      <c r="D10392" t="s">
        <v>9</v>
      </c>
      <c r="E10392" t="s">
        <v>81</v>
      </c>
      <c r="F10392" t="s">
        <v>81</v>
      </c>
      <c r="G10392">
        <v>23</v>
      </c>
      <c r="H10392" t="s">
        <v>29</v>
      </c>
      <c r="I10392">
        <v>2011</v>
      </c>
      <c r="J10392" t="s">
        <v>91</v>
      </c>
      <c r="K10392" t="s">
        <v>4232</v>
      </c>
      <c r="L10392">
        <v>3037550</v>
      </c>
      <c r="M10392" s="10" t="str">
        <f>Data[[#This Row],[schedule]]&amp;" | "&amp;Data[[#This Row],[section]]</f>
        <v>SCHEDULE 19: REPORT ON DEMAND FORECASTS | 19a: Passenger terminal demand</v>
      </c>
      <c r="N10392" s="10" t="str">
        <f t="shared" si="165"/>
        <v>SCHEDULE 19: REPORT ON DEMAND FORECASTS | 19a: Passenger terminal demand | Number of passengers during year:Outbound passengers:Total</v>
      </c>
    </row>
    <row r="10393" spans="1:14" hidden="1">
      <c r="A10393" t="s">
        <v>2</v>
      </c>
      <c r="B10393">
        <v>2008</v>
      </c>
      <c r="C10393" t="s">
        <v>6</v>
      </c>
      <c r="D10393" t="s">
        <v>9</v>
      </c>
      <c r="E10393" t="s">
        <v>81</v>
      </c>
      <c r="F10393" t="s">
        <v>81</v>
      </c>
      <c r="G10393">
        <v>23</v>
      </c>
      <c r="H10393" t="s">
        <v>29</v>
      </c>
      <c r="I10393">
        <v>2012</v>
      </c>
      <c r="J10393" t="s">
        <v>91</v>
      </c>
      <c r="K10393" t="s">
        <v>458</v>
      </c>
      <c r="L10393">
        <v>0</v>
      </c>
      <c r="M10393" s="10" t="str">
        <f>Data[[#This Row],[schedule]]&amp;" | "&amp;Data[[#This Row],[section]]</f>
        <v>SCHEDULE 19: REPORT ON DEMAND FORECASTS | 19a: Passenger terminal demand</v>
      </c>
      <c r="N10393" s="10" t="str">
        <f t="shared" si="165"/>
        <v>SCHEDULE 19: REPORT ON DEMAND FORECASTS | 19a: Passenger terminal demand | Number of passengers during year:Outbound passengers:Total</v>
      </c>
    </row>
    <row r="10394" spans="1:14" hidden="1">
      <c r="A10394" t="s">
        <v>2</v>
      </c>
      <c r="B10394">
        <v>2008</v>
      </c>
      <c r="C10394" t="s">
        <v>6</v>
      </c>
      <c r="D10394" t="s">
        <v>9</v>
      </c>
      <c r="E10394" t="s">
        <v>81</v>
      </c>
      <c r="F10394" t="s">
        <v>81</v>
      </c>
      <c r="G10394">
        <v>23</v>
      </c>
      <c r="H10394" t="s">
        <v>29</v>
      </c>
      <c r="I10394">
        <v>2013</v>
      </c>
      <c r="J10394" t="s">
        <v>91</v>
      </c>
      <c r="K10394" t="s">
        <v>458</v>
      </c>
      <c r="L10394">
        <v>0</v>
      </c>
      <c r="M10394" s="10" t="str">
        <f>Data[[#This Row],[schedule]]&amp;" | "&amp;Data[[#This Row],[section]]</f>
        <v>SCHEDULE 19: REPORT ON DEMAND FORECASTS | 19a: Passenger terminal demand</v>
      </c>
      <c r="N10394" s="10" t="str">
        <f t="shared" si="165"/>
        <v>SCHEDULE 19: REPORT ON DEMAND FORECASTS | 19a: Passenger terminal demand | Number of passengers during year:Outbound passengers:Total</v>
      </c>
    </row>
    <row r="10395" spans="1:14" hidden="1">
      <c r="A10395" t="s">
        <v>2</v>
      </c>
      <c r="B10395">
        <v>2008</v>
      </c>
      <c r="C10395" t="s">
        <v>6</v>
      </c>
      <c r="D10395" t="s">
        <v>9</v>
      </c>
      <c r="E10395" t="s">
        <v>81</v>
      </c>
      <c r="F10395" t="s">
        <v>81</v>
      </c>
      <c r="G10395">
        <v>23</v>
      </c>
      <c r="H10395" t="s">
        <v>29</v>
      </c>
      <c r="I10395">
        <v>2014</v>
      </c>
      <c r="J10395" t="s">
        <v>91</v>
      </c>
      <c r="K10395" t="s">
        <v>458</v>
      </c>
      <c r="L10395">
        <v>0</v>
      </c>
      <c r="M10395" s="10" t="str">
        <f>Data[[#This Row],[schedule]]&amp;" | "&amp;Data[[#This Row],[section]]</f>
        <v>SCHEDULE 19: REPORT ON DEMAND FORECASTS | 19a: Passenger terminal demand</v>
      </c>
      <c r="N10395" s="10" t="str">
        <f t="shared" si="165"/>
        <v>SCHEDULE 19: REPORT ON DEMAND FORECASTS | 19a: Passenger terminal demand | Number of passengers during year:Outbound passengers:Total</v>
      </c>
    </row>
    <row r="10396" spans="1:14" hidden="1">
      <c r="A10396" t="s">
        <v>2</v>
      </c>
      <c r="B10396">
        <v>2008</v>
      </c>
      <c r="C10396" t="s">
        <v>6</v>
      </c>
      <c r="D10396" t="s">
        <v>9</v>
      </c>
      <c r="E10396" t="s">
        <v>81</v>
      </c>
      <c r="F10396" t="s">
        <v>81</v>
      </c>
      <c r="G10396">
        <v>23</v>
      </c>
      <c r="H10396" t="s">
        <v>29</v>
      </c>
      <c r="I10396">
        <v>2015</v>
      </c>
      <c r="J10396" t="s">
        <v>91</v>
      </c>
      <c r="K10396" t="s">
        <v>458</v>
      </c>
      <c r="L10396">
        <v>0</v>
      </c>
      <c r="M10396" s="10" t="str">
        <f>Data[[#This Row],[schedule]]&amp;" | "&amp;Data[[#This Row],[section]]</f>
        <v>SCHEDULE 19: REPORT ON DEMAND FORECASTS | 19a: Passenger terminal demand</v>
      </c>
      <c r="N10396" s="10" t="str">
        <f t="shared" si="165"/>
        <v>SCHEDULE 19: REPORT ON DEMAND FORECASTS | 19a: Passenger terminal demand | Number of passengers during year:Outbound passengers:Total</v>
      </c>
    </row>
    <row r="10397" spans="1:14" hidden="1">
      <c r="A10397" t="s">
        <v>2</v>
      </c>
      <c r="B10397">
        <v>2008</v>
      </c>
      <c r="C10397" t="s">
        <v>6</v>
      </c>
      <c r="D10397" t="s">
        <v>9</v>
      </c>
      <c r="E10397" t="s">
        <v>81</v>
      </c>
      <c r="F10397" t="s">
        <v>81</v>
      </c>
      <c r="G10397">
        <v>23</v>
      </c>
      <c r="H10397" t="s">
        <v>29</v>
      </c>
      <c r="I10397">
        <v>2016</v>
      </c>
      <c r="J10397" t="s">
        <v>91</v>
      </c>
      <c r="K10397" t="s">
        <v>458</v>
      </c>
      <c r="L10397">
        <v>0</v>
      </c>
      <c r="M10397" s="10" t="str">
        <f>Data[[#This Row],[schedule]]&amp;" | "&amp;Data[[#This Row],[section]]</f>
        <v>SCHEDULE 19: REPORT ON DEMAND FORECASTS | 19a: Passenger terminal demand</v>
      </c>
      <c r="N10397" s="10" t="str">
        <f t="shared" si="165"/>
        <v>SCHEDULE 19: REPORT ON DEMAND FORECASTS | 19a: Passenger terminal demand | Number of passengers during year:Outbound passengers:Total</v>
      </c>
    </row>
    <row r="10398" spans="1:14" hidden="1">
      <c r="A10398" t="s">
        <v>2</v>
      </c>
      <c r="B10398">
        <v>2008</v>
      </c>
      <c r="C10398" t="s">
        <v>6</v>
      </c>
      <c r="D10398" t="s">
        <v>9</v>
      </c>
      <c r="E10398" t="s">
        <v>81</v>
      </c>
      <c r="F10398" t="s">
        <v>81</v>
      </c>
      <c r="G10398">
        <v>23</v>
      </c>
      <c r="H10398" t="s">
        <v>29</v>
      </c>
      <c r="I10398">
        <v>2017</v>
      </c>
      <c r="J10398" t="s">
        <v>91</v>
      </c>
      <c r="K10398" t="s">
        <v>458</v>
      </c>
      <c r="L10398">
        <v>0</v>
      </c>
      <c r="M10398" s="10" t="str">
        <f>Data[[#This Row],[schedule]]&amp;" | "&amp;Data[[#This Row],[section]]</f>
        <v>SCHEDULE 19: REPORT ON DEMAND FORECASTS | 19a: Passenger terminal demand</v>
      </c>
      <c r="N10398" s="10" t="str">
        <f t="shared" si="165"/>
        <v>SCHEDULE 19: REPORT ON DEMAND FORECASTS | 19a: Passenger terminal demand | Number of passengers during year:Outbound passengers:Total</v>
      </c>
    </row>
    <row r="10399" spans="1:14" hidden="1">
      <c r="A10399" t="s">
        <v>2</v>
      </c>
      <c r="B10399">
        <v>2008</v>
      </c>
      <c r="C10399" t="s">
        <v>6</v>
      </c>
      <c r="D10399" t="s">
        <v>9</v>
      </c>
      <c r="E10399" t="s">
        <v>81</v>
      </c>
      <c r="F10399" t="s">
        <v>81</v>
      </c>
      <c r="G10399">
        <v>23</v>
      </c>
      <c r="H10399" t="s">
        <v>29</v>
      </c>
      <c r="I10399">
        <v>2018</v>
      </c>
      <c r="J10399" t="s">
        <v>91</v>
      </c>
      <c r="K10399" t="s">
        <v>458</v>
      </c>
      <c r="L10399">
        <v>0</v>
      </c>
      <c r="M10399" s="10" t="str">
        <f>Data[[#This Row],[schedule]]&amp;" | "&amp;Data[[#This Row],[section]]</f>
        <v>SCHEDULE 19: REPORT ON DEMAND FORECASTS | 19a: Passenger terminal demand</v>
      </c>
      <c r="N10399" s="10" t="str">
        <f t="shared" si="165"/>
        <v>SCHEDULE 19: REPORT ON DEMAND FORECASTS | 19a: Passenger terminal demand | Number of passengers during year:Outbound passengers:Total</v>
      </c>
    </row>
    <row r="10400" spans="1:14" hidden="1">
      <c r="A10400" t="s">
        <v>2</v>
      </c>
      <c r="B10400">
        <v>2008</v>
      </c>
      <c r="C10400" t="s">
        <v>6</v>
      </c>
      <c r="D10400" t="s">
        <v>9</v>
      </c>
      <c r="E10400" t="s">
        <v>81</v>
      </c>
      <c r="F10400" t="s">
        <v>81</v>
      </c>
      <c r="G10400">
        <v>25</v>
      </c>
      <c r="H10400" t="s">
        <v>30</v>
      </c>
      <c r="I10400">
        <v>2009</v>
      </c>
      <c r="J10400" t="s">
        <v>91</v>
      </c>
      <c r="K10400" t="s">
        <v>81</v>
      </c>
      <c r="M10400" s="10" t="str">
        <f>Data[[#This Row],[schedule]]&amp;" | "&amp;Data[[#This Row],[section]]</f>
        <v>SCHEDULE 19: REPORT ON DEMAND FORECASTS | 19a: Passenger terminal demand</v>
      </c>
      <c r="N10400" s="10" t="str">
        <f t="shared" si="165"/>
        <v>SCHEDULE 19: REPORT ON DEMAND FORECASTS | 19a: Passenger terminal demand | International transit and transfer passengers†</v>
      </c>
    </row>
    <row r="10401" spans="1:14" hidden="1">
      <c r="A10401" t="s">
        <v>2</v>
      </c>
      <c r="B10401">
        <v>2008</v>
      </c>
      <c r="C10401" t="s">
        <v>6</v>
      </c>
      <c r="D10401" t="s">
        <v>9</v>
      </c>
      <c r="E10401" t="s">
        <v>81</v>
      </c>
      <c r="F10401" t="s">
        <v>81</v>
      </c>
      <c r="G10401">
        <v>25</v>
      </c>
      <c r="H10401" t="s">
        <v>30</v>
      </c>
      <c r="I10401">
        <v>2010</v>
      </c>
      <c r="J10401" t="s">
        <v>91</v>
      </c>
      <c r="K10401" t="s">
        <v>81</v>
      </c>
      <c r="M10401" s="10" t="str">
        <f>Data[[#This Row],[schedule]]&amp;" | "&amp;Data[[#This Row],[section]]</f>
        <v>SCHEDULE 19: REPORT ON DEMAND FORECASTS | 19a: Passenger terminal demand</v>
      </c>
      <c r="N10401" s="10" t="str">
        <f t="shared" si="165"/>
        <v>SCHEDULE 19: REPORT ON DEMAND FORECASTS | 19a: Passenger terminal demand | International transit and transfer passengers†</v>
      </c>
    </row>
    <row r="10402" spans="1:14" hidden="1">
      <c r="A10402" t="s">
        <v>2</v>
      </c>
      <c r="B10402">
        <v>2008</v>
      </c>
      <c r="C10402" t="s">
        <v>6</v>
      </c>
      <c r="D10402" t="s">
        <v>9</v>
      </c>
      <c r="E10402" t="s">
        <v>81</v>
      </c>
      <c r="F10402" t="s">
        <v>81</v>
      </c>
      <c r="G10402">
        <v>25</v>
      </c>
      <c r="H10402" t="s">
        <v>30</v>
      </c>
      <c r="I10402">
        <v>2011</v>
      </c>
      <c r="J10402" t="s">
        <v>91</v>
      </c>
      <c r="K10402" t="s">
        <v>81</v>
      </c>
      <c r="M10402" s="10" t="str">
        <f>Data[[#This Row],[schedule]]&amp;" | "&amp;Data[[#This Row],[section]]</f>
        <v>SCHEDULE 19: REPORT ON DEMAND FORECASTS | 19a: Passenger terminal demand</v>
      </c>
      <c r="N10402" s="10" t="str">
        <f t="shared" si="165"/>
        <v>SCHEDULE 19: REPORT ON DEMAND FORECASTS | 19a: Passenger terminal demand | International transit and transfer passengers†</v>
      </c>
    </row>
    <row r="10403" spans="1:14" hidden="1">
      <c r="A10403" t="s">
        <v>2</v>
      </c>
      <c r="B10403">
        <v>2008</v>
      </c>
      <c r="C10403" t="s">
        <v>6</v>
      </c>
      <c r="D10403" t="s">
        <v>9</v>
      </c>
      <c r="E10403" t="s">
        <v>81</v>
      </c>
      <c r="F10403" t="s">
        <v>81</v>
      </c>
      <c r="G10403">
        <v>25</v>
      </c>
      <c r="H10403" t="s">
        <v>30</v>
      </c>
      <c r="I10403">
        <v>2012</v>
      </c>
      <c r="J10403" t="s">
        <v>91</v>
      </c>
      <c r="K10403" t="s">
        <v>81</v>
      </c>
      <c r="M10403" s="10" t="str">
        <f>Data[[#This Row],[schedule]]&amp;" | "&amp;Data[[#This Row],[section]]</f>
        <v>SCHEDULE 19: REPORT ON DEMAND FORECASTS | 19a: Passenger terminal demand</v>
      </c>
      <c r="N10403" s="10" t="str">
        <f t="shared" si="165"/>
        <v>SCHEDULE 19: REPORT ON DEMAND FORECASTS | 19a: Passenger terminal demand | International transit and transfer passengers†</v>
      </c>
    </row>
    <row r="10404" spans="1:14" hidden="1">
      <c r="A10404" t="s">
        <v>2</v>
      </c>
      <c r="B10404">
        <v>2008</v>
      </c>
      <c r="C10404" t="s">
        <v>6</v>
      </c>
      <c r="D10404" t="s">
        <v>9</v>
      </c>
      <c r="E10404" t="s">
        <v>81</v>
      </c>
      <c r="F10404" t="s">
        <v>81</v>
      </c>
      <c r="G10404">
        <v>25</v>
      </c>
      <c r="H10404" t="s">
        <v>30</v>
      </c>
      <c r="I10404">
        <v>2013</v>
      </c>
      <c r="J10404" t="s">
        <v>91</v>
      </c>
      <c r="K10404" t="s">
        <v>81</v>
      </c>
      <c r="M10404" s="10" t="str">
        <f>Data[[#This Row],[schedule]]&amp;" | "&amp;Data[[#This Row],[section]]</f>
        <v>SCHEDULE 19: REPORT ON DEMAND FORECASTS | 19a: Passenger terminal demand</v>
      </c>
      <c r="N10404" s="10" t="str">
        <f t="shared" si="165"/>
        <v>SCHEDULE 19: REPORT ON DEMAND FORECASTS | 19a: Passenger terminal demand | International transit and transfer passengers†</v>
      </c>
    </row>
    <row r="10405" spans="1:14" hidden="1">
      <c r="A10405" t="s">
        <v>2</v>
      </c>
      <c r="B10405">
        <v>2008</v>
      </c>
      <c r="C10405" t="s">
        <v>6</v>
      </c>
      <c r="D10405" t="s">
        <v>9</v>
      </c>
      <c r="E10405" t="s">
        <v>81</v>
      </c>
      <c r="F10405" t="s">
        <v>81</v>
      </c>
      <c r="G10405">
        <v>25</v>
      </c>
      <c r="H10405" t="s">
        <v>30</v>
      </c>
      <c r="I10405">
        <v>2014</v>
      </c>
      <c r="J10405" t="s">
        <v>91</v>
      </c>
      <c r="K10405" t="s">
        <v>81</v>
      </c>
      <c r="M10405" s="10" t="str">
        <f>Data[[#This Row],[schedule]]&amp;" | "&amp;Data[[#This Row],[section]]</f>
        <v>SCHEDULE 19: REPORT ON DEMAND FORECASTS | 19a: Passenger terminal demand</v>
      </c>
      <c r="N10405" s="10" t="str">
        <f t="shared" si="165"/>
        <v>SCHEDULE 19: REPORT ON DEMAND FORECASTS | 19a: Passenger terminal demand | International transit and transfer passengers†</v>
      </c>
    </row>
    <row r="10406" spans="1:14" hidden="1">
      <c r="A10406" t="s">
        <v>2</v>
      </c>
      <c r="B10406">
        <v>2008</v>
      </c>
      <c r="C10406" t="s">
        <v>6</v>
      </c>
      <c r="D10406" t="s">
        <v>9</v>
      </c>
      <c r="E10406" t="s">
        <v>81</v>
      </c>
      <c r="F10406" t="s">
        <v>81</v>
      </c>
      <c r="G10406">
        <v>25</v>
      </c>
      <c r="H10406" t="s">
        <v>30</v>
      </c>
      <c r="I10406">
        <v>2015</v>
      </c>
      <c r="J10406" t="s">
        <v>91</v>
      </c>
      <c r="K10406" t="s">
        <v>81</v>
      </c>
      <c r="M10406" s="10" t="str">
        <f>Data[[#This Row],[schedule]]&amp;" | "&amp;Data[[#This Row],[section]]</f>
        <v>SCHEDULE 19: REPORT ON DEMAND FORECASTS | 19a: Passenger terminal demand</v>
      </c>
      <c r="N10406" s="10" t="str">
        <f t="shared" si="165"/>
        <v>SCHEDULE 19: REPORT ON DEMAND FORECASTS | 19a: Passenger terminal demand | International transit and transfer passengers†</v>
      </c>
    </row>
    <row r="10407" spans="1:14" hidden="1">
      <c r="A10407" t="s">
        <v>2</v>
      </c>
      <c r="B10407">
        <v>2008</v>
      </c>
      <c r="C10407" t="s">
        <v>6</v>
      </c>
      <c r="D10407" t="s">
        <v>9</v>
      </c>
      <c r="E10407" t="s">
        <v>81</v>
      </c>
      <c r="F10407" t="s">
        <v>81</v>
      </c>
      <c r="G10407">
        <v>25</v>
      </c>
      <c r="H10407" t="s">
        <v>30</v>
      </c>
      <c r="I10407">
        <v>2016</v>
      </c>
      <c r="J10407" t="s">
        <v>91</v>
      </c>
      <c r="K10407" t="s">
        <v>81</v>
      </c>
      <c r="M10407" s="10" t="str">
        <f>Data[[#This Row],[schedule]]&amp;" | "&amp;Data[[#This Row],[section]]</f>
        <v>SCHEDULE 19: REPORT ON DEMAND FORECASTS | 19a: Passenger terminal demand</v>
      </c>
      <c r="N10407" s="10" t="str">
        <f t="shared" si="165"/>
        <v>SCHEDULE 19: REPORT ON DEMAND FORECASTS | 19a: Passenger terminal demand | International transit and transfer passengers†</v>
      </c>
    </row>
    <row r="10408" spans="1:14" hidden="1">
      <c r="A10408" t="s">
        <v>2</v>
      </c>
      <c r="B10408">
        <v>2008</v>
      </c>
      <c r="C10408" t="s">
        <v>6</v>
      </c>
      <c r="D10408" t="s">
        <v>9</v>
      </c>
      <c r="E10408" t="s">
        <v>81</v>
      </c>
      <c r="F10408" t="s">
        <v>81</v>
      </c>
      <c r="G10408">
        <v>25</v>
      </c>
      <c r="H10408" t="s">
        <v>30</v>
      </c>
      <c r="I10408">
        <v>2017</v>
      </c>
      <c r="J10408" t="s">
        <v>91</v>
      </c>
      <c r="K10408" t="s">
        <v>81</v>
      </c>
      <c r="M10408" s="10" t="str">
        <f>Data[[#This Row],[schedule]]&amp;" | "&amp;Data[[#This Row],[section]]</f>
        <v>SCHEDULE 19: REPORT ON DEMAND FORECASTS | 19a: Passenger terminal demand</v>
      </c>
      <c r="N10408" s="10" t="str">
        <f t="shared" si="165"/>
        <v>SCHEDULE 19: REPORT ON DEMAND FORECASTS | 19a: Passenger terminal demand | International transit and transfer passengers†</v>
      </c>
    </row>
    <row r="10409" spans="1:14" hidden="1">
      <c r="A10409" t="s">
        <v>2</v>
      </c>
      <c r="B10409">
        <v>2008</v>
      </c>
      <c r="C10409" t="s">
        <v>6</v>
      </c>
      <c r="D10409" t="s">
        <v>9</v>
      </c>
      <c r="E10409" t="s">
        <v>81</v>
      </c>
      <c r="F10409" t="s">
        <v>81</v>
      </c>
      <c r="G10409">
        <v>25</v>
      </c>
      <c r="H10409" t="s">
        <v>30</v>
      </c>
      <c r="I10409">
        <v>2018</v>
      </c>
      <c r="J10409" t="s">
        <v>91</v>
      </c>
      <c r="K10409" t="s">
        <v>81</v>
      </c>
      <c r="M10409" s="10" t="str">
        <f>Data[[#This Row],[schedule]]&amp;" | "&amp;Data[[#This Row],[section]]</f>
        <v>SCHEDULE 19: REPORT ON DEMAND FORECASTS | 19a: Passenger terminal demand</v>
      </c>
      <c r="N10409" s="10" t="str">
        <f t="shared" si="165"/>
        <v>SCHEDULE 19: REPORT ON DEMAND FORECASTS | 19a: Passenger terminal demand | International transit and transfer passengers†</v>
      </c>
    </row>
    <row r="10410" spans="1:14" hidden="1">
      <c r="A10410" t="s">
        <v>2</v>
      </c>
      <c r="B10410">
        <v>2008</v>
      </c>
      <c r="C10410" t="s">
        <v>6</v>
      </c>
      <c r="D10410" t="s">
        <v>10</v>
      </c>
      <c r="E10410" t="s">
        <v>81</v>
      </c>
      <c r="F10410" t="s">
        <v>81</v>
      </c>
      <c r="G10410">
        <v>37</v>
      </c>
      <c r="H10410" t="s">
        <v>31</v>
      </c>
      <c r="I10410">
        <v>2009</v>
      </c>
      <c r="J10410" t="s">
        <v>91</v>
      </c>
      <c r="K10410" t="s">
        <v>81</v>
      </c>
      <c r="M10410" s="10" t="str">
        <f>Data[[#This Row],[schedule]]&amp;" | "&amp;Data[[#This Row],[section]]</f>
        <v>SCHEDULE 19: REPORT ON DEMAND FORECASTS | 19b: Aircraft Runway Movements</v>
      </c>
      <c r="N10410" s="10" t="str">
        <f t="shared" si="165"/>
        <v>SCHEDULE 19: REPORT ON DEMAND FORECASTS | 19b: Aircraft Runway Movements | Movements during
busy period (total
number of aircraft):During the runway busy hour:</v>
      </c>
    </row>
    <row r="10411" spans="1:14" hidden="1">
      <c r="A10411" t="s">
        <v>2</v>
      </c>
      <c r="B10411">
        <v>2008</v>
      </c>
      <c r="C10411" t="s">
        <v>6</v>
      </c>
      <c r="D10411" t="s">
        <v>10</v>
      </c>
      <c r="E10411" t="s">
        <v>81</v>
      </c>
      <c r="F10411" t="s">
        <v>81</v>
      </c>
      <c r="G10411">
        <v>37</v>
      </c>
      <c r="H10411" t="s">
        <v>31</v>
      </c>
      <c r="I10411">
        <v>2010</v>
      </c>
      <c r="J10411" t="s">
        <v>91</v>
      </c>
      <c r="K10411" t="s">
        <v>81</v>
      </c>
      <c r="M10411" s="10" t="str">
        <f>Data[[#This Row],[schedule]]&amp;" | "&amp;Data[[#This Row],[section]]</f>
        <v>SCHEDULE 19: REPORT ON DEMAND FORECASTS | 19b: Aircraft Runway Movements</v>
      </c>
      <c r="N10411" s="10" t="str">
        <f t="shared" si="165"/>
        <v>SCHEDULE 19: REPORT ON DEMAND FORECASTS | 19b: Aircraft Runway Movements | Movements during
busy period (total
number of aircraft):During the runway busy hour:</v>
      </c>
    </row>
    <row r="10412" spans="1:14" hidden="1">
      <c r="A10412" t="s">
        <v>2</v>
      </c>
      <c r="B10412">
        <v>2008</v>
      </c>
      <c r="C10412" t="s">
        <v>6</v>
      </c>
      <c r="D10412" t="s">
        <v>10</v>
      </c>
      <c r="E10412" t="s">
        <v>81</v>
      </c>
      <c r="F10412" t="s">
        <v>81</v>
      </c>
      <c r="G10412">
        <v>37</v>
      </c>
      <c r="H10412" t="s">
        <v>31</v>
      </c>
      <c r="I10412">
        <v>2011</v>
      </c>
      <c r="J10412" t="s">
        <v>91</v>
      </c>
      <c r="K10412" t="s">
        <v>81</v>
      </c>
      <c r="M10412" s="10" t="str">
        <f>Data[[#This Row],[schedule]]&amp;" | "&amp;Data[[#This Row],[section]]</f>
        <v>SCHEDULE 19: REPORT ON DEMAND FORECASTS | 19b: Aircraft Runway Movements</v>
      </c>
      <c r="N10412" s="10" t="str">
        <f t="shared" si="165"/>
        <v>SCHEDULE 19: REPORT ON DEMAND FORECASTS | 19b: Aircraft Runway Movements | Movements during
busy period (total
number of aircraft):During the runway busy hour:</v>
      </c>
    </row>
    <row r="10413" spans="1:14" hidden="1">
      <c r="A10413" t="s">
        <v>2</v>
      </c>
      <c r="B10413">
        <v>2008</v>
      </c>
      <c r="C10413" t="s">
        <v>6</v>
      </c>
      <c r="D10413" t="s">
        <v>10</v>
      </c>
      <c r="E10413" t="s">
        <v>81</v>
      </c>
      <c r="F10413" t="s">
        <v>81</v>
      </c>
      <c r="G10413">
        <v>37</v>
      </c>
      <c r="H10413" t="s">
        <v>31</v>
      </c>
      <c r="I10413">
        <v>2012</v>
      </c>
      <c r="J10413" t="s">
        <v>91</v>
      </c>
      <c r="K10413" t="s">
        <v>81</v>
      </c>
      <c r="M10413" s="10" t="str">
        <f>Data[[#This Row],[schedule]]&amp;" | "&amp;Data[[#This Row],[section]]</f>
        <v>SCHEDULE 19: REPORT ON DEMAND FORECASTS | 19b: Aircraft Runway Movements</v>
      </c>
      <c r="N10413" s="10" t="str">
        <f t="shared" si="165"/>
        <v>SCHEDULE 19: REPORT ON DEMAND FORECASTS | 19b: Aircraft Runway Movements | Movements during
busy period (total
number of aircraft):During the runway busy hour:</v>
      </c>
    </row>
    <row r="10414" spans="1:14" hidden="1">
      <c r="A10414" t="s">
        <v>2</v>
      </c>
      <c r="B10414">
        <v>2008</v>
      </c>
      <c r="C10414" t="s">
        <v>6</v>
      </c>
      <c r="D10414" t="s">
        <v>10</v>
      </c>
      <c r="E10414" t="s">
        <v>81</v>
      </c>
      <c r="F10414" t="s">
        <v>81</v>
      </c>
      <c r="G10414">
        <v>37</v>
      </c>
      <c r="H10414" t="s">
        <v>31</v>
      </c>
      <c r="I10414">
        <v>2013</v>
      </c>
      <c r="J10414" t="s">
        <v>91</v>
      </c>
      <c r="K10414" t="s">
        <v>81</v>
      </c>
      <c r="M10414" s="10" t="str">
        <f>Data[[#This Row],[schedule]]&amp;" | "&amp;Data[[#This Row],[section]]</f>
        <v>SCHEDULE 19: REPORT ON DEMAND FORECASTS | 19b: Aircraft Runway Movements</v>
      </c>
      <c r="N10414" s="10" t="str">
        <f t="shared" si="165"/>
        <v>SCHEDULE 19: REPORT ON DEMAND FORECASTS | 19b: Aircraft Runway Movements | Movements during
busy period (total
number of aircraft):During the runway busy hour:</v>
      </c>
    </row>
    <row r="10415" spans="1:14" hidden="1">
      <c r="A10415" t="s">
        <v>2</v>
      </c>
      <c r="B10415">
        <v>2008</v>
      </c>
      <c r="C10415" t="s">
        <v>6</v>
      </c>
      <c r="D10415" t="s">
        <v>10</v>
      </c>
      <c r="E10415" t="s">
        <v>81</v>
      </c>
      <c r="F10415" t="s">
        <v>81</v>
      </c>
      <c r="G10415">
        <v>37</v>
      </c>
      <c r="H10415" t="s">
        <v>31</v>
      </c>
      <c r="I10415">
        <v>2014</v>
      </c>
      <c r="J10415" t="s">
        <v>91</v>
      </c>
      <c r="K10415" t="s">
        <v>81</v>
      </c>
      <c r="M10415" s="10" t="str">
        <f>Data[[#This Row],[schedule]]&amp;" | "&amp;Data[[#This Row],[section]]</f>
        <v>SCHEDULE 19: REPORT ON DEMAND FORECASTS | 19b: Aircraft Runway Movements</v>
      </c>
      <c r="N10415" s="10" t="str">
        <f t="shared" si="165"/>
        <v>SCHEDULE 19: REPORT ON DEMAND FORECASTS | 19b: Aircraft Runway Movements | Movements during
busy period (total
number of aircraft):During the runway busy hour:</v>
      </c>
    </row>
    <row r="10416" spans="1:14" hidden="1">
      <c r="A10416" t="s">
        <v>2</v>
      </c>
      <c r="B10416">
        <v>2008</v>
      </c>
      <c r="C10416" t="s">
        <v>6</v>
      </c>
      <c r="D10416" t="s">
        <v>10</v>
      </c>
      <c r="E10416" t="s">
        <v>81</v>
      </c>
      <c r="F10416" t="s">
        <v>81</v>
      </c>
      <c r="G10416">
        <v>37</v>
      </c>
      <c r="H10416" t="s">
        <v>31</v>
      </c>
      <c r="I10416">
        <v>2015</v>
      </c>
      <c r="J10416" t="s">
        <v>91</v>
      </c>
      <c r="K10416" t="s">
        <v>81</v>
      </c>
      <c r="M10416" s="10" t="str">
        <f>Data[[#This Row],[schedule]]&amp;" | "&amp;Data[[#This Row],[section]]</f>
        <v>SCHEDULE 19: REPORT ON DEMAND FORECASTS | 19b: Aircraft Runway Movements</v>
      </c>
      <c r="N10416" s="10" t="str">
        <f t="shared" si="165"/>
        <v>SCHEDULE 19: REPORT ON DEMAND FORECASTS | 19b: Aircraft Runway Movements | Movements during
busy period (total
number of aircraft):During the runway busy hour:</v>
      </c>
    </row>
    <row r="10417" spans="1:14" hidden="1">
      <c r="A10417" t="s">
        <v>2</v>
      </c>
      <c r="B10417">
        <v>2008</v>
      </c>
      <c r="C10417" t="s">
        <v>6</v>
      </c>
      <c r="D10417" t="s">
        <v>10</v>
      </c>
      <c r="E10417" t="s">
        <v>81</v>
      </c>
      <c r="F10417" t="s">
        <v>81</v>
      </c>
      <c r="G10417">
        <v>37</v>
      </c>
      <c r="H10417" t="s">
        <v>31</v>
      </c>
      <c r="I10417">
        <v>2016</v>
      </c>
      <c r="J10417" t="s">
        <v>91</v>
      </c>
      <c r="K10417" t="s">
        <v>81</v>
      </c>
      <c r="M10417" s="10" t="str">
        <f>Data[[#This Row],[schedule]]&amp;" | "&amp;Data[[#This Row],[section]]</f>
        <v>SCHEDULE 19: REPORT ON DEMAND FORECASTS | 19b: Aircraft Runway Movements</v>
      </c>
      <c r="N10417" s="10" t="str">
        <f t="shared" si="165"/>
        <v>SCHEDULE 19: REPORT ON DEMAND FORECASTS | 19b: Aircraft Runway Movements | Movements during
busy period (total
number of aircraft):During the runway busy hour:</v>
      </c>
    </row>
    <row r="10418" spans="1:14" hidden="1">
      <c r="A10418" t="s">
        <v>2</v>
      </c>
      <c r="B10418">
        <v>2008</v>
      </c>
      <c r="C10418" t="s">
        <v>6</v>
      </c>
      <c r="D10418" t="s">
        <v>10</v>
      </c>
      <c r="E10418" t="s">
        <v>81</v>
      </c>
      <c r="F10418" t="s">
        <v>81</v>
      </c>
      <c r="G10418">
        <v>37</v>
      </c>
      <c r="H10418" t="s">
        <v>31</v>
      </c>
      <c r="I10418">
        <v>2017</v>
      </c>
      <c r="J10418" t="s">
        <v>91</v>
      </c>
      <c r="K10418" t="s">
        <v>81</v>
      </c>
      <c r="M10418" s="10" t="str">
        <f>Data[[#This Row],[schedule]]&amp;" | "&amp;Data[[#This Row],[section]]</f>
        <v>SCHEDULE 19: REPORT ON DEMAND FORECASTS | 19b: Aircraft Runway Movements</v>
      </c>
      <c r="N10418" s="10" t="str">
        <f t="shared" si="165"/>
        <v>SCHEDULE 19: REPORT ON DEMAND FORECASTS | 19b: Aircraft Runway Movements | Movements during
busy period (total
number of aircraft):During the runway busy hour:</v>
      </c>
    </row>
    <row r="10419" spans="1:14" hidden="1">
      <c r="A10419" t="s">
        <v>2</v>
      </c>
      <c r="B10419">
        <v>2008</v>
      </c>
      <c r="C10419" t="s">
        <v>6</v>
      </c>
      <c r="D10419" t="s">
        <v>10</v>
      </c>
      <c r="E10419" t="s">
        <v>81</v>
      </c>
      <c r="F10419" t="s">
        <v>81</v>
      </c>
      <c r="G10419">
        <v>37</v>
      </c>
      <c r="H10419" t="s">
        <v>31</v>
      </c>
      <c r="I10419">
        <v>2018</v>
      </c>
      <c r="J10419" t="s">
        <v>91</v>
      </c>
      <c r="K10419" t="s">
        <v>81</v>
      </c>
      <c r="M10419" s="10" t="str">
        <f>Data[[#This Row],[schedule]]&amp;" | "&amp;Data[[#This Row],[section]]</f>
        <v>SCHEDULE 19: REPORT ON DEMAND FORECASTS | 19b: Aircraft Runway Movements</v>
      </c>
      <c r="N10419" s="10" t="str">
        <f t="shared" si="165"/>
        <v>SCHEDULE 19: REPORT ON DEMAND FORECASTS | 19b: Aircraft Runway Movements | Movements during
busy period (total
number of aircraft):During the runway busy hour:</v>
      </c>
    </row>
    <row r="10420" spans="1:14" hidden="1">
      <c r="A10420" t="s">
        <v>2</v>
      </c>
      <c r="B10420">
        <v>2008</v>
      </c>
      <c r="C10420" t="s">
        <v>6</v>
      </c>
      <c r="D10420" t="s">
        <v>10</v>
      </c>
      <c r="E10420" t="s">
        <v>81</v>
      </c>
      <c r="F10420" t="s">
        <v>81</v>
      </c>
      <c r="G10420">
        <v>38</v>
      </c>
      <c r="H10420" t="s">
        <v>32</v>
      </c>
      <c r="I10420">
        <v>2009</v>
      </c>
      <c r="J10420" t="s">
        <v>91</v>
      </c>
      <c r="K10420" t="s">
        <v>81</v>
      </c>
      <c r="M10420" s="10" t="str">
        <f>Data[[#This Row],[schedule]]&amp;" | "&amp;Data[[#This Row],[section]]</f>
        <v>SCHEDULE 19: REPORT ON DEMAND FORECASTS | 19b: Aircraft Runway Movements</v>
      </c>
      <c r="N10420" s="10" t="str">
        <f t="shared" si="165"/>
        <v>SCHEDULE 19: REPORT ON DEMAND FORECASTS | 19b: Aircraft Runway Movements | Movements during
busy period (total
number of aircraft):During the runway busy day:</v>
      </c>
    </row>
    <row r="10421" spans="1:14" hidden="1">
      <c r="A10421" t="s">
        <v>2</v>
      </c>
      <c r="B10421">
        <v>2008</v>
      </c>
      <c r="C10421" t="s">
        <v>6</v>
      </c>
      <c r="D10421" t="s">
        <v>10</v>
      </c>
      <c r="E10421" t="s">
        <v>81</v>
      </c>
      <c r="F10421" t="s">
        <v>81</v>
      </c>
      <c r="G10421">
        <v>38</v>
      </c>
      <c r="H10421" t="s">
        <v>32</v>
      </c>
      <c r="I10421">
        <v>2010</v>
      </c>
      <c r="J10421" t="s">
        <v>91</v>
      </c>
      <c r="K10421" t="s">
        <v>81</v>
      </c>
      <c r="M10421" s="10" t="str">
        <f>Data[[#This Row],[schedule]]&amp;" | "&amp;Data[[#This Row],[section]]</f>
        <v>SCHEDULE 19: REPORT ON DEMAND FORECASTS | 19b: Aircraft Runway Movements</v>
      </c>
      <c r="N10421" s="10" t="str">
        <f t="shared" si="165"/>
        <v>SCHEDULE 19: REPORT ON DEMAND FORECASTS | 19b: Aircraft Runway Movements | Movements during
busy period (total
number of aircraft):During the runway busy day:</v>
      </c>
    </row>
    <row r="10422" spans="1:14" hidden="1">
      <c r="A10422" t="s">
        <v>2</v>
      </c>
      <c r="B10422">
        <v>2008</v>
      </c>
      <c r="C10422" t="s">
        <v>6</v>
      </c>
      <c r="D10422" t="s">
        <v>10</v>
      </c>
      <c r="E10422" t="s">
        <v>81</v>
      </c>
      <c r="F10422" t="s">
        <v>81</v>
      </c>
      <c r="G10422">
        <v>38</v>
      </c>
      <c r="H10422" t="s">
        <v>32</v>
      </c>
      <c r="I10422">
        <v>2011</v>
      </c>
      <c r="J10422" t="s">
        <v>91</v>
      </c>
      <c r="K10422" t="s">
        <v>81</v>
      </c>
      <c r="M10422" s="10" t="str">
        <f>Data[[#This Row],[schedule]]&amp;" | "&amp;Data[[#This Row],[section]]</f>
        <v>SCHEDULE 19: REPORT ON DEMAND FORECASTS | 19b: Aircraft Runway Movements</v>
      </c>
      <c r="N10422" s="10" t="str">
        <f t="shared" si="165"/>
        <v>SCHEDULE 19: REPORT ON DEMAND FORECASTS | 19b: Aircraft Runway Movements | Movements during
busy period (total
number of aircraft):During the runway busy day:</v>
      </c>
    </row>
    <row r="10423" spans="1:14" hidden="1">
      <c r="A10423" t="s">
        <v>2</v>
      </c>
      <c r="B10423">
        <v>2008</v>
      </c>
      <c r="C10423" t="s">
        <v>6</v>
      </c>
      <c r="D10423" t="s">
        <v>10</v>
      </c>
      <c r="E10423" t="s">
        <v>81</v>
      </c>
      <c r="F10423" t="s">
        <v>81</v>
      </c>
      <c r="G10423">
        <v>38</v>
      </c>
      <c r="H10423" t="s">
        <v>32</v>
      </c>
      <c r="I10423">
        <v>2012</v>
      </c>
      <c r="J10423" t="s">
        <v>91</v>
      </c>
      <c r="K10423" t="s">
        <v>81</v>
      </c>
      <c r="M10423" s="10" t="str">
        <f>Data[[#This Row],[schedule]]&amp;" | "&amp;Data[[#This Row],[section]]</f>
        <v>SCHEDULE 19: REPORT ON DEMAND FORECASTS | 19b: Aircraft Runway Movements</v>
      </c>
      <c r="N10423" s="10" t="str">
        <f t="shared" si="165"/>
        <v>SCHEDULE 19: REPORT ON DEMAND FORECASTS | 19b: Aircraft Runway Movements | Movements during
busy period (total
number of aircraft):During the runway busy day:</v>
      </c>
    </row>
    <row r="10424" spans="1:14" hidden="1">
      <c r="A10424" t="s">
        <v>2</v>
      </c>
      <c r="B10424">
        <v>2008</v>
      </c>
      <c r="C10424" t="s">
        <v>6</v>
      </c>
      <c r="D10424" t="s">
        <v>10</v>
      </c>
      <c r="E10424" t="s">
        <v>81</v>
      </c>
      <c r="F10424" t="s">
        <v>81</v>
      </c>
      <c r="G10424">
        <v>38</v>
      </c>
      <c r="H10424" t="s">
        <v>32</v>
      </c>
      <c r="I10424">
        <v>2013</v>
      </c>
      <c r="J10424" t="s">
        <v>91</v>
      </c>
      <c r="K10424" t="s">
        <v>81</v>
      </c>
      <c r="M10424" s="10" t="str">
        <f>Data[[#This Row],[schedule]]&amp;" | "&amp;Data[[#This Row],[section]]</f>
        <v>SCHEDULE 19: REPORT ON DEMAND FORECASTS | 19b: Aircraft Runway Movements</v>
      </c>
      <c r="N10424" s="10" t="str">
        <f t="shared" si="165"/>
        <v>SCHEDULE 19: REPORT ON DEMAND FORECASTS | 19b: Aircraft Runway Movements | Movements during
busy period (total
number of aircraft):During the runway busy day:</v>
      </c>
    </row>
    <row r="10425" spans="1:14" hidden="1">
      <c r="A10425" t="s">
        <v>2</v>
      </c>
      <c r="B10425">
        <v>2008</v>
      </c>
      <c r="C10425" t="s">
        <v>6</v>
      </c>
      <c r="D10425" t="s">
        <v>10</v>
      </c>
      <c r="E10425" t="s">
        <v>81</v>
      </c>
      <c r="F10425" t="s">
        <v>81</v>
      </c>
      <c r="G10425">
        <v>38</v>
      </c>
      <c r="H10425" t="s">
        <v>32</v>
      </c>
      <c r="I10425">
        <v>2014</v>
      </c>
      <c r="J10425" t="s">
        <v>91</v>
      </c>
      <c r="K10425" t="s">
        <v>81</v>
      </c>
      <c r="M10425" s="10" t="str">
        <f>Data[[#This Row],[schedule]]&amp;" | "&amp;Data[[#This Row],[section]]</f>
        <v>SCHEDULE 19: REPORT ON DEMAND FORECASTS | 19b: Aircraft Runway Movements</v>
      </c>
      <c r="N10425" s="10" t="str">
        <f t="shared" si="165"/>
        <v>SCHEDULE 19: REPORT ON DEMAND FORECASTS | 19b: Aircraft Runway Movements | Movements during
busy period (total
number of aircraft):During the runway busy day:</v>
      </c>
    </row>
    <row r="10426" spans="1:14" hidden="1">
      <c r="A10426" t="s">
        <v>2</v>
      </c>
      <c r="B10426">
        <v>2008</v>
      </c>
      <c r="C10426" t="s">
        <v>6</v>
      </c>
      <c r="D10426" t="s">
        <v>10</v>
      </c>
      <c r="E10426" t="s">
        <v>81</v>
      </c>
      <c r="F10426" t="s">
        <v>81</v>
      </c>
      <c r="G10426">
        <v>38</v>
      </c>
      <c r="H10426" t="s">
        <v>32</v>
      </c>
      <c r="I10426">
        <v>2015</v>
      </c>
      <c r="J10426" t="s">
        <v>91</v>
      </c>
      <c r="K10426" t="s">
        <v>81</v>
      </c>
      <c r="M10426" s="10" t="str">
        <f>Data[[#This Row],[schedule]]&amp;" | "&amp;Data[[#This Row],[section]]</f>
        <v>SCHEDULE 19: REPORT ON DEMAND FORECASTS | 19b: Aircraft Runway Movements</v>
      </c>
      <c r="N10426" s="10" t="str">
        <f t="shared" si="165"/>
        <v>SCHEDULE 19: REPORT ON DEMAND FORECASTS | 19b: Aircraft Runway Movements | Movements during
busy period (total
number of aircraft):During the runway busy day:</v>
      </c>
    </row>
    <row r="10427" spans="1:14" hidden="1">
      <c r="A10427" t="s">
        <v>2</v>
      </c>
      <c r="B10427">
        <v>2008</v>
      </c>
      <c r="C10427" t="s">
        <v>6</v>
      </c>
      <c r="D10427" t="s">
        <v>10</v>
      </c>
      <c r="E10427" t="s">
        <v>81</v>
      </c>
      <c r="F10427" t="s">
        <v>81</v>
      </c>
      <c r="G10427">
        <v>38</v>
      </c>
      <c r="H10427" t="s">
        <v>32</v>
      </c>
      <c r="I10427">
        <v>2016</v>
      </c>
      <c r="J10427" t="s">
        <v>91</v>
      </c>
      <c r="K10427" t="s">
        <v>81</v>
      </c>
      <c r="M10427" s="10" t="str">
        <f>Data[[#This Row],[schedule]]&amp;" | "&amp;Data[[#This Row],[section]]</f>
        <v>SCHEDULE 19: REPORT ON DEMAND FORECASTS | 19b: Aircraft Runway Movements</v>
      </c>
      <c r="N10427" s="10" t="str">
        <f t="shared" si="165"/>
        <v>SCHEDULE 19: REPORT ON DEMAND FORECASTS | 19b: Aircraft Runway Movements | Movements during
busy period (total
number of aircraft):During the runway busy day:</v>
      </c>
    </row>
    <row r="10428" spans="1:14" hidden="1">
      <c r="A10428" t="s">
        <v>2</v>
      </c>
      <c r="B10428">
        <v>2008</v>
      </c>
      <c r="C10428" t="s">
        <v>6</v>
      </c>
      <c r="D10428" t="s">
        <v>10</v>
      </c>
      <c r="E10428" t="s">
        <v>81</v>
      </c>
      <c r="F10428" t="s">
        <v>81</v>
      </c>
      <c r="G10428">
        <v>38</v>
      </c>
      <c r="H10428" t="s">
        <v>32</v>
      </c>
      <c r="I10428">
        <v>2017</v>
      </c>
      <c r="J10428" t="s">
        <v>91</v>
      </c>
      <c r="K10428" t="s">
        <v>81</v>
      </c>
      <c r="M10428" s="10" t="str">
        <f>Data[[#This Row],[schedule]]&amp;" | "&amp;Data[[#This Row],[section]]</f>
        <v>SCHEDULE 19: REPORT ON DEMAND FORECASTS | 19b: Aircraft Runway Movements</v>
      </c>
      <c r="N10428" s="10" t="str">
        <f t="shared" si="165"/>
        <v>SCHEDULE 19: REPORT ON DEMAND FORECASTS | 19b: Aircraft Runway Movements | Movements during
busy period (total
number of aircraft):During the runway busy day:</v>
      </c>
    </row>
    <row r="10429" spans="1:14" hidden="1">
      <c r="A10429" t="s">
        <v>2</v>
      </c>
      <c r="B10429">
        <v>2008</v>
      </c>
      <c r="C10429" t="s">
        <v>6</v>
      </c>
      <c r="D10429" t="s">
        <v>10</v>
      </c>
      <c r="E10429" t="s">
        <v>81</v>
      </c>
      <c r="F10429" t="s">
        <v>81</v>
      </c>
      <c r="G10429">
        <v>38</v>
      </c>
      <c r="H10429" t="s">
        <v>32</v>
      </c>
      <c r="I10429">
        <v>2018</v>
      </c>
      <c r="J10429" t="s">
        <v>91</v>
      </c>
      <c r="K10429" t="s">
        <v>81</v>
      </c>
      <c r="M10429" s="10" t="str">
        <f>Data[[#This Row],[schedule]]&amp;" | "&amp;Data[[#This Row],[section]]</f>
        <v>SCHEDULE 19: REPORT ON DEMAND FORECASTS | 19b: Aircraft Runway Movements</v>
      </c>
      <c r="N10429" s="10" t="str">
        <f t="shared" si="165"/>
        <v>SCHEDULE 19: REPORT ON DEMAND FORECASTS | 19b: Aircraft Runway Movements | Movements during
busy period (total
number of aircraft):During the runway busy day:</v>
      </c>
    </row>
    <row r="10430" spans="1:14" hidden="1">
      <c r="A10430" t="s">
        <v>2</v>
      </c>
      <c r="B10430">
        <v>2008</v>
      </c>
      <c r="C10430" t="s">
        <v>6</v>
      </c>
      <c r="D10430" t="s">
        <v>10</v>
      </c>
      <c r="E10430" t="s">
        <v>81</v>
      </c>
      <c r="F10430" t="s">
        <v>81</v>
      </c>
      <c r="G10430">
        <v>40</v>
      </c>
      <c r="H10430" t="s">
        <v>33</v>
      </c>
      <c r="I10430">
        <v>2009</v>
      </c>
      <c r="J10430" t="s">
        <v>91</v>
      </c>
      <c r="K10430" t="s">
        <v>4233</v>
      </c>
      <c r="L10430">
        <v>28395</v>
      </c>
      <c r="M10430" s="10" t="str">
        <f>Data[[#This Row],[schedule]]&amp;" | "&amp;Data[[#This Row],[section]]</f>
        <v>SCHEDULE 19: REPORT ON DEMAND FORECASTS | 19b: Aircraft Runway Movements</v>
      </c>
      <c r="N10430" s="10" t="str">
        <f t="shared" si="165"/>
        <v>SCHEDULE 19: REPORT ON DEMAND FORECASTS | 19b: Aircraft Runway Movements | Landings during year (total number of
aircraft):Aircraft 30 tonnes MCTOW or more:</v>
      </c>
    </row>
    <row r="10431" spans="1:14" hidden="1">
      <c r="A10431" t="s">
        <v>2</v>
      </c>
      <c r="B10431">
        <v>2008</v>
      </c>
      <c r="C10431" t="s">
        <v>6</v>
      </c>
      <c r="D10431" t="s">
        <v>10</v>
      </c>
      <c r="E10431" t="s">
        <v>81</v>
      </c>
      <c r="F10431" t="s">
        <v>81</v>
      </c>
      <c r="G10431">
        <v>40</v>
      </c>
      <c r="H10431" t="s">
        <v>33</v>
      </c>
      <c r="I10431">
        <v>2010</v>
      </c>
      <c r="J10431" t="s">
        <v>91</v>
      </c>
      <c r="K10431" t="s">
        <v>4234</v>
      </c>
      <c r="L10431">
        <v>26762</v>
      </c>
      <c r="M10431" s="10" t="str">
        <f>Data[[#This Row],[schedule]]&amp;" | "&amp;Data[[#This Row],[section]]</f>
        <v>SCHEDULE 19: REPORT ON DEMAND FORECASTS | 19b: Aircraft Runway Movements</v>
      </c>
      <c r="N10431" s="10" t="str">
        <f t="shared" si="165"/>
        <v>SCHEDULE 19: REPORT ON DEMAND FORECASTS | 19b: Aircraft Runway Movements | Landings during year (total number of
aircraft):Aircraft 30 tonnes MCTOW or more:</v>
      </c>
    </row>
    <row r="10432" spans="1:14" hidden="1">
      <c r="A10432" t="s">
        <v>2</v>
      </c>
      <c r="B10432">
        <v>2008</v>
      </c>
      <c r="C10432" t="s">
        <v>6</v>
      </c>
      <c r="D10432" t="s">
        <v>10</v>
      </c>
      <c r="E10432" t="s">
        <v>81</v>
      </c>
      <c r="F10432" t="s">
        <v>81</v>
      </c>
      <c r="G10432">
        <v>40</v>
      </c>
      <c r="H10432" t="s">
        <v>33</v>
      </c>
      <c r="I10432">
        <v>2011</v>
      </c>
      <c r="J10432" t="s">
        <v>91</v>
      </c>
      <c r="K10432" t="s">
        <v>4235</v>
      </c>
      <c r="L10432">
        <v>27330</v>
      </c>
      <c r="M10432" s="10" t="str">
        <f>Data[[#This Row],[schedule]]&amp;" | "&amp;Data[[#This Row],[section]]</f>
        <v>SCHEDULE 19: REPORT ON DEMAND FORECASTS | 19b: Aircraft Runway Movements</v>
      </c>
      <c r="N10432" s="10" t="str">
        <f t="shared" si="165"/>
        <v>SCHEDULE 19: REPORT ON DEMAND FORECASTS | 19b: Aircraft Runway Movements | Landings during year (total number of
aircraft):Aircraft 30 tonnes MCTOW or more:</v>
      </c>
    </row>
    <row r="10433" spans="1:14" hidden="1">
      <c r="A10433" t="s">
        <v>2</v>
      </c>
      <c r="B10433">
        <v>2008</v>
      </c>
      <c r="C10433" t="s">
        <v>6</v>
      </c>
      <c r="D10433" t="s">
        <v>10</v>
      </c>
      <c r="E10433" t="s">
        <v>81</v>
      </c>
      <c r="F10433" t="s">
        <v>81</v>
      </c>
      <c r="G10433">
        <v>40</v>
      </c>
      <c r="H10433" t="s">
        <v>33</v>
      </c>
      <c r="I10433">
        <v>2012</v>
      </c>
      <c r="J10433" t="s">
        <v>91</v>
      </c>
      <c r="K10433" t="s">
        <v>81</v>
      </c>
      <c r="M10433" s="10" t="str">
        <f>Data[[#This Row],[schedule]]&amp;" | "&amp;Data[[#This Row],[section]]</f>
        <v>SCHEDULE 19: REPORT ON DEMAND FORECASTS | 19b: Aircraft Runway Movements</v>
      </c>
      <c r="N10433" s="10" t="str">
        <f t="shared" si="165"/>
        <v>SCHEDULE 19: REPORT ON DEMAND FORECASTS | 19b: Aircraft Runway Movements | Landings during year (total number of
aircraft):Aircraft 30 tonnes MCTOW or more:</v>
      </c>
    </row>
    <row r="10434" spans="1:14" hidden="1">
      <c r="A10434" t="s">
        <v>2</v>
      </c>
      <c r="B10434">
        <v>2008</v>
      </c>
      <c r="C10434" t="s">
        <v>6</v>
      </c>
      <c r="D10434" t="s">
        <v>10</v>
      </c>
      <c r="E10434" t="s">
        <v>81</v>
      </c>
      <c r="F10434" t="s">
        <v>81</v>
      </c>
      <c r="G10434">
        <v>40</v>
      </c>
      <c r="H10434" t="s">
        <v>33</v>
      </c>
      <c r="I10434">
        <v>2013</v>
      </c>
      <c r="J10434" t="s">
        <v>91</v>
      </c>
      <c r="K10434" t="s">
        <v>81</v>
      </c>
      <c r="M10434" s="10" t="str">
        <f>Data[[#This Row],[schedule]]&amp;" | "&amp;Data[[#This Row],[section]]</f>
        <v>SCHEDULE 19: REPORT ON DEMAND FORECASTS | 19b: Aircraft Runway Movements</v>
      </c>
      <c r="N10434" s="10" t="str">
        <f t="shared" si="165"/>
        <v>SCHEDULE 19: REPORT ON DEMAND FORECASTS | 19b: Aircraft Runway Movements | Landings during year (total number of
aircraft):Aircraft 30 tonnes MCTOW or more:</v>
      </c>
    </row>
    <row r="10435" spans="1:14" hidden="1">
      <c r="A10435" t="s">
        <v>2</v>
      </c>
      <c r="B10435">
        <v>2008</v>
      </c>
      <c r="C10435" t="s">
        <v>6</v>
      </c>
      <c r="D10435" t="s">
        <v>10</v>
      </c>
      <c r="E10435" t="s">
        <v>81</v>
      </c>
      <c r="F10435" t="s">
        <v>81</v>
      </c>
      <c r="G10435">
        <v>40</v>
      </c>
      <c r="H10435" t="s">
        <v>33</v>
      </c>
      <c r="I10435">
        <v>2014</v>
      </c>
      <c r="J10435" t="s">
        <v>91</v>
      </c>
      <c r="K10435" t="s">
        <v>81</v>
      </c>
      <c r="M10435" s="10" t="str">
        <f>Data[[#This Row],[schedule]]&amp;" | "&amp;Data[[#This Row],[section]]</f>
        <v>SCHEDULE 19: REPORT ON DEMAND FORECASTS | 19b: Aircraft Runway Movements</v>
      </c>
      <c r="N10435" s="10" t="str">
        <f t="shared" si="165"/>
        <v>SCHEDULE 19: REPORT ON DEMAND FORECASTS | 19b: Aircraft Runway Movements | Landings during year (total number of
aircraft):Aircraft 30 tonnes MCTOW or more:</v>
      </c>
    </row>
    <row r="10436" spans="1:14" hidden="1">
      <c r="A10436" t="s">
        <v>2</v>
      </c>
      <c r="B10436">
        <v>2008</v>
      </c>
      <c r="C10436" t="s">
        <v>6</v>
      </c>
      <c r="D10436" t="s">
        <v>10</v>
      </c>
      <c r="E10436" t="s">
        <v>81</v>
      </c>
      <c r="F10436" t="s">
        <v>81</v>
      </c>
      <c r="G10436">
        <v>40</v>
      </c>
      <c r="H10436" t="s">
        <v>33</v>
      </c>
      <c r="I10436">
        <v>2015</v>
      </c>
      <c r="J10436" t="s">
        <v>91</v>
      </c>
      <c r="K10436" t="s">
        <v>81</v>
      </c>
      <c r="M10436" s="10" t="str">
        <f>Data[[#This Row],[schedule]]&amp;" | "&amp;Data[[#This Row],[section]]</f>
        <v>SCHEDULE 19: REPORT ON DEMAND FORECASTS | 19b: Aircraft Runway Movements</v>
      </c>
      <c r="N10436" s="10" t="str">
        <f t="shared" si="165"/>
        <v>SCHEDULE 19: REPORT ON DEMAND FORECASTS | 19b: Aircraft Runway Movements | Landings during year (total number of
aircraft):Aircraft 30 tonnes MCTOW or more:</v>
      </c>
    </row>
    <row r="10437" spans="1:14" hidden="1">
      <c r="A10437" t="s">
        <v>2</v>
      </c>
      <c r="B10437">
        <v>2008</v>
      </c>
      <c r="C10437" t="s">
        <v>6</v>
      </c>
      <c r="D10437" t="s">
        <v>10</v>
      </c>
      <c r="E10437" t="s">
        <v>81</v>
      </c>
      <c r="F10437" t="s">
        <v>81</v>
      </c>
      <c r="G10437">
        <v>40</v>
      </c>
      <c r="H10437" t="s">
        <v>33</v>
      </c>
      <c r="I10437">
        <v>2016</v>
      </c>
      <c r="J10437" t="s">
        <v>91</v>
      </c>
      <c r="K10437" t="s">
        <v>81</v>
      </c>
      <c r="M10437" s="10" t="str">
        <f>Data[[#This Row],[schedule]]&amp;" | "&amp;Data[[#This Row],[section]]</f>
        <v>SCHEDULE 19: REPORT ON DEMAND FORECASTS | 19b: Aircraft Runway Movements</v>
      </c>
      <c r="N10437" s="10" t="str">
        <f t="shared" si="165"/>
        <v>SCHEDULE 19: REPORT ON DEMAND FORECASTS | 19b: Aircraft Runway Movements | Landings during year (total number of
aircraft):Aircraft 30 tonnes MCTOW or more:</v>
      </c>
    </row>
    <row r="10438" spans="1:14" hidden="1">
      <c r="A10438" t="s">
        <v>2</v>
      </c>
      <c r="B10438">
        <v>2008</v>
      </c>
      <c r="C10438" t="s">
        <v>6</v>
      </c>
      <c r="D10438" t="s">
        <v>10</v>
      </c>
      <c r="E10438" t="s">
        <v>81</v>
      </c>
      <c r="F10438" t="s">
        <v>81</v>
      </c>
      <c r="G10438">
        <v>40</v>
      </c>
      <c r="H10438" t="s">
        <v>33</v>
      </c>
      <c r="I10438">
        <v>2017</v>
      </c>
      <c r="J10438" t="s">
        <v>91</v>
      </c>
      <c r="K10438" t="s">
        <v>81</v>
      </c>
      <c r="M10438" s="10" t="str">
        <f>Data[[#This Row],[schedule]]&amp;" | "&amp;Data[[#This Row],[section]]</f>
        <v>SCHEDULE 19: REPORT ON DEMAND FORECASTS | 19b: Aircraft Runway Movements</v>
      </c>
      <c r="N10438" s="10" t="str">
        <f t="shared" si="165"/>
        <v>SCHEDULE 19: REPORT ON DEMAND FORECASTS | 19b: Aircraft Runway Movements | Landings during year (total number of
aircraft):Aircraft 30 tonnes MCTOW or more:</v>
      </c>
    </row>
    <row r="10439" spans="1:14" hidden="1">
      <c r="A10439" t="s">
        <v>2</v>
      </c>
      <c r="B10439">
        <v>2008</v>
      </c>
      <c r="C10439" t="s">
        <v>6</v>
      </c>
      <c r="D10439" t="s">
        <v>10</v>
      </c>
      <c r="E10439" t="s">
        <v>81</v>
      </c>
      <c r="F10439" t="s">
        <v>81</v>
      </c>
      <c r="G10439">
        <v>40</v>
      </c>
      <c r="H10439" t="s">
        <v>33</v>
      </c>
      <c r="I10439">
        <v>2018</v>
      </c>
      <c r="J10439" t="s">
        <v>91</v>
      </c>
      <c r="K10439" t="s">
        <v>81</v>
      </c>
      <c r="M10439" s="10" t="str">
        <f>Data[[#This Row],[schedule]]&amp;" | "&amp;Data[[#This Row],[section]]</f>
        <v>SCHEDULE 19: REPORT ON DEMAND FORECASTS | 19b: Aircraft Runway Movements</v>
      </c>
      <c r="N10439" s="10" t="str">
        <f t="shared" si="165"/>
        <v>SCHEDULE 19: REPORT ON DEMAND FORECASTS | 19b: Aircraft Runway Movements | Landings during year (total number of
aircraft):Aircraft 30 tonnes MCTOW or more:</v>
      </c>
    </row>
    <row r="10440" spans="1:14" hidden="1">
      <c r="A10440" t="s">
        <v>2</v>
      </c>
      <c r="B10440">
        <v>2008</v>
      </c>
      <c r="C10440" t="s">
        <v>6</v>
      </c>
      <c r="D10440" t="s">
        <v>10</v>
      </c>
      <c r="E10440" t="s">
        <v>81</v>
      </c>
      <c r="F10440" t="s">
        <v>81</v>
      </c>
      <c r="G10440">
        <v>41</v>
      </c>
      <c r="H10440" t="s">
        <v>34</v>
      </c>
      <c r="I10440">
        <v>2009</v>
      </c>
      <c r="J10440" t="s">
        <v>91</v>
      </c>
      <c r="K10440" t="s">
        <v>4236</v>
      </c>
      <c r="L10440">
        <v>9263</v>
      </c>
      <c r="M10440" s="10" t="str">
        <f>Data[[#This Row],[schedule]]&amp;" | "&amp;Data[[#This Row],[section]]</f>
        <v>SCHEDULE 19: REPORT ON DEMAND FORECASTS | 19b: Aircraft Runway Movements</v>
      </c>
      <c r="N10440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1" spans="1:14" hidden="1">
      <c r="A10441" t="s">
        <v>2</v>
      </c>
      <c r="B10441">
        <v>2008</v>
      </c>
      <c r="C10441" t="s">
        <v>6</v>
      </c>
      <c r="D10441" t="s">
        <v>10</v>
      </c>
      <c r="E10441" t="s">
        <v>81</v>
      </c>
      <c r="F10441" t="s">
        <v>81</v>
      </c>
      <c r="G10441">
        <v>41</v>
      </c>
      <c r="H10441" t="s">
        <v>34</v>
      </c>
      <c r="I10441">
        <v>2010</v>
      </c>
      <c r="J10441" t="s">
        <v>91</v>
      </c>
      <c r="K10441" t="s">
        <v>4237</v>
      </c>
      <c r="L10441">
        <v>10677</v>
      </c>
      <c r="M10441" s="10" t="str">
        <f>Data[[#This Row],[schedule]]&amp;" | "&amp;Data[[#This Row],[section]]</f>
        <v>SCHEDULE 19: REPORT ON DEMAND FORECASTS | 19b: Aircraft Runway Movements</v>
      </c>
      <c r="N10441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2" spans="1:14" hidden="1">
      <c r="A10442" t="s">
        <v>2</v>
      </c>
      <c r="B10442">
        <v>2008</v>
      </c>
      <c r="C10442" t="s">
        <v>6</v>
      </c>
      <c r="D10442" t="s">
        <v>10</v>
      </c>
      <c r="E10442" t="s">
        <v>81</v>
      </c>
      <c r="F10442" t="s">
        <v>81</v>
      </c>
      <c r="G10442">
        <v>41</v>
      </c>
      <c r="H10442" t="s">
        <v>34</v>
      </c>
      <c r="I10442">
        <v>2011</v>
      </c>
      <c r="J10442" t="s">
        <v>91</v>
      </c>
      <c r="K10442" t="s">
        <v>4238</v>
      </c>
      <c r="L10442">
        <v>10512</v>
      </c>
      <c r="M10442" s="10" t="str">
        <f>Data[[#This Row],[schedule]]&amp;" | "&amp;Data[[#This Row],[section]]</f>
        <v>SCHEDULE 19: REPORT ON DEMAND FORECASTS | 19b: Aircraft Runway Movements</v>
      </c>
      <c r="N10442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3" spans="1:14" hidden="1">
      <c r="A10443" t="s">
        <v>2</v>
      </c>
      <c r="B10443">
        <v>2008</v>
      </c>
      <c r="C10443" t="s">
        <v>6</v>
      </c>
      <c r="D10443" t="s">
        <v>10</v>
      </c>
      <c r="E10443" t="s">
        <v>81</v>
      </c>
      <c r="F10443" t="s">
        <v>81</v>
      </c>
      <c r="G10443">
        <v>41</v>
      </c>
      <c r="H10443" t="s">
        <v>34</v>
      </c>
      <c r="I10443">
        <v>2012</v>
      </c>
      <c r="J10443" t="s">
        <v>91</v>
      </c>
      <c r="K10443" t="s">
        <v>81</v>
      </c>
      <c r="M10443" s="10" t="str">
        <f>Data[[#This Row],[schedule]]&amp;" | "&amp;Data[[#This Row],[section]]</f>
        <v>SCHEDULE 19: REPORT ON DEMAND FORECASTS | 19b: Aircraft Runway Movements</v>
      </c>
      <c r="N10443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4" spans="1:14" hidden="1">
      <c r="A10444" t="s">
        <v>2</v>
      </c>
      <c r="B10444">
        <v>2008</v>
      </c>
      <c r="C10444" t="s">
        <v>6</v>
      </c>
      <c r="D10444" t="s">
        <v>10</v>
      </c>
      <c r="E10444" t="s">
        <v>81</v>
      </c>
      <c r="F10444" t="s">
        <v>81</v>
      </c>
      <c r="G10444">
        <v>41</v>
      </c>
      <c r="H10444" t="s">
        <v>34</v>
      </c>
      <c r="I10444">
        <v>2013</v>
      </c>
      <c r="J10444" t="s">
        <v>91</v>
      </c>
      <c r="K10444" t="s">
        <v>81</v>
      </c>
      <c r="M10444" s="10" t="str">
        <f>Data[[#This Row],[schedule]]&amp;" | "&amp;Data[[#This Row],[section]]</f>
        <v>SCHEDULE 19: REPORT ON DEMAND FORECASTS | 19b: Aircraft Runway Movements</v>
      </c>
      <c r="N10444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5" spans="1:14" hidden="1">
      <c r="A10445" t="s">
        <v>2</v>
      </c>
      <c r="B10445">
        <v>2008</v>
      </c>
      <c r="C10445" t="s">
        <v>6</v>
      </c>
      <c r="D10445" t="s">
        <v>10</v>
      </c>
      <c r="E10445" t="s">
        <v>81</v>
      </c>
      <c r="F10445" t="s">
        <v>81</v>
      </c>
      <c r="G10445">
        <v>41</v>
      </c>
      <c r="H10445" t="s">
        <v>34</v>
      </c>
      <c r="I10445">
        <v>2014</v>
      </c>
      <c r="J10445" t="s">
        <v>91</v>
      </c>
      <c r="K10445" t="s">
        <v>81</v>
      </c>
      <c r="M10445" s="10" t="str">
        <f>Data[[#This Row],[schedule]]&amp;" | "&amp;Data[[#This Row],[section]]</f>
        <v>SCHEDULE 19: REPORT ON DEMAND FORECASTS | 19b: Aircraft Runway Movements</v>
      </c>
      <c r="N10445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6" spans="1:14" hidden="1">
      <c r="A10446" t="s">
        <v>2</v>
      </c>
      <c r="B10446">
        <v>2008</v>
      </c>
      <c r="C10446" t="s">
        <v>6</v>
      </c>
      <c r="D10446" t="s">
        <v>10</v>
      </c>
      <c r="E10446" t="s">
        <v>81</v>
      </c>
      <c r="F10446" t="s">
        <v>81</v>
      </c>
      <c r="G10446">
        <v>41</v>
      </c>
      <c r="H10446" t="s">
        <v>34</v>
      </c>
      <c r="I10446">
        <v>2015</v>
      </c>
      <c r="J10446" t="s">
        <v>91</v>
      </c>
      <c r="K10446" t="s">
        <v>81</v>
      </c>
      <c r="M10446" s="10" t="str">
        <f>Data[[#This Row],[schedule]]&amp;" | "&amp;Data[[#This Row],[section]]</f>
        <v>SCHEDULE 19: REPORT ON DEMAND FORECASTS | 19b: Aircraft Runway Movements</v>
      </c>
      <c r="N10446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7" spans="1:14" hidden="1">
      <c r="A10447" t="s">
        <v>2</v>
      </c>
      <c r="B10447">
        <v>2008</v>
      </c>
      <c r="C10447" t="s">
        <v>6</v>
      </c>
      <c r="D10447" t="s">
        <v>10</v>
      </c>
      <c r="E10447" t="s">
        <v>81</v>
      </c>
      <c r="F10447" t="s">
        <v>81</v>
      </c>
      <c r="G10447">
        <v>41</v>
      </c>
      <c r="H10447" t="s">
        <v>34</v>
      </c>
      <c r="I10447">
        <v>2016</v>
      </c>
      <c r="J10447" t="s">
        <v>91</v>
      </c>
      <c r="K10447" t="s">
        <v>81</v>
      </c>
      <c r="M10447" s="10" t="str">
        <f>Data[[#This Row],[schedule]]&amp;" | "&amp;Data[[#This Row],[section]]</f>
        <v>SCHEDULE 19: REPORT ON DEMAND FORECASTS | 19b: Aircraft Runway Movements</v>
      </c>
      <c r="N10447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8" spans="1:14" hidden="1">
      <c r="A10448" t="s">
        <v>2</v>
      </c>
      <c r="B10448">
        <v>2008</v>
      </c>
      <c r="C10448" t="s">
        <v>6</v>
      </c>
      <c r="D10448" t="s">
        <v>10</v>
      </c>
      <c r="E10448" t="s">
        <v>81</v>
      </c>
      <c r="F10448" t="s">
        <v>81</v>
      </c>
      <c r="G10448">
        <v>41</v>
      </c>
      <c r="H10448" t="s">
        <v>34</v>
      </c>
      <c r="I10448">
        <v>2017</v>
      </c>
      <c r="J10448" t="s">
        <v>91</v>
      </c>
      <c r="K10448" t="s">
        <v>81</v>
      </c>
      <c r="M10448" s="10" t="str">
        <f>Data[[#This Row],[schedule]]&amp;" | "&amp;Data[[#This Row],[section]]</f>
        <v>SCHEDULE 19: REPORT ON DEMAND FORECASTS | 19b: Aircraft Runway Movements</v>
      </c>
      <c r="N10448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49" spans="1:14" hidden="1">
      <c r="A10449" t="s">
        <v>2</v>
      </c>
      <c r="B10449">
        <v>2008</v>
      </c>
      <c r="C10449" t="s">
        <v>6</v>
      </c>
      <c r="D10449" t="s">
        <v>10</v>
      </c>
      <c r="E10449" t="s">
        <v>81</v>
      </c>
      <c r="F10449" t="s">
        <v>81</v>
      </c>
      <c r="G10449">
        <v>41</v>
      </c>
      <c r="H10449" t="s">
        <v>34</v>
      </c>
      <c r="I10449">
        <v>2018</v>
      </c>
      <c r="J10449" t="s">
        <v>91</v>
      </c>
      <c r="K10449" t="s">
        <v>81</v>
      </c>
      <c r="M10449" s="10" t="str">
        <f>Data[[#This Row],[schedule]]&amp;" | "&amp;Data[[#This Row],[section]]</f>
        <v>SCHEDULE 19: REPORT ON DEMAND FORECASTS | 19b: Aircraft Runway Movements</v>
      </c>
      <c r="N10449" s="10" t="str">
        <f t="shared" si="165"/>
        <v>SCHEDULE 19: REPORT ON DEMAND FORECASTS | 19b: Aircraft Runway Movements | Landings during year (total number of
aircraft):Aircraft 3 tonnes or more but less than 30 tonnes MCTOW:</v>
      </c>
    </row>
    <row r="10450" spans="1:14" hidden="1">
      <c r="A10450" t="s">
        <v>2</v>
      </c>
      <c r="B10450">
        <v>2008</v>
      </c>
      <c r="C10450" t="s">
        <v>6</v>
      </c>
      <c r="D10450" t="s">
        <v>10</v>
      </c>
      <c r="E10450" t="s">
        <v>81</v>
      </c>
      <c r="F10450" t="s">
        <v>81</v>
      </c>
      <c r="G10450">
        <v>42</v>
      </c>
      <c r="H10450" t="s">
        <v>35</v>
      </c>
      <c r="I10450">
        <v>2009</v>
      </c>
      <c r="J10450" t="s">
        <v>91</v>
      </c>
      <c r="K10450" t="s">
        <v>81</v>
      </c>
      <c r="M10450" s="10" t="str">
        <f>Data[[#This Row],[schedule]]&amp;" | "&amp;Data[[#This Row],[section]]</f>
        <v>SCHEDULE 19: REPORT ON DEMAND FORECASTS | 19b: Aircraft Runway Movements</v>
      </c>
      <c r="N10450" s="10" t="str">
        <f t="shared" si="165"/>
        <v>SCHEDULE 19: REPORT ON DEMAND FORECASTS | 19b: Aircraft Runway Movements | Landings during year (total number of
aircraft):Aircraft less than 3 tonnes MCTOW:</v>
      </c>
    </row>
    <row r="10451" spans="1:14" hidden="1">
      <c r="A10451" t="s">
        <v>2</v>
      </c>
      <c r="B10451">
        <v>2008</v>
      </c>
      <c r="C10451" t="s">
        <v>6</v>
      </c>
      <c r="D10451" t="s">
        <v>10</v>
      </c>
      <c r="E10451" t="s">
        <v>81</v>
      </c>
      <c r="F10451" t="s">
        <v>81</v>
      </c>
      <c r="G10451">
        <v>42</v>
      </c>
      <c r="H10451" t="s">
        <v>35</v>
      </c>
      <c r="I10451">
        <v>2010</v>
      </c>
      <c r="J10451" t="s">
        <v>91</v>
      </c>
      <c r="K10451" t="s">
        <v>81</v>
      </c>
      <c r="M10451" s="10" t="str">
        <f>Data[[#This Row],[schedule]]&amp;" | "&amp;Data[[#This Row],[section]]</f>
        <v>SCHEDULE 19: REPORT ON DEMAND FORECASTS | 19b: Aircraft Runway Movements</v>
      </c>
      <c r="N10451" s="10" t="str">
        <f t="shared" si="165"/>
        <v>SCHEDULE 19: REPORT ON DEMAND FORECASTS | 19b: Aircraft Runway Movements | Landings during year (total number of
aircraft):Aircraft less than 3 tonnes MCTOW:</v>
      </c>
    </row>
    <row r="10452" spans="1:14" hidden="1">
      <c r="A10452" t="s">
        <v>2</v>
      </c>
      <c r="B10452">
        <v>2008</v>
      </c>
      <c r="C10452" t="s">
        <v>6</v>
      </c>
      <c r="D10452" t="s">
        <v>10</v>
      </c>
      <c r="E10452" t="s">
        <v>81</v>
      </c>
      <c r="F10452" t="s">
        <v>81</v>
      </c>
      <c r="G10452">
        <v>42</v>
      </c>
      <c r="H10452" t="s">
        <v>35</v>
      </c>
      <c r="I10452">
        <v>2011</v>
      </c>
      <c r="J10452" t="s">
        <v>91</v>
      </c>
      <c r="K10452" t="s">
        <v>81</v>
      </c>
      <c r="M10452" s="10" t="str">
        <f>Data[[#This Row],[schedule]]&amp;" | "&amp;Data[[#This Row],[section]]</f>
        <v>SCHEDULE 19: REPORT ON DEMAND FORECASTS | 19b: Aircraft Runway Movements</v>
      </c>
      <c r="N10452" s="10" t="str">
        <f t="shared" si="165"/>
        <v>SCHEDULE 19: REPORT ON DEMAND FORECASTS | 19b: Aircraft Runway Movements | Landings during year (total number of
aircraft):Aircraft less than 3 tonnes MCTOW:</v>
      </c>
    </row>
    <row r="10453" spans="1:14" hidden="1">
      <c r="A10453" t="s">
        <v>2</v>
      </c>
      <c r="B10453">
        <v>2008</v>
      </c>
      <c r="C10453" t="s">
        <v>6</v>
      </c>
      <c r="D10453" t="s">
        <v>10</v>
      </c>
      <c r="E10453" t="s">
        <v>81</v>
      </c>
      <c r="F10453" t="s">
        <v>81</v>
      </c>
      <c r="G10453">
        <v>42</v>
      </c>
      <c r="H10453" t="s">
        <v>35</v>
      </c>
      <c r="I10453">
        <v>2012</v>
      </c>
      <c r="J10453" t="s">
        <v>91</v>
      </c>
      <c r="K10453" t="s">
        <v>81</v>
      </c>
      <c r="M10453" s="10" t="str">
        <f>Data[[#This Row],[schedule]]&amp;" | "&amp;Data[[#This Row],[section]]</f>
        <v>SCHEDULE 19: REPORT ON DEMAND FORECASTS | 19b: Aircraft Runway Movements</v>
      </c>
      <c r="N10453" s="10" t="str">
        <f t="shared" ref="N10453:N10516" si="166">SUBSTITUTE(SUBSTITUTE(SUBSTITUTE(C10453&amp;" | "&amp;D10453&amp;" | "&amp;E10453&amp;" | "&amp;F10453&amp;" | "&amp;H10453," |  |  | "," | ")," |  |  | "," | ")," |  | "," | ")</f>
        <v>SCHEDULE 19: REPORT ON DEMAND FORECASTS | 19b: Aircraft Runway Movements | Landings during year (total number of
aircraft):Aircraft less than 3 tonnes MCTOW:</v>
      </c>
    </row>
    <row r="10454" spans="1:14" hidden="1">
      <c r="A10454" t="s">
        <v>2</v>
      </c>
      <c r="B10454">
        <v>2008</v>
      </c>
      <c r="C10454" t="s">
        <v>6</v>
      </c>
      <c r="D10454" t="s">
        <v>10</v>
      </c>
      <c r="E10454" t="s">
        <v>81</v>
      </c>
      <c r="F10454" t="s">
        <v>81</v>
      </c>
      <c r="G10454">
        <v>42</v>
      </c>
      <c r="H10454" t="s">
        <v>35</v>
      </c>
      <c r="I10454">
        <v>2013</v>
      </c>
      <c r="J10454" t="s">
        <v>91</v>
      </c>
      <c r="K10454" t="s">
        <v>81</v>
      </c>
      <c r="M10454" s="10" t="str">
        <f>Data[[#This Row],[schedule]]&amp;" | "&amp;Data[[#This Row],[section]]</f>
        <v>SCHEDULE 19: REPORT ON DEMAND FORECASTS | 19b: Aircraft Runway Movements</v>
      </c>
      <c r="N10454" s="10" t="str">
        <f t="shared" si="166"/>
        <v>SCHEDULE 19: REPORT ON DEMAND FORECASTS | 19b: Aircraft Runway Movements | Landings during year (total number of
aircraft):Aircraft less than 3 tonnes MCTOW:</v>
      </c>
    </row>
    <row r="10455" spans="1:14" hidden="1">
      <c r="A10455" t="s">
        <v>2</v>
      </c>
      <c r="B10455">
        <v>2008</v>
      </c>
      <c r="C10455" t="s">
        <v>6</v>
      </c>
      <c r="D10455" t="s">
        <v>10</v>
      </c>
      <c r="E10455" t="s">
        <v>81</v>
      </c>
      <c r="F10455" t="s">
        <v>81</v>
      </c>
      <c r="G10455">
        <v>42</v>
      </c>
      <c r="H10455" t="s">
        <v>35</v>
      </c>
      <c r="I10455">
        <v>2014</v>
      </c>
      <c r="J10455" t="s">
        <v>91</v>
      </c>
      <c r="K10455" t="s">
        <v>81</v>
      </c>
      <c r="M10455" s="10" t="str">
        <f>Data[[#This Row],[schedule]]&amp;" | "&amp;Data[[#This Row],[section]]</f>
        <v>SCHEDULE 19: REPORT ON DEMAND FORECASTS | 19b: Aircraft Runway Movements</v>
      </c>
      <c r="N10455" s="10" t="str">
        <f t="shared" si="166"/>
        <v>SCHEDULE 19: REPORT ON DEMAND FORECASTS | 19b: Aircraft Runway Movements | Landings during year (total number of
aircraft):Aircraft less than 3 tonnes MCTOW:</v>
      </c>
    </row>
    <row r="10456" spans="1:14" hidden="1">
      <c r="A10456" t="s">
        <v>2</v>
      </c>
      <c r="B10456">
        <v>2008</v>
      </c>
      <c r="C10456" t="s">
        <v>6</v>
      </c>
      <c r="D10456" t="s">
        <v>10</v>
      </c>
      <c r="E10456" t="s">
        <v>81</v>
      </c>
      <c r="F10456" t="s">
        <v>81</v>
      </c>
      <c r="G10456">
        <v>42</v>
      </c>
      <c r="H10456" t="s">
        <v>35</v>
      </c>
      <c r="I10456">
        <v>2015</v>
      </c>
      <c r="J10456" t="s">
        <v>91</v>
      </c>
      <c r="K10456" t="s">
        <v>81</v>
      </c>
      <c r="M10456" s="10" t="str">
        <f>Data[[#This Row],[schedule]]&amp;" | "&amp;Data[[#This Row],[section]]</f>
        <v>SCHEDULE 19: REPORT ON DEMAND FORECASTS | 19b: Aircraft Runway Movements</v>
      </c>
      <c r="N10456" s="10" t="str">
        <f t="shared" si="166"/>
        <v>SCHEDULE 19: REPORT ON DEMAND FORECASTS | 19b: Aircraft Runway Movements | Landings during year (total number of
aircraft):Aircraft less than 3 tonnes MCTOW:</v>
      </c>
    </row>
    <row r="10457" spans="1:14" hidden="1">
      <c r="A10457" t="s">
        <v>2</v>
      </c>
      <c r="B10457">
        <v>2008</v>
      </c>
      <c r="C10457" t="s">
        <v>6</v>
      </c>
      <c r="D10457" t="s">
        <v>10</v>
      </c>
      <c r="E10457" t="s">
        <v>81</v>
      </c>
      <c r="F10457" t="s">
        <v>81</v>
      </c>
      <c r="G10457">
        <v>42</v>
      </c>
      <c r="H10457" t="s">
        <v>35</v>
      </c>
      <c r="I10457">
        <v>2016</v>
      </c>
      <c r="J10457" t="s">
        <v>91</v>
      </c>
      <c r="K10457" t="s">
        <v>81</v>
      </c>
      <c r="M10457" s="10" t="str">
        <f>Data[[#This Row],[schedule]]&amp;" | "&amp;Data[[#This Row],[section]]</f>
        <v>SCHEDULE 19: REPORT ON DEMAND FORECASTS | 19b: Aircraft Runway Movements</v>
      </c>
      <c r="N10457" s="10" t="str">
        <f t="shared" si="166"/>
        <v>SCHEDULE 19: REPORT ON DEMAND FORECASTS | 19b: Aircraft Runway Movements | Landings during year (total number of
aircraft):Aircraft less than 3 tonnes MCTOW:</v>
      </c>
    </row>
    <row r="10458" spans="1:14" hidden="1">
      <c r="A10458" t="s">
        <v>2</v>
      </c>
      <c r="B10458">
        <v>2008</v>
      </c>
      <c r="C10458" t="s">
        <v>6</v>
      </c>
      <c r="D10458" t="s">
        <v>10</v>
      </c>
      <c r="E10458" t="s">
        <v>81</v>
      </c>
      <c r="F10458" t="s">
        <v>81</v>
      </c>
      <c r="G10458">
        <v>42</v>
      </c>
      <c r="H10458" t="s">
        <v>35</v>
      </c>
      <c r="I10458">
        <v>2017</v>
      </c>
      <c r="J10458" t="s">
        <v>91</v>
      </c>
      <c r="K10458" t="s">
        <v>81</v>
      </c>
      <c r="M10458" s="10" t="str">
        <f>Data[[#This Row],[schedule]]&amp;" | "&amp;Data[[#This Row],[section]]</f>
        <v>SCHEDULE 19: REPORT ON DEMAND FORECASTS | 19b: Aircraft Runway Movements</v>
      </c>
      <c r="N10458" s="10" t="str">
        <f t="shared" si="166"/>
        <v>SCHEDULE 19: REPORT ON DEMAND FORECASTS | 19b: Aircraft Runway Movements | Landings during year (total number of
aircraft):Aircraft less than 3 tonnes MCTOW:</v>
      </c>
    </row>
    <row r="10459" spans="1:14" hidden="1">
      <c r="A10459" t="s">
        <v>2</v>
      </c>
      <c r="B10459">
        <v>2008</v>
      </c>
      <c r="C10459" t="s">
        <v>6</v>
      </c>
      <c r="D10459" t="s">
        <v>10</v>
      </c>
      <c r="E10459" t="s">
        <v>81</v>
      </c>
      <c r="F10459" t="s">
        <v>81</v>
      </c>
      <c r="G10459">
        <v>42</v>
      </c>
      <c r="H10459" t="s">
        <v>35</v>
      </c>
      <c r="I10459">
        <v>2018</v>
      </c>
      <c r="J10459" t="s">
        <v>91</v>
      </c>
      <c r="K10459" t="s">
        <v>81</v>
      </c>
      <c r="M10459" s="10" t="str">
        <f>Data[[#This Row],[schedule]]&amp;" | "&amp;Data[[#This Row],[section]]</f>
        <v>SCHEDULE 19: REPORT ON DEMAND FORECASTS | 19b: Aircraft Runway Movements</v>
      </c>
      <c r="N10459" s="10" t="str">
        <f t="shared" si="166"/>
        <v>SCHEDULE 19: REPORT ON DEMAND FORECASTS | 19b: Aircraft Runway Movements | Landings during year (total number of
aircraft):Aircraft less than 3 tonnes MCTOW:</v>
      </c>
    </row>
    <row r="10460" spans="1:14" hidden="1">
      <c r="A10460" t="s">
        <v>2</v>
      </c>
      <c r="B10460">
        <v>2008</v>
      </c>
      <c r="C10460" t="s">
        <v>6</v>
      </c>
      <c r="D10460" t="s">
        <v>10</v>
      </c>
      <c r="E10460" t="s">
        <v>81</v>
      </c>
      <c r="F10460" t="s">
        <v>81</v>
      </c>
      <c r="G10460">
        <v>43</v>
      </c>
      <c r="H10460" t="s">
        <v>36</v>
      </c>
      <c r="I10460">
        <v>2009</v>
      </c>
      <c r="J10460" t="s">
        <v>91</v>
      </c>
      <c r="K10460" t="s">
        <v>4239</v>
      </c>
      <c r="L10460">
        <v>37658</v>
      </c>
      <c r="M10460" s="10" t="str">
        <f>Data[[#This Row],[schedule]]&amp;" | "&amp;Data[[#This Row],[section]]</f>
        <v>SCHEDULE 19: REPORT ON DEMAND FORECASTS | 19b: Aircraft Runway Movements</v>
      </c>
      <c r="N10460" s="10" t="str">
        <f t="shared" si="166"/>
        <v>SCHEDULE 19: REPORT ON DEMAND FORECASTS | 19b: Aircraft Runway Movements | Landings during year (total number of
aircraft):Total:</v>
      </c>
    </row>
    <row r="10461" spans="1:14" hidden="1">
      <c r="A10461" t="s">
        <v>2</v>
      </c>
      <c r="B10461">
        <v>2008</v>
      </c>
      <c r="C10461" t="s">
        <v>6</v>
      </c>
      <c r="D10461" t="s">
        <v>10</v>
      </c>
      <c r="E10461" t="s">
        <v>81</v>
      </c>
      <c r="F10461" t="s">
        <v>81</v>
      </c>
      <c r="G10461">
        <v>43</v>
      </c>
      <c r="H10461" t="s">
        <v>36</v>
      </c>
      <c r="I10461">
        <v>2010</v>
      </c>
      <c r="J10461" t="s">
        <v>91</v>
      </c>
      <c r="K10461" t="s">
        <v>4240</v>
      </c>
      <c r="L10461">
        <v>37439</v>
      </c>
      <c r="M10461" s="10" t="str">
        <f>Data[[#This Row],[schedule]]&amp;" | "&amp;Data[[#This Row],[section]]</f>
        <v>SCHEDULE 19: REPORT ON DEMAND FORECASTS | 19b: Aircraft Runway Movements</v>
      </c>
      <c r="N10461" s="10" t="str">
        <f t="shared" si="166"/>
        <v>SCHEDULE 19: REPORT ON DEMAND FORECASTS | 19b: Aircraft Runway Movements | Landings during year (total number of
aircraft):Total:</v>
      </c>
    </row>
    <row r="10462" spans="1:14" hidden="1">
      <c r="A10462" t="s">
        <v>2</v>
      </c>
      <c r="B10462">
        <v>2008</v>
      </c>
      <c r="C10462" t="s">
        <v>6</v>
      </c>
      <c r="D10462" t="s">
        <v>10</v>
      </c>
      <c r="E10462" t="s">
        <v>81</v>
      </c>
      <c r="F10462" t="s">
        <v>81</v>
      </c>
      <c r="G10462">
        <v>43</v>
      </c>
      <c r="H10462" t="s">
        <v>36</v>
      </c>
      <c r="I10462">
        <v>2011</v>
      </c>
      <c r="J10462" t="s">
        <v>91</v>
      </c>
      <c r="K10462" t="s">
        <v>4241</v>
      </c>
      <c r="L10462">
        <v>37842</v>
      </c>
      <c r="M10462" s="10" t="str">
        <f>Data[[#This Row],[schedule]]&amp;" | "&amp;Data[[#This Row],[section]]</f>
        <v>SCHEDULE 19: REPORT ON DEMAND FORECASTS | 19b: Aircraft Runway Movements</v>
      </c>
      <c r="N10462" s="10" t="str">
        <f t="shared" si="166"/>
        <v>SCHEDULE 19: REPORT ON DEMAND FORECASTS | 19b: Aircraft Runway Movements | Landings during year (total number of
aircraft):Total:</v>
      </c>
    </row>
    <row r="10463" spans="1:14" hidden="1">
      <c r="A10463" t="s">
        <v>2</v>
      </c>
      <c r="B10463">
        <v>2008</v>
      </c>
      <c r="C10463" t="s">
        <v>6</v>
      </c>
      <c r="D10463" t="s">
        <v>10</v>
      </c>
      <c r="E10463" t="s">
        <v>81</v>
      </c>
      <c r="F10463" t="s">
        <v>81</v>
      </c>
      <c r="G10463">
        <v>43</v>
      </c>
      <c r="H10463" t="s">
        <v>36</v>
      </c>
      <c r="I10463">
        <v>2012</v>
      </c>
      <c r="J10463" t="s">
        <v>91</v>
      </c>
      <c r="K10463" t="s">
        <v>458</v>
      </c>
      <c r="L10463">
        <v>0</v>
      </c>
      <c r="M10463" s="10" t="str">
        <f>Data[[#This Row],[schedule]]&amp;" | "&amp;Data[[#This Row],[section]]</f>
        <v>SCHEDULE 19: REPORT ON DEMAND FORECASTS | 19b: Aircraft Runway Movements</v>
      </c>
      <c r="N10463" s="10" t="str">
        <f t="shared" si="166"/>
        <v>SCHEDULE 19: REPORT ON DEMAND FORECASTS | 19b: Aircraft Runway Movements | Landings during year (total number of
aircraft):Total:</v>
      </c>
    </row>
    <row r="10464" spans="1:14" hidden="1">
      <c r="A10464" t="s">
        <v>2</v>
      </c>
      <c r="B10464">
        <v>2008</v>
      </c>
      <c r="C10464" t="s">
        <v>6</v>
      </c>
      <c r="D10464" t="s">
        <v>10</v>
      </c>
      <c r="E10464" t="s">
        <v>81</v>
      </c>
      <c r="F10464" t="s">
        <v>81</v>
      </c>
      <c r="G10464">
        <v>43</v>
      </c>
      <c r="H10464" t="s">
        <v>36</v>
      </c>
      <c r="I10464">
        <v>2013</v>
      </c>
      <c r="J10464" t="s">
        <v>91</v>
      </c>
      <c r="K10464" t="s">
        <v>458</v>
      </c>
      <c r="L10464">
        <v>0</v>
      </c>
      <c r="M10464" s="10" t="str">
        <f>Data[[#This Row],[schedule]]&amp;" | "&amp;Data[[#This Row],[section]]</f>
        <v>SCHEDULE 19: REPORT ON DEMAND FORECASTS | 19b: Aircraft Runway Movements</v>
      </c>
      <c r="N10464" s="10" t="str">
        <f t="shared" si="166"/>
        <v>SCHEDULE 19: REPORT ON DEMAND FORECASTS | 19b: Aircraft Runway Movements | Landings during year (total number of
aircraft):Total:</v>
      </c>
    </row>
    <row r="10465" spans="1:14" hidden="1">
      <c r="A10465" t="s">
        <v>2</v>
      </c>
      <c r="B10465">
        <v>2008</v>
      </c>
      <c r="C10465" t="s">
        <v>6</v>
      </c>
      <c r="D10465" t="s">
        <v>10</v>
      </c>
      <c r="E10465" t="s">
        <v>81</v>
      </c>
      <c r="F10465" t="s">
        <v>81</v>
      </c>
      <c r="G10465">
        <v>43</v>
      </c>
      <c r="H10465" t="s">
        <v>36</v>
      </c>
      <c r="I10465">
        <v>2014</v>
      </c>
      <c r="J10465" t="s">
        <v>91</v>
      </c>
      <c r="K10465" t="s">
        <v>458</v>
      </c>
      <c r="L10465">
        <v>0</v>
      </c>
      <c r="M10465" s="10" t="str">
        <f>Data[[#This Row],[schedule]]&amp;" | "&amp;Data[[#This Row],[section]]</f>
        <v>SCHEDULE 19: REPORT ON DEMAND FORECASTS | 19b: Aircraft Runway Movements</v>
      </c>
      <c r="N10465" s="10" t="str">
        <f t="shared" si="166"/>
        <v>SCHEDULE 19: REPORT ON DEMAND FORECASTS | 19b: Aircraft Runway Movements | Landings during year (total number of
aircraft):Total:</v>
      </c>
    </row>
    <row r="10466" spans="1:14" hidden="1">
      <c r="A10466" t="s">
        <v>2</v>
      </c>
      <c r="B10466">
        <v>2008</v>
      </c>
      <c r="C10466" t="s">
        <v>6</v>
      </c>
      <c r="D10466" t="s">
        <v>10</v>
      </c>
      <c r="E10466" t="s">
        <v>81</v>
      </c>
      <c r="F10466" t="s">
        <v>81</v>
      </c>
      <c r="G10466">
        <v>43</v>
      </c>
      <c r="H10466" t="s">
        <v>36</v>
      </c>
      <c r="I10466">
        <v>2015</v>
      </c>
      <c r="J10466" t="s">
        <v>91</v>
      </c>
      <c r="K10466" t="s">
        <v>458</v>
      </c>
      <c r="L10466">
        <v>0</v>
      </c>
      <c r="M10466" s="10" t="str">
        <f>Data[[#This Row],[schedule]]&amp;" | "&amp;Data[[#This Row],[section]]</f>
        <v>SCHEDULE 19: REPORT ON DEMAND FORECASTS | 19b: Aircraft Runway Movements</v>
      </c>
      <c r="N10466" s="10" t="str">
        <f t="shared" si="166"/>
        <v>SCHEDULE 19: REPORT ON DEMAND FORECASTS | 19b: Aircraft Runway Movements | Landings during year (total number of
aircraft):Total:</v>
      </c>
    </row>
    <row r="10467" spans="1:14" hidden="1">
      <c r="A10467" t="s">
        <v>2</v>
      </c>
      <c r="B10467">
        <v>2008</v>
      </c>
      <c r="C10467" t="s">
        <v>6</v>
      </c>
      <c r="D10467" t="s">
        <v>10</v>
      </c>
      <c r="E10467" t="s">
        <v>81</v>
      </c>
      <c r="F10467" t="s">
        <v>81</v>
      </c>
      <c r="G10467">
        <v>43</v>
      </c>
      <c r="H10467" t="s">
        <v>36</v>
      </c>
      <c r="I10467">
        <v>2016</v>
      </c>
      <c r="J10467" t="s">
        <v>91</v>
      </c>
      <c r="K10467" t="s">
        <v>458</v>
      </c>
      <c r="L10467">
        <v>0</v>
      </c>
      <c r="M10467" s="10" t="str">
        <f>Data[[#This Row],[schedule]]&amp;" | "&amp;Data[[#This Row],[section]]</f>
        <v>SCHEDULE 19: REPORT ON DEMAND FORECASTS | 19b: Aircraft Runway Movements</v>
      </c>
      <c r="N10467" s="10" t="str">
        <f t="shared" si="166"/>
        <v>SCHEDULE 19: REPORT ON DEMAND FORECASTS | 19b: Aircraft Runway Movements | Landings during year (total number of
aircraft):Total:</v>
      </c>
    </row>
    <row r="10468" spans="1:14" hidden="1">
      <c r="A10468" t="s">
        <v>2</v>
      </c>
      <c r="B10468">
        <v>2008</v>
      </c>
      <c r="C10468" t="s">
        <v>6</v>
      </c>
      <c r="D10468" t="s">
        <v>10</v>
      </c>
      <c r="E10468" t="s">
        <v>81</v>
      </c>
      <c r="F10468" t="s">
        <v>81</v>
      </c>
      <c r="G10468">
        <v>43</v>
      </c>
      <c r="H10468" t="s">
        <v>36</v>
      </c>
      <c r="I10468">
        <v>2017</v>
      </c>
      <c r="J10468" t="s">
        <v>91</v>
      </c>
      <c r="K10468" t="s">
        <v>458</v>
      </c>
      <c r="L10468">
        <v>0</v>
      </c>
      <c r="M10468" s="10" t="str">
        <f>Data[[#This Row],[schedule]]&amp;" | "&amp;Data[[#This Row],[section]]</f>
        <v>SCHEDULE 19: REPORT ON DEMAND FORECASTS | 19b: Aircraft Runway Movements</v>
      </c>
      <c r="N10468" s="10" t="str">
        <f t="shared" si="166"/>
        <v>SCHEDULE 19: REPORT ON DEMAND FORECASTS | 19b: Aircraft Runway Movements | Landings during year (total number of
aircraft):Total:</v>
      </c>
    </row>
    <row r="10469" spans="1:14" hidden="1">
      <c r="A10469" t="s">
        <v>2</v>
      </c>
      <c r="B10469">
        <v>2008</v>
      </c>
      <c r="C10469" t="s">
        <v>6</v>
      </c>
      <c r="D10469" t="s">
        <v>10</v>
      </c>
      <c r="E10469" t="s">
        <v>81</v>
      </c>
      <c r="F10469" t="s">
        <v>81</v>
      </c>
      <c r="G10469">
        <v>43</v>
      </c>
      <c r="H10469" t="s">
        <v>36</v>
      </c>
      <c r="I10469">
        <v>2018</v>
      </c>
      <c r="J10469" t="s">
        <v>91</v>
      </c>
      <c r="K10469" t="s">
        <v>458</v>
      </c>
      <c r="L10469">
        <v>0</v>
      </c>
      <c r="M10469" s="10" t="str">
        <f>Data[[#This Row],[schedule]]&amp;" | "&amp;Data[[#This Row],[section]]</f>
        <v>SCHEDULE 19: REPORT ON DEMAND FORECASTS | 19b: Aircraft Runway Movements</v>
      </c>
      <c r="N10469" s="10" t="str">
        <f t="shared" si="166"/>
        <v>SCHEDULE 19: REPORT ON DEMAND FORECASTS | 19b: Aircraft Runway Movements | Landings during year (total number of
aircraft):Total:</v>
      </c>
    </row>
    <row r="10470" spans="1:14" hidden="1">
      <c r="A10470" t="s">
        <v>2</v>
      </c>
      <c r="B10470">
        <v>2008</v>
      </c>
      <c r="C10470" t="s">
        <v>6</v>
      </c>
      <c r="D10470" t="s">
        <v>10</v>
      </c>
      <c r="E10470" t="s">
        <v>81</v>
      </c>
      <c r="F10470" t="s">
        <v>81</v>
      </c>
      <c r="G10470">
        <v>45</v>
      </c>
      <c r="H10470" t="s">
        <v>37</v>
      </c>
      <c r="I10470">
        <v>2009</v>
      </c>
      <c r="J10470" t="s">
        <v>91</v>
      </c>
      <c r="K10470" t="s">
        <v>4242</v>
      </c>
      <c r="L10470">
        <v>1708007</v>
      </c>
      <c r="M10470" s="10" t="str">
        <f>Data[[#This Row],[schedule]]&amp;" | "&amp;Data[[#This Row],[section]]</f>
        <v>SCHEDULE 19: REPORT ON DEMAND FORECASTS | 19b: Aircraft Runway Movements</v>
      </c>
      <c r="N10470" s="10" t="str">
        <f t="shared" si="166"/>
        <v>SCHEDULE 19: REPORT ON DEMAND FORECASTS | 19b: Aircraft Runway Movements | Landings during year (total MCTOW in tonnes):Aircraft 30 tonnes MCTOW or more:</v>
      </c>
    </row>
    <row r="10471" spans="1:14" hidden="1">
      <c r="A10471" t="s">
        <v>2</v>
      </c>
      <c r="B10471">
        <v>2008</v>
      </c>
      <c r="C10471" t="s">
        <v>6</v>
      </c>
      <c r="D10471" t="s">
        <v>10</v>
      </c>
      <c r="E10471" t="s">
        <v>81</v>
      </c>
      <c r="F10471" t="s">
        <v>81</v>
      </c>
      <c r="G10471">
        <v>45</v>
      </c>
      <c r="H10471" t="s">
        <v>37</v>
      </c>
      <c r="I10471">
        <v>2010</v>
      </c>
      <c r="J10471" t="s">
        <v>91</v>
      </c>
      <c r="K10471" t="s">
        <v>4243</v>
      </c>
      <c r="L10471">
        <v>1669843</v>
      </c>
      <c r="M10471" s="10" t="str">
        <f>Data[[#This Row],[schedule]]&amp;" | "&amp;Data[[#This Row],[section]]</f>
        <v>SCHEDULE 19: REPORT ON DEMAND FORECASTS | 19b: Aircraft Runway Movements</v>
      </c>
      <c r="N10471" s="10" t="str">
        <f t="shared" si="166"/>
        <v>SCHEDULE 19: REPORT ON DEMAND FORECASTS | 19b: Aircraft Runway Movements | Landings during year (total MCTOW in tonnes):Aircraft 30 tonnes MCTOW or more:</v>
      </c>
    </row>
    <row r="10472" spans="1:14" hidden="1">
      <c r="A10472" t="s">
        <v>2</v>
      </c>
      <c r="B10472">
        <v>2008</v>
      </c>
      <c r="C10472" t="s">
        <v>6</v>
      </c>
      <c r="D10472" t="s">
        <v>10</v>
      </c>
      <c r="E10472" t="s">
        <v>81</v>
      </c>
      <c r="F10472" t="s">
        <v>81</v>
      </c>
      <c r="G10472">
        <v>45</v>
      </c>
      <c r="H10472" t="s">
        <v>37</v>
      </c>
      <c r="I10472">
        <v>2011</v>
      </c>
      <c r="J10472" t="s">
        <v>91</v>
      </c>
      <c r="K10472" t="s">
        <v>4244</v>
      </c>
      <c r="L10472">
        <v>1736690</v>
      </c>
      <c r="M10472" s="10" t="str">
        <f>Data[[#This Row],[schedule]]&amp;" | "&amp;Data[[#This Row],[section]]</f>
        <v>SCHEDULE 19: REPORT ON DEMAND FORECASTS | 19b: Aircraft Runway Movements</v>
      </c>
      <c r="N10472" s="10" t="str">
        <f t="shared" si="166"/>
        <v>SCHEDULE 19: REPORT ON DEMAND FORECASTS | 19b: Aircraft Runway Movements | Landings during year (total MCTOW in tonnes):Aircraft 30 tonnes MCTOW or more:</v>
      </c>
    </row>
    <row r="10473" spans="1:14" hidden="1">
      <c r="A10473" t="s">
        <v>2</v>
      </c>
      <c r="B10473">
        <v>2008</v>
      </c>
      <c r="C10473" t="s">
        <v>6</v>
      </c>
      <c r="D10473" t="s">
        <v>10</v>
      </c>
      <c r="E10473" t="s">
        <v>81</v>
      </c>
      <c r="F10473" t="s">
        <v>81</v>
      </c>
      <c r="G10473">
        <v>45</v>
      </c>
      <c r="H10473" t="s">
        <v>37</v>
      </c>
      <c r="I10473">
        <v>2012</v>
      </c>
      <c r="J10473" t="s">
        <v>91</v>
      </c>
      <c r="K10473" t="s">
        <v>81</v>
      </c>
      <c r="M10473" s="10" t="str">
        <f>Data[[#This Row],[schedule]]&amp;" | "&amp;Data[[#This Row],[section]]</f>
        <v>SCHEDULE 19: REPORT ON DEMAND FORECASTS | 19b: Aircraft Runway Movements</v>
      </c>
      <c r="N10473" s="10" t="str">
        <f t="shared" si="166"/>
        <v>SCHEDULE 19: REPORT ON DEMAND FORECASTS | 19b: Aircraft Runway Movements | Landings during year (total MCTOW in tonnes):Aircraft 30 tonnes MCTOW or more:</v>
      </c>
    </row>
    <row r="10474" spans="1:14" hidden="1">
      <c r="A10474" t="s">
        <v>2</v>
      </c>
      <c r="B10474">
        <v>2008</v>
      </c>
      <c r="C10474" t="s">
        <v>6</v>
      </c>
      <c r="D10474" t="s">
        <v>10</v>
      </c>
      <c r="E10474" t="s">
        <v>81</v>
      </c>
      <c r="F10474" t="s">
        <v>81</v>
      </c>
      <c r="G10474">
        <v>45</v>
      </c>
      <c r="H10474" t="s">
        <v>37</v>
      </c>
      <c r="I10474">
        <v>2013</v>
      </c>
      <c r="J10474" t="s">
        <v>91</v>
      </c>
      <c r="K10474" t="s">
        <v>81</v>
      </c>
      <c r="M10474" s="10" t="str">
        <f>Data[[#This Row],[schedule]]&amp;" | "&amp;Data[[#This Row],[section]]</f>
        <v>SCHEDULE 19: REPORT ON DEMAND FORECASTS | 19b: Aircraft Runway Movements</v>
      </c>
      <c r="N10474" s="10" t="str">
        <f t="shared" si="166"/>
        <v>SCHEDULE 19: REPORT ON DEMAND FORECASTS | 19b: Aircraft Runway Movements | Landings during year (total MCTOW in tonnes):Aircraft 30 tonnes MCTOW or more:</v>
      </c>
    </row>
    <row r="10475" spans="1:14" hidden="1">
      <c r="A10475" t="s">
        <v>2</v>
      </c>
      <c r="B10475">
        <v>2008</v>
      </c>
      <c r="C10475" t="s">
        <v>6</v>
      </c>
      <c r="D10475" t="s">
        <v>10</v>
      </c>
      <c r="E10475" t="s">
        <v>81</v>
      </c>
      <c r="F10475" t="s">
        <v>81</v>
      </c>
      <c r="G10475">
        <v>45</v>
      </c>
      <c r="H10475" t="s">
        <v>37</v>
      </c>
      <c r="I10475">
        <v>2014</v>
      </c>
      <c r="J10475" t="s">
        <v>91</v>
      </c>
      <c r="K10475" t="s">
        <v>81</v>
      </c>
      <c r="M10475" s="10" t="str">
        <f>Data[[#This Row],[schedule]]&amp;" | "&amp;Data[[#This Row],[section]]</f>
        <v>SCHEDULE 19: REPORT ON DEMAND FORECASTS | 19b: Aircraft Runway Movements</v>
      </c>
      <c r="N10475" s="10" t="str">
        <f t="shared" si="166"/>
        <v>SCHEDULE 19: REPORT ON DEMAND FORECASTS | 19b: Aircraft Runway Movements | Landings during year (total MCTOW in tonnes):Aircraft 30 tonnes MCTOW or more:</v>
      </c>
    </row>
    <row r="10476" spans="1:14" hidden="1">
      <c r="A10476" t="s">
        <v>2</v>
      </c>
      <c r="B10476">
        <v>2008</v>
      </c>
      <c r="C10476" t="s">
        <v>6</v>
      </c>
      <c r="D10476" t="s">
        <v>10</v>
      </c>
      <c r="E10476" t="s">
        <v>81</v>
      </c>
      <c r="F10476" t="s">
        <v>81</v>
      </c>
      <c r="G10476">
        <v>45</v>
      </c>
      <c r="H10476" t="s">
        <v>37</v>
      </c>
      <c r="I10476">
        <v>2015</v>
      </c>
      <c r="J10476" t="s">
        <v>91</v>
      </c>
      <c r="K10476" t="s">
        <v>81</v>
      </c>
      <c r="M10476" s="10" t="str">
        <f>Data[[#This Row],[schedule]]&amp;" | "&amp;Data[[#This Row],[section]]</f>
        <v>SCHEDULE 19: REPORT ON DEMAND FORECASTS | 19b: Aircraft Runway Movements</v>
      </c>
      <c r="N10476" s="10" t="str">
        <f t="shared" si="166"/>
        <v>SCHEDULE 19: REPORT ON DEMAND FORECASTS | 19b: Aircraft Runway Movements | Landings during year (total MCTOW in tonnes):Aircraft 30 tonnes MCTOW or more:</v>
      </c>
    </row>
    <row r="10477" spans="1:14" hidden="1">
      <c r="A10477" t="s">
        <v>2</v>
      </c>
      <c r="B10477">
        <v>2008</v>
      </c>
      <c r="C10477" t="s">
        <v>6</v>
      </c>
      <c r="D10477" t="s">
        <v>10</v>
      </c>
      <c r="E10477" t="s">
        <v>81</v>
      </c>
      <c r="F10477" t="s">
        <v>81</v>
      </c>
      <c r="G10477">
        <v>45</v>
      </c>
      <c r="H10477" t="s">
        <v>37</v>
      </c>
      <c r="I10477">
        <v>2016</v>
      </c>
      <c r="J10477" t="s">
        <v>91</v>
      </c>
      <c r="K10477" t="s">
        <v>81</v>
      </c>
      <c r="M10477" s="10" t="str">
        <f>Data[[#This Row],[schedule]]&amp;" | "&amp;Data[[#This Row],[section]]</f>
        <v>SCHEDULE 19: REPORT ON DEMAND FORECASTS | 19b: Aircraft Runway Movements</v>
      </c>
      <c r="N10477" s="10" t="str">
        <f t="shared" si="166"/>
        <v>SCHEDULE 19: REPORT ON DEMAND FORECASTS | 19b: Aircraft Runway Movements | Landings during year (total MCTOW in tonnes):Aircraft 30 tonnes MCTOW or more:</v>
      </c>
    </row>
    <row r="10478" spans="1:14" hidden="1">
      <c r="A10478" t="s">
        <v>2</v>
      </c>
      <c r="B10478">
        <v>2008</v>
      </c>
      <c r="C10478" t="s">
        <v>6</v>
      </c>
      <c r="D10478" t="s">
        <v>10</v>
      </c>
      <c r="E10478" t="s">
        <v>81</v>
      </c>
      <c r="F10478" t="s">
        <v>81</v>
      </c>
      <c r="G10478">
        <v>45</v>
      </c>
      <c r="H10478" t="s">
        <v>37</v>
      </c>
      <c r="I10478">
        <v>2017</v>
      </c>
      <c r="J10478" t="s">
        <v>91</v>
      </c>
      <c r="K10478" t="s">
        <v>81</v>
      </c>
      <c r="M10478" s="10" t="str">
        <f>Data[[#This Row],[schedule]]&amp;" | "&amp;Data[[#This Row],[section]]</f>
        <v>SCHEDULE 19: REPORT ON DEMAND FORECASTS | 19b: Aircraft Runway Movements</v>
      </c>
      <c r="N10478" s="10" t="str">
        <f t="shared" si="166"/>
        <v>SCHEDULE 19: REPORT ON DEMAND FORECASTS | 19b: Aircraft Runway Movements | Landings during year (total MCTOW in tonnes):Aircraft 30 tonnes MCTOW or more:</v>
      </c>
    </row>
    <row r="10479" spans="1:14" hidden="1">
      <c r="A10479" t="s">
        <v>2</v>
      </c>
      <c r="B10479">
        <v>2008</v>
      </c>
      <c r="C10479" t="s">
        <v>6</v>
      </c>
      <c r="D10479" t="s">
        <v>10</v>
      </c>
      <c r="E10479" t="s">
        <v>81</v>
      </c>
      <c r="F10479" t="s">
        <v>81</v>
      </c>
      <c r="G10479">
        <v>45</v>
      </c>
      <c r="H10479" t="s">
        <v>37</v>
      </c>
      <c r="I10479">
        <v>2018</v>
      </c>
      <c r="J10479" t="s">
        <v>91</v>
      </c>
      <c r="K10479" t="s">
        <v>81</v>
      </c>
      <c r="M10479" s="10" t="str">
        <f>Data[[#This Row],[schedule]]&amp;" | "&amp;Data[[#This Row],[section]]</f>
        <v>SCHEDULE 19: REPORT ON DEMAND FORECASTS | 19b: Aircraft Runway Movements</v>
      </c>
      <c r="N10479" s="10" t="str">
        <f t="shared" si="166"/>
        <v>SCHEDULE 19: REPORT ON DEMAND FORECASTS | 19b: Aircraft Runway Movements | Landings during year (total MCTOW in tonnes):Aircraft 30 tonnes MCTOW or more:</v>
      </c>
    </row>
    <row r="10480" spans="1:14" hidden="1">
      <c r="A10480" t="s">
        <v>2</v>
      </c>
      <c r="B10480">
        <v>2008</v>
      </c>
      <c r="C10480" t="s">
        <v>6</v>
      </c>
      <c r="D10480" t="s">
        <v>10</v>
      </c>
      <c r="E10480" t="s">
        <v>81</v>
      </c>
      <c r="F10480" t="s">
        <v>81</v>
      </c>
      <c r="G10480">
        <v>46</v>
      </c>
      <c r="H10480" t="s">
        <v>38</v>
      </c>
      <c r="I10480">
        <v>2009</v>
      </c>
      <c r="J10480" t="s">
        <v>91</v>
      </c>
      <c r="K10480" t="s">
        <v>4245</v>
      </c>
      <c r="L10480">
        <v>204786</v>
      </c>
      <c r="M10480" s="10" t="str">
        <f>Data[[#This Row],[schedule]]&amp;" | "&amp;Data[[#This Row],[section]]</f>
        <v>SCHEDULE 19: REPORT ON DEMAND FORECASTS | 19b: Aircraft Runway Movements</v>
      </c>
      <c r="N10480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1" spans="1:14" hidden="1">
      <c r="A10481" t="s">
        <v>2</v>
      </c>
      <c r="B10481">
        <v>2008</v>
      </c>
      <c r="C10481" t="s">
        <v>6</v>
      </c>
      <c r="D10481" t="s">
        <v>10</v>
      </c>
      <c r="E10481" t="s">
        <v>81</v>
      </c>
      <c r="F10481" t="s">
        <v>81</v>
      </c>
      <c r="G10481">
        <v>46</v>
      </c>
      <c r="H10481" t="s">
        <v>38</v>
      </c>
      <c r="I10481">
        <v>2010</v>
      </c>
      <c r="J10481" t="s">
        <v>91</v>
      </c>
      <c r="K10481" t="s">
        <v>4246</v>
      </c>
      <c r="L10481">
        <v>213798</v>
      </c>
      <c r="M10481" s="10" t="str">
        <f>Data[[#This Row],[schedule]]&amp;" | "&amp;Data[[#This Row],[section]]</f>
        <v>SCHEDULE 19: REPORT ON DEMAND FORECASTS | 19b: Aircraft Runway Movements</v>
      </c>
      <c r="N10481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2" spans="1:14" hidden="1">
      <c r="A10482" t="s">
        <v>2</v>
      </c>
      <c r="B10482">
        <v>2008</v>
      </c>
      <c r="C10482" t="s">
        <v>6</v>
      </c>
      <c r="D10482" t="s">
        <v>10</v>
      </c>
      <c r="E10482" t="s">
        <v>81</v>
      </c>
      <c r="F10482" t="s">
        <v>81</v>
      </c>
      <c r="G10482">
        <v>46</v>
      </c>
      <c r="H10482" t="s">
        <v>38</v>
      </c>
      <c r="I10482">
        <v>2011</v>
      </c>
      <c r="J10482" t="s">
        <v>91</v>
      </c>
      <c r="K10482" t="s">
        <v>4247</v>
      </c>
      <c r="L10482">
        <v>210147</v>
      </c>
      <c r="M10482" s="10" t="str">
        <f>Data[[#This Row],[schedule]]&amp;" | "&amp;Data[[#This Row],[section]]</f>
        <v>SCHEDULE 19: REPORT ON DEMAND FORECASTS | 19b: Aircraft Runway Movements</v>
      </c>
      <c r="N10482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3" spans="1:14" hidden="1">
      <c r="A10483" t="s">
        <v>2</v>
      </c>
      <c r="B10483">
        <v>2008</v>
      </c>
      <c r="C10483" t="s">
        <v>6</v>
      </c>
      <c r="D10483" t="s">
        <v>10</v>
      </c>
      <c r="E10483" t="s">
        <v>81</v>
      </c>
      <c r="F10483" t="s">
        <v>81</v>
      </c>
      <c r="G10483">
        <v>46</v>
      </c>
      <c r="H10483" t="s">
        <v>38</v>
      </c>
      <c r="I10483">
        <v>2012</v>
      </c>
      <c r="J10483" t="s">
        <v>91</v>
      </c>
      <c r="K10483" t="s">
        <v>81</v>
      </c>
      <c r="M10483" s="10" t="str">
        <f>Data[[#This Row],[schedule]]&amp;" | "&amp;Data[[#This Row],[section]]</f>
        <v>SCHEDULE 19: REPORT ON DEMAND FORECASTS | 19b: Aircraft Runway Movements</v>
      </c>
      <c r="N10483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4" spans="1:14" hidden="1">
      <c r="A10484" t="s">
        <v>2</v>
      </c>
      <c r="B10484">
        <v>2008</v>
      </c>
      <c r="C10484" t="s">
        <v>6</v>
      </c>
      <c r="D10484" t="s">
        <v>10</v>
      </c>
      <c r="E10484" t="s">
        <v>81</v>
      </c>
      <c r="F10484" t="s">
        <v>81</v>
      </c>
      <c r="G10484">
        <v>46</v>
      </c>
      <c r="H10484" t="s">
        <v>38</v>
      </c>
      <c r="I10484">
        <v>2013</v>
      </c>
      <c r="J10484" t="s">
        <v>91</v>
      </c>
      <c r="K10484" t="s">
        <v>81</v>
      </c>
      <c r="M10484" s="10" t="str">
        <f>Data[[#This Row],[schedule]]&amp;" | "&amp;Data[[#This Row],[section]]</f>
        <v>SCHEDULE 19: REPORT ON DEMAND FORECASTS | 19b: Aircraft Runway Movements</v>
      </c>
      <c r="N10484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5" spans="1:14" hidden="1">
      <c r="A10485" t="s">
        <v>2</v>
      </c>
      <c r="B10485">
        <v>2008</v>
      </c>
      <c r="C10485" t="s">
        <v>6</v>
      </c>
      <c r="D10485" t="s">
        <v>10</v>
      </c>
      <c r="E10485" t="s">
        <v>81</v>
      </c>
      <c r="F10485" t="s">
        <v>81</v>
      </c>
      <c r="G10485">
        <v>46</v>
      </c>
      <c r="H10485" t="s">
        <v>38</v>
      </c>
      <c r="I10485">
        <v>2014</v>
      </c>
      <c r="J10485" t="s">
        <v>91</v>
      </c>
      <c r="K10485" t="s">
        <v>81</v>
      </c>
      <c r="M10485" s="10" t="str">
        <f>Data[[#This Row],[schedule]]&amp;" | "&amp;Data[[#This Row],[section]]</f>
        <v>SCHEDULE 19: REPORT ON DEMAND FORECASTS | 19b: Aircraft Runway Movements</v>
      </c>
      <c r="N10485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6" spans="1:14" hidden="1">
      <c r="A10486" t="s">
        <v>2</v>
      </c>
      <c r="B10486">
        <v>2008</v>
      </c>
      <c r="C10486" t="s">
        <v>6</v>
      </c>
      <c r="D10486" t="s">
        <v>10</v>
      </c>
      <c r="E10486" t="s">
        <v>81</v>
      </c>
      <c r="F10486" t="s">
        <v>81</v>
      </c>
      <c r="G10486">
        <v>46</v>
      </c>
      <c r="H10486" t="s">
        <v>38</v>
      </c>
      <c r="I10486">
        <v>2015</v>
      </c>
      <c r="J10486" t="s">
        <v>91</v>
      </c>
      <c r="K10486" t="s">
        <v>81</v>
      </c>
      <c r="M10486" s="10" t="str">
        <f>Data[[#This Row],[schedule]]&amp;" | "&amp;Data[[#This Row],[section]]</f>
        <v>SCHEDULE 19: REPORT ON DEMAND FORECASTS | 19b: Aircraft Runway Movements</v>
      </c>
      <c r="N10486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7" spans="1:14" hidden="1">
      <c r="A10487" t="s">
        <v>2</v>
      </c>
      <c r="B10487">
        <v>2008</v>
      </c>
      <c r="C10487" t="s">
        <v>6</v>
      </c>
      <c r="D10487" t="s">
        <v>10</v>
      </c>
      <c r="E10487" t="s">
        <v>81</v>
      </c>
      <c r="F10487" t="s">
        <v>81</v>
      </c>
      <c r="G10487">
        <v>46</v>
      </c>
      <c r="H10487" t="s">
        <v>38</v>
      </c>
      <c r="I10487">
        <v>2016</v>
      </c>
      <c r="J10487" t="s">
        <v>91</v>
      </c>
      <c r="K10487" t="s">
        <v>81</v>
      </c>
      <c r="M10487" s="10" t="str">
        <f>Data[[#This Row],[schedule]]&amp;" | "&amp;Data[[#This Row],[section]]</f>
        <v>SCHEDULE 19: REPORT ON DEMAND FORECASTS | 19b: Aircraft Runway Movements</v>
      </c>
      <c r="N10487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8" spans="1:14" hidden="1">
      <c r="A10488" t="s">
        <v>2</v>
      </c>
      <c r="B10488">
        <v>2008</v>
      </c>
      <c r="C10488" t="s">
        <v>6</v>
      </c>
      <c r="D10488" t="s">
        <v>10</v>
      </c>
      <c r="E10488" t="s">
        <v>81</v>
      </c>
      <c r="F10488" t="s">
        <v>81</v>
      </c>
      <c r="G10488">
        <v>46</v>
      </c>
      <c r="H10488" t="s">
        <v>38</v>
      </c>
      <c r="I10488">
        <v>2017</v>
      </c>
      <c r="J10488" t="s">
        <v>91</v>
      </c>
      <c r="K10488" t="s">
        <v>81</v>
      </c>
      <c r="M10488" s="10" t="str">
        <f>Data[[#This Row],[schedule]]&amp;" | "&amp;Data[[#This Row],[section]]</f>
        <v>SCHEDULE 19: REPORT ON DEMAND FORECASTS | 19b: Aircraft Runway Movements</v>
      </c>
      <c r="N10488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89" spans="1:14" hidden="1">
      <c r="A10489" t="s">
        <v>2</v>
      </c>
      <c r="B10489">
        <v>2008</v>
      </c>
      <c r="C10489" t="s">
        <v>6</v>
      </c>
      <c r="D10489" t="s">
        <v>10</v>
      </c>
      <c r="E10489" t="s">
        <v>81</v>
      </c>
      <c r="F10489" t="s">
        <v>81</v>
      </c>
      <c r="G10489">
        <v>46</v>
      </c>
      <c r="H10489" t="s">
        <v>38</v>
      </c>
      <c r="I10489">
        <v>2018</v>
      </c>
      <c r="J10489" t="s">
        <v>91</v>
      </c>
      <c r="K10489" t="s">
        <v>81</v>
      </c>
      <c r="M10489" s="10" t="str">
        <f>Data[[#This Row],[schedule]]&amp;" | "&amp;Data[[#This Row],[section]]</f>
        <v>SCHEDULE 19: REPORT ON DEMAND FORECASTS | 19b: Aircraft Runway Movements</v>
      </c>
      <c r="N10489" s="10" t="str">
        <f t="shared" si="166"/>
        <v>SCHEDULE 19: REPORT ON DEMAND FORECASTS | 19b: Aircraft Runway Movements | Landings during year (total MCTOW in tonnes):Aircraft 3 tonnes or more but less than 30 tonnes MCTOW:</v>
      </c>
    </row>
    <row r="10490" spans="1:14" hidden="1">
      <c r="A10490" t="s">
        <v>2</v>
      </c>
      <c r="B10490">
        <v>2008</v>
      </c>
      <c r="C10490" t="s">
        <v>6</v>
      </c>
      <c r="D10490" t="s">
        <v>10</v>
      </c>
      <c r="E10490" t="s">
        <v>81</v>
      </c>
      <c r="F10490" t="s">
        <v>81</v>
      </c>
      <c r="G10490">
        <v>47</v>
      </c>
      <c r="H10490" t="s">
        <v>39</v>
      </c>
      <c r="I10490">
        <v>2009</v>
      </c>
      <c r="J10490" t="s">
        <v>91</v>
      </c>
      <c r="K10490" t="s">
        <v>81</v>
      </c>
      <c r="M10490" s="10" t="str">
        <f>Data[[#This Row],[schedule]]&amp;" | "&amp;Data[[#This Row],[section]]</f>
        <v>SCHEDULE 19: REPORT ON DEMAND FORECASTS | 19b: Aircraft Runway Movements</v>
      </c>
      <c r="N10490" s="10" t="str">
        <f t="shared" si="166"/>
        <v>SCHEDULE 19: REPORT ON DEMAND FORECASTS | 19b: Aircraft Runway Movements | Landings during year (total MCTOW in tonnes):Aircraft less than 3 tonnes MCTOW:</v>
      </c>
    </row>
    <row r="10491" spans="1:14" hidden="1">
      <c r="A10491" t="s">
        <v>2</v>
      </c>
      <c r="B10491">
        <v>2008</v>
      </c>
      <c r="C10491" t="s">
        <v>6</v>
      </c>
      <c r="D10491" t="s">
        <v>10</v>
      </c>
      <c r="E10491" t="s">
        <v>81</v>
      </c>
      <c r="F10491" t="s">
        <v>81</v>
      </c>
      <c r="G10491">
        <v>47</v>
      </c>
      <c r="H10491" t="s">
        <v>39</v>
      </c>
      <c r="I10491">
        <v>2010</v>
      </c>
      <c r="J10491" t="s">
        <v>91</v>
      </c>
      <c r="K10491" t="s">
        <v>81</v>
      </c>
      <c r="M10491" s="10" t="str">
        <f>Data[[#This Row],[schedule]]&amp;" | "&amp;Data[[#This Row],[section]]</f>
        <v>SCHEDULE 19: REPORT ON DEMAND FORECASTS | 19b: Aircraft Runway Movements</v>
      </c>
      <c r="N10491" s="10" t="str">
        <f t="shared" si="166"/>
        <v>SCHEDULE 19: REPORT ON DEMAND FORECASTS | 19b: Aircraft Runway Movements | Landings during year (total MCTOW in tonnes):Aircraft less than 3 tonnes MCTOW:</v>
      </c>
    </row>
    <row r="10492" spans="1:14" hidden="1">
      <c r="A10492" t="s">
        <v>2</v>
      </c>
      <c r="B10492">
        <v>2008</v>
      </c>
      <c r="C10492" t="s">
        <v>6</v>
      </c>
      <c r="D10492" t="s">
        <v>10</v>
      </c>
      <c r="E10492" t="s">
        <v>81</v>
      </c>
      <c r="F10492" t="s">
        <v>81</v>
      </c>
      <c r="G10492">
        <v>47</v>
      </c>
      <c r="H10492" t="s">
        <v>39</v>
      </c>
      <c r="I10492">
        <v>2011</v>
      </c>
      <c r="J10492" t="s">
        <v>91</v>
      </c>
      <c r="K10492" t="s">
        <v>81</v>
      </c>
      <c r="M10492" s="10" t="str">
        <f>Data[[#This Row],[schedule]]&amp;" | "&amp;Data[[#This Row],[section]]</f>
        <v>SCHEDULE 19: REPORT ON DEMAND FORECASTS | 19b: Aircraft Runway Movements</v>
      </c>
      <c r="N10492" s="10" t="str">
        <f t="shared" si="166"/>
        <v>SCHEDULE 19: REPORT ON DEMAND FORECASTS | 19b: Aircraft Runway Movements | Landings during year (total MCTOW in tonnes):Aircraft less than 3 tonnes MCTOW:</v>
      </c>
    </row>
    <row r="10493" spans="1:14" hidden="1">
      <c r="A10493" t="s">
        <v>2</v>
      </c>
      <c r="B10493">
        <v>2008</v>
      </c>
      <c r="C10493" t="s">
        <v>6</v>
      </c>
      <c r="D10493" t="s">
        <v>10</v>
      </c>
      <c r="E10493" t="s">
        <v>81</v>
      </c>
      <c r="F10493" t="s">
        <v>81</v>
      </c>
      <c r="G10493">
        <v>47</v>
      </c>
      <c r="H10493" t="s">
        <v>39</v>
      </c>
      <c r="I10493">
        <v>2012</v>
      </c>
      <c r="J10493" t="s">
        <v>91</v>
      </c>
      <c r="K10493" t="s">
        <v>81</v>
      </c>
      <c r="M10493" s="10" t="str">
        <f>Data[[#This Row],[schedule]]&amp;" | "&amp;Data[[#This Row],[section]]</f>
        <v>SCHEDULE 19: REPORT ON DEMAND FORECASTS | 19b: Aircraft Runway Movements</v>
      </c>
      <c r="N10493" s="10" t="str">
        <f t="shared" si="166"/>
        <v>SCHEDULE 19: REPORT ON DEMAND FORECASTS | 19b: Aircraft Runway Movements | Landings during year (total MCTOW in tonnes):Aircraft less than 3 tonnes MCTOW:</v>
      </c>
    </row>
    <row r="10494" spans="1:14" hidden="1">
      <c r="A10494" t="s">
        <v>2</v>
      </c>
      <c r="B10494">
        <v>2008</v>
      </c>
      <c r="C10494" t="s">
        <v>6</v>
      </c>
      <c r="D10494" t="s">
        <v>10</v>
      </c>
      <c r="E10494" t="s">
        <v>81</v>
      </c>
      <c r="F10494" t="s">
        <v>81</v>
      </c>
      <c r="G10494">
        <v>47</v>
      </c>
      <c r="H10494" t="s">
        <v>39</v>
      </c>
      <c r="I10494">
        <v>2013</v>
      </c>
      <c r="J10494" t="s">
        <v>91</v>
      </c>
      <c r="K10494" t="s">
        <v>81</v>
      </c>
      <c r="M10494" s="10" t="str">
        <f>Data[[#This Row],[schedule]]&amp;" | "&amp;Data[[#This Row],[section]]</f>
        <v>SCHEDULE 19: REPORT ON DEMAND FORECASTS | 19b: Aircraft Runway Movements</v>
      </c>
      <c r="N10494" s="10" t="str">
        <f t="shared" si="166"/>
        <v>SCHEDULE 19: REPORT ON DEMAND FORECASTS | 19b: Aircraft Runway Movements | Landings during year (total MCTOW in tonnes):Aircraft less than 3 tonnes MCTOW:</v>
      </c>
    </row>
    <row r="10495" spans="1:14" hidden="1">
      <c r="A10495" t="s">
        <v>2</v>
      </c>
      <c r="B10495">
        <v>2008</v>
      </c>
      <c r="C10495" t="s">
        <v>6</v>
      </c>
      <c r="D10495" t="s">
        <v>10</v>
      </c>
      <c r="E10495" t="s">
        <v>81</v>
      </c>
      <c r="F10495" t="s">
        <v>81</v>
      </c>
      <c r="G10495">
        <v>47</v>
      </c>
      <c r="H10495" t="s">
        <v>39</v>
      </c>
      <c r="I10495">
        <v>2014</v>
      </c>
      <c r="J10495" t="s">
        <v>91</v>
      </c>
      <c r="K10495" t="s">
        <v>81</v>
      </c>
      <c r="M10495" s="10" t="str">
        <f>Data[[#This Row],[schedule]]&amp;" | "&amp;Data[[#This Row],[section]]</f>
        <v>SCHEDULE 19: REPORT ON DEMAND FORECASTS | 19b: Aircraft Runway Movements</v>
      </c>
      <c r="N10495" s="10" t="str">
        <f t="shared" si="166"/>
        <v>SCHEDULE 19: REPORT ON DEMAND FORECASTS | 19b: Aircraft Runway Movements | Landings during year (total MCTOW in tonnes):Aircraft less than 3 tonnes MCTOW:</v>
      </c>
    </row>
    <row r="10496" spans="1:14" hidden="1">
      <c r="A10496" t="s">
        <v>2</v>
      </c>
      <c r="B10496">
        <v>2008</v>
      </c>
      <c r="C10496" t="s">
        <v>6</v>
      </c>
      <c r="D10496" t="s">
        <v>10</v>
      </c>
      <c r="E10496" t="s">
        <v>81</v>
      </c>
      <c r="F10496" t="s">
        <v>81</v>
      </c>
      <c r="G10496">
        <v>47</v>
      </c>
      <c r="H10496" t="s">
        <v>39</v>
      </c>
      <c r="I10496">
        <v>2015</v>
      </c>
      <c r="J10496" t="s">
        <v>91</v>
      </c>
      <c r="K10496" t="s">
        <v>81</v>
      </c>
      <c r="M10496" s="10" t="str">
        <f>Data[[#This Row],[schedule]]&amp;" | "&amp;Data[[#This Row],[section]]</f>
        <v>SCHEDULE 19: REPORT ON DEMAND FORECASTS | 19b: Aircraft Runway Movements</v>
      </c>
      <c r="N10496" s="10" t="str">
        <f t="shared" si="166"/>
        <v>SCHEDULE 19: REPORT ON DEMAND FORECASTS | 19b: Aircraft Runway Movements | Landings during year (total MCTOW in tonnes):Aircraft less than 3 tonnes MCTOW:</v>
      </c>
    </row>
    <row r="10497" spans="1:14" hidden="1">
      <c r="A10497" t="s">
        <v>2</v>
      </c>
      <c r="B10497">
        <v>2008</v>
      </c>
      <c r="C10497" t="s">
        <v>6</v>
      </c>
      <c r="D10497" t="s">
        <v>10</v>
      </c>
      <c r="E10497" t="s">
        <v>81</v>
      </c>
      <c r="F10497" t="s">
        <v>81</v>
      </c>
      <c r="G10497">
        <v>47</v>
      </c>
      <c r="H10497" t="s">
        <v>39</v>
      </c>
      <c r="I10497">
        <v>2016</v>
      </c>
      <c r="J10497" t="s">
        <v>91</v>
      </c>
      <c r="K10497" t="s">
        <v>81</v>
      </c>
      <c r="M10497" s="10" t="str">
        <f>Data[[#This Row],[schedule]]&amp;" | "&amp;Data[[#This Row],[section]]</f>
        <v>SCHEDULE 19: REPORT ON DEMAND FORECASTS | 19b: Aircraft Runway Movements</v>
      </c>
      <c r="N10497" s="10" t="str">
        <f t="shared" si="166"/>
        <v>SCHEDULE 19: REPORT ON DEMAND FORECASTS | 19b: Aircraft Runway Movements | Landings during year (total MCTOW in tonnes):Aircraft less than 3 tonnes MCTOW:</v>
      </c>
    </row>
    <row r="10498" spans="1:14" hidden="1">
      <c r="A10498" t="s">
        <v>2</v>
      </c>
      <c r="B10498">
        <v>2008</v>
      </c>
      <c r="C10498" t="s">
        <v>6</v>
      </c>
      <c r="D10498" t="s">
        <v>10</v>
      </c>
      <c r="E10498" t="s">
        <v>81</v>
      </c>
      <c r="F10498" t="s">
        <v>81</v>
      </c>
      <c r="G10498">
        <v>47</v>
      </c>
      <c r="H10498" t="s">
        <v>39</v>
      </c>
      <c r="I10498">
        <v>2017</v>
      </c>
      <c r="J10498" t="s">
        <v>91</v>
      </c>
      <c r="K10498" t="s">
        <v>81</v>
      </c>
      <c r="M10498" s="10" t="str">
        <f>Data[[#This Row],[schedule]]&amp;" | "&amp;Data[[#This Row],[section]]</f>
        <v>SCHEDULE 19: REPORT ON DEMAND FORECASTS | 19b: Aircraft Runway Movements</v>
      </c>
      <c r="N10498" s="10" t="str">
        <f t="shared" si="166"/>
        <v>SCHEDULE 19: REPORT ON DEMAND FORECASTS | 19b: Aircraft Runway Movements | Landings during year (total MCTOW in tonnes):Aircraft less than 3 tonnes MCTOW:</v>
      </c>
    </row>
    <row r="10499" spans="1:14" hidden="1">
      <c r="A10499" t="s">
        <v>2</v>
      </c>
      <c r="B10499">
        <v>2008</v>
      </c>
      <c r="C10499" t="s">
        <v>6</v>
      </c>
      <c r="D10499" t="s">
        <v>10</v>
      </c>
      <c r="E10499" t="s">
        <v>81</v>
      </c>
      <c r="F10499" t="s">
        <v>81</v>
      </c>
      <c r="G10499">
        <v>47</v>
      </c>
      <c r="H10499" t="s">
        <v>39</v>
      </c>
      <c r="I10499">
        <v>2018</v>
      </c>
      <c r="J10499" t="s">
        <v>91</v>
      </c>
      <c r="K10499" t="s">
        <v>81</v>
      </c>
      <c r="M10499" s="10" t="str">
        <f>Data[[#This Row],[schedule]]&amp;" | "&amp;Data[[#This Row],[section]]</f>
        <v>SCHEDULE 19: REPORT ON DEMAND FORECASTS | 19b: Aircraft Runway Movements</v>
      </c>
      <c r="N10499" s="10" t="str">
        <f t="shared" si="166"/>
        <v>SCHEDULE 19: REPORT ON DEMAND FORECASTS | 19b: Aircraft Runway Movements | Landings during year (total MCTOW in tonnes):Aircraft less than 3 tonnes MCTOW:</v>
      </c>
    </row>
    <row r="10500" spans="1:14" hidden="1">
      <c r="A10500" t="s">
        <v>2</v>
      </c>
      <c r="B10500">
        <v>2008</v>
      </c>
      <c r="C10500" t="s">
        <v>6</v>
      </c>
      <c r="D10500" t="s">
        <v>10</v>
      </c>
      <c r="E10500" t="s">
        <v>81</v>
      </c>
      <c r="F10500" t="s">
        <v>81</v>
      </c>
      <c r="G10500">
        <v>48</v>
      </c>
      <c r="H10500" t="s">
        <v>40</v>
      </c>
      <c r="I10500">
        <v>2009</v>
      </c>
      <c r="J10500" t="s">
        <v>91</v>
      </c>
      <c r="K10500" t="s">
        <v>4248</v>
      </c>
      <c r="L10500">
        <v>1912793</v>
      </c>
      <c r="M10500" s="10" t="str">
        <f>Data[[#This Row],[schedule]]&amp;" | "&amp;Data[[#This Row],[section]]</f>
        <v>SCHEDULE 19: REPORT ON DEMAND FORECASTS | 19b: Aircraft Runway Movements</v>
      </c>
      <c r="N10500" s="10" t="str">
        <f t="shared" si="166"/>
        <v>SCHEDULE 19: REPORT ON DEMAND FORECASTS | 19b: Aircraft Runway Movements | Landings during year (total MCTOW in tonnes):Total:</v>
      </c>
    </row>
    <row r="10501" spans="1:14" hidden="1">
      <c r="A10501" t="s">
        <v>2</v>
      </c>
      <c r="B10501">
        <v>2008</v>
      </c>
      <c r="C10501" t="s">
        <v>6</v>
      </c>
      <c r="D10501" t="s">
        <v>10</v>
      </c>
      <c r="E10501" t="s">
        <v>81</v>
      </c>
      <c r="F10501" t="s">
        <v>81</v>
      </c>
      <c r="G10501">
        <v>48</v>
      </c>
      <c r="H10501" t="s">
        <v>40</v>
      </c>
      <c r="I10501">
        <v>2010</v>
      </c>
      <c r="J10501" t="s">
        <v>91</v>
      </c>
      <c r="K10501" t="s">
        <v>4249</v>
      </c>
      <c r="L10501">
        <v>1883641</v>
      </c>
      <c r="M10501" s="10" t="str">
        <f>Data[[#This Row],[schedule]]&amp;" | "&amp;Data[[#This Row],[section]]</f>
        <v>SCHEDULE 19: REPORT ON DEMAND FORECASTS | 19b: Aircraft Runway Movements</v>
      </c>
      <c r="N10501" s="10" t="str">
        <f t="shared" si="166"/>
        <v>SCHEDULE 19: REPORT ON DEMAND FORECASTS | 19b: Aircraft Runway Movements | Landings during year (total MCTOW in tonnes):Total:</v>
      </c>
    </row>
    <row r="10502" spans="1:14" hidden="1">
      <c r="A10502" t="s">
        <v>2</v>
      </c>
      <c r="B10502">
        <v>2008</v>
      </c>
      <c r="C10502" t="s">
        <v>6</v>
      </c>
      <c r="D10502" t="s">
        <v>10</v>
      </c>
      <c r="E10502" t="s">
        <v>81</v>
      </c>
      <c r="F10502" t="s">
        <v>81</v>
      </c>
      <c r="G10502">
        <v>48</v>
      </c>
      <c r="H10502" t="s">
        <v>40</v>
      </c>
      <c r="I10502">
        <v>2011</v>
      </c>
      <c r="J10502" t="s">
        <v>91</v>
      </c>
      <c r="K10502" t="s">
        <v>4250</v>
      </c>
      <c r="L10502">
        <v>1946837</v>
      </c>
      <c r="M10502" s="10" t="str">
        <f>Data[[#This Row],[schedule]]&amp;" | "&amp;Data[[#This Row],[section]]</f>
        <v>SCHEDULE 19: REPORT ON DEMAND FORECASTS | 19b: Aircraft Runway Movements</v>
      </c>
      <c r="N10502" s="10" t="str">
        <f t="shared" si="166"/>
        <v>SCHEDULE 19: REPORT ON DEMAND FORECASTS | 19b: Aircraft Runway Movements | Landings during year (total MCTOW in tonnes):Total:</v>
      </c>
    </row>
    <row r="10503" spans="1:14" hidden="1">
      <c r="A10503" t="s">
        <v>2</v>
      </c>
      <c r="B10503">
        <v>2008</v>
      </c>
      <c r="C10503" t="s">
        <v>6</v>
      </c>
      <c r="D10503" t="s">
        <v>10</v>
      </c>
      <c r="E10503" t="s">
        <v>81</v>
      </c>
      <c r="F10503" t="s">
        <v>81</v>
      </c>
      <c r="G10503">
        <v>48</v>
      </c>
      <c r="H10503" t="s">
        <v>40</v>
      </c>
      <c r="I10503">
        <v>2012</v>
      </c>
      <c r="J10503" t="s">
        <v>91</v>
      </c>
      <c r="K10503" t="s">
        <v>458</v>
      </c>
      <c r="L10503">
        <v>0</v>
      </c>
      <c r="M10503" s="10" t="str">
        <f>Data[[#This Row],[schedule]]&amp;" | "&amp;Data[[#This Row],[section]]</f>
        <v>SCHEDULE 19: REPORT ON DEMAND FORECASTS | 19b: Aircraft Runway Movements</v>
      </c>
      <c r="N10503" s="10" t="str">
        <f t="shared" si="166"/>
        <v>SCHEDULE 19: REPORT ON DEMAND FORECASTS | 19b: Aircraft Runway Movements | Landings during year (total MCTOW in tonnes):Total:</v>
      </c>
    </row>
    <row r="10504" spans="1:14" hidden="1">
      <c r="A10504" t="s">
        <v>2</v>
      </c>
      <c r="B10504">
        <v>2008</v>
      </c>
      <c r="C10504" t="s">
        <v>6</v>
      </c>
      <c r="D10504" t="s">
        <v>10</v>
      </c>
      <c r="E10504" t="s">
        <v>81</v>
      </c>
      <c r="F10504" t="s">
        <v>81</v>
      </c>
      <c r="G10504">
        <v>48</v>
      </c>
      <c r="H10504" t="s">
        <v>40</v>
      </c>
      <c r="I10504">
        <v>2013</v>
      </c>
      <c r="J10504" t="s">
        <v>91</v>
      </c>
      <c r="K10504" t="s">
        <v>458</v>
      </c>
      <c r="L10504">
        <v>0</v>
      </c>
      <c r="M10504" s="10" t="str">
        <f>Data[[#This Row],[schedule]]&amp;" | "&amp;Data[[#This Row],[section]]</f>
        <v>SCHEDULE 19: REPORT ON DEMAND FORECASTS | 19b: Aircraft Runway Movements</v>
      </c>
      <c r="N10504" s="10" t="str">
        <f t="shared" si="166"/>
        <v>SCHEDULE 19: REPORT ON DEMAND FORECASTS | 19b: Aircraft Runway Movements | Landings during year (total MCTOW in tonnes):Total:</v>
      </c>
    </row>
    <row r="10505" spans="1:14" hidden="1">
      <c r="A10505" t="s">
        <v>2</v>
      </c>
      <c r="B10505">
        <v>2008</v>
      </c>
      <c r="C10505" t="s">
        <v>6</v>
      </c>
      <c r="D10505" t="s">
        <v>10</v>
      </c>
      <c r="E10505" t="s">
        <v>81</v>
      </c>
      <c r="F10505" t="s">
        <v>81</v>
      </c>
      <c r="G10505">
        <v>48</v>
      </c>
      <c r="H10505" t="s">
        <v>40</v>
      </c>
      <c r="I10505">
        <v>2014</v>
      </c>
      <c r="J10505" t="s">
        <v>91</v>
      </c>
      <c r="K10505" t="s">
        <v>458</v>
      </c>
      <c r="L10505">
        <v>0</v>
      </c>
      <c r="M10505" s="10" t="str">
        <f>Data[[#This Row],[schedule]]&amp;" | "&amp;Data[[#This Row],[section]]</f>
        <v>SCHEDULE 19: REPORT ON DEMAND FORECASTS | 19b: Aircraft Runway Movements</v>
      </c>
      <c r="N10505" s="10" t="str">
        <f t="shared" si="166"/>
        <v>SCHEDULE 19: REPORT ON DEMAND FORECASTS | 19b: Aircraft Runway Movements | Landings during year (total MCTOW in tonnes):Total:</v>
      </c>
    </row>
    <row r="10506" spans="1:14" hidden="1">
      <c r="A10506" t="s">
        <v>2</v>
      </c>
      <c r="B10506">
        <v>2008</v>
      </c>
      <c r="C10506" t="s">
        <v>6</v>
      </c>
      <c r="D10506" t="s">
        <v>10</v>
      </c>
      <c r="E10506" t="s">
        <v>81</v>
      </c>
      <c r="F10506" t="s">
        <v>81</v>
      </c>
      <c r="G10506">
        <v>48</v>
      </c>
      <c r="H10506" t="s">
        <v>40</v>
      </c>
      <c r="I10506">
        <v>2015</v>
      </c>
      <c r="J10506" t="s">
        <v>91</v>
      </c>
      <c r="K10506" t="s">
        <v>458</v>
      </c>
      <c r="L10506">
        <v>0</v>
      </c>
      <c r="M10506" s="10" t="str">
        <f>Data[[#This Row],[schedule]]&amp;" | "&amp;Data[[#This Row],[section]]</f>
        <v>SCHEDULE 19: REPORT ON DEMAND FORECASTS | 19b: Aircraft Runway Movements</v>
      </c>
      <c r="N10506" s="10" t="str">
        <f t="shared" si="166"/>
        <v>SCHEDULE 19: REPORT ON DEMAND FORECASTS | 19b: Aircraft Runway Movements | Landings during year (total MCTOW in tonnes):Total:</v>
      </c>
    </row>
    <row r="10507" spans="1:14" hidden="1">
      <c r="A10507" t="s">
        <v>2</v>
      </c>
      <c r="B10507">
        <v>2008</v>
      </c>
      <c r="C10507" t="s">
        <v>6</v>
      </c>
      <c r="D10507" t="s">
        <v>10</v>
      </c>
      <c r="E10507" t="s">
        <v>81</v>
      </c>
      <c r="F10507" t="s">
        <v>81</v>
      </c>
      <c r="G10507">
        <v>48</v>
      </c>
      <c r="H10507" t="s">
        <v>40</v>
      </c>
      <c r="I10507">
        <v>2016</v>
      </c>
      <c r="J10507" t="s">
        <v>91</v>
      </c>
      <c r="K10507" t="s">
        <v>458</v>
      </c>
      <c r="L10507">
        <v>0</v>
      </c>
      <c r="M10507" s="10" t="str">
        <f>Data[[#This Row],[schedule]]&amp;" | "&amp;Data[[#This Row],[section]]</f>
        <v>SCHEDULE 19: REPORT ON DEMAND FORECASTS | 19b: Aircraft Runway Movements</v>
      </c>
      <c r="N10507" s="10" t="str">
        <f t="shared" si="166"/>
        <v>SCHEDULE 19: REPORT ON DEMAND FORECASTS | 19b: Aircraft Runway Movements | Landings during year (total MCTOW in tonnes):Total:</v>
      </c>
    </row>
    <row r="10508" spans="1:14" hidden="1">
      <c r="A10508" t="s">
        <v>2</v>
      </c>
      <c r="B10508">
        <v>2008</v>
      </c>
      <c r="C10508" t="s">
        <v>6</v>
      </c>
      <c r="D10508" t="s">
        <v>10</v>
      </c>
      <c r="E10508" t="s">
        <v>81</v>
      </c>
      <c r="F10508" t="s">
        <v>81</v>
      </c>
      <c r="G10508">
        <v>48</v>
      </c>
      <c r="H10508" t="s">
        <v>40</v>
      </c>
      <c r="I10508">
        <v>2017</v>
      </c>
      <c r="J10508" t="s">
        <v>91</v>
      </c>
      <c r="K10508" t="s">
        <v>458</v>
      </c>
      <c r="L10508">
        <v>0</v>
      </c>
      <c r="M10508" s="10" t="str">
        <f>Data[[#This Row],[schedule]]&amp;" | "&amp;Data[[#This Row],[section]]</f>
        <v>SCHEDULE 19: REPORT ON DEMAND FORECASTS | 19b: Aircraft Runway Movements</v>
      </c>
      <c r="N10508" s="10" t="str">
        <f t="shared" si="166"/>
        <v>SCHEDULE 19: REPORT ON DEMAND FORECASTS | 19b: Aircraft Runway Movements | Landings during year (total MCTOW in tonnes):Total:</v>
      </c>
    </row>
    <row r="10509" spans="1:14" hidden="1">
      <c r="A10509" t="s">
        <v>2</v>
      </c>
      <c r="B10509">
        <v>2008</v>
      </c>
      <c r="C10509" t="s">
        <v>6</v>
      </c>
      <c r="D10509" t="s">
        <v>10</v>
      </c>
      <c r="E10509" t="s">
        <v>81</v>
      </c>
      <c r="F10509" t="s">
        <v>81</v>
      </c>
      <c r="G10509">
        <v>48</v>
      </c>
      <c r="H10509" t="s">
        <v>40</v>
      </c>
      <c r="I10509">
        <v>2018</v>
      </c>
      <c r="J10509" t="s">
        <v>91</v>
      </c>
      <c r="K10509" t="s">
        <v>458</v>
      </c>
      <c r="L10509">
        <v>0</v>
      </c>
      <c r="M10509" s="10" t="str">
        <f>Data[[#This Row],[schedule]]&amp;" | "&amp;Data[[#This Row],[section]]</f>
        <v>SCHEDULE 19: REPORT ON DEMAND FORECASTS | 19b: Aircraft Runway Movements</v>
      </c>
      <c r="N10509" s="10" t="str">
        <f t="shared" si="166"/>
        <v>SCHEDULE 19: REPORT ON DEMAND FORECASTS | 19b: Aircraft Runway Movements | Landings during year (total MCTOW in tonnes):Total:</v>
      </c>
    </row>
    <row r="10510" spans="1:14" hidden="1">
      <c r="A10510" t="s">
        <v>2</v>
      </c>
      <c r="B10510">
        <v>2008</v>
      </c>
      <c r="C10510" t="s">
        <v>6</v>
      </c>
      <c r="D10510" t="s">
        <v>10</v>
      </c>
      <c r="E10510" t="s">
        <v>81</v>
      </c>
      <c r="F10510" t="s">
        <v>81</v>
      </c>
      <c r="G10510">
        <v>50</v>
      </c>
      <c r="H10510" t="s">
        <v>41</v>
      </c>
      <c r="I10510">
        <v>2009</v>
      </c>
      <c r="J10510" t="s">
        <v>91</v>
      </c>
      <c r="K10510" t="s">
        <v>703</v>
      </c>
      <c r="L10510">
        <v>5750</v>
      </c>
      <c r="M10510" s="10" t="str">
        <f>Data[[#This Row],[schedule]]&amp;" | "&amp;Data[[#This Row],[section]]</f>
        <v>SCHEDULE 19: REPORT ON DEMAND FORECASTS | 19b: Aircraft Runway Movements</v>
      </c>
      <c r="N10510" s="10" t="str">
        <f t="shared" si="166"/>
        <v>SCHEDULE 19: REPORT ON DEMAND FORECASTS | 19b: Aircraft Runway Movements | Landings during year (total number of
aircraft):Air passenger services—international:</v>
      </c>
    </row>
    <row r="10511" spans="1:14" hidden="1">
      <c r="A10511" t="s">
        <v>2</v>
      </c>
      <c r="B10511">
        <v>2008</v>
      </c>
      <c r="C10511" t="s">
        <v>6</v>
      </c>
      <c r="D10511" t="s">
        <v>10</v>
      </c>
      <c r="E10511" t="s">
        <v>81</v>
      </c>
      <c r="F10511" t="s">
        <v>81</v>
      </c>
      <c r="G10511">
        <v>50</v>
      </c>
      <c r="H10511" t="s">
        <v>41</v>
      </c>
      <c r="I10511">
        <v>2010</v>
      </c>
      <c r="J10511" t="s">
        <v>91</v>
      </c>
      <c r="K10511" t="s">
        <v>4251</v>
      </c>
      <c r="L10511">
        <v>5589</v>
      </c>
      <c r="M10511" s="10" t="str">
        <f>Data[[#This Row],[schedule]]&amp;" | "&amp;Data[[#This Row],[section]]</f>
        <v>SCHEDULE 19: REPORT ON DEMAND FORECASTS | 19b: Aircraft Runway Movements</v>
      </c>
      <c r="N10511" s="10" t="str">
        <f t="shared" si="166"/>
        <v>SCHEDULE 19: REPORT ON DEMAND FORECASTS | 19b: Aircraft Runway Movements | Landings during year (total number of
aircraft):Air passenger services—international:</v>
      </c>
    </row>
    <row r="10512" spans="1:14" hidden="1">
      <c r="A10512" t="s">
        <v>2</v>
      </c>
      <c r="B10512">
        <v>2008</v>
      </c>
      <c r="C10512" t="s">
        <v>6</v>
      </c>
      <c r="D10512" t="s">
        <v>10</v>
      </c>
      <c r="E10512" t="s">
        <v>81</v>
      </c>
      <c r="F10512" t="s">
        <v>81</v>
      </c>
      <c r="G10512">
        <v>50</v>
      </c>
      <c r="H10512" t="s">
        <v>41</v>
      </c>
      <c r="I10512">
        <v>2011</v>
      </c>
      <c r="J10512" t="s">
        <v>91</v>
      </c>
      <c r="K10512" t="s">
        <v>4252</v>
      </c>
      <c r="L10512">
        <v>5893</v>
      </c>
      <c r="M10512" s="10" t="str">
        <f>Data[[#This Row],[schedule]]&amp;" | "&amp;Data[[#This Row],[section]]</f>
        <v>SCHEDULE 19: REPORT ON DEMAND FORECASTS | 19b: Aircraft Runway Movements</v>
      </c>
      <c r="N10512" s="10" t="str">
        <f t="shared" si="166"/>
        <v>SCHEDULE 19: REPORT ON DEMAND FORECASTS | 19b: Aircraft Runway Movements | Landings during year (total number of
aircraft):Air passenger services—international:</v>
      </c>
    </row>
    <row r="10513" spans="1:14" hidden="1">
      <c r="A10513" t="s">
        <v>2</v>
      </c>
      <c r="B10513">
        <v>2008</v>
      </c>
      <c r="C10513" t="s">
        <v>6</v>
      </c>
      <c r="D10513" t="s">
        <v>10</v>
      </c>
      <c r="E10513" t="s">
        <v>81</v>
      </c>
      <c r="F10513" t="s">
        <v>81</v>
      </c>
      <c r="G10513">
        <v>50</v>
      </c>
      <c r="H10513" t="s">
        <v>41</v>
      </c>
      <c r="I10513">
        <v>2012</v>
      </c>
      <c r="J10513" t="s">
        <v>91</v>
      </c>
      <c r="K10513" t="s">
        <v>81</v>
      </c>
      <c r="M10513" s="10" t="str">
        <f>Data[[#This Row],[schedule]]&amp;" | "&amp;Data[[#This Row],[section]]</f>
        <v>SCHEDULE 19: REPORT ON DEMAND FORECASTS | 19b: Aircraft Runway Movements</v>
      </c>
      <c r="N10513" s="10" t="str">
        <f t="shared" si="166"/>
        <v>SCHEDULE 19: REPORT ON DEMAND FORECASTS | 19b: Aircraft Runway Movements | Landings during year (total number of
aircraft):Air passenger services—international:</v>
      </c>
    </row>
    <row r="10514" spans="1:14" hidden="1">
      <c r="A10514" t="s">
        <v>2</v>
      </c>
      <c r="B10514">
        <v>2008</v>
      </c>
      <c r="C10514" t="s">
        <v>6</v>
      </c>
      <c r="D10514" t="s">
        <v>10</v>
      </c>
      <c r="E10514" t="s">
        <v>81</v>
      </c>
      <c r="F10514" t="s">
        <v>81</v>
      </c>
      <c r="G10514">
        <v>50</v>
      </c>
      <c r="H10514" t="s">
        <v>41</v>
      </c>
      <c r="I10514">
        <v>2013</v>
      </c>
      <c r="J10514" t="s">
        <v>91</v>
      </c>
      <c r="K10514" t="s">
        <v>81</v>
      </c>
      <c r="M10514" s="10" t="str">
        <f>Data[[#This Row],[schedule]]&amp;" | "&amp;Data[[#This Row],[section]]</f>
        <v>SCHEDULE 19: REPORT ON DEMAND FORECASTS | 19b: Aircraft Runway Movements</v>
      </c>
      <c r="N10514" s="10" t="str">
        <f t="shared" si="166"/>
        <v>SCHEDULE 19: REPORT ON DEMAND FORECASTS | 19b: Aircraft Runway Movements | Landings during year (total number of
aircraft):Air passenger services—international:</v>
      </c>
    </row>
    <row r="10515" spans="1:14" hidden="1">
      <c r="A10515" t="s">
        <v>2</v>
      </c>
      <c r="B10515">
        <v>2008</v>
      </c>
      <c r="C10515" t="s">
        <v>6</v>
      </c>
      <c r="D10515" t="s">
        <v>10</v>
      </c>
      <c r="E10515" t="s">
        <v>81</v>
      </c>
      <c r="F10515" t="s">
        <v>81</v>
      </c>
      <c r="G10515">
        <v>50</v>
      </c>
      <c r="H10515" t="s">
        <v>41</v>
      </c>
      <c r="I10515">
        <v>2014</v>
      </c>
      <c r="J10515" t="s">
        <v>91</v>
      </c>
      <c r="K10515" t="s">
        <v>81</v>
      </c>
      <c r="M10515" s="10" t="str">
        <f>Data[[#This Row],[schedule]]&amp;" | "&amp;Data[[#This Row],[section]]</f>
        <v>SCHEDULE 19: REPORT ON DEMAND FORECASTS | 19b: Aircraft Runway Movements</v>
      </c>
      <c r="N10515" s="10" t="str">
        <f t="shared" si="166"/>
        <v>SCHEDULE 19: REPORT ON DEMAND FORECASTS | 19b: Aircraft Runway Movements | Landings during year (total number of
aircraft):Air passenger services—international:</v>
      </c>
    </row>
    <row r="10516" spans="1:14" hidden="1">
      <c r="A10516" t="s">
        <v>2</v>
      </c>
      <c r="B10516">
        <v>2008</v>
      </c>
      <c r="C10516" t="s">
        <v>6</v>
      </c>
      <c r="D10516" t="s">
        <v>10</v>
      </c>
      <c r="E10516" t="s">
        <v>81</v>
      </c>
      <c r="F10516" t="s">
        <v>81</v>
      </c>
      <c r="G10516">
        <v>50</v>
      </c>
      <c r="H10516" t="s">
        <v>41</v>
      </c>
      <c r="I10516">
        <v>2015</v>
      </c>
      <c r="J10516" t="s">
        <v>91</v>
      </c>
      <c r="K10516" t="s">
        <v>81</v>
      </c>
      <c r="M10516" s="10" t="str">
        <f>Data[[#This Row],[schedule]]&amp;" | "&amp;Data[[#This Row],[section]]</f>
        <v>SCHEDULE 19: REPORT ON DEMAND FORECASTS | 19b: Aircraft Runway Movements</v>
      </c>
      <c r="N10516" s="10" t="str">
        <f t="shared" si="166"/>
        <v>SCHEDULE 19: REPORT ON DEMAND FORECASTS | 19b: Aircraft Runway Movements | Landings during year (total number of
aircraft):Air passenger services—international:</v>
      </c>
    </row>
    <row r="10517" spans="1:14" hidden="1">
      <c r="A10517" t="s">
        <v>2</v>
      </c>
      <c r="B10517">
        <v>2008</v>
      </c>
      <c r="C10517" t="s">
        <v>6</v>
      </c>
      <c r="D10517" t="s">
        <v>10</v>
      </c>
      <c r="E10517" t="s">
        <v>81</v>
      </c>
      <c r="F10517" t="s">
        <v>81</v>
      </c>
      <c r="G10517">
        <v>50</v>
      </c>
      <c r="H10517" t="s">
        <v>41</v>
      </c>
      <c r="I10517">
        <v>2016</v>
      </c>
      <c r="J10517" t="s">
        <v>91</v>
      </c>
      <c r="K10517" t="s">
        <v>81</v>
      </c>
      <c r="M10517" s="10" t="str">
        <f>Data[[#This Row],[schedule]]&amp;" | "&amp;Data[[#This Row],[section]]</f>
        <v>SCHEDULE 19: REPORT ON DEMAND FORECASTS | 19b: Aircraft Runway Movements</v>
      </c>
      <c r="N10517" s="10" t="str">
        <f t="shared" ref="N10517:N10580" si="167">SUBSTITUTE(SUBSTITUTE(SUBSTITUTE(C10517&amp;" | "&amp;D10517&amp;" | "&amp;E10517&amp;" | "&amp;F10517&amp;" | "&amp;H10517," |  |  | "," | ")," |  |  | "," | ")," |  | "," | ")</f>
        <v>SCHEDULE 19: REPORT ON DEMAND FORECASTS | 19b: Aircraft Runway Movements | Landings during year (total number of
aircraft):Air passenger services—international:</v>
      </c>
    </row>
    <row r="10518" spans="1:14" hidden="1">
      <c r="A10518" t="s">
        <v>2</v>
      </c>
      <c r="B10518">
        <v>2008</v>
      </c>
      <c r="C10518" t="s">
        <v>6</v>
      </c>
      <c r="D10518" t="s">
        <v>10</v>
      </c>
      <c r="E10518" t="s">
        <v>81</v>
      </c>
      <c r="F10518" t="s">
        <v>81</v>
      </c>
      <c r="G10518">
        <v>50</v>
      </c>
      <c r="H10518" t="s">
        <v>41</v>
      </c>
      <c r="I10518">
        <v>2017</v>
      </c>
      <c r="J10518" t="s">
        <v>91</v>
      </c>
      <c r="K10518" t="s">
        <v>81</v>
      </c>
      <c r="M10518" s="10" t="str">
        <f>Data[[#This Row],[schedule]]&amp;" | "&amp;Data[[#This Row],[section]]</f>
        <v>SCHEDULE 19: REPORT ON DEMAND FORECASTS | 19b: Aircraft Runway Movements</v>
      </c>
      <c r="N10518" s="10" t="str">
        <f t="shared" si="167"/>
        <v>SCHEDULE 19: REPORT ON DEMAND FORECASTS | 19b: Aircraft Runway Movements | Landings during year (total number of
aircraft):Air passenger services—international:</v>
      </c>
    </row>
    <row r="10519" spans="1:14" hidden="1">
      <c r="A10519" t="s">
        <v>2</v>
      </c>
      <c r="B10519">
        <v>2008</v>
      </c>
      <c r="C10519" t="s">
        <v>6</v>
      </c>
      <c r="D10519" t="s">
        <v>10</v>
      </c>
      <c r="E10519" t="s">
        <v>81</v>
      </c>
      <c r="F10519" t="s">
        <v>81</v>
      </c>
      <c r="G10519">
        <v>50</v>
      </c>
      <c r="H10519" t="s">
        <v>41</v>
      </c>
      <c r="I10519">
        <v>2018</v>
      </c>
      <c r="J10519" t="s">
        <v>91</v>
      </c>
      <c r="K10519" t="s">
        <v>81</v>
      </c>
      <c r="M10519" s="10" t="str">
        <f>Data[[#This Row],[schedule]]&amp;" | "&amp;Data[[#This Row],[section]]</f>
        <v>SCHEDULE 19: REPORT ON DEMAND FORECASTS | 19b: Aircraft Runway Movements</v>
      </c>
      <c r="N10519" s="10" t="str">
        <f t="shared" si="167"/>
        <v>SCHEDULE 19: REPORT ON DEMAND FORECASTS | 19b: Aircraft Runway Movements | Landings during year (total number of
aircraft):Air passenger services—international:</v>
      </c>
    </row>
    <row r="10520" spans="1:14" hidden="1">
      <c r="A10520" t="s">
        <v>2</v>
      </c>
      <c r="B10520">
        <v>2008</v>
      </c>
      <c r="C10520" t="s">
        <v>6</v>
      </c>
      <c r="D10520" t="s">
        <v>10</v>
      </c>
      <c r="E10520" t="s">
        <v>81</v>
      </c>
      <c r="F10520" t="s">
        <v>81</v>
      </c>
      <c r="G10520">
        <v>51</v>
      </c>
      <c r="H10520" t="s">
        <v>42</v>
      </c>
      <c r="I10520">
        <v>2009</v>
      </c>
      <c r="J10520" t="s">
        <v>91</v>
      </c>
      <c r="K10520" t="s">
        <v>4253</v>
      </c>
      <c r="L10520">
        <v>31908</v>
      </c>
      <c r="M10520" s="10" t="str">
        <f>Data[[#This Row],[schedule]]&amp;" | "&amp;Data[[#This Row],[section]]</f>
        <v>SCHEDULE 19: REPORT ON DEMAND FORECASTS | 19b: Aircraft Runway Movements</v>
      </c>
      <c r="N10520" s="10" t="str">
        <f t="shared" si="167"/>
        <v>SCHEDULE 19: REPORT ON DEMAND FORECASTS | 19b: Aircraft Runway Movements | Landings during year (total number of
aircraft):Air passenger services—domestic:</v>
      </c>
    </row>
    <row r="10521" spans="1:14" hidden="1">
      <c r="A10521" t="s">
        <v>2</v>
      </c>
      <c r="B10521">
        <v>2008</v>
      </c>
      <c r="C10521" t="s">
        <v>6</v>
      </c>
      <c r="D10521" t="s">
        <v>10</v>
      </c>
      <c r="E10521" t="s">
        <v>81</v>
      </c>
      <c r="F10521" t="s">
        <v>81</v>
      </c>
      <c r="G10521">
        <v>51</v>
      </c>
      <c r="H10521" t="s">
        <v>42</v>
      </c>
      <c r="I10521">
        <v>2010</v>
      </c>
      <c r="J10521" t="s">
        <v>91</v>
      </c>
      <c r="K10521" t="s">
        <v>4254</v>
      </c>
      <c r="L10521">
        <v>31850</v>
      </c>
      <c r="M10521" s="10" t="str">
        <f>Data[[#This Row],[schedule]]&amp;" | "&amp;Data[[#This Row],[section]]</f>
        <v>SCHEDULE 19: REPORT ON DEMAND FORECASTS | 19b: Aircraft Runway Movements</v>
      </c>
      <c r="N10521" s="10" t="str">
        <f t="shared" si="167"/>
        <v>SCHEDULE 19: REPORT ON DEMAND FORECASTS | 19b: Aircraft Runway Movements | Landings during year (total number of
aircraft):Air passenger services—domestic:</v>
      </c>
    </row>
    <row r="10522" spans="1:14" hidden="1">
      <c r="A10522" t="s">
        <v>2</v>
      </c>
      <c r="B10522">
        <v>2008</v>
      </c>
      <c r="C10522" t="s">
        <v>6</v>
      </c>
      <c r="D10522" t="s">
        <v>10</v>
      </c>
      <c r="E10522" t="s">
        <v>81</v>
      </c>
      <c r="F10522" t="s">
        <v>81</v>
      </c>
      <c r="G10522">
        <v>51</v>
      </c>
      <c r="H10522" t="s">
        <v>42</v>
      </c>
      <c r="I10522">
        <v>2011</v>
      </c>
      <c r="J10522" t="s">
        <v>91</v>
      </c>
      <c r="K10522" t="s">
        <v>4255</v>
      </c>
      <c r="L10522">
        <v>31949</v>
      </c>
      <c r="M10522" s="10" t="str">
        <f>Data[[#This Row],[schedule]]&amp;" | "&amp;Data[[#This Row],[section]]</f>
        <v>SCHEDULE 19: REPORT ON DEMAND FORECASTS | 19b: Aircraft Runway Movements</v>
      </c>
      <c r="N10522" s="10" t="str">
        <f t="shared" si="167"/>
        <v>SCHEDULE 19: REPORT ON DEMAND FORECASTS | 19b: Aircraft Runway Movements | Landings during year (total number of
aircraft):Air passenger services—domestic:</v>
      </c>
    </row>
    <row r="10523" spans="1:14" hidden="1">
      <c r="A10523" t="s">
        <v>2</v>
      </c>
      <c r="B10523">
        <v>2008</v>
      </c>
      <c r="C10523" t="s">
        <v>6</v>
      </c>
      <c r="D10523" t="s">
        <v>10</v>
      </c>
      <c r="E10523" t="s">
        <v>81</v>
      </c>
      <c r="F10523" t="s">
        <v>81</v>
      </c>
      <c r="G10523">
        <v>51</v>
      </c>
      <c r="H10523" t="s">
        <v>42</v>
      </c>
      <c r="I10523">
        <v>2012</v>
      </c>
      <c r="J10523" t="s">
        <v>91</v>
      </c>
      <c r="K10523" t="s">
        <v>81</v>
      </c>
      <c r="M10523" s="10" t="str">
        <f>Data[[#This Row],[schedule]]&amp;" | "&amp;Data[[#This Row],[section]]</f>
        <v>SCHEDULE 19: REPORT ON DEMAND FORECASTS | 19b: Aircraft Runway Movements</v>
      </c>
      <c r="N10523" s="10" t="str">
        <f t="shared" si="167"/>
        <v>SCHEDULE 19: REPORT ON DEMAND FORECASTS | 19b: Aircraft Runway Movements | Landings during year (total number of
aircraft):Air passenger services—domestic:</v>
      </c>
    </row>
    <row r="10524" spans="1:14" hidden="1">
      <c r="A10524" t="s">
        <v>2</v>
      </c>
      <c r="B10524">
        <v>2008</v>
      </c>
      <c r="C10524" t="s">
        <v>6</v>
      </c>
      <c r="D10524" t="s">
        <v>10</v>
      </c>
      <c r="E10524" t="s">
        <v>81</v>
      </c>
      <c r="F10524" t="s">
        <v>81</v>
      </c>
      <c r="G10524">
        <v>51</v>
      </c>
      <c r="H10524" t="s">
        <v>42</v>
      </c>
      <c r="I10524">
        <v>2013</v>
      </c>
      <c r="J10524" t="s">
        <v>91</v>
      </c>
      <c r="K10524" t="s">
        <v>81</v>
      </c>
      <c r="M10524" s="10" t="str">
        <f>Data[[#This Row],[schedule]]&amp;" | "&amp;Data[[#This Row],[section]]</f>
        <v>SCHEDULE 19: REPORT ON DEMAND FORECASTS | 19b: Aircraft Runway Movements</v>
      </c>
      <c r="N10524" s="10" t="str">
        <f t="shared" si="167"/>
        <v>SCHEDULE 19: REPORT ON DEMAND FORECASTS | 19b: Aircraft Runway Movements | Landings during year (total number of
aircraft):Air passenger services—domestic:</v>
      </c>
    </row>
    <row r="10525" spans="1:14" hidden="1">
      <c r="A10525" t="s">
        <v>2</v>
      </c>
      <c r="B10525">
        <v>2008</v>
      </c>
      <c r="C10525" t="s">
        <v>6</v>
      </c>
      <c r="D10525" t="s">
        <v>10</v>
      </c>
      <c r="E10525" t="s">
        <v>81</v>
      </c>
      <c r="F10525" t="s">
        <v>81</v>
      </c>
      <c r="G10525">
        <v>51</v>
      </c>
      <c r="H10525" t="s">
        <v>42</v>
      </c>
      <c r="I10525">
        <v>2014</v>
      </c>
      <c r="J10525" t="s">
        <v>91</v>
      </c>
      <c r="K10525" t="s">
        <v>81</v>
      </c>
      <c r="M10525" s="10" t="str">
        <f>Data[[#This Row],[schedule]]&amp;" | "&amp;Data[[#This Row],[section]]</f>
        <v>SCHEDULE 19: REPORT ON DEMAND FORECASTS | 19b: Aircraft Runway Movements</v>
      </c>
      <c r="N10525" s="10" t="str">
        <f t="shared" si="167"/>
        <v>SCHEDULE 19: REPORT ON DEMAND FORECASTS | 19b: Aircraft Runway Movements | Landings during year (total number of
aircraft):Air passenger services—domestic:</v>
      </c>
    </row>
    <row r="10526" spans="1:14" hidden="1">
      <c r="A10526" t="s">
        <v>2</v>
      </c>
      <c r="B10526">
        <v>2008</v>
      </c>
      <c r="C10526" t="s">
        <v>6</v>
      </c>
      <c r="D10526" t="s">
        <v>10</v>
      </c>
      <c r="E10526" t="s">
        <v>81</v>
      </c>
      <c r="F10526" t="s">
        <v>81</v>
      </c>
      <c r="G10526">
        <v>51</v>
      </c>
      <c r="H10526" t="s">
        <v>42</v>
      </c>
      <c r="I10526">
        <v>2015</v>
      </c>
      <c r="J10526" t="s">
        <v>91</v>
      </c>
      <c r="K10526" t="s">
        <v>81</v>
      </c>
      <c r="M10526" s="10" t="str">
        <f>Data[[#This Row],[schedule]]&amp;" | "&amp;Data[[#This Row],[section]]</f>
        <v>SCHEDULE 19: REPORT ON DEMAND FORECASTS | 19b: Aircraft Runway Movements</v>
      </c>
      <c r="N10526" s="10" t="str">
        <f t="shared" si="167"/>
        <v>SCHEDULE 19: REPORT ON DEMAND FORECASTS | 19b: Aircraft Runway Movements | Landings during year (total number of
aircraft):Air passenger services—domestic:</v>
      </c>
    </row>
    <row r="10527" spans="1:14" hidden="1">
      <c r="A10527" t="s">
        <v>2</v>
      </c>
      <c r="B10527">
        <v>2008</v>
      </c>
      <c r="C10527" t="s">
        <v>6</v>
      </c>
      <c r="D10527" t="s">
        <v>10</v>
      </c>
      <c r="E10527" t="s">
        <v>81</v>
      </c>
      <c r="F10527" t="s">
        <v>81</v>
      </c>
      <c r="G10527">
        <v>51</v>
      </c>
      <c r="H10527" t="s">
        <v>42</v>
      </c>
      <c r="I10527">
        <v>2016</v>
      </c>
      <c r="J10527" t="s">
        <v>91</v>
      </c>
      <c r="K10527" t="s">
        <v>81</v>
      </c>
      <c r="M10527" s="10" t="str">
        <f>Data[[#This Row],[schedule]]&amp;" | "&amp;Data[[#This Row],[section]]</f>
        <v>SCHEDULE 19: REPORT ON DEMAND FORECASTS | 19b: Aircraft Runway Movements</v>
      </c>
      <c r="N10527" s="10" t="str">
        <f t="shared" si="167"/>
        <v>SCHEDULE 19: REPORT ON DEMAND FORECASTS | 19b: Aircraft Runway Movements | Landings during year (total number of
aircraft):Air passenger services—domestic:</v>
      </c>
    </row>
    <row r="10528" spans="1:14" hidden="1">
      <c r="A10528" t="s">
        <v>2</v>
      </c>
      <c r="B10528">
        <v>2008</v>
      </c>
      <c r="C10528" t="s">
        <v>6</v>
      </c>
      <c r="D10528" t="s">
        <v>10</v>
      </c>
      <c r="E10528" t="s">
        <v>81</v>
      </c>
      <c r="F10528" t="s">
        <v>81</v>
      </c>
      <c r="G10528">
        <v>51</v>
      </c>
      <c r="H10528" t="s">
        <v>42</v>
      </c>
      <c r="I10528">
        <v>2017</v>
      </c>
      <c r="J10528" t="s">
        <v>91</v>
      </c>
      <c r="K10528" t="s">
        <v>81</v>
      </c>
      <c r="M10528" s="10" t="str">
        <f>Data[[#This Row],[schedule]]&amp;" | "&amp;Data[[#This Row],[section]]</f>
        <v>SCHEDULE 19: REPORT ON DEMAND FORECASTS | 19b: Aircraft Runway Movements</v>
      </c>
      <c r="N10528" s="10" t="str">
        <f t="shared" si="167"/>
        <v>SCHEDULE 19: REPORT ON DEMAND FORECASTS | 19b: Aircraft Runway Movements | Landings during year (total number of
aircraft):Air passenger services—domestic:</v>
      </c>
    </row>
    <row r="10529" spans="1:14" hidden="1">
      <c r="A10529" t="s">
        <v>2</v>
      </c>
      <c r="B10529">
        <v>2008</v>
      </c>
      <c r="C10529" t="s">
        <v>6</v>
      </c>
      <c r="D10529" t="s">
        <v>10</v>
      </c>
      <c r="E10529" t="s">
        <v>81</v>
      </c>
      <c r="F10529" t="s">
        <v>81</v>
      </c>
      <c r="G10529">
        <v>51</v>
      </c>
      <c r="H10529" t="s">
        <v>42</v>
      </c>
      <c r="I10529">
        <v>2018</v>
      </c>
      <c r="J10529" t="s">
        <v>91</v>
      </c>
      <c r="K10529" t="s">
        <v>81</v>
      </c>
      <c r="M10529" s="10" t="str">
        <f>Data[[#This Row],[schedule]]&amp;" | "&amp;Data[[#This Row],[section]]</f>
        <v>SCHEDULE 19: REPORT ON DEMAND FORECASTS | 19b: Aircraft Runway Movements</v>
      </c>
      <c r="N10529" s="10" t="str">
        <f t="shared" si="167"/>
        <v>SCHEDULE 19: REPORT ON DEMAND FORECASTS | 19b: Aircraft Runway Movements | Landings during year (total number of
aircraft):Air passenger services—domestic:</v>
      </c>
    </row>
    <row r="10530" spans="1:14" hidden="1">
      <c r="A10530" t="s">
        <v>2</v>
      </c>
      <c r="B10530">
        <v>2008</v>
      </c>
      <c r="C10530" t="s">
        <v>6</v>
      </c>
      <c r="D10530" t="s">
        <v>10</v>
      </c>
      <c r="E10530" t="s">
        <v>81</v>
      </c>
      <c r="F10530" t="s">
        <v>81</v>
      </c>
      <c r="G10530">
        <v>52</v>
      </c>
      <c r="H10530" t="s">
        <v>43</v>
      </c>
      <c r="I10530">
        <v>2009</v>
      </c>
      <c r="J10530" t="s">
        <v>91</v>
      </c>
      <c r="K10530" t="s">
        <v>81</v>
      </c>
      <c r="M10530" s="10" t="str">
        <f>Data[[#This Row],[schedule]]&amp;" | "&amp;Data[[#This Row],[section]]</f>
        <v>SCHEDULE 19: REPORT ON DEMAND FORECASTS | 19b: Aircraft Runway Movements</v>
      </c>
      <c r="N10530" s="10" t="str">
        <f t="shared" si="167"/>
        <v>SCHEDULE 19: REPORT ON DEMAND FORECASTS | 19b: Aircraft Runway Movements | Landings during year (total number of
aircraft):Other aircraft:</v>
      </c>
    </row>
    <row r="10531" spans="1:14" hidden="1">
      <c r="A10531" t="s">
        <v>2</v>
      </c>
      <c r="B10531">
        <v>2008</v>
      </c>
      <c r="C10531" t="s">
        <v>6</v>
      </c>
      <c r="D10531" t="s">
        <v>10</v>
      </c>
      <c r="E10531" t="s">
        <v>81</v>
      </c>
      <c r="F10531" t="s">
        <v>81</v>
      </c>
      <c r="G10531">
        <v>52</v>
      </c>
      <c r="H10531" t="s">
        <v>43</v>
      </c>
      <c r="I10531">
        <v>2010</v>
      </c>
      <c r="J10531" t="s">
        <v>91</v>
      </c>
      <c r="K10531" t="s">
        <v>81</v>
      </c>
      <c r="M10531" s="10" t="str">
        <f>Data[[#This Row],[schedule]]&amp;" | "&amp;Data[[#This Row],[section]]</f>
        <v>SCHEDULE 19: REPORT ON DEMAND FORECASTS | 19b: Aircraft Runway Movements</v>
      </c>
      <c r="N10531" s="10" t="str">
        <f t="shared" si="167"/>
        <v>SCHEDULE 19: REPORT ON DEMAND FORECASTS | 19b: Aircraft Runway Movements | Landings during year (total number of
aircraft):Other aircraft:</v>
      </c>
    </row>
    <row r="10532" spans="1:14" hidden="1">
      <c r="A10532" t="s">
        <v>2</v>
      </c>
      <c r="B10532">
        <v>2008</v>
      </c>
      <c r="C10532" t="s">
        <v>6</v>
      </c>
      <c r="D10532" t="s">
        <v>10</v>
      </c>
      <c r="E10532" t="s">
        <v>81</v>
      </c>
      <c r="F10532" t="s">
        <v>81</v>
      </c>
      <c r="G10532">
        <v>52</v>
      </c>
      <c r="H10532" t="s">
        <v>43</v>
      </c>
      <c r="I10532">
        <v>2011</v>
      </c>
      <c r="J10532" t="s">
        <v>91</v>
      </c>
      <c r="K10532" t="s">
        <v>81</v>
      </c>
      <c r="M10532" s="10" t="str">
        <f>Data[[#This Row],[schedule]]&amp;" | "&amp;Data[[#This Row],[section]]</f>
        <v>SCHEDULE 19: REPORT ON DEMAND FORECASTS | 19b: Aircraft Runway Movements</v>
      </c>
      <c r="N10532" s="10" t="str">
        <f t="shared" si="167"/>
        <v>SCHEDULE 19: REPORT ON DEMAND FORECASTS | 19b: Aircraft Runway Movements | Landings during year (total number of
aircraft):Other aircraft:</v>
      </c>
    </row>
    <row r="10533" spans="1:14" hidden="1">
      <c r="A10533" t="s">
        <v>2</v>
      </c>
      <c r="B10533">
        <v>2008</v>
      </c>
      <c r="C10533" t="s">
        <v>6</v>
      </c>
      <c r="D10533" t="s">
        <v>10</v>
      </c>
      <c r="E10533" t="s">
        <v>81</v>
      </c>
      <c r="F10533" t="s">
        <v>81</v>
      </c>
      <c r="G10533">
        <v>52</v>
      </c>
      <c r="H10533" t="s">
        <v>43</v>
      </c>
      <c r="I10533">
        <v>2012</v>
      </c>
      <c r="J10533" t="s">
        <v>91</v>
      </c>
      <c r="K10533" t="s">
        <v>81</v>
      </c>
      <c r="M10533" s="10" t="str">
        <f>Data[[#This Row],[schedule]]&amp;" | "&amp;Data[[#This Row],[section]]</f>
        <v>SCHEDULE 19: REPORT ON DEMAND FORECASTS | 19b: Aircraft Runway Movements</v>
      </c>
      <c r="N10533" s="10" t="str">
        <f t="shared" si="167"/>
        <v>SCHEDULE 19: REPORT ON DEMAND FORECASTS | 19b: Aircraft Runway Movements | Landings during year (total number of
aircraft):Other aircraft:</v>
      </c>
    </row>
    <row r="10534" spans="1:14" hidden="1">
      <c r="A10534" t="s">
        <v>2</v>
      </c>
      <c r="B10534">
        <v>2008</v>
      </c>
      <c r="C10534" t="s">
        <v>6</v>
      </c>
      <c r="D10534" t="s">
        <v>10</v>
      </c>
      <c r="E10534" t="s">
        <v>81</v>
      </c>
      <c r="F10534" t="s">
        <v>81</v>
      </c>
      <c r="G10534">
        <v>52</v>
      </c>
      <c r="H10534" t="s">
        <v>43</v>
      </c>
      <c r="I10534">
        <v>2013</v>
      </c>
      <c r="J10534" t="s">
        <v>91</v>
      </c>
      <c r="K10534" t="s">
        <v>81</v>
      </c>
      <c r="M10534" s="10" t="str">
        <f>Data[[#This Row],[schedule]]&amp;" | "&amp;Data[[#This Row],[section]]</f>
        <v>SCHEDULE 19: REPORT ON DEMAND FORECASTS | 19b: Aircraft Runway Movements</v>
      </c>
      <c r="N10534" s="10" t="str">
        <f t="shared" si="167"/>
        <v>SCHEDULE 19: REPORT ON DEMAND FORECASTS | 19b: Aircraft Runway Movements | Landings during year (total number of
aircraft):Other aircraft:</v>
      </c>
    </row>
    <row r="10535" spans="1:14" hidden="1">
      <c r="A10535" t="s">
        <v>2</v>
      </c>
      <c r="B10535">
        <v>2008</v>
      </c>
      <c r="C10535" t="s">
        <v>6</v>
      </c>
      <c r="D10535" t="s">
        <v>10</v>
      </c>
      <c r="E10535" t="s">
        <v>81</v>
      </c>
      <c r="F10535" t="s">
        <v>81</v>
      </c>
      <c r="G10535">
        <v>52</v>
      </c>
      <c r="H10535" t="s">
        <v>43</v>
      </c>
      <c r="I10535">
        <v>2014</v>
      </c>
      <c r="J10535" t="s">
        <v>91</v>
      </c>
      <c r="K10535" t="s">
        <v>81</v>
      </c>
      <c r="M10535" s="10" t="str">
        <f>Data[[#This Row],[schedule]]&amp;" | "&amp;Data[[#This Row],[section]]</f>
        <v>SCHEDULE 19: REPORT ON DEMAND FORECASTS | 19b: Aircraft Runway Movements</v>
      </c>
      <c r="N10535" s="10" t="str">
        <f t="shared" si="167"/>
        <v>SCHEDULE 19: REPORT ON DEMAND FORECASTS | 19b: Aircraft Runway Movements | Landings during year (total number of
aircraft):Other aircraft:</v>
      </c>
    </row>
    <row r="10536" spans="1:14" hidden="1">
      <c r="A10536" t="s">
        <v>2</v>
      </c>
      <c r="B10536">
        <v>2008</v>
      </c>
      <c r="C10536" t="s">
        <v>6</v>
      </c>
      <c r="D10536" t="s">
        <v>10</v>
      </c>
      <c r="E10536" t="s">
        <v>81</v>
      </c>
      <c r="F10536" t="s">
        <v>81</v>
      </c>
      <c r="G10536">
        <v>52</v>
      </c>
      <c r="H10536" t="s">
        <v>43</v>
      </c>
      <c r="I10536">
        <v>2015</v>
      </c>
      <c r="J10536" t="s">
        <v>91</v>
      </c>
      <c r="K10536" t="s">
        <v>81</v>
      </c>
      <c r="M10536" s="10" t="str">
        <f>Data[[#This Row],[schedule]]&amp;" | "&amp;Data[[#This Row],[section]]</f>
        <v>SCHEDULE 19: REPORT ON DEMAND FORECASTS | 19b: Aircraft Runway Movements</v>
      </c>
      <c r="N10536" s="10" t="str">
        <f t="shared" si="167"/>
        <v>SCHEDULE 19: REPORT ON DEMAND FORECASTS | 19b: Aircraft Runway Movements | Landings during year (total number of
aircraft):Other aircraft:</v>
      </c>
    </row>
    <row r="10537" spans="1:14" hidden="1">
      <c r="A10537" t="s">
        <v>2</v>
      </c>
      <c r="B10537">
        <v>2008</v>
      </c>
      <c r="C10537" t="s">
        <v>6</v>
      </c>
      <c r="D10537" t="s">
        <v>10</v>
      </c>
      <c r="E10537" t="s">
        <v>81</v>
      </c>
      <c r="F10537" t="s">
        <v>81</v>
      </c>
      <c r="G10537">
        <v>52</v>
      </c>
      <c r="H10537" t="s">
        <v>43</v>
      </c>
      <c r="I10537">
        <v>2016</v>
      </c>
      <c r="J10537" t="s">
        <v>91</v>
      </c>
      <c r="K10537" t="s">
        <v>81</v>
      </c>
      <c r="M10537" s="10" t="str">
        <f>Data[[#This Row],[schedule]]&amp;" | "&amp;Data[[#This Row],[section]]</f>
        <v>SCHEDULE 19: REPORT ON DEMAND FORECASTS | 19b: Aircraft Runway Movements</v>
      </c>
      <c r="N10537" s="10" t="str">
        <f t="shared" si="167"/>
        <v>SCHEDULE 19: REPORT ON DEMAND FORECASTS | 19b: Aircraft Runway Movements | Landings during year (total number of
aircraft):Other aircraft:</v>
      </c>
    </row>
    <row r="10538" spans="1:14" hidden="1">
      <c r="A10538" t="s">
        <v>2</v>
      </c>
      <c r="B10538">
        <v>2008</v>
      </c>
      <c r="C10538" t="s">
        <v>6</v>
      </c>
      <c r="D10538" t="s">
        <v>10</v>
      </c>
      <c r="E10538" t="s">
        <v>81</v>
      </c>
      <c r="F10538" t="s">
        <v>81</v>
      </c>
      <c r="G10538">
        <v>52</v>
      </c>
      <c r="H10538" t="s">
        <v>43</v>
      </c>
      <c r="I10538">
        <v>2017</v>
      </c>
      <c r="J10538" t="s">
        <v>91</v>
      </c>
      <c r="K10538" t="s">
        <v>81</v>
      </c>
      <c r="M10538" s="10" t="str">
        <f>Data[[#This Row],[schedule]]&amp;" | "&amp;Data[[#This Row],[section]]</f>
        <v>SCHEDULE 19: REPORT ON DEMAND FORECASTS | 19b: Aircraft Runway Movements</v>
      </c>
      <c r="N10538" s="10" t="str">
        <f t="shared" si="167"/>
        <v>SCHEDULE 19: REPORT ON DEMAND FORECASTS | 19b: Aircraft Runway Movements | Landings during year (total number of
aircraft):Other aircraft:</v>
      </c>
    </row>
    <row r="10539" spans="1:14" hidden="1">
      <c r="A10539" t="s">
        <v>2</v>
      </c>
      <c r="B10539">
        <v>2008</v>
      </c>
      <c r="C10539" t="s">
        <v>6</v>
      </c>
      <c r="D10539" t="s">
        <v>10</v>
      </c>
      <c r="E10539" t="s">
        <v>81</v>
      </c>
      <c r="F10539" t="s">
        <v>81</v>
      </c>
      <c r="G10539">
        <v>52</v>
      </c>
      <c r="H10539" t="s">
        <v>43</v>
      </c>
      <c r="I10539">
        <v>2018</v>
      </c>
      <c r="J10539" t="s">
        <v>91</v>
      </c>
      <c r="K10539" t="s">
        <v>81</v>
      </c>
      <c r="M10539" s="10" t="str">
        <f>Data[[#This Row],[schedule]]&amp;" | "&amp;Data[[#This Row],[section]]</f>
        <v>SCHEDULE 19: REPORT ON DEMAND FORECASTS | 19b: Aircraft Runway Movements</v>
      </c>
      <c r="N10539" s="10" t="str">
        <f t="shared" si="167"/>
        <v>SCHEDULE 19: REPORT ON DEMAND FORECASTS | 19b: Aircraft Runway Movements | Landings during year (total number of
aircraft):Other aircraft:</v>
      </c>
    </row>
    <row r="10540" spans="1:14" hidden="1">
      <c r="A10540" t="s">
        <v>2</v>
      </c>
      <c r="B10540">
        <v>2008</v>
      </c>
      <c r="C10540" t="s">
        <v>6</v>
      </c>
      <c r="D10540" t="s">
        <v>10</v>
      </c>
      <c r="E10540" t="s">
        <v>81</v>
      </c>
      <c r="F10540" t="s">
        <v>81</v>
      </c>
      <c r="G10540">
        <v>54</v>
      </c>
      <c r="H10540" t="s">
        <v>44</v>
      </c>
      <c r="I10540">
        <v>2009</v>
      </c>
      <c r="J10540" t="s">
        <v>91</v>
      </c>
      <c r="K10540" t="s">
        <v>4256</v>
      </c>
      <c r="L10540">
        <v>631818</v>
      </c>
      <c r="M10540" s="10" t="str">
        <f>Data[[#This Row],[schedule]]&amp;" | "&amp;Data[[#This Row],[section]]</f>
        <v>SCHEDULE 19: REPORT ON DEMAND FORECASTS | 19b: Aircraft Runway Movements</v>
      </c>
      <c r="N10540" s="10" t="str">
        <f t="shared" si="167"/>
        <v>SCHEDULE 19: REPORT ON DEMAND FORECASTS | 19b: Aircraft Runway Movements | Landings during year (total MCTOW in tonnes):Air passenger services—international:</v>
      </c>
    </row>
    <row r="10541" spans="1:14" hidden="1">
      <c r="A10541" t="s">
        <v>2</v>
      </c>
      <c r="B10541">
        <v>2008</v>
      </c>
      <c r="C10541" t="s">
        <v>6</v>
      </c>
      <c r="D10541" t="s">
        <v>10</v>
      </c>
      <c r="E10541" t="s">
        <v>81</v>
      </c>
      <c r="F10541" t="s">
        <v>81</v>
      </c>
      <c r="G10541">
        <v>54</v>
      </c>
      <c r="H10541" t="s">
        <v>44</v>
      </c>
      <c r="I10541">
        <v>2010</v>
      </c>
      <c r="J10541" t="s">
        <v>91</v>
      </c>
      <c r="K10541" t="s">
        <v>4257</v>
      </c>
      <c r="L10541">
        <v>631536</v>
      </c>
      <c r="M10541" s="10" t="str">
        <f>Data[[#This Row],[schedule]]&amp;" | "&amp;Data[[#This Row],[section]]</f>
        <v>SCHEDULE 19: REPORT ON DEMAND FORECASTS | 19b: Aircraft Runway Movements</v>
      </c>
      <c r="N10541" s="10" t="str">
        <f t="shared" si="167"/>
        <v>SCHEDULE 19: REPORT ON DEMAND FORECASTS | 19b: Aircraft Runway Movements | Landings during year (total MCTOW in tonnes):Air passenger services—international:</v>
      </c>
    </row>
    <row r="10542" spans="1:14" hidden="1">
      <c r="A10542" t="s">
        <v>2</v>
      </c>
      <c r="B10542">
        <v>2008</v>
      </c>
      <c r="C10542" t="s">
        <v>6</v>
      </c>
      <c r="D10542" t="s">
        <v>10</v>
      </c>
      <c r="E10542" t="s">
        <v>81</v>
      </c>
      <c r="F10542" t="s">
        <v>81</v>
      </c>
      <c r="G10542">
        <v>54</v>
      </c>
      <c r="H10542" t="s">
        <v>44</v>
      </c>
      <c r="I10542">
        <v>2011</v>
      </c>
      <c r="J10542" t="s">
        <v>91</v>
      </c>
      <c r="K10542" t="s">
        <v>4258</v>
      </c>
      <c r="L10542">
        <v>672525</v>
      </c>
      <c r="M10542" s="10" t="str">
        <f>Data[[#This Row],[schedule]]&amp;" | "&amp;Data[[#This Row],[section]]</f>
        <v>SCHEDULE 19: REPORT ON DEMAND FORECASTS | 19b: Aircraft Runway Movements</v>
      </c>
      <c r="N10542" s="10" t="str">
        <f t="shared" si="167"/>
        <v>SCHEDULE 19: REPORT ON DEMAND FORECASTS | 19b: Aircraft Runway Movements | Landings during year (total MCTOW in tonnes):Air passenger services—international:</v>
      </c>
    </row>
    <row r="10543" spans="1:14" hidden="1">
      <c r="A10543" t="s">
        <v>2</v>
      </c>
      <c r="B10543">
        <v>2008</v>
      </c>
      <c r="C10543" t="s">
        <v>6</v>
      </c>
      <c r="D10543" t="s">
        <v>10</v>
      </c>
      <c r="E10543" t="s">
        <v>81</v>
      </c>
      <c r="F10543" t="s">
        <v>81</v>
      </c>
      <c r="G10543">
        <v>54</v>
      </c>
      <c r="H10543" t="s">
        <v>44</v>
      </c>
      <c r="I10543">
        <v>2012</v>
      </c>
      <c r="J10543" t="s">
        <v>91</v>
      </c>
      <c r="K10543" t="s">
        <v>81</v>
      </c>
      <c r="M10543" s="10" t="str">
        <f>Data[[#This Row],[schedule]]&amp;" | "&amp;Data[[#This Row],[section]]</f>
        <v>SCHEDULE 19: REPORT ON DEMAND FORECASTS | 19b: Aircraft Runway Movements</v>
      </c>
      <c r="N10543" s="10" t="str">
        <f t="shared" si="167"/>
        <v>SCHEDULE 19: REPORT ON DEMAND FORECASTS | 19b: Aircraft Runway Movements | Landings during year (total MCTOW in tonnes):Air passenger services—international:</v>
      </c>
    </row>
    <row r="10544" spans="1:14" hidden="1">
      <c r="A10544" t="s">
        <v>2</v>
      </c>
      <c r="B10544">
        <v>2008</v>
      </c>
      <c r="C10544" t="s">
        <v>6</v>
      </c>
      <c r="D10544" t="s">
        <v>10</v>
      </c>
      <c r="E10544" t="s">
        <v>81</v>
      </c>
      <c r="F10544" t="s">
        <v>81</v>
      </c>
      <c r="G10544">
        <v>54</v>
      </c>
      <c r="H10544" t="s">
        <v>44</v>
      </c>
      <c r="I10544">
        <v>2013</v>
      </c>
      <c r="J10544" t="s">
        <v>91</v>
      </c>
      <c r="K10544" t="s">
        <v>81</v>
      </c>
      <c r="M10544" s="10" t="str">
        <f>Data[[#This Row],[schedule]]&amp;" | "&amp;Data[[#This Row],[section]]</f>
        <v>SCHEDULE 19: REPORT ON DEMAND FORECASTS | 19b: Aircraft Runway Movements</v>
      </c>
      <c r="N10544" s="10" t="str">
        <f t="shared" si="167"/>
        <v>SCHEDULE 19: REPORT ON DEMAND FORECASTS | 19b: Aircraft Runway Movements | Landings during year (total MCTOW in tonnes):Air passenger services—international:</v>
      </c>
    </row>
    <row r="10545" spans="1:14" hidden="1">
      <c r="A10545" t="s">
        <v>2</v>
      </c>
      <c r="B10545">
        <v>2008</v>
      </c>
      <c r="C10545" t="s">
        <v>6</v>
      </c>
      <c r="D10545" t="s">
        <v>10</v>
      </c>
      <c r="E10545" t="s">
        <v>81</v>
      </c>
      <c r="F10545" t="s">
        <v>81</v>
      </c>
      <c r="G10545">
        <v>54</v>
      </c>
      <c r="H10545" t="s">
        <v>44</v>
      </c>
      <c r="I10545">
        <v>2014</v>
      </c>
      <c r="J10545" t="s">
        <v>91</v>
      </c>
      <c r="K10545" t="s">
        <v>81</v>
      </c>
      <c r="M10545" s="10" t="str">
        <f>Data[[#This Row],[schedule]]&amp;" | "&amp;Data[[#This Row],[section]]</f>
        <v>SCHEDULE 19: REPORT ON DEMAND FORECASTS | 19b: Aircraft Runway Movements</v>
      </c>
      <c r="N10545" s="10" t="str">
        <f t="shared" si="167"/>
        <v>SCHEDULE 19: REPORT ON DEMAND FORECASTS | 19b: Aircraft Runway Movements | Landings during year (total MCTOW in tonnes):Air passenger services—international:</v>
      </c>
    </row>
    <row r="10546" spans="1:14" hidden="1">
      <c r="A10546" t="s">
        <v>2</v>
      </c>
      <c r="B10546">
        <v>2008</v>
      </c>
      <c r="C10546" t="s">
        <v>6</v>
      </c>
      <c r="D10546" t="s">
        <v>10</v>
      </c>
      <c r="E10546" t="s">
        <v>81</v>
      </c>
      <c r="F10546" t="s">
        <v>81</v>
      </c>
      <c r="G10546">
        <v>54</v>
      </c>
      <c r="H10546" t="s">
        <v>44</v>
      </c>
      <c r="I10546">
        <v>2015</v>
      </c>
      <c r="J10546" t="s">
        <v>91</v>
      </c>
      <c r="K10546" t="s">
        <v>81</v>
      </c>
      <c r="M10546" s="10" t="str">
        <f>Data[[#This Row],[schedule]]&amp;" | "&amp;Data[[#This Row],[section]]</f>
        <v>SCHEDULE 19: REPORT ON DEMAND FORECASTS | 19b: Aircraft Runway Movements</v>
      </c>
      <c r="N10546" s="10" t="str">
        <f t="shared" si="167"/>
        <v>SCHEDULE 19: REPORT ON DEMAND FORECASTS | 19b: Aircraft Runway Movements | Landings during year (total MCTOW in tonnes):Air passenger services—international:</v>
      </c>
    </row>
    <row r="10547" spans="1:14" hidden="1">
      <c r="A10547" t="s">
        <v>2</v>
      </c>
      <c r="B10547">
        <v>2008</v>
      </c>
      <c r="C10547" t="s">
        <v>6</v>
      </c>
      <c r="D10547" t="s">
        <v>10</v>
      </c>
      <c r="E10547" t="s">
        <v>81</v>
      </c>
      <c r="F10547" t="s">
        <v>81</v>
      </c>
      <c r="G10547">
        <v>54</v>
      </c>
      <c r="H10547" t="s">
        <v>44</v>
      </c>
      <c r="I10547">
        <v>2016</v>
      </c>
      <c r="J10547" t="s">
        <v>91</v>
      </c>
      <c r="K10547" t="s">
        <v>81</v>
      </c>
      <c r="M10547" s="10" t="str">
        <f>Data[[#This Row],[schedule]]&amp;" | "&amp;Data[[#This Row],[section]]</f>
        <v>SCHEDULE 19: REPORT ON DEMAND FORECASTS | 19b: Aircraft Runway Movements</v>
      </c>
      <c r="N10547" s="10" t="str">
        <f t="shared" si="167"/>
        <v>SCHEDULE 19: REPORT ON DEMAND FORECASTS | 19b: Aircraft Runway Movements | Landings during year (total MCTOW in tonnes):Air passenger services—international:</v>
      </c>
    </row>
    <row r="10548" spans="1:14" hidden="1">
      <c r="A10548" t="s">
        <v>2</v>
      </c>
      <c r="B10548">
        <v>2008</v>
      </c>
      <c r="C10548" t="s">
        <v>6</v>
      </c>
      <c r="D10548" t="s">
        <v>10</v>
      </c>
      <c r="E10548" t="s">
        <v>81</v>
      </c>
      <c r="F10548" t="s">
        <v>81</v>
      </c>
      <c r="G10548">
        <v>54</v>
      </c>
      <c r="H10548" t="s">
        <v>44</v>
      </c>
      <c r="I10548">
        <v>2017</v>
      </c>
      <c r="J10548" t="s">
        <v>91</v>
      </c>
      <c r="K10548" t="s">
        <v>81</v>
      </c>
      <c r="M10548" s="10" t="str">
        <f>Data[[#This Row],[schedule]]&amp;" | "&amp;Data[[#This Row],[section]]</f>
        <v>SCHEDULE 19: REPORT ON DEMAND FORECASTS | 19b: Aircraft Runway Movements</v>
      </c>
      <c r="N10548" s="10" t="str">
        <f t="shared" si="167"/>
        <v>SCHEDULE 19: REPORT ON DEMAND FORECASTS | 19b: Aircraft Runway Movements | Landings during year (total MCTOW in tonnes):Air passenger services—international:</v>
      </c>
    </row>
    <row r="10549" spans="1:14" hidden="1">
      <c r="A10549" t="s">
        <v>2</v>
      </c>
      <c r="B10549">
        <v>2008</v>
      </c>
      <c r="C10549" t="s">
        <v>6</v>
      </c>
      <c r="D10549" t="s">
        <v>10</v>
      </c>
      <c r="E10549" t="s">
        <v>81</v>
      </c>
      <c r="F10549" t="s">
        <v>81</v>
      </c>
      <c r="G10549">
        <v>54</v>
      </c>
      <c r="H10549" t="s">
        <v>44</v>
      </c>
      <c r="I10549">
        <v>2018</v>
      </c>
      <c r="J10549" t="s">
        <v>91</v>
      </c>
      <c r="K10549" t="s">
        <v>81</v>
      </c>
      <c r="M10549" s="10" t="str">
        <f>Data[[#This Row],[schedule]]&amp;" | "&amp;Data[[#This Row],[section]]</f>
        <v>SCHEDULE 19: REPORT ON DEMAND FORECASTS | 19b: Aircraft Runway Movements</v>
      </c>
      <c r="N10549" s="10" t="str">
        <f t="shared" si="167"/>
        <v>SCHEDULE 19: REPORT ON DEMAND FORECASTS | 19b: Aircraft Runway Movements | Landings during year (total MCTOW in tonnes):Air passenger services—international:</v>
      </c>
    </row>
    <row r="10550" spans="1:14" hidden="1">
      <c r="A10550" t="s">
        <v>2</v>
      </c>
      <c r="B10550">
        <v>2008</v>
      </c>
      <c r="C10550" t="s">
        <v>6</v>
      </c>
      <c r="D10550" t="s">
        <v>10</v>
      </c>
      <c r="E10550" t="s">
        <v>81</v>
      </c>
      <c r="F10550" t="s">
        <v>81</v>
      </c>
      <c r="G10550">
        <v>55</v>
      </c>
      <c r="H10550" t="s">
        <v>45</v>
      </c>
      <c r="I10550">
        <v>2009</v>
      </c>
      <c r="J10550" t="s">
        <v>91</v>
      </c>
      <c r="K10550" t="s">
        <v>4259</v>
      </c>
      <c r="L10550">
        <v>1280975</v>
      </c>
      <c r="M10550" s="10" t="str">
        <f>Data[[#This Row],[schedule]]&amp;" | "&amp;Data[[#This Row],[section]]</f>
        <v>SCHEDULE 19: REPORT ON DEMAND FORECASTS | 19b: Aircraft Runway Movements</v>
      </c>
      <c r="N10550" s="10" t="str">
        <f t="shared" si="167"/>
        <v>SCHEDULE 19: REPORT ON DEMAND FORECASTS | 19b: Aircraft Runway Movements | Landings during year (total MCTOW in tonnes):Air passenger services—domestic:</v>
      </c>
    </row>
    <row r="10551" spans="1:14" hidden="1">
      <c r="A10551" t="s">
        <v>2</v>
      </c>
      <c r="B10551">
        <v>2008</v>
      </c>
      <c r="C10551" t="s">
        <v>6</v>
      </c>
      <c r="D10551" t="s">
        <v>10</v>
      </c>
      <c r="E10551" t="s">
        <v>81</v>
      </c>
      <c r="F10551" t="s">
        <v>81</v>
      </c>
      <c r="G10551">
        <v>55</v>
      </c>
      <c r="H10551" t="s">
        <v>45</v>
      </c>
      <c r="I10551">
        <v>2010</v>
      </c>
      <c r="J10551" t="s">
        <v>91</v>
      </c>
      <c r="K10551" t="s">
        <v>4260</v>
      </c>
      <c r="L10551">
        <v>1252104</v>
      </c>
      <c r="M10551" s="10" t="str">
        <f>Data[[#This Row],[schedule]]&amp;" | "&amp;Data[[#This Row],[section]]</f>
        <v>SCHEDULE 19: REPORT ON DEMAND FORECASTS | 19b: Aircraft Runway Movements</v>
      </c>
      <c r="N10551" s="10" t="str">
        <f t="shared" si="167"/>
        <v>SCHEDULE 19: REPORT ON DEMAND FORECASTS | 19b: Aircraft Runway Movements | Landings during year (total MCTOW in tonnes):Air passenger services—domestic:</v>
      </c>
    </row>
    <row r="10552" spans="1:14" hidden="1">
      <c r="A10552" t="s">
        <v>2</v>
      </c>
      <c r="B10552">
        <v>2008</v>
      </c>
      <c r="C10552" t="s">
        <v>6</v>
      </c>
      <c r="D10552" t="s">
        <v>10</v>
      </c>
      <c r="E10552" t="s">
        <v>81</v>
      </c>
      <c r="F10552" t="s">
        <v>81</v>
      </c>
      <c r="G10552">
        <v>55</v>
      </c>
      <c r="H10552" t="s">
        <v>45</v>
      </c>
      <c r="I10552">
        <v>2011</v>
      </c>
      <c r="J10552" t="s">
        <v>91</v>
      </c>
      <c r="K10552" t="s">
        <v>4261</v>
      </c>
      <c r="L10552">
        <v>1274312</v>
      </c>
      <c r="M10552" s="10" t="str">
        <f>Data[[#This Row],[schedule]]&amp;" | "&amp;Data[[#This Row],[section]]</f>
        <v>SCHEDULE 19: REPORT ON DEMAND FORECASTS | 19b: Aircraft Runway Movements</v>
      </c>
      <c r="N10552" s="10" t="str">
        <f t="shared" si="167"/>
        <v>SCHEDULE 19: REPORT ON DEMAND FORECASTS | 19b: Aircraft Runway Movements | Landings during year (total MCTOW in tonnes):Air passenger services—domestic:</v>
      </c>
    </row>
    <row r="10553" spans="1:14" hidden="1">
      <c r="A10553" t="s">
        <v>2</v>
      </c>
      <c r="B10553">
        <v>2008</v>
      </c>
      <c r="C10553" t="s">
        <v>6</v>
      </c>
      <c r="D10553" t="s">
        <v>10</v>
      </c>
      <c r="E10553" t="s">
        <v>81</v>
      </c>
      <c r="F10553" t="s">
        <v>81</v>
      </c>
      <c r="G10553">
        <v>55</v>
      </c>
      <c r="H10553" t="s">
        <v>45</v>
      </c>
      <c r="I10553">
        <v>2012</v>
      </c>
      <c r="J10553" t="s">
        <v>91</v>
      </c>
      <c r="K10553" t="s">
        <v>81</v>
      </c>
      <c r="M10553" s="10" t="str">
        <f>Data[[#This Row],[schedule]]&amp;" | "&amp;Data[[#This Row],[section]]</f>
        <v>SCHEDULE 19: REPORT ON DEMAND FORECASTS | 19b: Aircraft Runway Movements</v>
      </c>
      <c r="N10553" s="10" t="str">
        <f t="shared" si="167"/>
        <v>SCHEDULE 19: REPORT ON DEMAND FORECASTS | 19b: Aircraft Runway Movements | Landings during year (total MCTOW in tonnes):Air passenger services—domestic:</v>
      </c>
    </row>
    <row r="10554" spans="1:14" hidden="1">
      <c r="A10554" t="s">
        <v>2</v>
      </c>
      <c r="B10554">
        <v>2008</v>
      </c>
      <c r="C10554" t="s">
        <v>6</v>
      </c>
      <c r="D10554" t="s">
        <v>10</v>
      </c>
      <c r="E10554" t="s">
        <v>81</v>
      </c>
      <c r="F10554" t="s">
        <v>81</v>
      </c>
      <c r="G10554">
        <v>55</v>
      </c>
      <c r="H10554" t="s">
        <v>45</v>
      </c>
      <c r="I10554">
        <v>2013</v>
      </c>
      <c r="J10554" t="s">
        <v>91</v>
      </c>
      <c r="K10554" t="s">
        <v>81</v>
      </c>
      <c r="M10554" s="10" t="str">
        <f>Data[[#This Row],[schedule]]&amp;" | "&amp;Data[[#This Row],[section]]</f>
        <v>SCHEDULE 19: REPORT ON DEMAND FORECASTS | 19b: Aircraft Runway Movements</v>
      </c>
      <c r="N10554" s="10" t="str">
        <f t="shared" si="167"/>
        <v>SCHEDULE 19: REPORT ON DEMAND FORECASTS | 19b: Aircraft Runway Movements | Landings during year (total MCTOW in tonnes):Air passenger services—domestic:</v>
      </c>
    </row>
    <row r="10555" spans="1:14" hidden="1">
      <c r="A10555" t="s">
        <v>2</v>
      </c>
      <c r="B10555">
        <v>2008</v>
      </c>
      <c r="C10555" t="s">
        <v>6</v>
      </c>
      <c r="D10555" t="s">
        <v>10</v>
      </c>
      <c r="E10555" t="s">
        <v>81</v>
      </c>
      <c r="F10555" t="s">
        <v>81</v>
      </c>
      <c r="G10555">
        <v>55</v>
      </c>
      <c r="H10555" t="s">
        <v>45</v>
      </c>
      <c r="I10555">
        <v>2014</v>
      </c>
      <c r="J10555" t="s">
        <v>91</v>
      </c>
      <c r="K10555" t="s">
        <v>81</v>
      </c>
      <c r="M10555" s="10" t="str">
        <f>Data[[#This Row],[schedule]]&amp;" | "&amp;Data[[#This Row],[section]]</f>
        <v>SCHEDULE 19: REPORT ON DEMAND FORECASTS | 19b: Aircraft Runway Movements</v>
      </c>
      <c r="N10555" s="10" t="str">
        <f t="shared" si="167"/>
        <v>SCHEDULE 19: REPORT ON DEMAND FORECASTS | 19b: Aircraft Runway Movements | Landings during year (total MCTOW in tonnes):Air passenger services—domestic:</v>
      </c>
    </row>
    <row r="10556" spans="1:14" hidden="1">
      <c r="A10556" t="s">
        <v>2</v>
      </c>
      <c r="B10556">
        <v>2008</v>
      </c>
      <c r="C10556" t="s">
        <v>6</v>
      </c>
      <c r="D10556" t="s">
        <v>10</v>
      </c>
      <c r="E10556" t="s">
        <v>81</v>
      </c>
      <c r="F10556" t="s">
        <v>81</v>
      </c>
      <c r="G10556">
        <v>55</v>
      </c>
      <c r="H10556" t="s">
        <v>45</v>
      </c>
      <c r="I10556">
        <v>2015</v>
      </c>
      <c r="J10556" t="s">
        <v>91</v>
      </c>
      <c r="K10556" t="s">
        <v>81</v>
      </c>
      <c r="M10556" s="10" t="str">
        <f>Data[[#This Row],[schedule]]&amp;" | "&amp;Data[[#This Row],[section]]</f>
        <v>SCHEDULE 19: REPORT ON DEMAND FORECASTS | 19b: Aircraft Runway Movements</v>
      </c>
      <c r="N10556" s="10" t="str">
        <f t="shared" si="167"/>
        <v>SCHEDULE 19: REPORT ON DEMAND FORECASTS | 19b: Aircraft Runway Movements | Landings during year (total MCTOW in tonnes):Air passenger services—domestic:</v>
      </c>
    </row>
    <row r="10557" spans="1:14" hidden="1">
      <c r="A10557" t="s">
        <v>2</v>
      </c>
      <c r="B10557">
        <v>2008</v>
      </c>
      <c r="C10557" t="s">
        <v>6</v>
      </c>
      <c r="D10557" t="s">
        <v>10</v>
      </c>
      <c r="E10557" t="s">
        <v>81</v>
      </c>
      <c r="F10557" t="s">
        <v>81</v>
      </c>
      <c r="G10557">
        <v>55</v>
      </c>
      <c r="H10557" t="s">
        <v>45</v>
      </c>
      <c r="I10557">
        <v>2016</v>
      </c>
      <c r="J10557" t="s">
        <v>91</v>
      </c>
      <c r="K10557" t="s">
        <v>81</v>
      </c>
      <c r="M10557" s="10" t="str">
        <f>Data[[#This Row],[schedule]]&amp;" | "&amp;Data[[#This Row],[section]]</f>
        <v>SCHEDULE 19: REPORT ON DEMAND FORECASTS | 19b: Aircraft Runway Movements</v>
      </c>
      <c r="N10557" s="10" t="str">
        <f t="shared" si="167"/>
        <v>SCHEDULE 19: REPORT ON DEMAND FORECASTS | 19b: Aircraft Runway Movements | Landings during year (total MCTOW in tonnes):Air passenger services—domestic:</v>
      </c>
    </row>
    <row r="10558" spans="1:14" hidden="1">
      <c r="A10558" t="s">
        <v>2</v>
      </c>
      <c r="B10558">
        <v>2008</v>
      </c>
      <c r="C10558" t="s">
        <v>6</v>
      </c>
      <c r="D10558" t="s">
        <v>10</v>
      </c>
      <c r="E10558" t="s">
        <v>81</v>
      </c>
      <c r="F10558" t="s">
        <v>81</v>
      </c>
      <c r="G10558">
        <v>55</v>
      </c>
      <c r="H10558" t="s">
        <v>45</v>
      </c>
      <c r="I10558">
        <v>2017</v>
      </c>
      <c r="J10558" t="s">
        <v>91</v>
      </c>
      <c r="K10558" t="s">
        <v>81</v>
      </c>
      <c r="M10558" s="10" t="str">
        <f>Data[[#This Row],[schedule]]&amp;" | "&amp;Data[[#This Row],[section]]</f>
        <v>SCHEDULE 19: REPORT ON DEMAND FORECASTS | 19b: Aircraft Runway Movements</v>
      </c>
      <c r="N10558" s="10" t="str">
        <f t="shared" si="167"/>
        <v>SCHEDULE 19: REPORT ON DEMAND FORECASTS | 19b: Aircraft Runway Movements | Landings during year (total MCTOW in tonnes):Air passenger services—domestic:</v>
      </c>
    </row>
    <row r="10559" spans="1:14" hidden="1">
      <c r="A10559" t="s">
        <v>2</v>
      </c>
      <c r="B10559">
        <v>2008</v>
      </c>
      <c r="C10559" t="s">
        <v>6</v>
      </c>
      <c r="D10559" t="s">
        <v>10</v>
      </c>
      <c r="E10559" t="s">
        <v>81</v>
      </c>
      <c r="F10559" t="s">
        <v>81</v>
      </c>
      <c r="G10559">
        <v>55</v>
      </c>
      <c r="H10559" t="s">
        <v>45</v>
      </c>
      <c r="I10559">
        <v>2018</v>
      </c>
      <c r="J10559" t="s">
        <v>91</v>
      </c>
      <c r="K10559" t="s">
        <v>81</v>
      </c>
      <c r="M10559" s="10" t="str">
        <f>Data[[#This Row],[schedule]]&amp;" | "&amp;Data[[#This Row],[section]]</f>
        <v>SCHEDULE 19: REPORT ON DEMAND FORECASTS | 19b: Aircraft Runway Movements</v>
      </c>
      <c r="N10559" s="10" t="str">
        <f t="shared" si="167"/>
        <v>SCHEDULE 19: REPORT ON DEMAND FORECASTS | 19b: Aircraft Runway Movements | Landings during year (total MCTOW in tonnes):Air passenger services—domestic:</v>
      </c>
    </row>
    <row r="10560" spans="1:14" hidden="1">
      <c r="A10560" t="s">
        <v>2</v>
      </c>
      <c r="B10560">
        <v>2008</v>
      </c>
      <c r="C10560" t="s">
        <v>6</v>
      </c>
      <c r="D10560" t="s">
        <v>10</v>
      </c>
      <c r="E10560" t="s">
        <v>81</v>
      </c>
      <c r="F10560" t="s">
        <v>81</v>
      </c>
      <c r="G10560">
        <v>56</v>
      </c>
      <c r="H10560" t="s">
        <v>46</v>
      </c>
      <c r="I10560">
        <v>2009</v>
      </c>
      <c r="J10560" t="s">
        <v>91</v>
      </c>
      <c r="K10560" t="s">
        <v>81</v>
      </c>
      <c r="M10560" s="10" t="str">
        <f>Data[[#This Row],[schedule]]&amp;" | "&amp;Data[[#This Row],[section]]</f>
        <v>SCHEDULE 19: REPORT ON DEMAND FORECASTS | 19b: Aircraft Runway Movements</v>
      </c>
      <c r="N10560" s="10" t="str">
        <f t="shared" si="167"/>
        <v>SCHEDULE 19: REPORT ON DEMAND FORECASTS | 19b: Aircraft Runway Movements | Landings during year (total MCTOW in tonnes):Other aircraft:</v>
      </c>
    </row>
    <row r="10561" spans="1:14" hidden="1">
      <c r="A10561" t="s">
        <v>2</v>
      </c>
      <c r="B10561">
        <v>2008</v>
      </c>
      <c r="C10561" t="s">
        <v>6</v>
      </c>
      <c r="D10561" t="s">
        <v>10</v>
      </c>
      <c r="E10561" t="s">
        <v>81</v>
      </c>
      <c r="F10561" t="s">
        <v>81</v>
      </c>
      <c r="G10561">
        <v>56</v>
      </c>
      <c r="H10561" t="s">
        <v>46</v>
      </c>
      <c r="I10561">
        <v>2010</v>
      </c>
      <c r="J10561" t="s">
        <v>91</v>
      </c>
      <c r="K10561" t="s">
        <v>81</v>
      </c>
      <c r="M10561" s="10" t="str">
        <f>Data[[#This Row],[schedule]]&amp;" | "&amp;Data[[#This Row],[section]]</f>
        <v>SCHEDULE 19: REPORT ON DEMAND FORECASTS | 19b: Aircraft Runway Movements</v>
      </c>
      <c r="N10561" s="10" t="str">
        <f t="shared" si="167"/>
        <v>SCHEDULE 19: REPORT ON DEMAND FORECASTS | 19b: Aircraft Runway Movements | Landings during year (total MCTOW in tonnes):Other aircraft:</v>
      </c>
    </row>
    <row r="10562" spans="1:14" hidden="1">
      <c r="A10562" t="s">
        <v>2</v>
      </c>
      <c r="B10562">
        <v>2008</v>
      </c>
      <c r="C10562" t="s">
        <v>6</v>
      </c>
      <c r="D10562" t="s">
        <v>10</v>
      </c>
      <c r="E10562" t="s">
        <v>81</v>
      </c>
      <c r="F10562" t="s">
        <v>81</v>
      </c>
      <c r="G10562">
        <v>56</v>
      </c>
      <c r="H10562" t="s">
        <v>46</v>
      </c>
      <c r="I10562">
        <v>2011</v>
      </c>
      <c r="J10562" t="s">
        <v>91</v>
      </c>
      <c r="K10562" t="s">
        <v>81</v>
      </c>
      <c r="M10562" s="10" t="str">
        <f>Data[[#This Row],[schedule]]&amp;" | "&amp;Data[[#This Row],[section]]</f>
        <v>SCHEDULE 19: REPORT ON DEMAND FORECASTS | 19b: Aircraft Runway Movements</v>
      </c>
      <c r="N10562" s="10" t="str">
        <f t="shared" si="167"/>
        <v>SCHEDULE 19: REPORT ON DEMAND FORECASTS | 19b: Aircraft Runway Movements | Landings during year (total MCTOW in tonnes):Other aircraft:</v>
      </c>
    </row>
    <row r="10563" spans="1:14" hidden="1">
      <c r="A10563" t="s">
        <v>2</v>
      </c>
      <c r="B10563">
        <v>2008</v>
      </c>
      <c r="C10563" t="s">
        <v>6</v>
      </c>
      <c r="D10563" t="s">
        <v>10</v>
      </c>
      <c r="E10563" t="s">
        <v>81</v>
      </c>
      <c r="F10563" t="s">
        <v>81</v>
      </c>
      <c r="G10563">
        <v>56</v>
      </c>
      <c r="H10563" t="s">
        <v>46</v>
      </c>
      <c r="I10563">
        <v>2012</v>
      </c>
      <c r="J10563" t="s">
        <v>91</v>
      </c>
      <c r="K10563" t="s">
        <v>81</v>
      </c>
      <c r="M10563" s="10" t="str">
        <f>Data[[#This Row],[schedule]]&amp;" | "&amp;Data[[#This Row],[section]]</f>
        <v>SCHEDULE 19: REPORT ON DEMAND FORECASTS | 19b: Aircraft Runway Movements</v>
      </c>
      <c r="N10563" s="10" t="str">
        <f t="shared" si="167"/>
        <v>SCHEDULE 19: REPORT ON DEMAND FORECASTS | 19b: Aircraft Runway Movements | Landings during year (total MCTOW in tonnes):Other aircraft:</v>
      </c>
    </row>
    <row r="10564" spans="1:14" hidden="1">
      <c r="A10564" t="s">
        <v>2</v>
      </c>
      <c r="B10564">
        <v>2008</v>
      </c>
      <c r="C10564" t="s">
        <v>6</v>
      </c>
      <c r="D10564" t="s">
        <v>10</v>
      </c>
      <c r="E10564" t="s">
        <v>81</v>
      </c>
      <c r="F10564" t="s">
        <v>81</v>
      </c>
      <c r="G10564">
        <v>56</v>
      </c>
      <c r="H10564" t="s">
        <v>46</v>
      </c>
      <c r="I10564">
        <v>2013</v>
      </c>
      <c r="J10564" t="s">
        <v>91</v>
      </c>
      <c r="K10564" t="s">
        <v>81</v>
      </c>
      <c r="M10564" s="10" t="str">
        <f>Data[[#This Row],[schedule]]&amp;" | "&amp;Data[[#This Row],[section]]</f>
        <v>SCHEDULE 19: REPORT ON DEMAND FORECASTS | 19b: Aircraft Runway Movements</v>
      </c>
      <c r="N10564" s="10" t="str">
        <f t="shared" si="167"/>
        <v>SCHEDULE 19: REPORT ON DEMAND FORECASTS | 19b: Aircraft Runway Movements | Landings during year (total MCTOW in tonnes):Other aircraft:</v>
      </c>
    </row>
    <row r="10565" spans="1:14" hidden="1">
      <c r="A10565" t="s">
        <v>2</v>
      </c>
      <c r="B10565">
        <v>2008</v>
      </c>
      <c r="C10565" t="s">
        <v>6</v>
      </c>
      <c r="D10565" t="s">
        <v>10</v>
      </c>
      <c r="E10565" t="s">
        <v>81</v>
      </c>
      <c r="F10565" t="s">
        <v>81</v>
      </c>
      <c r="G10565">
        <v>56</v>
      </c>
      <c r="H10565" t="s">
        <v>46</v>
      </c>
      <c r="I10565">
        <v>2014</v>
      </c>
      <c r="J10565" t="s">
        <v>91</v>
      </c>
      <c r="K10565" t="s">
        <v>81</v>
      </c>
      <c r="M10565" s="10" t="str">
        <f>Data[[#This Row],[schedule]]&amp;" | "&amp;Data[[#This Row],[section]]</f>
        <v>SCHEDULE 19: REPORT ON DEMAND FORECASTS | 19b: Aircraft Runway Movements</v>
      </c>
      <c r="N10565" s="10" t="str">
        <f t="shared" si="167"/>
        <v>SCHEDULE 19: REPORT ON DEMAND FORECASTS | 19b: Aircraft Runway Movements | Landings during year (total MCTOW in tonnes):Other aircraft:</v>
      </c>
    </row>
    <row r="10566" spans="1:14" hidden="1">
      <c r="A10566" t="s">
        <v>2</v>
      </c>
      <c r="B10566">
        <v>2008</v>
      </c>
      <c r="C10566" t="s">
        <v>6</v>
      </c>
      <c r="D10566" t="s">
        <v>10</v>
      </c>
      <c r="E10566" t="s">
        <v>81</v>
      </c>
      <c r="F10566" t="s">
        <v>81</v>
      </c>
      <c r="G10566">
        <v>56</v>
      </c>
      <c r="H10566" t="s">
        <v>46</v>
      </c>
      <c r="I10566">
        <v>2015</v>
      </c>
      <c r="J10566" t="s">
        <v>91</v>
      </c>
      <c r="K10566" t="s">
        <v>81</v>
      </c>
      <c r="M10566" s="10" t="str">
        <f>Data[[#This Row],[schedule]]&amp;" | "&amp;Data[[#This Row],[section]]</f>
        <v>SCHEDULE 19: REPORT ON DEMAND FORECASTS | 19b: Aircraft Runway Movements</v>
      </c>
      <c r="N10566" s="10" t="str">
        <f t="shared" si="167"/>
        <v>SCHEDULE 19: REPORT ON DEMAND FORECASTS | 19b: Aircraft Runway Movements | Landings during year (total MCTOW in tonnes):Other aircraft:</v>
      </c>
    </row>
    <row r="10567" spans="1:14" hidden="1">
      <c r="A10567" t="s">
        <v>2</v>
      </c>
      <c r="B10567">
        <v>2008</v>
      </c>
      <c r="C10567" t="s">
        <v>6</v>
      </c>
      <c r="D10567" t="s">
        <v>10</v>
      </c>
      <c r="E10567" t="s">
        <v>81</v>
      </c>
      <c r="F10567" t="s">
        <v>81</v>
      </c>
      <c r="G10567">
        <v>56</v>
      </c>
      <c r="H10567" t="s">
        <v>46</v>
      </c>
      <c r="I10567">
        <v>2016</v>
      </c>
      <c r="J10567" t="s">
        <v>91</v>
      </c>
      <c r="K10567" t="s">
        <v>81</v>
      </c>
      <c r="M10567" s="10" t="str">
        <f>Data[[#This Row],[schedule]]&amp;" | "&amp;Data[[#This Row],[section]]</f>
        <v>SCHEDULE 19: REPORT ON DEMAND FORECASTS | 19b: Aircraft Runway Movements</v>
      </c>
      <c r="N10567" s="10" t="str">
        <f t="shared" si="167"/>
        <v>SCHEDULE 19: REPORT ON DEMAND FORECASTS | 19b: Aircraft Runway Movements | Landings during year (total MCTOW in tonnes):Other aircraft:</v>
      </c>
    </row>
    <row r="10568" spans="1:14" hidden="1">
      <c r="A10568" t="s">
        <v>2</v>
      </c>
      <c r="B10568">
        <v>2008</v>
      </c>
      <c r="C10568" t="s">
        <v>6</v>
      </c>
      <c r="D10568" t="s">
        <v>10</v>
      </c>
      <c r="E10568" t="s">
        <v>81</v>
      </c>
      <c r="F10568" t="s">
        <v>81</v>
      </c>
      <c r="G10568">
        <v>56</v>
      </c>
      <c r="H10568" t="s">
        <v>46</v>
      </c>
      <c r="I10568">
        <v>2017</v>
      </c>
      <c r="J10568" t="s">
        <v>91</v>
      </c>
      <c r="K10568" t="s">
        <v>81</v>
      </c>
      <c r="M10568" s="10" t="str">
        <f>Data[[#This Row],[schedule]]&amp;" | "&amp;Data[[#This Row],[section]]</f>
        <v>SCHEDULE 19: REPORT ON DEMAND FORECASTS | 19b: Aircraft Runway Movements</v>
      </c>
      <c r="N10568" s="10" t="str">
        <f t="shared" si="167"/>
        <v>SCHEDULE 19: REPORT ON DEMAND FORECASTS | 19b: Aircraft Runway Movements | Landings during year (total MCTOW in tonnes):Other aircraft:</v>
      </c>
    </row>
    <row r="10569" spans="1:14" hidden="1">
      <c r="A10569" t="s">
        <v>2</v>
      </c>
      <c r="B10569">
        <v>2008</v>
      </c>
      <c r="C10569" t="s">
        <v>6</v>
      </c>
      <c r="D10569" t="s">
        <v>10</v>
      </c>
      <c r="E10569" t="s">
        <v>81</v>
      </c>
      <c r="F10569" t="s">
        <v>81</v>
      </c>
      <c r="G10569">
        <v>56</v>
      </c>
      <c r="H10569" t="s">
        <v>46</v>
      </c>
      <c r="I10569">
        <v>2018</v>
      </c>
      <c r="J10569" t="s">
        <v>91</v>
      </c>
      <c r="K10569" t="s">
        <v>81</v>
      </c>
      <c r="M10569" s="10" t="str">
        <f>Data[[#This Row],[schedule]]&amp;" | "&amp;Data[[#This Row],[section]]</f>
        <v>SCHEDULE 19: REPORT ON DEMAND FORECASTS | 19b: Aircraft Runway Movements</v>
      </c>
      <c r="N10569" s="10" t="str">
        <f t="shared" si="167"/>
        <v>SCHEDULE 19: REPORT ON DEMAND FORECASTS | 19b: Aircraft Runway Movements | Landings during year (total MCTOW in tonnes):Other aircraft:</v>
      </c>
    </row>
    <row r="10570" spans="1:14" hidden="1">
      <c r="A10570" t="s">
        <v>2</v>
      </c>
      <c r="B10570">
        <v>2008</v>
      </c>
      <c r="C10570" t="s">
        <v>7</v>
      </c>
      <c r="D10570" t="s">
        <v>11</v>
      </c>
      <c r="E10570" t="s">
        <v>81</v>
      </c>
      <c r="F10570" t="s">
        <v>81</v>
      </c>
      <c r="G10570">
        <v>20</v>
      </c>
      <c r="H10570" t="s">
        <v>82</v>
      </c>
      <c r="I10570">
        <v>2009</v>
      </c>
      <c r="J10570" t="s">
        <v>92</v>
      </c>
      <c r="K10570" t="s">
        <v>4262</v>
      </c>
      <c r="L10570">
        <v>222223</v>
      </c>
      <c r="M10570" s="10" t="str">
        <f>Data[[#This Row],[schedule]]&amp;" | "&amp;Data[[#This Row],[section]]</f>
        <v>SCHEDULE 18: REPORT ON THE FORECAST TOTAL REVENUE REQUIREMENTS | 18a: Revenue Requirement</v>
      </c>
      <c r="N10570" s="10" t="str">
        <f t="shared" si="167"/>
        <v>SCHEDULE 18: REPORT ON THE FORECAST TOTAL REVENUE REQUIREMENTS | 18a: Revenue Requirement | Forecast value of assets employed</v>
      </c>
    </row>
    <row r="10571" spans="1:14" hidden="1">
      <c r="A10571" t="s">
        <v>2</v>
      </c>
      <c r="B10571">
        <v>2008</v>
      </c>
      <c r="C10571" t="s">
        <v>7</v>
      </c>
      <c r="D10571" t="s">
        <v>11</v>
      </c>
      <c r="E10571" t="s">
        <v>81</v>
      </c>
      <c r="F10571" t="s">
        <v>81</v>
      </c>
      <c r="G10571">
        <v>20</v>
      </c>
      <c r="H10571" t="s">
        <v>82</v>
      </c>
      <c r="I10571">
        <v>2010</v>
      </c>
      <c r="J10571" t="s">
        <v>92</v>
      </c>
      <c r="K10571" t="s">
        <v>4263</v>
      </c>
      <c r="L10571">
        <v>229354</v>
      </c>
      <c r="M10571" s="10" t="str">
        <f>Data[[#This Row],[schedule]]&amp;" | "&amp;Data[[#This Row],[section]]</f>
        <v>SCHEDULE 18: REPORT ON THE FORECAST TOTAL REVENUE REQUIREMENTS | 18a: Revenue Requirement</v>
      </c>
      <c r="N10571" s="10" t="str">
        <f t="shared" si="167"/>
        <v>SCHEDULE 18: REPORT ON THE FORECAST TOTAL REVENUE REQUIREMENTS | 18a: Revenue Requirement | Forecast value of assets employed</v>
      </c>
    </row>
    <row r="10572" spans="1:14" hidden="1">
      <c r="A10572" t="s">
        <v>2</v>
      </c>
      <c r="B10572">
        <v>2008</v>
      </c>
      <c r="C10572" t="s">
        <v>7</v>
      </c>
      <c r="D10572" t="s">
        <v>11</v>
      </c>
      <c r="E10572" t="s">
        <v>81</v>
      </c>
      <c r="F10572" t="s">
        <v>81</v>
      </c>
      <c r="G10572">
        <v>20</v>
      </c>
      <c r="H10572" t="s">
        <v>82</v>
      </c>
      <c r="I10572">
        <v>2011</v>
      </c>
      <c r="J10572" t="s">
        <v>92</v>
      </c>
      <c r="K10572" t="s">
        <v>4264</v>
      </c>
      <c r="L10572">
        <v>232333</v>
      </c>
      <c r="M10572" s="10" t="str">
        <f>Data[[#This Row],[schedule]]&amp;" | "&amp;Data[[#This Row],[section]]</f>
        <v>SCHEDULE 18: REPORT ON THE FORECAST TOTAL REVENUE REQUIREMENTS | 18a: Revenue Requirement</v>
      </c>
      <c r="N10572" s="10" t="str">
        <f t="shared" si="167"/>
        <v>SCHEDULE 18: REPORT ON THE FORECAST TOTAL REVENUE REQUIREMENTS | 18a: Revenue Requirement | Forecast value of assets employed</v>
      </c>
    </row>
    <row r="10573" spans="1:14" hidden="1">
      <c r="A10573" t="s">
        <v>2</v>
      </c>
      <c r="B10573">
        <v>2008</v>
      </c>
      <c r="C10573" t="s">
        <v>7</v>
      </c>
      <c r="D10573" t="s">
        <v>11</v>
      </c>
      <c r="E10573" t="s">
        <v>81</v>
      </c>
      <c r="F10573" t="s">
        <v>81</v>
      </c>
      <c r="G10573">
        <v>20</v>
      </c>
      <c r="H10573" t="s">
        <v>82</v>
      </c>
      <c r="I10573">
        <v>2012</v>
      </c>
      <c r="J10573" t="s">
        <v>92</v>
      </c>
      <c r="K10573" t="s">
        <v>81</v>
      </c>
      <c r="M10573" s="10" t="str">
        <f>Data[[#This Row],[schedule]]&amp;" | "&amp;Data[[#This Row],[section]]</f>
        <v>SCHEDULE 18: REPORT ON THE FORECAST TOTAL REVENUE REQUIREMENTS | 18a: Revenue Requirement</v>
      </c>
      <c r="N10573" s="10" t="str">
        <f t="shared" si="167"/>
        <v>SCHEDULE 18: REPORT ON THE FORECAST TOTAL REVENUE REQUIREMENTS | 18a: Revenue Requirement | Forecast value of assets employed</v>
      </c>
    </row>
    <row r="10574" spans="1:14" hidden="1">
      <c r="A10574" t="s">
        <v>2</v>
      </c>
      <c r="B10574">
        <v>2008</v>
      </c>
      <c r="C10574" t="s">
        <v>7</v>
      </c>
      <c r="D10574" t="s">
        <v>11</v>
      </c>
      <c r="E10574" t="s">
        <v>81</v>
      </c>
      <c r="F10574" t="s">
        <v>81</v>
      </c>
      <c r="G10574">
        <v>20</v>
      </c>
      <c r="H10574" t="s">
        <v>82</v>
      </c>
      <c r="I10574">
        <v>2013</v>
      </c>
      <c r="J10574" t="s">
        <v>92</v>
      </c>
      <c r="K10574" t="s">
        <v>81</v>
      </c>
      <c r="M10574" s="10" t="str">
        <f>Data[[#This Row],[schedule]]&amp;" | "&amp;Data[[#This Row],[section]]</f>
        <v>SCHEDULE 18: REPORT ON THE FORECAST TOTAL REVENUE REQUIREMENTS | 18a: Revenue Requirement</v>
      </c>
      <c r="N10574" s="10" t="str">
        <f t="shared" si="167"/>
        <v>SCHEDULE 18: REPORT ON THE FORECAST TOTAL REVENUE REQUIREMENTS | 18a: Revenue Requirement | Forecast value of assets employed</v>
      </c>
    </row>
    <row r="10575" spans="1:14" hidden="1">
      <c r="A10575" t="s">
        <v>2</v>
      </c>
      <c r="B10575">
        <v>2008</v>
      </c>
      <c r="C10575" t="s">
        <v>7</v>
      </c>
      <c r="D10575" t="s">
        <v>11</v>
      </c>
      <c r="E10575" t="s">
        <v>81</v>
      </c>
      <c r="F10575" t="s">
        <v>81</v>
      </c>
      <c r="G10575">
        <v>21</v>
      </c>
      <c r="H10575" t="s">
        <v>48</v>
      </c>
      <c r="I10575">
        <v>2009</v>
      </c>
      <c r="J10575" t="s">
        <v>93</v>
      </c>
      <c r="K10575" t="s">
        <v>4265</v>
      </c>
      <c r="L10575">
        <v>8.616E-2</v>
      </c>
      <c r="M10575" s="10" t="str">
        <f>Data[[#This Row],[schedule]]&amp;" | "&amp;Data[[#This Row],[section]]</f>
        <v>SCHEDULE 18: REPORT ON THE FORECAST TOTAL REVENUE REQUIREMENTS | 18a: Revenue Requirement</v>
      </c>
      <c r="N10575" s="10" t="str">
        <f t="shared" si="167"/>
        <v>SCHEDULE 18: REPORT ON THE FORECAST TOTAL REVENUE REQUIREMENTS | 18a: Revenue Requirement | Forecast cost of capital</v>
      </c>
    </row>
    <row r="10576" spans="1:14" hidden="1">
      <c r="A10576" t="s">
        <v>2</v>
      </c>
      <c r="B10576">
        <v>2008</v>
      </c>
      <c r="C10576" t="s">
        <v>7</v>
      </c>
      <c r="D10576" t="s">
        <v>11</v>
      </c>
      <c r="E10576" t="s">
        <v>81</v>
      </c>
      <c r="F10576" t="s">
        <v>81</v>
      </c>
      <c r="G10576">
        <v>21</v>
      </c>
      <c r="H10576" t="s">
        <v>48</v>
      </c>
      <c r="I10576">
        <v>2010</v>
      </c>
      <c r="J10576" t="s">
        <v>93</v>
      </c>
      <c r="K10576" t="s">
        <v>4265</v>
      </c>
      <c r="L10576">
        <v>8.616E-2</v>
      </c>
      <c r="M10576" s="10" t="str">
        <f>Data[[#This Row],[schedule]]&amp;" | "&amp;Data[[#This Row],[section]]</f>
        <v>SCHEDULE 18: REPORT ON THE FORECAST TOTAL REVENUE REQUIREMENTS | 18a: Revenue Requirement</v>
      </c>
      <c r="N10576" s="10" t="str">
        <f t="shared" si="167"/>
        <v>SCHEDULE 18: REPORT ON THE FORECAST TOTAL REVENUE REQUIREMENTS | 18a: Revenue Requirement | Forecast cost of capital</v>
      </c>
    </row>
    <row r="10577" spans="1:14" hidden="1">
      <c r="A10577" t="s">
        <v>2</v>
      </c>
      <c r="B10577">
        <v>2008</v>
      </c>
      <c r="C10577" t="s">
        <v>7</v>
      </c>
      <c r="D10577" t="s">
        <v>11</v>
      </c>
      <c r="E10577" t="s">
        <v>81</v>
      </c>
      <c r="F10577" t="s">
        <v>81</v>
      </c>
      <c r="G10577">
        <v>21</v>
      </c>
      <c r="H10577" t="s">
        <v>48</v>
      </c>
      <c r="I10577">
        <v>2011</v>
      </c>
      <c r="J10577" t="s">
        <v>93</v>
      </c>
      <c r="K10577" t="s">
        <v>4265</v>
      </c>
      <c r="L10577">
        <v>8.616E-2</v>
      </c>
      <c r="M10577" s="10" t="str">
        <f>Data[[#This Row],[schedule]]&amp;" | "&amp;Data[[#This Row],[section]]</f>
        <v>SCHEDULE 18: REPORT ON THE FORECAST TOTAL REVENUE REQUIREMENTS | 18a: Revenue Requirement</v>
      </c>
      <c r="N10577" s="10" t="str">
        <f t="shared" si="167"/>
        <v>SCHEDULE 18: REPORT ON THE FORECAST TOTAL REVENUE REQUIREMENTS | 18a: Revenue Requirement | Forecast cost of capital</v>
      </c>
    </row>
    <row r="10578" spans="1:14" hidden="1">
      <c r="A10578" t="s">
        <v>2</v>
      </c>
      <c r="B10578">
        <v>2008</v>
      </c>
      <c r="C10578" t="s">
        <v>7</v>
      </c>
      <c r="D10578" t="s">
        <v>11</v>
      </c>
      <c r="E10578" t="s">
        <v>81</v>
      </c>
      <c r="F10578" t="s">
        <v>81</v>
      </c>
      <c r="G10578">
        <v>21</v>
      </c>
      <c r="H10578" t="s">
        <v>48</v>
      </c>
      <c r="I10578">
        <v>2012</v>
      </c>
      <c r="J10578" t="s">
        <v>93</v>
      </c>
      <c r="K10578" t="s">
        <v>81</v>
      </c>
      <c r="M10578" s="10" t="str">
        <f>Data[[#This Row],[schedule]]&amp;" | "&amp;Data[[#This Row],[section]]</f>
        <v>SCHEDULE 18: REPORT ON THE FORECAST TOTAL REVENUE REQUIREMENTS | 18a: Revenue Requirement</v>
      </c>
      <c r="N10578" s="10" t="str">
        <f t="shared" si="167"/>
        <v>SCHEDULE 18: REPORT ON THE FORECAST TOTAL REVENUE REQUIREMENTS | 18a: Revenue Requirement | Forecast cost of capital</v>
      </c>
    </row>
    <row r="10579" spans="1:14" hidden="1">
      <c r="A10579" t="s">
        <v>2</v>
      </c>
      <c r="B10579">
        <v>2008</v>
      </c>
      <c r="C10579" t="s">
        <v>7</v>
      </c>
      <c r="D10579" t="s">
        <v>11</v>
      </c>
      <c r="E10579" t="s">
        <v>81</v>
      </c>
      <c r="F10579" t="s">
        <v>81</v>
      </c>
      <c r="G10579">
        <v>21</v>
      </c>
      <c r="H10579" t="s">
        <v>48</v>
      </c>
      <c r="I10579">
        <v>2013</v>
      </c>
      <c r="J10579" t="s">
        <v>93</v>
      </c>
      <c r="K10579" t="s">
        <v>81</v>
      </c>
      <c r="M10579" s="10" t="str">
        <f>Data[[#This Row],[schedule]]&amp;" | "&amp;Data[[#This Row],[section]]</f>
        <v>SCHEDULE 18: REPORT ON THE FORECAST TOTAL REVENUE REQUIREMENTS | 18a: Revenue Requirement</v>
      </c>
      <c r="N10579" s="10" t="str">
        <f t="shared" si="167"/>
        <v>SCHEDULE 18: REPORT ON THE FORECAST TOTAL REVENUE REQUIREMENTS | 18a: Revenue Requirement | Forecast cost of capital</v>
      </c>
    </row>
    <row r="10580" spans="1:14" hidden="1">
      <c r="A10580" t="s">
        <v>2</v>
      </c>
      <c r="B10580">
        <v>2008</v>
      </c>
      <c r="C10580" t="s">
        <v>7</v>
      </c>
      <c r="D10580" t="s">
        <v>11</v>
      </c>
      <c r="E10580" t="s">
        <v>81</v>
      </c>
      <c r="F10580" t="s">
        <v>81</v>
      </c>
      <c r="G10580">
        <v>22</v>
      </c>
      <c r="H10580" t="s">
        <v>49</v>
      </c>
      <c r="I10580">
        <v>2009</v>
      </c>
      <c r="J10580" t="s">
        <v>92</v>
      </c>
      <c r="K10580" t="s">
        <v>4266</v>
      </c>
      <c r="L10580">
        <v>19146.733680000001</v>
      </c>
      <c r="M10580" s="10" t="str">
        <f>Data[[#This Row],[schedule]]&amp;" | "&amp;Data[[#This Row],[section]]</f>
        <v>SCHEDULE 18: REPORT ON THE FORECAST TOTAL REVENUE REQUIREMENTS | 18a: Revenue Requirement</v>
      </c>
      <c r="N10580" s="10" t="str">
        <f t="shared" si="167"/>
        <v>SCHEDULE 18: REPORT ON THE FORECAST TOTAL REVENUE REQUIREMENTS | 18a: Revenue Requirement | Forecast return on assets employed</v>
      </c>
    </row>
    <row r="10581" spans="1:14" hidden="1">
      <c r="A10581" t="s">
        <v>2</v>
      </c>
      <c r="B10581">
        <v>2008</v>
      </c>
      <c r="C10581" t="s">
        <v>7</v>
      </c>
      <c r="D10581" t="s">
        <v>11</v>
      </c>
      <c r="E10581" t="s">
        <v>81</v>
      </c>
      <c r="F10581" t="s">
        <v>81</v>
      </c>
      <c r="G10581">
        <v>22</v>
      </c>
      <c r="H10581" t="s">
        <v>49</v>
      </c>
      <c r="I10581">
        <v>2010</v>
      </c>
      <c r="J10581" t="s">
        <v>92</v>
      </c>
      <c r="K10581" t="s">
        <v>4267</v>
      </c>
      <c r="L10581">
        <v>19761.140640000001</v>
      </c>
      <c r="M10581" s="10" t="str">
        <f>Data[[#This Row],[schedule]]&amp;" | "&amp;Data[[#This Row],[section]]</f>
        <v>SCHEDULE 18: REPORT ON THE FORECAST TOTAL REVENUE REQUIREMENTS | 18a: Revenue Requirement</v>
      </c>
      <c r="N10581" s="10" t="str">
        <f t="shared" ref="N10581:N10644" si="168">SUBSTITUTE(SUBSTITUTE(SUBSTITUTE(C10581&amp;" | "&amp;D10581&amp;" | "&amp;E10581&amp;" | "&amp;F10581&amp;" | "&amp;H10581," |  |  | "," | ")," |  |  | "," | ")," |  | "," | ")</f>
        <v>SCHEDULE 18: REPORT ON THE FORECAST TOTAL REVENUE REQUIREMENTS | 18a: Revenue Requirement | Forecast return on assets employed</v>
      </c>
    </row>
    <row r="10582" spans="1:14" hidden="1">
      <c r="A10582" t="s">
        <v>2</v>
      </c>
      <c r="B10582">
        <v>2008</v>
      </c>
      <c r="C10582" t="s">
        <v>7</v>
      </c>
      <c r="D10582" t="s">
        <v>11</v>
      </c>
      <c r="E10582" t="s">
        <v>81</v>
      </c>
      <c r="F10582" t="s">
        <v>81</v>
      </c>
      <c r="G10582">
        <v>22</v>
      </c>
      <c r="H10582" t="s">
        <v>49</v>
      </c>
      <c r="I10582">
        <v>2011</v>
      </c>
      <c r="J10582" t="s">
        <v>92</v>
      </c>
      <c r="K10582" t="s">
        <v>4268</v>
      </c>
      <c r="L10582">
        <v>20017.811280000002</v>
      </c>
      <c r="M10582" s="10" t="str">
        <f>Data[[#This Row],[schedule]]&amp;" | "&amp;Data[[#This Row],[section]]</f>
        <v>SCHEDULE 18: REPORT ON THE FORECAST TOTAL REVENUE REQUIREMENTS | 18a: Revenue Requirement</v>
      </c>
      <c r="N10582" s="10" t="str">
        <f t="shared" si="168"/>
        <v>SCHEDULE 18: REPORT ON THE FORECAST TOTAL REVENUE REQUIREMENTS | 18a: Revenue Requirement | Forecast return on assets employed</v>
      </c>
    </row>
    <row r="10583" spans="1:14" hidden="1">
      <c r="A10583" t="s">
        <v>2</v>
      </c>
      <c r="B10583">
        <v>2008</v>
      </c>
      <c r="C10583" t="s">
        <v>7</v>
      </c>
      <c r="D10583" t="s">
        <v>11</v>
      </c>
      <c r="E10583" t="s">
        <v>81</v>
      </c>
      <c r="F10583" t="s">
        <v>81</v>
      </c>
      <c r="G10583">
        <v>22</v>
      </c>
      <c r="H10583" t="s">
        <v>49</v>
      </c>
      <c r="I10583">
        <v>2012</v>
      </c>
      <c r="J10583" t="s">
        <v>92</v>
      </c>
      <c r="K10583" t="s">
        <v>458</v>
      </c>
      <c r="L10583">
        <v>0</v>
      </c>
      <c r="M10583" s="10" t="str">
        <f>Data[[#This Row],[schedule]]&amp;" | "&amp;Data[[#This Row],[section]]</f>
        <v>SCHEDULE 18: REPORT ON THE FORECAST TOTAL REVENUE REQUIREMENTS | 18a: Revenue Requirement</v>
      </c>
      <c r="N10583" s="10" t="str">
        <f t="shared" si="168"/>
        <v>SCHEDULE 18: REPORT ON THE FORECAST TOTAL REVENUE REQUIREMENTS | 18a: Revenue Requirement | Forecast return on assets employed</v>
      </c>
    </row>
    <row r="10584" spans="1:14" hidden="1">
      <c r="A10584" t="s">
        <v>2</v>
      </c>
      <c r="B10584">
        <v>2008</v>
      </c>
      <c r="C10584" t="s">
        <v>7</v>
      </c>
      <c r="D10584" t="s">
        <v>11</v>
      </c>
      <c r="E10584" t="s">
        <v>81</v>
      </c>
      <c r="F10584" t="s">
        <v>81</v>
      </c>
      <c r="G10584">
        <v>22</v>
      </c>
      <c r="H10584" t="s">
        <v>49</v>
      </c>
      <c r="I10584">
        <v>2013</v>
      </c>
      <c r="J10584" t="s">
        <v>92</v>
      </c>
      <c r="K10584" t="s">
        <v>458</v>
      </c>
      <c r="L10584">
        <v>0</v>
      </c>
      <c r="M10584" s="10" t="str">
        <f>Data[[#This Row],[schedule]]&amp;" | "&amp;Data[[#This Row],[section]]</f>
        <v>SCHEDULE 18: REPORT ON THE FORECAST TOTAL REVENUE REQUIREMENTS | 18a: Revenue Requirement</v>
      </c>
      <c r="N10584" s="10" t="str">
        <f t="shared" si="168"/>
        <v>SCHEDULE 18: REPORT ON THE FORECAST TOTAL REVENUE REQUIREMENTS | 18a: Revenue Requirement | Forecast return on assets employed</v>
      </c>
    </row>
    <row r="10585" spans="1:14" hidden="1">
      <c r="A10585" t="s">
        <v>2</v>
      </c>
      <c r="B10585">
        <v>2008</v>
      </c>
      <c r="C10585" t="s">
        <v>7</v>
      </c>
      <c r="D10585" t="s">
        <v>11</v>
      </c>
      <c r="E10585" t="s">
        <v>81</v>
      </c>
      <c r="F10585" t="s">
        <v>81</v>
      </c>
      <c r="G10585">
        <v>23</v>
      </c>
      <c r="H10585" t="s">
        <v>50</v>
      </c>
      <c r="I10585">
        <v>2009</v>
      </c>
      <c r="J10585" t="s">
        <v>92</v>
      </c>
      <c r="K10585" t="s">
        <v>4269</v>
      </c>
      <c r="L10585">
        <v>17815</v>
      </c>
      <c r="M10585" s="10" t="str">
        <f>Data[[#This Row],[schedule]]&amp;" | "&amp;Data[[#This Row],[section]]</f>
        <v>SCHEDULE 18: REPORT ON THE FORECAST TOTAL REVENUE REQUIREMENTS | 18a: Revenue Requirement</v>
      </c>
      <c r="N10585" s="10" t="str">
        <f t="shared" si="168"/>
        <v xml:space="preserve">SCHEDULE 18: REPORT ON THE FORECAST TOTAL REVENUE REQUIREMENTS | 18a: Revenue Requirement | Forecast operational expenditure </v>
      </c>
    </row>
    <row r="10586" spans="1:14" hidden="1">
      <c r="A10586" t="s">
        <v>2</v>
      </c>
      <c r="B10586">
        <v>2008</v>
      </c>
      <c r="C10586" t="s">
        <v>7</v>
      </c>
      <c r="D10586" t="s">
        <v>11</v>
      </c>
      <c r="E10586" t="s">
        <v>81</v>
      </c>
      <c r="F10586" t="s">
        <v>81</v>
      </c>
      <c r="G10586">
        <v>23</v>
      </c>
      <c r="H10586" t="s">
        <v>50</v>
      </c>
      <c r="I10586">
        <v>2010</v>
      </c>
      <c r="J10586" t="s">
        <v>92</v>
      </c>
      <c r="K10586" t="s">
        <v>4270</v>
      </c>
      <c r="L10586">
        <v>16690</v>
      </c>
      <c r="M10586" s="10" t="str">
        <f>Data[[#This Row],[schedule]]&amp;" | "&amp;Data[[#This Row],[section]]</f>
        <v>SCHEDULE 18: REPORT ON THE FORECAST TOTAL REVENUE REQUIREMENTS | 18a: Revenue Requirement</v>
      </c>
      <c r="N10586" s="10" t="str">
        <f t="shared" si="168"/>
        <v xml:space="preserve">SCHEDULE 18: REPORT ON THE FORECAST TOTAL REVENUE REQUIREMENTS | 18a: Revenue Requirement | Forecast operational expenditure </v>
      </c>
    </row>
    <row r="10587" spans="1:14" hidden="1">
      <c r="A10587" t="s">
        <v>2</v>
      </c>
      <c r="B10587">
        <v>2008</v>
      </c>
      <c r="C10587" t="s">
        <v>7</v>
      </c>
      <c r="D10587" t="s">
        <v>11</v>
      </c>
      <c r="E10587" t="s">
        <v>81</v>
      </c>
      <c r="F10587" t="s">
        <v>81</v>
      </c>
      <c r="G10587">
        <v>23</v>
      </c>
      <c r="H10587" t="s">
        <v>50</v>
      </c>
      <c r="I10587">
        <v>2011</v>
      </c>
      <c r="J10587" t="s">
        <v>92</v>
      </c>
      <c r="K10587" t="s">
        <v>2346</v>
      </c>
      <c r="L10587">
        <v>16976</v>
      </c>
      <c r="M10587" s="10" t="str">
        <f>Data[[#This Row],[schedule]]&amp;" | "&amp;Data[[#This Row],[section]]</f>
        <v>SCHEDULE 18: REPORT ON THE FORECAST TOTAL REVENUE REQUIREMENTS | 18a: Revenue Requirement</v>
      </c>
      <c r="N10587" s="10" t="str">
        <f t="shared" si="168"/>
        <v xml:space="preserve">SCHEDULE 18: REPORT ON THE FORECAST TOTAL REVENUE REQUIREMENTS | 18a: Revenue Requirement | Forecast operational expenditure </v>
      </c>
    </row>
    <row r="10588" spans="1:14" hidden="1">
      <c r="A10588" t="s">
        <v>2</v>
      </c>
      <c r="B10588">
        <v>2008</v>
      </c>
      <c r="C10588" t="s">
        <v>7</v>
      </c>
      <c r="D10588" t="s">
        <v>11</v>
      </c>
      <c r="E10588" t="s">
        <v>81</v>
      </c>
      <c r="F10588" t="s">
        <v>81</v>
      </c>
      <c r="G10588">
        <v>23</v>
      </c>
      <c r="H10588" t="s">
        <v>50</v>
      </c>
      <c r="I10588">
        <v>2012</v>
      </c>
      <c r="J10588" t="s">
        <v>92</v>
      </c>
      <c r="K10588" t="s">
        <v>458</v>
      </c>
      <c r="L10588">
        <v>0</v>
      </c>
      <c r="M10588" s="10" t="str">
        <f>Data[[#This Row],[schedule]]&amp;" | "&amp;Data[[#This Row],[section]]</f>
        <v>SCHEDULE 18: REPORT ON THE FORECAST TOTAL REVENUE REQUIREMENTS | 18a: Revenue Requirement</v>
      </c>
      <c r="N10588" s="10" t="str">
        <f t="shared" si="168"/>
        <v xml:space="preserve">SCHEDULE 18: REPORT ON THE FORECAST TOTAL REVENUE REQUIREMENTS | 18a: Revenue Requirement | Forecast operational expenditure </v>
      </c>
    </row>
    <row r="10589" spans="1:14" hidden="1">
      <c r="A10589" t="s">
        <v>2</v>
      </c>
      <c r="B10589">
        <v>2008</v>
      </c>
      <c r="C10589" t="s">
        <v>7</v>
      </c>
      <c r="D10589" t="s">
        <v>11</v>
      </c>
      <c r="E10589" t="s">
        <v>81</v>
      </c>
      <c r="F10589" t="s">
        <v>81</v>
      </c>
      <c r="G10589">
        <v>23</v>
      </c>
      <c r="H10589" t="s">
        <v>50</v>
      </c>
      <c r="I10589">
        <v>2013</v>
      </c>
      <c r="J10589" t="s">
        <v>92</v>
      </c>
      <c r="K10589" t="s">
        <v>458</v>
      </c>
      <c r="L10589">
        <v>0</v>
      </c>
      <c r="M10589" s="10" t="str">
        <f>Data[[#This Row],[schedule]]&amp;" | "&amp;Data[[#This Row],[section]]</f>
        <v>SCHEDULE 18: REPORT ON THE FORECAST TOTAL REVENUE REQUIREMENTS | 18a: Revenue Requirement</v>
      </c>
      <c r="N10589" s="10" t="str">
        <f t="shared" si="168"/>
        <v xml:space="preserve">SCHEDULE 18: REPORT ON THE FORECAST TOTAL REVENUE REQUIREMENTS | 18a: Revenue Requirement | Forecast operational expenditure </v>
      </c>
    </row>
    <row r="10590" spans="1:14" hidden="1">
      <c r="A10590" t="s">
        <v>2</v>
      </c>
      <c r="B10590">
        <v>2008</v>
      </c>
      <c r="C10590" t="s">
        <v>7</v>
      </c>
      <c r="D10590" t="s">
        <v>11</v>
      </c>
      <c r="E10590" t="s">
        <v>81</v>
      </c>
      <c r="F10590" t="s">
        <v>81</v>
      </c>
      <c r="G10590">
        <v>24</v>
      </c>
      <c r="H10590" t="s">
        <v>51</v>
      </c>
      <c r="I10590">
        <v>2009</v>
      </c>
      <c r="J10590" t="s">
        <v>92</v>
      </c>
      <c r="K10590" t="s">
        <v>4271</v>
      </c>
      <c r="L10590">
        <v>7966</v>
      </c>
      <c r="M10590" s="10" t="str">
        <f>Data[[#This Row],[schedule]]&amp;" | "&amp;Data[[#This Row],[section]]</f>
        <v>SCHEDULE 18: REPORT ON THE FORECAST TOTAL REVENUE REQUIREMENTS | 18a: Revenue Requirement</v>
      </c>
      <c r="N10590" s="10" t="str">
        <f t="shared" si="168"/>
        <v>SCHEDULE 18: REPORT ON THE FORECAST TOTAL REVENUE REQUIREMENTS | 18a: Revenue Requirement | Forecast depreciation</v>
      </c>
    </row>
    <row r="10591" spans="1:14" hidden="1">
      <c r="A10591" t="s">
        <v>2</v>
      </c>
      <c r="B10591">
        <v>2008</v>
      </c>
      <c r="C10591" t="s">
        <v>7</v>
      </c>
      <c r="D10591" t="s">
        <v>11</v>
      </c>
      <c r="E10591" t="s">
        <v>81</v>
      </c>
      <c r="F10591" t="s">
        <v>81</v>
      </c>
      <c r="G10591">
        <v>24</v>
      </c>
      <c r="H10591" t="s">
        <v>51</v>
      </c>
      <c r="I10591">
        <v>2010</v>
      </c>
      <c r="J10591" t="s">
        <v>92</v>
      </c>
      <c r="K10591" t="s">
        <v>4272</v>
      </c>
      <c r="L10591">
        <v>8675</v>
      </c>
      <c r="M10591" s="10" t="str">
        <f>Data[[#This Row],[schedule]]&amp;" | "&amp;Data[[#This Row],[section]]</f>
        <v>SCHEDULE 18: REPORT ON THE FORECAST TOTAL REVENUE REQUIREMENTS | 18a: Revenue Requirement</v>
      </c>
      <c r="N10591" s="10" t="str">
        <f t="shared" si="168"/>
        <v>SCHEDULE 18: REPORT ON THE FORECAST TOTAL REVENUE REQUIREMENTS | 18a: Revenue Requirement | Forecast depreciation</v>
      </c>
    </row>
    <row r="10592" spans="1:14" hidden="1">
      <c r="A10592" t="s">
        <v>2</v>
      </c>
      <c r="B10592">
        <v>2008</v>
      </c>
      <c r="C10592" t="s">
        <v>7</v>
      </c>
      <c r="D10592" t="s">
        <v>11</v>
      </c>
      <c r="E10592" t="s">
        <v>81</v>
      </c>
      <c r="F10592" t="s">
        <v>81</v>
      </c>
      <c r="G10592">
        <v>24</v>
      </c>
      <c r="H10592" t="s">
        <v>51</v>
      </c>
      <c r="I10592">
        <v>2011</v>
      </c>
      <c r="J10592" t="s">
        <v>92</v>
      </c>
      <c r="K10592" t="s">
        <v>4273</v>
      </c>
      <c r="L10592">
        <v>9037</v>
      </c>
      <c r="M10592" s="10" t="str">
        <f>Data[[#This Row],[schedule]]&amp;" | "&amp;Data[[#This Row],[section]]</f>
        <v>SCHEDULE 18: REPORT ON THE FORECAST TOTAL REVENUE REQUIREMENTS | 18a: Revenue Requirement</v>
      </c>
      <c r="N10592" s="10" t="str">
        <f t="shared" si="168"/>
        <v>SCHEDULE 18: REPORT ON THE FORECAST TOTAL REVENUE REQUIREMENTS | 18a: Revenue Requirement | Forecast depreciation</v>
      </c>
    </row>
    <row r="10593" spans="1:14" hidden="1">
      <c r="A10593" t="s">
        <v>2</v>
      </c>
      <c r="B10593">
        <v>2008</v>
      </c>
      <c r="C10593" t="s">
        <v>7</v>
      </c>
      <c r="D10593" t="s">
        <v>11</v>
      </c>
      <c r="E10593" t="s">
        <v>81</v>
      </c>
      <c r="F10593" t="s">
        <v>81</v>
      </c>
      <c r="G10593">
        <v>24</v>
      </c>
      <c r="H10593" t="s">
        <v>51</v>
      </c>
      <c r="I10593">
        <v>2012</v>
      </c>
      <c r="J10593" t="s">
        <v>92</v>
      </c>
      <c r="K10593" t="s">
        <v>81</v>
      </c>
      <c r="M10593" s="10" t="str">
        <f>Data[[#This Row],[schedule]]&amp;" | "&amp;Data[[#This Row],[section]]</f>
        <v>SCHEDULE 18: REPORT ON THE FORECAST TOTAL REVENUE REQUIREMENTS | 18a: Revenue Requirement</v>
      </c>
      <c r="N10593" s="10" t="str">
        <f t="shared" si="168"/>
        <v>SCHEDULE 18: REPORT ON THE FORECAST TOTAL REVENUE REQUIREMENTS | 18a: Revenue Requirement | Forecast depreciation</v>
      </c>
    </row>
    <row r="10594" spans="1:14" hidden="1">
      <c r="A10594" t="s">
        <v>2</v>
      </c>
      <c r="B10594">
        <v>2008</v>
      </c>
      <c r="C10594" t="s">
        <v>7</v>
      </c>
      <c r="D10594" t="s">
        <v>11</v>
      </c>
      <c r="E10594" t="s">
        <v>81</v>
      </c>
      <c r="F10594" t="s">
        <v>81</v>
      </c>
      <c r="G10594">
        <v>24</v>
      </c>
      <c r="H10594" t="s">
        <v>51</v>
      </c>
      <c r="I10594">
        <v>2013</v>
      </c>
      <c r="J10594" t="s">
        <v>92</v>
      </c>
      <c r="K10594" t="s">
        <v>81</v>
      </c>
      <c r="M10594" s="10" t="str">
        <f>Data[[#This Row],[schedule]]&amp;" | "&amp;Data[[#This Row],[section]]</f>
        <v>SCHEDULE 18: REPORT ON THE FORECAST TOTAL REVENUE REQUIREMENTS | 18a: Revenue Requirement</v>
      </c>
      <c r="N10594" s="10" t="str">
        <f t="shared" si="168"/>
        <v>SCHEDULE 18: REPORT ON THE FORECAST TOTAL REVENUE REQUIREMENTS | 18a: Revenue Requirement | Forecast depreciation</v>
      </c>
    </row>
    <row r="10595" spans="1:14" hidden="1">
      <c r="A10595" t="s">
        <v>2</v>
      </c>
      <c r="B10595">
        <v>2008</v>
      </c>
      <c r="C10595" t="s">
        <v>7</v>
      </c>
      <c r="D10595" t="s">
        <v>11</v>
      </c>
      <c r="E10595" t="s">
        <v>81</v>
      </c>
      <c r="F10595" t="s">
        <v>81</v>
      </c>
      <c r="G10595">
        <v>25</v>
      </c>
      <c r="H10595" t="s">
        <v>52</v>
      </c>
      <c r="I10595">
        <v>2009</v>
      </c>
      <c r="J10595" t="s">
        <v>92</v>
      </c>
      <c r="K10595" t="s">
        <v>4274</v>
      </c>
      <c r="L10595">
        <v>4616</v>
      </c>
      <c r="M10595" s="10" t="str">
        <f>Data[[#This Row],[schedule]]&amp;" | "&amp;Data[[#This Row],[section]]</f>
        <v>SCHEDULE 18: REPORT ON THE FORECAST TOTAL REVENUE REQUIREMENTS | 18a: Revenue Requirement</v>
      </c>
      <c r="N10595" s="10" t="str">
        <f t="shared" si="168"/>
        <v>SCHEDULE 18: REPORT ON THE FORECAST TOTAL REVENUE REQUIREMENTS | 18a: Revenue Requirement | Forecast tax</v>
      </c>
    </row>
    <row r="10596" spans="1:14" hidden="1">
      <c r="A10596" t="s">
        <v>2</v>
      </c>
      <c r="B10596">
        <v>2008</v>
      </c>
      <c r="C10596" t="s">
        <v>7</v>
      </c>
      <c r="D10596" t="s">
        <v>11</v>
      </c>
      <c r="E10596" t="s">
        <v>81</v>
      </c>
      <c r="F10596" t="s">
        <v>81</v>
      </c>
      <c r="G10596">
        <v>25</v>
      </c>
      <c r="H10596" t="s">
        <v>52</v>
      </c>
      <c r="I10596">
        <v>2010</v>
      </c>
      <c r="J10596" t="s">
        <v>92</v>
      </c>
      <c r="K10596" t="s">
        <v>4275</v>
      </c>
      <c r="L10596">
        <v>6019</v>
      </c>
      <c r="M10596" s="10" t="str">
        <f>Data[[#This Row],[schedule]]&amp;" | "&amp;Data[[#This Row],[section]]</f>
        <v>SCHEDULE 18: REPORT ON THE FORECAST TOTAL REVENUE REQUIREMENTS | 18a: Revenue Requirement</v>
      </c>
      <c r="N10596" s="10" t="str">
        <f t="shared" si="168"/>
        <v>SCHEDULE 18: REPORT ON THE FORECAST TOTAL REVENUE REQUIREMENTS | 18a: Revenue Requirement | Forecast tax</v>
      </c>
    </row>
    <row r="10597" spans="1:14" hidden="1">
      <c r="A10597" t="s">
        <v>2</v>
      </c>
      <c r="B10597">
        <v>2008</v>
      </c>
      <c r="C10597" t="s">
        <v>7</v>
      </c>
      <c r="D10597" t="s">
        <v>11</v>
      </c>
      <c r="E10597" t="s">
        <v>81</v>
      </c>
      <c r="F10597" t="s">
        <v>81</v>
      </c>
      <c r="G10597">
        <v>25</v>
      </c>
      <c r="H10597" t="s">
        <v>52</v>
      </c>
      <c r="I10597">
        <v>2011</v>
      </c>
      <c r="J10597" t="s">
        <v>92</v>
      </c>
      <c r="K10597" t="s">
        <v>4276</v>
      </c>
      <c r="L10597">
        <v>7462</v>
      </c>
      <c r="M10597" s="10" t="str">
        <f>Data[[#This Row],[schedule]]&amp;" | "&amp;Data[[#This Row],[section]]</f>
        <v>SCHEDULE 18: REPORT ON THE FORECAST TOTAL REVENUE REQUIREMENTS | 18a: Revenue Requirement</v>
      </c>
      <c r="N10597" s="10" t="str">
        <f t="shared" si="168"/>
        <v>SCHEDULE 18: REPORT ON THE FORECAST TOTAL REVENUE REQUIREMENTS | 18a: Revenue Requirement | Forecast tax</v>
      </c>
    </row>
    <row r="10598" spans="1:14" hidden="1">
      <c r="A10598" t="s">
        <v>2</v>
      </c>
      <c r="B10598">
        <v>2008</v>
      </c>
      <c r="C10598" t="s">
        <v>7</v>
      </c>
      <c r="D10598" t="s">
        <v>11</v>
      </c>
      <c r="E10598" t="s">
        <v>81</v>
      </c>
      <c r="F10598" t="s">
        <v>81</v>
      </c>
      <c r="G10598">
        <v>25</v>
      </c>
      <c r="H10598" t="s">
        <v>52</v>
      </c>
      <c r="I10598">
        <v>2012</v>
      </c>
      <c r="J10598" t="s">
        <v>92</v>
      </c>
      <c r="K10598" t="s">
        <v>81</v>
      </c>
      <c r="M10598" s="10" t="str">
        <f>Data[[#This Row],[schedule]]&amp;" | "&amp;Data[[#This Row],[section]]</f>
        <v>SCHEDULE 18: REPORT ON THE FORECAST TOTAL REVENUE REQUIREMENTS | 18a: Revenue Requirement</v>
      </c>
      <c r="N10598" s="10" t="str">
        <f t="shared" si="168"/>
        <v>SCHEDULE 18: REPORT ON THE FORECAST TOTAL REVENUE REQUIREMENTS | 18a: Revenue Requirement | Forecast tax</v>
      </c>
    </row>
    <row r="10599" spans="1:14" hidden="1">
      <c r="A10599" t="s">
        <v>2</v>
      </c>
      <c r="B10599">
        <v>2008</v>
      </c>
      <c r="C10599" t="s">
        <v>7</v>
      </c>
      <c r="D10599" t="s">
        <v>11</v>
      </c>
      <c r="E10599" t="s">
        <v>81</v>
      </c>
      <c r="F10599" t="s">
        <v>81</v>
      </c>
      <c r="G10599">
        <v>25</v>
      </c>
      <c r="H10599" t="s">
        <v>52</v>
      </c>
      <c r="I10599">
        <v>2013</v>
      </c>
      <c r="J10599" t="s">
        <v>92</v>
      </c>
      <c r="K10599" t="s">
        <v>81</v>
      </c>
      <c r="M10599" s="10" t="str">
        <f>Data[[#This Row],[schedule]]&amp;" | "&amp;Data[[#This Row],[section]]</f>
        <v>SCHEDULE 18: REPORT ON THE FORECAST TOTAL REVENUE REQUIREMENTS | 18a: Revenue Requirement</v>
      </c>
      <c r="N10599" s="10" t="str">
        <f t="shared" si="168"/>
        <v>SCHEDULE 18: REPORT ON THE FORECAST TOTAL REVENUE REQUIREMENTS | 18a: Revenue Requirement | Forecast tax</v>
      </c>
    </row>
    <row r="10600" spans="1:14" hidden="1">
      <c r="A10600" t="s">
        <v>2</v>
      </c>
      <c r="B10600">
        <v>2008</v>
      </c>
      <c r="C10600" t="s">
        <v>7</v>
      </c>
      <c r="D10600" t="s">
        <v>11</v>
      </c>
      <c r="E10600" t="s">
        <v>81</v>
      </c>
      <c r="F10600" t="s">
        <v>81</v>
      </c>
      <c r="G10600">
        <v>26</v>
      </c>
      <c r="H10600" t="s">
        <v>53</v>
      </c>
      <c r="I10600">
        <v>2009</v>
      </c>
      <c r="J10600" t="s">
        <v>92</v>
      </c>
      <c r="K10600" t="s">
        <v>458</v>
      </c>
      <c r="L10600">
        <v>0</v>
      </c>
      <c r="M10600" s="10" t="str">
        <f>Data[[#This Row],[schedule]]&amp;" | "&amp;Data[[#This Row],[section]]</f>
        <v>SCHEDULE 18: REPORT ON THE FORECAST TOTAL REVENUE REQUIREMENTS | 18a: Revenue Requirement</v>
      </c>
      <c r="N10600" s="10" t="str">
        <f t="shared" si="168"/>
        <v>SCHEDULE 18: REPORT ON THE FORECAST TOTAL REVENUE REQUIREMENTS | 18a: Revenue Requirement | Forecast revaluations</v>
      </c>
    </row>
    <row r="10601" spans="1:14" hidden="1">
      <c r="A10601" t="s">
        <v>2</v>
      </c>
      <c r="B10601">
        <v>2008</v>
      </c>
      <c r="C10601" t="s">
        <v>7</v>
      </c>
      <c r="D10601" t="s">
        <v>11</v>
      </c>
      <c r="E10601" t="s">
        <v>81</v>
      </c>
      <c r="F10601" t="s">
        <v>81</v>
      </c>
      <c r="G10601">
        <v>26</v>
      </c>
      <c r="H10601" t="s">
        <v>53</v>
      </c>
      <c r="I10601">
        <v>2010</v>
      </c>
      <c r="J10601" t="s">
        <v>92</v>
      </c>
      <c r="K10601" t="s">
        <v>458</v>
      </c>
      <c r="L10601">
        <v>0</v>
      </c>
      <c r="M10601" s="10" t="str">
        <f>Data[[#This Row],[schedule]]&amp;" | "&amp;Data[[#This Row],[section]]</f>
        <v>SCHEDULE 18: REPORT ON THE FORECAST TOTAL REVENUE REQUIREMENTS | 18a: Revenue Requirement</v>
      </c>
      <c r="N10601" s="10" t="str">
        <f t="shared" si="168"/>
        <v>SCHEDULE 18: REPORT ON THE FORECAST TOTAL REVENUE REQUIREMENTS | 18a: Revenue Requirement | Forecast revaluations</v>
      </c>
    </row>
    <row r="10602" spans="1:14" hidden="1">
      <c r="A10602" t="s">
        <v>2</v>
      </c>
      <c r="B10602">
        <v>2008</v>
      </c>
      <c r="C10602" t="s">
        <v>7</v>
      </c>
      <c r="D10602" t="s">
        <v>11</v>
      </c>
      <c r="E10602" t="s">
        <v>81</v>
      </c>
      <c r="F10602" t="s">
        <v>81</v>
      </c>
      <c r="G10602">
        <v>26</v>
      </c>
      <c r="H10602" t="s">
        <v>53</v>
      </c>
      <c r="I10602">
        <v>2011</v>
      </c>
      <c r="J10602" t="s">
        <v>92</v>
      </c>
      <c r="K10602" t="s">
        <v>458</v>
      </c>
      <c r="L10602">
        <v>0</v>
      </c>
      <c r="M10602" s="10" t="str">
        <f>Data[[#This Row],[schedule]]&amp;" | "&amp;Data[[#This Row],[section]]</f>
        <v>SCHEDULE 18: REPORT ON THE FORECAST TOTAL REVENUE REQUIREMENTS | 18a: Revenue Requirement</v>
      </c>
      <c r="N10602" s="10" t="str">
        <f t="shared" si="168"/>
        <v>SCHEDULE 18: REPORT ON THE FORECAST TOTAL REVENUE REQUIREMENTS | 18a: Revenue Requirement | Forecast revaluations</v>
      </c>
    </row>
    <row r="10603" spans="1:14" hidden="1">
      <c r="A10603" t="s">
        <v>2</v>
      </c>
      <c r="B10603">
        <v>2008</v>
      </c>
      <c r="C10603" t="s">
        <v>7</v>
      </c>
      <c r="D10603" t="s">
        <v>11</v>
      </c>
      <c r="E10603" t="s">
        <v>81</v>
      </c>
      <c r="F10603" t="s">
        <v>81</v>
      </c>
      <c r="G10603">
        <v>26</v>
      </c>
      <c r="H10603" t="s">
        <v>53</v>
      </c>
      <c r="I10603">
        <v>2012</v>
      </c>
      <c r="J10603" t="s">
        <v>92</v>
      </c>
      <c r="K10603" t="s">
        <v>81</v>
      </c>
      <c r="M10603" s="10" t="str">
        <f>Data[[#This Row],[schedule]]&amp;" | "&amp;Data[[#This Row],[section]]</f>
        <v>SCHEDULE 18: REPORT ON THE FORECAST TOTAL REVENUE REQUIREMENTS | 18a: Revenue Requirement</v>
      </c>
      <c r="N10603" s="10" t="str">
        <f t="shared" si="168"/>
        <v>SCHEDULE 18: REPORT ON THE FORECAST TOTAL REVENUE REQUIREMENTS | 18a: Revenue Requirement | Forecast revaluations</v>
      </c>
    </row>
    <row r="10604" spans="1:14" hidden="1">
      <c r="A10604" t="s">
        <v>2</v>
      </c>
      <c r="B10604">
        <v>2008</v>
      </c>
      <c r="C10604" t="s">
        <v>7</v>
      </c>
      <c r="D10604" t="s">
        <v>11</v>
      </c>
      <c r="E10604" t="s">
        <v>81</v>
      </c>
      <c r="F10604" t="s">
        <v>81</v>
      </c>
      <c r="G10604">
        <v>26</v>
      </c>
      <c r="H10604" t="s">
        <v>53</v>
      </c>
      <c r="I10604">
        <v>2013</v>
      </c>
      <c r="J10604" t="s">
        <v>92</v>
      </c>
      <c r="K10604" t="s">
        <v>81</v>
      </c>
      <c r="M10604" s="10" t="str">
        <f>Data[[#This Row],[schedule]]&amp;" | "&amp;Data[[#This Row],[section]]</f>
        <v>SCHEDULE 18: REPORT ON THE FORECAST TOTAL REVENUE REQUIREMENTS | 18a: Revenue Requirement</v>
      </c>
      <c r="N10604" s="10" t="str">
        <f t="shared" si="168"/>
        <v>SCHEDULE 18: REPORT ON THE FORECAST TOTAL REVENUE REQUIREMENTS | 18a: Revenue Requirement | Forecast revaluations</v>
      </c>
    </row>
    <row r="10605" spans="1:14" hidden="1">
      <c r="A10605" t="s">
        <v>2</v>
      </c>
      <c r="B10605">
        <v>2008</v>
      </c>
      <c r="C10605" t="s">
        <v>7</v>
      </c>
      <c r="D10605" t="s">
        <v>11</v>
      </c>
      <c r="E10605" t="s">
        <v>81</v>
      </c>
      <c r="F10605" t="s">
        <v>81</v>
      </c>
      <c r="G10605">
        <v>27</v>
      </c>
      <c r="H10605" t="s">
        <v>54</v>
      </c>
      <c r="I10605">
        <v>2009</v>
      </c>
      <c r="J10605" t="s">
        <v>92</v>
      </c>
      <c r="K10605" t="s">
        <v>458</v>
      </c>
      <c r="L10605">
        <v>0</v>
      </c>
      <c r="M10605" s="10" t="str">
        <f>Data[[#This Row],[schedule]]&amp;" | "&amp;Data[[#This Row],[section]]</f>
        <v>SCHEDULE 18: REPORT ON THE FORECAST TOTAL REVENUE REQUIREMENTS | 18a: Revenue Requirement</v>
      </c>
      <c r="N10605" s="10" t="str">
        <f t="shared" si="168"/>
        <v>SCHEDULE 18: REPORT ON THE FORECAST TOTAL REVENUE REQUIREMENTS | 18a: Revenue Requirement | Forecast other income</v>
      </c>
    </row>
    <row r="10606" spans="1:14" hidden="1">
      <c r="A10606" t="s">
        <v>2</v>
      </c>
      <c r="B10606">
        <v>2008</v>
      </c>
      <c r="C10606" t="s">
        <v>7</v>
      </c>
      <c r="D10606" t="s">
        <v>11</v>
      </c>
      <c r="E10606" t="s">
        <v>81</v>
      </c>
      <c r="F10606" t="s">
        <v>81</v>
      </c>
      <c r="G10606">
        <v>27</v>
      </c>
      <c r="H10606" t="s">
        <v>54</v>
      </c>
      <c r="I10606">
        <v>2010</v>
      </c>
      <c r="J10606" t="s">
        <v>92</v>
      </c>
      <c r="K10606" t="s">
        <v>458</v>
      </c>
      <c r="L10606">
        <v>0</v>
      </c>
      <c r="M10606" s="10" t="str">
        <f>Data[[#This Row],[schedule]]&amp;" | "&amp;Data[[#This Row],[section]]</f>
        <v>SCHEDULE 18: REPORT ON THE FORECAST TOTAL REVENUE REQUIREMENTS | 18a: Revenue Requirement</v>
      </c>
      <c r="N10606" s="10" t="str">
        <f t="shared" si="168"/>
        <v>SCHEDULE 18: REPORT ON THE FORECAST TOTAL REVENUE REQUIREMENTS | 18a: Revenue Requirement | Forecast other income</v>
      </c>
    </row>
    <row r="10607" spans="1:14" hidden="1">
      <c r="A10607" t="s">
        <v>2</v>
      </c>
      <c r="B10607">
        <v>2008</v>
      </c>
      <c r="C10607" t="s">
        <v>7</v>
      </c>
      <c r="D10607" t="s">
        <v>11</v>
      </c>
      <c r="E10607" t="s">
        <v>81</v>
      </c>
      <c r="F10607" t="s">
        <v>81</v>
      </c>
      <c r="G10607">
        <v>27</v>
      </c>
      <c r="H10607" t="s">
        <v>54</v>
      </c>
      <c r="I10607">
        <v>2011</v>
      </c>
      <c r="J10607" t="s">
        <v>92</v>
      </c>
      <c r="K10607" t="s">
        <v>458</v>
      </c>
      <c r="L10607">
        <v>0</v>
      </c>
      <c r="M10607" s="10" t="str">
        <f>Data[[#This Row],[schedule]]&amp;" | "&amp;Data[[#This Row],[section]]</f>
        <v>SCHEDULE 18: REPORT ON THE FORECAST TOTAL REVENUE REQUIREMENTS | 18a: Revenue Requirement</v>
      </c>
      <c r="N10607" s="10" t="str">
        <f t="shared" si="168"/>
        <v>SCHEDULE 18: REPORT ON THE FORECAST TOTAL REVENUE REQUIREMENTS | 18a: Revenue Requirement | Forecast other income</v>
      </c>
    </row>
    <row r="10608" spans="1:14" hidden="1">
      <c r="A10608" t="s">
        <v>2</v>
      </c>
      <c r="B10608">
        <v>2008</v>
      </c>
      <c r="C10608" t="s">
        <v>7</v>
      </c>
      <c r="D10608" t="s">
        <v>11</v>
      </c>
      <c r="E10608" t="s">
        <v>81</v>
      </c>
      <c r="F10608" t="s">
        <v>81</v>
      </c>
      <c r="G10608">
        <v>27</v>
      </c>
      <c r="H10608" t="s">
        <v>54</v>
      </c>
      <c r="I10608">
        <v>2012</v>
      </c>
      <c r="J10608" t="s">
        <v>92</v>
      </c>
      <c r="K10608" t="s">
        <v>81</v>
      </c>
      <c r="M10608" s="10" t="str">
        <f>Data[[#This Row],[schedule]]&amp;" | "&amp;Data[[#This Row],[section]]</f>
        <v>SCHEDULE 18: REPORT ON THE FORECAST TOTAL REVENUE REQUIREMENTS | 18a: Revenue Requirement</v>
      </c>
      <c r="N10608" s="10" t="str">
        <f t="shared" si="168"/>
        <v>SCHEDULE 18: REPORT ON THE FORECAST TOTAL REVENUE REQUIREMENTS | 18a: Revenue Requirement | Forecast other income</v>
      </c>
    </row>
    <row r="10609" spans="1:14" hidden="1">
      <c r="A10609" t="s">
        <v>2</v>
      </c>
      <c r="B10609">
        <v>2008</v>
      </c>
      <c r="C10609" t="s">
        <v>7</v>
      </c>
      <c r="D10609" t="s">
        <v>11</v>
      </c>
      <c r="E10609" t="s">
        <v>81</v>
      </c>
      <c r="F10609" t="s">
        <v>81</v>
      </c>
      <c r="G10609">
        <v>27</v>
      </c>
      <c r="H10609" t="s">
        <v>54</v>
      </c>
      <c r="I10609">
        <v>2013</v>
      </c>
      <c r="J10609" t="s">
        <v>92</v>
      </c>
      <c r="K10609" t="s">
        <v>81</v>
      </c>
      <c r="M10609" s="10" t="str">
        <f>Data[[#This Row],[schedule]]&amp;" | "&amp;Data[[#This Row],[section]]</f>
        <v>SCHEDULE 18: REPORT ON THE FORECAST TOTAL REVENUE REQUIREMENTS | 18a: Revenue Requirement</v>
      </c>
      <c r="N10609" s="10" t="str">
        <f t="shared" si="168"/>
        <v>SCHEDULE 18: REPORT ON THE FORECAST TOTAL REVENUE REQUIREMENTS | 18a: Revenue Requirement | Forecast other income</v>
      </c>
    </row>
    <row r="10610" spans="1:14" hidden="1">
      <c r="A10610" t="s">
        <v>2</v>
      </c>
      <c r="B10610">
        <v>2008</v>
      </c>
      <c r="C10610" t="s">
        <v>7</v>
      </c>
      <c r="D10610" t="s">
        <v>11</v>
      </c>
      <c r="E10610" t="s">
        <v>81</v>
      </c>
      <c r="F10610" t="s">
        <v>81</v>
      </c>
      <c r="G10610">
        <v>28</v>
      </c>
      <c r="H10610" t="s">
        <v>55</v>
      </c>
      <c r="I10610">
        <v>2009</v>
      </c>
      <c r="J10610" t="s">
        <v>92</v>
      </c>
      <c r="K10610" t="s">
        <v>4277</v>
      </c>
      <c r="L10610">
        <v>-8376</v>
      </c>
      <c r="M10610" s="10" t="str">
        <f>Data[[#This Row],[schedule]]&amp;" | "&amp;Data[[#This Row],[section]]</f>
        <v>SCHEDULE 18: REPORT ON THE FORECAST TOTAL REVENUE REQUIREMENTS | 18a: Revenue Requirement</v>
      </c>
      <c r="N10610" s="10" t="str">
        <f t="shared" si="168"/>
        <v>SCHEDULE 18: REPORT ON THE FORECAST TOTAL REVENUE REQUIREMENTS | 18a: Revenue Requirement | Other factors</v>
      </c>
    </row>
    <row r="10611" spans="1:14" hidden="1">
      <c r="A10611" t="s">
        <v>2</v>
      </c>
      <c r="B10611">
        <v>2008</v>
      </c>
      <c r="C10611" t="s">
        <v>7</v>
      </c>
      <c r="D10611" t="s">
        <v>11</v>
      </c>
      <c r="E10611" t="s">
        <v>81</v>
      </c>
      <c r="F10611" t="s">
        <v>81</v>
      </c>
      <c r="G10611">
        <v>28</v>
      </c>
      <c r="H10611" t="s">
        <v>55</v>
      </c>
      <c r="I10611">
        <v>2010</v>
      </c>
      <c r="J10611" t="s">
        <v>92</v>
      </c>
      <c r="K10611" t="s">
        <v>4278</v>
      </c>
      <c r="L10611">
        <v>-5718</v>
      </c>
      <c r="M10611" s="10" t="str">
        <f>Data[[#This Row],[schedule]]&amp;" | "&amp;Data[[#This Row],[section]]</f>
        <v>SCHEDULE 18: REPORT ON THE FORECAST TOTAL REVENUE REQUIREMENTS | 18a: Revenue Requirement</v>
      </c>
      <c r="N10611" s="10" t="str">
        <f t="shared" si="168"/>
        <v>SCHEDULE 18: REPORT ON THE FORECAST TOTAL REVENUE REQUIREMENTS | 18a: Revenue Requirement | Other factors</v>
      </c>
    </row>
    <row r="10612" spans="1:14" hidden="1">
      <c r="A10612" t="s">
        <v>2</v>
      </c>
      <c r="B10612">
        <v>2008</v>
      </c>
      <c r="C10612" t="s">
        <v>7</v>
      </c>
      <c r="D10612" t="s">
        <v>11</v>
      </c>
      <c r="E10612" t="s">
        <v>81</v>
      </c>
      <c r="F10612" t="s">
        <v>81</v>
      </c>
      <c r="G10612">
        <v>28</v>
      </c>
      <c r="H10612" t="s">
        <v>55</v>
      </c>
      <c r="I10612">
        <v>2011</v>
      </c>
      <c r="J10612" t="s">
        <v>92</v>
      </c>
      <c r="K10612" t="s">
        <v>4279</v>
      </c>
      <c r="L10612">
        <v>-2607</v>
      </c>
      <c r="M10612" s="10" t="str">
        <f>Data[[#This Row],[schedule]]&amp;" | "&amp;Data[[#This Row],[section]]</f>
        <v>SCHEDULE 18: REPORT ON THE FORECAST TOTAL REVENUE REQUIREMENTS | 18a: Revenue Requirement</v>
      </c>
      <c r="N10612" s="10" t="str">
        <f t="shared" si="168"/>
        <v>SCHEDULE 18: REPORT ON THE FORECAST TOTAL REVENUE REQUIREMENTS | 18a: Revenue Requirement | Other factors</v>
      </c>
    </row>
    <row r="10613" spans="1:14" hidden="1">
      <c r="A10613" t="s">
        <v>2</v>
      </c>
      <c r="B10613">
        <v>2008</v>
      </c>
      <c r="C10613" t="s">
        <v>7</v>
      </c>
      <c r="D10613" t="s">
        <v>11</v>
      </c>
      <c r="E10613" t="s">
        <v>81</v>
      </c>
      <c r="F10613" t="s">
        <v>81</v>
      </c>
      <c r="G10613">
        <v>28</v>
      </c>
      <c r="H10613" t="s">
        <v>55</v>
      </c>
      <c r="I10613">
        <v>2012</v>
      </c>
      <c r="J10613" t="s">
        <v>92</v>
      </c>
      <c r="K10613" t="s">
        <v>81</v>
      </c>
      <c r="M10613" s="10" t="str">
        <f>Data[[#This Row],[schedule]]&amp;" | "&amp;Data[[#This Row],[section]]</f>
        <v>SCHEDULE 18: REPORT ON THE FORECAST TOTAL REVENUE REQUIREMENTS | 18a: Revenue Requirement</v>
      </c>
      <c r="N10613" s="10" t="str">
        <f t="shared" si="168"/>
        <v>SCHEDULE 18: REPORT ON THE FORECAST TOTAL REVENUE REQUIREMENTS | 18a: Revenue Requirement | Other factors</v>
      </c>
    </row>
    <row r="10614" spans="1:14" hidden="1">
      <c r="A10614" t="s">
        <v>2</v>
      </c>
      <c r="B10614">
        <v>2008</v>
      </c>
      <c r="C10614" t="s">
        <v>7</v>
      </c>
      <c r="D10614" t="s">
        <v>11</v>
      </c>
      <c r="E10614" t="s">
        <v>81</v>
      </c>
      <c r="F10614" t="s">
        <v>81</v>
      </c>
      <c r="G10614">
        <v>28</v>
      </c>
      <c r="H10614" t="s">
        <v>55</v>
      </c>
      <c r="I10614">
        <v>2013</v>
      </c>
      <c r="J10614" t="s">
        <v>92</v>
      </c>
      <c r="K10614" t="s">
        <v>81</v>
      </c>
      <c r="M10614" s="10" t="str">
        <f>Data[[#This Row],[schedule]]&amp;" | "&amp;Data[[#This Row],[section]]</f>
        <v>SCHEDULE 18: REPORT ON THE FORECAST TOTAL REVENUE REQUIREMENTS | 18a: Revenue Requirement</v>
      </c>
      <c r="N10614" s="10" t="str">
        <f t="shared" si="168"/>
        <v>SCHEDULE 18: REPORT ON THE FORECAST TOTAL REVENUE REQUIREMENTS | 18a: Revenue Requirement | Other factors</v>
      </c>
    </row>
    <row r="10615" spans="1:14" hidden="1">
      <c r="A10615" t="s">
        <v>2</v>
      </c>
      <c r="B10615">
        <v>2008</v>
      </c>
      <c r="C10615" t="s">
        <v>7</v>
      </c>
      <c r="D10615" t="s">
        <v>11</v>
      </c>
      <c r="E10615" t="s">
        <v>81</v>
      </c>
      <c r="F10615" t="s">
        <v>81</v>
      </c>
      <c r="G10615">
        <v>29</v>
      </c>
      <c r="H10615" t="s">
        <v>56</v>
      </c>
      <c r="I10615">
        <v>2009</v>
      </c>
      <c r="J10615" t="s">
        <v>92</v>
      </c>
      <c r="K10615" t="s">
        <v>4280</v>
      </c>
      <c r="L10615">
        <v>41167.733680000012</v>
      </c>
      <c r="M10615" s="10" t="str">
        <f>Data[[#This Row],[schedule]]&amp;" | "&amp;Data[[#This Row],[section]]</f>
        <v>SCHEDULE 18: REPORT ON THE FORECAST TOTAL REVENUE REQUIREMENTS | 18a: Revenue Requirement</v>
      </c>
      <c r="N10615" s="10" t="str">
        <f t="shared" si="168"/>
        <v>SCHEDULE 18: REPORT ON THE FORECAST TOTAL REVENUE REQUIREMENTS | 18a: Revenue Requirement | Forecast total revenue requirement</v>
      </c>
    </row>
    <row r="10616" spans="1:14" hidden="1">
      <c r="A10616" t="s">
        <v>2</v>
      </c>
      <c r="B10616">
        <v>2008</v>
      </c>
      <c r="C10616" t="s">
        <v>7</v>
      </c>
      <c r="D10616" t="s">
        <v>11</v>
      </c>
      <c r="E10616" t="s">
        <v>81</v>
      </c>
      <c r="F10616" t="s">
        <v>81</v>
      </c>
      <c r="G10616">
        <v>29</v>
      </c>
      <c r="H10616" t="s">
        <v>56</v>
      </c>
      <c r="I10616">
        <v>2010</v>
      </c>
      <c r="J10616" t="s">
        <v>92</v>
      </c>
      <c r="K10616" t="s">
        <v>4281</v>
      </c>
      <c r="L10616">
        <v>45427.140639999998</v>
      </c>
      <c r="M10616" s="10" t="str">
        <f>Data[[#This Row],[schedule]]&amp;" | "&amp;Data[[#This Row],[section]]</f>
        <v>SCHEDULE 18: REPORT ON THE FORECAST TOTAL REVENUE REQUIREMENTS | 18a: Revenue Requirement</v>
      </c>
      <c r="N10616" s="10" t="str">
        <f t="shared" si="168"/>
        <v>SCHEDULE 18: REPORT ON THE FORECAST TOTAL REVENUE REQUIREMENTS | 18a: Revenue Requirement | Forecast total revenue requirement</v>
      </c>
    </row>
    <row r="10617" spans="1:14" hidden="1">
      <c r="A10617" t="s">
        <v>2</v>
      </c>
      <c r="B10617">
        <v>2008</v>
      </c>
      <c r="C10617" t="s">
        <v>7</v>
      </c>
      <c r="D10617" t="s">
        <v>11</v>
      </c>
      <c r="E10617" t="s">
        <v>81</v>
      </c>
      <c r="F10617" t="s">
        <v>81</v>
      </c>
      <c r="G10617">
        <v>29</v>
      </c>
      <c r="H10617" t="s">
        <v>56</v>
      </c>
      <c r="I10617">
        <v>2011</v>
      </c>
      <c r="J10617" t="s">
        <v>92</v>
      </c>
      <c r="K10617" t="s">
        <v>4282</v>
      </c>
      <c r="L10617">
        <v>50885.811280000002</v>
      </c>
      <c r="M10617" s="10" t="str">
        <f>Data[[#This Row],[schedule]]&amp;" | "&amp;Data[[#This Row],[section]]</f>
        <v>SCHEDULE 18: REPORT ON THE FORECAST TOTAL REVENUE REQUIREMENTS | 18a: Revenue Requirement</v>
      </c>
      <c r="N10617" s="10" t="str">
        <f t="shared" si="168"/>
        <v>SCHEDULE 18: REPORT ON THE FORECAST TOTAL REVENUE REQUIREMENTS | 18a: Revenue Requirement | Forecast total revenue requirement</v>
      </c>
    </row>
    <row r="10618" spans="1:14" hidden="1">
      <c r="A10618" t="s">
        <v>2</v>
      </c>
      <c r="B10618">
        <v>2008</v>
      </c>
      <c r="C10618" t="s">
        <v>7</v>
      </c>
      <c r="D10618" t="s">
        <v>11</v>
      </c>
      <c r="E10618" t="s">
        <v>81</v>
      </c>
      <c r="F10618" t="s">
        <v>81</v>
      </c>
      <c r="G10618">
        <v>29</v>
      </c>
      <c r="H10618" t="s">
        <v>56</v>
      </c>
      <c r="I10618">
        <v>2012</v>
      </c>
      <c r="J10618" t="s">
        <v>92</v>
      </c>
      <c r="K10618" t="s">
        <v>458</v>
      </c>
      <c r="L10618">
        <v>0</v>
      </c>
      <c r="M10618" s="10" t="str">
        <f>Data[[#This Row],[schedule]]&amp;" | "&amp;Data[[#This Row],[section]]</f>
        <v>SCHEDULE 18: REPORT ON THE FORECAST TOTAL REVENUE REQUIREMENTS | 18a: Revenue Requirement</v>
      </c>
      <c r="N10618" s="10" t="str">
        <f t="shared" si="168"/>
        <v>SCHEDULE 18: REPORT ON THE FORECAST TOTAL REVENUE REQUIREMENTS | 18a: Revenue Requirement | Forecast total revenue requirement</v>
      </c>
    </row>
    <row r="10619" spans="1:14" hidden="1">
      <c r="A10619" t="s">
        <v>2</v>
      </c>
      <c r="B10619">
        <v>2008</v>
      </c>
      <c r="C10619" t="s">
        <v>7</v>
      </c>
      <c r="D10619" t="s">
        <v>11</v>
      </c>
      <c r="E10619" t="s">
        <v>81</v>
      </c>
      <c r="F10619" t="s">
        <v>81</v>
      </c>
      <c r="G10619">
        <v>29</v>
      </c>
      <c r="H10619" t="s">
        <v>56</v>
      </c>
      <c r="I10619">
        <v>2013</v>
      </c>
      <c r="J10619" t="s">
        <v>92</v>
      </c>
      <c r="K10619" t="s">
        <v>458</v>
      </c>
      <c r="L10619">
        <v>0</v>
      </c>
      <c r="M10619" s="10" t="str">
        <f>Data[[#This Row],[schedule]]&amp;" | "&amp;Data[[#This Row],[section]]</f>
        <v>SCHEDULE 18: REPORT ON THE FORECAST TOTAL REVENUE REQUIREMENTS | 18a: Revenue Requirement</v>
      </c>
      <c r="N10619" s="10" t="str">
        <f t="shared" si="168"/>
        <v>SCHEDULE 18: REPORT ON THE FORECAST TOTAL REVENUE REQUIREMENTS | 18a: Revenue Requirement | Forecast total revenue requirement</v>
      </c>
    </row>
    <row r="10620" spans="1:14" hidden="1">
      <c r="A10620" t="s">
        <v>2</v>
      </c>
      <c r="B10620">
        <v>2008</v>
      </c>
      <c r="C10620" t="s">
        <v>7</v>
      </c>
      <c r="D10620" t="s">
        <v>11</v>
      </c>
      <c r="E10620" t="s">
        <v>102</v>
      </c>
      <c r="F10620" t="s">
        <v>81</v>
      </c>
      <c r="G10620">
        <v>31</v>
      </c>
      <c r="H10620" t="s">
        <v>57</v>
      </c>
      <c r="I10620">
        <v>2009</v>
      </c>
      <c r="J10620" t="s">
        <v>92</v>
      </c>
      <c r="K10620" t="s">
        <v>4283</v>
      </c>
      <c r="L10620">
        <v>16539</v>
      </c>
      <c r="M10620" s="10" t="str">
        <f>Data[[#This Row],[schedule]]&amp;" | "&amp;Data[[#This Row],[section]]</f>
        <v>SCHEDULE 18: REPORT ON THE FORECAST TOTAL REVENUE REQUIREMENTS | 18a: Revenue Requirement</v>
      </c>
      <c r="N10620" s="10" t="str">
        <f t="shared" si="168"/>
        <v>SCHEDULE 18: REPORT ON THE FORECAST TOTAL REVENUE REQUIREMENTS | 18a: Revenue Requirement | By regulated activity | Airfield activities</v>
      </c>
    </row>
    <row r="10621" spans="1:14" hidden="1">
      <c r="A10621" t="s">
        <v>2</v>
      </c>
      <c r="B10621">
        <v>2008</v>
      </c>
      <c r="C10621" t="s">
        <v>7</v>
      </c>
      <c r="D10621" t="s">
        <v>11</v>
      </c>
      <c r="E10621" t="s">
        <v>102</v>
      </c>
      <c r="F10621" t="s">
        <v>81</v>
      </c>
      <c r="G10621">
        <v>31</v>
      </c>
      <c r="H10621" t="s">
        <v>57</v>
      </c>
      <c r="I10621">
        <v>2010</v>
      </c>
      <c r="J10621" t="s">
        <v>92</v>
      </c>
      <c r="K10621" t="s">
        <v>4284</v>
      </c>
      <c r="L10621">
        <v>20527</v>
      </c>
      <c r="M10621" s="10" t="str">
        <f>Data[[#This Row],[schedule]]&amp;" | "&amp;Data[[#This Row],[section]]</f>
        <v>SCHEDULE 18: REPORT ON THE FORECAST TOTAL REVENUE REQUIREMENTS | 18a: Revenue Requirement</v>
      </c>
      <c r="N10621" s="10" t="str">
        <f t="shared" si="168"/>
        <v>SCHEDULE 18: REPORT ON THE FORECAST TOTAL REVENUE REQUIREMENTS | 18a: Revenue Requirement | By regulated activity | Airfield activities</v>
      </c>
    </row>
    <row r="10622" spans="1:14" hidden="1">
      <c r="A10622" t="s">
        <v>2</v>
      </c>
      <c r="B10622">
        <v>2008</v>
      </c>
      <c r="C10622" t="s">
        <v>7</v>
      </c>
      <c r="D10622" t="s">
        <v>11</v>
      </c>
      <c r="E10622" t="s">
        <v>102</v>
      </c>
      <c r="F10622" t="s">
        <v>81</v>
      </c>
      <c r="G10622">
        <v>31</v>
      </c>
      <c r="H10622" t="s">
        <v>57</v>
      </c>
      <c r="I10622">
        <v>2011</v>
      </c>
      <c r="J10622" t="s">
        <v>92</v>
      </c>
      <c r="K10622" t="s">
        <v>4285</v>
      </c>
      <c r="L10622">
        <v>25002</v>
      </c>
      <c r="M10622" s="10" t="str">
        <f>Data[[#This Row],[schedule]]&amp;" | "&amp;Data[[#This Row],[section]]</f>
        <v>SCHEDULE 18: REPORT ON THE FORECAST TOTAL REVENUE REQUIREMENTS | 18a: Revenue Requirement</v>
      </c>
      <c r="N10622" s="10" t="str">
        <f t="shared" si="168"/>
        <v>SCHEDULE 18: REPORT ON THE FORECAST TOTAL REVENUE REQUIREMENTS | 18a: Revenue Requirement | By regulated activity | Airfield activities</v>
      </c>
    </row>
    <row r="10623" spans="1:14" hidden="1">
      <c r="A10623" t="s">
        <v>2</v>
      </c>
      <c r="B10623">
        <v>2008</v>
      </c>
      <c r="C10623" t="s">
        <v>7</v>
      </c>
      <c r="D10623" t="s">
        <v>11</v>
      </c>
      <c r="E10623" t="s">
        <v>102</v>
      </c>
      <c r="F10623" t="s">
        <v>81</v>
      </c>
      <c r="G10623">
        <v>31</v>
      </c>
      <c r="H10623" t="s">
        <v>57</v>
      </c>
      <c r="I10623">
        <v>2012</v>
      </c>
      <c r="J10623" t="s">
        <v>92</v>
      </c>
      <c r="K10623" t="s">
        <v>81</v>
      </c>
      <c r="M10623" s="10" t="str">
        <f>Data[[#This Row],[schedule]]&amp;" | "&amp;Data[[#This Row],[section]]</f>
        <v>SCHEDULE 18: REPORT ON THE FORECAST TOTAL REVENUE REQUIREMENTS | 18a: Revenue Requirement</v>
      </c>
      <c r="N10623" s="10" t="str">
        <f t="shared" si="168"/>
        <v>SCHEDULE 18: REPORT ON THE FORECAST TOTAL REVENUE REQUIREMENTS | 18a: Revenue Requirement | By regulated activity | Airfield activities</v>
      </c>
    </row>
    <row r="10624" spans="1:14" hidden="1">
      <c r="A10624" t="s">
        <v>2</v>
      </c>
      <c r="B10624">
        <v>2008</v>
      </c>
      <c r="C10624" t="s">
        <v>7</v>
      </c>
      <c r="D10624" t="s">
        <v>11</v>
      </c>
      <c r="E10624" t="s">
        <v>102</v>
      </c>
      <c r="F10624" t="s">
        <v>81</v>
      </c>
      <c r="G10624">
        <v>31</v>
      </c>
      <c r="H10624" t="s">
        <v>57</v>
      </c>
      <c r="I10624">
        <v>2013</v>
      </c>
      <c r="J10624" t="s">
        <v>92</v>
      </c>
      <c r="K10624" t="s">
        <v>81</v>
      </c>
      <c r="M10624" s="10" t="str">
        <f>Data[[#This Row],[schedule]]&amp;" | "&amp;Data[[#This Row],[section]]</f>
        <v>SCHEDULE 18: REPORT ON THE FORECAST TOTAL REVENUE REQUIREMENTS | 18a: Revenue Requirement</v>
      </c>
      <c r="N10624" s="10" t="str">
        <f t="shared" si="168"/>
        <v>SCHEDULE 18: REPORT ON THE FORECAST TOTAL REVENUE REQUIREMENTS | 18a: Revenue Requirement | By regulated activity | Airfield activities</v>
      </c>
    </row>
    <row r="10625" spans="1:14" hidden="1">
      <c r="A10625" t="s">
        <v>2</v>
      </c>
      <c r="B10625">
        <v>2008</v>
      </c>
      <c r="C10625" t="s">
        <v>7</v>
      </c>
      <c r="D10625" t="s">
        <v>11</v>
      </c>
      <c r="E10625" t="s">
        <v>102</v>
      </c>
      <c r="F10625" t="s">
        <v>81</v>
      </c>
      <c r="G10625">
        <v>32</v>
      </c>
      <c r="H10625" t="s">
        <v>58</v>
      </c>
      <c r="I10625">
        <v>2009</v>
      </c>
      <c r="J10625" t="s">
        <v>92</v>
      </c>
      <c r="K10625" t="s">
        <v>81</v>
      </c>
      <c r="M10625" s="10" t="str">
        <f>Data[[#This Row],[schedule]]&amp;" | "&amp;Data[[#This Row],[section]]</f>
        <v>SCHEDULE 18: REPORT ON THE FORECAST TOTAL REVENUE REQUIREMENTS | 18a: Revenue Requirement</v>
      </c>
      <c r="N10625" s="10" t="str">
        <f t="shared" si="168"/>
        <v>SCHEDULE 18: REPORT ON THE FORECAST TOTAL REVENUE REQUIREMENTS | 18a: Revenue Requirement | By regulated activity | Aircraft and freight activities</v>
      </c>
    </row>
    <row r="10626" spans="1:14" hidden="1">
      <c r="A10626" t="s">
        <v>2</v>
      </c>
      <c r="B10626">
        <v>2008</v>
      </c>
      <c r="C10626" t="s">
        <v>7</v>
      </c>
      <c r="D10626" t="s">
        <v>11</v>
      </c>
      <c r="E10626" t="s">
        <v>102</v>
      </c>
      <c r="F10626" t="s">
        <v>81</v>
      </c>
      <c r="G10626">
        <v>32</v>
      </c>
      <c r="H10626" t="s">
        <v>58</v>
      </c>
      <c r="I10626">
        <v>2010</v>
      </c>
      <c r="J10626" t="s">
        <v>92</v>
      </c>
      <c r="K10626" t="s">
        <v>81</v>
      </c>
      <c r="M10626" s="10" t="str">
        <f>Data[[#This Row],[schedule]]&amp;" | "&amp;Data[[#This Row],[section]]</f>
        <v>SCHEDULE 18: REPORT ON THE FORECAST TOTAL REVENUE REQUIREMENTS | 18a: Revenue Requirement</v>
      </c>
      <c r="N10626" s="10" t="str">
        <f t="shared" si="168"/>
        <v>SCHEDULE 18: REPORT ON THE FORECAST TOTAL REVENUE REQUIREMENTS | 18a: Revenue Requirement | By regulated activity | Aircraft and freight activities</v>
      </c>
    </row>
    <row r="10627" spans="1:14" hidden="1">
      <c r="A10627" t="s">
        <v>2</v>
      </c>
      <c r="B10627">
        <v>2008</v>
      </c>
      <c r="C10627" t="s">
        <v>7</v>
      </c>
      <c r="D10627" t="s">
        <v>11</v>
      </c>
      <c r="E10627" t="s">
        <v>102</v>
      </c>
      <c r="F10627" t="s">
        <v>81</v>
      </c>
      <c r="G10627">
        <v>32</v>
      </c>
      <c r="H10627" t="s">
        <v>58</v>
      </c>
      <c r="I10627">
        <v>2011</v>
      </c>
      <c r="J10627" t="s">
        <v>92</v>
      </c>
      <c r="K10627" t="s">
        <v>81</v>
      </c>
      <c r="M10627" s="10" t="str">
        <f>Data[[#This Row],[schedule]]&amp;" | "&amp;Data[[#This Row],[section]]</f>
        <v>SCHEDULE 18: REPORT ON THE FORECAST TOTAL REVENUE REQUIREMENTS | 18a: Revenue Requirement</v>
      </c>
      <c r="N10627" s="10" t="str">
        <f t="shared" si="168"/>
        <v>SCHEDULE 18: REPORT ON THE FORECAST TOTAL REVENUE REQUIREMENTS | 18a: Revenue Requirement | By regulated activity | Aircraft and freight activities</v>
      </c>
    </row>
    <row r="10628" spans="1:14" hidden="1">
      <c r="A10628" t="s">
        <v>2</v>
      </c>
      <c r="B10628">
        <v>2008</v>
      </c>
      <c r="C10628" t="s">
        <v>7</v>
      </c>
      <c r="D10628" t="s">
        <v>11</v>
      </c>
      <c r="E10628" t="s">
        <v>102</v>
      </c>
      <c r="F10628" t="s">
        <v>81</v>
      </c>
      <c r="G10628">
        <v>32</v>
      </c>
      <c r="H10628" t="s">
        <v>58</v>
      </c>
      <c r="I10628">
        <v>2012</v>
      </c>
      <c r="J10628" t="s">
        <v>92</v>
      </c>
      <c r="K10628" t="s">
        <v>81</v>
      </c>
      <c r="M10628" s="10" t="str">
        <f>Data[[#This Row],[schedule]]&amp;" | "&amp;Data[[#This Row],[section]]</f>
        <v>SCHEDULE 18: REPORT ON THE FORECAST TOTAL REVENUE REQUIREMENTS | 18a: Revenue Requirement</v>
      </c>
      <c r="N10628" s="10" t="str">
        <f t="shared" si="168"/>
        <v>SCHEDULE 18: REPORT ON THE FORECAST TOTAL REVENUE REQUIREMENTS | 18a: Revenue Requirement | By regulated activity | Aircraft and freight activities</v>
      </c>
    </row>
    <row r="10629" spans="1:14" hidden="1">
      <c r="A10629" t="s">
        <v>2</v>
      </c>
      <c r="B10629">
        <v>2008</v>
      </c>
      <c r="C10629" t="s">
        <v>7</v>
      </c>
      <c r="D10629" t="s">
        <v>11</v>
      </c>
      <c r="E10629" t="s">
        <v>102</v>
      </c>
      <c r="F10629" t="s">
        <v>81</v>
      </c>
      <c r="G10629">
        <v>32</v>
      </c>
      <c r="H10629" t="s">
        <v>58</v>
      </c>
      <c r="I10629">
        <v>2013</v>
      </c>
      <c r="J10629" t="s">
        <v>92</v>
      </c>
      <c r="K10629" t="s">
        <v>81</v>
      </c>
      <c r="M10629" s="10" t="str">
        <f>Data[[#This Row],[schedule]]&amp;" | "&amp;Data[[#This Row],[section]]</f>
        <v>SCHEDULE 18: REPORT ON THE FORECAST TOTAL REVENUE REQUIREMENTS | 18a: Revenue Requirement</v>
      </c>
      <c r="N10629" s="10" t="str">
        <f t="shared" si="168"/>
        <v>SCHEDULE 18: REPORT ON THE FORECAST TOTAL REVENUE REQUIREMENTS | 18a: Revenue Requirement | By regulated activity | Aircraft and freight activities</v>
      </c>
    </row>
    <row r="10630" spans="1:14" hidden="1">
      <c r="A10630" t="s">
        <v>2</v>
      </c>
      <c r="B10630">
        <v>2008</v>
      </c>
      <c r="C10630" t="s">
        <v>7</v>
      </c>
      <c r="D10630" t="s">
        <v>11</v>
      </c>
      <c r="E10630" t="s">
        <v>102</v>
      </c>
      <c r="F10630" t="s">
        <v>81</v>
      </c>
      <c r="G10630">
        <v>33</v>
      </c>
      <c r="H10630" t="s">
        <v>59</v>
      </c>
      <c r="I10630">
        <v>2009</v>
      </c>
      <c r="J10630" t="s">
        <v>92</v>
      </c>
      <c r="K10630" t="s">
        <v>4286</v>
      </c>
      <c r="L10630">
        <v>24629</v>
      </c>
      <c r="M10630" s="10" t="str">
        <f>Data[[#This Row],[schedule]]&amp;" | "&amp;Data[[#This Row],[section]]</f>
        <v>SCHEDULE 18: REPORT ON THE FORECAST TOTAL REVENUE REQUIREMENTS | 18a: Revenue Requirement</v>
      </c>
      <c r="N10630" s="10" t="str">
        <f t="shared" si="168"/>
        <v>SCHEDULE 18: REPORT ON THE FORECAST TOTAL REVENUE REQUIREMENTS | 18a: Revenue Requirement | By regulated activity | Specified passenger terminal activities</v>
      </c>
    </row>
    <row r="10631" spans="1:14" hidden="1">
      <c r="A10631" t="s">
        <v>2</v>
      </c>
      <c r="B10631">
        <v>2008</v>
      </c>
      <c r="C10631" t="s">
        <v>7</v>
      </c>
      <c r="D10631" t="s">
        <v>11</v>
      </c>
      <c r="E10631" t="s">
        <v>102</v>
      </c>
      <c r="F10631" t="s">
        <v>81</v>
      </c>
      <c r="G10631">
        <v>33</v>
      </c>
      <c r="H10631" t="s">
        <v>59</v>
      </c>
      <c r="I10631">
        <v>2010</v>
      </c>
      <c r="J10631" t="s">
        <v>92</v>
      </c>
      <c r="K10631" t="s">
        <v>4287</v>
      </c>
      <c r="L10631">
        <v>24900</v>
      </c>
      <c r="M10631" s="10" t="str">
        <f>Data[[#This Row],[schedule]]&amp;" | "&amp;Data[[#This Row],[section]]</f>
        <v>SCHEDULE 18: REPORT ON THE FORECAST TOTAL REVENUE REQUIREMENTS | 18a: Revenue Requirement</v>
      </c>
      <c r="N10631" s="10" t="str">
        <f t="shared" si="168"/>
        <v>SCHEDULE 18: REPORT ON THE FORECAST TOTAL REVENUE REQUIREMENTS | 18a: Revenue Requirement | By regulated activity | Specified passenger terminal activities</v>
      </c>
    </row>
    <row r="10632" spans="1:14" hidden="1">
      <c r="A10632" t="s">
        <v>2</v>
      </c>
      <c r="B10632">
        <v>2008</v>
      </c>
      <c r="C10632" t="s">
        <v>7</v>
      </c>
      <c r="D10632" t="s">
        <v>11</v>
      </c>
      <c r="E10632" t="s">
        <v>102</v>
      </c>
      <c r="F10632" t="s">
        <v>81</v>
      </c>
      <c r="G10632">
        <v>33</v>
      </c>
      <c r="H10632" t="s">
        <v>59</v>
      </c>
      <c r="I10632">
        <v>2011</v>
      </c>
      <c r="J10632" t="s">
        <v>92</v>
      </c>
      <c r="K10632" t="s">
        <v>4288</v>
      </c>
      <c r="L10632">
        <v>25884</v>
      </c>
      <c r="M10632" s="10" t="str">
        <f>Data[[#This Row],[schedule]]&amp;" | "&amp;Data[[#This Row],[section]]</f>
        <v>SCHEDULE 18: REPORT ON THE FORECAST TOTAL REVENUE REQUIREMENTS | 18a: Revenue Requirement</v>
      </c>
      <c r="N10632" s="10" t="str">
        <f t="shared" si="168"/>
        <v>SCHEDULE 18: REPORT ON THE FORECAST TOTAL REVENUE REQUIREMENTS | 18a: Revenue Requirement | By regulated activity | Specified passenger terminal activities</v>
      </c>
    </row>
    <row r="10633" spans="1:14" hidden="1">
      <c r="A10633" t="s">
        <v>2</v>
      </c>
      <c r="B10633">
        <v>2008</v>
      </c>
      <c r="C10633" t="s">
        <v>7</v>
      </c>
      <c r="D10633" t="s">
        <v>11</v>
      </c>
      <c r="E10633" t="s">
        <v>102</v>
      </c>
      <c r="F10633" t="s">
        <v>81</v>
      </c>
      <c r="G10633">
        <v>33</v>
      </c>
      <c r="H10633" t="s">
        <v>59</v>
      </c>
      <c r="I10633">
        <v>2012</v>
      </c>
      <c r="J10633" t="s">
        <v>92</v>
      </c>
      <c r="K10633" t="s">
        <v>81</v>
      </c>
      <c r="M10633" s="10" t="str">
        <f>Data[[#This Row],[schedule]]&amp;" | "&amp;Data[[#This Row],[section]]</f>
        <v>SCHEDULE 18: REPORT ON THE FORECAST TOTAL REVENUE REQUIREMENTS | 18a: Revenue Requirement</v>
      </c>
      <c r="N10633" s="10" t="str">
        <f t="shared" si="168"/>
        <v>SCHEDULE 18: REPORT ON THE FORECAST TOTAL REVENUE REQUIREMENTS | 18a: Revenue Requirement | By regulated activity | Specified passenger terminal activities</v>
      </c>
    </row>
    <row r="10634" spans="1:14" hidden="1">
      <c r="A10634" t="s">
        <v>2</v>
      </c>
      <c r="B10634">
        <v>2008</v>
      </c>
      <c r="C10634" t="s">
        <v>7</v>
      </c>
      <c r="D10634" t="s">
        <v>11</v>
      </c>
      <c r="E10634" t="s">
        <v>102</v>
      </c>
      <c r="F10634" t="s">
        <v>81</v>
      </c>
      <c r="G10634">
        <v>33</v>
      </c>
      <c r="H10634" t="s">
        <v>59</v>
      </c>
      <c r="I10634">
        <v>2013</v>
      </c>
      <c r="J10634" t="s">
        <v>92</v>
      </c>
      <c r="K10634" t="s">
        <v>81</v>
      </c>
      <c r="M10634" s="10" t="str">
        <f>Data[[#This Row],[schedule]]&amp;" | "&amp;Data[[#This Row],[section]]</f>
        <v>SCHEDULE 18: REPORT ON THE FORECAST TOTAL REVENUE REQUIREMENTS | 18a: Revenue Requirement</v>
      </c>
      <c r="N10634" s="10" t="str">
        <f t="shared" si="168"/>
        <v>SCHEDULE 18: REPORT ON THE FORECAST TOTAL REVENUE REQUIREMENTS | 18a: Revenue Requirement | By regulated activity | Specified passenger terminal activities</v>
      </c>
    </row>
    <row r="10635" spans="1:14" hidden="1">
      <c r="A10635" t="s">
        <v>2</v>
      </c>
      <c r="B10635">
        <v>2008</v>
      </c>
      <c r="C10635" t="s">
        <v>7</v>
      </c>
      <c r="D10635" t="s">
        <v>11</v>
      </c>
      <c r="E10635" t="s">
        <v>102</v>
      </c>
      <c r="F10635" t="s">
        <v>81</v>
      </c>
      <c r="G10635">
        <v>34</v>
      </c>
      <c r="H10635" t="s">
        <v>60</v>
      </c>
      <c r="I10635">
        <v>2009</v>
      </c>
      <c r="J10635" t="s">
        <v>92</v>
      </c>
      <c r="K10635" t="s">
        <v>4289</v>
      </c>
      <c r="L10635">
        <v>41168</v>
      </c>
      <c r="M10635" s="10" t="str">
        <f>Data[[#This Row],[schedule]]&amp;" | "&amp;Data[[#This Row],[section]]</f>
        <v>SCHEDULE 18: REPORT ON THE FORECAST TOTAL REVENUE REQUIREMENTS | 18a: Revenue Requirement</v>
      </c>
      <c r="N10635" s="10" t="str">
        <f t="shared" si="168"/>
        <v>SCHEDULE 18: REPORT ON THE FORECAST TOTAL REVENUE REQUIREMENTS | 18a: Revenue Requirement | By regulated activity | Total</v>
      </c>
    </row>
    <row r="10636" spans="1:14" hidden="1">
      <c r="A10636" t="s">
        <v>2</v>
      </c>
      <c r="B10636">
        <v>2008</v>
      </c>
      <c r="C10636" t="s">
        <v>7</v>
      </c>
      <c r="D10636" t="s">
        <v>11</v>
      </c>
      <c r="E10636" t="s">
        <v>102</v>
      </c>
      <c r="F10636" t="s">
        <v>81</v>
      </c>
      <c r="G10636">
        <v>34</v>
      </c>
      <c r="H10636" t="s">
        <v>60</v>
      </c>
      <c r="I10636">
        <v>2010</v>
      </c>
      <c r="J10636" t="s">
        <v>92</v>
      </c>
      <c r="K10636" t="s">
        <v>4290</v>
      </c>
      <c r="L10636">
        <v>45427</v>
      </c>
      <c r="M10636" s="10" t="str">
        <f>Data[[#This Row],[schedule]]&amp;" | "&amp;Data[[#This Row],[section]]</f>
        <v>SCHEDULE 18: REPORT ON THE FORECAST TOTAL REVENUE REQUIREMENTS | 18a: Revenue Requirement</v>
      </c>
      <c r="N10636" s="10" t="str">
        <f t="shared" si="168"/>
        <v>SCHEDULE 18: REPORT ON THE FORECAST TOTAL REVENUE REQUIREMENTS | 18a: Revenue Requirement | By regulated activity | Total</v>
      </c>
    </row>
    <row r="10637" spans="1:14" hidden="1">
      <c r="A10637" t="s">
        <v>2</v>
      </c>
      <c r="B10637">
        <v>2008</v>
      </c>
      <c r="C10637" t="s">
        <v>7</v>
      </c>
      <c r="D10637" t="s">
        <v>11</v>
      </c>
      <c r="E10637" t="s">
        <v>102</v>
      </c>
      <c r="F10637" t="s">
        <v>81</v>
      </c>
      <c r="G10637">
        <v>34</v>
      </c>
      <c r="H10637" t="s">
        <v>60</v>
      </c>
      <c r="I10637">
        <v>2011</v>
      </c>
      <c r="J10637" t="s">
        <v>92</v>
      </c>
      <c r="K10637" t="s">
        <v>4291</v>
      </c>
      <c r="L10637">
        <v>50886</v>
      </c>
      <c r="M10637" s="10" t="str">
        <f>Data[[#This Row],[schedule]]&amp;" | "&amp;Data[[#This Row],[section]]</f>
        <v>SCHEDULE 18: REPORT ON THE FORECAST TOTAL REVENUE REQUIREMENTS | 18a: Revenue Requirement</v>
      </c>
      <c r="N10637" s="10" t="str">
        <f t="shared" si="168"/>
        <v>SCHEDULE 18: REPORT ON THE FORECAST TOTAL REVENUE REQUIREMENTS | 18a: Revenue Requirement | By regulated activity | Total</v>
      </c>
    </row>
    <row r="10638" spans="1:14" hidden="1">
      <c r="A10638" t="s">
        <v>2</v>
      </c>
      <c r="B10638">
        <v>2008</v>
      </c>
      <c r="C10638" t="s">
        <v>7</v>
      </c>
      <c r="D10638" t="s">
        <v>11</v>
      </c>
      <c r="E10638" t="s">
        <v>102</v>
      </c>
      <c r="F10638" t="s">
        <v>81</v>
      </c>
      <c r="G10638">
        <v>34</v>
      </c>
      <c r="H10638" t="s">
        <v>60</v>
      </c>
      <c r="I10638">
        <v>2012</v>
      </c>
      <c r="J10638" t="s">
        <v>92</v>
      </c>
      <c r="K10638" t="s">
        <v>458</v>
      </c>
      <c r="L10638">
        <v>0</v>
      </c>
      <c r="M10638" s="10" t="str">
        <f>Data[[#This Row],[schedule]]&amp;" | "&amp;Data[[#This Row],[section]]</f>
        <v>SCHEDULE 18: REPORT ON THE FORECAST TOTAL REVENUE REQUIREMENTS | 18a: Revenue Requirement</v>
      </c>
      <c r="N10638" s="10" t="str">
        <f t="shared" si="168"/>
        <v>SCHEDULE 18: REPORT ON THE FORECAST TOTAL REVENUE REQUIREMENTS | 18a: Revenue Requirement | By regulated activity | Total</v>
      </c>
    </row>
    <row r="10639" spans="1:14" hidden="1">
      <c r="A10639" t="s">
        <v>2</v>
      </c>
      <c r="B10639">
        <v>2008</v>
      </c>
      <c r="C10639" t="s">
        <v>7</v>
      </c>
      <c r="D10639" t="s">
        <v>11</v>
      </c>
      <c r="E10639" t="s">
        <v>102</v>
      </c>
      <c r="F10639" t="s">
        <v>81</v>
      </c>
      <c r="G10639">
        <v>34</v>
      </c>
      <c r="H10639" t="s">
        <v>60</v>
      </c>
      <c r="I10639">
        <v>2013</v>
      </c>
      <c r="J10639" t="s">
        <v>92</v>
      </c>
      <c r="K10639" t="s">
        <v>458</v>
      </c>
      <c r="L10639">
        <v>0</v>
      </c>
      <c r="M10639" s="10" t="str">
        <f>Data[[#This Row],[schedule]]&amp;" | "&amp;Data[[#This Row],[section]]</f>
        <v>SCHEDULE 18: REPORT ON THE FORECAST TOTAL REVENUE REQUIREMENTS | 18a: Revenue Requirement</v>
      </c>
      <c r="N10639" s="10" t="str">
        <f t="shared" si="168"/>
        <v>SCHEDULE 18: REPORT ON THE FORECAST TOTAL REVENUE REQUIREMENTS | 18a: Revenue Requirement | By regulated activity | Total</v>
      </c>
    </row>
    <row r="10640" spans="1:14" hidden="1">
      <c r="A10640" t="s">
        <v>2</v>
      </c>
      <c r="B10640">
        <v>2008</v>
      </c>
      <c r="C10640" t="s">
        <v>7</v>
      </c>
      <c r="D10640" t="s">
        <v>12</v>
      </c>
      <c r="E10640" t="s">
        <v>81</v>
      </c>
      <c r="F10640" t="s">
        <v>81</v>
      </c>
      <c r="G10640">
        <v>57</v>
      </c>
      <c r="H10640" t="s">
        <v>61</v>
      </c>
      <c r="I10640">
        <v>2009</v>
      </c>
      <c r="J10640" t="s">
        <v>92</v>
      </c>
      <c r="K10640" t="s">
        <v>4292</v>
      </c>
      <c r="L10640">
        <v>222938</v>
      </c>
      <c r="M10640" s="10" t="str">
        <f>Data[[#This Row],[schedule]]&amp;" | "&amp;Data[[#This Row],[section]]</f>
        <v>SCHEDULE 18: REPORT ON THE FORECAST TOTAL REVENUE REQUIREMENTS | 18b(i): Forecast Asset Base</v>
      </c>
      <c r="N10640" s="10" t="str">
        <f t="shared" si="168"/>
        <v>SCHEDULE 18: REPORT ON THE FORECAST TOTAL REVENUE REQUIREMENTS | 18b(i): Forecast Asset Base | Forecast asset base—previous year</v>
      </c>
    </row>
    <row r="10641" spans="1:14" hidden="1">
      <c r="A10641" t="s">
        <v>2</v>
      </c>
      <c r="B10641">
        <v>2008</v>
      </c>
      <c r="C10641" t="s">
        <v>7</v>
      </c>
      <c r="D10641" t="s">
        <v>12</v>
      </c>
      <c r="E10641" t="s">
        <v>81</v>
      </c>
      <c r="F10641" t="s">
        <v>81</v>
      </c>
      <c r="G10641">
        <v>57</v>
      </c>
      <c r="H10641" t="s">
        <v>61</v>
      </c>
      <c r="I10641">
        <v>2010</v>
      </c>
      <c r="J10641" t="s">
        <v>92</v>
      </c>
      <c r="K10641" t="s">
        <v>4262</v>
      </c>
      <c r="L10641">
        <v>222223</v>
      </c>
      <c r="M10641" s="10" t="str">
        <f>Data[[#This Row],[schedule]]&amp;" | "&amp;Data[[#This Row],[section]]</f>
        <v>SCHEDULE 18: REPORT ON THE FORECAST TOTAL REVENUE REQUIREMENTS | 18b(i): Forecast Asset Base</v>
      </c>
      <c r="N10641" s="10" t="str">
        <f t="shared" si="168"/>
        <v>SCHEDULE 18: REPORT ON THE FORECAST TOTAL REVENUE REQUIREMENTS | 18b(i): Forecast Asset Base | Forecast asset base—previous year</v>
      </c>
    </row>
    <row r="10642" spans="1:14" hidden="1">
      <c r="A10642" t="s">
        <v>2</v>
      </c>
      <c r="B10642">
        <v>2008</v>
      </c>
      <c r="C10642" t="s">
        <v>7</v>
      </c>
      <c r="D10642" t="s">
        <v>12</v>
      </c>
      <c r="E10642" t="s">
        <v>81</v>
      </c>
      <c r="F10642" t="s">
        <v>81</v>
      </c>
      <c r="G10642">
        <v>57</v>
      </c>
      <c r="H10642" t="s">
        <v>61</v>
      </c>
      <c r="I10642">
        <v>2011</v>
      </c>
      <c r="J10642" t="s">
        <v>92</v>
      </c>
      <c r="K10642" t="s">
        <v>4263</v>
      </c>
      <c r="L10642">
        <v>229354</v>
      </c>
      <c r="M10642" s="10" t="str">
        <f>Data[[#This Row],[schedule]]&amp;" | "&amp;Data[[#This Row],[section]]</f>
        <v>SCHEDULE 18: REPORT ON THE FORECAST TOTAL REVENUE REQUIREMENTS | 18b(i): Forecast Asset Base</v>
      </c>
      <c r="N10642" s="10" t="str">
        <f t="shared" si="168"/>
        <v>SCHEDULE 18: REPORT ON THE FORECAST TOTAL REVENUE REQUIREMENTS | 18b(i): Forecast Asset Base | Forecast asset base—previous year</v>
      </c>
    </row>
    <row r="10643" spans="1:14" hidden="1">
      <c r="A10643" t="s">
        <v>2</v>
      </c>
      <c r="B10643">
        <v>2008</v>
      </c>
      <c r="C10643" t="s">
        <v>7</v>
      </c>
      <c r="D10643" t="s">
        <v>12</v>
      </c>
      <c r="E10643" t="s">
        <v>81</v>
      </c>
      <c r="F10643" t="s">
        <v>81</v>
      </c>
      <c r="G10643">
        <v>57</v>
      </c>
      <c r="H10643" t="s">
        <v>61</v>
      </c>
      <c r="I10643">
        <v>2012</v>
      </c>
      <c r="J10643" t="s">
        <v>92</v>
      </c>
      <c r="K10643" t="s">
        <v>81</v>
      </c>
      <c r="M10643" s="10" t="str">
        <f>Data[[#This Row],[schedule]]&amp;" | "&amp;Data[[#This Row],[section]]</f>
        <v>SCHEDULE 18: REPORT ON THE FORECAST TOTAL REVENUE REQUIREMENTS | 18b(i): Forecast Asset Base</v>
      </c>
      <c r="N10643" s="10" t="str">
        <f t="shared" si="168"/>
        <v>SCHEDULE 18: REPORT ON THE FORECAST TOTAL REVENUE REQUIREMENTS | 18b(i): Forecast Asset Base | Forecast asset base—previous year</v>
      </c>
    </row>
    <row r="10644" spans="1:14" hidden="1">
      <c r="A10644" t="s">
        <v>2</v>
      </c>
      <c r="B10644">
        <v>2008</v>
      </c>
      <c r="C10644" t="s">
        <v>7</v>
      </c>
      <c r="D10644" t="s">
        <v>12</v>
      </c>
      <c r="E10644" t="s">
        <v>81</v>
      </c>
      <c r="F10644" t="s">
        <v>81</v>
      </c>
      <c r="G10644">
        <v>57</v>
      </c>
      <c r="H10644" t="s">
        <v>61</v>
      </c>
      <c r="I10644">
        <v>2013</v>
      </c>
      <c r="J10644" t="s">
        <v>92</v>
      </c>
      <c r="K10644" t="s">
        <v>458</v>
      </c>
      <c r="L10644">
        <v>0</v>
      </c>
      <c r="M10644" s="10" t="str">
        <f>Data[[#This Row],[schedule]]&amp;" | "&amp;Data[[#This Row],[section]]</f>
        <v>SCHEDULE 18: REPORT ON THE FORECAST TOTAL REVENUE REQUIREMENTS | 18b(i): Forecast Asset Base</v>
      </c>
      <c r="N10644" s="10" t="str">
        <f t="shared" si="168"/>
        <v>SCHEDULE 18: REPORT ON THE FORECAST TOTAL REVENUE REQUIREMENTS | 18b(i): Forecast Asset Base | Forecast asset base—previous year</v>
      </c>
    </row>
    <row r="10645" spans="1:14" hidden="1">
      <c r="A10645" t="s">
        <v>2</v>
      </c>
      <c r="B10645">
        <v>2008</v>
      </c>
      <c r="C10645" t="s">
        <v>7</v>
      </c>
      <c r="D10645" t="s">
        <v>12</v>
      </c>
      <c r="E10645" t="s">
        <v>81</v>
      </c>
      <c r="F10645" t="s">
        <v>81</v>
      </c>
      <c r="G10645">
        <v>58</v>
      </c>
      <c r="H10645" t="s">
        <v>51</v>
      </c>
      <c r="I10645">
        <v>2009</v>
      </c>
      <c r="J10645" t="s">
        <v>92</v>
      </c>
      <c r="K10645" t="s">
        <v>4271</v>
      </c>
      <c r="L10645">
        <v>7966</v>
      </c>
      <c r="M10645" s="10" t="str">
        <f>Data[[#This Row],[schedule]]&amp;" | "&amp;Data[[#This Row],[section]]</f>
        <v>SCHEDULE 18: REPORT ON THE FORECAST TOTAL REVENUE REQUIREMENTS | 18b(i): Forecast Asset Base</v>
      </c>
      <c r="N10645" s="10" t="str">
        <f t="shared" ref="N10645:N10708" si="169">SUBSTITUTE(SUBSTITUTE(SUBSTITUTE(C10645&amp;" | "&amp;D10645&amp;" | "&amp;E10645&amp;" | "&amp;F10645&amp;" | "&amp;H10645," |  |  | "," | ")," |  |  | "," | ")," |  | "," | ")</f>
        <v>SCHEDULE 18: REPORT ON THE FORECAST TOTAL REVENUE REQUIREMENTS | 18b(i): Forecast Asset Base | Forecast depreciation</v>
      </c>
    </row>
    <row r="10646" spans="1:14" hidden="1">
      <c r="A10646" t="s">
        <v>2</v>
      </c>
      <c r="B10646">
        <v>2008</v>
      </c>
      <c r="C10646" t="s">
        <v>7</v>
      </c>
      <c r="D10646" t="s">
        <v>12</v>
      </c>
      <c r="E10646" t="s">
        <v>81</v>
      </c>
      <c r="F10646" t="s">
        <v>81</v>
      </c>
      <c r="G10646">
        <v>58</v>
      </c>
      <c r="H10646" t="s">
        <v>51</v>
      </c>
      <c r="I10646">
        <v>2010</v>
      </c>
      <c r="J10646" t="s">
        <v>92</v>
      </c>
      <c r="K10646" t="s">
        <v>4272</v>
      </c>
      <c r="L10646">
        <v>8675</v>
      </c>
      <c r="M10646" s="10" t="str">
        <f>Data[[#This Row],[schedule]]&amp;" | "&amp;Data[[#This Row],[section]]</f>
        <v>SCHEDULE 18: REPORT ON THE FORECAST TOTAL REVENUE REQUIREMENTS | 18b(i): Forecast Asset Base</v>
      </c>
      <c r="N10646" s="10" t="str">
        <f t="shared" si="169"/>
        <v>SCHEDULE 18: REPORT ON THE FORECAST TOTAL REVENUE REQUIREMENTS | 18b(i): Forecast Asset Base | Forecast depreciation</v>
      </c>
    </row>
    <row r="10647" spans="1:14" hidden="1">
      <c r="A10647" t="s">
        <v>2</v>
      </c>
      <c r="B10647">
        <v>2008</v>
      </c>
      <c r="C10647" t="s">
        <v>7</v>
      </c>
      <c r="D10647" t="s">
        <v>12</v>
      </c>
      <c r="E10647" t="s">
        <v>81</v>
      </c>
      <c r="F10647" t="s">
        <v>81</v>
      </c>
      <c r="G10647">
        <v>58</v>
      </c>
      <c r="H10647" t="s">
        <v>51</v>
      </c>
      <c r="I10647">
        <v>2011</v>
      </c>
      <c r="J10647" t="s">
        <v>92</v>
      </c>
      <c r="K10647" t="s">
        <v>4273</v>
      </c>
      <c r="L10647">
        <v>9037</v>
      </c>
      <c r="M10647" s="10" t="str">
        <f>Data[[#This Row],[schedule]]&amp;" | "&amp;Data[[#This Row],[section]]</f>
        <v>SCHEDULE 18: REPORT ON THE FORECAST TOTAL REVENUE REQUIREMENTS | 18b(i): Forecast Asset Base</v>
      </c>
      <c r="N10647" s="10" t="str">
        <f t="shared" si="169"/>
        <v>SCHEDULE 18: REPORT ON THE FORECAST TOTAL REVENUE REQUIREMENTS | 18b(i): Forecast Asset Base | Forecast depreciation</v>
      </c>
    </row>
    <row r="10648" spans="1:14" hidden="1">
      <c r="A10648" t="s">
        <v>2</v>
      </c>
      <c r="B10648">
        <v>2008</v>
      </c>
      <c r="C10648" t="s">
        <v>7</v>
      </c>
      <c r="D10648" t="s">
        <v>12</v>
      </c>
      <c r="E10648" t="s">
        <v>81</v>
      </c>
      <c r="F10648" t="s">
        <v>81</v>
      </c>
      <c r="G10648">
        <v>58</v>
      </c>
      <c r="H10648" t="s">
        <v>51</v>
      </c>
      <c r="I10648">
        <v>2012</v>
      </c>
      <c r="J10648" t="s">
        <v>92</v>
      </c>
      <c r="K10648" t="s">
        <v>81</v>
      </c>
      <c r="M10648" s="10" t="str">
        <f>Data[[#This Row],[schedule]]&amp;" | "&amp;Data[[#This Row],[section]]</f>
        <v>SCHEDULE 18: REPORT ON THE FORECAST TOTAL REVENUE REQUIREMENTS | 18b(i): Forecast Asset Base</v>
      </c>
      <c r="N10648" s="10" t="str">
        <f t="shared" si="169"/>
        <v>SCHEDULE 18: REPORT ON THE FORECAST TOTAL REVENUE REQUIREMENTS | 18b(i): Forecast Asset Base | Forecast depreciation</v>
      </c>
    </row>
    <row r="10649" spans="1:14" hidden="1">
      <c r="A10649" t="s">
        <v>2</v>
      </c>
      <c r="B10649">
        <v>2008</v>
      </c>
      <c r="C10649" t="s">
        <v>7</v>
      </c>
      <c r="D10649" t="s">
        <v>12</v>
      </c>
      <c r="E10649" t="s">
        <v>81</v>
      </c>
      <c r="F10649" t="s">
        <v>81</v>
      </c>
      <c r="G10649">
        <v>58</v>
      </c>
      <c r="H10649" t="s">
        <v>51</v>
      </c>
      <c r="I10649">
        <v>2013</v>
      </c>
      <c r="J10649" t="s">
        <v>92</v>
      </c>
      <c r="K10649" t="s">
        <v>81</v>
      </c>
      <c r="M10649" s="10" t="str">
        <f>Data[[#This Row],[schedule]]&amp;" | "&amp;Data[[#This Row],[section]]</f>
        <v>SCHEDULE 18: REPORT ON THE FORECAST TOTAL REVENUE REQUIREMENTS | 18b(i): Forecast Asset Base</v>
      </c>
      <c r="N10649" s="10" t="str">
        <f t="shared" si="169"/>
        <v>SCHEDULE 18: REPORT ON THE FORECAST TOTAL REVENUE REQUIREMENTS | 18b(i): Forecast Asset Base | Forecast depreciation</v>
      </c>
    </row>
    <row r="10650" spans="1:14" hidden="1">
      <c r="A10650" t="s">
        <v>2</v>
      </c>
      <c r="B10650">
        <v>2008</v>
      </c>
      <c r="C10650" t="s">
        <v>7</v>
      </c>
      <c r="D10650" t="s">
        <v>12</v>
      </c>
      <c r="E10650" t="s">
        <v>81</v>
      </c>
      <c r="F10650" t="s">
        <v>81</v>
      </c>
      <c r="G10650">
        <v>59</v>
      </c>
      <c r="H10650" t="s">
        <v>53</v>
      </c>
      <c r="I10650">
        <v>2009</v>
      </c>
      <c r="J10650" t="s">
        <v>92</v>
      </c>
      <c r="K10650" t="s">
        <v>81</v>
      </c>
      <c r="M10650" s="10" t="str">
        <f>Data[[#This Row],[schedule]]&amp;" | "&amp;Data[[#This Row],[section]]</f>
        <v>SCHEDULE 18: REPORT ON THE FORECAST TOTAL REVENUE REQUIREMENTS | 18b(i): Forecast Asset Base</v>
      </c>
      <c r="N10650" s="10" t="str">
        <f t="shared" si="169"/>
        <v>SCHEDULE 18: REPORT ON THE FORECAST TOTAL REVENUE REQUIREMENTS | 18b(i): Forecast Asset Base | Forecast revaluations</v>
      </c>
    </row>
    <row r="10651" spans="1:14" hidden="1">
      <c r="A10651" t="s">
        <v>2</v>
      </c>
      <c r="B10651">
        <v>2008</v>
      </c>
      <c r="C10651" t="s">
        <v>7</v>
      </c>
      <c r="D10651" t="s">
        <v>12</v>
      </c>
      <c r="E10651" t="s">
        <v>81</v>
      </c>
      <c r="F10651" t="s">
        <v>81</v>
      </c>
      <c r="G10651">
        <v>59</v>
      </c>
      <c r="H10651" t="s">
        <v>53</v>
      </c>
      <c r="I10651">
        <v>2010</v>
      </c>
      <c r="J10651" t="s">
        <v>92</v>
      </c>
      <c r="K10651" t="s">
        <v>81</v>
      </c>
      <c r="M10651" s="10" t="str">
        <f>Data[[#This Row],[schedule]]&amp;" | "&amp;Data[[#This Row],[section]]</f>
        <v>SCHEDULE 18: REPORT ON THE FORECAST TOTAL REVENUE REQUIREMENTS | 18b(i): Forecast Asset Base</v>
      </c>
      <c r="N10651" s="10" t="str">
        <f t="shared" si="169"/>
        <v>SCHEDULE 18: REPORT ON THE FORECAST TOTAL REVENUE REQUIREMENTS | 18b(i): Forecast Asset Base | Forecast revaluations</v>
      </c>
    </row>
    <row r="10652" spans="1:14" hidden="1">
      <c r="A10652" t="s">
        <v>2</v>
      </c>
      <c r="B10652">
        <v>2008</v>
      </c>
      <c r="C10652" t="s">
        <v>7</v>
      </c>
      <c r="D10652" t="s">
        <v>12</v>
      </c>
      <c r="E10652" t="s">
        <v>81</v>
      </c>
      <c r="F10652" t="s">
        <v>81</v>
      </c>
      <c r="G10652">
        <v>59</v>
      </c>
      <c r="H10652" t="s">
        <v>53</v>
      </c>
      <c r="I10652">
        <v>2011</v>
      </c>
      <c r="J10652" t="s">
        <v>92</v>
      </c>
      <c r="K10652" t="s">
        <v>81</v>
      </c>
      <c r="M10652" s="10" t="str">
        <f>Data[[#This Row],[schedule]]&amp;" | "&amp;Data[[#This Row],[section]]</f>
        <v>SCHEDULE 18: REPORT ON THE FORECAST TOTAL REVENUE REQUIREMENTS | 18b(i): Forecast Asset Base</v>
      </c>
      <c r="N10652" s="10" t="str">
        <f t="shared" si="169"/>
        <v>SCHEDULE 18: REPORT ON THE FORECAST TOTAL REVENUE REQUIREMENTS | 18b(i): Forecast Asset Base | Forecast revaluations</v>
      </c>
    </row>
    <row r="10653" spans="1:14" hidden="1">
      <c r="A10653" t="s">
        <v>2</v>
      </c>
      <c r="B10653">
        <v>2008</v>
      </c>
      <c r="C10653" t="s">
        <v>7</v>
      </c>
      <c r="D10653" t="s">
        <v>12</v>
      </c>
      <c r="E10653" t="s">
        <v>81</v>
      </c>
      <c r="F10653" t="s">
        <v>81</v>
      </c>
      <c r="G10653">
        <v>59</v>
      </c>
      <c r="H10653" t="s">
        <v>53</v>
      </c>
      <c r="I10653">
        <v>2012</v>
      </c>
      <c r="J10653" t="s">
        <v>92</v>
      </c>
      <c r="K10653" t="s">
        <v>81</v>
      </c>
      <c r="M10653" s="10" t="str">
        <f>Data[[#This Row],[schedule]]&amp;" | "&amp;Data[[#This Row],[section]]</f>
        <v>SCHEDULE 18: REPORT ON THE FORECAST TOTAL REVENUE REQUIREMENTS | 18b(i): Forecast Asset Base</v>
      </c>
      <c r="N10653" s="10" t="str">
        <f t="shared" si="169"/>
        <v>SCHEDULE 18: REPORT ON THE FORECAST TOTAL REVENUE REQUIREMENTS | 18b(i): Forecast Asset Base | Forecast revaluations</v>
      </c>
    </row>
    <row r="10654" spans="1:14" hidden="1">
      <c r="A10654" t="s">
        <v>2</v>
      </c>
      <c r="B10654">
        <v>2008</v>
      </c>
      <c r="C10654" t="s">
        <v>7</v>
      </c>
      <c r="D10654" t="s">
        <v>12</v>
      </c>
      <c r="E10654" t="s">
        <v>81</v>
      </c>
      <c r="F10654" t="s">
        <v>81</v>
      </c>
      <c r="G10654">
        <v>59</v>
      </c>
      <c r="H10654" t="s">
        <v>53</v>
      </c>
      <c r="I10654">
        <v>2013</v>
      </c>
      <c r="J10654" t="s">
        <v>92</v>
      </c>
      <c r="K10654" t="s">
        <v>81</v>
      </c>
      <c r="M10654" s="10" t="str">
        <f>Data[[#This Row],[schedule]]&amp;" | "&amp;Data[[#This Row],[section]]</f>
        <v>SCHEDULE 18: REPORT ON THE FORECAST TOTAL REVENUE REQUIREMENTS | 18b(i): Forecast Asset Base</v>
      </c>
      <c r="N10654" s="10" t="str">
        <f t="shared" si="169"/>
        <v>SCHEDULE 18: REPORT ON THE FORECAST TOTAL REVENUE REQUIREMENTS | 18b(i): Forecast Asset Base | Forecast revaluations</v>
      </c>
    </row>
    <row r="10655" spans="1:14" hidden="1">
      <c r="A10655" t="s">
        <v>2</v>
      </c>
      <c r="B10655">
        <v>2008</v>
      </c>
      <c r="C10655" t="s">
        <v>7</v>
      </c>
      <c r="D10655" t="s">
        <v>12</v>
      </c>
      <c r="E10655" t="s">
        <v>81</v>
      </c>
      <c r="F10655" t="s">
        <v>81</v>
      </c>
      <c r="G10655">
        <v>60</v>
      </c>
      <c r="H10655" t="s">
        <v>62</v>
      </c>
      <c r="I10655">
        <v>2009</v>
      </c>
      <c r="J10655" t="s">
        <v>92</v>
      </c>
      <c r="K10655" t="s">
        <v>1282</v>
      </c>
      <c r="L10655">
        <v>7251</v>
      </c>
      <c r="M10655" s="10" t="str">
        <f>Data[[#This Row],[schedule]]&amp;" | "&amp;Data[[#This Row],[section]]</f>
        <v>SCHEDULE 18: REPORT ON THE FORECAST TOTAL REVENUE REQUIREMENTS | 18b(i): Forecast Asset Base</v>
      </c>
      <c r="N10655" s="10" t="str">
        <f t="shared" si="169"/>
        <v>SCHEDULE 18: REPORT ON THE FORECAST TOTAL REVENUE REQUIREMENTS | 18b(i): Forecast Asset Base | Assets commissioned</v>
      </c>
    </row>
    <row r="10656" spans="1:14" hidden="1">
      <c r="A10656" t="s">
        <v>2</v>
      </c>
      <c r="B10656">
        <v>2008</v>
      </c>
      <c r="C10656" t="s">
        <v>7</v>
      </c>
      <c r="D10656" t="s">
        <v>12</v>
      </c>
      <c r="E10656" t="s">
        <v>81</v>
      </c>
      <c r="F10656" t="s">
        <v>81</v>
      </c>
      <c r="G10656">
        <v>60</v>
      </c>
      <c r="H10656" t="s">
        <v>62</v>
      </c>
      <c r="I10656">
        <v>2010</v>
      </c>
      <c r="J10656" t="s">
        <v>92</v>
      </c>
      <c r="K10656" t="s">
        <v>4293</v>
      </c>
      <c r="L10656">
        <v>15806</v>
      </c>
      <c r="M10656" s="10" t="str">
        <f>Data[[#This Row],[schedule]]&amp;" | "&amp;Data[[#This Row],[section]]</f>
        <v>SCHEDULE 18: REPORT ON THE FORECAST TOTAL REVENUE REQUIREMENTS | 18b(i): Forecast Asset Base</v>
      </c>
      <c r="N10656" s="10" t="str">
        <f t="shared" si="169"/>
        <v>SCHEDULE 18: REPORT ON THE FORECAST TOTAL REVENUE REQUIREMENTS | 18b(i): Forecast Asset Base | Assets commissioned</v>
      </c>
    </row>
    <row r="10657" spans="1:14" hidden="1">
      <c r="A10657" t="s">
        <v>2</v>
      </c>
      <c r="B10657">
        <v>2008</v>
      </c>
      <c r="C10657" t="s">
        <v>7</v>
      </c>
      <c r="D10657" t="s">
        <v>12</v>
      </c>
      <c r="E10657" t="s">
        <v>81</v>
      </c>
      <c r="F10657" t="s">
        <v>81</v>
      </c>
      <c r="G10657">
        <v>60</v>
      </c>
      <c r="H10657" t="s">
        <v>62</v>
      </c>
      <c r="I10657">
        <v>2011</v>
      </c>
      <c r="J10657" t="s">
        <v>92</v>
      </c>
      <c r="K10657" t="s">
        <v>4294</v>
      </c>
      <c r="L10657">
        <v>12016</v>
      </c>
      <c r="M10657" s="10" t="str">
        <f>Data[[#This Row],[schedule]]&amp;" | "&amp;Data[[#This Row],[section]]</f>
        <v>SCHEDULE 18: REPORT ON THE FORECAST TOTAL REVENUE REQUIREMENTS | 18b(i): Forecast Asset Base</v>
      </c>
      <c r="N10657" s="10" t="str">
        <f t="shared" si="169"/>
        <v>SCHEDULE 18: REPORT ON THE FORECAST TOTAL REVENUE REQUIREMENTS | 18b(i): Forecast Asset Base | Assets commissioned</v>
      </c>
    </row>
    <row r="10658" spans="1:14" hidden="1">
      <c r="A10658" t="s">
        <v>2</v>
      </c>
      <c r="B10658">
        <v>2008</v>
      </c>
      <c r="C10658" t="s">
        <v>7</v>
      </c>
      <c r="D10658" t="s">
        <v>12</v>
      </c>
      <c r="E10658" t="s">
        <v>81</v>
      </c>
      <c r="F10658" t="s">
        <v>81</v>
      </c>
      <c r="G10658">
        <v>60</v>
      </c>
      <c r="H10658" t="s">
        <v>62</v>
      </c>
      <c r="I10658">
        <v>2012</v>
      </c>
      <c r="J10658" t="s">
        <v>92</v>
      </c>
      <c r="K10658" t="s">
        <v>81</v>
      </c>
      <c r="M10658" s="10" t="str">
        <f>Data[[#This Row],[schedule]]&amp;" | "&amp;Data[[#This Row],[section]]</f>
        <v>SCHEDULE 18: REPORT ON THE FORECAST TOTAL REVENUE REQUIREMENTS | 18b(i): Forecast Asset Base</v>
      </c>
      <c r="N10658" s="10" t="str">
        <f t="shared" si="169"/>
        <v>SCHEDULE 18: REPORT ON THE FORECAST TOTAL REVENUE REQUIREMENTS | 18b(i): Forecast Asset Base | Assets commissioned</v>
      </c>
    </row>
    <row r="10659" spans="1:14" hidden="1">
      <c r="A10659" t="s">
        <v>2</v>
      </c>
      <c r="B10659">
        <v>2008</v>
      </c>
      <c r="C10659" t="s">
        <v>7</v>
      </c>
      <c r="D10659" t="s">
        <v>12</v>
      </c>
      <c r="E10659" t="s">
        <v>81</v>
      </c>
      <c r="F10659" t="s">
        <v>81</v>
      </c>
      <c r="G10659">
        <v>60</v>
      </c>
      <c r="H10659" t="s">
        <v>62</v>
      </c>
      <c r="I10659">
        <v>2013</v>
      </c>
      <c r="J10659" t="s">
        <v>92</v>
      </c>
      <c r="K10659" t="s">
        <v>81</v>
      </c>
      <c r="M10659" s="10" t="str">
        <f>Data[[#This Row],[schedule]]&amp;" | "&amp;Data[[#This Row],[section]]</f>
        <v>SCHEDULE 18: REPORT ON THE FORECAST TOTAL REVENUE REQUIREMENTS | 18b(i): Forecast Asset Base</v>
      </c>
      <c r="N10659" s="10" t="str">
        <f t="shared" si="169"/>
        <v>SCHEDULE 18: REPORT ON THE FORECAST TOTAL REVENUE REQUIREMENTS | 18b(i): Forecast Asset Base | Assets commissioned</v>
      </c>
    </row>
    <row r="10660" spans="1:14" hidden="1">
      <c r="A10660" t="s">
        <v>2</v>
      </c>
      <c r="B10660">
        <v>2008</v>
      </c>
      <c r="C10660" t="s">
        <v>7</v>
      </c>
      <c r="D10660" t="s">
        <v>12</v>
      </c>
      <c r="E10660" t="s">
        <v>81</v>
      </c>
      <c r="F10660" t="s">
        <v>81</v>
      </c>
      <c r="G10660">
        <v>61</v>
      </c>
      <c r="H10660" t="s">
        <v>63</v>
      </c>
      <c r="I10660">
        <v>2009</v>
      </c>
      <c r="J10660" t="s">
        <v>92</v>
      </c>
      <c r="K10660" t="s">
        <v>81</v>
      </c>
      <c r="M10660" s="10" t="str">
        <f>Data[[#This Row],[schedule]]&amp;" | "&amp;Data[[#This Row],[section]]</f>
        <v>SCHEDULE 18: REPORT ON THE FORECAST TOTAL REVENUE REQUIREMENTS | 18b(i): Forecast Asset Base</v>
      </c>
      <c r="N10660" s="10" t="str">
        <f t="shared" si="169"/>
        <v>SCHEDULE 18: REPORT ON THE FORECAST TOTAL REVENUE REQUIREMENTS | 18b(i): Forecast Asset Base | Asset disposals</v>
      </c>
    </row>
    <row r="10661" spans="1:14" hidden="1">
      <c r="A10661" t="s">
        <v>2</v>
      </c>
      <c r="B10661">
        <v>2008</v>
      </c>
      <c r="C10661" t="s">
        <v>7</v>
      </c>
      <c r="D10661" t="s">
        <v>12</v>
      </c>
      <c r="E10661" t="s">
        <v>81</v>
      </c>
      <c r="F10661" t="s">
        <v>81</v>
      </c>
      <c r="G10661">
        <v>61</v>
      </c>
      <c r="H10661" t="s">
        <v>63</v>
      </c>
      <c r="I10661">
        <v>2010</v>
      </c>
      <c r="J10661" t="s">
        <v>92</v>
      </c>
      <c r="K10661" t="s">
        <v>81</v>
      </c>
      <c r="M10661" s="10" t="str">
        <f>Data[[#This Row],[schedule]]&amp;" | "&amp;Data[[#This Row],[section]]</f>
        <v>SCHEDULE 18: REPORT ON THE FORECAST TOTAL REVENUE REQUIREMENTS | 18b(i): Forecast Asset Base</v>
      </c>
      <c r="N10661" s="10" t="str">
        <f t="shared" si="169"/>
        <v>SCHEDULE 18: REPORT ON THE FORECAST TOTAL REVENUE REQUIREMENTS | 18b(i): Forecast Asset Base | Asset disposals</v>
      </c>
    </row>
    <row r="10662" spans="1:14" hidden="1">
      <c r="A10662" t="s">
        <v>2</v>
      </c>
      <c r="B10662">
        <v>2008</v>
      </c>
      <c r="C10662" t="s">
        <v>7</v>
      </c>
      <c r="D10662" t="s">
        <v>12</v>
      </c>
      <c r="E10662" t="s">
        <v>81</v>
      </c>
      <c r="F10662" t="s">
        <v>81</v>
      </c>
      <c r="G10662">
        <v>61</v>
      </c>
      <c r="H10662" t="s">
        <v>63</v>
      </c>
      <c r="I10662">
        <v>2011</v>
      </c>
      <c r="J10662" t="s">
        <v>92</v>
      </c>
      <c r="K10662" t="s">
        <v>81</v>
      </c>
      <c r="M10662" s="10" t="str">
        <f>Data[[#This Row],[schedule]]&amp;" | "&amp;Data[[#This Row],[section]]</f>
        <v>SCHEDULE 18: REPORT ON THE FORECAST TOTAL REVENUE REQUIREMENTS | 18b(i): Forecast Asset Base</v>
      </c>
      <c r="N10662" s="10" t="str">
        <f t="shared" si="169"/>
        <v>SCHEDULE 18: REPORT ON THE FORECAST TOTAL REVENUE REQUIREMENTS | 18b(i): Forecast Asset Base | Asset disposals</v>
      </c>
    </row>
    <row r="10663" spans="1:14" hidden="1">
      <c r="A10663" t="s">
        <v>2</v>
      </c>
      <c r="B10663">
        <v>2008</v>
      </c>
      <c r="C10663" t="s">
        <v>7</v>
      </c>
      <c r="D10663" t="s">
        <v>12</v>
      </c>
      <c r="E10663" t="s">
        <v>81</v>
      </c>
      <c r="F10663" t="s">
        <v>81</v>
      </c>
      <c r="G10663">
        <v>61</v>
      </c>
      <c r="H10663" t="s">
        <v>63</v>
      </c>
      <c r="I10663">
        <v>2012</v>
      </c>
      <c r="J10663" t="s">
        <v>92</v>
      </c>
      <c r="K10663" t="s">
        <v>81</v>
      </c>
      <c r="M10663" s="10" t="str">
        <f>Data[[#This Row],[schedule]]&amp;" | "&amp;Data[[#This Row],[section]]</f>
        <v>SCHEDULE 18: REPORT ON THE FORECAST TOTAL REVENUE REQUIREMENTS | 18b(i): Forecast Asset Base</v>
      </c>
      <c r="N10663" s="10" t="str">
        <f t="shared" si="169"/>
        <v>SCHEDULE 18: REPORT ON THE FORECAST TOTAL REVENUE REQUIREMENTS | 18b(i): Forecast Asset Base | Asset disposals</v>
      </c>
    </row>
    <row r="10664" spans="1:14" hidden="1">
      <c r="A10664" t="s">
        <v>2</v>
      </c>
      <c r="B10664">
        <v>2008</v>
      </c>
      <c r="C10664" t="s">
        <v>7</v>
      </c>
      <c r="D10664" t="s">
        <v>12</v>
      </c>
      <c r="E10664" t="s">
        <v>81</v>
      </c>
      <c r="F10664" t="s">
        <v>81</v>
      </c>
      <c r="G10664">
        <v>61</v>
      </c>
      <c r="H10664" t="s">
        <v>63</v>
      </c>
      <c r="I10664">
        <v>2013</v>
      </c>
      <c r="J10664" t="s">
        <v>92</v>
      </c>
      <c r="K10664" t="s">
        <v>81</v>
      </c>
      <c r="M10664" s="10" t="str">
        <f>Data[[#This Row],[schedule]]&amp;" | "&amp;Data[[#This Row],[section]]</f>
        <v>SCHEDULE 18: REPORT ON THE FORECAST TOTAL REVENUE REQUIREMENTS | 18b(i): Forecast Asset Base</v>
      </c>
      <c r="N10664" s="10" t="str">
        <f t="shared" si="169"/>
        <v>SCHEDULE 18: REPORT ON THE FORECAST TOTAL REVENUE REQUIREMENTS | 18b(i): Forecast Asset Base | Asset disposals</v>
      </c>
    </row>
    <row r="10665" spans="1:14" hidden="1">
      <c r="A10665" t="s">
        <v>2</v>
      </c>
      <c r="B10665">
        <v>2008</v>
      </c>
      <c r="C10665" t="s">
        <v>7</v>
      </c>
      <c r="D10665" t="s">
        <v>12</v>
      </c>
      <c r="E10665" t="s">
        <v>81</v>
      </c>
      <c r="F10665" t="s">
        <v>81</v>
      </c>
      <c r="G10665">
        <v>62</v>
      </c>
      <c r="H10665" t="s">
        <v>64</v>
      </c>
      <c r="I10665">
        <v>2009</v>
      </c>
      <c r="J10665" t="s">
        <v>92</v>
      </c>
      <c r="K10665" t="s">
        <v>81</v>
      </c>
      <c r="M10665" s="10" t="str">
        <f>Data[[#This Row],[schedule]]&amp;" | "&amp;Data[[#This Row],[section]]</f>
        <v>SCHEDULE 18: REPORT ON THE FORECAST TOTAL REVENUE REQUIREMENTS | 18b(i): Forecast Asset Base</v>
      </c>
      <c r="N10665" s="10" t="str">
        <f t="shared" si="169"/>
        <v>SCHEDULE 18: REPORT ON THE FORECAST TOTAL REVENUE REQUIREMENTS | 18b(i): Forecast Asset Base | Forecast adjustment resulting from cost allocation</v>
      </c>
    </row>
    <row r="10666" spans="1:14" hidden="1">
      <c r="A10666" t="s">
        <v>2</v>
      </c>
      <c r="B10666">
        <v>2008</v>
      </c>
      <c r="C10666" t="s">
        <v>7</v>
      </c>
      <c r="D10666" t="s">
        <v>12</v>
      </c>
      <c r="E10666" t="s">
        <v>81</v>
      </c>
      <c r="F10666" t="s">
        <v>81</v>
      </c>
      <c r="G10666">
        <v>62</v>
      </c>
      <c r="H10666" t="s">
        <v>64</v>
      </c>
      <c r="I10666">
        <v>2010</v>
      </c>
      <c r="J10666" t="s">
        <v>92</v>
      </c>
      <c r="K10666" t="s">
        <v>81</v>
      </c>
      <c r="M10666" s="10" t="str">
        <f>Data[[#This Row],[schedule]]&amp;" | "&amp;Data[[#This Row],[section]]</f>
        <v>SCHEDULE 18: REPORT ON THE FORECAST TOTAL REVENUE REQUIREMENTS | 18b(i): Forecast Asset Base</v>
      </c>
      <c r="N10666" s="10" t="str">
        <f t="shared" si="169"/>
        <v>SCHEDULE 18: REPORT ON THE FORECAST TOTAL REVENUE REQUIREMENTS | 18b(i): Forecast Asset Base | Forecast adjustment resulting from cost allocation</v>
      </c>
    </row>
    <row r="10667" spans="1:14" hidden="1">
      <c r="A10667" t="s">
        <v>2</v>
      </c>
      <c r="B10667">
        <v>2008</v>
      </c>
      <c r="C10667" t="s">
        <v>7</v>
      </c>
      <c r="D10667" t="s">
        <v>12</v>
      </c>
      <c r="E10667" t="s">
        <v>81</v>
      </c>
      <c r="F10667" t="s">
        <v>81</v>
      </c>
      <c r="G10667">
        <v>62</v>
      </c>
      <c r="H10667" t="s">
        <v>64</v>
      </c>
      <c r="I10667">
        <v>2011</v>
      </c>
      <c r="J10667" t="s">
        <v>92</v>
      </c>
      <c r="K10667" t="s">
        <v>81</v>
      </c>
      <c r="M10667" s="10" t="str">
        <f>Data[[#This Row],[schedule]]&amp;" | "&amp;Data[[#This Row],[section]]</f>
        <v>SCHEDULE 18: REPORT ON THE FORECAST TOTAL REVENUE REQUIREMENTS | 18b(i): Forecast Asset Base</v>
      </c>
      <c r="N10667" s="10" t="str">
        <f t="shared" si="169"/>
        <v>SCHEDULE 18: REPORT ON THE FORECAST TOTAL REVENUE REQUIREMENTS | 18b(i): Forecast Asset Base | Forecast adjustment resulting from cost allocation</v>
      </c>
    </row>
    <row r="10668" spans="1:14" hidden="1">
      <c r="A10668" t="s">
        <v>2</v>
      </c>
      <c r="B10668">
        <v>2008</v>
      </c>
      <c r="C10668" t="s">
        <v>7</v>
      </c>
      <c r="D10668" t="s">
        <v>12</v>
      </c>
      <c r="E10668" t="s">
        <v>81</v>
      </c>
      <c r="F10668" t="s">
        <v>81</v>
      </c>
      <c r="G10668">
        <v>62</v>
      </c>
      <c r="H10668" t="s">
        <v>64</v>
      </c>
      <c r="I10668">
        <v>2012</v>
      </c>
      <c r="J10668" t="s">
        <v>92</v>
      </c>
      <c r="K10668" t="s">
        <v>81</v>
      </c>
      <c r="M10668" s="10" t="str">
        <f>Data[[#This Row],[schedule]]&amp;" | "&amp;Data[[#This Row],[section]]</f>
        <v>SCHEDULE 18: REPORT ON THE FORECAST TOTAL REVENUE REQUIREMENTS | 18b(i): Forecast Asset Base</v>
      </c>
      <c r="N10668" s="10" t="str">
        <f t="shared" si="169"/>
        <v>SCHEDULE 18: REPORT ON THE FORECAST TOTAL REVENUE REQUIREMENTS | 18b(i): Forecast Asset Base | Forecast adjustment resulting from cost allocation</v>
      </c>
    </row>
    <row r="10669" spans="1:14" hidden="1">
      <c r="A10669" t="s">
        <v>2</v>
      </c>
      <c r="B10669">
        <v>2008</v>
      </c>
      <c r="C10669" t="s">
        <v>7</v>
      </c>
      <c r="D10669" t="s">
        <v>12</v>
      </c>
      <c r="E10669" t="s">
        <v>81</v>
      </c>
      <c r="F10669" t="s">
        <v>81</v>
      </c>
      <c r="G10669">
        <v>62</v>
      </c>
      <c r="H10669" t="s">
        <v>64</v>
      </c>
      <c r="I10669">
        <v>2013</v>
      </c>
      <c r="J10669" t="s">
        <v>92</v>
      </c>
      <c r="K10669" t="s">
        <v>81</v>
      </c>
      <c r="M10669" s="10" t="str">
        <f>Data[[#This Row],[schedule]]&amp;" | "&amp;Data[[#This Row],[section]]</f>
        <v>SCHEDULE 18: REPORT ON THE FORECAST TOTAL REVENUE REQUIREMENTS | 18b(i): Forecast Asset Base</v>
      </c>
      <c r="N10669" s="10" t="str">
        <f t="shared" si="169"/>
        <v>SCHEDULE 18: REPORT ON THE FORECAST TOTAL REVENUE REQUIREMENTS | 18b(i): Forecast Asset Base | Forecast adjustment resulting from cost allocation</v>
      </c>
    </row>
    <row r="10670" spans="1:14" hidden="1">
      <c r="A10670" t="s">
        <v>2</v>
      </c>
      <c r="B10670">
        <v>2008</v>
      </c>
      <c r="C10670" t="s">
        <v>7</v>
      </c>
      <c r="D10670" t="s">
        <v>12</v>
      </c>
      <c r="E10670" t="s">
        <v>81</v>
      </c>
      <c r="F10670" t="s">
        <v>81</v>
      </c>
      <c r="G10670">
        <v>63</v>
      </c>
      <c r="H10670" t="s">
        <v>65</v>
      </c>
      <c r="I10670">
        <v>2009</v>
      </c>
      <c r="J10670" t="s">
        <v>92</v>
      </c>
      <c r="K10670" t="s">
        <v>4262</v>
      </c>
      <c r="L10670">
        <v>222223</v>
      </c>
      <c r="M10670" s="10" t="str">
        <f>Data[[#This Row],[schedule]]&amp;" | "&amp;Data[[#This Row],[section]]</f>
        <v>SCHEDULE 18: REPORT ON THE FORECAST TOTAL REVENUE REQUIREMENTS | 18b(i): Forecast Asset Base</v>
      </c>
      <c r="N10670" s="10" t="str">
        <f t="shared" si="169"/>
        <v>SCHEDULE 18: REPORT ON THE FORECAST TOTAL REVENUE REQUIREMENTS | 18b(i): Forecast Asset Base | Forecast asset base</v>
      </c>
    </row>
    <row r="10671" spans="1:14" hidden="1">
      <c r="A10671" t="s">
        <v>2</v>
      </c>
      <c r="B10671">
        <v>2008</v>
      </c>
      <c r="C10671" t="s">
        <v>7</v>
      </c>
      <c r="D10671" t="s">
        <v>12</v>
      </c>
      <c r="E10671" t="s">
        <v>81</v>
      </c>
      <c r="F10671" t="s">
        <v>81</v>
      </c>
      <c r="G10671">
        <v>63</v>
      </c>
      <c r="H10671" t="s">
        <v>65</v>
      </c>
      <c r="I10671">
        <v>2010</v>
      </c>
      <c r="J10671" t="s">
        <v>92</v>
      </c>
      <c r="K10671" t="s">
        <v>4263</v>
      </c>
      <c r="L10671">
        <v>229354</v>
      </c>
      <c r="M10671" s="10" t="str">
        <f>Data[[#This Row],[schedule]]&amp;" | "&amp;Data[[#This Row],[section]]</f>
        <v>SCHEDULE 18: REPORT ON THE FORECAST TOTAL REVENUE REQUIREMENTS | 18b(i): Forecast Asset Base</v>
      </c>
      <c r="N10671" s="10" t="str">
        <f t="shared" si="169"/>
        <v>SCHEDULE 18: REPORT ON THE FORECAST TOTAL REVENUE REQUIREMENTS | 18b(i): Forecast Asset Base | Forecast asset base</v>
      </c>
    </row>
    <row r="10672" spans="1:14" hidden="1">
      <c r="A10672" t="s">
        <v>2</v>
      </c>
      <c r="B10672">
        <v>2008</v>
      </c>
      <c r="C10672" t="s">
        <v>7</v>
      </c>
      <c r="D10672" t="s">
        <v>12</v>
      </c>
      <c r="E10672" t="s">
        <v>81</v>
      </c>
      <c r="F10672" t="s">
        <v>81</v>
      </c>
      <c r="G10672">
        <v>63</v>
      </c>
      <c r="H10672" t="s">
        <v>65</v>
      </c>
      <c r="I10672">
        <v>2011</v>
      </c>
      <c r="J10672" t="s">
        <v>92</v>
      </c>
      <c r="K10672" t="s">
        <v>4264</v>
      </c>
      <c r="L10672">
        <v>232333</v>
      </c>
      <c r="M10672" s="10" t="str">
        <f>Data[[#This Row],[schedule]]&amp;" | "&amp;Data[[#This Row],[section]]</f>
        <v>SCHEDULE 18: REPORT ON THE FORECAST TOTAL REVENUE REQUIREMENTS | 18b(i): Forecast Asset Base</v>
      </c>
      <c r="N10672" s="10" t="str">
        <f t="shared" si="169"/>
        <v>SCHEDULE 18: REPORT ON THE FORECAST TOTAL REVENUE REQUIREMENTS | 18b(i): Forecast Asset Base | Forecast asset base</v>
      </c>
    </row>
    <row r="10673" spans="1:14" hidden="1">
      <c r="A10673" t="s">
        <v>2</v>
      </c>
      <c r="B10673">
        <v>2008</v>
      </c>
      <c r="C10673" t="s">
        <v>7</v>
      </c>
      <c r="D10673" t="s">
        <v>12</v>
      </c>
      <c r="E10673" t="s">
        <v>81</v>
      </c>
      <c r="F10673" t="s">
        <v>81</v>
      </c>
      <c r="G10673">
        <v>63</v>
      </c>
      <c r="H10673" t="s">
        <v>65</v>
      </c>
      <c r="I10673">
        <v>2012</v>
      </c>
      <c r="J10673" t="s">
        <v>92</v>
      </c>
      <c r="K10673" t="s">
        <v>458</v>
      </c>
      <c r="L10673">
        <v>0</v>
      </c>
      <c r="M10673" s="10" t="str">
        <f>Data[[#This Row],[schedule]]&amp;" | "&amp;Data[[#This Row],[section]]</f>
        <v>SCHEDULE 18: REPORT ON THE FORECAST TOTAL REVENUE REQUIREMENTS | 18b(i): Forecast Asset Base</v>
      </c>
      <c r="N10673" s="10" t="str">
        <f t="shared" si="169"/>
        <v>SCHEDULE 18: REPORT ON THE FORECAST TOTAL REVENUE REQUIREMENTS | 18b(i): Forecast Asset Base | Forecast asset base</v>
      </c>
    </row>
    <row r="10674" spans="1:14" hidden="1">
      <c r="A10674" t="s">
        <v>2</v>
      </c>
      <c r="B10674">
        <v>2008</v>
      </c>
      <c r="C10674" t="s">
        <v>7</v>
      </c>
      <c r="D10674" t="s">
        <v>12</v>
      </c>
      <c r="E10674" t="s">
        <v>81</v>
      </c>
      <c r="F10674" t="s">
        <v>81</v>
      </c>
      <c r="G10674">
        <v>63</v>
      </c>
      <c r="H10674" t="s">
        <v>65</v>
      </c>
      <c r="I10674">
        <v>2013</v>
      </c>
      <c r="J10674" t="s">
        <v>92</v>
      </c>
      <c r="K10674" t="s">
        <v>458</v>
      </c>
      <c r="L10674">
        <v>0</v>
      </c>
      <c r="M10674" s="10" t="str">
        <f>Data[[#This Row],[schedule]]&amp;" | "&amp;Data[[#This Row],[section]]</f>
        <v>SCHEDULE 18: REPORT ON THE FORECAST TOTAL REVENUE REQUIREMENTS | 18b(i): Forecast Asset Base</v>
      </c>
      <c r="N10674" s="10" t="str">
        <f t="shared" si="169"/>
        <v>SCHEDULE 18: REPORT ON THE FORECAST TOTAL REVENUE REQUIREMENTS | 18b(i): Forecast Asset Base | Forecast asset base</v>
      </c>
    </row>
    <row r="10675" spans="1:14" hidden="1">
      <c r="A10675" t="s">
        <v>2</v>
      </c>
      <c r="B10675">
        <v>2008</v>
      </c>
      <c r="C10675" t="s">
        <v>7</v>
      </c>
      <c r="D10675" t="s">
        <v>13</v>
      </c>
      <c r="E10675" t="s">
        <v>81</v>
      </c>
      <c r="F10675" t="s">
        <v>81</v>
      </c>
      <c r="G10675">
        <v>66</v>
      </c>
      <c r="H10675" t="s">
        <v>66</v>
      </c>
      <c r="I10675">
        <v>2009</v>
      </c>
      <c r="J10675" t="s">
        <v>92</v>
      </c>
      <c r="K10675" t="s">
        <v>4295</v>
      </c>
      <c r="L10675">
        <v>21001</v>
      </c>
      <c r="M10675" s="10" t="str">
        <f>Data[[#This Row],[schedule]]&amp;" | "&amp;Data[[#This Row],[section]]</f>
        <v>SCHEDULE 18: REPORT ON THE FORECAST TOTAL REVENUE REQUIREMENTS | 18b(ii): Forecast Works Under Construction</v>
      </c>
      <c r="N10675" s="10" t="str">
        <f t="shared" si="169"/>
        <v>SCHEDULE 18: REPORT ON THE FORECAST TOTAL REVENUE REQUIREMENTS | 18b(ii): Forecast Works Under Construction | Works under construction—previous year</v>
      </c>
    </row>
    <row r="10676" spans="1:14" hidden="1">
      <c r="A10676" t="s">
        <v>2</v>
      </c>
      <c r="B10676">
        <v>2008</v>
      </c>
      <c r="C10676" t="s">
        <v>7</v>
      </c>
      <c r="D10676" t="s">
        <v>13</v>
      </c>
      <c r="E10676" t="s">
        <v>81</v>
      </c>
      <c r="F10676" t="s">
        <v>81</v>
      </c>
      <c r="G10676">
        <v>66</v>
      </c>
      <c r="H10676" t="s">
        <v>66</v>
      </c>
      <c r="I10676">
        <v>2010</v>
      </c>
      <c r="J10676" t="s">
        <v>92</v>
      </c>
      <c r="K10676" t="s">
        <v>4296</v>
      </c>
      <c r="L10676">
        <v>22471</v>
      </c>
      <c r="M10676" s="10" t="str">
        <f>Data[[#This Row],[schedule]]&amp;" | "&amp;Data[[#This Row],[section]]</f>
        <v>SCHEDULE 18: REPORT ON THE FORECAST TOTAL REVENUE REQUIREMENTS | 18b(ii): Forecast Works Under Construction</v>
      </c>
      <c r="N10676" s="10" t="str">
        <f t="shared" si="169"/>
        <v>SCHEDULE 18: REPORT ON THE FORECAST TOTAL REVENUE REQUIREMENTS | 18b(ii): Forecast Works Under Construction | Works under construction—previous year</v>
      </c>
    </row>
    <row r="10677" spans="1:14" hidden="1">
      <c r="A10677" t="s">
        <v>2</v>
      </c>
      <c r="B10677">
        <v>2008</v>
      </c>
      <c r="C10677" t="s">
        <v>7</v>
      </c>
      <c r="D10677" t="s">
        <v>13</v>
      </c>
      <c r="E10677" t="s">
        <v>81</v>
      </c>
      <c r="F10677" t="s">
        <v>81</v>
      </c>
      <c r="G10677">
        <v>66</v>
      </c>
      <c r="H10677" t="s">
        <v>66</v>
      </c>
      <c r="I10677">
        <v>2011</v>
      </c>
      <c r="J10677" t="s">
        <v>92</v>
      </c>
      <c r="K10677" t="s">
        <v>4297</v>
      </c>
      <c r="L10677">
        <v>24566</v>
      </c>
      <c r="M10677" s="10" t="str">
        <f>Data[[#This Row],[schedule]]&amp;" | "&amp;Data[[#This Row],[section]]</f>
        <v>SCHEDULE 18: REPORT ON THE FORECAST TOTAL REVENUE REQUIREMENTS | 18b(ii): Forecast Works Under Construction</v>
      </c>
      <c r="N10677" s="10" t="str">
        <f t="shared" si="169"/>
        <v>SCHEDULE 18: REPORT ON THE FORECAST TOTAL REVENUE REQUIREMENTS | 18b(ii): Forecast Works Under Construction | Works under construction—previous year</v>
      </c>
    </row>
    <row r="10678" spans="1:14" hidden="1">
      <c r="A10678" t="s">
        <v>2</v>
      </c>
      <c r="B10678">
        <v>2008</v>
      </c>
      <c r="C10678" t="s">
        <v>7</v>
      </c>
      <c r="D10678" t="s">
        <v>13</v>
      </c>
      <c r="E10678" t="s">
        <v>81</v>
      </c>
      <c r="F10678" t="s">
        <v>81</v>
      </c>
      <c r="G10678">
        <v>66</v>
      </c>
      <c r="H10678" t="s">
        <v>66</v>
      </c>
      <c r="I10678">
        <v>2012</v>
      </c>
      <c r="J10678" t="s">
        <v>92</v>
      </c>
      <c r="K10678" t="s">
        <v>81</v>
      </c>
      <c r="M10678" s="10" t="str">
        <f>Data[[#This Row],[schedule]]&amp;" | "&amp;Data[[#This Row],[section]]</f>
        <v>SCHEDULE 18: REPORT ON THE FORECAST TOTAL REVENUE REQUIREMENTS | 18b(ii): Forecast Works Under Construction</v>
      </c>
      <c r="N10678" s="10" t="str">
        <f t="shared" si="169"/>
        <v>SCHEDULE 18: REPORT ON THE FORECAST TOTAL REVENUE REQUIREMENTS | 18b(ii): Forecast Works Under Construction | Works under construction—previous year</v>
      </c>
    </row>
    <row r="10679" spans="1:14" hidden="1">
      <c r="A10679" t="s">
        <v>2</v>
      </c>
      <c r="B10679">
        <v>2008</v>
      </c>
      <c r="C10679" t="s">
        <v>7</v>
      </c>
      <c r="D10679" t="s">
        <v>13</v>
      </c>
      <c r="E10679" t="s">
        <v>81</v>
      </c>
      <c r="F10679" t="s">
        <v>81</v>
      </c>
      <c r="G10679">
        <v>66</v>
      </c>
      <c r="H10679" t="s">
        <v>66</v>
      </c>
      <c r="I10679">
        <v>2013</v>
      </c>
      <c r="J10679" t="s">
        <v>92</v>
      </c>
      <c r="K10679" t="s">
        <v>81</v>
      </c>
      <c r="M10679" s="10" t="str">
        <f>Data[[#This Row],[schedule]]&amp;" | "&amp;Data[[#This Row],[section]]</f>
        <v>SCHEDULE 18: REPORT ON THE FORECAST TOTAL REVENUE REQUIREMENTS | 18b(ii): Forecast Works Under Construction</v>
      </c>
      <c r="N10679" s="10" t="str">
        <f t="shared" si="169"/>
        <v>SCHEDULE 18: REPORT ON THE FORECAST TOTAL REVENUE REQUIREMENTS | 18b(ii): Forecast Works Under Construction | Works under construction—previous year</v>
      </c>
    </row>
    <row r="10680" spans="1:14" hidden="1">
      <c r="A10680" t="s">
        <v>2</v>
      </c>
      <c r="B10680">
        <v>2008</v>
      </c>
      <c r="C10680" t="s">
        <v>7</v>
      </c>
      <c r="D10680" t="s">
        <v>13</v>
      </c>
      <c r="E10680" t="s">
        <v>81</v>
      </c>
      <c r="F10680" t="s">
        <v>81</v>
      </c>
      <c r="G10680">
        <v>67</v>
      </c>
      <c r="H10680" t="s">
        <v>67</v>
      </c>
      <c r="I10680">
        <v>2009</v>
      </c>
      <c r="J10680" t="s">
        <v>92</v>
      </c>
      <c r="K10680" t="s">
        <v>2031</v>
      </c>
      <c r="L10680">
        <v>8721</v>
      </c>
      <c r="M10680" s="10" t="str">
        <f>Data[[#This Row],[schedule]]&amp;" | "&amp;Data[[#This Row],[section]]</f>
        <v>SCHEDULE 18: REPORT ON THE FORECAST TOTAL REVENUE REQUIREMENTS | 18b(ii): Forecast Works Under Construction</v>
      </c>
      <c r="N10680" s="10" t="str">
        <f t="shared" si="169"/>
        <v>SCHEDULE 18: REPORT ON THE FORECAST TOTAL REVENUE REQUIREMENTS | 18b(ii): Forecast Works Under Construction | Capital expenditure</v>
      </c>
    </row>
    <row r="10681" spans="1:14" hidden="1">
      <c r="A10681" t="s">
        <v>2</v>
      </c>
      <c r="B10681">
        <v>2008</v>
      </c>
      <c r="C10681" t="s">
        <v>7</v>
      </c>
      <c r="D10681" t="s">
        <v>13</v>
      </c>
      <c r="E10681" t="s">
        <v>81</v>
      </c>
      <c r="F10681" t="s">
        <v>81</v>
      </c>
      <c r="G10681">
        <v>67</v>
      </c>
      <c r="H10681" t="s">
        <v>67</v>
      </c>
      <c r="I10681">
        <v>2010</v>
      </c>
      <c r="J10681" t="s">
        <v>92</v>
      </c>
      <c r="K10681" t="s">
        <v>2032</v>
      </c>
      <c r="L10681">
        <v>17901</v>
      </c>
      <c r="M10681" s="10" t="str">
        <f>Data[[#This Row],[schedule]]&amp;" | "&amp;Data[[#This Row],[section]]</f>
        <v>SCHEDULE 18: REPORT ON THE FORECAST TOTAL REVENUE REQUIREMENTS | 18b(ii): Forecast Works Under Construction</v>
      </c>
      <c r="N10681" s="10" t="str">
        <f t="shared" si="169"/>
        <v>SCHEDULE 18: REPORT ON THE FORECAST TOTAL REVENUE REQUIREMENTS | 18b(ii): Forecast Works Under Construction | Capital expenditure</v>
      </c>
    </row>
    <row r="10682" spans="1:14" hidden="1">
      <c r="A10682" t="s">
        <v>2</v>
      </c>
      <c r="B10682">
        <v>2008</v>
      </c>
      <c r="C10682" t="s">
        <v>7</v>
      </c>
      <c r="D10682" t="s">
        <v>13</v>
      </c>
      <c r="E10682" t="s">
        <v>81</v>
      </c>
      <c r="F10682" t="s">
        <v>81</v>
      </c>
      <c r="G10682">
        <v>67</v>
      </c>
      <c r="H10682" t="s">
        <v>67</v>
      </c>
      <c r="I10682">
        <v>2011</v>
      </c>
      <c r="J10682" t="s">
        <v>92</v>
      </c>
      <c r="K10682" t="s">
        <v>2033</v>
      </c>
      <c r="L10682">
        <v>15136</v>
      </c>
      <c r="M10682" s="10" t="str">
        <f>Data[[#This Row],[schedule]]&amp;" | "&amp;Data[[#This Row],[section]]</f>
        <v>SCHEDULE 18: REPORT ON THE FORECAST TOTAL REVENUE REQUIREMENTS | 18b(ii): Forecast Works Under Construction</v>
      </c>
      <c r="N10682" s="10" t="str">
        <f t="shared" si="169"/>
        <v>SCHEDULE 18: REPORT ON THE FORECAST TOTAL REVENUE REQUIREMENTS | 18b(ii): Forecast Works Under Construction | Capital expenditure</v>
      </c>
    </row>
    <row r="10683" spans="1:14" hidden="1">
      <c r="A10683" t="s">
        <v>2</v>
      </c>
      <c r="B10683">
        <v>2008</v>
      </c>
      <c r="C10683" t="s">
        <v>7</v>
      </c>
      <c r="D10683" t="s">
        <v>13</v>
      </c>
      <c r="E10683" t="s">
        <v>81</v>
      </c>
      <c r="F10683" t="s">
        <v>81</v>
      </c>
      <c r="G10683">
        <v>67</v>
      </c>
      <c r="H10683" t="s">
        <v>67</v>
      </c>
      <c r="I10683">
        <v>2012</v>
      </c>
      <c r="J10683" t="s">
        <v>92</v>
      </c>
      <c r="K10683" t="s">
        <v>81</v>
      </c>
      <c r="M10683" s="10" t="str">
        <f>Data[[#This Row],[schedule]]&amp;" | "&amp;Data[[#This Row],[section]]</f>
        <v>SCHEDULE 18: REPORT ON THE FORECAST TOTAL REVENUE REQUIREMENTS | 18b(ii): Forecast Works Under Construction</v>
      </c>
      <c r="N10683" s="10" t="str">
        <f t="shared" si="169"/>
        <v>SCHEDULE 18: REPORT ON THE FORECAST TOTAL REVENUE REQUIREMENTS | 18b(ii): Forecast Works Under Construction | Capital expenditure</v>
      </c>
    </row>
    <row r="10684" spans="1:14" hidden="1">
      <c r="A10684" t="s">
        <v>2</v>
      </c>
      <c r="B10684">
        <v>2008</v>
      </c>
      <c r="C10684" t="s">
        <v>7</v>
      </c>
      <c r="D10684" t="s">
        <v>13</v>
      </c>
      <c r="E10684" t="s">
        <v>81</v>
      </c>
      <c r="F10684" t="s">
        <v>81</v>
      </c>
      <c r="G10684">
        <v>67</v>
      </c>
      <c r="H10684" t="s">
        <v>67</v>
      </c>
      <c r="I10684">
        <v>2013</v>
      </c>
      <c r="J10684" t="s">
        <v>92</v>
      </c>
      <c r="K10684" t="s">
        <v>81</v>
      </c>
      <c r="M10684" s="10" t="str">
        <f>Data[[#This Row],[schedule]]&amp;" | "&amp;Data[[#This Row],[section]]</f>
        <v>SCHEDULE 18: REPORT ON THE FORECAST TOTAL REVENUE REQUIREMENTS | 18b(ii): Forecast Works Under Construction</v>
      </c>
      <c r="N10684" s="10" t="str">
        <f t="shared" si="169"/>
        <v>SCHEDULE 18: REPORT ON THE FORECAST TOTAL REVENUE REQUIREMENTS | 18b(ii): Forecast Works Under Construction | Capital expenditure</v>
      </c>
    </row>
    <row r="10685" spans="1:14" hidden="1">
      <c r="A10685" t="s">
        <v>2</v>
      </c>
      <c r="B10685">
        <v>2008</v>
      </c>
      <c r="C10685" t="s">
        <v>7</v>
      </c>
      <c r="D10685" t="s">
        <v>13</v>
      </c>
      <c r="E10685" t="s">
        <v>81</v>
      </c>
      <c r="F10685" t="s">
        <v>81</v>
      </c>
      <c r="G10685">
        <v>68</v>
      </c>
      <c r="H10685" t="s">
        <v>62</v>
      </c>
      <c r="I10685">
        <v>2009</v>
      </c>
      <c r="J10685" t="s">
        <v>92</v>
      </c>
      <c r="K10685" t="s">
        <v>1282</v>
      </c>
      <c r="L10685">
        <v>7251</v>
      </c>
      <c r="M10685" s="10" t="str">
        <f>Data[[#This Row],[schedule]]&amp;" | "&amp;Data[[#This Row],[section]]</f>
        <v>SCHEDULE 18: REPORT ON THE FORECAST TOTAL REVENUE REQUIREMENTS | 18b(ii): Forecast Works Under Construction</v>
      </c>
      <c r="N10685" s="10" t="str">
        <f t="shared" si="169"/>
        <v>SCHEDULE 18: REPORT ON THE FORECAST TOTAL REVENUE REQUIREMENTS | 18b(ii): Forecast Works Under Construction | Assets commissioned</v>
      </c>
    </row>
    <row r="10686" spans="1:14" hidden="1">
      <c r="A10686" t="s">
        <v>2</v>
      </c>
      <c r="B10686">
        <v>2008</v>
      </c>
      <c r="C10686" t="s">
        <v>7</v>
      </c>
      <c r="D10686" t="s">
        <v>13</v>
      </c>
      <c r="E10686" t="s">
        <v>81</v>
      </c>
      <c r="F10686" t="s">
        <v>81</v>
      </c>
      <c r="G10686">
        <v>68</v>
      </c>
      <c r="H10686" t="s">
        <v>62</v>
      </c>
      <c r="I10686">
        <v>2010</v>
      </c>
      <c r="J10686" t="s">
        <v>92</v>
      </c>
      <c r="K10686" t="s">
        <v>4293</v>
      </c>
      <c r="L10686">
        <v>15806</v>
      </c>
      <c r="M10686" s="10" t="str">
        <f>Data[[#This Row],[schedule]]&amp;" | "&amp;Data[[#This Row],[section]]</f>
        <v>SCHEDULE 18: REPORT ON THE FORECAST TOTAL REVENUE REQUIREMENTS | 18b(ii): Forecast Works Under Construction</v>
      </c>
      <c r="N10686" s="10" t="str">
        <f t="shared" si="169"/>
        <v>SCHEDULE 18: REPORT ON THE FORECAST TOTAL REVENUE REQUIREMENTS | 18b(ii): Forecast Works Under Construction | Assets commissioned</v>
      </c>
    </row>
    <row r="10687" spans="1:14" hidden="1">
      <c r="A10687" t="s">
        <v>2</v>
      </c>
      <c r="B10687">
        <v>2008</v>
      </c>
      <c r="C10687" t="s">
        <v>7</v>
      </c>
      <c r="D10687" t="s">
        <v>13</v>
      </c>
      <c r="E10687" t="s">
        <v>81</v>
      </c>
      <c r="F10687" t="s">
        <v>81</v>
      </c>
      <c r="G10687">
        <v>68</v>
      </c>
      <c r="H10687" t="s">
        <v>62</v>
      </c>
      <c r="I10687">
        <v>2011</v>
      </c>
      <c r="J10687" t="s">
        <v>92</v>
      </c>
      <c r="K10687" t="s">
        <v>4294</v>
      </c>
      <c r="L10687">
        <v>12016</v>
      </c>
      <c r="M10687" s="10" t="str">
        <f>Data[[#This Row],[schedule]]&amp;" | "&amp;Data[[#This Row],[section]]</f>
        <v>SCHEDULE 18: REPORT ON THE FORECAST TOTAL REVENUE REQUIREMENTS | 18b(ii): Forecast Works Under Construction</v>
      </c>
      <c r="N10687" s="10" t="str">
        <f t="shared" si="169"/>
        <v>SCHEDULE 18: REPORT ON THE FORECAST TOTAL REVENUE REQUIREMENTS | 18b(ii): Forecast Works Under Construction | Assets commissioned</v>
      </c>
    </row>
    <row r="10688" spans="1:14" hidden="1">
      <c r="A10688" t="s">
        <v>2</v>
      </c>
      <c r="B10688">
        <v>2008</v>
      </c>
      <c r="C10688" t="s">
        <v>7</v>
      </c>
      <c r="D10688" t="s">
        <v>13</v>
      </c>
      <c r="E10688" t="s">
        <v>81</v>
      </c>
      <c r="F10688" t="s">
        <v>81</v>
      </c>
      <c r="G10688">
        <v>68</v>
      </c>
      <c r="H10688" t="s">
        <v>62</v>
      </c>
      <c r="I10688">
        <v>2012</v>
      </c>
      <c r="J10688" t="s">
        <v>92</v>
      </c>
      <c r="K10688" t="s">
        <v>81</v>
      </c>
      <c r="M10688" s="10" t="str">
        <f>Data[[#This Row],[schedule]]&amp;" | "&amp;Data[[#This Row],[section]]</f>
        <v>SCHEDULE 18: REPORT ON THE FORECAST TOTAL REVENUE REQUIREMENTS | 18b(ii): Forecast Works Under Construction</v>
      </c>
      <c r="N10688" s="10" t="str">
        <f t="shared" si="169"/>
        <v>SCHEDULE 18: REPORT ON THE FORECAST TOTAL REVENUE REQUIREMENTS | 18b(ii): Forecast Works Under Construction | Assets commissioned</v>
      </c>
    </row>
    <row r="10689" spans="1:14" hidden="1">
      <c r="A10689" t="s">
        <v>2</v>
      </c>
      <c r="B10689">
        <v>2008</v>
      </c>
      <c r="C10689" t="s">
        <v>7</v>
      </c>
      <c r="D10689" t="s">
        <v>13</v>
      </c>
      <c r="E10689" t="s">
        <v>81</v>
      </c>
      <c r="F10689" t="s">
        <v>81</v>
      </c>
      <c r="G10689">
        <v>68</v>
      </c>
      <c r="H10689" t="s">
        <v>62</v>
      </c>
      <c r="I10689">
        <v>2013</v>
      </c>
      <c r="J10689" t="s">
        <v>92</v>
      </c>
      <c r="K10689" t="s">
        <v>81</v>
      </c>
      <c r="M10689" s="10" t="str">
        <f>Data[[#This Row],[schedule]]&amp;" | "&amp;Data[[#This Row],[section]]</f>
        <v>SCHEDULE 18: REPORT ON THE FORECAST TOTAL REVENUE REQUIREMENTS | 18b(ii): Forecast Works Under Construction</v>
      </c>
      <c r="N10689" s="10" t="str">
        <f t="shared" si="169"/>
        <v>SCHEDULE 18: REPORT ON THE FORECAST TOTAL REVENUE REQUIREMENTS | 18b(ii): Forecast Works Under Construction | Assets commissioned</v>
      </c>
    </row>
    <row r="10690" spans="1:14" hidden="1">
      <c r="A10690" t="s">
        <v>2</v>
      </c>
      <c r="B10690">
        <v>2008</v>
      </c>
      <c r="C10690" t="s">
        <v>7</v>
      </c>
      <c r="D10690" t="s">
        <v>13</v>
      </c>
      <c r="E10690" t="s">
        <v>81</v>
      </c>
      <c r="F10690" t="s">
        <v>81</v>
      </c>
      <c r="G10690">
        <v>69</v>
      </c>
      <c r="H10690" t="s">
        <v>68</v>
      </c>
      <c r="I10690">
        <v>2009</v>
      </c>
      <c r="J10690" t="s">
        <v>92</v>
      </c>
      <c r="K10690" t="s">
        <v>4296</v>
      </c>
      <c r="L10690">
        <v>22471</v>
      </c>
      <c r="M10690" s="10" t="str">
        <f>Data[[#This Row],[schedule]]&amp;" | "&amp;Data[[#This Row],[section]]</f>
        <v>SCHEDULE 18: REPORT ON THE FORECAST TOTAL REVENUE REQUIREMENTS | 18b(ii): Forecast Works Under Construction</v>
      </c>
      <c r="N10690" s="10" t="str">
        <f t="shared" si="169"/>
        <v>SCHEDULE 18: REPORT ON THE FORECAST TOTAL REVENUE REQUIREMENTS | 18b(ii): Forecast Works Under Construction | Works under construction</v>
      </c>
    </row>
    <row r="10691" spans="1:14" hidden="1">
      <c r="A10691" t="s">
        <v>2</v>
      </c>
      <c r="B10691">
        <v>2008</v>
      </c>
      <c r="C10691" t="s">
        <v>7</v>
      </c>
      <c r="D10691" t="s">
        <v>13</v>
      </c>
      <c r="E10691" t="s">
        <v>81</v>
      </c>
      <c r="F10691" t="s">
        <v>81</v>
      </c>
      <c r="G10691">
        <v>69</v>
      </c>
      <c r="H10691" t="s">
        <v>68</v>
      </c>
      <c r="I10691">
        <v>2010</v>
      </c>
      <c r="J10691" t="s">
        <v>92</v>
      </c>
      <c r="K10691" t="s">
        <v>4297</v>
      </c>
      <c r="L10691">
        <v>24566</v>
      </c>
      <c r="M10691" s="10" t="str">
        <f>Data[[#This Row],[schedule]]&amp;" | "&amp;Data[[#This Row],[section]]</f>
        <v>SCHEDULE 18: REPORT ON THE FORECAST TOTAL REVENUE REQUIREMENTS | 18b(ii): Forecast Works Under Construction</v>
      </c>
      <c r="N10691" s="10" t="str">
        <f t="shared" si="169"/>
        <v>SCHEDULE 18: REPORT ON THE FORECAST TOTAL REVENUE REQUIREMENTS | 18b(ii): Forecast Works Under Construction | Works under construction</v>
      </c>
    </row>
    <row r="10692" spans="1:14" hidden="1">
      <c r="A10692" t="s">
        <v>2</v>
      </c>
      <c r="B10692">
        <v>2008</v>
      </c>
      <c r="C10692" t="s">
        <v>7</v>
      </c>
      <c r="D10692" t="s">
        <v>13</v>
      </c>
      <c r="E10692" t="s">
        <v>81</v>
      </c>
      <c r="F10692" t="s">
        <v>81</v>
      </c>
      <c r="G10692">
        <v>69</v>
      </c>
      <c r="H10692" t="s">
        <v>68</v>
      </c>
      <c r="I10692">
        <v>2011</v>
      </c>
      <c r="J10692" t="s">
        <v>92</v>
      </c>
      <c r="K10692" t="s">
        <v>4298</v>
      </c>
      <c r="L10692">
        <v>27686</v>
      </c>
      <c r="M10692" s="10" t="str">
        <f>Data[[#This Row],[schedule]]&amp;" | "&amp;Data[[#This Row],[section]]</f>
        <v>SCHEDULE 18: REPORT ON THE FORECAST TOTAL REVENUE REQUIREMENTS | 18b(ii): Forecast Works Under Construction</v>
      </c>
      <c r="N10692" s="10" t="str">
        <f t="shared" si="169"/>
        <v>SCHEDULE 18: REPORT ON THE FORECAST TOTAL REVENUE REQUIREMENTS | 18b(ii): Forecast Works Under Construction | Works under construction</v>
      </c>
    </row>
    <row r="10693" spans="1:14" hidden="1">
      <c r="A10693" t="s">
        <v>2</v>
      </c>
      <c r="B10693">
        <v>2008</v>
      </c>
      <c r="C10693" t="s">
        <v>7</v>
      </c>
      <c r="D10693" t="s">
        <v>13</v>
      </c>
      <c r="E10693" t="s">
        <v>81</v>
      </c>
      <c r="F10693" t="s">
        <v>81</v>
      </c>
      <c r="G10693">
        <v>69</v>
      </c>
      <c r="H10693" t="s">
        <v>68</v>
      </c>
      <c r="I10693">
        <v>2012</v>
      </c>
      <c r="J10693" t="s">
        <v>92</v>
      </c>
      <c r="K10693" t="s">
        <v>458</v>
      </c>
      <c r="L10693">
        <v>0</v>
      </c>
      <c r="M10693" s="10" t="str">
        <f>Data[[#This Row],[schedule]]&amp;" | "&amp;Data[[#This Row],[section]]</f>
        <v>SCHEDULE 18: REPORT ON THE FORECAST TOTAL REVENUE REQUIREMENTS | 18b(ii): Forecast Works Under Construction</v>
      </c>
      <c r="N10693" s="10" t="str">
        <f t="shared" si="169"/>
        <v>SCHEDULE 18: REPORT ON THE FORECAST TOTAL REVENUE REQUIREMENTS | 18b(ii): Forecast Works Under Construction | Works under construction</v>
      </c>
    </row>
    <row r="10694" spans="1:14" hidden="1">
      <c r="A10694" t="s">
        <v>2</v>
      </c>
      <c r="B10694">
        <v>2008</v>
      </c>
      <c r="C10694" t="s">
        <v>7</v>
      </c>
      <c r="D10694" t="s">
        <v>13</v>
      </c>
      <c r="E10694" t="s">
        <v>81</v>
      </c>
      <c r="F10694" t="s">
        <v>81</v>
      </c>
      <c r="G10694">
        <v>69</v>
      </c>
      <c r="H10694" t="s">
        <v>68</v>
      </c>
      <c r="I10694">
        <v>2013</v>
      </c>
      <c r="J10694" t="s">
        <v>92</v>
      </c>
      <c r="K10694" t="s">
        <v>458</v>
      </c>
      <c r="L10694">
        <v>0</v>
      </c>
      <c r="M10694" s="10" t="str">
        <f>Data[[#This Row],[schedule]]&amp;" | "&amp;Data[[#This Row],[section]]</f>
        <v>SCHEDULE 18: REPORT ON THE FORECAST TOTAL REVENUE REQUIREMENTS | 18b(ii): Forecast Works Under Construction</v>
      </c>
      <c r="N10694" s="10" t="str">
        <f t="shared" si="169"/>
        <v>SCHEDULE 18: REPORT ON THE FORECAST TOTAL REVENUE REQUIREMENTS | 18b(ii): Forecast Works Under Construction | Works under construction</v>
      </c>
    </row>
    <row r="10695" spans="1:14" hidden="1">
      <c r="A10695" t="s">
        <v>2</v>
      </c>
      <c r="B10695">
        <v>2008</v>
      </c>
      <c r="C10695" t="s">
        <v>7</v>
      </c>
      <c r="D10695" t="s">
        <v>14</v>
      </c>
      <c r="E10695" t="s">
        <v>81</v>
      </c>
      <c r="F10695" t="s">
        <v>81</v>
      </c>
      <c r="G10695">
        <v>73</v>
      </c>
      <c r="H10695" t="s">
        <v>70</v>
      </c>
      <c r="I10695">
        <v>2009</v>
      </c>
      <c r="J10695" t="s">
        <v>92</v>
      </c>
      <c r="K10695" t="s">
        <v>2031</v>
      </c>
      <c r="L10695">
        <v>8721</v>
      </c>
      <c r="M10695" s="10" t="str">
        <f>Data[[#This Row],[schedule]]&amp;" | "&amp;Data[[#This Row],[section]]</f>
        <v>SCHEDULE 18: REPORT ON THE FORECAST TOTAL REVENUE REQUIREMENTS | 18b(iii): Forecast Capital Expenditure</v>
      </c>
      <c r="N10695" s="10" t="str">
        <f t="shared" si="169"/>
        <v>SCHEDULE 18: REPORT ON THE FORECAST TOTAL REVENUE REQUIREMENTS | 18b(iii): Forecast Capital Expenditure | Asset replacement and renewal</v>
      </c>
    </row>
    <row r="10696" spans="1:14" hidden="1">
      <c r="A10696" t="s">
        <v>2</v>
      </c>
      <c r="B10696">
        <v>2008</v>
      </c>
      <c r="C10696" t="s">
        <v>7</v>
      </c>
      <c r="D10696" t="s">
        <v>14</v>
      </c>
      <c r="E10696" t="s">
        <v>81</v>
      </c>
      <c r="F10696" t="s">
        <v>81</v>
      </c>
      <c r="G10696">
        <v>73</v>
      </c>
      <c r="H10696" t="s">
        <v>70</v>
      </c>
      <c r="I10696">
        <v>2010</v>
      </c>
      <c r="J10696" t="s">
        <v>92</v>
      </c>
      <c r="K10696" t="s">
        <v>2032</v>
      </c>
      <c r="L10696">
        <v>17901</v>
      </c>
      <c r="M10696" s="10" t="str">
        <f>Data[[#This Row],[schedule]]&amp;" | "&amp;Data[[#This Row],[section]]</f>
        <v>SCHEDULE 18: REPORT ON THE FORECAST TOTAL REVENUE REQUIREMENTS | 18b(iii): Forecast Capital Expenditure</v>
      </c>
      <c r="N10696" s="10" t="str">
        <f t="shared" si="169"/>
        <v>SCHEDULE 18: REPORT ON THE FORECAST TOTAL REVENUE REQUIREMENTS | 18b(iii): Forecast Capital Expenditure | Asset replacement and renewal</v>
      </c>
    </row>
    <row r="10697" spans="1:14" hidden="1">
      <c r="A10697" t="s">
        <v>2</v>
      </c>
      <c r="B10697">
        <v>2008</v>
      </c>
      <c r="C10697" t="s">
        <v>7</v>
      </c>
      <c r="D10697" t="s">
        <v>14</v>
      </c>
      <c r="E10697" t="s">
        <v>81</v>
      </c>
      <c r="F10697" t="s">
        <v>81</v>
      </c>
      <c r="G10697">
        <v>73</v>
      </c>
      <c r="H10697" t="s">
        <v>70</v>
      </c>
      <c r="I10697">
        <v>2011</v>
      </c>
      <c r="J10697" t="s">
        <v>92</v>
      </c>
      <c r="K10697" t="s">
        <v>2033</v>
      </c>
      <c r="L10697">
        <v>15136</v>
      </c>
      <c r="M10697" s="10" t="str">
        <f>Data[[#This Row],[schedule]]&amp;" | "&amp;Data[[#This Row],[section]]</f>
        <v>SCHEDULE 18: REPORT ON THE FORECAST TOTAL REVENUE REQUIREMENTS | 18b(iii): Forecast Capital Expenditure</v>
      </c>
      <c r="N10697" s="10" t="str">
        <f t="shared" si="169"/>
        <v>SCHEDULE 18: REPORT ON THE FORECAST TOTAL REVENUE REQUIREMENTS | 18b(iii): Forecast Capital Expenditure | Asset replacement and renewal</v>
      </c>
    </row>
    <row r="10698" spans="1:14" hidden="1">
      <c r="A10698" t="s">
        <v>2</v>
      </c>
      <c r="B10698">
        <v>2008</v>
      </c>
      <c r="C10698" t="s">
        <v>7</v>
      </c>
      <c r="D10698" t="s">
        <v>14</v>
      </c>
      <c r="E10698" t="s">
        <v>81</v>
      </c>
      <c r="F10698" t="s">
        <v>81</v>
      </c>
      <c r="G10698">
        <v>73</v>
      </c>
      <c r="H10698" t="s">
        <v>70</v>
      </c>
      <c r="I10698">
        <v>2012</v>
      </c>
      <c r="J10698" t="s">
        <v>92</v>
      </c>
      <c r="K10698" t="s">
        <v>81</v>
      </c>
      <c r="M10698" s="10" t="str">
        <f>Data[[#This Row],[schedule]]&amp;" | "&amp;Data[[#This Row],[section]]</f>
        <v>SCHEDULE 18: REPORT ON THE FORECAST TOTAL REVENUE REQUIREMENTS | 18b(iii): Forecast Capital Expenditure</v>
      </c>
      <c r="N10698" s="10" t="str">
        <f t="shared" si="169"/>
        <v>SCHEDULE 18: REPORT ON THE FORECAST TOTAL REVENUE REQUIREMENTS | 18b(iii): Forecast Capital Expenditure | Asset replacement and renewal</v>
      </c>
    </row>
    <row r="10699" spans="1:14" hidden="1">
      <c r="A10699" t="s">
        <v>2</v>
      </c>
      <c r="B10699">
        <v>2008</v>
      </c>
      <c r="C10699" t="s">
        <v>7</v>
      </c>
      <c r="D10699" t="s">
        <v>14</v>
      </c>
      <c r="E10699" t="s">
        <v>81</v>
      </c>
      <c r="F10699" t="s">
        <v>81</v>
      </c>
      <c r="G10699">
        <v>73</v>
      </c>
      <c r="H10699" t="s">
        <v>70</v>
      </c>
      <c r="I10699">
        <v>2013</v>
      </c>
      <c r="J10699" t="s">
        <v>92</v>
      </c>
      <c r="K10699" t="s">
        <v>81</v>
      </c>
      <c r="M10699" s="10" t="str">
        <f>Data[[#This Row],[schedule]]&amp;" | "&amp;Data[[#This Row],[section]]</f>
        <v>SCHEDULE 18: REPORT ON THE FORECAST TOTAL REVENUE REQUIREMENTS | 18b(iii): Forecast Capital Expenditure</v>
      </c>
      <c r="N10699" s="10" t="str">
        <f t="shared" si="169"/>
        <v>SCHEDULE 18: REPORT ON THE FORECAST TOTAL REVENUE REQUIREMENTS | 18b(iii): Forecast Capital Expenditure | Asset replacement and renewal</v>
      </c>
    </row>
    <row r="10700" spans="1:14" hidden="1">
      <c r="A10700" t="s">
        <v>2</v>
      </c>
      <c r="B10700">
        <v>2008</v>
      </c>
      <c r="C10700" t="s">
        <v>7</v>
      </c>
      <c r="D10700" t="s">
        <v>14</v>
      </c>
      <c r="E10700" t="s">
        <v>81</v>
      </c>
      <c r="F10700" t="s">
        <v>81</v>
      </c>
      <c r="G10700">
        <v>73</v>
      </c>
      <c r="H10700" t="s">
        <v>70</v>
      </c>
      <c r="I10700">
        <v>2014</v>
      </c>
      <c r="J10700" t="s">
        <v>92</v>
      </c>
      <c r="K10700" t="s">
        <v>81</v>
      </c>
      <c r="M10700" s="10" t="str">
        <f>Data[[#This Row],[schedule]]&amp;" | "&amp;Data[[#This Row],[section]]</f>
        <v>SCHEDULE 18: REPORT ON THE FORECAST TOTAL REVENUE REQUIREMENTS | 18b(iii): Forecast Capital Expenditure</v>
      </c>
      <c r="N10700" s="10" t="str">
        <f t="shared" si="169"/>
        <v>SCHEDULE 18: REPORT ON THE FORECAST TOTAL REVENUE REQUIREMENTS | 18b(iii): Forecast Capital Expenditure | Asset replacement and renewal</v>
      </c>
    </row>
    <row r="10701" spans="1:14" hidden="1">
      <c r="A10701" t="s">
        <v>2</v>
      </c>
      <c r="B10701">
        <v>2008</v>
      </c>
      <c r="C10701" t="s">
        <v>7</v>
      </c>
      <c r="D10701" t="s">
        <v>14</v>
      </c>
      <c r="E10701" t="s">
        <v>81</v>
      </c>
      <c r="F10701" t="s">
        <v>81</v>
      </c>
      <c r="G10701">
        <v>73</v>
      </c>
      <c r="H10701" t="s">
        <v>70</v>
      </c>
      <c r="I10701">
        <v>2015</v>
      </c>
      <c r="J10701" t="s">
        <v>92</v>
      </c>
      <c r="K10701" t="s">
        <v>81</v>
      </c>
      <c r="M10701" s="10" t="str">
        <f>Data[[#This Row],[schedule]]&amp;" | "&amp;Data[[#This Row],[section]]</f>
        <v>SCHEDULE 18: REPORT ON THE FORECAST TOTAL REVENUE REQUIREMENTS | 18b(iii): Forecast Capital Expenditure</v>
      </c>
      <c r="N10701" s="10" t="str">
        <f t="shared" si="169"/>
        <v>SCHEDULE 18: REPORT ON THE FORECAST TOTAL REVENUE REQUIREMENTS | 18b(iii): Forecast Capital Expenditure | Asset replacement and renewal</v>
      </c>
    </row>
    <row r="10702" spans="1:14" hidden="1">
      <c r="A10702" t="s">
        <v>2</v>
      </c>
      <c r="B10702">
        <v>2008</v>
      </c>
      <c r="C10702" t="s">
        <v>7</v>
      </c>
      <c r="D10702" t="s">
        <v>14</v>
      </c>
      <c r="E10702" t="s">
        <v>81</v>
      </c>
      <c r="F10702" t="s">
        <v>81</v>
      </c>
      <c r="G10702">
        <v>73</v>
      </c>
      <c r="H10702" t="s">
        <v>70</v>
      </c>
      <c r="I10702">
        <v>2016</v>
      </c>
      <c r="J10702" t="s">
        <v>92</v>
      </c>
      <c r="K10702" t="s">
        <v>81</v>
      </c>
      <c r="M10702" s="10" t="str">
        <f>Data[[#This Row],[schedule]]&amp;" | "&amp;Data[[#This Row],[section]]</f>
        <v>SCHEDULE 18: REPORT ON THE FORECAST TOTAL REVENUE REQUIREMENTS | 18b(iii): Forecast Capital Expenditure</v>
      </c>
      <c r="N10702" s="10" t="str">
        <f t="shared" si="169"/>
        <v>SCHEDULE 18: REPORT ON THE FORECAST TOTAL REVENUE REQUIREMENTS | 18b(iii): Forecast Capital Expenditure | Asset replacement and renewal</v>
      </c>
    </row>
    <row r="10703" spans="1:14" hidden="1">
      <c r="A10703" t="s">
        <v>2</v>
      </c>
      <c r="B10703">
        <v>2008</v>
      </c>
      <c r="C10703" t="s">
        <v>7</v>
      </c>
      <c r="D10703" t="s">
        <v>14</v>
      </c>
      <c r="E10703" t="s">
        <v>81</v>
      </c>
      <c r="F10703" t="s">
        <v>81</v>
      </c>
      <c r="G10703">
        <v>73</v>
      </c>
      <c r="H10703" t="s">
        <v>70</v>
      </c>
      <c r="I10703">
        <v>2017</v>
      </c>
      <c r="J10703" t="s">
        <v>92</v>
      </c>
      <c r="K10703" t="s">
        <v>81</v>
      </c>
      <c r="M10703" s="10" t="str">
        <f>Data[[#This Row],[schedule]]&amp;" | "&amp;Data[[#This Row],[section]]</f>
        <v>SCHEDULE 18: REPORT ON THE FORECAST TOTAL REVENUE REQUIREMENTS | 18b(iii): Forecast Capital Expenditure</v>
      </c>
      <c r="N10703" s="10" t="str">
        <f t="shared" si="169"/>
        <v>SCHEDULE 18: REPORT ON THE FORECAST TOTAL REVENUE REQUIREMENTS | 18b(iii): Forecast Capital Expenditure | Asset replacement and renewal</v>
      </c>
    </row>
    <row r="10704" spans="1:14" hidden="1">
      <c r="A10704" t="s">
        <v>2</v>
      </c>
      <c r="B10704">
        <v>2008</v>
      </c>
      <c r="C10704" t="s">
        <v>7</v>
      </c>
      <c r="D10704" t="s">
        <v>14</v>
      </c>
      <c r="E10704" t="s">
        <v>81</v>
      </c>
      <c r="F10704" t="s">
        <v>81</v>
      </c>
      <c r="G10704">
        <v>73</v>
      </c>
      <c r="H10704" t="s">
        <v>70</v>
      </c>
      <c r="I10704">
        <v>2018</v>
      </c>
      <c r="J10704" t="s">
        <v>92</v>
      </c>
      <c r="K10704" t="s">
        <v>81</v>
      </c>
      <c r="M10704" s="10" t="str">
        <f>Data[[#This Row],[schedule]]&amp;" | "&amp;Data[[#This Row],[section]]</f>
        <v>SCHEDULE 18: REPORT ON THE FORECAST TOTAL REVENUE REQUIREMENTS | 18b(iii): Forecast Capital Expenditure</v>
      </c>
      <c r="N10704" s="10" t="str">
        <f t="shared" si="169"/>
        <v>SCHEDULE 18: REPORT ON THE FORECAST TOTAL REVENUE REQUIREMENTS | 18b(iii): Forecast Capital Expenditure | Asset replacement and renewal</v>
      </c>
    </row>
    <row r="10705" spans="1:14" hidden="1">
      <c r="A10705" t="s">
        <v>2</v>
      </c>
      <c r="B10705">
        <v>2008</v>
      </c>
      <c r="C10705" t="s">
        <v>7</v>
      </c>
      <c r="D10705" t="s">
        <v>14</v>
      </c>
      <c r="E10705" t="s">
        <v>81</v>
      </c>
      <c r="F10705" t="s">
        <v>81</v>
      </c>
      <c r="G10705">
        <v>74</v>
      </c>
      <c r="H10705" t="s">
        <v>71</v>
      </c>
      <c r="I10705">
        <v>2009</v>
      </c>
      <c r="J10705" t="s">
        <v>92</v>
      </c>
      <c r="K10705" t="s">
        <v>2031</v>
      </c>
      <c r="L10705">
        <v>8721</v>
      </c>
      <c r="M10705" s="10" t="str">
        <f>Data[[#This Row],[schedule]]&amp;" | "&amp;Data[[#This Row],[section]]</f>
        <v>SCHEDULE 18: REPORT ON THE FORECAST TOTAL REVENUE REQUIREMENTS | 18b(iii): Forecast Capital Expenditure</v>
      </c>
      <c r="N10705" s="10" t="str">
        <f t="shared" si="169"/>
        <v>SCHEDULE 18: REPORT ON THE FORECAST TOTAL REVENUE REQUIREMENTS | 18b(iii): Forecast Capital Expenditure | Total capital expenditure</v>
      </c>
    </row>
    <row r="10706" spans="1:14" hidden="1">
      <c r="A10706" t="s">
        <v>2</v>
      </c>
      <c r="B10706">
        <v>2008</v>
      </c>
      <c r="C10706" t="s">
        <v>7</v>
      </c>
      <c r="D10706" t="s">
        <v>14</v>
      </c>
      <c r="E10706" t="s">
        <v>81</v>
      </c>
      <c r="F10706" t="s">
        <v>81</v>
      </c>
      <c r="G10706">
        <v>74</v>
      </c>
      <c r="H10706" t="s">
        <v>71</v>
      </c>
      <c r="I10706">
        <v>2010</v>
      </c>
      <c r="J10706" t="s">
        <v>92</v>
      </c>
      <c r="K10706" t="s">
        <v>2032</v>
      </c>
      <c r="L10706">
        <v>17901</v>
      </c>
      <c r="M10706" s="10" t="str">
        <f>Data[[#This Row],[schedule]]&amp;" | "&amp;Data[[#This Row],[section]]</f>
        <v>SCHEDULE 18: REPORT ON THE FORECAST TOTAL REVENUE REQUIREMENTS | 18b(iii): Forecast Capital Expenditure</v>
      </c>
      <c r="N10706" s="10" t="str">
        <f t="shared" si="169"/>
        <v>SCHEDULE 18: REPORT ON THE FORECAST TOTAL REVENUE REQUIREMENTS | 18b(iii): Forecast Capital Expenditure | Total capital expenditure</v>
      </c>
    </row>
    <row r="10707" spans="1:14" hidden="1">
      <c r="A10707" t="s">
        <v>2</v>
      </c>
      <c r="B10707">
        <v>2008</v>
      </c>
      <c r="C10707" t="s">
        <v>7</v>
      </c>
      <c r="D10707" t="s">
        <v>14</v>
      </c>
      <c r="E10707" t="s">
        <v>81</v>
      </c>
      <c r="F10707" t="s">
        <v>81</v>
      </c>
      <c r="G10707">
        <v>74</v>
      </c>
      <c r="H10707" t="s">
        <v>71</v>
      </c>
      <c r="I10707">
        <v>2011</v>
      </c>
      <c r="J10707" t="s">
        <v>92</v>
      </c>
      <c r="K10707" t="s">
        <v>2033</v>
      </c>
      <c r="L10707">
        <v>15136</v>
      </c>
      <c r="M10707" s="10" t="str">
        <f>Data[[#This Row],[schedule]]&amp;" | "&amp;Data[[#This Row],[section]]</f>
        <v>SCHEDULE 18: REPORT ON THE FORECAST TOTAL REVENUE REQUIREMENTS | 18b(iii): Forecast Capital Expenditure</v>
      </c>
      <c r="N10707" s="10" t="str">
        <f t="shared" si="169"/>
        <v>SCHEDULE 18: REPORT ON THE FORECAST TOTAL REVENUE REQUIREMENTS | 18b(iii): Forecast Capital Expenditure | Total capital expenditure</v>
      </c>
    </row>
    <row r="10708" spans="1:14" hidden="1">
      <c r="A10708" t="s">
        <v>2</v>
      </c>
      <c r="B10708">
        <v>2008</v>
      </c>
      <c r="C10708" t="s">
        <v>7</v>
      </c>
      <c r="D10708" t="s">
        <v>14</v>
      </c>
      <c r="E10708" t="s">
        <v>81</v>
      </c>
      <c r="F10708" t="s">
        <v>81</v>
      </c>
      <c r="G10708">
        <v>74</v>
      </c>
      <c r="H10708" t="s">
        <v>71</v>
      </c>
      <c r="I10708">
        <v>2012</v>
      </c>
      <c r="J10708" t="s">
        <v>92</v>
      </c>
      <c r="K10708" t="s">
        <v>458</v>
      </c>
      <c r="L10708">
        <v>0</v>
      </c>
      <c r="M10708" s="10" t="str">
        <f>Data[[#This Row],[schedule]]&amp;" | "&amp;Data[[#This Row],[section]]</f>
        <v>SCHEDULE 18: REPORT ON THE FORECAST TOTAL REVENUE REQUIREMENTS | 18b(iii): Forecast Capital Expenditure</v>
      </c>
      <c r="N10708" s="10" t="str">
        <f t="shared" si="169"/>
        <v>SCHEDULE 18: REPORT ON THE FORECAST TOTAL REVENUE REQUIREMENTS | 18b(iii): Forecast Capital Expenditure | Total capital expenditure</v>
      </c>
    </row>
    <row r="10709" spans="1:14" hidden="1">
      <c r="A10709" t="s">
        <v>2</v>
      </c>
      <c r="B10709">
        <v>2008</v>
      </c>
      <c r="C10709" t="s">
        <v>7</v>
      </c>
      <c r="D10709" t="s">
        <v>14</v>
      </c>
      <c r="E10709" t="s">
        <v>81</v>
      </c>
      <c r="F10709" t="s">
        <v>81</v>
      </c>
      <c r="G10709">
        <v>74</v>
      </c>
      <c r="H10709" t="s">
        <v>71</v>
      </c>
      <c r="I10709">
        <v>2013</v>
      </c>
      <c r="J10709" t="s">
        <v>92</v>
      </c>
      <c r="K10709" t="s">
        <v>458</v>
      </c>
      <c r="L10709">
        <v>0</v>
      </c>
      <c r="M10709" s="10" t="str">
        <f>Data[[#This Row],[schedule]]&amp;" | "&amp;Data[[#This Row],[section]]</f>
        <v>SCHEDULE 18: REPORT ON THE FORECAST TOTAL REVENUE REQUIREMENTS | 18b(iii): Forecast Capital Expenditure</v>
      </c>
      <c r="N10709" s="10" t="str">
        <f t="shared" ref="N10709:N10772" si="170">SUBSTITUTE(SUBSTITUTE(SUBSTITUTE(C10709&amp;" | "&amp;D10709&amp;" | "&amp;E10709&amp;" | "&amp;F10709&amp;" | "&amp;H10709," |  |  | "," | ")," |  |  | "," | ")," |  | "," | ")</f>
        <v>SCHEDULE 18: REPORT ON THE FORECAST TOTAL REVENUE REQUIREMENTS | 18b(iii): Forecast Capital Expenditure | Total capital expenditure</v>
      </c>
    </row>
    <row r="10710" spans="1:14" hidden="1">
      <c r="A10710" t="s">
        <v>2</v>
      </c>
      <c r="B10710">
        <v>2008</v>
      </c>
      <c r="C10710" t="s">
        <v>7</v>
      </c>
      <c r="D10710" t="s">
        <v>14</v>
      </c>
      <c r="E10710" t="s">
        <v>81</v>
      </c>
      <c r="F10710" t="s">
        <v>81</v>
      </c>
      <c r="G10710">
        <v>74</v>
      </c>
      <c r="H10710" t="s">
        <v>71</v>
      </c>
      <c r="I10710">
        <v>2014</v>
      </c>
      <c r="J10710" t="s">
        <v>92</v>
      </c>
      <c r="K10710" t="s">
        <v>458</v>
      </c>
      <c r="L10710">
        <v>0</v>
      </c>
      <c r="M10710" s="10" t="str">
        <f>Data[[#This Row],[schedule]]&amp;" | "&amp;Data[[#This Row],[section]]</f>
        <v>SCHEDULE 18: REPORT ON THE FORECAST TOTAL REVENUE REQUIREMENTS | 18b(iii): Forecast Capital Expenditure</v>
      </c>
      <c r="N10710" s="10" t="str">
        <f t="shared" si="170"/>
        <v>SCHEDULE 18: REPORT ON THE FORECAST TOTAL REVENUE REQUIREMENTS | 18b(iii): Forecast Capital Expenditure | Total capital expenditure</v>
      </c>
    </row>
    <row r="10711" spans="1:14" hidden="1">
      <c r="A10711" t="s">
        <v>2</v>
      </c>
      <c r="B10711">
        <v>2008</v>
      </c>
      <c r="C10711" t="s">
        <v>7</v>
      </c>
      <c r="D10711" t="s">
        <v>14</v>
      </c>
      <c r="E10711" t="s">
        <v>81</v>
      </c>
      <c r="F10711" t="s">
        <v>81</v>
      </c>
      <c r="G10711">
        <v>74</v>
      </c>
      <c r="H10711" t="s">
        <v>71</v>
      </c>
      <c r="I10711">
        <v>2015</v>
      </c>
      <c r="J10711" t="s">
        <v>92</v>
      </c>
      <c r="K10711" t="s">
        <v>458</v>
      </c>
      <c r="L10711">
        <v>0</v>
      </c>
      <c r="M10711" s="10" t="str">
        <f>Data[[#This Row],[schedule]]&amp;" | "&amp;Data[[#This Row],[section]]</f>
        <v>SCHEDULE 18: REPORT ON THE FORECAST TOTAL REVENUE REQUIREMENTS | 18b(iii): Forecast Capital Expenditure</v>
      </c>
      <c r="N10711" s="10" t="str">
        <f t="shared" si="170"/>
        <v>SCHEDULE 18: REPORT ON THE FORECAST TOTAL REVENUE REQUIREMENTS | 18b(iii): Forecast Capital Expenditure | Total capital expenditure</v>
      </c>
    </row>
    <row r="10712" spans="1:14" hidden="1">
      <c r="A10712" t="s">
        <v>2</v>
      </c>
      <c r="B10712">
        <v>2008</v>
      </c>
      <c r="C10712" t="s">
        <v>7</v>
      </c>
      <c r="D10712" t="s">
        <v>14</v>
      </c>
      <c r="E10712" t="s">
        <v>81</v>
      </c>
      <c r="F10712" t="s">
        <v>81</v>
      </c>
      <c r="G10712">
        <v>74</v>
      </c>
      <c r="H10712" t="s">
        <v>71</v>
      </c>
      <c r="I10712">
        <v>2016</v>
      </c>
      <c r="J10712" t="s">
        <v>92</v>
      </c>
      <c r="K10712" t="s">
        <v>458</v>
      </c>
      <c r="L10712">
        <v>0</v>
      </c>
      <c r="M10712" s="10" t="str">
        <f>Data[[#This Row],[schedule]]&amp;" | "&amp;Data[[#This Row],[section]]</f>
        <v>SCHEDULE 18: REPORT ON THE FORECAST TOTAL REVENUE REQUIREMENTS | 18b(iii): Forecast Capital Expenditure</v>
      </c>
      <c r="N10712" s="10" t="str">
        <f t="shared" si="170"/>
        <v>SCHEDULE 18: REPORT ON THE FORECAST TOTAL REVENUE REQUIREMENTS | 18b(iii): Forecast Capital Expenditure | Total capital expenditure</v>
      </c>
    </row>
    <row r="10713" spans="1:14" hidden="1">
      <c r="A10713" t="s">
        <v>2</v>
      </c>
      <c r="B10713">
        <v>2008</v>
      </c>
      <c r="C10713" t="s">
        <v>7</v>
      </c>
      <c r="D10713" t="s">
        <v>14</v>
      </c>
      <c r="E10713" t="s">
        <v>81</v>
      </c>
      <c r="F10713" t="s">
        <v>81</v>
      </c>
      <c r="G10713">
        <v>74</v>
      </c>
      <c r="H10713" t="s">
        <v>71</v>
      </c>
      <c r="I10713">
        <v>2017</v>
      </c>
      <c r="J10713" t="s">
        <v>92</v>
      </c>
      <c r="K10713" t="s">
        <v>458</v>
      </c>
      <c r="L10713">
        <v>0</v>
      </c>
      <c r="M10713" s="10" t="str">
        <f>Data[[#This Row],[schedule]]&amp;" | "&amp;Data[[#This Row],[section]]</f>
        <v>SCHEDULE 18: REPORT ON THE FORECAST TOTAL REVENUE REQUIREMENTS | 18b(iii): Forecast Capital Expenditure</v>
      </c>
      <c r="N10713" s="10" t="str">
        <f t="shared" si="170"/>
        <v>SCHEDULE 18: REPORT ON THE FORECAST TOTAL REVENUE REQUIREMENTS | 18b(iii): Forecast Capital Expenditure | Total capital expenditure</v>
      </c>
    </row>
    <row r="10714" spans="1:14" hidden="1">
      <c r="A10714" t="s">
        <v>2</v>
      </c>
      <c r="B10714">
        <v>2008</v>
      </c>
      <c r="C10714" t="s">
        <v>7</v>
      </c>
      <c r="D10714" t="s">
        <v>14</v>
      </c>
      <c r="E10714" t="s">
        <v>81</v>
      </c>
      <c r="F10714" t="s">
        <v>81</v>
      </c>
      <c r="G10714">
        <v>74</v>
      </c>
      <c r="H10714" t="s">
        <v>71</v>
      </c>
      <c r="I10714">
        <v>2018</v>
      </c>
      <c r="J10714" t="s">
        <v>92</v>
      </c>
      <c r="K10714" t="s">
        <v>458</v>
      </c>
      <c r="L10714">
        <v>0</v>
      </c>
      <c r="M10714" s="10" t="str">
        <f>Data[[#This Row],[schedule]]&amp;" | "&amp;Data[[#This Row],[section]]</f>
        <v>SCHEDULE 18: REPORT ON THE FORECAST TOTAL REVENUE REQUIREMENTS | 18b(iii): Forecast Capital Expenditure</v>
      </c>
      <c r="N10714" s="10" t="str">
        <f t="shared" si="170"/>
        <v>SCHEDULE 18: REPORT ON THE FORECAST TOTAL REVENUE REQUIREMENTS | 18b(iii): Forecast Capital Expenditure | Total capital expenditure</v>
      </c>
    </row>
    <row r="10715" spans="1:14" hidden="1">
      <c r="A10715" t="s">
        <v>2</v>
      </c>
      <c r="B10715">
        <v>2008</v>
      </c>
      <c r="C10715" t="s">
        <v>7</v>
      </c>
      <c r="D10715" t="s">
        <v>15</v>
      </c>
      <c r="E10715" t="s">
        <v>81</v>
      </c>
      <c r="F10715" t="s">
        <v>81</v>
      </c>
      <c r="G10715">
        <v>139</v>
      </c>
      <c r="H10715" t="s">
        <v>76</v>
      </c>
      <c r="I10715">
        <v>2009</v>
      </c>
      <c r="J10715" t="s">
        <v>92</v>
      </c>
      <c r="K10715" t="s">
        <v>81</v>
      </c>
      <c r="M10715" s="10" t="str">
        <f>Data[[#This Row],[schedule]]&amp;" | "&amp;Data[[#This Row],[section]]</f>
        <v>SCHEDULE 18: REPORT ON THE FORECAST TOTAL REVENUE REQUIREMENTS | 18b(iv) FORECAST OPERATIONAL EXPENDITURE</v>
      </c>
      <c r="N10715" s="10" t="str">
        <f t="shared" si="170"/>
        <v>SCHEDULE 18: REPORT ON THE FORECAST TOTAL REVENUE REQUIREMENTS | 18b(iv) FORECAST OPERATIONAL EXPENDITURE | Corporate overheads</v>
      </c>
    </row>
    <row r="10716" spans="1:14" hidden="1">
      <c r="A10716" t="s">
        <v>2</v>
      </c>
      <c r="B10716">
        <v>2008</v>
      </c>
      <c r="C10716" t="s">
        <v>7</v>
      </c>
      <c r="D10716" t="s">
        <v>15</v>
      </c>
      <c r="E10716" t="s">
        <v>81</v>
      </c>
      <c r="F10716" t="s">
        <v>81</v>
      </c>
      <c r="G10716">
        <v>139</v>
      </c>
      <c r="H10716" t="s">
        <v>76</v>
      </c>
      <c r="I10716">
        <v>2010</v>
      </c>
      <c r="J10716" t="s">
        <v>92</v>
      </c>
      <c r="K10716" t="s">
        <v>81</v>
      </c>
      <c r="M10716" s="10" t="str">
        <f>Data[[#This Row],[schedule]]&amp;" | "&amp;Data[[#This Row],[section]]</f>
        <v>SCHEDULE 18: REPORT ON THE FORECAST TOTAL REVENUE REQUIREMENTS | 18b(iv) FORECAST OPERATIONAL EXPENDITURE</v>
      </c>
      <c r="N10716" s="10" t="str">
        <f t="shared" si="170"/>
        <v>SCHEDULE 18: REPORT ON THE FORECAST TOTAL REVENUE REQUIREMENTS | 18b(iv) FORECAST OPERATIONAL EXPENDITURE | Corporate overheads</v>
      </c>
    </row>
    <row r="10717" spans="1:14" hidden="1">
      <c r="A10717" t="s">
        <v>2</v>
      </c>
      <c r="B10717">
        <v>2008</v>
      </c>
      <c r="C10717" t="s">
        <v>7</v>
      </c>
      <c r="D10717" t="s">
        <v>15</v>
      </c>
      <c r="E10717" t="s">
        <v>81</v>
      </c>
      <c r="F10717" t="s">
        <v>81</v>
      </c>
      <c r="G10717">
        <v>139</v>
      </c>
      <c r="H10717" t="s">
        <v>76</v>
      </c>
      <c r="I10717">
        <v>2011</v>
      </c>
      <c r="J10717" t="s">
        <v>92</v>
      </c>
      <c r="K10717" t="s">
        <v>81</v>
      </c>
      <c r="M10717" s="10" t="str">
        <f>Data[[#This Row],[schedule]]&amp;" | "&amp;Data[[#This Row],[section]]</f>
        <v>SCHEDULE 18: REPORT ON THE FORECAST TOTAL REVENUE REQUIREMENTS | 18b(iv) FORECAST OPERATIONAL EXPENDITURE</v>
      </c>
      <c r="N10717" s="10" t="str">
        <f t="shared" si="170"/>
        <v>SCHEDULE 18: REPORT ON THE FORECAST TOTAL REVENUE REQUIREMENTS | 18b(iv) FORECAST OPERATIONAL EXPENDITURE | Corporate overheads</v>
      </c>
    </row>
    <row r="10718" spans="1:14" hidden="1">
      <c r="A10718" t="s">
        <v>2</v>
      </c>
      <c r="B10718">
        <v>2008</v>
      </c>
      <c r="C10718" t="s">
        <v>7</v>
      </c>
      <c r="D10718" t="s">
        <v>15</v>
      </c>
      <c r="E10718" t="s">
        <v>81</v>
      </c>
      <c r="F10718" t="s">
        <v>81</v>
      </c>
      <c r="G10718">
        <v>139</v>
      </c>
      <c r="H10718" t="s">
        <v>76</v>
      </c>
      <c r="I10718">
        <v>2012</v>
      </c>
      <c r="J10718" t="s">
        <v>92</v>
      </c>
      <c r="K10718" t="s">
        <v>81</v>
      </c>
      <c r="M10718" s="10" t="str">
        <f>Data[[#This Row],[schedule]]&amp;" | "&amp;Data[[#This Row],[section]]</f>
        <v>SCHEDULE 18: REPORT ON THE FORECAST TOTAL REVENUE REQUIREMENTS | 18b(iv) FORECAST OPERATIONAL EXPENDITURE</v>
      </c>
      <c r="N10718" s="10" t="str">
        <f t="shared" si="170"/>
        <v>SCHEDULE 18: REPORT ON THE FORECAST TOTAL REVENUE REQUIREMENTS | 18b(iv) FORECAST OPERATIONAL EXPENDITURE | Corporate overheads</v>
      </c>
    </row>
    <row r="10719" spans="1:14" hidden="1">
      <c r="A10719" t="s">
        <v>2</v>
      </c>
      <c r="B10719">
        <v>2008</v>
      </c>
      <c r="C10719" t="s">
        <v>7</v>
      </c>
      <c r="D10719" t="s">
        <v>15</v>
      </c>
      <c r="E10719" t="s">
        <v>81</v>
      </c>
      <c r="F10719" t="s">
        <v>81</v>
      </c>
      <c r="G10719">
        <v>139</v>
      </c>
      <c r="H10719" t="s">
        <v>76</v>
      </c>
      <c r="I10719">
        <v>2013</v>
      </c>
      <c r="J10719" t="s">
        <v>92</v>
      </c>
      <c r="K10719" t="s">
        <v>81</v>
      </c>
      <c r="M10719" s="10" t="str">
        <f>Data[[#This Row],[schedule]]&amp;" | "&amp;Data[[#This Row],[section]]</f>
        <v>SCHEDULE 18: REPORT ON THE FORECAST TOTAL REVENUE REQUIREMENTS | 18b(iv) FORECAST OPERATIONAL EXPENDITURE</v>
      </c>
      <c r="N10719" s="10" t="str">
        <f t="shared" si="170"/>
        <v>SCHEDULE 18: REPORT ON THE FORECAST TOTAL REVENUE REQUIREMENTS | 18b(iv) FORECAST OPERATIONAL EXPENDITURE | Corporate overheads</v>
      </c>
    </row>
    <row r="10720" spans="1:14" hidden="1">
      <c r="A10720" t="s">
        <v>2</v>
      </c>
      <c r="B10720">
        <v>2008</v>
      </c>
      <c r="C10720" t="s">
        <v>7</v>
      </c>
      <c r="D10720" t="s">
        <v>15</v>
      </c>
      <c r="E10720" t="s">
        <v>81</v>
      </c>
      <c r="F10720" t="s">
        <v>81</v>
      </c>
      <c r="G10720">
        <v>140</v>
      </c>
      <c r="H10720" t="s">
        <v>77</v>
      </c>
      <c r="I10720">
        <v>2009</v>
      </c>
      <c r="J10720" t="s">
        <v>92</v>
      </c>
      <c r="K10720" t="s">
        <v>81</v>
      </c>
      <c r="M10720" s="10" t="str">
        <f>Data[[#This Row],[schedule]]&amp;" | "&amp;Data[[#This Row],[section]]</f>
        <v>SCHEDULE 18: REPORT ON THE FORECAST TOTAL REVENUE REQUIREMENTS | 18b(iv) FORECAST OPERATIONAL EXPENDITURE</v>
      </c>
      <c r="N10720" s="10" t="str">
        <f t="shared" si="170"/>
        <v>SCHEDULE 18: REPORT ON THE FORECAST TOTAL REVENUE REQUIREMENTS | 18b(iv) FORECAST OPERATIONAL EXPENDITURE | Asset management and airport operations</v>
      </c>
    </row>
    <row r="10721" spans="1:14" hidden="1">
      <c r="A10721" t="s">
        <v>2</v>
      </c>
      <c r="B10721">
        <v>2008</v>
      </c>
      <c r="C10721" t="s">
        <v>7</v>
      </c>
      <c r="D10721" t="s">
        <v>15</v>
      </c>
      <c r="E10721" t="s">
        <v>81</v>
      </c>
      <c r="F10721" t="s">
        <v>81</v>
      </c>
      <c r="G10721">
        <v>140</v>
      </c>
      <c r="H10721" t="s">
        <v>77</v>
      </c>
      <c r="I10721">
        <v>2010</v>
      </c>
      <c r="J10721" t="s">
        <v>92</v>
      </c>
      <c r="K10721" t="s">
        <v>81</v>
      </c>
      <c r="M10721" s="10" t="str">
        <f>Data[[#This Row],[schedule]]&amp;" | "&amp;Data[[#This Row],[section]]</f>
        <v>SCHEDULE 18: REPORT ON THE FORECAST TOTAL REVENUE REQUIREMENTS | 18b(iv) FORECAST OPERATIONAL EXPENDITURE</v>
      </c>
      <c r="N10721" s="10" t="str">
        <f t="shared" si="170"/>
        <v>SCHEDULE 18: REPORT ON THE FORECAST TOTAL REVENUE REQUIREMENTS | 18b(iv) FORECAST OPERATIONAL EXPENDITURE | Asset management and airport operations</v>
      </c>
    </row>
    <row r="10722" spans="1:14" hidden="1">
      <c r="A10722" t="s">
        <v>2</v>
      </c>
      <c r="B10722">
        <v>2008</v>
      </c>
      <c r="C10722" t="s">
        <v>7</v>
      </c>
      <c r="D10722" t="s">
        <v>15</v>
      </c>
      <c r="E10722" t="s">
        <v>81</v>
      </c>
      <c r="F10722" t="s">
        <v>81</v>
      </c>
      <c r="G10722">
        <v>140</v>
      </c>
      <c r="H10722" t="s">
        <v>77</v>
      </c>
      <c r="I10722">
        <v>2011</v>
      </c>
      <c r="J10722" t="s">
        <v>92</v>
      </c>
      <c r="K10722" t="s">
        <v>81</v>
      </c>
      <c r="M10722" s="10" t="str">
        <f>Data[[#This Row],[schedule]]&amp;" | "&amp;Data[[#This Row],[section]]</f>
        <v>SCHEDULE 18: REPORT ON THE FORECAST TOTAL REVENUE REQUIREMENTS | 18b(iv) FORECAST OPERATIONAL EXPENDITURE</v>
      </c>
      <c r="N10722" s="10" t="str">
        <f t="shared" si="170"/>
        <v>SCHEDULE 18: REPORT ON THE FORECAST TOTAL REVENUE REQUIREMENTS | 18b(iv) FORECAST OPERATIONAL EXPENDITURE | Asset management and airport operations</v>
      </c>
    </row>
    <row r="10723" spans="1:14" hidden="1">
      <c r="A10723" t="s">
        <v>2</v>
      </c>
      <c r="B10723">
        <v>2008</v>
      </c>
      <c r="C10723" t="s">
        <v>7</v>
      </c>
      <c r="D10723" t="s">
        <v>15</v>
      </c>
      <c r="E10723" t="s">
        <v>81</v>
      </c>
      <c r="F10723" t="s">
        <v>81</v>
      </c>
      <c r="G10723">
        <v>140</v>
      </c>
      <c r="H10723" t="s">
        <v>77</v>
      </c>
      <c r="I10723">
        <v>2012</v>
      </c>
      <c r="J10723" t="s">
        <v>92</v>
      </c>
      <c r="K10723" t="s">
        <v>81</v>
      </c>
      <c r="M10723" s="10" t="str">
        <f>Data[[#This Row],[schedule]]&amp;" | "&amp;Data[[#This Row],[section]]</f>
        <v>SCHEDULE 18: REPORT ON THE FORECAST TOTAL REVENUE REQUIREMENTS | 18b(iv) FORECAST OPERATIONAL EXPENDITURE</v>
      </c>
      <c r="N10723" s="10" t="str">
        <f t="shared" si="170"/>
        <v>SCHEDULE 18: REPORT ON THE FORECAST TOTAL REVENUE REQUIREMENTS | 18b(iv) FORECAST OPERATIONAL EXPENDITURE | Asset management and airport operations</v>
      </c>
    </row>
    <row r="10724" spans="1:14" hidden="1">
      <c r="A10724" t="s">
        <v>2</v>
      </c>
      <c r="B10724">
        <v>2008</v>
      </c>
      <c r="C10724" t="s">
        <v>7</v>
      </c>
      <c r="D10724" t="s">
        <v>15</v>
      </c>
      <c r="E10724" t="s">
        <v>81</v>
      </c>
      <c r="F10724" t="s">
        <v>81</v>
      </c>
      <c r="G10724">
        <v>140</v>
      </c>
      <c r="H10724" t="s">
        <v>77</v>
      </c>
      <c r="I10724">
        <v>2013</v>
      </c>
      <c r="J10724" t="s">
        <v>92</v>
      </c>
      <c r="K10724" t="s">
        <v>81</v>
      </c>
      <c r="M10724" s="10" t="str">
        <f>Data[[#This Row],[schedule]]&amp;" | "&amp;Data[[#This Row],[section]]</f>
        <v>SCHEDULE 18: REPORT ON THE FORECAST TOTAL REVENUE REQUIREMENTS | 18b(iv) FORECAST OPERATIONAL EXPENDITURE</v>
      </c>
      <c r="N10724" s="10" t="str">
        <f t="shared" si="170"/>
        <v>SCHEDULE 18: REPORT ON THE FORECAST TOTAL REVENUE REQUIREMENTS | 18b(iv) FORECAST OPERATIONAL EXPENDITURE | Asset management and airport operations</v>
      </c>
    </row>
    <row r="10725" spans="1:14" hidden="1">
      <c r="A10725" t="s">
        <v>2</v>
      </c>
      <c r="B10725">
        <v>2008</v>
      </c>
      <c r="C10725" t="s">
        <v>7</v>
      </c>
      <c r="D10725" t="s">
        <v>15</v>
      </c>
      <c r="E10725" t="s">
        <v>81</v>
      </c>
      <c r="F10725" t="s">
        <v>81</v>
      </c>
      <c r="G10725">
        <v>141</v>
      </c>
      <c r="H10725" t="s">
        <v>78</v>
      </c>
      <c r="I10725">
        <v>2009</v>
      </c>
      <c r="J10725" t="s">
        <v>92</v>
      </c>
      <c r="K10725" t="s">
        <v>81</v>
      </c>
      <c r="M10725" s="10" t="str">
        <f>Data[[#This Row],[schedule]]&amp;" | "&amp;Data[[#This Row],[section]]</f>
        <v>SCHEDULE 18: REPORT ON THE FORECAST TOTAL REVENUE REQUIREMENTS | 18b(iv) FORECAST OPERATIONAL EXPENDITURE</v>
      </c>
      <c r="N10725" s="10" t="str">
        <f t="shared" si="170"/>
        <v>SCHEDULE 18: REPORT ON THE FORECAST TOTAL REVENUE REQUIREMENTS | 18b(iv) FORECAST OPERATIONAL EXPENDITURE | Asset maintenance</v>
      </c>
    </row>
    <row r="10726" spans="1:14" hidden="1">
      <c r="A10726" t="s">
        <v>2</v>
      </c>
      <c r="B10726">
        <v>2008</v>
      </c>
      <c r="C10726" t="s">
        <v>7</v>
      </c>
      <c r="D10726" t="s">
        <v>15</v>
      </c>
      <c r="E10726" t="s">
        <v>81</v>
      </c>
      <c r="F10726" t="s">
        <v>81</v>
      </c>
      <c r="G10726">
        <v>141</v>
      </c>
      <c r="H10726" t="s">
        <v>78</v>
      </c>
      <c r="I10726">
        <v>2010</v>
      </c>
      <c r="J10726" t="s">
        <v>92</v>
      </c>
      <c r="K10726" t="s">
        <v>81</v>
      </c>
      <c r="M10726" s="10" t="str">
        <f>Data[[#This Row],[schedule]]&amp;" | "&amp;Data[[#This Row],[section]]</f>
        <v>SCHEDULE 18: REPORT ON THE FORECAST TOTAL REVENUE REQUIREMENTS | 18b(iv) FORECAST OPERATIONAL EXPENDITURE</v>
      </c>
      <c r="N10726" s="10" t="str">
        <f t="shared" si="170"/>
        <v>SCHEDULE 18: REPORT ON THE FORECAST TOTAL REVENUE REQUIREMENTS | 18b(iv) FORECAST OPERATIONAL EXPENDITURE | Asset maintenance</v>
      </c>
    </row>
    <row r="10727" spans="1:14" hidden="1">
      <c r="A10727" t="s">
        <v>2</v>
      </c>
      <c r="B10727">
        <v>2008</v>
      </c>
      <c r="C10727" t="s">
        <v>7</v>
      </c>
      <c r="D10727" t="s">
        <v>15</v>
      </c>
      <c r="E10727" t="s">
        <v>81</v>
      </c>
      <c r="F10727" t="s">
        <v>81</v>
      </c>
      <c r="G10727">
        <v>141</v>
      </c>
      <c r="H10727" t="s">
        <v>78</v>
      </c>
      <c r="I10727">
        <v>2011</v>
      </c>
      <c r="J10727" t="s">
        <v>92</v>
      </c>
      <c r="K10727" t="s">
        <v>81</v>
      </c>
      <c r="M10727" s="10" t="str">
        <f>Data[[#This Row],[schedule]]&amp;" | "&amp;Data[[#This Row],[section]]</f>
        <v>SCHEDULE 18: REPORT ON THE FORECAST TOTAL REVENUE REQUIREMENTS | 18b(iv) FORECAST OPERATIONAL EXPENDITURE</v>
      </c>
      <c r="N10727" s="10" t="str">
        <f t="shared" si="170"/>
        <v>SCHEDULE 18: REPORT ON THE FORECAST TOTAL REVENUE REQUIREMENTS | 18b(iv) FORECAST OPERATIONAL EXPENDITURE | Asset maintenance</v>
      </c>
    </row>
    <row r="10728" spans="1:14" hidden="1">
      <c r="A10728" t="s">
        <v>2</v>
      </c>
      <c r="B10728">
        <v>2008</v>
      </c>
      <c r="C10728" t="s">
        <v>7</v>
      </c>
      <c r="D10728" t="s">
        <v>15</v>
      </c>
      <c r="E10728" t="s">
        <v>81</v>
      </c>
      <c r="F10728" t="s">
        <v>81</v>
      </c>
      <c r="G10728">
        <v>141</v>
      </c>
      <c r="H10728" t="s">
        <v>78</v>
      </c>
      <c r="I10728">
        <v>2012</v>
      </c>
      <c r="J10728" t="s">
        <v>92</v>
      </c>
      <c r="K10728" t="s">
        <v>81</v>
      </c>
      <c r="M10728" s="10" t="str">
        <f>Data[[#This Row],[schedule]]&amp;" | "&amp;Data[[#This Row],[section]]</f>
        <v>SCHEDULE 18: REPORT ON THE FORECAST TOTAL REVENUE REQUIREMENTS | 18b(iv) FORECAST OPERATIONAL EXPENDITURE</v>
      </c>
      <c r="N10728" s="10" t="str">
        <f t="shared" si="170"/>
        <v>SCHEDULE 18: REPORT ON THE FORECAST TOTAL REVENUE REQUIREMENTS | 18b(iv) FORECAST OPERATIONAL EXPENDITURE | Asset maintenance</v>
      </c>
    </row>
    <row r="10729" spans="1:14" hidden="1">
      <c r="A10729" t="s">
        <v>2</v>
      </c>
      <c r="B10729">
        <v>2008</v>
      </c>
      <c r="C10729" t="s">
        <v>7</v>
      </c>
      <c r="D10729" t="s">
        <v>15</v>
      </c>
      <c r="E10729" t="s">
        <v>81</v>
      </c>
      <c r="F10729" t="s">
        <v>81</v>
      </c>
      <c r="G10729">
        <v>141</v>
      </c>
      <c r="H10729" t="s">
        <v>78</v>
      </c>
      <c r="I10729">
        <v>2013</v>
      </c>
      <c r="J10729" t="s">
        <v>92</v>
      </c>
      <c r="K10729" t="s">
        <v>81</v>
      </c>
      <c r="M10729" s="10" t="str">
        <f>Data[[#This Row],[schedule]]&amp;" | "&amp;Data[[#This Row],[section]]</f>
        <v>SCHEDULE 18: REPORT ON THE FORECAST TOTAL REVENUE REQUIREMENTS | 18b(iv) FORECAST OPERATIONAL EXPENDITURE</v>
      </c>
      <c r="N10729" s="10" t="str">
        <f t="shared" si="170"/>
        <v>SCHEDULE 18: REPORT ON THE FORECAST TOTAL REVENUE REQUIREMENTS | 18b(iv) FORECAST OPERATIONAL EXPENDITURE | Asset maintenance</v>
      </c>
    </row>
    <row r="10730" spans="1:14" hidden="1">
      <c r="A10730" t="s">
        <v>2</v>
      </c>
      <c r="B10730">
        <v>2008</v>
      </c>
      <c r="C10730" t="s">
        <v>7</v>
      </c>
      <c r="D10730" t="s">
        <v>15</v>
      </c>
      <c r="E10730" t="s">
        <v>81</v>
      </c>
      <c r="F10730" t="s">
        <v>81</v>
      </c>
      <c r="G10730">
        <v>142</v>
      </c>
      <c r="H10730" t="s">
        <v>79</v>
      </c>
      <c r="I10730">
        <v>2009</v>
      </c>
      <c r="J10730" t="s">
        <v>92</v>
      </c>
      <c r="K10730" t="s">
        <v>4269</v>
      </c>
      <c r="L10730">
        <v>17815</v>
      </c>
      <c r="M10730" s="10" t="str">
        <f>Data[[#This Row],[schedule]]&amp;" | "&amp;Data[[#This Row],[section]]</f>
        <v>SCHEDULE 18: REPORT ON THE FORECAST TOTAL REVENUE REQUIREMENTS | 18b(iv) FORECAST OPERATIONAL EXPENDITURE</v>
      </c>
      <c r="N10730" s="10" t="str">
        <f t="shared" si="170"/>
        <v>SCHEDULE 18: REPORT ON THE FORECAST TOTAL REVENUE REQUIREMENTS | 18b(iv) FORECAST OPERATIONAL EXPENDITURE | Total operational expenditure</v>
      </c>
    </row>
    <row r="10731" spans="1:14" hidden="1">
      <c r="A10731" t="s">
        <v>2</v>
      </c>
      <c r="B10731">
        <v>2008</v>
      </c>
      <c r="C10731" t="s">
        <v>7</v>
      </c>
      <c r="D10731" t="s">
        <v>15</v>
      </c>
      <c r="E10731" t="s">
        <v>81</v>
      </c>
      <c r="F10731" t="s">
        <v>81</v>
      </c>
      <c r="G10731">
        <v>142</v>
      </c>
      <c r="H10731" t="s">
        <v>79</v>
      </c>
      <c r="I10731">
        <v>2010</v>
      </c>
      <c r="J10731" t="s">
        <v>92</v>
      </c>
      <c r="K10731" t="s">
        <v>4270</v>
      </c>
      <c r="L10731">
        <v>16690</v>
      </c>
      <c r="M10731" s="10" t="str">
        <f>Data[[#This Row],[schedule]]&amp;" | "&amp;Data[[#This Row],[section]]</f>
        <v>SCHEDULE 18: REPORT ON THE FORECAST TOTAL REVENUE REQUIREMENTS | 18b(iv) FORECAST OPERATIONAL EXPENDITURE</v>
      </c>
      <c r="N10731" s="10" t="str">
        <f t="shared" si="170"/>
        <v>SCHEDULE 18: REPORT ON THE FORECAST TOTAL REVENUE REQUIREMENTS | 18b(iv) FORECAST OPERATIONAL EXPENDITURE | Total operational expenditure</v>
      </c>
    </row>
    <row r="10732" spans="1:14" hidden="1">
      <c r="A10732" t="s">
        <v>2</v>
      </c>
      <c r="B10732">
        <v>2008</v>
      </c>
      <c r="C10732" t="s">
        <v>7</v>
      </c>
      <c r="D10732" t="s">
        <v>15</v>
      </c>
      <c r="E10732" t="s">
        <v>81</v>
      </c>
      <c r="F10732" t="s">
        <v>81</v>
      </c>
      <c r="G10732">
        <v>142</v>
      </c>
      <c r="H10732" t="s">
        <v>79</v>
      </c>
      <c r="I10732">
        <v>2011</v>
      </c>
      <c r="J10732" t="s">
        <v>92</v>
      </c>
      <c r="K10732" t="s">
        <v>2346</v>
      </c>
      <c r="L10732">
        <v>16976</v>
      </c>
      <c r="M10732" s="10" t="str">
        <f>Data[[#This Row],[schedule]]&amp;" | "&amp;Data[[#This Row],[section]]</f>
        <v>SCHEDULE 18: REPORT ON THE FORECAST TOTAL REVENUE REQUIREMENTS | 18b(iv) FORECAST OPERATIONAL EXPENDITURE</v>
      </c>
      <c r="N10732" s="10" t="str">
        <f t="shared" si="170"/>
        <v>SCHEDULE 18: REPORT ON THE FORECAST TOTAL REVENUE REQUIREMENTS | 18b(iv) FORECAST OPERATIONAL EXPENDITURE | Total operational expenditure</v>
      </c>
    </row>
    <row r="10733" spans="1:14" hidden="1">
      <c r="A10733" t="s">
        <v>2</v>
      </c>
      <c r="B10733">
        <v>2008</v>
      </c>
      <c r="C10733" t="s">
        <v>7</v>
      </c>
      <c r="D10733" t="s">
        <v>15</v>
      </c>
      <c r="E10733" t="s">
        <v>81</v>
      </c>
      <c r="F10733" t="s">
        <v>81</v>
      </c>
      <c r="G10733">
        <v>142</v>
      </c>
      <c r="H10733" t="s">
        <v>79</v>
      </c>
      <c r="I10733">
        <v>2012</v>
      </c>
      <c r="J10733" t="s">
        <v>92</v>
      </c>
      <c r="K10733" t="s">
        <v>458</v>
      </c>
      <c r="L10733">
        <v>0</v>
      </c>
      <c r="M10733" s="10" t="str">
        <f>Data[[#This Row],[schedule]]&amp;" | "&amp;Data[[#This Row],[section]]</f>
        <v>SCHEDULE 18: REPORT ON THE FORECAST TOTAL REVENUE REQUIREMENTS | 18b(iv) FORECAST OPERATIONAL EXPENDITURE</v>
      </c>
      <c r="N10733" s="10" t="str">
        <f t="shared" si="170"/>
        <v>SCHEDULE 18: REPORT ON THE FORECAST TOTAL REVENUE REQUIREMENTS | 18b(iv) FORECAST OPERATIONAL EXPENDITURE | Total operational expenditure</v>
      </c>
    </row>
    <row r="10734" spans="1:14" hidden="1">
      <c r="A10734" t="s">
        <v>2</v>
      </c>
      <c r="B10734">
        <v>2008</v>
      </c>
      <c r="C10734" t="s">
        <v>7</v>
      </c>
      <c r="D10734" t="s">
        <v>15</v>
      </c>
      <c r="E10734" t="s">
        <v>81</v>
      </c>
      <c r="F10734" t="s">
        <v>81</v>
      </c>
      <c r="G10734">
        <v>142</v>
      </c>
      <c r="H10734" t="s">
        <v>79</v>
      </c>
      <c r="I10734">
        <v>2013</v>
      </c>
      <c r="J10734" t="s">
        <v>92</v>
      </c>
      <c r="K10734" t="s">
        <v>458</v>
      </c>
      <c r="L10734">
        <v>0</v>
      </c>
      <c r="M10734" s="10" t="str">
        <f>Data[[#This Row],[schedule]]&amp;" | "&amp;Data[[#This Row],[section]]</f>
        <v>SCHEDULE 18: REPORT ON THE FORECAST TOTAL REVENUE REQUIREMENTS | 18b(iv) FORECAST OPERATIONAL EXPENDITURE</v>
      </c>
      <c r="N10734" s="10" t="str">
        <f t="shared" si="170"/>
        <v>SCHEDULE 18: REPORT ON THE FORECAST TOTAL REVENUE REQUIREMENTS | 18b(iv) FORECAST OPERATIONAL EXPENDITURE | Total operational expenditure</v>
      </c>
    </row>
    <row r="10735" spans="1:14" hidden="1">
      <c r="A10735" t="s">
        <v>3</v>
      </c>
      <c r="B10735">
        <v>2012</v>
      </c>
      <c r="C10735" t="s">
        <v>6</v>
      </c>
      <c r="D10735" t="s">
        <v>9</v>
      </c>
      <c r="E10735" t="s">
        <v>81</v>
      </c>
      <c r="F10735" t="s">
        <v>81</v>
      </c>
      <c r="G10735">
        <v>9</v>
      </c>
      <c r="H10735" t="s">
        <v>18</v>
      </c>
      <c r="I10735">
        <v>2013</v>
      </c>
      <c r="J10735" t="s">
        <v>91</v>
      </c>
      <c r="K10735" t="s">
        <v>4299</v>
      </c>
      <c r="L10735">
        <v>1.2</v>
      </c>
      <c r="M10735" s="10" t="str">
        <f>Data[[#This Row],[schedule]]&amp;" | "&amp;Data[[#This Row],[section]]</f>
        <v>SCHEDULE 19: REPORT ON DEMAND FORECASTS | 19a: Passenger terminal demand</v>
      </c>
      <c r="N10735" s="10" t="str">
        <f t="shared" si="170"/>
        <v>SCHEDULE 19: REPORT ON DEMAND FORECASTS | 19a: Passenger terminal demand | Busy hour passenger numbers:Inbound passengers:Domestic</v>
      </c>
    </row>
    <row r="10736" spans="1:14" hidden="1">
      <c r="A10736" t="s">
        <v>3</v>
      </c>
      <c r="B10736">
        <v>2012</v>
      </c>
      <c r="C10736" t="s">
        <v>6</v>
      </c>
      <c r="D10736" t="s">
        <v>9</v>
      </c>
      <c r="E10736" t="s">
        <v>81</v>
      </c>
      <c r="F10736" t="s">
        <v>81</v>
      </c>
      <c r="G10736">
        <v>9</v>
      </c>
      <c r="H10736" t="s">
        <v>18</v>
      </c>
      <c r="I10736">
        <v>2014</v>
      </c>
      <c r="J10736" t="s">
        <v>91</v>
      </c>
      <c r="K10736" t="s">
        <v>4300</v>
      </c>
      <c r="L10736">
        <v>1.22</v>
      </c>
      <c r="M10736" s="10" t="str">
        <f>Data[[#This Row],[schedule]]&amp;" | "&amp;Data[[#This Row],[section]]</f>
        <v>SCHEDULE 19: REPORT ON DEMAND FORECASTS | 19a: Passenger terminal demand</v>
      </c>
      <c r="N10736" s="10" t="str">
        <f t="shared" si="170"/>
        <v>SCHEDULE 19: REPORT ON DEMAND FORECASTS | 19a: Passenger terminal demand | Busy hour passenger numbers:Inbound passengers:Domestic</v>
      </c>
    </row>
    <row r="10737" spans="1:14" hidden="1">
      <c r="A10737" t="s">
        <v>3</v>
      </c>
      <c r="B10737">
        <v>2012</v>
      </c>
      <c r="C10737" t="s">
        <v>6</v>
      </c>
      <c r="D10737" t="s">
        <v>9</v>
      </c>
      <c r="E10737" t="s">
        <v>81</v>
      </c>
      <c r="F10737" t="s">
        <v>81</v>
      </c>
      <c r="G10737">
        <v>9</v>
      </c>
      <c r="H10737" t="s">
        <v>18</v>
      </c>
      <c r="I10737">
        <v>2015</v>
      </c>
      <c r="J10737" t="s">
        <v>91</v>
      </c>
      <c r="K10737" t="s">
        <v>4301</v>
      </c>
      <c r="L10737">
        <v>1.3</v>
      </c>
      <c r="M10737" s="10" t="str">
        <f>Data[[#This Row],[schedule]]&amp;" | "&amp;Data[[#This Row],[section]]</f>
        <v>SCHEDULE 19: REPORT ON DEMAND FORECASTS | 19a: Passenger terminal demand</v>
      </c>
      <c r="N10737" s="10" t="str">
        <f t="shared" si="170"/>
        <v>SCHEDULE 19: REPORT ON DEMAND FORECASTS | 19a: Passenger terminal demand | Busy hour passenger numbers:Inbound passengers:Domestic</v>
      </c>
    </row>
    <row r="10738" spans="1:14" hidden="1">
      <c r="A10738" t="s">
        <v>3</v>
      </c>
      <c r="B10738">
        <v>2012</v>
      </c>
      <c r="C10738" t="s">
        <v>6</v>
      </c>
      <c r="D10738" t="s">
        <v>9</v>
      </c>
      <c r="E10738" t="s">
        <v>81</v>
      </c>
      <c r="F10738" t="s">
        <v>81</v>
      </c>
      <c r="G10738">
        <v>9</v>
      </c>
      <c r="H10738" t="s">
        <v>18</v>
      </c>
      <c r="I10738">
        <v>2016</v>
      </c>
      <c r="J10738" t="s">
        <v>91</v>
      </c>
      <c r="K10738" t="s">
        <v>4302</v>
      </c>
      <c r="L10738">
        <v>1.32</v>
      </c>
      <c r="M10738" s="10" t="str">
        <f>Data[[#This Row],[schedule]]&amp;" | "&amp;Data[[#This Row],[section]]</f>
        <v>SCHEDULE 19: REPORT ON DEMAND FORECASTS | 19a: Passenger terminal demand</v>
      </c>
      <c r="N10738" s="10" t="str">
        <f t="shared" si="170"/>
        <v>SCHEDULE 19: REPORT ON DEMAND FORECASTS | 19a: Passenger terminal demand | Busy hour passenger numbers:Inbound passengers:Domestic</v>
      </c>
    </row>
    <row r="10739" spans="1:14" hidden="1">
      <c r="A10739" t="s">
        <v>3</v>
      </c>
      <c r="B10739">
        <v>2012</v>
      </c>
      <c r="C10739" t="s">
        <v>6</v>
      </c>
      <c r="D10739" t="s">
        <v>9</v>
      </c>
      <c r="E10739" t="s">
        <v>81</v>
      </c>
      <c r="F10739" t="s">
        <v>81</v>
      </c>
      <c r="G10739">
        <v>9</v>
      </c>
      <c r="H10739" t="s">
        <v>18</v>
      </c>
      <c r="I10739">
        <v>2017</v>
      </c>
      <c r="J10739" t="s">
        <v>91</v>
      </c>
      <c r="K10739" t="s">
        <v>4303</v>
      </c>
      <c r="L10739">
        <v>1.34</v>
      </c>
      <c r="M10739" s="10" t="str">
        <f>Data[[#This Row],[schedule]]&amp;" | "&amp;Data[[#This Row],[section]]</f>
        <v>SCHEDULE 19: REPORT ON DEMAND FORECASTS | 19a: Passenger terminal demand</v>
      </c>
      <c r="N10739" s="10" t="str">
        <f t="shared" si="170"/>
        <v>SCHEDULE 19: REPORT ON DEMAND FORECASTS | 19a: Passenger terminal demand | Busy hour passenger numbers:Inbound passengers:Domestic</v>
      </c>
    </row>
    <row r="10740" spans="1:14" hidden="1">
      <c r="A10740" t="s">
        <v>3</v>
      </c>
      <c r="B10740">
        <v>2012</v>
      </c>
      <c r="C10740" t="s">
        <v>6</v>
      </c>
      <c r="D10740" t="s">
        <v>9</v>
      </c>
      <c r="E10740" t="s">
        <v>81</v>
      </c>
      <c r="F10740" t="s">
        <v>81</v>
      </c>
      <c r="G10740">
        <v>9</v>
      </c>
      <c r="H10740" t="s">
        <v>18</v>
      </c>
      <c r="I10740">
        <v>2018</v>
      </c>
      <c r="J10740" t="s">
        <v>91</v>
      </c>
      <c r="K10740" t="s">
        <v>4304</v>
      </c>
      <c r="L10740">
        <v>1.38</v>
      </c>
      <c r="M10740" s="10" t="str">
        <f>Data[[#This Row],[schedule]]&amp;" | "&amp;Data[[#This Row],[section]]</f>
        <v>SCHEDULE 19: REPORT ON DEMAND FORECASTS | 19a: Passenger terminal demand</v>
      </c>
      <c r="N10740" s="10" t="str">
        <f t="shared" si="170"/>
        <v>SCHEDULE 19: REPORT ON DEMAND FORECASTS | 19a: Passenger terminal demand | Busy hour passenger numbers:Inbound passengers:Domestic</v>
      </c>
    </row>
    <row r="10741" spans="1:14" hidden="1">
      <c r="A10741" t="s">
        <v>3</v>
      </c>
      <c r="B10741">
        <v>2012</v>
      </c>
      <c r="C10741" t="s">
        <v>6</v>
      </c>
      <c r="D10741" t="s">
        <v>9</v>
      </c>
      <c r="E10741" t="s">
        <v>81</v>
      </c>
      <c r="F10741" t="s">
        <v>81</v>
      </c>
      <c r="G10741">
        <v>9</v>
      </c>
      <c r="H10741" t="s">
        <v>18</v>
      </c>
      <c r="I10741">
        <v>2019</v>
      </c>
      <c r="J10741" t="s">
        <v>91</v>
      </c>
      <c r="K10741" t="s">
        <v>4305</v>
      </c>
      <c r="L10741">
        <v>1.4</v>
      </c>
      <c r="M10741" s="10" t="str">
        <f>Data[[#This Row],[schedule]]&amp;" | "&amp;Data[[#This Row],[section]]</f>
        <v>SCHEDULE 19: REPORT ON DEMAND FORECASTS | 19a: Passenger terminal demand</v>
      </c>
      <c r="N10741" s="10" t="str">
        <f t="shared" si="170"/>
        <v>SCHEDULE 19: REPORT ON DEMAND FORECASTS | 19a: Passenger terminal demand | Busy hour passenger numbers:Inbound passengers:Domestic</v>
      </c>
    </row>
    <row r="10742" spans="1:14" hidden="1">
      <c r="A10742" t="s">
        <v>3</v>
      </c>
      <c r="B10742">
        <v>2012</v>
      </c>
      <c r="C10742" t="s">
        <v>6</v>
      </c>
      <c r="D10742" t="s">
        <v>9</v>
      </c>
      <c r="E10742" t="s">
        <v>81</v>
      </c>
      <c r="F10742" t="s">
        <v>81</v>
      </c>
      <c r="G10742">
        <v>9</v>
      </c>
      <c r="H10742" t="s">
        <v>18</v>
      </c>
      <c r="I10742">
        <v>2020</v>
      </c>
      <c r="J10742" t="s">
        <v>91</v>
      </c>
      <c r="K10742" t="s">
        <v>4306</v>
      </c>
      <c r="L10742">
        <v>1.44</v>
      </c>
      <c r="M10742" s="10" t="str">
        <f>Data[[#This Row],[schedule]]&amp;" | "&amp;Data[[#This Row],[section]]</f>
        <v>SCHEDULE 19: REPORT ON DEMAND FORECASTS | 19a: Passenger terminal demand</v>
      </c>
      <c r="N10742" s="10" t="str">
        <f t="shared" si="170"/>
        <v>SCHEDULE 19: REPORT ON DEMAND FORECASTS | 19a: Passenger terminal demand | Busy hour passenger numbers:Inbound passengers:Domestic</v>
      </c>
    </row>
    <row r="10743" spans="1:14" hidden="1">
      <c r="A10743" t="s">
        <v>3</v>
      </c>
      <c r="B10743">
        <v>2012</v>
      </c>
      <c r="C10743" t="s">
        <v>6</v>
      </c>
      <c r="D10743" t="s">
        <v>9</v>
      </c>
      <c r="E10743" t="s">
        <v>81</v>
      </c>
      <c r="F10743" t="s">
        <v>81</v>
      </c>
      <c r="G10743">
        <v>9</v>
      </c>
      <c r="H10743" t="s">
        <v>18</v>
      </c>
      <c r="I10743">
        <v>2021</v>
      </c>
      <c r="J10743" t="s">
        <v>91</v>
      </c>
      <c r="K10743" t="s">
        <v>4307</v>
      </c>
      <c r="L10743">
        <v>1.46</v>
      </c>
      <c r="M10743" s="10" t="str">
        <f>Data[[#This Row],[schedule]]&amp;" | "&amp;Data[[#This Row],[section]]</f>
        <v>SCHEDULE 19: REPORT ON DEMAND FORECASTS | 19a: Passenger terminal demand</v>
      </c>
      <c r="N10743" s="10" t="str">
        <f t="shared" si="170"/>
        <v>SCHEDULE 19: REPORT ON DEMAND FORECASTS | 19a: Passenger terminal demand | Busy hour passenger numbers:Inbound passengers:Domestic</v>
      </c>
    </row>
    <row r="10744" spans="1:14" hidden="1">
      <c r="A10744" t="s">
        <v>3</v>
      </c>
      <c r="B10744">
        <v>2012</v>
      </c>
      <c r="C10744" t="s">
        <v>6</v>
      </c>
      <c r="D10744" t="s">
        <v>9</v>
      </c>
      <c r="E10744" t="s">
        <v>81</v>
      </c>
      <c r="F10744" t="s">
        <v>81</v>
      </c>
      <c r="G10744">
        <v>9</v>
      </c>
      <c r="H10744" t="s">
        <v>18</v>
      </c>
      <c r="I10744">
        <v>2022</v>
      </c>
      <c r="J10744" t="s">
        <v>91</v>
      </c>
      <c r="K10744" t="s">
        <v>4308</v>
      </c>
      <c r="L10744">
        <v>1.5</v>
      </c>
      <c r="M10744" s="10" t="str">
        <f>Data[[#This Row],[schedule]]&amp;" | "&amp;Data[[#This Row],[section]]</f>
        <v>SCHEDULE 19: REPORT ON DEMAND FORECASTS | 19a: Passenger terminal demand</v>
      </c>
      <c r="N10744" s="10" t="str">
        <f t="shared" si="170"/>
        <v>SCHEDULE 19: REPORT ON DEMAND FORECASTS | 19a: Passenger terminal demand | Busy hour passenger numbers:Inbound passengers:Domestic</v>
      </c>
    </row>
    <row r="10745" spans="1:14" hidden="1">
      <c r="A10745" t="s">
        <v>3</v>
      </c>
      <c r="B10745">
        <v>2012</v>
      </c>
      <c r="C10745" t="s">
        <v>6</v>
      </c>
      <c r="D10745" t="s">
        <v>9</v>
      </c>
      <c r="E10745" t="s">
        <v>81</v>
      </c>
      <c r="F10745" t="s">
        <v>81</v>
      </c>
      <c r="G10745">
        <v>10</v>
      </c>
      <c r="H10745" t="s">
        <v>19</v>
      </c>
      <c r="I10745">
        <v>2013</v>
      </c>
      <c r="J10745" t="s">
        <v>91</v>
      </c>
      <c r="K10745" t="s">
        <v>4309</v>
      </c>
      <c r="L10745">
        <v>1.76</v>
      </c>
      <c r="M10745" s="10" t="str">
        <f>Data[[#This Row],[schedule]]&amp;" | "&amp;Data[[#This Row],[section]]</f>
        <v>SCHEDULE 19: REPORT ON DEMAND FORECASTS | 19a: Passenger terminal demand</v>
      </c>
      <c r="N10745" s="10" t="str">
        <f t="shared" si="170"/>
        <v>SCHEDULE 19: REPORT ON DEMAND FORECASTS | 19a: Passenger terminal demand | Busy hour passenger numbers:Inbound passengers:International</v>
      </c>
    </row>
    <row r="10746" spans="1:14" hidden="1">
      <c r="A10746" t="s">
        <v>3</v>
      </c>
      <c r="B10746">
        <v>2012</v>
      </c>
      <c r="C10746" t="s">
        <v>6</v>
      </c>
      <c r="D10746" t="s">
        <v>9</v>
      </c>
      <c r="E10746" t="s">
        <v>81</v>
      </c>
      <c r="F10746" t="s">
        <v>81</v>
      </c>
      <c r="G10746">
        <v>10</v>
      </c>
      <c r="H10746" t="s">
        <v>19</v>
      </c>
      <c r="I10746">
        <v>2014</v>
      </c>
      <c r="J10746" t="s">
        <v>91</v>
      </c>
      <c r="K10746" t="s">
        <v>4310</v>
      </c>
      <c r="L10746">
        <v>1.82</v>
      </c>
      <c r="M10746" s="10" t="str">
        <f>Data[[#This Row],[schedule]]&amp;" | "&amp;Data[[#This Row],[section]]</f>
        <v>SCHEDULE 19: REPORT ON DEMAND FORECASTS | 19a: Passenger terminal demand</v>
      </c>
      <c r="N10746" s="10" t="str">
        <f t="shared" si="170"/>
        <v>SCHEDULE 19: REPORT ON DEMAND FORECASTS | 19a: Passenger terminal demand | Busy hour passenger numbers:Inbound passengers:International</v>
      </c>
    </row>
    <row r="10747" spans="1:14" hidden="1">
      <c r="A10747" t="s">
        <v>3</v>
      </c>
      <c r="B10747">
        <v>2012</v>
      </c>
      <c r="C10747" t="s">
        <v>6</v>
      </c>
      <c r="D10747" t="s">
        <v>9</v>
      </c>
      <c r="E10747" t="s">
        <v>81</v>
      </c>
      <c r="F10747" t="s">
        <v>81</v>
      </c>
      <c r="G10747">
        <v>10</v>
      </c>
      <c r="H10747" t="s">
        <v>19</v>
      </c>
      <c r="I10747">
        <v>2015</v>
      </c>
      <c r="J10747" t="s">
        <v>91</v>
      </c>
      <c r="K10747" t="s">
        <v>4311</v>
      </c>
      <c r="L10747">
        <v>1.88</v>
      </c>
      <c r="M10747" s="10" t="str">
        <f>Data[[#This Row],[schedule]]&amp;" | "&amp;Data[[#This Row],[section]]</f>
        <v>SCHEDULE 19: REPORT ON DEMAND FORECASTS | 19a: Passenger terminal demand</v>
      </c>
      <c r="N10747" s="10" t="str">
        <f t="shared" si="170"/>
        <v>SCHEDULE 19: REPORT ON DEMAND FORECASTS | 19a: Passenger terminal demand | Busy hour passenger numbers:Inbound passengers:International</v>
      </c>
    </row>
    <row r="10748" spans="1:14" hidden="1">
      <c r="A10748" t="s">
        <v>3</v>
      </c>
      <c r="B10748">
        <v>2012</v>
      </c>
      <c r="C10748" t="s">
        <v>6</v>
      </c>
      <c r="D10748" t="s">
        <v>9</v>
      </c>
      <c r="E10748" t="s">
        <v>81</v>
      </c>
      <c r="F10748" t="s">
        <v>81</v>
      </c>
      <c r="G10748">
        <v>10</v>
      </c>
      <c r="H10748" t="s">
        <v>19</v>
      </c>
      <c r="I10748">
        <v>2016</v>
      </c>
      <c r="J10748" t="s">
        <v>91</v>
      </c>
      <c r="K10748" t="s">
        <v>4312</v>
      </c>
      <c r="L10748">
        <v>1.94</v>
      </c>
      <c r="M10748" s="10" t="str">
        <f>Data[[#This Row],[schedule]]&amp;" | "&amp;Data[[#This Row],[section]]</f>
        <v>SCHEDULE 19: REPORT ON DEMAND FORECASTS | 19a: Passenger terminal demand</v>
      </c>
      <c r="N10748" s="10" t="str">
        <f t="shared" si="170"/>
        <v>SCHEDULE 19: REPORT ON DEMAND FORECASTS | 19a: Passenger terminal demand | Busy hour passenger numbers:Inbound passengers:International</v>
      </c>
    </row>
    <row r="10749" spans="1:14" hidden="1">
      <c r="A10749" t="s">
        <v>3</v>
      </c>
      <c r="B10749">
        <v>2012</v>
      </c>
      <c r="C10749" t="s">
        <v>6</v>
      </c>
      <c r="D10749" t="s">
        <v>9</v>
      </c>
      <c r="E10749" t="s">
        <v>81</v>
      </c>
      <c r="F10749" t="s">
        <v>81</v>
      </c>
      <c r="G10749">
        <v>10</v>
      </c>
      <c r="H10749" t="s">
        <v>19</v>
      </c>
      <c r="I10749">
        <v>2017</v>
      </c>
      <c r="J10749" t="s">
        <v>91</v>
      </c>
      <c r="K10749" t="s">
        <v>1308</v>
      </c>
      <c r="L10749">
        <v>2</v>
      </c>
      <c r="M10749" s="10" t="str">
        <f>Data[[#This Row],[schedule]]&amp;" | "&amp;Data[[#This Row],[section]]</f>
        <v>SCHEDULE 19: REPORT ON DEMAND FORECASTS | 19a: Passenger terminal demand</v>
      </c>
      <c r="N10749" s="10" t="str">
        <f t="shared" si="170"/>
        <v>SCHEDULE 19: REPORT ON DEMAND FORECASTS | 19a: Passenger terminal demand | Busy hour passenger numbers:Inbound passengers:International</v>
      </c>
    </row>
    <row r="10750" spans="1:14" hidden="1">
      <c r="A10750" t="s">
        <v>3</v>
      </c>
      <c r="B10750">
        <v>2012</v>
      </c>
      <c r="C10750" t="s">
        <v>6</v>
      </c>
      <c r="D10750" t="s">
        <v>9</v>
      </c>
      <c r="E10750" t="s">
        <v>81</v>
      </c>
      <c r="F10750" t="s">
        <v>81</v>
      </c>
      <c r="G10750">
        <v>10</v>
      </c>
      <c r="H10750" t="s">
        <v>19</v>
      </c>
      <c r="I10750">
        <v>2018</v>
      </c>
      <c r="J10750" t="s">
        <v>91</v>
      </c>
      <c r="K10750" t="s">
        <v>4313</v>
      </c>
      <c r="L10750">
        <v>2.04</v>
      </c>
      <c r="M10750" s="10" t="str">
        <f>Data[[#This Row],[schedule]]&amp;" | "&amp;Data[[#This Row],[section]]</f>
        <v>SCHEDULE 19: REPORT ON DEMAND FORECASTS | 19a: Passenger terminal demand</v>
      </c>
      <c r="N10750" s="10" t="str">
        <f t="shared" si="170"/>
        <v>SCHEDULE 19: REPORT ON DEMAND FORECASTS | 19a: Passenger terminal demand | Busy hour passenger numbers:Inbound passengers:International</v>
      </c>
    </row>
    <row r="10751" spans="1:14" hidden="1">
      <c r="A10751" t="s">
        <v>3</v>
      </c>
      <c r="B10751">
        <v>2012</v>
      </c>
      <c r="C10751" t="s">
        <v>6</v>
      </c>
      <c r="D10751" t="s">
        <v>9</v>
      </c>
      <c r="E10751" t="s">
        <v>81</v>
      </c>
      <c r="F10751" t="s">
        <v>81</v>
      </c>
      <c r="G10751">
        <v>10</v>
      </c>
      <c r="H10751" t="s">
        <v>19</v>
      </c>
      <c r="I10751">
        <v>2019</v>
      </c>
      <c r="J10751" t="s">
        <v>91</v>
      </c>
      <c r="K10751" t="s">
        <v>4314</v>
      </c>
      <c r="L10751">
        <v>2.1</v>
      </c>
      <c r="M10751" s="10" t="str">
        <f>Data[[#This Row],[schedule]]&amp;" | "&amp;Data[[#This Row],[section]]</f>
        <v>SCHEDULE 19: REPORT ON DEMAND FORECASTS | 19a: Passenger terminal demand</v>
      </c>
      <c r="N10751" s="10" t="str">
        <f t="shared" si="170"/>
        <v>SCHEDULE 19: REPORT ON DEMAND FORECASTS | 19a: Passenger terminal demand | Busy hour passenger numbers:Inbound passengers:International</v>
      </c>
    </row>
    <row r="10752" spans="1:14" hidden="1">
      <c r="A10752" t="s">
        <v>3</v>
      </c>
      <c r="B10752">
        <v>2012</v>
      </c>
      <c r="C10752" t="s">
        <v>6</v>
      </c>
      <c r="D10752" t="s">
        <v>9</v>
      </c>
      <c r="E10752" t="s">
        <v>81</v>
      </c>
      <c r="F10752" t="s">
        <v>81</v>
      </c>
      <c r="G10752">
        <v>10</v>
      </c>
      <c r="H10752" t="s">
        <v>19</v>
      </c>
      <c r="I10752">
        <v>2020</v>
      </c>
      <c r="J10752" t="s">
        <v>91</v>
      </c>
      <c r="K10752" t="s">
        <v>4315</v>
      </c>
      <c r="L10752">
        <v>2.16</v>
      </c>
      <c r="M10752" s="10" t="str">
        <f>Data[[#This Row],[schedule]]&amp;" | "&amp;Data[[#This Row],[section]]</f>
        <v>SCHEDULE 19: REPORT ON DEMAND FORECASTS | 19a: Passenger terminal demand</v>
      </c>
      <c r="N10752" s="10" t="str">
        <f t="shared" si="170"/>
        <v>SCHEDULE 19: REPORT ON DEMAND FORECASTS | 19a: Passenger terminal demand | Busy hour passenger numbers:Inbound passengers:International</v>
      </c>
    </row>
    <row r="10753" spans="1:14" hidden="1">
      <c r="A10753" t="s">
        <v>3</v>
      </c>
      <c r="B10753">
        <v>2012</v>
      </c>
      <c r="C10753" t="s">
        <v>6</v>
      </c>
      <c r="D10753" t="s">
        <v>9</v>
      </c>
      <c r="E10753" t="s">
        <v>81</v>
      </c>
      <c r="F10753" t="s">
        <v>81</v>
      </c>
      <c r="G10753">
        <v>10</v>
      </c>
      <c r="H10753" t="s">
        <v>19</v>
      </c>
      <c r="I10753">
        <v>2021</v>
      </c>
      <c r="J10753" t="s">
        <v>91</v>
      </c>
      <c r="K10753" t="s">
        <v>4316</v>
      </c>
      <c r="L10753">
        <v>2.2200000000000002</v>
      </c>
      <c r="M10753" s="10" t="str">
        <f>Data[[#This Row],[schedule]]&amp;" | "&amp;Data[[#This Row],[section]]</f>
        <v>SCHEDULE 19: REPORT ON DEMAND FORECASTS | 19a: Passenger terminal demand</v>
      </c>
      <c r="N10753" s="10" t="str">
        <f t="shared" si="170"/>
        <v>SCHEDULE 19: REPORT ON DEMAND FORECASTS | 19a: Passenger terminal demand | Busy hour passenger numbers:Inbound passengers:International</v>
      </c>
    </row>
    <row r="10754" spans="1:14" hidden="1">
      <c r="A10754" t="s">
        <v>3</v>
      </c>
      <c r="B10754">
        <v>2012</v>
      </c>
      <c r="C10754" t="s">
        <v>6</v>
      </c>
      <c r="D10754" t="s">
        <v>9</v>
      </c>
      <c r="E10754" t="s">
        <v>81</v>
      </c>
      <c r="F10754" t="s">
        <v>81</v>
      </c>
      <c r="G10754">
        <v>10</v>
      </c>
      <c r="H10754" t="s">
        <v>19</v>
      </c>
      <c r="I10754">
        <v>2022</v>
      </c>
      <c r="J10754" t="s">
        <v>91</v>
      </c>
      <c r="K10754" t="s">
        <v>4317</v>
      </c>
      <c r="L10754">
        <v>2.2599999999999998</v>
      </c>
      <c r="M10754" s="10" t="str">
        <f>Data[[#This Row],[schedule]]&amp;" | "&amp;Data[[#This Row],[section]]</f>
        <v>SCHEDULE 19: REPORT ON DEMAND FORECASTS | 19a: Passenger terminal demand</v>
      </c>
      <c r="N10754" s="10" t="str">
        <f t="shared" si="170"/>
        <v>SCHEDULE 19: REPORT ON DEMAND FORECASTS | 19a: Passenger terminal demand | Busy hour passenger numbers:Inbound passengers:International</v>
      </c>
    </row>
    <row r="10755" spans="1:14" hidden="1">
      <c r="A10755" t="s">
        <v>3</v>
      </c>
      <c r="B10755">
        <v>2012</v>
      </c>
      <c r="C10755" t="s">
        <v>6</v>
      </c>
      <c r="D10755" t="s">
        <v>9</v>
      </c>
      <c r="E10755" t="s">
        <v>81</v>
      </c>
      <c r="F10755" t="s">
        <v>81</v>
      </c>
      <c r="G10755">
        <v>11</v>
      </c>
      <c r="H10755" t="s">
        <v>20</v>
      </c>
      <c r="I10755">
        <v>2013</v>
      </c>
      <c r="J10755" t="s">
        <v>91</v>
      </c>
      <c r="K10755" t="s">
        <v>458</v>
      </c>
      <c r="L10755">
        <v>0</v>
      </c>
      <c r="M10755" s="10" t="str">
        <f>Data[[#This Row],[schedule]]&amp;" | "&amp;Data[[#This Row],[section]]</f>
        <v>SCHEDULE 19: REPORT ON DEMAND FORECASTS | 19a: Passenger terminal demand</v>
      </c>
      <c r="N10755" s="10" t="str">
        <f t="shared" si="170"/>
        <v>SCHEDULE 19: REPORT ON DEMAND FORECASTS | 19a: Passenger terminal demand | Busy hour passenger numbers:Inbound passengers:Combined *</v>
      </c>
    </row>
    <row r="10756" spans="1:14" hidden="1">
      <c r="A10756" t="s">
        <v>3</v>
      </c>
      <c r="B10756">
        <v>2012</v>
      </c>
      <c r="C10756" t="s">
        <v>6</v>
      </c>
      <c r="D10756" t="s">
        <v>9</v>
      </c>
      <c r="E10756" t="s">
        <v>81</v>
      </c>
      <c r="F10756" t="s">
        <v>81</v>
      </c>
      <c r="G10756">
        <v>11</v>
      </c>
      <c r="H10756" t="s">
        <v>20</v>
      </c>
      <c r="I10756">
        <v>2014</v>
      </c>
      <c r="J10756" t="s">
        <v>91</v>
      </c>
      <c r="K10756" t="s">
        <v>458</v>
      </c>
      <c r="L10756">
        <v>0</v>
      </c>
      <c r="M10756" s="10" t="str">
        <f>Data[[#This Row],[schedule]]&amp;" | "&amp;Data[[#This Row],[section]]</f>
        <v>SCHEDULE 19: REPORT ON DEMAND FORECASTS | 19a: Passenger terminal demand</v>
      </c>
      <c r="N10756" s="10" t="str">
        <f t="shared" si="170"/>
        <v>SCHEDULE 19: REPORT ON DEMAND FORECASTS | 19a: Passenger terminal demand | Busy hour passenger numbers:Inbound passengers:Combined *</v>
      </c>
    </row>
    <row r="10757" spans="1:14" hidden="1">
      <c r="A10757" t="s">
        <v>3</v>
      </c>
      <c r="B10757">
        <v>2012</v>
      </c>
      <c r="C10757" t="s">
        <v>6</v>
      </c>
      <c r="D10757" t="s">
        <v>9</v>
      </c>
      <c r="E10757" t="s">
        <v>81</v>
      </c>
      <c r="F10757" t="s">
        <v>81</v>
      </c>
      <c r="G10757">
        <v>11</v>
      </c>
      <c r="H10757" t="s">
        <v>20</v>
      </c>
      <c r="I10757">
        <v>2015</v>
      </c>
      <c r="J10757" t="s">
        <v>91</v>
      </c>
      <c r="K10757" t="s">
        <v>458</v>
      </c>
      <c r="L10757">
        <v>0</v>
      </c>
      <c r="M10757" s="10" t="str">
        <f>Data[[#This Row],[schedule]]&amp;" | "&amp;Data[[#This Row],[section]]</f>
        <v>SCHEDULE 19: REPORT ON DEMAND FORECASTS | 19a: Passenger terminal demand</v>
      </c>
      <c r="N10757" s="10" t="str">
        <f t="shared" si="170"/>
        <v>SCHEDULE 19: REPORT ON DEMAND FORECASTS | 19a: Passenger terminal demand | Busy hour passenger numbers:Inbound passengers:Combined *</v>
      </c>
    </row>
    <row r="10758" spans="1:14" hidden="1">
      <c r="A10758" t="s">
        <v>3</v>
      </c>
      <c r="B10758">
        <v>2012</v>
      </c>
      <c r="C10758" t="s">
        <v>6</v>
      </c>
      <c r="D10758" t="s">
        <v>9</v>
      </c>
      <c r="E10758" t="s">
        <v>81</v>
      </c>
      <c r="F10758" t="s">
        <v>81</v>
      </c>
      <c r="G10758">
        <v>11</v>
      </c>
      <c r="H10758" t="s">
        <v>20</v>
      </c>
      <c r="I10758">
        <v>2016</v>
      </c>
      <c r="J10758" t="s">
        <v>91</v>
      </c>
      <c r="K10758" t="s">
        <v>458</v>
      </c>
      <c r="L10758">
        <v>0</v>
      </c>
      <c r="M10758" s="10" t="str">
        <f>Data[[#This Row],[schedule]]&amp;" | "&amp;Data[[#This Row],[section]]</f>
        <v>SCHEDULE 19: REPORT ON DEMAND FORECASTS | 19a: Passenger terminal demand</v>
      </c>
      <c r="N10758" s="10" t="str">
        <f t="shared" si="170"/>
        <v>SCHEDULE 19: REPORT ON DEMAND FORECASTS | 19a: Passenger terminal demand | Busy hour passenger numbers:Inbound passengers:Combined *</v>
      </c>
    </row>
    <row r="10759" spans="1:14" hidden="1">
      <c r="A10759" t="s">
        <v>3</v>
      </c>
      <c r="B10759">
        <v>2012</v>
      </c>
      <c r="C10759" t="s">
        <v>6</v>
      </c>
      <c r="D10759" t="s">
        <v>9</v>
      </c>
      <c r="E10759" t="s">
        <v>81</v>
      </c>
      <c r="F10759" t="s">
        <v>81</v>
      </c>
      <c r="G10759">
        <v>11</v>
      </c>
      <c r="H10759" t="s">
        <v>20</v>
      </c>
      <c r="I10759">
        <v>2017</v>
      </c>
      <c r="J10759" t="s">
        <v>91</v>
      </c>
      <c r="K10759" t="s">
        <v>458</v>
      </c>
      <c r="L10759">
        <v>0</v>
      </c>
      <c r="M10759" s="10" t="str">
        <f>Data[[#This Row],[schedule]]&amp;" | "&amp;Data[[#This Row],[section]]</f>
        <v>SCHEDULE 19: REPORT ON DEMAND FORECASTS | 19a: Passenger terminal demand</v>
      </c>
      <c r="N10759" s="10" t="str">
        <f t="shared" si="170"/>
        <v>SCHEDULE 19: REPORT ON DEMAND FORECASTS | 19a: Passenger terminal demand | Busy hour passenger numbers:Inbound passengers:Combined *</v>
      </c>
    </row>
    <row r="10760" spans="1:14" hidden="1">
      <c r="A10760" t="s">
        <v>3</v>
      </c>
      <c r="B10760">
        <v>2012</v>
      </c>
      <c r="C10760" t="s">
        <v>6</v>
      </c>
      <c r="D10760" t="s">
        <v>9</v>
      </c>
      <c r="E10760" t="s">
        <v>81</v>
      </c>
      <c r="F10760" t="s">
        <v>81</v>
      </c>
      <c r="G10760">
        <v>11</v>
      </c>
      <c r="H10760" t="s">
        <v>20</v>
      </c>
      <c r="I10760">
        <v>2018</v>
      </c>
      <c r="J10760" t="s">
        <v>91</v>
      </c>
      <c r="K10760" t="s">
        <v>458</v>
      </c>
      <c r="L10760">
        <v>0</v>
      </c>
      <c r="M10760" s="10" t="str">
        <f>Data[[#This Row],[schedule]]&amp;" | "&amp;Data[[#This Row],[section]]</f>
        <v>SCHEDULE 19: REPORT ON DEMAND FORECASTS | 19a: Passenger terminal demand</v>
      </c>
      <c r="N10760" s="10" t="str">
        <f t="shared" si="170"/>
        <v>SCHEDULE 19: REPORT ON DEMAND FORECASTS | 19a: Passenger terminal demand | Busy hour passenger numbers:Inbound passengers:Combined *</v>
      </c>
    </row>
    <row r="10761" spans="1:14" hidden="1">
      <c r="A10761" t="s">
        <v>3</v>
      </c>
      <c r="B10761">
        <v>2012</v>
      </c>
      <c r="C10761" t="s">
        <v>6</v>
      </c>
      <c r="D10761" t="s">
        <v>9</v>
      </c>
      <c r="E10761" t="s">
        <v>81</v>
      </c>
      <c r="F10761" t="s">
        <v>81</v>
      </c>
      <c r="G10761">
        <v>11</v>
      </c>
      <c r="H10761" t="s">
        <v>20</v>
      </c>
      <c r="I10761">
        <v>2019</v>
      </c>
      <c r="J10761" t="s">
        <v>91</v>
      </c>
      <c r="K10761" t="s">
        <v>458</v>
      </c>
      <c r="L10761">
        <v>0</v>
      </c>
      <c r="M10761" s="10" t="str">
        <f>Data[[#This Row],[schedule]]&amp;" | "&amp;Data[[#This Row],[section]]</f>
        <v>SCHEDULE 19: REPORT ON DEMAND FORECASTS | 19a: Passenger terminal demand</v>
      </c>
      <c r="N10761" s="10" t="str">
        <f t="shared" si="170"/>
        <v>SCHEDULE 19: REPORT ON DEMAND FORECASTS | 19a: Passenger terminal demand | Busy hour passenger numbers:Inbound passengers:Combined *</v>
      </c>
    </row>
    <row r="10762" spans="1:14" hidden="1">
      <c r="A10762" t="s">
        <v>3</v>
      </c>
      <c r="B10762">
        <v>2012</v>
      </c>
      <c r="C10762" t="s">
        <v>6</v>
      </c>
      <c r="D10762" t="s">
        <v>9</v>
      </c>
      <c r="E10762" t="s">
        <v>81</v>
      </c>
      <c r="F10762" t="s">
        <v>81</v>
      </c>
      <c r="G10762">
        <v>11</v>
      </c>
      <c r="H10762" t="s">
        <v>20</v>
      </c>
      <c r="I10762">
        <v>2020</v>
      </c>
      <c r="J10762" t="s">
        <v>91</v>
      </c>
      <c r="K10762" t="s">
        <v>458</v>
      </c>
      <c r="L10762">
        <v>0</v>
      </c>
      <c r="M10762" s="10" t="str">
        <f>Data[[#This Row],[schedule]]&amp;" | "&amp;Data[[#This Row],[section]]</f>
        <v>SCHEDULE 19: REPORT ON DEMAND FORECASTS | 19a: Passenger terminal demand</v>
      </c>
      <c r="N10762" s="10" t="str">
        <f t="shared" si="170"/>
        <v>SCHEDULE 19: REPORT ON DEMAND FORECASTS | 19a: Passenger terminal demand | Busy hour passenger numbers:Inbound passengers:Combined *</v>
      </c>
    </row>
    <row r="10763" spans="1:14" hidden="1">
      <c r="A10763" t="s">
        <v>3</v>
      </c>
      <c r="B10763">
        <v>2012</v>
      </c>
      <c r="C10763" t="s">
        <v>6</v>
      </c>
      <c r="D10763" t="s">
        <v>9</v>
      </c>
      <c r="E10763" t="s">
        <v>81</v>
      </c>
      <c r="F10763" t="s">
        <v>81</v>
      </c>
      <c r="G10763">
        <v>11</v>
      </c>
      <c r="H10763" t="s">
        <v>20</v>
      </c>
      <c r="I10763">
        <v>2021</v>
      </c>
      <c r="J10763" t="s">
        <v>91</v>
      </c>
      <c r="K10763" t="s">
        <v>458</v>
      </c>
      <c r="L10763">
        <v>0</v>
      </c>
      <c r="M10763" s="10" t="str">
        <f>Data[[#This Row],[schedule]]&amp;" | "&amp;Data[[#This Row],[section]]</f>
        <v>SCHEDULE 19: REPORT ON DEMAND FORECASTS | 19a: Passenger terminal demand</v>
      </c>
      <c r="N10763" s="10" t="str">
        <f t="shared" si="170"/>
        <v>SCHEDULE 19: REPORT ON DEMAND FORECASTS | 19a: Passenger terminal demand | Busy hour passenger numbers:Inbound passengers:Combined *</v>
      </c>
    </row>
    <row r="10764" spans="1:14" hidden="1">
      <c r="A10764" t="s">
        <v>3</v>
      </c>
      <c r="B10764">
        <v>2012</v>
      </c>
      <c r="C10764" t="s">
        <v>6</v>
      </c>
      <c r="D10764" t="s">
        <v>9</v>
      </c>
      <c r="E10764" t="s">
        <v>81</v>
      </c>
      <c r="F10764" t="s">
        <v>81</v>
      </c>
      <c r="G10764">
        <v>11</v>
      </c>
      <c r="H10764" t="s">
        <v>20</v>
      </c>
      <c r="I10764">
        <v>2022</v>
      </c>
      <c r="J10764" t="s">
        <v>91</v>
      </c>
      <c r="K10764" t="s">
        <v>458</v>
      </c>
      <c r="L10764">
        <v>0</v>
      </c>
      <c r="M10764" s="10" t="str">
        <f>Data[[#This Row],[schedule]]&amp;" | "&amp;Data[[#This Row],[section]]</f>
        <v>SCHEDULE 19: REPORT ON DEMAND FORECASTS | 19a: Passenger terminal demand</v>
      </c>
      <c r="N10764" s="10" t="str">
        <f t="shared" si="170"/>
        <v>SCHEDULE 19: REPORT ON DEMAND FORECASTS | 19a: Passenger terminal demand | Busy hour passenger numbers:Inbound passengers:Combined *</v>
      </c>
    </row>
    <row r="10765" spans="1:14" hidden="1">
      <c r="A10765" t="s">
        <v>3</v>
      </c>
      <c r="B10765">
        <v>2012</v>
      </c>
      <c r="C10765" t="s">
        <v>6</v>
      </c>
      <c r="D10765" t="s">
        <v>9</v>
      </c>
      <c r="E10765" t="s">
        <v>81</v>
      </c>
      <c r="F10765" t="s">
        <v>81</v>
      </c>
      <c r="G10765">
        <v>13</v>
      </c>
      <c r="H10765" t="s">
        <v>21</v>
      </c>
      <c r="I10765">
        <v>2013</v>
      </c>
      <c r="J10765" t="s">
        <v>91</v>
      </c>
      <c r="K10765" t="s">
        <v>4318</v>
      </c>
      <c r="L10765">
        <v>1.1399999999999999</v>
      </c>
      <c r="M10765" s="10" t="str">
        <f>Data[[#This Row],[schedule]]&amp;" | "&amp;Data[[#This Row],[section]]</f>
        <v>SCHEDULE 19: REPORT ON DEMAND FORECASTS | 19a: Passenger terminal demand</v>
      </c>
      <c r="N10765" s="10" t="str">
        <f t="shared" si="170"/>
        <v>SCHEDULE 19: REPORT ON DEMAND FORECASTS | 19a: Passenger terminal demand | Busy hour passenger numbers:Outbound passengers:Domestic</v>
      </c>
    </row>
    <row r="10766" spans="1:14" hidden="1">
      <c r="A10766" t="s">
        <v>3</v>
      </c>
      <c r="B10766">
        <v>2012</v>
      </c>
      <c r="C10766" t="s">
        <v>6</v>
      </c>
      <c r="D10766" t="s">
        <v>9</v>
      </c>
      <c r="E10766" t="s">
        <v>81</v>
      </c>
      <c r="F10766" t="s">
        <v>81</v>
      </c>
      <c r="G10766">
        <v>13</v>
      </c>
      <c r="H10766" t="s">
        <v>21</v>
      </c>
      <c r="I10766">
        <v>2014</v>
      </c>
      <c r="J10766" t="s">
        <v>91</v>
      </c>
      <c r="K10766" t="s">
        <v>4319</v>
      </c>
      <c r="L10766">
        <v>1.1599999999999999</v>
      </c>
      <c r="M10766" s="10" t="str">
        <f>Data[[#This Row],[schedule]]&amp;" | "&amp;Data[[#This Row],[section]]</f>
        <v>SCHEDULE 19: REPORT ON DEMAND FORECASTS | 19a: Passenger terminal demand</v>
      </c>
      <c r="N10766" s="10" t="str">
        <f t="shared" si="170"/>
        <v>SCHEDULE 19: REPORT ON DEMAND FORECASTS | 19a: Passenger terminal demand | Busy hour passenger numbers:Outbound passengers:Domestic</v>
      </c>
    </row>
    <row r="10767" spans="1:14" hidden="1">
      <c r="A10767" t="s">
        <v>3</v>
      </c>
      <c r="B10767">
        <v>2012</v>
      </c>
      <c r="C10767" t="s">
        <v>6</v>
      </c>
      <c r="D10767" t="s">
        <v>9</v>
      </c>
      <c r="E10767" t="s">
        <v>81</v>
      </c>
      <c r="F10767" t="s">
        <v>81</v>
      </c>
      <c r="G10767">
        <v>13</v>
      </c>
      <c r="H10767" t="s">
        <v>21</v>
      </c>
      <c r="I10767">
        <v>2015</v>
      </c>
      <c r="J10767" t="s">
        <v>91</v>
      </c>
      <c r="K10767" t="s">
        <v>4320</v>
      </c>
      <c r="L10767">
        <v>1.24</v>
      </c>
      <c r="M10767" s="10" t="str">
        <f>Data[[#This Row],[schedule]]&amp;" | "&amp;Data[[#This Row],[section]]</f>
        <v>SCHEDULE 19: REPORT ON DEMAND FORECASTS | 19a: Passenger terminal demand</v>
      </c>
      <c r="N10767" s="10" t="str">
        <f t="shared" si="170"/>
        <v>SCHEDULE 19: REPORT ON DEMAND FORECASTS | 19a: Passenger terminal demand | Busy hour passenger numbers:Outbound passengers:Domestic</v>
      </c>
    </row>
    <row r="10768" spans="1:14" hidden="1">
      <c r="A10768" t="s">
        <v>3</v>
      </c>
      <c r="B10768">
        <v>2012</v>
      </c>
      <c r="C10768" t="s">
        <v>6</v>
      </c>
      <c r="D10768" t="s">
        <v>9</v>
      </c>
      <c r="E10768" t="s">
        <v>81</v>
      </c>
      <c r="F10768" t="s">
        <v>81</v>
      </c>
      <c r="G10768">
        <v>13</v>
      </c>
      <c r="H10768" t="s">
        <v>21</v>
      </c>
      <c r="I10768">
        <v>2016</v>
      </c>
      <c r="J10768" t="s">
        <v>91</v>
      </c>
      <c r="K10768" t="s">
        <v>4321</v>
      </c>
      <c r="L10768">
        <v>1.26</v>
      </c>
      <c r="M10768" s="10" t="str">
        <f>Data[[#This Row],[schedule]]&amp;" | "&amp;Data[[#This Row],[section]]</f>
        <v>SCHEDULE 19: REPORT ON DEMAND FORECASTS | 19a: Passenger terminal demand</v>
      </c>
      <c r="N10768" s="10" t="str">
        <f t="shared" si="170"/>
        <v>SCHEDULE 19: REPORT ON DEMAND FORECASTS | 19a: Passenger terminal demand | Busy hour passenger numbers:Outbound passengers:Domestic</v>
      </c>
    </row>
    <row r="10769" spans="1:14" hidden="1">
      <c r="A10769" t="s">
        <v>3</v>
      </c>
      <c r="B10769">
        <v>2012</v>
      </c>
      <c r="C10769" t="s">
        <v>6</v>
      </c>
      <c r="D10769" t="s">
        <v>9</v>
      </c>
      <c r="E10769" t="s">
        <v>81</v>
      </c>
      <c r="F10769" t="s">
        <v>81</v>
      </c>
      <c r="G10769">
        <v>13</v>
      </c>
      <c r="H10769" t="s">
        <v>21</v>
      </c>
      <c r="I10769">
        <v>2017</v>
      </c>
      <c r="J10769" t="s">
        <v>91</v>
      </c>
      <c r="K10769" t="s">
        <v>4322</v>
      </c>
      <c r="L10769">
        <v>1.28</v>
      </c>
      <c r="M10769" s="10" t="str">
        <f>Data[[#This Row],[schedule]]&amp;" | "&amp;Data[[#This Row],[section]]</f>
        <v>SCHEDULE 19: REPORT ON DEMAND FORECASTS | 19a: Passenger terminal demand</v>
      </c>
      <c r="N10769" s="10" t="str">
        <f t="shared" si="170"/>
        <v>SCHEDULE 19: REPORT ON DEMAND FORECASTS | 19a: Passenger terminal demand | Busy hour passenger numbers:Outbound passengers:Domestic</v>
      </c>
    </row>
    <row r="10770" spans="1:14" hidden="1">
      <c r="A10770" t="s">
        <v>3</v>
      </c>
      <c r="B10770">
        <v>2012</v>
      </c>
      <c r="C10770" t="s">
        <v>6</v>
      </c>
      <c r="D10770" t="s">
        <v>9</v>
      </c>
      <c r="E10770" t="s">
        <v>81</v>
      </c>
      <c r="F10770" t="s">
        <v>81</v>
      </c>
      <c r="G10770">
        <v>13</v>
      </c>
      <c r="H10770" t="s">
        <v>21</v>
      </c>
      <c r="I10770">
        <v>2018</v>
      </c>
      <c r="J10770" t="s">
        <v>91</v>
      </c>
      <c r="K10770" t="s">
        <v>4302</v>
      </c>
      <c r="L10770">
        <v>1.32</v>
      </c>
      <c r="M10770" s="10" t="str">
        <f>Data[[#This Row],[schedule]]&amp;" | "&amp;Data[[#This Row],[section]]</f>
        <v>SCHEDULE 19: REPORT ON DEMAND FORECASTS | 19a: Passenger terminal demand</v>
      </c>
      <c r="N10770" s="10" t="str">
        <f t="shared" si="170"/>
        <v>SCHEDULE 19: REPORT ON DEMAND FORECASTS | 19a: Passenger terminal demand | Busy hour passenger numbers:Outbound passengers:Domestic</v>
      </c>
    </row>
    <row r="10771" spans="1:14" hidden="1">
      <c r="A10771" t="s">
        <v>3</v>
      </c>
      <c r="B10771">
        <v>2012</v>
      </c>
      <c r="C10771" t="s">
        <v>6</v>
      </c>
      <c r="D10771" t="s">
        <v>9</v>
      </c>
      <c r="E10771" t="s">
        <v>81</v>
      </c>
      <c r="F10771" t="s">
        <v>81</v>
      </c>
      <c r="G10771">
        <v>13</v>
      </c>
      <c r="H10771" t="s">
        <v>21</v>
      </c>
      <c r="I10771">
        <v>2019</v>
      </c>
      <c r="J10771" t="s">
        <v>91</v>
      </c>
      <c r="K10771" t="s">
        <v>4303</v>
      </c>
      <c r="L10771">
        <v>1.34</v>
      </c>
      <c r="M10771" s="10" t="str">
        <f>Data[[#This Row],[schedule]]&amp;" | "&amp;Data[[#This Row],[section]]</f>
        <v>SCHEDULE 19: REPORT ON DEMAND FORECASTS | 19a: Passenger terminal demand</v>
      </c>
      <c r="N10771" s="10" t="str">
        <f t="shared" si="170"/>
        <v>SCHEDULE 19: REPORT ON DEMAND FORECASTS | 19a: Passenger terminal demand | Busy hour passenger numbers:Outbound passengers:Domestic</v>
      </c>
    </row>
    <row r="10772" spans="1:14" hidden="1">
      <c r="A10772" t="s">
        <v>3</v>
      </c>
      <c r="B10772">
        <v>2012</v>
      </c>
      <c r="C10772" t="s">
        <v>6</v>
      </c>
      <c r="D10772" t="s">
        <v>9</v>
      </c>
      <c r="E10772" t="s">
        <v>81</v>
      </c>
      <c r="F10772" t="s">
        <v>81</v>
      </c>
      <c r="G10772">
        <v>13</v>
      </c>
      <c r="H10772" t="s">
        <v>21</v>
      </c>
      <c r="I10772">
        <v>2020</v>
      </c>
      <c r="J10772" t="s">
        <v>91</v>
      </c>
      <c r="K10772" t="s">
        <v>4304</v>
      </c>
      <c r="L10772">
        <v>1.38</v>
      </c>
      <c r="M10772" s="10" t="str">
        <f>Data[[#This Row],[schedule]]&amp;" | "&amp;Data[[#This Row],[section]]</f>
        <v>SCHEDULE 19: REPORT ON DEMAND FORECASTS | 19a: Passenger terminal demand</v>
      </c>
      <c r="N10772" s="10" t="str">
        <f t="shared" si="170"/>
        <v>SCHEDULE 19: REPORT ON DEMAND FORECASTS | 19a: Passenger terminal demand | Busy hour passenger numbers:Outbound passengers:Domestic</v>
      </c>
    </row>
    <row r="10773" spans="1:14" hidden="1">
      <c r="A10773" t="s">
        <v>3</v>
      </c>
      <c r="B10773">
        <v>2012</v>
      </c>
      <c r="C10773" t="s">
        <v>6</v>
      </c>
      <c r="D10773" t="s">
        <v>9</v>
      </c>
      <c r="E10773" t="s">
        <v>81</v>
      </c>
      <c r="F10773" t="s">
        <v>81</v>
      </c>
      <c r="G10773">
        <v>13</v>
      </c>
      <c r="H10773" t="s">
        <v>21</v>
      </c>
      <c r="I10773">
        <v>2021</v>
      </c>
      <c r="J10773" t="s">
        <v>91</v>
      </c>
      <c r="K10773" t="s">
        <v>4323</v>
      </c>
      <c r="L10773">
        <v>1.42</v>
      </c>
      <c r="M10773" s="10" t="str">
        <f>Data[[#This Row],[schedule]]&amp;" | "&amp;Data[[#This Row],[section]]</f>
        <v>SCHEDULE 19: REPORT ON DEMAND FORECASTS | 19a: Passenger terminal demand</v>
      </c>
      <c r="N10773" s="10" t="str">
        <f t="shared" ref="N10773:N10836" si="171">SUBSTITUTE(SUBSTITUTE(SUBSTITUTE(C10773&amp;" | "&amp;D10773&amp;" | "&amp;E10773&amp;" | "&amp;F10773&amp;" | "&amp;H10773," |  |  | "," | ")," |  |  | "," | ")," |  | "," | ")</f>
        <v>SCHEDULE 19: REPORT ON DEMAND FORECASTS | 19a: Passenger terminal demand | Busy hour passenger numbers:Outbound passengers:Domestic</v>
      </c>
    </row>
    <row r="10774" spans="1:14" hidden="1">
      <c r="A10774" t="s">
        <v>3</v>
      </c>
      <c r="B10774">
        <v>2012</v>
      </c>
      <c r="C10774" t="s">
        <v>6</v>
      </c>
      <c r="D10774" t="s">
        <v>9</v>
      </c>
      <c r="E10774" t="s">
        <v>81</v>
      </c>
      <c r="F10774" t="s">
        <v>81</v>
      </c>
      <c r="G10774">
        <v>13</v>
      </c>
      <c r="H10774" t="s">
        <v>21</v>
      </c>
      <c r="I10774">
        <v>2022</v>
      </c>
      <c r="J10774" t="s">
        <v>91</v>
      </c>
      <c r="K10774" t="s">
        <v>4306</v>
      </c>
      <c r="L10774">
        <v>1.44</v>
      </c>
      <c r="M10774" s="10" t="str">
        <f>Data[[#This Row],[schedule]]&amp;" | "&amp;Data[[#This Row],[section]]</f>
        <v>SCHEDULE 19: REPORT ON DEMAND FORECASTS | 19a: Passenger terminal demand</v>
      </c>
      <c r="N10774" s="10" t="str">
        <f t="shared" si="171"/>
        <v>SCHEDULE 19: REPORT ON DEMAND FORECASTS | 19a: Passenger terminal demand | Busy hour passenger numbers:Outbound passengers:Domestic</v>
      </c>
    </row>
    <row r="10775" spans="1:14" hidden="1">
      <c r="A10775" t="s">
        <v>3</v>
      </c>
      <c r="B10775">
        <v>2012</v>
      </c>
      <c r="C10775" t="s">
        <v>6</v>
      </c>
      <c r="D10775" t="s">
        <v>9</v>
      </c>
      <c r="E10775" t="s">
        <v>81</v>
      </c>
      <c r="F10775" t="s">
        <v>81</v>
      </c>
      <c r="G10775">
        <v>14</v>
      </c>
      <c r="H10775" t="s">
        <v>22</v>
      </c>
      <c r="I10775">
        <v>2013</v>
      </c>
      <c r="J10775" t="s">
        <v>91</v>
      </c>
      <c r="K10775" t="s">
        <v>4324</v>
      </c>
      <c r="L10775">
        <v>1.84</v>
      </c>
      <c r="M10775" s="10" t="str">
        <f>Data[[#This Row],[schedule]]&amp;" | "&amp;Data[[#This Row],[section]]</f>
        <v>SCHEDULE 19: REPORT ON DEMAND FORECASTS | 19a: Passenger terminal demand</v>
      </c>
      <c r="N10775" s="10" t="str">
        <f t="shared" si="171"/>
        <v>SCHEDULE 19: REPORT ON DEMAND FORECASTS | 19a: Passenger terminal demand | Busy hour passenger numbers:Outbound passengers:International</v>
      </c>
    </row>
    <row r="10776" spans="1:14" hidden="1">
      <c r="A10776" t="s">
        <v>3</v>
      </c>
      <c r="B10776">
        <v>2012</v>
      </c>
      <c r="C10776" t="s">
        <v>6</v>
      </c>
      <c r="D10776" t="s">
        <v>9</v>
      </c>
      <c r="E10776" t="s">
        <v>81</v>
      </c>
      <c r="F10776" t="s">
        <v>81</v>
      </c>
      <c r="G10776">
        <v>14</v>
      </c>
      <c r="H10776" t="s">
        <v>22</v>
      </c>
      <c r="I10776">
        <v>2014</v>
      </c>
      <c r="J10776" t="s">
        <v>91</v>
      </c>
      <c r="K10776" t="s">
        <v>4325</v>
      </c>
      <c r="L10776">
        <v>1.9</v>
      </c>
      <c r="M10776" s="10" t="str">
        <f>Data[[#This Row],[schedule]]&amp;" | "&amp;Data[[#This Row],[section]]</f>
        <v>SCHEDULE 19: REPORT ON DEMAND FORECASTS | 19a: Passenger terminal demand</v>
      </c>
      <c r="N10776" s="10" t="str">
        <f t="shared" si="171"/>
        <v>SCHEDULE 19: REPORT ON DEMAND FORECASTS | 19a: Passenger terminal demand | Busy hour passenger numbers:Outbound passengers:International</v>
      </c>
    </row>
    <row r="10777" spans="1:14" hidden="1">
      <c r="A10777" t="s">
        <v>3</v>
      </c>
      <c r="B10777">
        <v>2012</v>
      </c>
      <c r="C10777" t="s">
        <v>6</v>
      </c>
      <c r="D10777" t="s">
        <v>9</v>
      </c>
      <c r="E10777" t="s">
        <v>81</v>
      </c>
      <c r="F10777" t="s">
        <v>81</v>
      </c>
      <c r="G10777">
        <v>14</v>
      </c>
      <c r="H10777" t="s">
        <v>22</v>
      </c>
      <c r="I10777">
        <v>2015</v>
      </c>
      <c r="J10777" t="s">
        <v>91</v>
      </c>
      <c r="K10777" t="s">
        <v>4326</v>
      </c>
      <c r="L10777">
        <v>1.96</v>
      </c>
      <c r="M10777" s="10" t="str">
        <f>Data[[#This Row],[schedule]]&amp;" | "&amp;Data[[#This Row],[section]]</f>
        <v>SCHEDULE 19: REPORT ON DEMAND FORECASTS | 19a: Passenger terminal demand</v>
      </c>
      <c r="N10777" s="10" t="str">
        <f t="shared" si="171"/>
        <v>SCHEDULE 19: REPORT ON DEMAND FORECASTS | 19a: Passenger terminal demand | Busy hour passenger numbers:Outbound passengers:International</v>
      </c>
    </row>
    <row r="10778" spans="1:14" hidden="1">
      <c r="A10778" t="s">
        <v>3</v>
      </c>
      <c r="B10778">
        <v>2012</v>
      </c>
      <c r="C10778" t="s">
        <v>6</v>
      </c>
      <c r="D10778" t="s">
        <v>9</v>
      </c>
      <c r="E10778" t="s">
        <v>81</v>
      </c>
      <c r="F10778" t="s">
        <v>81</v>
      </c>
      <c r="G10778">
        <v>14</v>
      </c>
      <c r="H10778" t="s">
        <v>22</v>
      </c>
      <c r="I10778">
        <v>2016</v>
      </c>
      <c r="J10778" t="s">
        <v>91</v>
      </c>
      <c r="K10778" t="s">
        <v>4327</v>
      </c>
      <c r="L10778">
        <v>2.02</v>
      </c>
      <c r="M10778" s="10" t="str">
        <f>Data[[#This Row],[schedule]]&amp;" | "&amp;Data[[#This Row],[section]]</f>
        <v>SCHEDULE 19: REPORT ON DEMAND FORECASTS | 19a: Passenger terminal demand</v>
      </c>
      <c r="N10778" s="10" t="str">
        <f t="shared" si="171"/>
        <v>SCHEDULE 19: REPORT ON DEMAND FORECASTS | 19a: Passenger terminal demand | Busy hour passenger numbers:Outbound passengers:International</v>
      </c>
    </row>
    <row r="10779" spans="1:14" hidden="1">
      <c r="A10779" t="s">
        <v>3</v>
      </c>
      <c r="B10779">
        <v>2012</v>
      </c>
      <c r="C10779" t="s">
        <v>6</v>
      </c>
      <c r="D10779" t="s">
        <v>9</v>
      </c>
      <c r="E10779" t="s">
        <v>81</v>
      </c>
      <c r="F10779" t="s">
        <v>81</v>
      </c>
      <c r="G10779">
        <v>14</v>
      </c>
      <c r="H10779" t="s">
        <v>22</v>
      </c>
      <c r="I10779">
        <v>2017</v>
      </c>
      <c r="J10779" t="s">
        <v>91</v>
      </c>
      <c r="K10779" t="s">
        <v>4328</v>
      </c>
      <c r="L10779">
        <v>2.08</v>
      </c>
      <c r="M10779" s="10" t="str">
        <f>Data[[#This Row],[schedule]]&amp;" | "&amp;Data[[#This Row],[section]]</f>
        <v>SCHEDULE 19: REPORT ON DEMAND FORECASTS | 19a: Passenger terminal demand</v>
      </c>
      <c r="N10779" s="10" t="str">
        <f t="shared" si="171"/>
        <v>SCHEDULE 19: REPORT ON DEMAND FORECASTS | 19a: Passenger terminal demand | Busy hour passenger numbers:Outbound passengers:International</v>
      </c>
    </row>
    <row r="10780" spans="1:14" hidden="1">
      <c r="A10780" t="s">
        <v>3</v>
      </c>
      <c r="B10780">
        <v>2012</v>
      </c>
      <c r="C10780" t="s">
        <v>6</v>
      </c>
      <c r="D10780" t="s">
        <v>9</v>
      </c>
      <c r="E10780" t="s">
        <v>81</v>
      </c>
      <c r="F10780" t="s">
        <v>81</v>
      </c>
      <c r="G10780">
        <v>14</v>
      </c>
      <c r="H10780" t="s">
        <v>22</v>
      </c>
      <c r="I10780">
        <v>2018</v>
      </c>
      <c r="J10780" t="s">
        <v>91</v>
      </c>
      <c r="K10780" t="s">
        <v>4329</v>
      </c>
      <c r="L10780">
        <v>2.14</v>
      </c>
      <c r="M10780" s="10" t="str">
        <f>Data[[#This Row],[schedule]]&amp;" | "&amp;Data[[#This Row],[section]]</f>
        <v>SCHEDULE 19: REPORT ON DEMAND FORECASTS | 19a: Passenger terminal demand</v>
      </c>
      <c r="N10780" s="10" t="str">
        <f t="shared" si="171"/>
        <v>SCHEDULE 19: REPORT ON DEMAND FORECASTS | 19a: Passenger terminal demand | Busy hour passenger numbers:Outbound passengers:International</v>
      </c>
    </row>
    <row r="10781" spans="1:14" hidden="1">
      <c r="A10781" t="s">
        <v>3</v>
      </c>
      <c r="B10781">
        <v>2012</v>
      </c>
      <c r="C10781" t="s">
        <v>6</v>
      </c>
      <c r="D10781" t="s">
        <v>9</v>
      </c>
      <c r="E10781" t="s">
        <v>81</v>
      </c>
      <c r="F10781" t="s">
        <v>81</v>
      </c>
      <c r="G10781">
        <v>14</v>
      </c>
      <c r="H10781" t="s">
        <v>22</v>
      </c>
      <c r="I10781">
        <v>2019</v>
      </c>
      <c r="J10781" t="s">
        <v>91</v>
      </c>
      <c r="K10781" t="s">
        <v>4330</v>
      </c>
      <c r="L10781">
        <v>2.2000000000000002</v>
      </c>
      <c r="M10781" s="10" t="str">
        <f>Data[[#This Row],[schedule]]&amp;" | "&amp;Data[[#This Row],[section]]</f>
        <v>SCHEDULE 19: REPORT ON DEMAND FORECASTS | 19a: Passenger terminal demand</v>
      </c>
      <c r="N10781" s="10" t="str">
        <f t="shared" si="171"/>
        <v>SCHEDULE 19: REPORT ON DEMAND FORECASTS | 19a: Passenger terminal demand | Busy hour passenger numbers:Outbound passengers:International</v>
      </c>
    </row>
    <row r="10782" spans="1:14" hidden="1">
      <c r="A10782" t="s">
        <v>3</v>
      </c>
      <c r="B10782">
        <v>2012</v>
      </c>
      <c r="C10782" t="s">
        <v>6</v>
      </c>
      <c r="D10782" t="s">
        <v>9</v>
      </c>
      <c r="E10782" t="s">
        <v>81</v>
      </c>
      <c r="F10782" t="s">
        <v>81</v>
      </c>
      <c r="G10782">
        <v>14</v>
      </c>
      <c r="H10782" t="s">
        <v>22</v>
      </c>
      <c r="I10782">
        <v>2020</v>
      </c>
      <c r="J10782" t="s">
        <v>91</v>
      </c>
      <c r="K10782" t="s">
        <v>4317</v>
      </c>
      <c r="L10782">
        <v>2.2599999999999998</v>
      </c>
      <c r="M10782" s="10" t="str">
        <f>Data[[#This Row],[schedule]]&amp;" | "&amp;Data[[#This Row],[section]]</f>
        <v>SCHEDULE 19: REPORT ON DEMAND FORECASTS | 19a: Passenger terminal demand</v>
      </c>
      <c r="N10782" s="10" t="str">
        <f t="shared" si="171"/>
        <v>SCHEDULE 19: REPORT ON DEMAND FORECASTS | 19a: Passenger terminal demand | Busy hour passenger numbers:Outbound passengers:International</v>
      </c>
    </row>
    <row r="10783" spans="1:14" hidden="1">
      <c r="A10783" t="s">
        <v>3</v>
      </c>
      <c r="B10783">
        <v>2012</v>
      </c>
      <c r="C10783" t="s">
        <v>6</v>
      </c>
      <c r="D10783" t="s">
        <v>9</v>
      </c>
      <c r="E10783" t="s">
        <v>81</v>
      </c>
      <c r="F10783" t="s">
        <v>81</v>
      </c>
      <c r="G10783">
        <v>14</v>
      </c>
      <c r="H10783" t="s">
        <v>22</v>
      </c>
      <c r="I10783">
        <v>2021</v>
      </c>
      <c r="J10783" t="s">
        <v>91</v>
      </c>
      <c r="K10783" t="s">
        <v>4331</v>
      </c>
      <c r="L10783">
        <v>2.3199999999999998</v>
      </c>
      <c r="M10783" s="10" t="str">
        <f>Data[[#This Row],[schedule]]&amp;" | "&amp;Data[[#This Row],[section]]</f>
        <v>SCHEDULE 19: REPORT ON DEMAND FORECASTS | 19a: Passenger terminal demand</v>
      </c>
      <c r="N10783" s="10" t="str">
        <f t="shared" si="171"/>
        <v>SCHEDULE 19: REPORT ON DEMAND FORECASTS | 19a: Passenger terminal demand | Busy hour passenger numbers:Outbound passengers:International</v>
      </c>
    </row>
    <row r="10784" spans="1:14" hidden="1">
      <c r="A10784" t="s">
        <v>3</v>
      </c>
      <c r="B10784">
        <v>2012</v>
      </c>
      <c r="C10784" t="s">
        <v>6</v>
      </c>
      <c r="D10784" t="s">
        <v>9</v>
      </c>
      <c r="E10784" t="s">
        <v>81</v>
      </c>
      <c r="F10784" t="s">
        <v>81</v>
      </c>
      <c r="G10784">
        <v>14</v>
      </c>
      <c r="H10784" t="s">
        <v>22</v>
      </c>
      <c r="I10784">
        <v>2022</v>
      </c>
      <c r="J10784" t="s">
        <v>91</v>
      </c>
      <c r="K10784" t="s">
        <v>4332</v>
      </c>
      <c r="L10784">
        <v>2.38</v>
      </c>
      <c r="M10784" s="10" t="str">
        <f>Data[[#This Row],[schedule]]&amp;" | "&amp;Data[[#This Row],[section]]</f>
        <v>SCHEDULE 19: REPORT ON DEMAND FORECASTS | 19a: Passenger terminal demand</v>
      </c>
      <c r="N10784" s="10" t="str">
        <f t="shared" si="171"/>
        <v>SCHEDULE 19: REPORT ON DEMAND FORECASTS | 19a: Passenger terminal demand | Busy hour passenger numbers:Outbound passengers:International</v>
      </c>
    </row>
    <row r="10785" spans="1:14" hidden="1">
      <c r="A10785" t="s">
        <v>3</v>
      </c>
      <c r="B10785">
        <v>2012</v>
      </c>
      <c r="C10785" t="s">
        <v>6</v>
      </c>
      <c r="D10785" t="s">
        <v>9</v>
      </c>
      <c r="E10785" t="s">
        <v>81</v>
      </c>
      <c r="F10785" t="s">
        <v>81</v>
      </c>
      <c r="G10785">
        <v>15</v>
      </c>
      <c r="H10785" t="s">
        <v>23</v>
      </c>
      <c r="I10785">
        <v>2013</v>
      </c>
      <c r="J10785" t="s">
        <v>91</v>
      </c>
      <c r="K10785" t="s">
        <v>458</v>
      </c>
      <c r="L10785">
        <v>0</v>
      </c>
      <c r="M10785" s="10" t="str">
        <f>Data[[#This Row],[schedule]]&amp;" | "&amp;Data[[#This Row],[section]]</f>
        <v>SCHEDULE 19: REPORT ON DEMAND FORECASTS | 19a: Passenger terminal demand</v>
      </c>
      <c r="N10785" s="10" t="str">
        <f t="shared" si="171"/>
        <v>SCHEDULE 19: REPORT ON DEMAND FORECASTS | 19a: Passenger terminal demand | Busy hour passenger numbers:Outbound passengers:Combined *</v>
      </c>
    </row>
    <row r="10786" spans="1:14" hidden="1">
      <c r="A10786" t="s">
        <v>3</v>
      </c>
      <c r="B10786">
        <v>2012</v>
      </c>
      <c r="C10786" t="s">
        <v>6</v>
      </c>
      <c r="D10786" t="s">
        <v>9</v>
      </c>
      <c r="E10786" t="s">
        <v>81</v>
      </c>
      <c r="F10786" t="s">
        <v>81</v>
      </c>
      <c r="G10786">
        <v>15</v>
      </c>
      <c r="H10786" t="s">
        <v>23</v>
      </c>
      <c r="I10786">
        <v>2014</v>
      </c>
      <c r="J10786" t="s">
        <v>91</v>
      </c>
      <c r="K10786" t="s">
        <v>458</v>
      </c>
      <c r="L10786">
        <v>0</v>
      </c>
      <c r="M10786" s="10" t="str">
        <f>Data[[#This Row],[schedule]]&amp;" | "&amp;Data[[#This Row],[section]]</f>
        <v>SCHEDULE 19: REPORT ON DEMAND FORECASTS | 19a: Passenger terminal demand</v>
      </c>
      <c r="N10786" s="10" t="str">
        <f t="shared" si="171"/>
        <v>SCHEDULE 19: REPORT ON DEMAND FORECASTS | 19a: Passenger terminal demand | Busy hour passenger numbers:Outbound passengers:Combined *</v>
      </c>
    </row>
    <row r="10787" spans="1:14" hidden="1">
      <c r="A10787" t="s">
        <v>3</v>
      </c>
      <c r="B10787">
        <v>2012</v>
      </c>
      <c r="C10787" t="s">
        <v>6</v>
      </c>
      <c r="D10787" t="s">
        <v>9</v>
      </c>
      <c r="E10787" t="s">
        <v>81</v>
      </c>
      <c r="F10787" t="s">
        <v>81</v>
      </c>
      <c r="G10787">
        <v>15</v>
      </c>
      <c r="H10787" t="s">
        <v>23</v>
      </c>
      <c r="I10787">
        <v>2015</v>
      </c>
      <c r="J10787" t="s">
        <v>91</v>
      </c>
      <c r="K10787" t="s">
        <v>458</v>
      </c>
      <c r="L10787">
        <v>0</v>
      </c>
      <c r="M10787" s="10" t="str">
        <f>Data[[#This Row],[schedule]]&amp;" | "&amp;Data[[#This Row],[section]]</f>
        <v>SCHEDULE 19: REPORT ON DEMAND FORECASTS | 19a: Passenger terminal demand</v>
      </c>
      <c r="N10787" s="10" t="str">
        <f t="shared" si="171"/>
        <v>SCHEDULE 19: REPORT ON DEMAND FORECASTS | 19a: Passenger terminal demand | Busy hour passenger numbers:Outbound passengers:Combined *</v>
      </c>
    </row>
    <row r="10788" spans="1:14" hidden="1">
      <c r="A10788" t="s">
        <v>3</v>
      </c>
      <c r="B10788">
        <v>2012</v>
      </c>
      <c r="C10788" t="s">
        <v>6</v>
      </c>
      <c r="D10788" t="s">
        <v>9</v>
      </c>
      <c r="E10788" t="s">
        <v>81</v>
      </c>
      <c r="F10788" t="s">
        <v>81</v>
      </c>
      <c r="G10788">
        <v>15</v>
      </c>
      <c r="H10788" t="s">
        <v>23</v>
      </c>
      <c r="I10788">
        <v>2016</v>
      </c>
      <c r="J10788" t="s">
        <v>91</v>
      </c>
      <c r="K10788" t="s">
        <v>458</v>
      </c>
      <c r="L10788">
        <v>0</v>
      </c>
      <c r="M10788" s="10" t="str">
        <f>Data[[#This Row],[schedule]]&amp;" | "&amp;Data[[#This Row],[section]]</f>
        <v>SCHEDULE 19: REPORT ON DEMAND FORECASTS | 19a: Passenger terminal demand</v>
      </c>
      <c r="N10788" s="10" t="str">
        <f t="shared" si="171"/>
        <v>SCHEDULE 19: REPORT ON DEMAND FORECASTS | 19a: Passenger terminal demand | Busy hour passenger numbers:Outbound passengers:Combined *</v>
      </c>
    </row>
    <row r="10789" spans="1:14" hidden="1">
      <c r="A10789" t="s">
        <v>3</v>
      </c>
      <c r="B10789">
        <v>2012</v>
      </c>
      <c r="C10789" t="s">
        <v>6</v>
      </c>
      <c r="D10789" t="s">
        <v>9</v>
      </c>
      <c r="E10789" t="s">
        <v>81</v>
      </c>
      <c r="F10789" t="s">
        <v>81</v>
      </c>
      <c r="G10789">
        <v>15</v>
      </c>
      <c r="H10789" t="s">
        <v>23</v>
      </c>
      <c r="I10789">
        <v>2017</v>
      </c>
      <c r="J10789" t="s">
        <v>91</v>
      </c>
      <c r="K10789" t="s">
        <v>458</v>
      </c>
      <c r="L10789">
        <v>0</v>
      </c>
      <c r="M10789" s="10" t="str">
        <f>Data[[#This Row],[schedule]]&amp;" | "&amp;Data[[#This Row],[section]]</f>
        <v>SCHEDULE 19: REPORT ON DEMAND FORECASTS | 19a: Passenger terminal demand</v>
      </c>
      <c r="N10789" s="10" t="str">
        <f t="shared" si="171"/>
        <v>SCHEDULE 19: REPORT ON DEMAND FORECASTS | 19a: Passenger terminal demand | Busy hour passenger numbers:Outbound passengers:Combined *</v>
      </c>
    </row>
    <row r="10790" spans="1:14" hidden="1">
      <c r="A10790" t="s">
        <v>3</v>
      </c>
      <c r="B10790">
        <v>2012</v>
      </c>
      <c r="C10790" t="s">
        <v>6</v>
      </c>
      <c r="D10790" t="s">
        <v>9</v>
      </c>
      <c r="E10790" t="s">
        <v>81</v>
      </c>
      <c r="F10790" t="s">
        <v>81</v>
      </c>
      <c r="G10790">
        <v>15</v>
      </c>
      <c r="H10790" t="s">
        <v>23</v>
      </c>
      <c r="I10790">
        <v>2018</v>
      </c>
      <c r="J10790" t="s">
        <v>91</v>
      </c>
      <c r="K10790" t="s">
        <v>458</v>
      </c>
      <c r="L10790">
        <v>0</v>
      </c>
      <c r="M10790" s="10" t="str">
        <f>Data[[#This Row],[schedule]]&amp;" | "&amp;Data[[#This Row],[section]]</f>
        <v>SCHEDULE 19: REPORT ON DEMAND FORECASTS | 19a: Passenger terminal demand</v>
      </c>
      <c r="N10790" s="10" t="str">
        <f t="shared" si="171"/>
        <v>SCHEDULE 19: REPORT ON DEMAND FORECASTS | 19a: Passenger terminal demand | Busy hour passenger numbers:Outbound passengers:Combined *</v>
      </c>
    </row>
    <row r="10791" spans="1:14" hidden="1">
      <c r="A10791" t="s">
        <v>3</v>
      </c>
      <c r="B10791">
        <v>2012</v>
      </c>
      <c r="C10791" t="s">
        <v>6</v>
      </c>
      <c r="D10791" t="s">
        <v>9</v>
      </c>
      <c r="E10791" t="s">
        <v>81</v>
      </c>
      <c r="F10791" t="s">
        <v>81</v>
      </c>
      <c r="G10791">
        <v>15</v>
      </c>
      <c r="H10791" t="s">
        <v>23</v>
      </c>
      <c r="I10791">
        <v>2019</v>
      </c>
      <c r="J10791" t="s">
        <v>91</v>
      </c>
      <c r="K10791" t="s">
        <v>458</v>
      </c>
      <c r="L10791">
        <v>0</v>
      </c>
      <c r="M10791" s="10" t="str">
        <f>Data[[#This Row],[schedule]]&amp;" | "&amp;Data[[#This Row],[section]]</f>
        <v>SCHEDULE 19: REPORT ON DEMAND FORECASTS | 19a: Passenger terminal demand</v>
      </c>
      <c r="N10791" s="10" t="str">
        <f t="shared" si="171"/>
        <v>SCHEDULE 19: REPORT ON DEMAND FORECASTS | 19a: Passenger terminal demand | Busy hour passenger numbers:Outbound passengers:Combined *</v>
      </c>
    </row>
    <row r="10792" spans="1:14" hidden="1">
      <c r="A10792" t="s">
        <v>3</v>
      </c>
      <c r="B10792">
        <v>2012</v>
      </c>
      <c r="C10792" t="s">
        <v>6</v>
      </c>
      <c r="D10792" t="s">
        <v>9</v>
      </c>
      <c r="E10792" t="s">
        <v>81</v>
      </c>
      <c r="F10792" t="s">
        <v>81</v>
      </c>
      <c r="G10792">
        <v>15</v>
      </c>
      <c r="H10792" t="s">
        <v>23</v>
      </c>
      <c r="I10792">
        <v>2020</v>
      </c>
      <c r="J10792" t="s">
        <v>91</v>
      </c>
      <c r="K10792" t="s">
        <v>458</v>
      </c>
      <c r="L10792">
        <v>0</v>
      </c>
      <c r="M10792" s="10" t="str">
        <f>Data[[#This Row],[schedule]]&amp;" | "&amp;Data[[#This Row],[section]]</f>
        <v>SCHEDULE 19: REPORT ON DEMAND FORECASTS | 19a: Passenger terminal demand</v>
      </c>
      <c r="N10792" s="10" t="str">
        <f t="shared" si="171"/>
        <v>SCHEDULE 19: REPORT ON DEMAND FORECASTS | 19a: Passenger terminal demand | Busy hour passenger numbers:Outbound passengers:Combined *</v>
      </c>
    </row>
    <row r="10793" spans="1:14" hidden="1">
      <c r="A10793" t="s">
        <v>3</v>
      </c>
      <c r="B10793">
        <v>2012</v>
      </c>
      <c r="C10793" t="s">
        <v>6</v>
      </c>
      <c r="D10793" t="s">
        <v>9</v>
      </c>
      <c r="E10793" t="s">
        <v>81</v>
      </c>
      <c r="F10793" t="s">
        <v>81</v>
      </c>
      <c r="G10793">
        <v>15</v>
      </c>
      <c r="H10793" t="s">
        <v>23</v>
      </c>
      <c r="I10793">
        <v>2021</v>
      </c>
      <c r="J10793" t="s">
        <v>91</v>
      </c>
      <c r="K10793" t="s">
        <v>458</v>
      </c>
      <c r="L10793">
        <v>0</v>
      </c>
      <c r="M10793" s="10" t="str">
        <f>Data[[#This Row],[schedule]]&amp;" | "&amp;Data[[#This Row],[section]]</f>
        <v>SCHEDULE 19: REPORT ON DEMAND FORECASTS | 19a: Passenger terminal demand</v>
      </c>
      <c r="N10793" s="10" t="str">
        <f t="shared" si="171"/>
        <v>SCHEDULE 19: REPORT ON DEMAND FORECASTS | 19a: Passenger terminal demand | Busy hour passenger numbers:Outbound passengers:Combined *</v>
      </c>
    </row>
    <row r="10794" spans="1:14" hidden="1">
      <c r="A10794" t="s">
        <v>3</v>
      </c>
      <c r="B10794">
        <v>2012</v>
      </c>
      <c r="C10794" t="s">
        <v>6</v>
      </c>
      <c r="D10794" t="s">
        <v>9</v>
      </c>
      <c r="E10794" t="s">
        <v>81</v>
      </c>
      <c r="F10794" t="s">
        <v>81</v>
      </c>
      <c r="G10794">
        <v>15</v>
      </c>
      <c r="H10794" t="s">
        <v>23</v>
      </c>
      <c r="I10794">
        <v>2022</v>
      </c>
      <c r="J10794" t="s">
        <v>91</v>
      </c>
      <c r="K10794" t="s">
        <v>458</v>
      </c>
      <c r="L10794">
        <v>0</v>
      </c>
      <c r="M10794" s="10" t="str">
        <f>Data[[#This Row],[schedule]]&amp;" | "&amp;Data[[#This Row],[section]]</f>
        <v>SCHEDULE 19: REPORT ON DEMAND FORECASTS | 19a: Passenger terminal demand</v>
      </c>
      <c r="N10794" s="10" t="str">
        <f t="shared" si="171"/>
        <v>SCHEDULE 19: REPORT ON DEMAND FORECASTS | 19a: Passenger terminal demand | Busy hour passenger numbers:Outbound passengers:Combined *</v>
      </c>
    </row>
    <row r="10795" spans="1:14" hidden="1">
      <c r="A10795" t="s">
        <v>3</v>
      </c>
      <c r="B10795">
        <v>2012</v>
      </c>
      <c r="C10795" t="s">
        <v>6</v>
      </c>
      <c r="D10795" t="s">
        <v>9</v>
      </c>
      <c r="E10795" t="s">
        <v>81</v>
      </c>
      <c r="F10795" t="s">
        <v>81</v>
      </c>
      <c r="G10795">
        <v>17</v>
      </c>
      <c r="H10795" t="s">
        <v>24</v>
      </c>
      <c r="I10795">
        <v>2013</v>
      </c>
      <c r="J10795" t="s">
        <v>91</v>
      </c>
      <c r="K10795" t="s">
        <v>4333</v>
      </c>
      <c r="L10795">
        <v>3221.5</v>
      </c>
      <c r="M10795" s="10" t="str">
        <f>Data[[#This Row],[schedule]]&amp;" | "&amp;Data[[#This Row],[section]]</f>
        <v>SCHEDULE 19: REPORT ON DEMAND FORECASTS | 19a: Passenger terminal demand</v>
      </c>
      <c r="N10795" s="10" t="str">
        <f t="shared" si="171"/>
        <v>SCHEDULE 19: REPORT ON DEMAND FORECASTS | 19a: Passenger terminal demand | Number of passengers during year:Inbound passengers:Domestic</v>
      </c>
    </row>
    <row r="10796" spans="1:14" hidden="1">
      <c r="A10796" t="s">
        <v>3</v>
      </c>
      <c r="B10796">
        <v>2012</v>
      </c>
      <c r="C10796" t="s">
        <v>6</v>
      </c>
      <c r="D10796" t="s">
        <v>9</v>
      </c>
      <c r="E10796" t="s">
        <v>81</v>
      </c>
      <c r="F10796" t="s">
        <v>81</v>
      </c>
      <c r="G10796">
        <v>17</v>
      </c>
      <c r="H10796" t="s">
        <v>24</v>
      </c>
      <c r="I10796">
        <v>2014</v>
      </c>
      <c r="J10796" t="s">
        <v>91</v>
      </c>
      <c r="K10796" t="s">
        <v>4334</v>
      </c>
      <c r="L10796">
        <v>3330</v>
      </c>
      <c r="M10796" s="10" t="str">
        <f>Data[[#This Row],[schedule]]&amp;" | "&amp;Data[[#This Row],[section]]</f>
        <v>SCHEDULE 19: REPORT ON DEMAND FORECASTS | 19a: Passenger terminal demand</v>
      </c>
      <c r="N10796" s="10" t="str">
        <f t="shared" si="171"/>
        <v>SCHEDULE 19: REPORT ON DEMAND FORECASTS | 19a: Passenger terminal demand | Number of passengers during year:Inbound passengers:Domestic</v>
      </c>
    </row>
    <row r="10797" spans="1:14" hidden="1">
      <c r="A10797" t="s">
        <v>3</v>
      </c>
      <c r="B10797">
        <v>2012</v>
      </c>
      <c r="C10797" t="s">
        <v>6</v>
      </c>
      <c r="D10797" t="s">
        <v>9</v>
      </c>
      <c r="E10797" t="s">
        <v>81</v>
      </c>
      <c r="F10797" t="s">
        <v>81</v>
      </c>
      <c r="G10797">
        <v>17</v>
      </c>
      <c r="H10797" t="s">
        <v>24</v>
      </c>
      <c r="I10797">
        <v>2015</v>
      </c>
      <c r="J10797" t="s">
        <v>91</v>
      </c>
      <c r="K10797" t="s">
        <v>4335</v>
      </c>
      <c r="L10797">
        <v>3450.5</v>
      </c>
      <c r="M10797" s="10" t="str">
        <f>Data[[#This Row],[schedule]]&amp;" | "&amp;Data[[#This Row],[section]]</f>
        <v>SCHEDULE 19: REPORT ON DEMAND FORECASTS | 19a: Passenger terminal demand</v>
      </c>
      <c r="N10797" s="10" t="str">
        <f t="shared" si="171"/>
        <v>SCHEDULE 19: REPORT ON DEMAND FORECASTS | 19a: Passenger terminal demand | Number of passengers during year:Inbound passengers:Domestic</v>
      </c>
    </row>
    <row r="10798" spans="1:14" hidden="1">
      <c r="A10798" t="s">
        <v>3</v>
      </c>
      <c r="B10798">
        <v>2012</v>
      </c>
      <c r="C10798" t="s">
        <v>6</v>
      </c>
      <c r="D10798" t="s">
        <v>9</v>
      </c>
      <c r="E10798" t="s">
        <v>81</v>
      </c>
      <c r="F10798" t="s">
        <v>81</v>
      </c>
      <c r="G10798">
        <v>17</v>
      </c>
      <c r="H10798" t="s">
        <v>24</v>
      </c>
      <c r="I10798">
        <v>2016</v>
      </c>
      <c r="J10798" t="s">
        <v>91</v>
      </c>
      <c r="K10798" t="s">
        <v>4336</v>
      </c>
      <c r="L10798">
        <v>3560</v>
      </c>
      <c r="M10798" s="10" t="str">
        <f>Data[[#This Row],[schedule]]&amp;" | "&amp;Data[[#This Row],[section]]</f>
        <v>SCHEDULE 19: REPORT ON DEMAND FORECASTS | 19a: Passenger terminal demand</v>
      </c>
      <c r="N10798" s="10" t="str">
        <f t="shared" si="171"/>
        <v>SCHEDULE 19: REPORT ON DEMAND FORECASTS | 19a: Passenger terminal demand | Number of passengers during year:Inbound passengers:Domestic</v>
      </c>
    </row>
    <row r="10799" spans="1:14" hidden="1">
      <c r="A10799" t="s">
        <v>3</v>
      </c>
      <c r="B10799">
        <v>2012</v>
      </c>
      <c r="C10799" t="s">
        <v>6</v>
      </c>
      <c r="D10799" t="s">
        <v>9</v>
      </c>
      <c r="E10799" t="s">
        <v>81</v>
      </c>
      <c r="F10799" t="s">
        <v>81</v>
      </c>
      <c r="G10799">
        <v>17</v>
      </c>
      <c r="H10799" t="s">
        <v>24</v>
      </c>
      <c r="I10799">
        <v>2017</v>
      </c>
      <c r="J10799" t="s">
        <v>91</v>
      </c>
      <c r="K10799" t="s">
        <v>4337</v>
      </c>
      <c r="L10799">
        <v>3655.5</v>
      </c>
      <c r="M10799" s="10" t="str">
        <f>Data[[#This Row],[schedule]]&amp;" | "&amp;Data[[#This Row],[section]]</f>
        <v>SCHEDULE 19: REPORT ON DEMAND FORECASTS | 19a: Passenger terminal demand</v>
      </c>
      <c r="N10799" s="10" t="str">
        <f t="shared" si="171"/>
        <v>SCHEDULE 19: REPORT ON DEMAND FORECASTS | 19a: Passenger terminal demand | Number of passengers during year:Inbound passengers:Domestic</v>
      </c>
    </row>
    <row r="10800" spans="1:14" hidden="1">
      <c r="A10800" t="s">
        <v>3</v>
      </c>
      <c r="B10800">
        <v>2012</v>
      </c>
      <c r="C10800" t="s">
        <v>6</v>
      </c>
      <c r="D10800" t="s">
        <v>9</v>
      </c>
      <c r="E10800" t="s">
        <v>81</v>
      </c>
      <c r="F10800" t="s">
        <v>81</v>
      </c>
      <c r="G10800">
        <v>17</v>
      </c>
      <c r="H10800" t="s">
        <v>24</v>
      </c>
      <c r="I10800">
        <v>2018</v>
      </c>
      <c r="J10800" t="s">
        <v>91</v>
      </c>
      <c r="K10800" t="s">
        <v>4338</v>
      </c>
      <c r="L10800">
        <v>3754</v>
      </c>
      <c r="M10800" s="10" t="str">
        <f>Data[[#This Row],[schedule]]&amp;" | "&amp;Data[[#This Row],[section]]</f>
        <v>SCHEDULE 19: REPORT ON DEMAND FORECASTS | 19a: Passenger terminal demand</v>
      </c>
      <c r="N10800" s="10" t="str">
        <f t="shared" si="171"/>
        <v>SCHEDULE 19: REPORT ON DEMAND FORECASTS | 19a: Passenger terminal demand | Number of passengers during year:Inbound passengers:Domestic</v>
      </c>
    </row>
    <row r="10801" spans="1:14" hidden="1">
      <c r="A10801" t="s">
        <v>3</v>
      </c>
      <c r="B10801">
        <v>2012</v>
      </c>
      <c r="C10801" t="s">
        <v>6</v>
      </c>
      <c r="D10801" t="s">
        <v>9</v>
      </c>
      <c r="E10801" t="s">
        <v>81</v>
      </c>
      <c r="F10801" t="s">
        <v>81</v>
      </c>
      <c r="G10801">
        <v>17</v>
      </c>
      <c r="H10801" t="s">
        <v>24</v>
      </c>
      <c r="I10801">
        <v>2019</v>
      </c>
      <c r="J10801" t="s">
        <v>91</v>
      </c>
      <c r="K10801" t="s">
        <v>4339</v>
      </c>
      <c r="L10801">
        <v>3855</v>
      </c>
      <c r="M10801" s="10" t="str">
        <f>Data[[#This Row],[schedule]]&amp;" | "&amp;Data[[#This Row],[section]]</f>
        <v>SCHEDULE 19: REPORT ON DEMAND FORECASTS | 19a: Passenger terminal demand</v>
      </c>
      <c r="N10801" s="10" t="str">
        <f t="shared" si="171"/>
        <v>SCHEDULE 19: REPORT ON DEMAND FORECASTS | 19a: Passenger terminal demand | Number of passengers during year:Inbound passengers:Domestic</v>
      </c>
    </row>
    <row r="10802" spans="1:14" hidden="1">
      <c r="A10802" t="s">
        <v>3</v>
      </c>
      <c r="B10802">
        <v>2012</v>
      </c>
      <c r="C10802" t="s">
        <v>6</v>
      </c>
      <c r="D10802" t="s">
        <v>9</v>
      </c>
      <c r="E10802" t="s">
        <v>81</v>
      </c>
      <c r="F10802" t="s">
        <v>81</v>
      </c>
      <c r="G10802">
        <v>17</v>
      </c>
      <c r="H10802" t="s">
        <v>24</v>
      </c>
      <c r="I10802">
        <v>2020</v>
      </c>
      <c r="J10802" t="s">
        <v>91</v>
      </c>
      <c r="K10802" t="s">
        <v>4340</v>
      </c>
      <c r="L10802">
        <v>3959</v>
      </c>
      <c r="M10802" s="10" t="str">
        <f>Data[[#This Row],[schedule]]&amp;" | "&amp;Data[[#This Row],[section]]</f>
        <v>SCHEDULE 19: REPORT ON DEMAND FORECASTS | 19a: Passenger terminal demand</v>
      </c>
      <c r="N10802" s="10" t="str">
        <f t="shared" si="171"/>
        <v>SCHEDULE 19: REPORT ON DEMAND FORECASTS | 19a: Passenger terminal demand | Number of passengers during year:Inbound passengers:Domestic</v>
      </c>
    </row>
    <row r="10803" spans="1:14" hidden="1">
      <c r="A10803" t="s">
        <v>3</v>
      </c>
      <c r="B10803">
        <v>2012</v>
      </c>
      <c r="C10803" t="s">
        <v>6</v>
      </c>
      <c r="D10803" t="s">
        <v>9</v>
      </c>
      <c r="E10803" t="s">
        <v>81</v>
      </c>
      <c r="F10803" t="s">
        <v>81</v>
      </c>
      <c r="G10803">
        <v>17</v>
      </c>
      <c r="H10803" t="s">
        <v>24</v>
      </c>
      <c r="I10803">
        <v>2021</v>
      </c>
      <c r="J10803" t="s">
        <v>91</v>
      </c>
      <c r="K10803" t="s">
        <v>4341</v>
      </c>
      <c r="L10803">
        <v>4062</v>
      </c>
      <c r="M10803" s="10" t="str">
        <f>Data[[#This Row],[schedule]]&amp;" | "&amp;Data[[#This Row],[section]]</f>
        <v>SCHEDULE 19: REPORT ON DEMAND FORECASTS | 19a: Passenger terminal demand</v>
      </c>
      <c r="N10803" s="10" t="str">
        <f t="shared" si="171"/>
        <v>SCHEDULE 19: REPORT ON DEMAND FORECASTS | 19a: Passenger terminal demand | Number of passengers during year:Inbound passengers:Domestic</v>
      </c>
    </row>
    <row r="10804" spans="1:14" hidden="1">
      <c r="A10804" t="s">
        <v>3</v>
      </c>
      <c r="B10804">
        <v>2012</v>
      </c>
      <c r="C10804" t="s">
        <v>6</v>
      </c>
      <c r="D10804" t="s">
        <v>9</v>
      </c>
      <c r="E10804" t="s">
        <v>81</v>
      </c>
      <c r="F10804" t="s">
        <v>81</v>
      </c>
      <c r="G10804">
        <v>17</v>
      </c>
      <c r="H10804" t="s">
        <v>24</v>
      </c>
      <c r="I10804">
        <v>2022</v>
      </c>
      <c r="J10804" t="s">
        <v>91</v>
      </c>
      <c r="K10804" t="s">
        <v>4342</v>
      </c>
      <c r="L10804">
        <v>4166.5</v>
      </c>
      <c r="M10804" s="10" t="str">
        <f>Data[[#This Row],[schedule]]&amp;" | "&amp;Data[[#This Row],[section]]</f>
        <v>SCHEDULE 19: REPORT ON DEMAND FORECASTS | 19a: Passenger terminal demand</v>
      </c>
      <c r="N10804" s="10" t="str">
        <f t="shared" si="171"/>
        <v>SCHEDULE 19: REPORT ON DEMAND FORECASTS | 19a: Passenger terminal demand | Number of passengers during year:Inbound passengers:Domestic</v>
      </c>
    </row>
    <row r="10805" spans="1:14" hidden="1">
      <c r="A10805" t="s">
        <v>3</v>
      </c>
      <c r="B10805">
        <v>2012</v>
      </c>
      <c r="C10805" t="s">
        <v>6</v>
      </c>
      <c r="D10805" t="s">
        <v>9</v>
      </c>
      <c r="E10805" t="s">
        <v>81</v>
      </c>
      <c r="F10805" t="s">
        <v>81</v>
      </c>
      <c r="G10805">
        <v>18</v>
      </c>
      <c r="H10805" t="s">
        <v>25</v>
      </c>
      <c r="I10805">
        <v>2013</v>
      </c>
      <c r="J10805" t="s">
        <v>91</v>
      </c>
      <c r="K10805" t="s">
        <v>4343</v>
      </c>
      <c r="L10805">
        <v>3918.5</v>
      </c>
      <c r="M10805" s="10" t="str">
        <f>Data[[#This Row],[schedule]]&amp;" | "&amp;Data[[#This Row],[section]]</f>
        <v>SCHEDULE 19: REPORT ON DEMAND FORECASTS | 19a: Passenger terminal demand</v>
      </c>
      <c r="N10805" s="10" t="str">
        <f t="shared" si="171"/>
        <v>SCHEDULE 19: REPORT ON DEMAND FORECASTS | 19a: Passenger terminal demand | Number of passengers during year:Inbound passengers:International</v>
      </c>
    </row>
    <row r="10806" spans="1:14" hidden="1">
      <c r="A10806" t="s">
        <v>3</v>
      </c>
      <c r="B10806">
        <v>2012</v>
      </c>
      <c r="C10806" t="s">
        <v>6</v>
      </c>
      <c r="D10806" t="s">
        <v>9</v>
      </c>
      <c r="E10806" t="s">
        <v>81</v>
      </c>
      <c r="F10806" t="s">
        <v>81</v>
      </c>
      <c r="G10806">
        <v>18</v>
      </c>
      <c r="H10806" t="s">
        <v>25</v>
      </c>
      <c r="I10806">
        <v>2014</v>
      </c>
      <c r="J10806" t="s">
        <v>91</v>
      </c>
      <c r="K10806" t="s">
        <v>4344</v>
      </c>
      <c r="L10806">
        <v>4059.5</v>
      </c>
      <c r="M10806" s="10" t="str">
        <f>Data[[#This Row],[schedule]]&amp;" | "&amp;Data[[#This Row],[section]]</f>
        <v>SCHEDULE 19: REPORT ON DEMAND FORECASTS | 19a: Passenger terminal demand</v>
      </c>
      <c r="N10806" s="10" t="str">
        <f t="shared" si="171"/>
        <v>SCHEDULE 19: REPORT ON DEMAND FORECASTS | 19a: Passenger terminal demand | Number of passengers during year:Inbound passengers:International</v>
      </c>
    </row>
    <row r="10807" spans="1:14" hidden="1">
      <c r="A10807" t="s">
        <v>3</v>
      </c>
      <c r="B10807">
        <v>2012</v>
      </c>
      <c r="C10807" t="s">
        <v>6</v>
      </c>
      <c r="D10807" t="s">
        <v>9</v>
      </c>
      <c r="E10807" t="s">
        <v>81</v>
      </c>
      <c r="F10807" t="s">
        <v>81</v>
      </c>
      <c r="G10807">
        <v>18</v>
      </c>
      <c r="H10807" t="s">
        <v>25</v>
      </c>
      <c r="I10807">
        <v>2015</v>
      </c>
      <c r="J10807" t="s">
        <v>91</v>
      </c>
      <c r="K10807" t="s">
        <v>4345</v>
      </c>
      <c r="L10807">
        <v>4190.5</v>
      </c>
      <c r="M10807" s="10" t="str">
        <f>Data[[#This Row],[schedule]]&amp;" | "&amp;Data[[#This Row],[section]]</f>
        <v>SCHEDULE 19: REPORT ON DEMAND FORECASTS | 19a: Passenger terminal demand</v>
      </c>
      <c r="N10807" s="10" t="str">
        <f t="shared" si="171"/>
        <v>SCHEDULE 19: REPORT ON DEMAND FORECASTS | 19a: Passenger terminal demand | Number of passengers during year:Inbound passengers:International</v>
      </c>
    </row>
    <row r="10808" spans="1:14" hidden="1">
      <c r="A10808" t="s">
        <v>3</v>
      </c>
      <c r="B10808">
        <v>2012</v>
      </c>
      <c r="C10808" t="s">
        <v>6</v>
      </c>
      <c r="D10808" t="s">
        <v>9</v>
      </c>
      <c r="E10808" t="s">
        <v>81</v>
      </c>
      <c r="F10808" t="s">
        <v>81</v>
      </c>
      <c r="G10808">
        <v>18</v>
      </c>
      <c r="H10808" t="s">
        <v>25</v>
      </c>
      <c r="I10808">
        <v>2016</v>
      </c>
      <c r="J10808" t="s">
        <v>91</v>
      </c>
      <c r="K10808" t="s">
        <v>4346</v>
      </c>
      <c r="L10808">
        <v>4326.5</v>
      </c>
      <c r="M10808" s="10" t="str">
        <f>Data[[#This Row],[schedule]]&amp;" | "&amp;Data[[#This Row],[section]]</f>
        <v>SCHEDULE 19: REPORT ON DEMAND FORECASTS | 19a: Passenger terminal demand</v>
      </c>
      <c r="N10808" s="10" t="str">
        <f t="shared" si="171"/>
        <v>SCHEDULE 19: REPORT ON DEMAND FORECASTS | 19a: Passenger terminal demand | Number of passengers during year:Inbound passengers:International</v>
      </c>
    </row>
    <row r="10809" spans="1:14" hidden="1">
      <c r="A10809" t="s">
        <v>3</v>
      </c>
      <c r="B10809">
        <v>2012</v>
      </c>
      <c r="C10809" t="s">
        <v>6</v>
      </c>
      <c r="D10809" t="s">
        <v>9</v>
      </c>
      <c r="E10809" t="s">
        <v>81</v>
      </c>
      <c r="F10809" t="s">
        <v>81</v>
      </c>
      <c r="G10809">
        <v>18</v>
      </c>
      <c r="H10809" t="s">
        <v>25</v>
      </c>
      <c r="I10809">
        <v>2017</v>
      </c>
      <c r="J10809" t="s">
        <v>91</v>
      </c>
      <c r="K10809" t="s">
        <v>4347</v>
      </c>
      <c r="L10809">
        <v>4460</v>
      </c>
      <c r="M10809" s="10" t="str">
        <f>Data[[#This Row],[schedule]]&amp;" | "&amp;Data[[#This Row],[section]]</f>
        <v>SCHEDULE 19: REPORT ON DEMAND FORECASTS | 19a: Passenger terminal demand</v>
      </c>
      <c r="N10809" s="10" t="str">
        <f t="shared" si="171"/>
        <v>SCHEDULE 19: REPORT ON DEMAND FORECASTS | 19a: Passenger terminal demand | Number of passengers during year:Inbound passengers:International</v>
      </c>
    </row>
    <row r="10810" spans="1:14" hidden="1">
      <c r="A10810" t="s">
        <v>3</v>
      </c>
      <c r="B10810">
        <v>2012</v>
      </c>
      <c r="C10810" t="s">
        <v>6</v>
      </c>
      <c r="D10810" t="s">
        <v>9</v>
      </c>
      <c r="E10810" t="s">
        <v>81</v>
      </c>
      <c r="F10810" t="s">
        <v>81</v>
      </c>
      <c r="G10810">
        <v>18</v>
      </c>
      <c r="H10810" t="s">
        <v>25</v>
      </c>
      <c r="I10810">
        <v>2018</v>
      </c>
      <c r="J10810" t="s">
        <v>91</v>
      </c>
      <c r="K10810" t="s">
        <v>4348</v>
      </c>
      <c r="L10810">
        <v>4597.5</v>
      </c>
      <c r="M10810" s="10" t="str">
        <f>Data[[#This Row],[schedule]]&amp;" | "&amp;Data[[#This Row],[section]]</f>
        <v>SCHEDULE 19: REPORT ON DEMAND FORECASTS | 19a: Passenger terminal demand</v>
      </c>
      <c r="N10810" s="10" t="str">
        <f t="shared" si="171"/>
        <v>SCHEDULE 19: REPORT ON DEMAND FORECASTS | 19a: Passenger terminal demand | Number of passengers during year:Inbound passengers:International</v>
      </c>
    </row>
    <row r="10811" spans="1:14" hidden="1">
      <c r="A10811" t="s">
        <v>3</v>
      </c>
      <c r="B10811">
        <v>2012</v>
      </c>
      <c r="C10811" t="s">
        <v>6</v>
      </c>
      <c r="D10811" t="s">
        <v>9</v>
      </c>
      <c r="E10811" t="s">
        <v>81</v>
      </c>
      <c r="F10811" t="s">
        <v>81</v>
      </c>
      <c r="G10811">
        <v>18</v>
      </c>
      <c r="H10811" t="s">
        <v>25</v>
      </c>
      <c r="I10811">
        <v>2019</v>
      </c>
      <c r="J10811" t="s">
        <v>91</v>
      </c>
      <c r="K10811" t="s">
        <v>4349</v>
      </c>
      <c r="L10811">
        <v>4732.5</v>
      </c>
      <c r="M10811" s="10" t="str">
        <f>Data[[#This Row],[schedule]]&amp;" | "&amp;Data[[#This Row],[section]]</f>
        <v>SCHEDULE 19: REPORT ON DEMAND FORECASTS | 19a: Passenger terminal demand</v>
      </c>
      <c r="N10811" s="10" t="str">
        <f t="shared" si="171"/>
        <v>SCHEDULE 19: REPORT ON DEMAND FORECASTS | 19a: Passenger terminal demand | Number of passengers during year:Inbound passengers:International</v>
      </c>
    </row>
    <row r="10812" spans="1:14" hidden="1">
      <c r="A10812" t="s">
        <v>3</v>
      </c>
      <c r="B10812">
        <v>2012</v>
      </c>
      <c r="C10812" t="s">
        <v>6</v>
      </c>
      <c r="D10812" t="s">
        <v>9</v>
      </c>
      <c r="E10812" t="s">
        <v>81</v>
      </c>
      <c r="F10812" t="s">
        <v>81</v>
      </c>
      <c r="G10812">
        <v>18</v>
      </c>
      <c r="H10812" t="s">
        <v>25</v>
      </c>
      <c r="I10812">
        <v>2020</v>
      </c>
      <c r="J10812" t="s">
        <v>91</v>
      </c>
      <c r="K10812" t="s">
        <v>4350</v>
      </c>
      <c r="L10812">
        <v>4870.5</v>
      </c>
      <c r="M10812" s="10" t="str">
        <f>Data[[#This Row],[schedule]]&amp;" | "&amp;Data[[#This Row],[section]]</f>
        <v>SCHEDULE 19: REPORT ON DEMAND FORECASTS | 19a: Passenger terminal demand</v>
      </c>
      <c r="N10812" s="10" t="str">
        <f t="shared" si="171"/>
        <v>SCHEDULE 19: REPORT ON DEMAND FORECASTS | 19a: Passenger terminal demand | Number of passengers during year:Inbound passengers:International</v>
      </c>
    </row>
    <row r="10813" spans="1:14" hidden="1">
      <c r="A10813" t="s">
        <v>3</v>
      </c>
      <c r="B10813">
        <v>2012</v>
      </c>
      <c r="C10813" t="s">
        <v>6</v>
      </c>
      <c r="D10813" t="s">
        <v>9</v>
      </c>
      <c r="E10813" t="s">
        <v>81</v>
      </c>
      <c r="F10813" t="s">
        <v>81</v>
      </c>
      <c r="G10813">
        <v>18</v>
      </c>
      <c r="H10813" t="s">
        <v>25</v>
      </c>
      <c r="I10813">
        <v>2021</v>
      </c>
      <c r="J10813" t="s">
        <v>91</v>
      </c>
      <c r="K10813" t="s">
        <v>4351</v>
      </c>
      <c r="L10813">
        <v>5011.5</v>
      </c>
      <c r="M10813" s="10" t="str">
        <f>Data[[#This Row],[schedule]]&amp;" | "&amp;Data[[#This Row],[section]]</f>
        <v>SCHEDULE 19: REPORT ON DEMAND FORECASTS | 19a: Passenger terminal demand</v>
      </c>
      <c r="N10813" s="10" t="str">
        <f t="shared" si="171"/>
        <v>SCHEDULE 19: REPORT ON DEMAND FORECASTS | 19a: Passenger terminal demand | Number of passengers during year:Inbound passengers:International</v>
      </c>
    </row>
    <row r="10814" spans="1:14" hidden="1">
      <c r="A10814" t="s">
        <v>3</v>
      </c>
      <c r="B10814">
        <v>2012</v>
      </c>
      <c r="C10814" t="s">
        <v>6</v>
      </c>
      <c r="D10814" t="s">
        <v>9</v>
      </c>
      <c r="E10814" t="s">
        <v>81</v>
      </c>
      <c r="F10814" t="s">
        <v>81</v>
      </c>
      <c r="G10814">
        <v>18</v>
      </c>
      <c r="H10814" t="s">
        <v>25</v>
      </c>
      <c r="I10814">
        <v>2022</v>
      </c>
      <c r="J10814" t="s">
        <v>91</v>
      </c>
      <c r="K10814" t="s">
        <v>4352</v>
      </c>
      <c r="L10814">
        <v>5154</v>
      </c>
      <c r="M10814" s="10" t="str">
        <f>Data[[#This Row],[schedule]]&amp;" | "&amp;Data[[#This Row],[section]]</f>
        <v>SCHEDULE 19: REPORT ON DEMAND FORECASTS | 19a: Passenger terminal demand</v>
      </c>
      <c r="N10814" s="10" t="str">
        <f t="shared" si="171"/>
        <v>SCHEDULE 19: REPORT ON DEMAND FORECASTS | 19a: Passenger terminal demand | Number of passengers during year:Inbound passengers:International</v>
      </c>
    </row>
    <row r="10815" spans="1:14" hidden="1">
      <c r="A10815" t="s">
        <v>3</v>
      </c>
      <c r="B10815">
        <v>2012</v>
      </c>
      <c r="C10815" t="s">
        <v>6</v>
      </c>
      <c r="D10815" t="s">
        <v>9</v>
      </c>
      <c r="E10815" t="s">
        <v>81</v>
      </c>
      <c r="F10815" t="s">
        <v>81</v>
      </c>
      <c r="G10815">
        <v>19</v>
      </c>
      <c r="H10815" t="s">
        <v>26</v>
      </c>
      <c r="I10815">
        <v>2013</v>
      </c>
      <c r="J10815" t="s">
        <v>91</v>
      </c>
      <c r="K10815" t="s">
        <v>81</v>
      </c>
      <c r="M10815" s="10" t="str">
        <f>Data[[#This Row],[schedule]]&amp;" | "&amp;Data[[#This Row],[section]]</f>
        <v>SCHEDULE 19: REPORT ON DEMAND FORECASTS | 19a: Passenger terminal demand</v>
      </c>
      <c r="N10815" s="10" t="str">
        <f t="shared" si="171"/>
        <v>SCHEDULE 19: REPORT ON DEMAND FORECASTS | 19a: Passenger terminal demand | Number of passengers during year:Inbound passengers:Total</v>
      </c>
    </row>
    <row r="10816" spans="1:14" hidden="1">
      <c r="A10816" t="s">
        <v>3</v>
      </c>
      <c r="B10816">
        <v>2012</v>
      </c>
      <c r="C10816" t="s">
        <v>6</v>
      </c>
      <c r="D10816" t="s">
        <v>9</v>
      </c>
      <c r="E10816" t="s">
        <v>81</v>
      </c>
      <c r="F10816" t="s">
        <v>81</v>
      </c>
      <c r="G10816">
        <v>19</v>
      </c>
      <c r="H10816" t="s">
        <v>26</v>
      </c>
      <c r="I10816">
        <v>2014</v>
      </c>
      <c r="J10816" t="s">
        <v>91</v>
      </c>
      <c r="K10816" t="s">
        <v>81</v>
      </c>
      <c r="M10816" s="10" t="str">
        <f>Data[[#This Row],[schedule]]&amp;" | "&amp;Data[[#This Row],[section]]</f>
        <v>SCHEDULE 19: REPORT ON DEMAND FORECASTS | 19a: Passenger terminal demand</v>
      </c>
      <c r="N10816" s="10" t="str">
        <f t="shared" si="171"/>
        <v>SCHEDULE 19: REPORT ON DEMAND FORECASTS | 19a: Passenger terminal demand | Number of passengers during year:Inbound passengers:Total</v>
      </c>
    </row>
    <row r="10817" spans="1:14" hidden="1">
      <c r="A10817" t="s">
        <v>3</v>
      </c>
      <c r="B10817">
        <v>2012</v>
      </c>
      <c r="C10817" t="s">
        <v>6</v>
      </c>
      <c r="D10817" t="s">
        <v>9</v>
      </c>
      <c r="E10817" t="s">
        <v>81</v>
      </c>
      <c r="F10817" t="s">
        <v>81</v>
      </c>
      <c r="G10817">
        <v>19</v>
      </c>
      <c r="H10817" t="s">
        <v>26</v>
      </c>
      <c r="I10817">
        <v>2015</v>
      </c>
      <c r="J10817" t="s">
        <v>91</v>
      </c>
      <c r="K10817" t="s">
        <v>81</v>
      </c>
      <c r="M10817" s="10" t="str">
        <f>Data[[#This Row],[schedule]]&amp;" | "&amp;Data[[#This Row],[section]]</f>
        <v>SCHEDULE 19: REPORT ON DEMAND FORECASTS | 19a: Passenger terminal demand</v>
      </c>
      <c r="N10817" s="10" t="str">
        <f t="shared" si="171"/>
        <v>SCHEDULE 19: REPORT ON DEMAND FORECASTS | 19a: Passenger terminal demand | Number of passengers during year:Inbound passengers:Total</v>
      </c>
    </row>
    <row r="10818" spans="1:14" hidden="1">
      <c r="A10818" t="s">
        <v>3</v>
      </c>
      <c r="B10818">
        <v>2012</v>
      </c>
      <c r="C10818" t="s">
        <v>6</v>
      </c>
      <c r="D10818" t="s">
        <v>9</v>
      </c>
      <c r="E10818" t="s">
        <v>81</v>
      </c>
      <c r="F10818" t="s">
        <v>81</v>
      </c>
      <c r="G10818">
        <v>19</v>
      </c>
      <c r="H10818" t="s">
        <v>26</v>
      </c>
      <c r="I10818">
        <v>2016</v>
      </c>
      <c r="J10818" t="s">
        <v>91</v>
      </c>
      <c r="K10818" t="s">
        <v>81</v>
      </c>
      <c r="M10818" s="10" t="str">
        <f>Data[[#This Row],[schedule]]&amp;" | "&amp;Data[[#This Row],[section]]</f>
        <v>SCHEDULE 19: REPORT ON DEMAND FORECASTS | 19a: Passenger terminal demand</v>
      </c>
      <c r="N10818" s="10" t="str">
        <f t="shared" si="171"/>
        <v>SCHEDULE 19: REPORT ON DEMAND FORECASTS | 19a: Passenger terminal demand | Number of passengers during year:Inbound passengers:Total</v>
      </c>
    </row>
    <row r="10819" spans="1:14" hidden="1">
      <c r="A10819" t="s">
        <v>3</v>
      </c>
      <c r="B10819">
        <v>2012</v>
      </c>
      <c r="C10819" t="s">
        <v>6</v>
      </c>
      <c r="D10819" t="s">
        <v>9</v>
      </c>
      <c r="E10819" t="s">
        <v>81</v>
      </c>
      <c r="F10819" t="s">
        <v>81</v>
      </c>
      <c r="G10819">
        <v>19</v>
      </c>
      <c r="H10819" t="s">
        <v>26</v>
      </c>
      <c r="I10819">
        <v>2017</v>
      </c>
      <c r="J10819" t="s">
        <v>91</v>
      </c>
      <c r="K10819" t="s">
        <v>81</v>
      </c>
      <c r="M10819" s="10" t="str">
        <f>Data[[#This Row],[schedule]]&amp;" | "&amp;Data[[#This Row],[section]]</f>
        <v>SCHEDULE 19: REPORT ON DEMAND FORECASTS | 19a: Passenger terminal demand</v>
      </c>
      <c r="N10819" s="10" t="str">
        <f t="shared" si="171"/>
        <v>SCHEDULE 19: REPORT ON DEMAND FORECASTS | 19a: Passenger terminal demand | Number of passengers during year:Inbound passengers:Total</v>
      </c>
    </row>
    <row r="10820" spans="1:14" hidden="1">
      <c r="A10820" t="s">
        <v>3</v>
      </c>
      <c r="B10820">
        <v>2012</v>
      </c>
      <c r="C10820" t="s">
        <v>6</v>
      </c>
      <c r="D10820" t="s">
        <v>9</v>
      </c>
      <c r="E10820" t="s">
        <v>81</v>
      </c>
      <c r="F10820" t="s">
        <v>81</v>
      </c>
      <c r="G10820">
        <v>19</v>
      </c>
      <c r="H10820" t="s">
        <v>26</v>
      </c>
      <c r="I10820">
        <v>2018</v>
      </c>
      <c r="J10820" t="s">
        <v>91</v>
      </c>
      <c r="K10820" t="s">
        <v>81</v>
      </c>
      <c r="M10820" s="10" t="str">
        <f>Data[[#This Row],[schedule]]&amp;" | "&amp;Data[[#This Row],[section]]</f>
        <v>SCHEDULE 19: REPORT ON DEMAND FORECASTS | 19a: Passenger terminal demand</v>
      </c>
      <c r="N10820" s="10" t="str">
        <f t="shared" si="171"/>
        <v>SCHEDULE 19: REPORT ON DEMAND FORECASTS | 19a: Passenger terminal demand | Number of passengers during year:Inbound passengers:Total</v>
      </c>
    </row>
    <row r="10821" spans="1:14" hidden="1">
      <c r="A10821" t="s">
        <v>3</v>
      </c>
      <c r="B10821">
        <v>2012</v>
      </c>
      <c r="C10821" t="s">
        <v>6</v>
      </c>
      <c r="D10821" t="s">
        <v>9</v>
      </c>
      <c r="E10821" t="s">
        <v>81</v>
      </c>
      <c r="F10821" t="s">
        <v>81</v>
      </c>
      <c r="G10821">
        <v>19</v>
      </c>
      <c r="H10821" t="s">
        <v>26</v>
      </c>
      <c r="I10821">
        <v>2019</v>
      </c>
      <c r="J10821" t="s">
        <v>91</v>
      </c>
      <c r="K10821" t="s">
        <v>81</v>
      </c>
      <c r="M10821" s="10" t="str">
        <f>Data[[#This Row],[schedule]]&amp;" | "&amp;Data[[#This Row],[section]]</f>
        <v>SCHEDULE 19: REPORT ON DEMAND FORECASTS | 19a: Passenger terminal demand</v>
      </c>
      <c r="N10821" s="10" t="str">
        <f t="shared" si="171"/>
        <v>SCHEDULE 19: REPORT ON DEMAND FORECASTS | 19a: Passenger terminal demand | Number of passengers during year:Inbound passengers:Total</v>
      </c>
    </row>
    <row r="10822" spans="1:14" hidden="1">
      <c r="A10822" t="s">
        <v>3</v>
      </c>
      <c r="B10822">
        <v>2012</v>
      </c>
      <c r="C10822" t="s">
        <v>6</v>
      </c>
      <c r="D10822" t="s">
        <v>9</v>
      </c>
      <c r="E10822" t="s">
        <v>81</v>
      </c>
      <c r="F10822" t="s">
        <v>81</v>
      </c>
      <c r="G10822">
        <v>19</v>
      </c>
      <c r="H10822" t="s">
        <v>26</v>
      </c>
      <c r="I10822">
        <v>2020</v>
      </c>
      <c r="J10822" t="s">
        <v>91</v>
      </c>
      <c r="K10822" t="s">
        <v>81</v>
      </c>
      <c r="M10822" s="10" t="str">
        <f>Data[[#This Row],[schedule]]&amp;" | "&amp;Data[[#This Row],[section]]</f>
        <v>SCHEDULE 19: REPORT ON DEMAND FORECASTS | 19a: Passenger terminal demand</v>
      </c>
      <c r="N10822" s="10" t="str">
        <f t="shared" si="171"/>
        <v>SCHEDULE 19: REPORT ON DEMAND FORECASTS | 19a: Passenger terminal demand | Number of passengers during year:Inbound passengers:Total</v>
      </c>
    </row>
    <row r="10823" spans="1:14" hidden="1">
      <c r="A10823" t="s">
        <v>3</v>
      </c>
      <c r="B10823">
        <v>2012</v>
      </c>
      <c r="C10823" t="s">
        <v>6</v>
      </c>
      <c r="D10823" t="s">
        <v>9</v>
      </c>
      <c r="E10823" t="s">
        <v>81</v>
      </c>
      <c r="F10823" t="s">
        <v>81</v>
      </c>
      <c r="G10823">
        <v>19</v>
      </c>
      <c r="H10823" t="s">
        <v>26</v>
      </c>
      <c r="I10823">
        <v>2021</v>
      </c>
      <c r="J10823" t="s">
        <v>91</v>
      </c>
      <c r="K10823" t="s">
        <v>81</v>
      </c>
      <c r="M10823" s="10" t="str">
        <f>Data[[#This Row],[schedule]]&amp;" | "&amp;Data[[#This Row],[section]]</f>
        <v>SCHEDULE 19: REPORT ON DEMAND FORECASTS | 19a: Passenger terminal demand</v>
      </c>
      <c r="N10823" s="10" t="str">
        <f t="shared" si="171"/>
        <v>SCHEDULE 19: REPORT ON DEMAND FORECASTS | 19a: Passenger terminal demand | Number of passengers during year:Inbound passengers:Total</v>
      </c>
    </row>
    <row r="10824" spans="1:14" hidden="1">
      <c r="A10824" t="s">
        <v>3</v>
      </c>
      <c r="B10824">
        <v>2012</v>
      </c>
      <c r="C10824" t="s">
        <v>6</v>
      </c>
      <c r="D10824" t="s">
        <v>9</v>
      </c>
      <c r="E10824" t="s">
        <v>81</v>
      </c>
      <c r="F10824" t="s">
        <v>81</v>
      </c>
      <c r="G10824">
        <v>19</v>
      </c>
      <c r="H10824" t="s">
        <v>26</v>
      </c>
      <c r="I10824">
        <v>2022</v>
      </c>
      <c r="J10824" t="s">
        <v>91</v>
      </c>
      <c r="K10824" t="s">
        <v>81</v>
      </c>
      <c r="M10824" s="10" t="str">
        <f>Data[[#This Row],[schedule]]&amp;" | "&amp;Data[[#This Row],[section]]</f>
        <v>SCHEDULE 19: REPORT ON DEMAND FORECASTS | 19a: Passenger terminal demand</v>
      </c>
      <c r="N10824" s="10" t="str">
        <f t="shared" si="171"/>
        <v>SCHEDULE 19: REPORT ON DEMAND FORECASTS | 19a: Passenger terminal demand | Number of passengers during year:Inbound passengers:Total</v>
      </c>
    </row>
    <row r="10825" spans="1:14" hidden="1">
      <c r="A10825" t="s">
        <v>3</v>
      </c>
      <c r="B10825">
        <v>2012</v>
      </c>
      <c r="C10825" t="s">
        <v>6</v>
      </c>
      <c r="D10825" t="s">
        <v>9</v>
      </c>
      <c r="E10825" t="s">
        <v>81</v>
      </c>
      <c r="F10825" t="s">
        <v>81</v>
      </c>
      <c r="G10825">
        <v>21</v>
      </c>
      <c r="H10825" t="s">
        <v>27</v>
      </c>
      <c r="I10825">
        <v>2013</v>
      </c>
      <c r="J10825" t="s">
        <v>91</v>
      </c>
      <c r="K10825" t="s">
        <v>4333</v>
      </c>
      <c r="L10825">
        <v>3221.5</v>
      </c>
      <c r="M10825" s="10" t="str">
        <f>Data[[#This Row],[schedule]]&amp;" | "&amp;Data[[#This Row],[section]]</f>
        <v>SCHEDULE 19: REPORT ON DEMAND FORECASTS | 19a: Passenger terminal demand</v>
      </c>
      <c r="N10825" s="10" t="str">
        <f t="shared" si="171"/>
        <v>SCHEDULE 19: REPORT ON DEMAND FORECASTS | 19a: Passenger terminal demand | Number of passengers during year:Outbound passengers:Domestic</v>
      </c>
    </row>
    <row r="10826" spans="1:14" hidden="1">
      <c r="A10826" t="s">
        <v>3</v>
      </c>
      <c r="B10826">
        <v>2012</v>
      </c>
      <c r="C10826" t="s">
        <v>6</v>
      </c>
      <c r="D10826" t="s">
        <v>9</v>
      </c>
      <c r="E10826" t="s">
        <v>81</v>
      </c>
      <c r="F10826" t="s">
        <v>81</v>
      </c>
      <c r="G10826">
        <v>21</v>
      </c>
      <c r="H10826" t="s">
        <v>27</v>
      </c>
      <c r="I10826">
        <v>2014</v>
      </c>
      <c r="J10826" t="s">
        <v>91</v>
      </c>
      <c r="K10826" t="s">
        <v>4334</v>
      </c>
      <c r="L10826">
        <v>3330</v>
      </c>
      <c r="M10826" s="10" t="str">
        <f>Data[[#This Row],[schedule]]&amp;" | "&amp;Data[[#This Row],[section]]</f>
        <v>SCHEDULE 19: REPORT ON DEMAND FORECASTS | 19a: Passenger terminal demand</v>
      </c>
      <c r="N10826" s="10" t="str">
        <f t="shared" si="171"/>
        <v>SCHEDULE 19: REPORT ON DEMAND FORECASTS | 19a: Passenger terminal demand | Number of passengers during year:Outbound passengers:Domestic</v>
      </c>
    </row>
    <row r="10827" spans="1:14" hidden="1">
      <c r="A10827" t="s">
        <v>3</v>
      </c>
      <c r="B10827">
        <v>2012</v>
      </c>
      <c r="C10827" t="s">
        <v>6</v>
      </c>
      <c r="D10827" t="s">
        <v>9</v>
      </c>
      <c r="E10827" t="s">
        <v>81</v>
      </c>
      <c r="F10827" t="s">
        <v>81</v>
      </c>
      <c r="G10827">
        <v>21</v>
      </c>
      <c r="H10827" t="s">
        <v>27</v>
      </c>
      <c r="I10827">
        <v>2015</v>
      </c>
      <c r="J10827" t="s">
        <v>91</v>
      </c>
      <c r="K10827" t="s">
        <v>4335</v>
      </c>
      <c r="L10827">
        <v>3450.5</v>
      </c>
      <c r="M10827" s="10" t="str">
        <f>Data[[#This Row],[schedule]]&amp;" | "&amp;Data[[#This Row],[section]]</f>
        <v>SCHEDULE 19: REPORT ON DEMAND FORECASTS | 19a: Passenger terminal demand</v>
      </c>
      <c r="N10827" s="10" t="str">
        <f t="shared" si="171"/>
        <v>SCHEDULE 19: REPORT ON DEMAND FORECASTS | 19a: Passenger terminal demand | Number of passengers during year:Outbound passengers:Domestic</v>
      </c>
    </row>
    <row r="10828" spans="1:14" hidden="1">
      <c r="A10828" t="s">
        <v>3</v>
      </c>
      <c r="B10828">
        <v>2012</v>
      </c>
      <c r="C10828" t="s">
        <v>6</v>
      </c>
      <c r="D10828" t="s">
        <v>9</v>
      </c>
      <c r="E10828" t="s">
        <v>81</v>
      </c>
      <c r="F10828" t="s">
        <v>81</v>
      </c>
      <c r="G10828">
        <v>21</v>
      </c>
      <c r="H10828" t="s">
        <v>27</v>
      </c>
      <c r="I10828">
        <v>2016</v>
      </c>
      <c r="J10828" t="s">
        <v>91</v>
      </c>
      <c r="K10828" t="s">
        <v>4336</v>
      </c>
      <c r="L10828">
        <v>3560</v>
      </c>
      <c r="M10828" s="10" t="str">
        <f>Data[[#This Row],[schedule]]&amp;" | "&amp;Data[[#This Row],[section]]</f>
        <v>SCHEDULE 19: REPORT ON DEMAND FORECASTS | 19a: Passenger terminal demand</v>
      </c>
      <c r="N10828" s="10" t="str">
        <f t="shared" si="171"/>
        <v>SCHEDULE 19: REPORT ON DEMAND FORECASTS | 19a: Passenger terminal demand | Number of passengers during year:Outbound passengers:Domestic</v>
      </c>
    </row>
    <row r="10829" spans="1:14" hidden="1">
      <c r="A10829" t="s">
        <v>3</v>
      </c>
      <c r="B10829">
        <v>2012</v>
      </c>
      <c r="C10829" t="s">
        <v>6</v>
      </c>
      <c r="D10829" t="s">
        <v>9</v>
      </c>
      <c r="E10829" t="s">
        <v>81</v>
      </c>
      <c r="F10829" t="s">
        <v>81</v>
      </c>
      <c r="G10829">
        <v>21</v>
      </c>
      <c r="H10829" t="s">
        <v>27</v>
      </c>
      <c r="I10829">
        <v>2017</v>
      </c>
      <c r="J10829" t="s">
        <v>91</v>
      </c>
      <c r="K10829" t="s">
        <v>4337</v>
      </c>
      <c r="L10829">
        <v>3655.5</v>
      </c>
      <c r="M10829" s="10" t="str">
        <f>Data[[#This Row],[schedule]]&amp;" | "&amp;Data[[#This Row],[section]]</f>
        <v>SCHEDULE 19: REPORT ON DEMAND FORECASTS | 19a: Passenger terminal demand</v>
      </c>
      <c r="N10829" s="10" t="str">
        <f t="shared" si="171"/>
        <v>SCHEDULE 19: REPORT ON DEMAND FORECASTS | 19a: Passenger terminal demand | Number of passengers during year:Outbound passengers:Domestic</v>
      </c>
    </row>
    <row r="10830" spans="1:14" hidden="1">
      <c r="A10830" t="s">
        <v>3</v>
      </c>
      <c r="B10830">
        <v>2012</v>
      </c>
      <c r="C10830" t="s">
        <v>6</v>
      </c>
      <c r="D10830" t="s">
        <v>9</v>
      </c>
      <c r="E10830" t="s">
        <v>81</v>
      </c>
      <c r="F10830" t="s">
        <v>81</v>
      </c>
      <c r="G10830">
        <v>21</v>
      </c>
      <c r="H10830" t="s">
        <v>27</v>
      </c>
      <c r="I10830">
        <v>2018</v>
      </c>
      <c r="J10830" t="s">
        <v>91</v>
      </c>
      <c r="K10830" t="s">
        <v>4338</v>
      </c>
      <c r="L10830">
        <v>3754</v>
      </c>
      <c r="M10830" s="10" t="str">
        <f>Data[[#This Row],[schedule]]&amp;" | "&amp;Data[[#This Row],[section]]</f>
        <v>SCHEDULE 19: REPORT ON DEMAND FORECASTS | 19a: Passenger terminal demand</v>
      </c>
      <c r="N10830" s="10" t="str">
        <f t="shared" si="171"/>
        <v>SCHEDULE 19: REPORT ON DEMAND FORECASTS | 19a: Passenger terminal demand | Number of passengers during year:Outbound passengers:Domestic</v>
      </c>
    </row>
    <row r="10831" spans="1:14" hidden="1">
      <c r="A10831" t="s">
        <v>3</v>
      </c>
      <c r="B10831">
        <v>2012</v>
      </c>
      <c r="C10831" t="s">
        <v>6</v>
      </c>
      <c r="D10831" t="s">
        <v>9</v>
      </c>
      <c r="E10831" t="s">
        <v>81</v>
      </c>
      <c r="F10831" t="s">
        <v>81</v>
      </c>
      <c r="G10831">
        <v>21</v>
      </c>
      <c r="H10831" t="s">
        <v>27</v>
      </c>
      <c r="I10831">
        <v>2019</v>
      </c>
      <c r="J10831" t="s">
        <v>91</v>
      </c>
      <c r="K10831" t="s">
        <v>4339</v>
      </c>
      <c r="L10831">
        <v>3855</v>
      </c>
      <c r="M10831" s="10" t="str">
        <f>Data[[#This Row],[schedule]]&amp;" | "&amp;Data[[#This Row],[section]]</f>
        <v>SCHEDULE 19: REPORT ON DEMAND FORECASTS | 19a: Passenger terminal demand</v>
      </c>
      <c r="N10831" s="10" t="str">
        <f t="shared" si="171"/>
        <v>SCHEDULE 19: REPORT ON DEMAND FORECASTS | 19a: Passenger terminal demand | Number of passengers during year:Outbound passengers:Domestic</v>
      </c>
    </row>
    <row r="10832" spans="1:14" hidden="1">
      <c r="A10832" t="s">
        <v>3</v>
      </c>
      <c r="B10832">
        <v>2012</v>
      </c>
      <c r="C10832" t="s">
        <v>6</v>
      </c>
      <c r="D10832" t="s">
        <v>9</v>
      </c>
      <c r="E10832" t="s">
        <v>81</v>
      </c>
      <c r="F10832" t="s">
        <v>81</v>
      </c>
      <c r="G10832">
        <v>21</v>
      </c>
      <c r="H10832" t="s">
        <v>27</v>
      </c>
      <c r="I10832">
        <v>2020</v>
      </c>
      <c r="J10832" t="s">
        <v>91</v>
      </c>
      <c r="K10832" t="s">
        <v>4340</v>
      </c>
      <c r="L10832">
        <v>3959</v>
      </c>
      <c r="M10832" s="10" t="str">
        <f>Data[[#This Row],[schedule]]&amp;" | "&amp;Data[[#This Row],[section]]</f>
        <v>SCHEDULE 19: REPORT ON DEMAND FORECASTS | 19a: Passenger terminal demand</v>
      </c>
      <c r="N10832" s="10" t="str">
        <f t="shared" si="171"/>
        <v>SCHEDULE 19: REPORT ON DEMAND FORECASTS | 19a: Passenger terminal demand | Number of passengers during year:Outbound passengers:Domestic</v>
      </c>
    </row>
    <row r="10833" spans="1:14" hidden="1">
      <c r="A10833" t="s">
        <v>3</v>
      </c>
      <c r="B10833">
        <v>2012</v>
      </c>
      <c r="C10833" t="s">
        <v>6</v>
      </c>
      <c r="D10833" t="s">
        <v>9</v>
      </c>
      <c r="E10833" t="s">
        <v>81</v>
      </c>
      <c r="F10833" t="s">
        <v>81</v>
      </c>
      <c r="G10833">
        <v>21</v>
      </c>
      <c r="H10833" t="s">
        <v>27</v>
      </c>
      <c r="I10833">
        <v>2021</v>
      </c>
      <c r="J10833" t="s">
        <v>91</v>
      </c>
      <c r="K10833" t="s">
        <v>4341</v>
      </c>
      <c r="L10833">
        <v>4062</v>
      </c>
      <c r="M10833" s="10" t="str">
        <f>Data[[#This Row],[schedule]]&amp;" | "&amp;Data[[#This Row],[section]]</f>
        <v>SCHEDULE 19: REPORT ON DEMAND FORECASTS | 19a: Passenger terminal demand</v>
      </c>
      <c r="N10833" s="10" t="str">
        <f t="shared" si="171"/>
        <v>SCHEDULE 19: REPORT ON DEMAND FORECASTS | 19a: Passenger terminal demand | Number of passengers during year:Outbound passengers:Domestic</v>
      </c>
    </row>
    <row r="10834" spans="1:14" hidden="1">
      <c r="A10834" t="s">
        <v>3</v>
      </c>
      <c r="B10834">
        <v>2012</v>
      </c>
      <c r="C10834" t="s">
        <v>6</v>
      </c>
      <c r="D10834" t="s">
        <v>9</v>
      </c>
      <c r="E10834" t="s">
        <v>81</v>
      </c>
      <c r="F10834" t="s">
        <v>81</v>
      </c>
      <c r="G10834">
        <v>21</v>
      </c>
      <c r="H10834" t="s">
        <v>27</v>
      </c>
      <c r="I10834">
        <v>2022</v>
      </c>
      <c r="J10834" t="s">
        <v>91</v>
      </c>
      <c r="K10834" t="s">
        <v>4342</v>
      </c>
      <c r="L10834">
        <v>4166.5</v>
      </c>
      <c r="M10834" s="10" t="str">
        <f>Data[[#This Row],[schedule]]&amp;" | "&amp;Data[[#This Row],[section]]</f>
        <v>SCHEDULE 19: REPORT ON DEMAND FORECASTS | 19a: Passenger terminal demand</v>
      </c>
      <c r="N10834" s="10" t="str">
        <f t="shared" si="171"/>
        <v>SCHEDULE 19: REPORT ON DEMAND FORECASTS | 19a: Passenger terminal demand | Number of passengers during year:Outbound passengers:Domestic</v>
      </c>
    </row>
    <row r="10835" spans="1:14" hidden="1">
      <c r="A10835" t="s">
        <v>3</v>
      </c>
      <c r="B10835">
        <v>2012</v>
      </c>
      <c r="C10835" t="s">
        <v>6</v>
      </c>
      <c r="D10835" t="s">
        <v>9</v>
      </c>
      <c r="E10835" t="s">
        <v>81</v>
      </c>
      <c r="F10835" t="s">
        <v>81</v>
      </c>
      <c r="G10835">
        <v>22</v>
      </c>
      <c r="H10835" t="s">
        <v>28</v>
      </c>
      <c r="I10835">
        <v>2013</v>
      </c>
      <c r="J10835" t="s">
        <v>91</v>
      </c>
      <c r="K10835" t="s">
        <v>4343</v>
      </c>
      <c r="L10835">
        <v>3918.5</v>
      </c>
      <c r="M10835" s="10" t="str">
        <f>Data[[#This Row],[schedule]]&amp;" | "&amp;Data[[#This Row],[section]]</f>
        <v>SCHEDULE 19: REPORT ON DEMAND FORECASTS | 19a: Passenger terminal demand</v>
      </c>
      <c r="N10835" s="10" t="str">
        <f t="shared" si="171"/>
        <v>SCHEDULE 19: REPORT ON DEMAND FORECASTS | 19a: Passenger terminal demand | Number of passengers during year:Outbound passengers:International</v>
      </c>
    </row>
    <row r="10836" spans="1:14" hidden="1">
      <c r="A10836" t="s">
        <v>3</v>
      </c>
      <c r="B10836">
        <v>2012</v>
      </c>
      <c r="C10836" t="s">
        <v>6</v>
      </c>
      <c r="D10836" t="s">
        <v>9</v>
      </c>
      <c r="E10836" t="s">
        <v>81</v>
      </c>
      <c r="F10836" t="s">
        <v>81</v>
      </c>
      <c r="G10836">
        <v>22</v>
      </c>
      <c r="H10836" t="s">
        <v>28</v>
      </c>
      <c r="I10836">
        <v>2014</v>
      </c>
      <c r="J10836" t="s">
        <v>91</v>
      </c>
      <c r="K10836" t="s">
        <v>4344</v>
      </c>
      <c r="L10836">
        <v>4059.5</v>
      </c>
      <c r="M10836" s="10" t="str">
        <f>Data[[#This Row],[schedule]]&amp;" | "&amp;Data[[#This Row],[section]]</f>
        <v>SCHEDULE 19: REPORT ON DEMAND FORECASTS | 19a: Passenger terminal demand</v>
      </c>
      <c r="N10836" s="10" t="str">
        <f t="shared" si="171"/>
        <v>SCHEDULE 19: REPORT ON DEMAND FORECASTS | 19a: Passenger terminal demand | Number of passengers during year:Outbound passengers:International</v>
      </c>
    </row>
    <row r="10837" spans="1:14" hidden="1">
      <c r="A10837" t="s">
        <v>3</v>
      </c>
      <c r="B10837">
        <v>2012</v>
      </c>
      <c r="C10837" t="s">
        <v>6</v>
      </c>
      <c r="D10837" t="s">
        <v>9</v>
      </c>
      <c r="E10837" t="s">
        <v>81</v>
      </c>
      <c r="F10837" t="s">
        <v>81</v>
      </c>
      <c r="G10837">
        <v>22</v>
      </c>
      <c r="H10837" t="s">
        <v>28</v>
      </c>
      <c r="I10837">
        <v>2015</v>
      </c>
      <c r="J10837" t="s">
        <v>91</v>
      </c>
      <c r="K10837" t="s">
        <v>4345</v>
      </c>
      <c r="L10837">
        <v>4190.5</v>
      </c>
      <c r="M10837" s="10" t="str">
        <f>Data[[#This Row],[schedule]]&amp;" | "&amp;Data[[#This Row],[section]]</f>
        <v>SCHEDULE 19: REPORT ON DEMAND FORECASTS | 19a: Passenger terminal demand</v>
      </c>
      <c r="N10837" s="10" t="str">
        <f t="shared" ref="N10837:N10900" si="172">SUBSTITUTE(SUBSTITUTE(SUBSTITUTE(C10837&amp;" | "&amp;D10837&amp;" | "&amp;E10837&amp;" | "&amp;F10837&amp;" | "&amp;H10837," |  |  | "," | ")," |  |  | "," | ")," |  | "," | ")</f>
        <v>SCHEDULE 19: REPORT ON DEMAND FORECASTS | 19a: Passenger terminal demand | Number of passengers during year:Outbound passengers:International</v>
      </c>
    </row>
    <row r="10838" spans="1:14" hidden="1">
      <c r="A10838" t="s">
        <v>3</v>
      </c>
      <c r="B10838">
        <v>2012</v>
      </c>
      <c r="C10838" t="s">
        <v>6</v>
      </c>
      <c r="D10838" t="s">
        <v>9</v>
      </c>
      <c r="E10838" t="s">
        <v>81</v>
      </c>
      <c r="F10838" t="s">
        <v>81</v>
      </c>
      <c r="G10838">
        <v>22</v>
      </c>
      <c r="H10838" t="s">
        <v>28</v>
      </c>
      <c r="I10838">
        <v>2016</v>
      </c>
      <c r="J10838" t="s">
        <v>91</v>
      </c>
      <c r="K10838" t="s">
        <v>4346</v>
      </c>
      <c r="L10838">
        <v>4326.5</v>
      </c>
      <c r="M10838" s="10" t="str">
        <f>Data[[#This Row],[schedule]]&amp;" | "&amp;Data[[#This Row],[section]]</f>
        <v>SCHEDULE 19: REPORT ON DEMAND FORECASTS | 19a: Passenger terminal demand</v>
      </c>
      <c r="N10838" s="10" t="str">
        <f t="shared" si="172"/>
        <v>SCHEDULE 19: REPORT ON DEMAND FORECASTS | 19a: Passenger terminal demand | Number of passengers during year:Outbound passengers:International</v>
      </c>
    </row>
    <row r="10839" spans="1:14" hidden="1">
      <c r="A10839" t="s">
        <v>3</v>
      </c>
      <c r="B10839">
        <v>2012</v>
      </c>
      <c r="C10839" t="s">
        <v>6</v>
      </c>
      <c r="D10839" t="s">
        <v>9</v>
      </c>
      <c r="E10839" t="s">
        <v>81</v>
      </c>
      <c r="F10839" t="s">
        <v>81</v>
      </c>
      <c r="G10839">
        <v>22</v>
      </c>
      <c r="H10839" t="s">
        <v>28</v>
      </c>
      <c r="I10839">
        <v>2017</v>
      </c>
      <c r="J10839" t="s">
        <v>91</v>
      </c>
      <c r="K10839" t="s">
        <v>4347</v>
      </c>
      <c r="L10839">
        <v>4460</v>
      </c>
      <c r="M10839" s="10" t="str">
        <f>Data[[#This Row],[schedule]]&amp;" | "&amp;Data[[#This Row],[section]]</f>
        <v>SCHEDULE 19: REPORT ON DEMAND FORECASTS | 19a: Passenger terminal demand</v>
      </c>
      <c r="N10839" s="10" t="str">
        <f t="shared" si="172"/>
        <v>SCHEDULE 19: REPORT ON DEMAND FORECASTS | 19a: Passenger terminal demand | Number of passengers during year:Outbound passengers:International</v>
      </c>
    </row>
    <row r="10840" spans="1:14" hidden="1">
      <c r="A10840" t="s">
        <v>3</v>
      </c>
      <c r="B10840">
        <v>2012</v>
      </c>
      <c r="C10840" t="s">
        <v>6</v>
      </c>
      <c r="D10840" t="s">
        <v>9</v>
      </c>
      <c r="E10840" t="s">
        <v>81</v>
      </c>
      <c r="F10840" t="s">
        <v>81</v>
      </c>
      <c r="G10840">
        <v>22</v>
      </c>
      <c r="H10840" t="s">
        <v>28</v>
      </c>
      <c r="I10840">
        <v>2018</v>
      </c>
      <c r="J10840" t="s">
        <v>91</v>
      </c>
      <c r="K10840" t="s">
        <v>4348</v>
      </c>
      <c r="L10840">
        <v>4597.5</v>
      </c>
      <c r="M10840" s="10" t="str">
        <f>Data[[#This Row],[schedule]]&amp;" | "&amp;Data[[#This Row],[section]]</f>
        <v>SCHEDULE 19: REPORT ON DEMAND FORECASTS | 19a: Passenger terminal demand</v>
      </c>
      <c r="N10840" s="10" t="str">
        <f t="shared" si="172"/>
        <v>SCHEDULE 19: REPORT ON DEMAND FORECASTS | 19a: Passenger terminal demand | Number of passengers during year:Outbound passengers:International</v>
      </c>
    </row>
    <row r="10841" spans="1:14" hidden="1">
      <c r="A10841" t="s">
        <v>3</v>
      </c>
      <c r="B10841">
        <v>2012</v>
      </c>
      <c r="C10841" t="s">
        <v>6</v>
      </c>
      <c r="D10841" t="s">
        <v>9</v>
      </c>
      <c r="E10841" t="s">
        <v>81</v>
      </c>
      <c r="F10841" t="s">
        <v>81</v>
      </c>
      <c r="G10841">
        <v>22</v>
      </c>
      <c r="H10841" t="s">
        <v>28</v>
      </c>
      <c r="I10841">
        <v>2019</v>
      </c>
      <c r="J10841" t="s">
        <v>91</v>
      </c>
      <c r="K10841" t="s">
        <v>4349</v>
      </c>
      <c r="L10841">
        <v>4732.5</v>
      </c>
      <c r="M10841" s="10" t="str">
        <f>Data[[#This Row],[schedule]]&amp;" | "&amp;Data[[#This Row],[section]]</f>
        <v>SCHEDULE 19: REPORT ON DEMAND FORECASTS | 19a: Passenger terminal demand</v>
      </c>
      <c r="N10841" s="10" t="str">
        <f t="shared" si="172"/>
        <v>SCHEDULE 19: REPORT ON DEMAND FORECASTS | 19a: Passenger terminal demand | Number of passengers during year:Outbound passengers:International</v>
      </c>
    </row>
    <row r="10842" spans="1:14" hidden="1">
      <c r="A10842" t="s">
        <v>3</v>
      </c>
      <c r="B10842">
        <v>2012</v>
      </c>
      <c r="C10842" t="s">
        <v>6</v>
      </c>
      <c r="D10842" t="s">
        <v>9</v>
      </c>
      <c r="E10842" t="s">
        <v>81</v>
      </c>
      <c r="F10842" t="s">
        <v>81</v>
      </c>
      <c r="G10842">
        <v>22</v>
      </c>
      <c r="H10842" t="s">
        <v>28</v>
      </c>
      <c r="I10842">
        <v>2020</v>
      </c>
      <c r="J10842" t="s">
        <v>91</v>
      </c>
      <c r="K10842" t="s">
        <v>4350</v>
      </c>
      <c r="L10842">
        <v>4870.5</v>
      </c>
      <c r="M10842" s="10" t="str">
        <f>Data[[#This Row],[schedule]]&amp;" | "&amp;Data[[#This Row],[section]]</f>
        <v>SCHEDULE 19: REPORT ON DEMAND FORECASTS | 19a: Passenger terminal demand</v>
      </c>
      <c r="N10842" s="10" t="str">
        <f t="shared" si="172"/>
        <v>SCHEDULE 19: REPORT ON DEMAND FORECASTS | 19a: Passenger terminal demand | Number of passengers during year:Outbound passengers:International</v>
      </c>
    </row>
    <row r="10843" spans="1:14" hidden="1">
      <c r="A10843" t="s">
        <v>3</v>
      </c>
      <c r="B10843">
        <v>2012</v>
      </c>
      <c r="C10843" t="s">
        <v>6</v>
      </c>
      <c r="D10843" t="s">
        <v>9</v>
      </c>
      <c r="E10843" t="s">
        <v>81</v>
      </c>
      <c r="F10843" t="s">
        <v>81</v>
      </c>
      <c r="G10843">
        <v>22</v>
      </c>
      <c r="H10843" t="s">
        <v>28</v>
      </c>
      <c r="I10843">
        <v>2021</v>
      </c>
      <c r="J10843" t="s">
        <v>91</v>
      </c>
      <c r="K10843" t="s">
        <v>4351</v>
      </c>
      <c r="L10843">
        <v>5011.5</v>
      </c>
      <c r="M10843" s="10" t="str">
        <f>Data[[#This Row],[schedule]]&amp;" | "&amp;Data[[#This Row],[section]]</f>
        <v>SCHEDULE 19: REPORT ON DEMAND FORECASTS | 19a: Passenger terminal demand</v>
      </c>
      <c r="N10843" s="10" t="str">
        <f t="shared" si="172"/>
        <v>SCHEDULE 19: REPORT ON DEMAND FORECASTS | 19a: Passenger terminal demand | Number of passengers during year:Outbound passengers:International</v>
      </c>
    </row>
    <row r="10844" spans="1:14" hidden="1">
      <c r="A10844" t="s">
        <v>3</v>
      </c>
      <c r="B10844">
        <v>2012</v>
      </c>
      <c r="C10844" t="s">
        <v>6</v>
      </c>
      <c r="D10844" t="s">
        <v>9</v>
      </c>
      <c r="E10844" t="s">
        <v>81</v>
      </c>
      <c r="F10844" t="s">
        <v>81</v>
      </c>
      <c r="G10844">
        <v>22</v>
      </c>
      <c r="H10844" t="s">
        <v>28</v>
      </c>
      <c r="I10844">
        <v>2022</v>
      </c>
      <c r="J10844" t="s">
        <v>91</v>
      </c>
      <c r="K10844" t="s">
        <v>4352</v>
      </c>
      <c r="L10844">
        <v>5154</v>
      </c>
      <c r="M10844" s="10" t="str">
        <f>Data[[#This Row],[schedule]]&amp;" | "&amp;Data[[#This Row],[section]]</f>
        <v>SCHEDULE 19: REPORT ON DEMAND FORECASTS | 19a: Passenger terminal demand</v>
      </c>
      <c r="N10844" s="10" t="str">
        <f t="shared" si="172"/>
        <v>SCHEDULE 19: REPORT ON DEMAND FORECASTS | 19a: Passenger terminal demand | Number of passengers during year:Outbound passengers:International</v>
      </c>
    </row>
    <row r="10845" spans="1:14" hidden="1">
      <c r="A10845" t="s">
        <v>3</v>
      </c>
      <c r="B10845">
        <v>2012</v>
      </c>
      <c r="C10845" t="s">
        <v>6</v>
      </c>
      <c r="D10845" t="s">
        <v>9</v>
      </c>
      <c r="E10845" t="s">
        <v>81</v>
      </c>
      <c r="F10845" t="s">
        <v>81</v>
      </c>
      <c r="G10845">
        <v>23</v>
      </c>
      <c r="H10845" t="s">
        <v>29</v>
      </c>
      <c r="I10845">
        <v>2013</v>
      </c>
      <c r="J10845" t="s">
        <v>91</v>
      </c>
      <c r="K10845" t="s">
        <v>81</v>
      </c>
      <c r="M10845" s="10" t="str">
        <f>Data[[#This Row],[schedule]]&amp;" | "&amp;Data[[#This Row],[section]]</f>
        <v>SCHEDULE 19: REPORT ON DEMAND FORECASTS | 19a: Passenger terminal demand</v>
      </c>
      <c r="N10845" s="10" t="str">
        <f t="shared" si="172"/>
        <v>SCHEDULE 19: REPORT ON DEMAND FORECASTS | 19a: Passenger terminal demand | Number of passengers during year:Outbound passengers:Total</v>
      </c>
    </row>
    <row r="10846" spans="1:14" hidden="1">
      <c r="A10846" t="s">
        <v>3</v>
      </c>
      <c r="B10846">
        <v>2012</v>
      </c>
      <c r="C10846" t="s">
        <v>6</v>
      </c>
      <c r="D10846" t="s">
        <v>9</v>
      </c>
      <c r="E10846" t="s">
        <v>81</v>
      </c>
      <c r="F10846" t="s">
        <v>81</v>
      </c>
      <c r="G10846">
        <v>23</v>
      </c>
      <c r="H10846" t="s">
        <v>29</v>
      </c>
      <c r="I10846">
        <v>2014</v>
      </c>
      <c r="J10846" t="s">
        <v>91</v>
      </c>
      <c r="K10846" t="s">
        <v>81</v>
      </c>
      <c r="M10846" s="10" t="str">
        <f>Data[[#This Row],[schedule]]&amp;" | "&amp;Data[[#This Row],[section]]</f>
        <v>SCHEDULE 19: REPORT ON DEMAND FORECASTS | 19a: Passenger terminal demand</v>
      </c>
      <c r="N10846" s="10" t="str">
        <f t="shared" si="172"/>
        <v>SCHEDULE 19: REPORT ON DEMAND FORECASTS | 19a: Passenger terminal demand | Number of passengers during year:Outbound passengers:Total</v>
      </c>
    </row>
    <row r="10847" spans="1:14" hidden="1">
      <c r="A10847" t="s">
        <v>3</v>
      </c>
      <c r="B10847">
        <v>2012</v>
      </c>
      <c r="C10847" t="s">
        <v>6</v>
      </c>
      <c r="D10847" t="s">
        <v>9</v>
      </c>
      <c r="E10847" t="s">
        <v>81</v>
      </c>
      <c r="F10847" t="s">
        <v>81</v>
      </c>
      <c r="G10847">
        <v>23</v>
      </c>
      <c r="H10847" t="s">
        <v>29</v>
      </c>
      <c r="I10847">
        <v>2015</v>
      </c>
      <c r="J10847" t="s">
        <v>91</v>
      </c>
      <c r="K10847" t="s">
        <v>81</v>
      </c>
      <c r="M10847" s="10" t="str">
        <f>Data[[#This Row],[schedule]]&amp;" | "&amp;Data[[#This Row],[section]]</f>
        <v>SCHEDULE 19: REPORT ON DEMAND FORECASTS | 19a: Passenger terminal demand</v>
      </c>
      <c r="N10847" s="10" t="str">
        <f t="shared" si="172"/>
        <v>SCHEDULE 19: REPORT ON DEMAND FORECASTS | 19a: Passenger terminal demand | Number of passengers during year:Outbound passengers:Total</v>
      </c>
    </row>
    <row r="10848" spans="1:14" hidden="1">
      <c r="A10848" t="s">
        <v>3</v>
      </c>
      <c r="B10848">
        <v>2012</v>
      </c>
      <c r="C10848" t="s">
        <v>6</v>
      </c>
      <c r="D10848" t="s">
        <v>9</v>
      </c>
      <c r="E10848" t="s">
        <v>81</v>
      </c>
      <c r="F10848" t="s">
        <v>81</v>
      </c>
      <c r="G10848">
        <v>23</v>
      </c>
      <c r="H10848" t="s">
        <v>29</v>
      </c>
      <c r="I10848">
        <v>2016</v>
      </c>
      <c r="J10848" t="s">
        <v>91</v>
      </c>
      <c r="K10848" t="s">
        <v>81</v>
      </c>
      <c r="M10848" s="10" t="str">
        <f>Data[[#This Row],[schedule]]&amp;" | "&amp;Data[[#This Row],[section]]</f>
        <v>SCHEDULE 19: REPORT ON DEMAND FORECASTS | 19a: Passenger terminal demand</v>
      </c>
      <c r="N10848" s="10" t="str">
        <f t="shared" si="172"/>
        <v>SCHEDULE 19: REPORT ON DEMAND FORECASTS | 19a: Passenger terminal demand | Number of passengers during year:Outbound passengers:Total</v>
      </c>
    </row>
    <row r="10849" spans="1:14" hidden="1">
      <c r="A10849" t="s">
        <v>3</v>
      </c>
      <c r="B10849">
        <v>2012</v>
      </c>
      <c r="C10849" t="s">
        <v>6</v>
      </c>
      <c r="D10849" t="s">
        <v>9</v>
      </c>
      <c r="E10849" t="s">
        <v>81</v>
      </c>
      <c r="F10849" t="s">
        <v>81</v>
      </c>
      <c r="G10849">
        <v>23</v>
      </c>
      <c r="H10849" t="s">
        <v>29</v>
      </c>
      <c r="I10849">
        <v>2017</v>
      </c>
      <c r="J10849" t="s">
        <v>91</v>
      </c>
      <c r="K10849" t="s">
        <v>81</v>
      </c>
      <c r="M10849" s="10" t="str">
        <f>Data[[#This Row],[schedule]]&amp;" | "&amp;Data[[#This Row],[section]]</f>
        <v>SCHEDULE 19: REPORT ON DEMAND FORECASTS | 19a: Passenger terminal demand</v>
      </c>
      <c r="N10849" s="10" t="str">
        <f t="shared" si="172"/>
        <v>SCHEDULE 19: REPORT ON DEMAND FORECASTS | 19a: Passenger terminal demand | Number of passengers during year:Outbound passengers:Total</v>
      </c>
    </row>
    <row r="10850" spans="1:14" hidden="1">
      <c r="A10850" t="s">
        <v>3</v>
      </c>
      <c r="B10850">
        <v>2012</v>
      </c>
      <c r="C10850" t="s">
        <v>6</v>
      </c>
      <c r="D10850" t="s">
        <v>9</v>
      </c>
      <c r="E10850" t="s">
        <v>81</v>
      </c>
      <c r="F10850" t="s">
        <v>81</v>
      </c>
      <c r="G10850">
        <v>23</v>
      </c>
      <c r="H10850" t="s">
        <v>29</v>
      </c>
      <c r="I10850">
        <v>2018</v>
      </c>
      <c r="J10850" t="s">
        <v>91</v>
      </c>
      <c r="K10850" t="s">
        <v>81</v>
      </c>
      <c r="M10850" s="10" t="str">
        <f>Data[[#This Row],[schedule]]&amp;" | "&amp;Data[[#This Row],[section]]</f>
        <v>SCHEDULE 19: REPORT ON DEMAND FORECASTS | 19a: Passenger terminal demand</v>
      </c>
      <c r="N10850" s="10" t="str">
        <f t="shared" si="172"/>
        <v>SCHEDULE 19: REPORT ON DEMAND FORECASTS | 19a: Passenger terminal demand | Number of passengers during year:Outbound passengers:Total</v>
      </c>
    </row>
    <row r="10851" spans="1:14" hidden="1">
      <c r="A10851" t="s">
        <v>3</v>
      </c>
      <c r="B10851">
        <v>2012</v>
      </c>
      <c r="C10851" t="s">
        <v>6</v>
      </c>
      <c r="D10851" t="s">
        <v>9</v>
      </c>
      <c r="E10851" t="s">
        <v>81</v>
      </c>
      <c r="F10851" t="s">
        <v>81</v>
      </c>
      <c r="G10851">
        <v>23</v>
      </c>
      <c r="H10851" t="s">
        <v>29</v>
      </c>
      <c r="I10851">
        <v>2019</v>
      </c>
      <c r="J10851" t="s">
        <v>91</v>
      </c>
      <c r="K10851" t="s">
        <v>81</v>
      </c>
      <c r="M10851" s="10" t="str">
        <f>Data[[#This Row],[schedule]]&amp;" | "&amp;Data[[#This Row],[section]]</f>
        <v>SCHEDULE 19: REPORT ON DEMAND FORECASTS | 19a: Passenger terminal demand</v>
      </c>
      <c r="N10851" s="10" t="str">
        <f t="shared" si="172"/>
        <v>SCHEDULE 19: REPORT ON DEMAND FORECASTS | 19a: Passenger terminal demand | Number of passengers during year:Outbound passengers:Total</v>
      </c>
    </row>
    <row r="10852" spans="1:14" hidden="1">
      <c r="A10852" t="s">
        <v>3</v>
      </c>
      <c r="B10852">
        <v>2012</v>
      </c>
      <c r="C10852" t="s">
        <v>6</v>
      </c>
      <c r="D10852" t="s">
        <v>9</v>
      </c>
      <c r="E10852" t="s">
        <v>81</v>
      </c>
      <c r="F10852" t="s">
        <v>81</v>
      </c>
      <c r="G10852">
        <v>23</v>
      </c>
      <c r="H10852" t="s">
        <v>29</v>
      </c>
      <c r="I10852">
        <v>2020</v>
      </c>
      <c r="J10852" t="s">
        <v>91</v>
      </c>
      <c r="K10852" t="s">
        <v>81</v>
      </c>
      <c r="M10852" s="10" t="str">
        <f>Data[[#This Row],[schedule]]&amp;" | "&amp;Data[[#This Row],[section]]</f>
        <v>SCHEDULE 19: REPORT ON DEMAND FORECASTS | 19a: Passenger terminal demand</v>
      </c>
      <c r="N10852" s="10" t="str">
        <f t="shared" si="172"/>
        <v>SCHEDULE 19: REPORT ON DEMAND FORECASTS | 19a: Passenger terminal demand | Number of passengers during year:Outbound passengers:Total</v>
      </c>
    </row>
    <row r="10853" spans="1:14" hidden="1">
      <c r="A10853" t="s">
        <v>3</v>
      </c>
      <c r="B10853">
        <v>2012</v>
      </c>
      <c r="C10853" t="s">
        <v>6</v>
      </c>
      <c r="D10853" t="s">
        <v>9</v>
      </c>
      <c r="E10853" t="s">
        <v>81</v>
      </c>
      <c r="F10853" t="s">
        <v>81</v>
      </c>
      <c r="G10853">
        <v>23</v>
      </c>
      <c r="H10853" t="s">
        <v>29</v>
      </c>
      <c r="I10853">
        <v>2021</v>
      </c>
      <c r="J10853" t="s">
        <v>91</v>
      </c>
      <c r="K10853" t="s">
        <v>81</v>
      </c>
      <c r="M10853" s="10" t="str">
        <f>Data[[#This Row],[schedule]]&amp;" | "&amp;Data[[#This Row],[section]]</f>
        <v>SCHEDULE 19: REPORT ON DEMAND FORECASTS | 19a: Passenger terminal demand</v>
      </c>
      <c r="N10853" s="10" t="str">
        <f t="shared" si="172"/>
        <v>SCHEDULE 19: REPORT ON DEMAND FORECASTS | 19a: Passenger terminal demand | Number of passengers during year:Outbound passengers:Total</v>
      </c>
    </row>
    <row r="10854" spans="1:14" hidden="1">
      <c r="A10854" t="s">
        <v>3</v>
      </c>
      <c r="B10854">
        <v>2012</v>
      </c>
      <c r="C10854" t="s">
        <v>6</v>
      </c>
      <c r="D10854" t="s">
        <v>9</v>
      </c>
      <c r="E10854" t="s">
        <v>81</v>
      </c>
      <c r="F10854" t="s">
        <v>81</v>
      </c>
      <c r="G10854">
        <v>23</v>
      </c>
      <c r="H10854" t="s">
        <v>29</v>
      </c>
      <c r="I10854">
        <v>2022</v>
      </c>
      <c r="J10854" t="s">
        <v>91</v>
      </c>
      <c r="K10854" t="s">
        <v>81</v>
      </c>
      <c r="M10854" s="10" t="str">
        <f>Data[[#This Row],[schedule]]&amp;" | "&amp;Data[[#This Row],[section]]</f>
        <v>SCHEDULE 19: REPORT ON DEMAND FORECASTS | 19a: Passenger terminal demand</v>
      </c>
      <c r="N10854" s="10" t="str">
        <f t="shared" si="172"/>
        <v>SCHEDULE 19: REPORT ON DEMAND FORECASTS | 19a: Passenger terminal demand | Number of passengers during year:Outbound passengers:Total</v>
      </c>
    </row>
    <row r="10855" spans="1:14" hidden="1">
      <c r="A10855" t="s">
        <v>3</v>
      </c>
      <c r="B10855">
        <v>2012</v>
      </c>
      <c r="C10855" t="s">
        <v>6</v>
      </c>
      <c r="D10855" t="s">
        <v>9</v>
      </c>
      <c r="E10855" t="s">
        <v>81</v>
      </c>
      <c r="F10855" t="s">
        <v>81</v>
      </c>
      <c r="G10855">
        <v>25</v>
      </c>
      <c r="H10855" t="s">
        <v>30</v>
      </c>
      <c r="I10855">
        <v>2013</v>
      </c>
      <c r="J10855" t="s">
        <v>91</v>
      </c>
      <c r="K10855" t="s">
        <v>4353</v>
      </c>
      <c r="L10855">
        <v>514</v>
      </c>
      <c r="M10855" s="10" t="str">
        <f>Data[[#This Row],[schedule]]&amp;" | "&amp;Data[[#This Row],[section]]</f>
        <v>SCHEDULE 19: REPORT ON DEMAND FORECASTS | 19a: Passenger terminal demand</v>
      </c>
      <c r="N10855" s="10" t="str">
        <f t="shared" si="172"/>
        <v>SCHEDULE 19: REPORT ON DEMAND FORECASTS | 19a: Passenger terminal demand | International transit and transfer passengers†</v>
      </c>
    </row>
    <row r="10856" spans="1:14" hidden="1">
      <c r="A10856" t="s">
        <v>3</v>
      </c>
      <c r="B10856">
        <v>2012</v>
      </c>
      <c r="C10856" t="s">
        <v>6</v>
      </c>
      <c r="D10856" t="s">
        <v>9</v>
      </c>
      <c r="E10856" t="s">
        <v>81</v>
      </c>
      <c r="F10856" t="s">
        <v>81</v>
      </c>
      <c r="G10856">
        <v>25</v>
      </c>
      <c r="H10856" t="s">
        <v>30</v>
      </c>
      <c r="I10856">
        <v>2014</v>
      </c>
      <c r="J10856" t="s">
        <v>91</v>
      </c>
      <c r="K10856" t="s">
        <v>4354</v>
      </c>
      <c r="L10856">
        <v>532</v>
      </c>
      <c r="M10856" s="10" t="str">
        <f>Data[[#This Row],[schedule]]&amp;" | "&amp;Data[[#This Row],[section]]</f>
        <v>SCHEDULE 19: REPORT ON DEMAND FORECASTS | 19a: Passenger terminal demand</v>
      </c>
      <c r="N10856" s="10" t="str">
        <f t="shared" si="172"/>
        <v>SCHEDULE 19: REPORT ON DEMAND FORECASTS | 19a: Passenger terminal demand | International transit and transfer passengers†</v>
      </c>
    </row>
    <row r="10857" spans="1:14" hidden="1">
      <c r="A10857" t="s">
        <v>3</v>
      </c>
      <c r="B10857">
        <v>2012</v>
      </c>
      <c r="C10857" t="s">
        <v>6</v>
      </c>
      <c r="D10857" t="s">
        <v>9</v>
      </c>
      <c r="E10857" t="s">
        <v>81</v>
      </c>
      <c r="F10857" t="s">
        <v>81</v>
      </c>
      <c r="G10857">
        <v>25</v>
      </c>
      <c r="H10857" t="s">
        <v>30</v>
      </c>
      <c r="I10857">
        <v>2015</v>
      </c>
      <c r="J10857" t="s">
        <v>91</v>
      </c>
      <c r="K10857" t="s">
        <v>4355</v>
      </c>
      <c r="L10857">
        <v>549</v>
      </c>
      <c r="M10857" s="10" t="str">
        <f>Data[[#This Row],[schedule]]&amp;" | "&amp;Data[[#This Row],[section]]</f>
        <v>SCHEDULE 19: REPORT ON DEMAND FORECASTS | 19a: Passenger terminal demand</v>
      </c>
      <c r="N10857" s="10" t="str">
        <f t="shared" si="172"/>
        <v>SCHEDULE 19: REPORT ON DEMAND FORECASTS | 19a: Passenger terminal demand | International transit and transfer passengers†</v>
      </c>
    </row>
    <row r="10858" spans="1:14" hidden="1">
      <c r="A10858" t="s">
        <v>3</v>
      </c>
      <c r="B10858">
        <v>2012</v>
      </c>
      <c r="C10858" t="s">
        <v>6</v>
      </c>
      <c r="D10858" t="s">
        <v>9</v>
      </c>
      <c r="E10858" t="s">
        <v>81</v>
      </c>
      <c r="F10858" t="s">
        <v>81</v>
      </c>
      <c r="G10858">
        <v>25</v>
      </c>
      <c r="H10858" t="s">
        <v>30</v>
      </c>
      <c r="I10858">
        <v>2016</v>
      </c>
      <c r="J10858" t="s">
        <v>91</v>
      </c>
      <c r="K10858" t="s">
        <v>4356</v>
      </c>
      <c r="L10858">
        <v>567</v>
      </c>
      <c r="M10858" s="10" t="str">
        <f>Data[[#This Row],[schedule]]&amp;" | "&amp;Data[[#This Row],[section]]</f>
        <v>SCHEDULE 19: REPORT ON DEMAND FORECASTS | 19a: Passenger terminal demand</v>
      </c>
      <c r="N10858" s="10" t="str">
        <f t="shared" si="172"/>
        <v>SCHEDULE 19: REPORT ON DEMAND FORECASTS | 19a: Passenger terminal demand | International transit and transfer passengers†</v>
      </c>
    </row>
    <row r="10859" spans="1:14" hidden="1">
      <c r="A10859" t="s">
        <v>3</v>
      </c>
      <c r="B10859">
        <v>2012</v>
      </c>
      <c r="C10859" t="s">
        <v>6</v>
      </c>
      <c r="D10859" t="s">
        <v>9</v>
      </c>
      <c r="E10859" t="s">
        <v>81</v>
      </c>
      <c r="F10859" t="s">
        <v>81</v>
      </c>
      <c r="G10859">
        <v>25</v>
      </c>
      <c r="H10859" t="s">
        <v>30</v>
      </c>
      <c r="I10859">
        <v>2017</v>
      </c>
      <c r="J10859" t="s">
        <v>91</v>
      </c>
      <c r="K10859" t="s">
        <v>4357</v>
      </c>
      <c r="L10859">
        <v>578</v>
      </c>
      <c r="M10859" s="10" t="str">
        <f>Data[[#This Row],[schedule]]&amp;" | "&amp;Data[[#This Row],[section]]</f>
        <v>SCHEDULE 19: REPORT ON DEMAND FORECASTS | 19a: Passenger terminal demand</v>
      </c>
      <c r="N10859" s="10" t="str">
        <f t="shared" si="172"/>
        <v>SCHEDULE 19: REPORT ON DEMAND FORECASTS | 19a: Passenger terminal demand | International transit and transfer passengers†</v>
      </c>
    </row>
    <row r="10860" spans="1:14" hidden="1">
      <c r="A10860" t="s">
        <v>3</v>
      </c>
      <c r="B10860">
        <v>2012</v>
      </c>
      <c r="C10860" t="s">
        <v>6</v>
      </c>
      <c r="D10860" t="s">
        <v>9</v>
      </c>
      <c r="E10860" t="s">
        <v>81</v>
      </c>
      <c r="F10860" t="s">
        <v>81</v>
      </c>
      <c r="G10860">
        <v>25</v>
      </c>
      <c r="H10860" t="s">
        <v>30</v>
      </c>
      <c r="I10860">
        <v>2018</v>
      </c>
      <c r="J10860" t="s">
        <v>91</v>
      </c>
      <c r="K10860" t="s">
        <v>4358</v>
      </c>
      <c r="L10860">
        <v>589</v>
      </c>
      <c r="M10860" s="10" t="str">
        <f>Data[[#This Row],[schedule]]&amp;" | "&amp;Data[[#This Row],[section]]</f>
        <v>SCHEDULE 19: REPORT ON DEMAND FORECASTS | 19a: Passenger terminal demand</v>
      </c>
      <c r="N10860" s="10" t="str">
        <f t="shared" si="172"/>
        <v>SCHEDULE 19: REPORT ON DEMAND FORECASTS | 19a: Passenger terminal demand | International transit and transfer passengers†</v>
      </c>
    </row>
    <row r="10861" spans="1:14" hidden="1">
      <c r="A10861" t="s">
        <v>3</v>
      </c>
      <c r="B10861">
        <v>2012</v>
      </c>
      <c r="C10861" t="s">
        <v>6</v>
      </c>
      <c r="D10861" t="s">
        <v>9</v>
      </c>
      <c r="E10861" t="s">
        <v>81</v>
      </c>
      <c r="F10861" t="s">
        <v>81</v>
      </c>
      <c r="G10861">
        <v>25</v>
      </c>
      <c r="H10861" t="s">
        <v>30</v>
      </c>
      <c r="I10861">
        <v>2019</v>
      </c>
      <c r="J10861" t="s">
        <v>91</v>
      </c>
      <c r="K10861" t="s">
        <v>737</v>
      </c>
      <c r="L10861">
        <v>600</v>
      </c>
      <c r="M10861" s="10" t="str">
        <f>Data[[#This Row],[schedule]]&amp;" | "&amp;Data[[#This Row],[section]]</f>
        <v>SCHEDULE 19: REPORT ON DEMAND FORECASTS | 19a: Passenger terminal demand</v>
      </c>
      <c r="N10861" s="10" t="str">
        <f t="shared" si="172"/>
        <v>SCHEDULE 19: REPORT ON DEMAND FORECASTS | 19a: Passenger terminal demand | International transit and transfer passengers†</v>
      </c>
    </row>
    <row r="10862" spans="1:14" hidden="1">
      <c r="A10862" t="s">
        <v>3</v>
      </c>
      <c r="B10862">
        <v>2012</v>
      </c>
      <c r="C10862" t="s">
        <v>6</v>
      </c>
      <c r="D10862" t="s">
        <v>9</v>
      </c>
      <c r="E10862" t="s">
        <v>81</v>
      </c>
      <c r="F10862" t="s">
        <v>81</v>
      </c>
      <c r="G10862">
        <v>25</v>
      </c>
      <c r="H10862" t="s">
        <v>30</v>
      </c>
      <c r="I10862">
        <v>2020</v>
      </c>
      <c r="J10862" t="s">
        <v>91</v>
      </c>
      <c r="K10862" t="s">
        <v>4359</v>
      </c>
      <c r="L10862">
        <v>611</v>
      </c>
      <c r="M10862" s="10" t="str">
        <f>Data[[#This Row],[schedule]]&amp;" | "&amp;Data[[#This Row],[section]]</f>
        <v>SCHEDULE 19: REPORT ON DEMAND FORECASTS | 19a: Passenger terminal demand</v>
      </c>
      <c r="N10862" s="10" t="str">
        <f t="shared" si="172"/>
        <v>SCHEDULE 19: REPORT ON DEMAND FORECASTS | 19a: Passenger terminal demand | International transit and transfer passengers†</v>
      </c>
    </row>
    <row r="10863" spans="1:14" hidden="1">
      <c r="A10863" t="s">
        <v>3</v>
      </c>
      <c r="B10863">
        <v>2012</v>
      </c>
      <c r="C10863" t="s">
        <v>6</v>
      </c>
      <c r="D10863" t="s">
        <v>9</v>
      </c>
      <c r="E10863" t="s">
        <v>81</v>
      </c>
      <c r="F10863" t="s">
        <v>81</v>
      </c>
      <c r="G10863">
        <v>25</v>
      </c>
      <c r="H10863" t="s">
        <v>30</v>
      </c>
      <c r="I10863">
        <v>2021</v>
      </c>
      <c r="J10863" t="s">
        <v>91</v>
      </c>
      <c r="K10863" t="s">
        <v>4360</v>
      </c>
      <c r="L10863">
        <v>622</v>
      </c>
      <c r="M10863" s="10" t="str">
        <f>Data[[#This Row],[schedule]]&amp;" | "&amp;Data[[#This Row],[section]]</f>
        <v>SCHEDULE 19: REPORT ON DEMAND FORECASTS | 19a: Passenger terminal demand</v>
      </c>
      <c r="N10863" s="10" t="str">
        <f t="shared" si="172"/>
        <v>SCHEDULE 19: REPORT ON DEMAND FORECASTS | 19a: Passenger terminal demand | International transit and transfer passengers†</v>
      </c>
    </row>
    <row r="10864" spans="1:14" hidden="1">
      <c r="A10864" t="s">
        <v>3</v>
      </c>
      <c r="B10864">
        <v>2012</v>
      </c>
      <c r="C10864" t="s">
        <v>6</v>
      </c>
      <c r="D10864" t="s">
        <v>9</v>
      </c>
      <c r="E10864" t="s">
        <v>81</v>
      </c>
      <c r="F10864" t="s">
        <v>81</v>
      </c>
      <c r="G10864">
        <v>25</v>
      </c>
      <c r="H10864" t="s">
        <v>30</v>
      </c>
      <c r="I10864">
        <v>2022</v>
      </c>
      <c r="J10864" t="s">
        <v>91</v>
      </c>
      <c r="K10864" t="s">
        <v>4361</v>
      </c>
      <c r="L10864">
        <v>632</v>
      </c>
      <c r="M10864" s="10" t="str">
        <f>Data[[#This Row],[schedule]]&amp;" | "&amp;Data[[#This Row],[section]]</f>
        <v>SCHEDULE 19: REPORT ON DEMAND FORECASTS | 19a: Passenger terminal demand</v>
      </c>
      <c r="N10864" s="10" t="str">
        <f t="shared" si="172"/>
        <v>SCHEDULE 19: REPORT ON DEMAND FORECASTS | 19a: Passenger terminal demand | International transit and transfer passengers†</v>
      </c>
    </row>
    <row r="10865" spans="1:14" hidden="1">
      <c r="A10865" t="s">
        <v>3</v>
      </c>
      <c r="B10865">
        <v>2012</v>
      </c>
      <c r="C10865" t="s">
        <v>6</v>
      </c>
      <c r="D10865" t="s">
        <v>10</v>
      </c>
      <c r="E10865" t="s">
        <v>81</v>
      </c>
      <c r="F10865" t="s">
        <v>81</v>
      </c>
      <c r="G10865">
        <v>37</v>
      </c>
      <c r="H10865" t="s">
        <v>31</v>
      </c>
      <c r="I10865">
        <v>2013</v>
      </c>
      <c r="J10865" t="s">
        <v>91</v>
      </c>
      <c r="K10865" t="s">
        <v>4362</v>
      </c>
      <c r="L10865">
        <v>3.9E-2</v>
      </c>
      <c r="M10865" s="10" t="str">
        <f>Data[[#This Row],[schedule]]&amp;" | "&amp;Data[[#This Row],[section]]</f>
        <v>SCHEDULE 19: REPORT ON DEMAND FORECASTS | 19b: Aircraft Runway Movements</v>
      </c>
      <c r="N10865" s="10" t="str">
        <f t="shared" si="172"/>
        <v>SCHEDULE 19: REPORT ON DEMAND FORECASTS | 19b: Aircraft Runway Movements | Movements during
busy period (total
number of aircraft):During the runway busy hour:</v>
      </c>
    </row>
    <row r="10866" spans="1:14" hidden="1">
      <c r="A10866" t="s">
        <v>3</v>
      </c>
      <c r="B10866">
        <v>2012</v>
      </c>
      <c r="C10866" t="s">
        <v>6</v>
      </c>
      <c r="D10866" t="s">
        <v>10</v>
      </c>
      <c r="E10866" t="s">
        <v>81</v>
      </c>
      <c r="F10866" t="s">
        <v>81</v>
      </c>
      <c r="G10866">
        <v>37</v>
      </c>
      <c r="H10866" t="s">
        <v>31</v>
      </c>
      <c r="I10866">
        <v>2014</v>
      </c>
      <c r="J10866" t="s">
        <v>91</v>
      </c>
      <c r="K10866" t="s">
        <v>4363</v>
      </c>
      <c r="L10866">
        <v>0.04</v>
      </c>
      <c r="M10866" s="10" t="str">
        <f>Data[[#This Row],[schedule]]&amp;" | "&amp;Data[[#This Row],[section]]</f>
        <v>SCHEDULE 19: REPORT ON DEMAND FORECASTS | 19b: Aircraft Runway Movements</v>
      </c>
      <c r="N10866" s="10" t="str">
        <f t="shared" si="172"/>
        <v>SCHEDULE 19: REPORT ON DEMAND FORECASTS | 19b: Aircraft Runway Movements | Movements during
busy period (total
number of aircraft):During the runway busy hour:</v>
      </c>
    </row>
    <row r="10867" spans="1:14" hidden="1">
      <c r="A10867" t="s">
        <v>3</v>
      </c>
      <c r="B10867">
        <v>2012</v>
      </c>
      <c r="C10867" t="s">
        <v>6</v>
      </c>
      <c r="D10867" t="s">
        <v>10</v>
      </c>
      <c r="E10867" t="s">
        <v>81</v>
      </c>
      <c r="F10867" t="s">
        <v>81</v>
      </c>
      <c r="G10867">
        <v>37</v>
      </c>
      <c r="H10867" t="s">
        <v>31</v>
      </c>
      <c r="I10867">
        <v>2015</v>
      </c>
      <c r="J10867" t="s">
        <v>91</v>
      </c>
      <c r="K10867" t="s">
        <v>4363</v>
      </c>
      <c r="L10867">
        <v>0.04</v>
      </c>
      <c r="M10867" s="10" t="str">
        <f>Data[[#This Row],[schedule]]&amp;" | "&amp;Data[[#This Row],[section]]</f>
        <v>SCHEDULE 19: REPORT ON DEMAND FORECASTS | 19b: Aircraft Runway Movements</v>
      </c>
      <c r="N10867" s="10" t="str">
        <f t="shared" si="172"/>
        <v>SCHEDULE 19: REPORT ON DEMAND FORECASTS | 19b: Aircraft Runway Movements | Movements during
busy period (total
number of aircraft):During the runway busy hour:</v>
      </c>
    </row>
    <row r="10868" spans="1:14" hidden="1">
      <c r="A10868" t="s">
        <v>3</v>
      </c>
      <c r="B10868">
        <v>2012</v>
      </c>
      <c r="C10868" t="s">
        <v>6</v>
      </c>
      <c r="D10868" t="s">
        <v>10</v>
      </c>
      <c r="E10868" t="s">
        <v>81</v>
      </c>
      <c r="F10868" t="s">
        <v>81</v>
      </c>
      <c r="G10868">
        <v>37</v>
      </c>
      <c r="H10868" t="s">
        <v>31</v>
      </c>
      <c r="I10868">
        <v>2016</v>
      </c>
      <c r="J10868" t="s">
        <v>91</v>
      </c>
      <c r="K10868" t="s">
        <v>4364</v>
      </c>
      <c r="L10868">
        <v>4.1000000000000002E-2</v>
      </c>
      <c r="M10868" s="10" t="str">
        <f>Data[[#This Row],[schedule]]&amp;" | "&amp;Data[[#This Row],[section]]</f>
        <v>SCHEDULE 19: REPORT ON DEMAND FORECASTS | 19b: Aircraft Runway Movements</v>
      </c>
      <c r="N10868" s="10" t="str">
        <f t="shared" si="172"/>
        <v>SCHEDULE 19: REPORT ON DEMAND FORECASTS | 19b: Aircraft Runway Movements | Movements during
busy period (total
number of aircraft):During the runway busy hour:</v>
      </c>
    </row>
    <row r="10869" spans="1:14" hidden="1">
      <c r="A10869" t="s">
        <v>3</v>
      </c>
      <c r="B10869">
        <v>2012</v>
      </c>
      <c r="C10869" t="s">
        <v>6</v>
      </c>
      <c r="D10869" t="s">
        <v>10</v>
      </c>
      <c r="E10869" t="s">
        <v>81</v>
      </c>
      <c r="F10869" t="s">
        <v>81</v>
      </c>
      <c r="G10869">
        <v>37</v>
      </c>
      <c r="H10869" t="s">
        <v>31</v>
      </c>
      <c r="I10869">
        <v>2017</v>
      </c>
      <c r="J10869" t="s">
        <v>91</v>
      </c>
      <c r="K10869" t="s">
        <v>4365</v>
      </c>
      <c r="L10869">
        <v>4.2000000000000003E-2</v>
      </c>
      <c r="M10869" s="10" t="str">
        <f>Data[[#This Row],[schedule]]&amp;" | "&amp;Data[[#This Row],[section]]</f>
        <v>SCHEDULE 19: REPORT ON DEMAND FORECASTS | 19b: Aircraft Runway Movements</v>
      </c>
      <c r="N10869" s="10" t="str">
        <f t="shared" si="172"/>
        <v>SCHEDULE 19: REPORT ON DEMAND FORECASTS | 19b: Aircraft Runway Movements | Movements during
busy period (total
number of aircraft):During the runway busy hour:</v>
      </c>
    </row>
    <row r="10870" spans="1:14" hidden="1">
      <c r="A10870" t="s">
        <v>3</v>
      </c>
      <c r="B10870">
        <v>2012</v>
      </c>
      <c r="C10870" t="s">
        <v>6</v>
      </c>
      <c r="D10870" t="s">
        <v>10</v>
      </c>
      <c r="E10870" t="s">
        <v>81</v>
      </c>
      <c r="F10870" t="s">
        <v>81</v>
      </c>
      <c r="G10870">
        <v>37</v>
      </c>
      <c r="H10870" t="s">
        <v>31</v>
      </c>
      <c r="I10870">
        <v>2018</v>
      </c>
      <c r="J10870" t="s">
        <v>91</v>
      </c>
      <c r="K10870" t="s">
        <v>4365</v>
      </c>
      <c r="L10870">
        <v>4.2000000000000003E-2</v>
      </c>
      <c r="M10870" s="10" t="str">
        <f>Data[[#This Row],[schedule]]&amp;" | "&amp;Data[[#This Row],[section]]</f>
        <v>SCHEDULE 19: REPORT ON DEMAND FORECASTS | 19b: Aircraft Runway Movements</v>
      </c>
      <c r="N10870" s="10" t="str">
        <f t="shared" si="172"/>
        <v>SCHEDULE 19: REPORT ON DEMAND FORECASTS | 19b: Aircraft Runway Movements | Movements during
busy period (total
number of aircraft):During the runway busy hour:</v>
      </c>
    </row>
    <row r="10871" spans="1:14" hidden="1">
      <c r="A10871" t="s">
        <v>3</v>
      </c>
      <c r="B10871">
        <v>2012</v>
      </c>
      <c r="C10871" t="s">
        <v>6</v>
      </c>
      <c r="D10871" t="s">
        <v>10</v>
      </c>
      <c r="E10871" t="s">
        <v>81</v>
      </c>
      <c r="F10871" t="s">
        <v>81</v>
      </c>
      <c r="G10871">
        <v>37</v>
      </c>
      <c r="H10871" t="s">
        <v>31</v>
      </c>
      <c r="I10871">
        <v>2019</v>
      </c>
      <c r="J10871" t="s">
        <v>91</v>
      </c>
      <c r="K10871" t="s">
        <v>4366</v>
      </c>
      <c r="L10871">
        <v>4.2999999999999997E-2</v>
      </c>
      <c r="M10871" s="10" t="str">
        <f>Data[[#This Row],[schedule]]&amp;" | "&amp;Data[[#This Row],[section]]</f>
        <v>SCHEDULE 19: REPORT ON DEMAND FORECASTS | 19b: Aircraft Runway Movements</v>
      </c>
      <c r="N10871" s="10" t="str">
        <f t="shared" si="172"/>
        <v>SCHEDULE 19: REPORT ON DEMAND FORECASTS | 19b: Aircraft Runway Movements | Movements during
busy period (total
number of aircraft):During the runway busy hour:</v>
      </c>
    </row>
    <row r="10872" spans="1:14" hidden="1">
      <c r="A10872" t="s">
        <v>3</v>
      </c>
      <c r="B10872">
        <v>2012</v>
      </c>
      <c r="C10872" t="s">
        <v>6</v>
      </c>
      <c r="D10872" t="s">
        <v>10</v>
      </c>
      <c r="E10872" t="s">
        <v>81</v>
      </c>
      <c r="F10872" t="s">
        <v>81</v>
      </c>
      <c r="G10872">
        <v>37</v>
      </c>
      <c r="H10872" t="s">
        <v>31</v>
      </c>
      <c r="I10872">
        <v>2020</v>
      </c>
      <c r="J10872" t="s">
        <v>91</v>
      </c>
      <c r="K10872" t="s">
        <v>4367</v>
      </c>
      <c r="L10872">
        <v>4.4999999999999998E-2</v>
      </c>
      <c r="M10872" s="10" t="str">
        <f>Data[[#This Row],[schedule]]&amp;" | "&amp;Data[[#This Row],[section]]</f>
        <v>SCHEDULE 19: REPORT ON DEMAND FORECASTS | 19b: Aircraft Runway Movements</v>
      </c>
      <c r="N10872" s="10" t="str">
        <f t="shared" si="172"/>
        <v>SCHEDULE 19: REPORT ON DEMAND FORECASTS | 19b: Aircraft Runway Movements | Movements during
busy period (total
number of aircraft):During the runway busy hour:</v>
      </c>
    </row>
    <row r="10873" spans="1:14" hidden="1">
      <c r="A10873" t="s">
        <v>3</v>
      </c>
      <c r="B10873">
        <v>2012</v>
      </c>
      <c r="C10873" t="s">
        <v>6</v>
      </c>
      <c r="D10873" t="s">
        <v>10</v>
      </c>
      <c r="E10873" t="s">
        <v>81</v>
      </c>
      <c r="F10873" t="s">
        <v>81</v>
      </c>
      <c r="G10873">
        <v>37</v>
      </c>
      <c r="H10873" t="s">
        <v>31</v>
      </c>
      <c r="I10873">
        <v>2021</v>
      </c>
      <c r="J10873" t="s">
        <v>91</v>
      </c>
      <c r="K10873" t="s">
        <v>4368</v>
      </c>
      <c r="L10873">
        <v>4.5999999999999999E-2</v>
      </c>
      <c r="M10873" s="10" t="str">
        <f>Data[[#This Row],[schedule]]&amp;" | "&amp;Data[[#This Row],[section]]</f>
        <v>SCHEDULE 19: REPORT ON DEMAND FORECASTS | 19b: Aircraft Runway Movements</v>
      </c>
      <c r="N10873" s="10" t="str">
        <f t="shared" si="172"/>
        <v>SCHEDULE 19: REPORT ON DEMAND FORECASTS | 19b: Aircraft Runway Movements | Movements during
busy period (total
number of aircraft):During the runway busy hour:</v>
      </c>
    </row>
    <row r="10874" spans="1:14" hidden="1">
      <c r="A10874" t="s">
        <v>3</v>
      </c>
      <c r="B10874">
        <v>2012</v>
      </c>
      <c r="C10874" t="s">
        <v>6</v>
      </c>
      <c r="D10874" t="s">
        <v>10</v>
      </c>
      <c r="E10874" t="s">
        <v>81</v>
      </c>
      <c r="F10874" t="s">
        <v>81</v>
      </c>
      <c r="G10874">
        <v>37</v>
      </c>
      <c r="H10874" t="s">
        <v>31</v>
      </c>
      <c r="I10874">
        <v>2022</v>
      </c>
      <c r="J10874" t="s">
        <v>91</v>
      </c>
      <c r="K10874" t="s">
        <v>4369</v>
      </c>
      <c r="L10874">
        <v>4.7E-2</v>
      </c>
      <c r="M10874" s="10" t="str">
        <f>Data[[#This Row],[schedule]]&amp;" | "&amp;Data[[#This Row],[section]]</f>
        <v>SCHEDULE 19: REPORT ON DEMAND FORECASTS | 19b: Aircraft Runway Movements</v>
      </c>
      <c r="N10874" s="10" t="str">
        <f t="shared" si="172"/>
        <v>SCHEDULE 19: REPORT ON DEMAND FORECASTS | 19b: Aircraft Runway Movements | Movements during
busy period (total
number of aircraft):During the runway busy hour:</v>
      </c>
    </row>
    <row r="10875" spans="1:14" hidden="1">
      <c r="A10875" t="s">
        <v>3</v>
      </c>
      <c r="B10875">
        <v>2012</v>
      </c>
      <c r="C10875" t="s">
        <v>6</v>
      </c>
      <c r="D10875" t="s">
        <v>10</v>
      </c>
      <c r="E10875" t="s">
        <v>81</v>
      </c>
      <c r="F10875" t="s">
        <v>81</v>
      </c>
      <c r="G10875">
        <v>38</v>
      </c>
      <c r="H10875" t="s">
        <v>32</v>
      </c>
      <c r="I10875">
        <v>2013</v>
      </c>
      <c r="J10875" t="s">
        <v>91</v>
      </c>
      <c r="K10875" t="s">
        <v>4370</v>
      </c>
      <c r="L10875">
        <v>0.48499999999999999</v>
      </c>
      <c r="M10875" s="10" t="str">
        <f>Data[[#This Row],[schedule]]&amp;" | "&amp;Data[[#This Row],[section]]</f>
        <v>SCHEDULE 19: REPORT ON DEMAND FORECASTS | 19b: Aircraft Runway Movements</v>
      </c>
      <c r="N10875" s="10" t="str">
        <f t="shared" si="172"/>
        <v>SCHEDULE 19: REPORT ON DEMAND FORECASTS | 19b: Aircraft Runway Movements | Movements during
busy period (total
number of aircraft):During the runway busy day:</v>
      </c>
    </row>
    <row r="10876" spans="1:14" hidden="1">
      <c r="A10876" t="s">
        <v>3</v>
      </c>
      <c r="B10876">
        <v>2012</v>
      </c>
      <c r="C10876" t="s">
        <v>6</v>
      </c>
      <c r="D10876" t="s">
        <v>10</v>
      </c>
      <c r="E10876" t="s">
        <v>81</v>
      </c>
      <c r="F10876" t="s">
        <v>81</v>
      </c>
      <c r="G10876">
        <v>38</v>
      </c>
      <c r="H10876" t="s">
        <v>32</v>
      </c>
      <c r="I10876">
        <v>2014</v>
      </c>
      <c r="J10876" t="s">
        <v>91</v>
      </c>
      <c r="K10876" t="s">
        <v>4371</v>
      </c>
      <c r="L10876">
        <v>0.49199999999999999</v>
      </c>
      <c r="M10876" s="10" t="str">
        <f>Data[[#This Row],[schedule]]&amp;" | "&amp;Data[[#This Row],[section]]</f>
        <v>SCHEDULE 19: REPORT ON DEMAND FORECASTS | 19b: Aircraft Runway Movements</v>
      </c>
      <c r="N10876" s="10" t="str">
        <f t="shared" si="172"/>
        <v>SCHEDULE 19: REPORT ON DEMAND FORECASTS | 19b: Aircraft Runway Movements | Movements during
busy period (total
number of aircraft):During the runway busy day:</v>
      </c>
    </row>
    <row r="10877" spans="1:14" hidden="1">
      <c r="A10877" t="s">
        <v>3</v>
      </c>
      <c r="B10877">
        <v>2012</v>
      </c>
      <c r="C10877" t="s">
        <v>6</v>
      </c>
      <c r="D10877" t="s">
        <v>10</v>
      </c>
      <c r="E10877" t="s">
        <v>81</v>
      </c>
      <c r="F10877" t="s">
        <v>81</v>
      </c>
      <c r="G10877">
        <v>38</v>
      </c>
      <c r="H10877" t="s">
        <v>32</v>
      </c>
      <c r="I10877">
        <v>2015</v>
      </c>
      <c r="J10877" t="s">
        <v>91</v>
      </c>
      <c r="K10877" t="s">
        <v>4372</v>
      </c>
      <c r="L10877">
        <v>0.50700000000000001</v>
      </c>
      <c r="M10877" s="10" t="str">
        <f>Data[[#This Row],[schedule]]&amp;" | "&amp;Data[[#This Row],[section]]</f>
        <v>SCHEDULE 19: REPORT ON DEMAND FORECASTS | 19b: Aircraft Runway Movements</v>
      </c>
      <c r="N10877" s="10" t="str">
        <f t="shared" si="172"/>
        <v>SCHEDULE 19: REPORT ON DEMAND FORECASTS | 19b: Aircraft Runway Movements | Movements during
busy period (total
number of aircraft):During the runway busy day:</v>
      </c>
    </row>
    <row r="10878" spans="1:14" hidden="1">
      <c r="A10878" t="s">
        <v>3</v>
      </c>
      <c r="B10878">
        <v>2012</v>
      </c>
      <c r="C10878" t="s">
        <v>6</v>
      </c>
      <c r="D10878" t="s">
        <v>10</v>
      </c>
      <c r="E10878" t="s">
        <v>81</v>
      </c>
      <c r="F10878" t="s">
        <v>81</v>
      </c>
      <c r="G10878">
        <v>38</v>
      </c>
      <c r="H10878" t="s">
        <v>32</v>
      </c>
      <c r="I10878">
        <v>2016</v>
      </c>
      <c r="J10878" t="s">
        <v>91</v>
      </c>
      <c r="K10878" t="s">
        <v>4373</v>
      </c>
      <c r="L10878">
        <v>0.51100000000000001</v>
      </c>
      <c r="M10878" s="10" t="str">
        <f>Data[[#This Row],[schedule]]&amp;" | "&amp;Data[[#This Row],[section]]</f>
        <v>SCHEDULE 19: REPORT ON DEMAND FORECASTS | 19b: Aircraft Runway Movements</v>
      </c>
      <c r="N10878" s="10" t="str">
        <f t="shared" si="172"/>
        <v>SCHEDULE 19: REPORT ON DEMAND FORECASTS | 19b: Aircraft Runway Movements | Movements during
busy period (total
number of aircraft):During the runway busy day:</v>
      </c>
    </row>
    <row r="10879" spans="1:14" hidden="1">
      <c r="A10879" t="s">
        <v>3</v>
      </c>
      <c r="B10879">
        <v>2012</v>
      </c>
      <c r="C10879" t="s">
        <v>6</v>
      </c>
      <c r="D10879" t="s">
        <v>10</v>
      </c>
      <c r="E10879" t="s">
        <v>81</v>
      </c>
      <c r="F10879" t="s">
        <v>81</v>
      </c>
      <c r="G10879">
        <v>38</v>
      </c>
      <c r="H10879" t="s">
        <v>32</v>
      </c>
      <c r="I10879">
        <v>2017</v>
      </c>
      <c r="J10879" t="s">
        <v>91</v>
      </c>
      <c r="K10879" t="s">
        <v>4374</v>
      </c>
      <c r="L10879">
        <v>0.51800000000000002</v>
      </c>
      <c r="M10879" s="10" t="str">
        <f>Data[[#This Row],[schedule]]&amp;" | "&amp;Data[[#This Row],[section]]</f>
        <v>SCHEDULE 19: REPORT ON DEMAND FORECASTS | 19b: Aircraft Runway Movements</v>
      </c>
      <c r="N10879" s="10" t="str">
        <f t="shared" si="172"/>
        <v>SCHEDULE 19: REPORT ON DEMAND FORECASTS | 19b: Aircraft Runway Movements | Movements during
busy period (total
number of aircraft):During the runway busy day:</v>
      </c>
    </row>
    <row r="10880" spans="1:14" hidden="1">
      <c r="A10880" t="s">
        <v>3</v>
      </c>
      <c r="B10880">
        <v>2012</v>
      </c>
      <c r="C10880" t="s">
        <v>6</v>
      </c>
      <c r="D10880" t="s">
        <v>10</v>
      </c>
      <c r="E10880" t="s">
        <v>81</v>
      </c>
      <c r="F10880" t="s">
        <v>81</v>
      </c>
      <c r="G10880">
        <v>38</v>
      </c>
      <c r="H10880" t="s">
        <v>32</v>
      </c>
      <c r="I10880">
        <v>2018</v>
      </c>
      <c r="J10880" t="s">
        <v>91</v>
      </c>
      <c r="K10880" t="s">
        <v>4375</v>
      </c>
      <c r="L10880">
        <v>0.51900000000000002</v>
      </c>
      <c r="M10880" s="10" t="str">
        <f>Data[[#This Row],[schedule]]&amp;" | "&amp;Data[[#This Row],[section]]</f>
        <v>SCHEDULE 19: REPORT ON DEMAND FORECASTS | 19b: Aircraft Runway Movements</v>
      </c>
      <c r="N10880" s="10" t="str">
        <f t="shared" si="172"/>
        <v>SCHEDULE 19: REPORT ON DEMAND FORECASTS | 19b: Aircraft Runway Movements | Movements during
busy period (total
number of aircraft):During the runway busy day:</v>
      </c>
    </row>
    <row r="10881" spans="1:14" hidden="1">
      <c r="A10881" t="s">
        <v>3</v>
      </c>
      <c r="B10881">
        <v>2012</v>
      </c>
      <c r="C10881" t="s">
        <v>6</v>
      </c>
      <c r="D10881" t="s">
        <v>10</v>
      </c>
      <c r="E10881" t="s">
        <v>81</v>
      </c>
      <c r="F10881" t="s">
        <v>81</v>
      </c>
      <c r="G10881">
        <v>38</v>
      </c>
      <c r="H10881" t="s">
        <v>32</v>
      </c>
      <c r="I10881">
        <v>2019</v>
      </c>
      <c r="J10881" t="s">
        <v>91</v>
      </c>
      <c r="K10881" t="s">
        <v>4376</v>
      </c>
      <c r="L10881">
        <v>0.54200000000000004</v>
      </c>
      <c r="M10881" s="10" t="str">
        <f>Data[[#This Row],[schedule]]&amp;" | "&amp;Data[[#This Row],[section]]</f>
        <v>SCHEDULE 19: REPORT ON DEMAND FORECASTS | 19b: Aircraft Runway Movements</v>
      </c>
      <c r="N10881" s="10" t="str">
        <f t="shared" si="172"/>
        <v>SCHEDULE 19: REPORT ON DEMAND FORECASTS | 19b: Aircraft Runway Movements | Movements during
busy period (total
number of aircraft):During the runway busy day:</v>
      </c>
    </row>
    <row r="10882" spans="1:14" hidden="1">
      <c r="A10882" t="s">
        <v>3</v>
      </c>
      <c r="B10882">
        <v>2012</v>
      </c>
      <c r="C10882" t="s">
        <v>6</v>
      </c>
      <c r="D10882" t="s">
        <v>10</v>
      </c>
      <c r="E10882" t="s">
        <v>81</v>
      </c>
      <c r="F10882" t="s">
        <v>81</v>
      </c>
      <c r="G10882">
        <v>38</v>
      </c>
      <c r="H10882" t="s">
        <v>32</v>
      </c>
      <c r="I10882">
        <v>2020</v>
      </c>
      <c r="J10882" t="s">
        <v>91</v>
      </c>
      <c r="K10882" t="s">
        <v>4377</v>
      </c>
      <c r="L10882">
        <v>0.55400000000000005</v>
      </c>
      <c r="M10882" s="10" t="str">
        <f>Data[[#This Row],[schedule]]&amp;" | "&amp;Data[[#This Row],[section]]</f>
        <v>SCHEDULE 19: REPORT ON DEMAND FORECASTS | 19b: Aircraft Runway Movements</v>
      </c>
      <c r="N10882" s="10" t="str">
        <f t="shared" si="172"/>
        <v>SCHEDULE 19: REPORT ON DEMAND FORECASTS | 19b: Aircraft Runway Movements | Movements during
busy period (total
number of aircraft):During the runway busy day:</v>
      </c>
    </row>
    <row r="10883" spans="1:14" hidden="1">
      <c r="A10883" t="s">
        <v>3</v>
      </c>
      <c r="B10883">
        <v>2012</v>
      </c>
      <c r="C10883" t="s">
        <v>6</v>
      </c>
      <c r="D10883" t="s">
        <v>10</v>
      </c>
      <c r="E10883" t="s">
        <v>81</v>
      </c>
      <c r="F10883" t="s">
        <v>81</v>
      </c>
      <c r="G10883">
        <v>38</v>
      </c>
      <c r="H10883" t="s">
        <v>32</v>
      </c>
      <c r="I10883">
        <v>2021</v>
      </c>
      <c r="J10883" t="s">
        <v>91</v>
      </c>
      <c r="K10883" t="s">
        <v>4378</v>
      </c>
      <c r="L10883">
        <v>0.56599999999999995</v>
      </c>
      <c r="M10883" s="10" t="str">
        <f>Data[[#This Row],[schedule]]&amp;" | "&amp;Data[[#This Row],[section]]</f>
        <v>SCHEDULE 19: REPORT ON DEMAND FORECASTS | 19b: Aircraft Runway Movements</v>
      </c>
      <c r="N10883" s="10" t="str">
        <f t="shared" si="172"/>
        <v>SCHEDULE 19: REPORT ON DEMAND FORECASTS | 19b: Aircraft Runway Movements | Movements during
busy period (total
number of aircraft):During the runway busy day:</v>
      </c>
    </row>
    <row r="10884" spans="1:14" hidden="1">
      <c r="A10884" t="s">
        <v>3</v>
      </c>
      <c r="B10884">
        <v>2012</v>
      </c>
      <c r="C10884" t="s">
        <v>6</v>
      </c>
      <c r="D10884" t="s">
        <v>10</v>
      </c>
      <c r="E10884" t="s">
        <v>81</v>
      </c>
      <c r="F10884" t="s">
        <v>81</v>
      </c>
      <c r="G10884">
        <v>38</v>
      </c>
      <c r="H10884" t="s">
        <v>32</v>
      </c>
      <c r="I10884">
        <v>2022</v>
      </c>
      <c r="J10884" t="s">
        <v>91</v>
      </c>
      <c r="K10884" t="s">
        <v>4379</v>
      </c>
      <c r="L10884">
        <v>0.57199999999999995</v>
      </c>
      <c r="M10884" s="10" t="str">
        <f>Data[[#This Row],[schedule]]&amp;" | "&amp;Data[[#This Row],[section]]</f>
        <v>SCHEDULE 19: REPORT ON DEMAND FORECASTS | 19b: Aircraft Runway Movements</v>
      </c>
      <c r="N10884" s="10" t="str">
        <f t="shared" si="172"/>
        <v>SCHEDULE 19: REPORT ON DEMAND FORECASTS | 19b: Aircraft Runway Movements | Movements during
busy period (total
number of aircraft):During the runway busy day:</v>
      </c>
    </row>
    <row r="10885" spans="1:14" hidden="1">
      <c r="A10885" t="s">
        <v>3</v>
      </c>
      <c r="B10885">
        <v>2012</v>
      </c>
      <c r="C10885" t="s">
        <v>6</v>
      </c>
      <c r="D10885" t="s">
        <v>10</v>
      </c>
      <c r="E10885" t="s">
        <v>81</v>
      </c>
      <c r="F10885" t="s">
        <v>81</v>
      </c>
      <c r="G10885">
        <v>40</v>
      </c>
      <c r="H10885" t="s">
        <v>33</v>
      </c>
      <c r="I10885">
        <v>2013</v>
      </c>
      <c r="J10885" t="s">
        <v>91</v>
      </c>
      <c r="K10885" t="s">
        <v>4380</v>
      </c>
      <c r="L10885">
        <v>42.2</v>
      </c>
      <c r="M10885" s="10" t="str">
        <f>Data[[#This Row],[schedule]]&amp;" | "&amp;Data[[#This Row],[section]]</f>
        <v>SCHEDULE 19: REPORT ON DEMAND FORECASTS | 19b: Aircraft Runway Movements</v>
      </c>
      <c r="N10885" s="10" t="str">
        <f t="shared" si="172"/>
        <v>SCHEDULE 19: REPORT ON DEMAND FORECASTS | 19b: Aircraft Runway Movements | Landings during year (total number of
aircraft):Aircraft 30 tonnes MCTOW or more:</v>
      </c>
    </row>
    <row r="10886" spans="1:14" hidden="1">
      <c r="A10886" t="s">
        <v>3</v>
      </c>
      <c r="B10886">
        <v>2012</v>
      </c>
      <c r="C10886" t="s">
        <v>6</v>
      </c>
      <c r="D10886" t="s">
        <v>10</v>
      </c>
      <c r="E10886" t="s">
        <v>81</v>
      </c>
      <c r="F10886" t="s">
        <v>81</v>
      </c>
      <c r="G10886">
        <v>40</v>
      </c>
      <c r="H10886" t="s">
        <v>33</v>
      </c>
      <c r="I10886">
        <v>2014</v>
      </c>
      <c r="J10886" t="s">
        <v>91</v>
      </c>
      <c r="K10886" t="s">
        <v>4381</v>
      </c>
      <c r="L10886">
        <v>42.4</v>
      </c>
      <c r="M10886" s="10" t="str">
        <f>Data[[#This Row],[schedule]]&amp;" | "&amp;Data[[#This Row],[section]]</f>
        <v>SCHEDULE 19: REPORT ON DEMAND FORECASTS | 19b: Aircraft Runway Movements</v>
      </c>
      <c r="N10886" s="10" t="str">
        <f t="shared" si="172"/>
        <v>SCHEDULE 19: REPORT ON DEMAND FORECASTS | 19b: Aircraft Runway Movements | Landings during year (total number of
aircraft):Aircraft 30 tonnes MCTOW or more:</v>
      </c>
    </row>
    <row r="10887" spans="1:14" hidden="1">
      <c r="A10887" t="s">
        <v>3</v>
      </c>
      <c r="B10887">
        <v>2012</v>
      </c>
      <c r="C10887" t="s">
        <v>6</v>
      </c>
      <c r="D10887" t="s">
        <v>10</v>
      </c>
      <c r="E10887" t="s">
        <v>81</v>
      </c>
      <c r="F10887" t="s">
        <v>81</v>
      </c>
      <c r="G10887">
        <v>40</v>
      </c>
      <c r="H10887" t="s">
        <v>33</v>
      </c>
      <c r="I10887">
        <v>2015</v>
      </c>
      <c r="J10887" t="s">
        <v>91</v>
      </c>
      <c r="K10887" t="s">
        <v>4382</v>
      </c>
      <c r="L10887">
        <v>42.9</v>
      </c>
      <c r="M10887" s="10" t="str">
        <f>Data[[#This Row],[schedule]]&amp;" | "&amp;Data[[#This Row],[section]]</f>
        <v>SCHEDULE 19: REPORT ON DEMAND FORECASTS | 19b: Aircraft Runway Movements</v>
      </c>
      <c r="N10887" s="10" t="str">
        <f t="shared" si="172"/>
        <v>SCHEDULE 19: REPORT ON DEMAND FORECASTS | 19b: Aircraft Runway Movements | Landings during year (total number of
aircraft):Aircraft 30 tonnes MCTOW or more:</v>
      </c>
    </row>
    <row r="10888" spans="1:14" hidden="1">
      <c r="A10888" t="s">
        <v>3</v>
      </c>
      <c r="B10888">
        <v>2012</v>
      </c>
      <c r="C10888" t="s">
        <v>6</v>
      </c>
      <c r="D10888" t="s">
        <v>10</v>
      </c>
      <c r="E10888" t="s">
        <v>81</v>
      </c>
      <c r="F10888" t="s">
        <v>81</v>
      </c>
      <c r="G10888">
        <v>40</v>
      </c>
      <c r="H10888" t="s">
        <v>33</v>
      </c>
      <c r="I10888">
        <v>2016</v>
      </c>
      <c r="J10888" t="s">
        <v>91</v>
      </c>
      <c r="K10888" t="s">
        <v>4383</v>
      </c>
      <c r="L10888">
        <v>43.3</v>
      </c>
      <c r="M10888" s="10" t="str">
        <f>Data[[#This Row],[schedule]]&amp;" | "&amp;Data[[#This Row],[section]]</f>
        <v>SCHEDULE 19: REPORT ON DEMAND FORECASTS | 19b: Aircraft Runway Movements</v>
      </c>
      <c r="N10888" s="10" t="str">
        <f t="shared" si="172"/>
        <v>SCHEDULE 19: REPORT ON DEMAND FORECASTS | 19b: Aircraft Runway Movements | Landings during year (total number of
aircraft):Aircraft 30 tonnes MCTOW or more:</v>
      </c>
    </row>
    <row r="10889" spans="1:14" hidden="1">
      <c r="A10889" t="s">
        <v>3</v>
      </c>
      <c r="B10889">
        <v>2012</v>
      </c>
      <c r="C10889" t="s">
        <v>6</v>
      </c>
      <c r="D10889" t="s">
        <v>10</v>
      </c>
      <c r="E10889" t="s">
        <v>81</v>
      </c>
      <c r="F10889" t="s">
        <v>81</v>
      </c>
      <c r="G10889">
        <v>40</v>
      </c>
      <c r="H10889" t="s">
        <v>33</v>
      </c>
      <c r="I10889">
        <v>2017</v>
      </c>
      <c r="J10889" t="s">
        <v>91</v>
      </c>
      <c r="K10889" t="s">
        <v>4384</v>
      </c>
      <c r="L10889">
        <v>43.9</v>
      </c>
      <c r="M10889" s="10" t="str">
        <f>Data[[#This Row],[schedule]]&amp;" | "&amp;Data[[#This Row],[section]]</f>
        <v>SCHEDULE 19: REPORT ON DEMAND FORECASTS | 19b: Aircraft Runway Movements</v>
      </c>
      <c r="N10889" s="10" t="str">
        <f t="shared" si="172"/>
        <v>SCHEDULE 19: REPORT ON DEMAND FORECASTS | 19b: Aircraft Runway Movements | Landings during year (total number of
aircraft):Aircraft 30 tonnes MCTOW or more:</v>
      </c>
    </row>
    <row r="10890" spans="1:14" hidden="1">
      <c r="A10890" t="s">
        <v>3</v>
      </c>
      <c r="B10890">
        <v>2012</v>
      </c>
      <c r="C10890" t="s">
        <v>6</v>
      </c>
      <c r="D10890" t="s">
        <v>10</v>
      </c>
      <c r="E10890" t="s">
        <v>81</v>
      </c>
      <c r="F10890" t="s">
        <v>81</v>
      </c>
      <c r="G10890">
        <v>40</v>
      </c>
      <c r="H10890" t="s">
        <v>33</v>
      </c>
      <c r="I10890">
        <v>2018</v>
      </c>
      <c r="J10890" t="s">
        <v>91</v>
      </c>
      <c r="K10890" t="s">
        <v>4385</v>
      </c>
      <c r="L10890">
        <v>44.7</v>
      </c>
      <c r="M10890" s="10" t="str">
        <f>Data[[#This Row],[schedule]]&amp;" | "&amp;Data[[#This Row],[section]]</f>
        <v>SCHEDULE 19: REPORT ON DEMAND FORECASTS | 19b: Aircraft Runway Movements</v>
      </c>
      <c r="N10890" s="10" t="str">
        <f t="shared" si="172"/>
        <v>SCHEDULE 19: REPORT ON DEMAND FORECASTS | 19b: Aircraft Runway Movements | Landings during year (total number of
aircraft):Aircraft 30 tonnes MCTOW or more:</v>
      </c>
    </row>
    <row r="10891" spans="1:14" hidden="1">
      <c r="A10891" t="s">
        <v>3</v>
      </c>
      <c r="B10891">
        <v>2012</v>
      </c>
      <c r="C10891" t="s">
        <v>6</v>
      </c>
      <c r="D10891" t="s">
        <v>10</v>
      </c>
      <c r="E10891" t="s">
        <v>81</v>
      </c>
      <c r="F10891" t="s">
        <v>81</v>
      </c>
      <c r="G10891">
        <v>40</v>
      </c>
      <c r="H10891" t="s">
        <v>33</v>
      </c>
      <c r="I10891">
        <v>2019</v>
      </c>
      <c r="J10891" t="s">
        <v>91</v>
      </c>
      <c r="K10891" t="s">
        <v>4386</v>
      </c>
      <c r="L10891">
        <v>45.8</v>
      </c>
      <c r="M10891" s="10" t="str">
        <f>Data[[#This Row],[schedule]]&amp;" | "&amp;Data[[#This Row],[section]]</f>
        <v>SCHEDULE 19: REPORT ON DEMAND FORECASTS | 19b: Aircraft Runway Movements</v>
      </c>
      <c r="N10891" s="10" t="str">
        <f t="shared" si="172"/>
        <v>SCHEDULE 19: REPORT ON DEMAND FORECASTS | 19b: Aircraft Runway Movements | Landings during year (total number of
aircraft):Aircraft 30 tonnes MCTOW or more:</v>
      </c>
    </row>
    <row r="10892" spans="1:14" hidden="1">
      <c r="A10892" t="s">
        <v>3</v>
      </c>
      <c r="B10892">
        <v>2012</v>
      </c>
      <c r="C10892" t="s">
        <v>6</v>
      </c>
      <c r="D10892" t="s">
        <v>10</v>
      </c>
      <c r="E10892" t="s">
        <v>81</v>
      </c>
      <c r="F10892" t="s">
        <v>81</v>
      </c>
      <c r="G10892">
        <v>40</v>
      </c>
      <c r="H10892" t="s">
        <v>33</v>
      </c>
      <c r="I10892">
        <v>2020</v>
      </c>
      <c r="J10892" t="s">
        <v>91</v>
      </c>
      <c r="K10892" t="s">
        <v>4387</v>
      </c>
      <c r="L10892">
        <v>46.9</v>
      </c>
      <c r="M10892" s="10" t="str">
        <f>Data[[#This Row],[schedule]]&amp;" | "&amp;Data[[#This Row],[section]]</f>
        <v>SCHEDULE 19: REPORT ON DEMAND FORECASTS | 19b: Aircraft Runway Movements</v>
      </c>
      <c r="N10892" s="10" t="str">
        <f t="shared" si="172"/>
        <v>SCHEDULE 19: REPORT ON DEMAND FORECASTS | 19b: Aircraft Runway Movements | Landings during year (total number of
aircraft):Aircraft 30 tonnes MCTOW or more:</v>
      </c>
    </row>
    <row r="10893" spans="1:14" hidden="1">
      <c r="A10893" t="s">
        <v>3</v>
      </c>
      <c r="B10893">
        <v>2012</v>
      </c>
      <c r="C10893" t="s">
        <v>6</v>
      </c>
      <c r="D10893" t="s">
        <v>10</v>
      </c>
      <c r="E10893" t="s">
        <v>81</v>
      </c>
      <c r="F10893" t="s">
        <v>81</v>
      </c>
      <c r="G10893">
        <v>40</v>
      </c>
      <c r="H10893" t="s">
        <v>33</v>
      </c>
      <c r="I10893">
        <v>2021</v>
      </c>
      <c r="J10893" t="s">
        <v>91</v>
      </c>
      <c r="K10893" t="s">
        <v>4388</v>
      </c>
      <c r="L10893">
        <v>47.9</v>
      </c>
      <c r="M10893" s="10" t="str">
        <f>Data[[#This Row],[schedule]]&amp;" | "&amp;Data[[#This Row],[section]]</f>
        <v>SCHEDULE 19: REPORT ON DEMAND FORECASTS | 19b: Aircraft Runway Movements</v>
      </c>
      <c r="N10893" s="10" t="str">
        <f t="shared" si="172"/>
        <v>SCHEDULE 19: REPORT ON DEMAND FORECASTS | 19b: Aircraft Runway Movements | Landings during year (total number of
aircraft):Aircraft 30 tonnes MCTOW or more:</v>
      </c>
    </row>
    <row r="10894" spans="1:14" hidden="1">
      <c r="A10894" t="s">
        <v>3</v>
      </c>
      <c r="B10894">
        <v>2012</v>
      </c>
      <c r="C10894" t="s">
        <v>6</v>
      </c>
      <c r="D10894" t="s">
        <v>10</v>
      </c>
      <c r="E10894" t="s">
        <v>81</v>
      </c>
      <c r="F10894" t="s">
        <v>81</v>
      </c>
      <c r="G10894">
        <v>40</v>
      </c>
      <c r="H10894" t="s">
        <v>33</v>
      </c>
      <c r="I10894">
        <v>2022</v>
      </c>
      <c r="J10894" t="s">
        <v>91</v>
      </c>
      <c r="K10894" t="s">
        <v>4389</v>
      </c>
      <c r="L10894">
        <v>48.9</v>
      </c>
      <c r="M10894" s="10" t="str">
        <f>Data[[#This Row],[schedule]]&amp;" | "&amp;Data[[#This Row],[section]]</f>
        <v>SCHEDULE 19: REPORT ON DEMAND FORECASTS | 19b: Aircraft Runway Movements</v>
      </c>
      <c r="N10894" s="10" t="str">
        <f t="shared" si="172"/>
        <v>SCHEDULE 19: REPORT ON DEMAND FORECASTS | 19b: Aircraft Runway Movements | Landings during year (total number of
aircraft):Aircraft 30 tonnes MCTOW or more:</v>
      </c>
    </row>
    <row r="10895" spans="1:14" hidden="1">
      <c r="A10895" t="s">
        <v>3</v>
      </c>
      <c r="B10895">
        <v>2012</v>
      </c>
      <c r="C10895" t="s">
        <v>6</v>
      </c>
      <c r="D10895" t="s">
        <v>10</v>
      </c>
      <c r="E10895" t="s">
        <v>81</v>
      </c>
      <c r="F10895" t="s">
        <v>81</v>
      </c>
      <c r="G10895">
        <v>41</v>
      </c>
      <c r="H10895" t="s">
        <v>34</v>
      </c>
      <c r="I10895">
        <v>2013</v>
      </c>
      <c r="J10895" t="s">
        <v>91</v>
      </c>
      <c r="K10895" t="s">
        <v>4390</v>
      </c>
      <c r="L10895">
        <v>34.5</v>
      </c>
      <c r="M10895" s="10" t="str">
        <f>Data[[#This Row],[schedule]]&amp;" | "&amp;Data[[#This Row],[section]]</f>
        <v>SCHEDULE 19: REPORT ON DEMAND FORECASTS | 19b: Aircraft Runway Movements</v>
      </c>
      <c r="N10895" s="10" t="str">
        <f t="shared" si="172"/>
        <v>SCHEDULE 19: REPORT ON DEMAND FORECASTS | 19b: Aircraft Runway Movements | Landings during year (total number of
aircraft):Aircraft 3 tonnes or more but less than 30 tonnes MCTOW:</v>
      </c>
    </row>
    <row r="10896" spans="1:14" hidden="1">
      <c r="A10896" t="s">
        <v>3</v>
      </c>
      <c r="B10896">
        <v>2012</v>
      </c>
      <c r="C10896" t="s">
        <v>6</v>
      </c>
      <c r="D10896" t="s">
        <v>10</v>
      </c>
      <c r="E10896" t="s">
        <v>81</v>
      </c>
      <c r="F10896" t="s">
        <v>81</v>
      </c>
      <c r="G10896">
        <v>41</v>
      </c>
      <c r="H10896" t="s">
        <v>34</v>
      </c>
      <c r="I10896">
        <v>2014</v>
      </c>
      <c r="J10896" t="s">
        <v>91</v>
      </c>
      <c r="K10896" t="s">
        <v>4390</v>
      </c>
      <c r="L10896">
        <v>34.5</v>
      </c>
      <c r="M10896" s="10" t="str">
        <f>Data[[#This Row],[schedule]]&amp;" | "&amp;Data[[#This Row],[section]]</f>
        <v>SCHEDULE 19: REPORT ON DEMAND FORECASTS | 19b: Aircraft Runway Movements</v>
      </c>
      <c r="N10896" s="10" t="str">
        <f t="shared" si="172"/>
        <v>SCHEDULE 19: REPORT ON DEMAND FORECASTS | 19b: Aircraft Runway Movements | Landings during year (total number of
aircraft):Aircraft 3 tonnes or more but less than 30 tonnes MCTOW:</v>
      </c>
    </row>
    <row r="10897" spans="1:14" hidden="1">
      <c r="A10897" t="s">
        <v>3</v>
      </c>
      <c r="B10897">
        <v>2012</v>
      </c>
      <c r="C10897" t="s">
        <v>6</v>
      </c>
      <c r="D10897" t="s">
        <v>10</v>
      </c>
      <c r="E10897" t="s">
        <v>81</v>
      </c>
      <c r="F10897" t="s">
        <v>81</v>
      </c>
      <c r="G10897">
        <v>41</v>
      </c>
      <c r="H10897" t="s">
        <v>34</v>
      </c>
      <c r="I10897">
        <v>2015</v>
      </c>
      <c r="J10897" t="s">
        <v>91</v>
      </c>
      <c r="K10897" t="s">
        <v>4390</v>
      </c>
      <c r="L10897">
        <v>34.5</v>
      </c>
      <c r="M10897" s="10" t="str">
        <f>Data[[#This Row],[schedule]]&amp;" | "&amp;Data[[#This Row],[section]]</f>
        <v>SCHEDULE 19: REPORT ON DEMAND FORECASTS | 19b: Aircraft Runway Movements</v>
      </c>
      <c r="N10897" s="10" t="str">
        <f t="shared" si="172"/>
        <v>SCHEDULE 19: REPORT ON DEMAND FORECASTS | 19b: Aircraft Runway Movements | Landings during year (total number of
aircraft):Aircraft 3 tonnes or more but less than 30 tonnes MCTOW:</v>
      </c>
    </row>
    <row r="10898" spans="1:14" hidden="1">
      <c r="A10898" t="s">
        <v>3</v>
      </c>
      <c r="B10898">
        <v>2012</v>
      </c>
      <c r="C10898" t="s">
        <v>6</v>
      </c>
      <c r="D10898" t="s">
        <v>10</v>
      </c>
      <c r="E10898" t="s">
        <v>81</v>
      </c>
      <c r="F10898" t="s">
        <v>81</v>
      </c>
      <c r="G10898">
        <v>41</v>
      </c>
      <c r="H10898" t="s">
        <v>34</v>
      </c>
      <c r="I10898">
        <v>2016</v>
      </c>
      <c r="J10898" t="s">
        <v>91</v>
      </c>
      <c r="K10898" t="s">
        <v>4391</v>
      </c>
      <c r="L10898">
        <v>34.6</v>
      </c>
      <c r="M10898" s="10" t="str">
        <f>Data[[#This Row],[schedule]]&amp;" | "&amp;Data[[#This Row],[section]]</f>
        <v>SCHEDULE 19: REPORT ON DEMAND FORECASTS | 19b: Aircraft Runway Movements</v>
      </c>
      <c r="N10898" s="10" t="str">
        <f t="shared" si="172"/>
        <v>SCHEDULE 19: REPORT ON DEMAND FORECASTS | 19b: Aircraft Runway Movements | Landings during year (total number of
aircraft):Aircraft 3 tonnes or more but less than 30 tonnes MCTOW:</v>
      </c>
    </row>
    <row r="10899" spans="1:14" hidden="1">
      <c r="A10899" t="s">
        <v>3</v>
      </c>
      <c r="B10899">
        <v>2012</v>
      </c>
      <c r="C10899" t="s">
        <v>6</v>
      </c>
      <c r="D10899" t="s">
        <v>10</v>
      </c>
      <c r="E10899" t="s">
        <v>81</v>
      </c>
      <c r="F10899" t="s">
        <v>81</v>
      </c>
      <c r="G10899">
        <v>41</v>
      </c>
      <c r="H10899" t="s">
        <v>34</v>
      </c>
      <c r="I10899">
        <v>2017</v>
      </c>
      <c r="J10899" t="s">
        <v>91</v>
      </c>
      <c r="K10899" t="s">
        <v>4391</v>
      </c>
      <c r="L10899">
        <v>34.6</v>
      </c>
      <c r="M10899" s="10" t="str">
        <f>Data[[#This Row],[schedule]]&amp;" | "&amp;Data[[#This Row],[section]]</f>
        <v>SCHEDULE 19: REPORT ON DEMAND FORECASTS | 19b: Aircraft Runway Movements</v>
      </c>
      <c r="N10899" s="10" t="str">
        <f t="shared" si="172"/>
        <v>SCHEDULE 19: REPORT ON DEMAND FORECASTS | 19b: Aircraft Runway Movements | Landings during year (total number of
aircraft):Aircraft 3 tonnes or more but less than 30 tonnes MCTOW:</v>
      </c>
    </row>
    <row r="10900" spans="1:14" hidden="1">
      <c r="A10900" t="s">
        <v>3</v>
      </c>
      <c r="B10900">
        <v>2012</v>
      </c>
      <c r="C10900" t="s">
        <v>6</v>
      </c>
      <c r="D10900" t="s">
        <v>10</v>
      </c>
      <c r="E10900" t="s">
        <v>81</v>
      </c>
      <c r="F10900" t="s">
        <v>81</v>
      </c>
      <c r="G10900">
        <v>41</v>
      </c>
      <c r="H10900" t="s">
        <v>34</v>
      </c>
      <c r="I10900">
        <v>2018</v>
      </c>
      <c r="J10900" t="s">
        <v>91</v>
      </c>
      <c r="K10900" t="s">
        <v>4391</v>
      </c>
      <c r="L10900">
        <v>34.6</v>
      </c>
      <c r="M10900" s="10" t="str">
        <f>Data[[#This Row],[schedule]]&amp;" | "&amp;Data[[#This Row],[section]]</f>
        <v>SCHEDULE 19: REPORT ON DEMAND FORECASTS | 19b: Aircraft Runway Movements</v>
      </c>
      <c r="N10900" s="10" t="str">
        <f t="shared" si="172"/>
        <v>SCHEDULE 19: REPORT ON DEMAND FORECASTS | 19b: Aircraft Runway Movements | Landings during year (total number of
aircraft):Aircraft 3 tonnes or more but less than 30 tonnes MCTOW:</v>
      </c>
    </row>
    <row r="10901" spans="1:14" hidden="1">
      <c r="A10901" t="s">
        <v>3</v>
      </c>
      <c r="B10901">
        <v>2012</v>
      </c>
      <c r="C10901" t="s">
        <v>6</v>
      </c>
      <c r="D10901" t="s">
        <v>10</v>
      </c>
      <c r="E10901" t="s">
        <v>81</v>
      </c>
      <c r="F10901" t="s">
        <v>81</v>
      </c>
      <c r="G10901">
        <v>41</v>
      </c>
      <c r="H10901" t="s">
        <v>34</v>
      </c>
      <c r="I10901">
        <v>2019</v>
      </c>
      <c r="J10901" t="s">
        <v>91</v>
      </c>
      <c r="K10901" t="s">
        <v>4391</v>
      </c>
      <c r="L10901">
        <v>34.6</v>
      </c>
      <c r="M10901" s="10" t="str">
        <f>Data[[#This Row],[schedule]]&amp;" | "&amp;Data[[#This Row],[section]]</f>
        <v>SCHEDULE 19: REPORT ON DEMAND FORECASTS | 19b: Aircraft Runway Movements</v>
      </c>
      <c r="N10901" s="10" t="str">
        <f t="shared" ref="N10901:N10964" si="173">SUBSTITUTE(SUBSTITUTE(SUBSTITUTE(C10901&amp;" | "&amp;D10901&amp;" | "&amp;E10901&amp;" | "&amp;F10901&amp;" | "&amp;H10901," |  |  | "," | ")," |  |  | "," | ")," |  | "," | ")</f>
        <v>SCHEDULE 19: REPORT ON DEMAND FORECASTS | 19b: Aircraft Runway Movements | Landings during year (total number of
aircraft):Aircraft 3 tonnes or more but less than 30 tonnes MCTOW:</v>
      </c>
    </row>
    <row r="10902" spans="1:14" hidden="1">
      <c r="A10902" t="s">
        <v>3</v>
      </c>
      <c r="B10902">
        <v>2012</v>
      </c>
      <c r="C10902" t="s">
        <v>6</v>
      </c>
      <c r="D10902" t="s">
        <v>10</v>
      </c>
      <c r="E10902" t="s">
        <v>81</v>
      </c>
      <c r="F10902" t="s">
        <v>81</v>
      </c>
      <c r="G10902">
        <v>41</v>
      </c>
      <c r="H10902" t="s">
        <v>34</v>
      </c>
      <c r="I10902">
        <v>2020</v>
      </c>
      <c r="J10902" t="s">
        <v>91</v>
      </c>
      <c r="K10902" t="s">
        <v>4391</v>
      </c>
      <c r="L10902">
        <v>34.6</v>
      </c>
      <c r="M10902" s="10" t="str">
        <f>Data[[#This Row],[schedule]]&amp;" | "&amp;Data[[#This Row],[section]]</f>
        <v>SCHEDULE 19: REPORT ON DEMAND FORECASTS | 19b: Aircraft Runway Movements</v>
      </c>
      <c r="N10902" s="10" t="str">
        <f t="shared" si="173"/>
        <v>SCHEDULE 19: REPORT ON DEMAND FORECASTS | 19b: Aircraft Runway Movements | Landings during year (total number of
aircraft):Aircraft 3 tonnes or more but less than 30 tonnes MCTOW:</v>
      </c>
    </row>
    <row r="10903" spans="1:14" hidden="1">
      <c r="A10903" t="s">
        <v>3</v>
      </c>
      <c r="B10903">
        <v>2012</v>
      </c>
      <c r="C10903" t="s">
        <v>6</v>
      </c>
      <c r="D10903" t="s">
        <v>10</v>
      </c>
      <c r="E10903" t="s">
        <v>81</v>
      </c>
      <c r="F10903" t="s">
        <v>81</v>
      </c>
      <c r="G10903">
        <v>41</v>
      </c>
      <c r="H10903" t="s">
        <v>34</v>
      </c>
      <c r="I10903">
        <v>2021</v>
      </c>
      <c r="J10903" t="s">
        <v>91</v>
      </c>
      <c r="K10903" t="s">
        <v>4392</v>
      </c>
      <c r="L10903">
        <v>34.700000000000003</v>
      </c>
      <c r="M10903" s="10" t="str">
        <f>Data[[#This Row],[schedule]]&amp;" | "&amp;Data[[#This Row],[section]]</f>
        <v>SCHEDULE 19: REPORT ON DEMAND FORECASTS | 19b: Aircraft Runway Movements</v>
      </c>
      <c r="N10903" s="10" t="str">
        <f t="shared" si="173"/>
        <v>SCHEDULE 19: REPORT ON DEMAND FORECASTS | 19b: Aircraft Runway Movements | Landings during year (total number of
aircraft):Aircraft 3 tonnes or more but less than 30 tonnes MCTOW:</v>
      </c>
    </row>
    <row r="10904" spans="1:14" hidden="1">
      <c r="A10904" t="s">
        <v>3</v>
      </c>
      <c r="B10904">
        <v>2012</v>
      </c>
      <c r="C10904" t="s">
        <v>6</v>
      </c>
      <c r="D10904" t="s">
        <v>10</v>
      </c>
      <c r="E10904" t="s">
        <v>81</v>
      </c>
      <c r="F10904" t="s">
        <v>81</v>
      </c>
      <c r="G10904">
        <v>41</v>
      </c>
      <c r="H10904" t="s">
        <v>34</v>
      </c>
      <c r="I10904">
        <v>2022</v>
      </c>
      <c r="J10904" t="s">
        <v>91</v>
      </c>
      <c r="K10904" t="s">
        <v>4393</v>
      </c>
      <c r="L10904">
        <v>34.799999999999997</v>
      </c>
      <c r="M10904" s="10" t="str">
        <f>Data[[#This Row],[schedule]]&amp;" | "&amp;Data[[#This Row],[section]]</f>
        <v>SCHEDULE 19: REPORT ON DEMAND FORECASTS | 19b: Aircraft Runway Movements</v>
      </c>
      <c r="N10904" s="10" t="str">
        <f t="shared" si="173"/>
        <v>SCHEDULE 19: REPORT ON DEMAND FORECASTS | 19b: Aircraft Runway Movements | Landings during year (total number of
aircraft):Aircraft 3 tonnes or more but less than 30 tonnes MCTOW:</v>
      </c>
    </row>
    <row r="10905" spans="1:14" hidden="1">
      <c r="A10905" t="s">
        <v>3</v>
      </c>
      <c r="B10905">
        <v>2012</v>
      </c>
      <c r="C10905" t="s">
        <v>6</v>
      </c>
      <c r="D10905" t="s">
        <v>10</v>
      </c>
      <c r="E10905" t="s">
        <v>81</v>
      </c>
      <c r="F10905" t="s">
        <v>81</v>
      </c>
      <c r="G10905">
        <v>42</v>
      </c>
      <c r="H10905" t="s">
        <v>35</v>
      </c>
      <c r="I10905">
        <v>2013</v>
      </c>
      <c r="J10905" t="s">
        <v>91</v>
      </c>
      <c r="K10905" t="s">
        <v>4301</v>
      </c>
      <c r="L10905">
        <v>1.3</v>
      </c>
      <c r="M10905" s="10" t="str">
        <f>Data[[#This Row],[schedule]]&amp;" | "&amp;Data[[#This Row],[section]]</f>
        <v>SCHEDULE 19: REPORT ON DEMAND FORECASTS | 19b: Aircraft Runway Movements</v>
      </c>
      <c r="N10905" s="10" t="str">
        <f t="shared" si="173"/>
        <v>SCHEDULE 19: REPORT ON DEMAND FORECASTS | 19b: Aircraft Runway Movements | Landings during year (total number of
aircraft):Aircraft less than 3 tonnes MCTOW:</v>
      </c>
    </row>
    <row r="10906" spans="1:14" hidden="1">
      <c r="A10906" t="s">
        <v>3</v>
      </c>
      <c r="B10906">
        <v>2012</v>
      </c>
      <c r="C10906" t="s">
        <v>6</v>
      </c>
      <c r="D10906" t="s">
        <v>10</v>
      </c>
      <c r="E10906" t="s">
        <v>81</v>
      </c>
      <c r="F10906" t="s">
        <v>81</v>
      </c>
      <c r="G10906">
        <v>42</v>
      </c>
      <c r="H10906" t="s">
        <v>35</v>
      </c>
      <c r="I10906">
        <v>2014</v>
      </c>
      <c r="J10906" t="s">
        <v>91</v>
      </c>
      <c r="K10906" t="s">
        <v>4301</v>
      </c>
      <c r="L10906">
        <v>1.3</v>
      </c>
      <c r="M10906" s="10" t="str">
        <f>Data[[#This Row],[schedule]]&amp;" | "&amp;Data[[#This Row],[section]]</f>
        <v>SCHEDULE 19: REPORT ON DEMAND FORECASTS | 19b: Aircraft Runway Movements</v>
      </c>
      <c r="N10906" s="10" t="str">
        <f t="shared" si="173"/>
        <v>SCHEDULE 19: REPORT ON DEMAND FORECASTS | 19b: Aircraft Runway Movements | Landings during year (total number of
aircraft):Aircraft less than 3 tonnes MCTOW:</v>
      </c>
    </row>
    <row r="10907" spans="1:14" hidden="1">
      <c r="A10907" t="s">
        <v>3</v>
      </c>
      <c r="B10907">
        <v>2012</v>
      </c>
      <c r="C10907" t="s">
        <v>6</v>
      </c>
      <c r="D10907" t="s">
        <v>10</v>
      </c>
      <c r="E10907" t="s">
        <v>81</v>
      </c>
      <c r="F10907" t="s">
        <v>81</v>
      </c>
      <c r="G10907">
        <v>42</v>
      </c>
      <c r="H10907" t="s">
        <v>35</v>
      </c>
      <c r="I10907">
        <v>2015</v>
      </c>
      <c r="J10907" t="s">
        <v>91</v>
      </c>
      <c r="K10907" t="s">
        <v>4301</v>
      </c>
      <c r="L10907">
        <v>1.3</v>
      </c>
      <c r="M10907" s="10" t="str">
        <f>Data[[#This Row],[schedule]]&amp;" | "&amp;Data[[#This Row],[section]]</f>
        <v>SCHEDULE 19: REPORT ON DEMAND FORECASTS | 19b: Aircraft Runway Movements</v>
      </c>
      <c r="N10907" s="10" t="str">
        <f t="shared" si="173"/>
        <v>SCHEDULE 19: REPORT ON DEMAND FORECASTS | 19b: Aircraft Runway Movements | Landings during year (total number of
aircraft):Aircraft less than 3 tonnes MCTOW:</v>
      </c>
    </row>
    <row r="10908" spans="1:14" hidden="1">
      <c r="A10908" t="s">
        <v>3</v>
      </c>
      <c r="B10908">
        <v>2012</v>
      </c>
      <c r="C10908" t="s">
        <v>6</v>
      </c>
      <c r="D10908" t="s">
        <v>10</v>
      </c>
      <c r="E10908" t="s">
        <v>81</v>
      </c>
      <c r="F10908" t="s">
        <v>81</v>
      </c>
      <c r="G10908">
        <v>42</v>
      </c>
      <c r="H10908" t="s">
        <v>35</v>
      </c>
      <c r="I10908">
        <v>2016</v>
      </c>
      <c r="J10908" t="s">
        <v>91</v>
      </c>
      <c r="K10908" t="s">
        <v>4301</v>
      </c>
      <c r="L10908">
        <v>1.3</v>
      </c>
      <c r="M10908" s="10" t="str">
        <f>Data[[#This Row],[schedule]]&amp;" | "&amp;Data[[#This Row],[section]]</f>
        <v>SCHEDULE 19: REPORT ON DEMAND FORECASTS | 19b: Aircraft Runway Movements</v>
      </c>
      <c r="N10908" s="10" t="str">
        <f t="shared" si="173"/>
        <v>SCHEDULE 19: REPORT ON DEMAND FORECASTS | 19b: Aircraft Runway Movements | Landings during year (total number of
aircraft):Aircraft less than 3 tonnes MCTOW:</v>
      </c>
    </row>
    <row r="10909" spans="1:14" hidden="1">
      <c r="A10909" t="s">
        <v>3</v>
      </c>
      <c r="B10909">
        <v>2012</v>
      </c>
      <c r="C10909" t="s">
        <v>6</v>
      </c>
      <c r="D10909" t="s">
        <v>10</v>
      </c>
      <c r="E10909" t="s">
        <v>81</v>
      </c>
      <c r="F10909" t="s">
        <v>81</v>
      </c>
      <c r="G10909">
        <v>42</v>
      </c>
      <c r="H10909" t="s">
        <v>35</v>
      </c>
      <c r="I10909">
        <v>2017</v>
      </c>
      <c r="J10909" t="s">
        <v>91</v>
      </c>
      <c r="K10909" t="s">
        <v>4301</v>
      </c>
      <c r="L10909">
        <v>1.3</v>
      </c>
      <c r="M10909" s="10" t="str">
        <f>Data[[#This Row],[schedule]]&amp;" | "&amp;Data[[#This Row],[section]]</f>
        <v>SCHEDULE 19: REPORT ON DEMAND FORECASTS | 19b: Aircraft Runway Movements</v>
      </c>
      <c r="N10909" s="10" t="str">
        <f t="shared" si="173"/>
        <v>SCHEDULE 19: REPORT ON DEMAND FORECASTS | 19b: Aircraft Runway Movements | Landings during year (total number of
aircraft):Aircraft less than 3 tonnes MCTOW:</v>
      </c>
    </row>
    <row r="10910" spans="1:14" hidden="1">
      <c r="A10910" t="s">
        <v>3</v>
      </c>
      <c r="B10910">
        <v>2012</v>
      </c>
      <c r="C10910" t="s">
        <v>6</v>
      </c>
      <c r="D10910" t="s">
        <v>10</v>
      </c>
      <c r="E10910" t="s">
        <v>81</v>
      </c>
      <c r="F10910" t="s">
        <v>81</v>
      </c>
      <c r="G10910">
        <v>42</v>
      </c>
      <c r="H10910" t="s">
        <v>35</v>
      </c>
      <c r="I10910">
        <v>2018</v>
      </c>
      <c r="J10910" t="s">
        <v>91</v>
      </c>
      <c r="K10910" t="s">
        <v>4301</v>
      </c>
      <c r="L10910">
        <v>1.3</v>
      </c>
      <c r="M10910" s="10" t="str">
        <f>Data[[#This Row],[schedule]]&amp;" | "&amp;Data[[#This Row],[section]]</f>
        <v>SCHEDULE 19: REPORT ON DEMAND FORECASTS | 19b: Aircraft Runway Movements</v>
      </c>
      <c r="N10910" s="10" t="str">
        <f t="shared" si="173"/>
        <v>SCHEDULE 19: REPORT ON DEMAND FORECASTS | 19b: Aircraft Runway Movements | Landings during year (total number of
aircraft):Aircraft less than 3 tonnes MCTOW:</v>
      </c>
    </row>
    <row r="10911" spans="1:14" hidden="1">
      <c r="A10911" t="s">
        <v>3</v>
      </c>
      <c r="B10911">
        <v>2012</v>
      </c>
      <c r="C10911" t="s">
        <v>6</v>
      </c>
      <c r="D10911" t="s">
        <v>10</v>
      </c>
      <c r="E10911" t="s">
        <v>81</v>
      </c>
      <c r="F10911" t="s">
        <v>81</v>
      </c>
      <c r="G10911">
        <v>42</v>
      </c>
      <c r="H10911" t="s">
        <v>35</v>
      </c>
      <c r="I10911">
        <v>2019</v>
      </c>
      <c r="J10911" t="s">
        <v>91</v>
      </c>
      <c r="K10911" t="s">
        <v>4301</v>
      </c>
      <c r="L10911">
        <v>1.3</v>
      </c>
      <c r="M10911" s="10" t="str">
        <f>Data[[#This Row],[schedule]]&amp;" | "&amp;Data[[#This Row],[section]]</f>
        <v>SCHEDULE 19: REPORT ON DEMAND FORECASTS | 19b: Aircraft Runway Movements</v>
      </c>
      <c r="N10911" s="10" t="str">
        <f t="shared" si="173"/>
        <v>SCHEDULE 19: REPORT ON DEMAND FORECASTS | 19b: Aircraft Runway Movements | Landings during year (total number of
aircraft):Aircraft less than 3 tonnes MCTOW:</v>
      </c>
    </row>
    <row r="10912" spans="1:14" hidden="1">
      <c r="A10912" t="s">
        <v>3</v>
      </c>
      <c r="B10912">
        <v>2012</v>
      </c>
      <c r="C10912" t="s">
        <v>6</v>
      </c>
      <c r="D10912" t="s">
        <v>10</v>
      </c>
      <c r="E10912" t="s">
        <v>81</v>
      </c>
      <c r="F10912" t="s">
        <v>81</v>
      </c>
      <c r="G10912">
        <v>42</v>
      </c>
      <c r="H10912" t="s">
        <v>35</v>
      </c>
      <c r="I10912">
        <v>2020</v>
      </c>
      <c r="J10912" t="s">
        <v>91</v>
      </c>
      <c r="K10912" t="s">
        <v>4301</v>
      </c>
      <c r="L10912">
        <v>1.3</v>
      </c>
      <c r="M10912" s="10" t="str">
        <f>Data[[#This Row],[schedule]]&amp;" | "&amp;Data[[#This Row],[section]]</f>
        <v>SCHEDULE 19: REPORT ON DEMAND FORECASTS | 19b: Aircraft Runway Movements</v>
      </c>
      <c r="N10912" s="10" t="str">
        <f t="shared" si="173"/>
        <v>SCHEDULE 19: REPORT ON DEMAND FORECASTS | 19b: Aircraft Runway Movements | Landings during year (total number of
aircraft):Aircraft less than 3 tonnes MCTOW:</v>
      </c>
    </row>
    <row r="10913" spans="1:14" hidden="1">
      <c r="A10913" t="s">
        <v>3</v>
      </c>
      <c r="B10913">
        <v>2012</v>
      </c>
      <c r="C10913" t="s">
        <v>6</v>
      </c>
      <c r="D10913" t="s">
        <v>10</v>
      </c>
      <c r="E10913" t="s">
        <v>81</v>
      </c>
      <c r="F10913" t="s">
        <v>81</v>
      </c>
      <c r="G10913">
        <v>42</v>
      </c>
      <c r="H10913" t="s">
        <v>35</v>
      </c>
      <c r="I10913">
        <v>2021</v>
      </c>
      <c r="J10913" t="s">
        <v>91</v>
      </c>
      <c r="K10913" t="s">
        <v>4301</v>
      </c>
      <c r="L10913">
        <v>1.3</v>
      </c>
      <c r="M10913" s="10" t="str">
        <f>Data[[#This Row],[schedule]]&amp;" | "&amp;Data[[#This Row],[section]]</f>
        <v>SCHEDULE 19: REPORT ON DEMAND FORECASTS | 19b: Aircraft Runway Movements</v>
      </c>
      <c r="N10913" s="10" t="str">
        <f t="shared" si="173"/>
        <v>SCHEDULE 19: REPORT ON DEMAND FORECASTS | 19b: Aircraft Runway Movements | Landings during year (total number of
aircraft):Aircraft less than 3 tonnes MCTOW:</v>
      </c>
    </row>
    <row r="10914" spans="1:14" hidden="1">
      <c r="A10914" t="s">
        <v>3</v>
      </c>
      <c r="B10914">
        <v>2012</v>
      </c>
      <c r="C10914" t="s">
        <v>6</v>
      </c>
      <c r="D10914" t="s">
        <v>10</v>
      </c>
      <c r="E10914" t="s">
        <v>81</v>
      </c>
      <c r="F10914" t="s">
        <v>81</v>
      </c>
      <c r="G10914">
        <v>42</v>
      </c>
      <c r="H10914" t="s">
        <v>35</v>
      </c>
      <c r="I10914">
        <v>2022</v>
      </c>
      <c r="J10914" t="s">
        <v>91</v>
      </c>
      <c r="K10914" t="s">
        <v>4305</v>
      </c>
      <c r="L10914">
        <v>1.4</v>
      </c>
      <c r="M10914" s="10" t="str">
        <f>Data[[#This Row],[schedule]]&amp;" | "&amp;Data[[#This Row],[section]]</f>
        <v>SCHEDULE 19: REPORT ON DEMAND FORECASTS | 19b: Aircraft Runway Movements</v>
      </c>
      <c r="N10914" s="10" t="str">
        <f t="shared" si="173"/>
        <v>SCHEDULE 19: REPORT ON DEMAND FORECASTS | 19b: Aircraft Runway Movements | Landings during year (total number of
aircraft):Aircraft less than 3 tonnes MCTOW:</v>
      </c>
    </row>
    <row r="10915" spans="1:14" hidden="1">
      <c r="A10915" t="s">
        <v>3</v>
      </c>
      <c r="B10915">
        <v>2012</v>
      </c>
      <c r="C10915" t="s">
        <v>6</v>
      </c>
      <c r="D10915" t="s">
        <v>10</v>
      </c>
      <c r="E10915" t="s">
        <v>81</v>
      </c>
      <c r="F10915" t="s">
        <v>81</v>
      </c>
      <c r="G10915">
        <v>43</v>
      </c>
      <c r="H10915" t="s">
        <v>36</v>
      </c>
      <c r="I10915">
        <v>2013</v>
      </c>
      <c r="J10915" t="s">
        <v>91</v>
      </c>
      <c r="K10915" t="s">
        <v>739</v>
      </c>
      <c r="L10915">
        <v>78</v>
      </c>
      <c r="M10915" s="10" t="str">
        <f>Data[[#This Row],[schedule]]&amp;" | "&amp;Data[[#This Row],[section]]</f>
        <v>SCHEDULE 19: REPORT ON DEMAND FORECASTS | 19b: Aircraft Runway Movements</v>
      </c>
      <c r="N10915" s="10" t="str">
        <f t="shared" si="173"/>
        <v>SCHEDULE 19: REPORT ON DEMAND FORECASTS | 19b: Aircraft Runway Movements | Landings during year (total number of
aircraft):Total:</v>
      </c>
    </row>
    <row r="10916" spans="1:14" hidden="1">
      <c r="A10916" t="s">
        <v>3</v>
      </c>
      <c r="B10916">
        <v>2012</v>
      </c>
      <c r="C10916" t="s">
        <v>6</v>
      </c>
      <c r="D10916" t="s">
        <v>10</v>
      </c>
      <c r="E10916" t="s">
        <v>81</v>
      </c>
      <c r="F10916" t="s">
        <v>81</v>
      </c>
      <c r="G10916">
        <v>43</v>
      </c>
      <c r="H10916" t="s">
        <v>36</v>
      </c>
      <c r="I10916">
        <v>2014</v>
      </c>
      <c r="J10916" t="s">
        <v>91</v>
      </c>
      <c r="K10916" t="s">
        <v>4394</v>
      </c>
      <c r="L10916">
        <v>78.2</v>
      </c>
      <c r="M10916" s="10" t="str">
        <f>Data[[#This Row],[schedule]]&amp;" | "&amp;Data[[#This Row],[section]]</f>
        <v>SCHEDULE 19: REPORT ON DEMAND FORECASTS | 19b: Aircraft Runway Movements</v>
      </c>
      <c r="N10916" s="10" t="str">
        <f t="shared" si="173"/>
        <v>SCHEDULE 19: REPORT ON DEMAND FORECASTS | 19b: Aircraft Runway Movements | Landings during year (total number of
aircraft):Total:</v>
      </c>
    </row>
    <row r="10917" spans="1:14" hidden="1">
      <c r="A10917" t="s">
        <v>3</v>
      </c>
      <c r="B10917">
        <v>2012</v>
      </c>
      <c r="C10917" t="s">
        <v>6</v>
      </c>
      <c r="D10917" t="s">
        <v>10</v>
      </c>
      <c r="E10917" t="s">
        <v>81</v>
      </c>
      <c r="F10917" t="s">
        <v>81</v>
      </c>
      <c r="G10917">
        <v>43</v>
      </c>
      <c r="H10917" t="s">
        <v>36</v>
      </c>
      <c r="I10917">
        <v>2015</v>
      </c>
      <c r="J10917" t="s">
        <v>91</v>
      </c>
      <c r="K10917" t="s">
        <v>4395</v>
      </c>
      <c r="L10917">
        <v>78.7</v>
      </c>
      <c r="M10917" s="10" t="str">
        <f>Data[[#This Row],[schedule]]&amp;" | "&amp;Data[[#This Row],[section]]</f>
        <v>SCHEDULE 19: REPORT ON DEMAND FORECASTS | 19b: Aircraft Runway Movements</v>
      </c>
      <c r="N10917" s="10" t="str">
        <f t="shared" si="173"/>
        <v>SCHEDULE 19: REPORT ON DEMAND FORECASTS | 19b: Aircraft Runway Movements | Landings during year (total number of
aircraft):Total:</v>
      </c>
    </row>
    <row r="10918" spans="1:14" hidden="1">
      <c r="A10918" t="s">
        <v>3</v>
      </c>
      <c r="B10918">
        <v>2012</v>
      </c>
      <c r="C10918" t="s">
        <v>6</v>
      </c>
      <c r="D10918" t="s">
        <v>10</v>
      </c>
      <c r="E10918" t="s">
        <v>81</v>
      </c>
      <c r="F10918" t="s">
        <v>81</v>
      </c>
      <c r="G10918">
        <v>43</v>
      </c>
      <c r="H10918" t="s">
        <v>36</v>
      </c>
      <c r="I10918">
        <v>2016</v>
      </c>
      <c r="J10918" t="s">
        <v>91</v>
      </c>
      <c r="K10918" t="s">
        <v>4396</v>
      </c>
      <c r="L10918">
        <v>79.2</v>
      </c>
      <c r="M10918" s="10" t="str">
        <f>Data[[#This Row],[schedule]]&amp;" | "&amp;Data[[#This Row],[section]]</f>
        <v>SCHEDULE 19: REPORT ON DEMAND FORECASTS | 19b: Aircraft Runway Movements</v>
      </c>
      <c r="N10918" s="10" t="str">
        <f t="shared" si="173"/>
        <v>SCHEDULE 19: REPORT ON DEMAND FORECASTS | 19b: Aircraft Runway Movements | Landings during year (total number of
aircraft):Total:</v>
      </c>
    </row>
    <row r="10919" spans="1:14" hidden="1">
      <c r="A10919" t="s">
        <v>3</v>
      </c>
      <c r="B10919">
        <v>2012</v>
      </c>
      <c r="C10919" t="s">
        <v>6</v>
      </c>
      <c r="D10919" t="s">
        <v>10</v>
      </c>
      <c r="E10919" t="s">
        <v>81</v>
      </c>
      <c r="F10919" t="s">
        <v>81</v>
      </c>
      <c r="G10919">
        <v>43</v>
      </c>
      <c r="H10919" t="s">
        <v>36</v>
      </c>
      <c r="I10919">
        <v>2017</v>
      </c>
      <c r="J10919" t="s">
        <v>91</v>
      </c>
      <c r="K10919" t="s">
        <v>4397</v>
      </c>
      <c r="L10919">
        <v>79.8</v>
      </c>
      <c r="M10919" s="10" t="str">
        <f>Data[[#This Row],[schedule]]&amp;" | "&amp;Data[[#This Row],[section]]</f>
        <v>SCHEDULE 19: REPORT ON DEMAND FORECASTS | 19b: Aircraft Runway Movements</v>
      </c>
      <c r="N10919" s="10" t="str">
        <f t="shared" si="173"/>
        <v>SCHEDULE 19: REPORT ON DEMAND FORECASTS | 19b: Aircraft Runway Movements | Landings during year (total number of
aircraft):Total:</v>
      </c>
    </row>
    <row r="10920" spans="1:14" hidden="1">
      <c r="A10920" t="s">
        <v>3</v>
      </c>
      <c r="B10920">
        <v>2012</v>
      </c>
      <c r="C10920" t="s">
        <v>6</v>
      </c>
      <c r="D10920" t="s">
        <v>10</v>
      </c>
      <c r="E10920" t="s">
        <v>81</v>
      </c>
      <c r="F10920" t="s">
        <v>81</v>
      </c>
      <c r="G10920">
        <v>43</v>
      </c>
      <c r="H10920" t="s">
        <v>36</v>
      </c>
      <c r="I10920">
        <v>2018</v>
      </c>
      <c r="J10920" t="s">
        <v>91</v>
      </c>
      <c r="K10920" t="s">
        <v>4398</v>
      </c>
      <c r="L10920">
        <v>80.600000000000009</v>
      </c>
      <c r="M10920" s="10" t="str">
        <f>Data[[#This Row],[schedule]]&amp;" | "&amp;Data[[#This Row],[section]]</f>
        <v>SCHEDULE 19: REPORT ON DEMAND FORECASTS | 19b: Aircraft Runway Movements</v>
      </c>
      <c r="N10920" s="10" t="str">
        <f t="shared" si="173"/>
        <v>SCHEDULE 19: REPORT ON DEMAND FORECASTS | 19b: Aircraft Runway Movements | Landings during year (total number of
aircraft):Total:</v>
      </c>
    </row>
    <row r="10921" spans="1:14" hidden="1">
      <c r="A10921" t="s">
        <v>3</v>
      </c>
      <c r="B10921">
        <v>2012</v>
      </c>
      <c r="C10921" t="s">
        <v>6</v>
      </c>
      <c r="D10921" t="s">
        <v>10</v>
      </c>
      <c r="E10921" t="s">
        <v>81</v>
      </c>
      <c r="F10921" t="s">
        <v>81</v>
      </c>
      <c r="G10921">
        <v>43</v>
      </c>
      <c r="H10921" t="s">
        <v>36</v>
      </c>
      <c r="I10921">
        <v>2019</v>
      </c>
      <c r="J10921" t="s">
        <v>91</v>
      </c>
      <c r="K10921" t="s">
        <v>4399</v>
      </c>
      <c r="L10921">
        <v>81.7</v>
      </c>
      <c r="M10921" s="10" t="str">
        <f>Data[[#This Row],[schedule]]&amp;" | "&amp;Data[[#This Row],[section]]</f>
        <v>SCHEDULE 19: REPORT ON DEMAND FORECASTS | 19b: Aircraft Runway Movements</v>
      </c>
      <c r="N10921" s="10" t="str">
        <f t="shared" si="173"/>
        <v>SCHEDULE 19: REPORT ON DEMAND FORECASTS | 19b: Aircraft Runway Movements | Landings during year (total number of
aircraft):Total:</v>
      </c>
    </row>
    <row r="10922" spans="1:14" hidden="1">
      <c r="A10922" t="s">
        <v>3</v>
      </c>
      <c r="B10922">
        <v>2012</v>
      </c>
      <c r="C10922" t="s">
        <v>6</v>
      </c>
      <c r="D10922" t="s">
        <v>10</v>
      </c>
      <c r="E10922" t="s">
        <v>81</v>
      </c>
      <c r="F10922" t="s">
        <v>81</v>
      </c>
      <c r="G10922">
        <v>43</v>
      </c>
      <c r="H10922" t="s">
        <v>36</v>
      </c>
      <c r="I10922">
        <v>2020</v>
      </c>
      <c r="J10922" t="s">
        <v>91</v>
      </c>
      <c r="K10922" t="s">
        <v>4400</v>
      </c>
      <c r="L10922">
        <v>82.8</v>
      </c>
      <c r="M10922" s="10" t="str">
        <f>Data[[#This Row],[schedule]]&amp;" | "&amp;Data[[#This Row],[section]]</f>
        <v>SCHEDULE 19: REPORT ON DEMAND FORECASTS | 19b: Aircraft Runway Movements</v>
      </c>
      <c r="N10922" s="10" t="str">
        <f t="shared" si="173"/>
        <v>SCHEDULE 19: REPORT ON DEMAND FORECASTS | 19b: Aircraft Runway Movements | Landings during year (total number of
aircraft):Total:</v>
      </c>
    </row>
    <row r="10923" spans="1:14" hidden="1">
      <c r="A10923" t="s">
        <v>3</v>
      </c>
      <c r="B10923">
        <v>2012</v>
      </c>
      <c r="C10923" t="s">
        <v>6</v>
      </c>
      <c r="D10923" t="s">
        <v>10</v>
      </c>
      <c r="E10923" t="s">
        <v>81</v>
      </c>
      <c r="F10923" t="s">
        <v>81</v>
      </c>
      <c r="G10923">
        <v>43</v>
      </c>
      <c r="H10923" t="s">
        <v>36</v>
      </c>
      <c r="I10923">
        <v>2021</v>
      </c>
      <c r="J10923" t="s">
        <v>91</v>
      </c>
      <c r="K10923" t="s">
        <v>4401</v>
      </c>
      <c r="L10923">
        <v>83.899999999999991</v>
      </c>
      <c r="M10923" s="10" t="str">
        <f>Data[[#This Row],[schedule]]&amp;" | "&amp;Data[[#This Row],[section]]</f>
        <v>SCHEDULE 19: REPORT ON DEMAND FORECASTS | 19b: Aircraft Runway Movements</v>
      </c>
      <c r="N10923" s="10" t="str">
        <f t="shared" si="173"/>
        <v>SCHEDULE 19: REPORT ON DEMAND FORECASTS | 19b: Aircraft Runway Movements | Landings during year (total number of
aircraft):Total:</v>
      </c>
    </row>
    <row r="10924" spans="1:14" hidden="1">
      <c r="A10924" t="s">
        <v>3</v>
      </c>
      <c r="B10924">
        <v>2012</v>
      </c>
      <c r="C10924" t="s">
        <v>6</v>
      </c>
      <c r="D10924" t="s">
        <v>10</v>
      </c>
      <c r="E10924" t="s">
        <v>81</v>
      </c>
      <c r="F10924" t="s">
        <v>81</v>
      </c>
      <c r="G10924">
        <v>43</v>
      </c>
      <c r="H10924" t="s">
        <v>36</v>
      </c>
      <c r="I10924">
        <v>2022</v>
      </c>
      <c r="J10924" t="s">
        <v>91</v>
      </c>
      <c r="K10924" t="s">
        <v>4402</v>
      </c>
      <c r="L10924">
        <v>85.1</v>
      </c>
      <c r="M10924" s="10" t="str">
        <f>Data[[#This Row],[schedule]]&amp;" | "&amp;Data[[#This Row],[section]]</f>
        <v>SCHEDULE 19: REPORT ON DEMAND FORECASTS | 19b: Aircraft Runway Movements</v>
      </c>
      <c r="N10924" s="10" t="str">
        <f t="shared" si="173"/>
        <v>SCHEDULE 19: REPORT ON DEMAND FORECASTS | 19b: Aircraft Runway Movements | Landings during year (total number of
aircraft):Total:</v>
      </c>
    </row>
    <row r="10925" spans="1:14" hidden="1">
      <c r="A10925" t="s">
        <v>3</v>
      </c>
      <c r="B10925">
        <v>2012</v>
      </c>
      <c r="C10925" t="s">
        <v>6</v>
      </c>
      <c r="D10925" t="s">
        <v>10</v>
      </c>
      <c r="E10925" t="s">
        <v>81</v>
      </c>
      <c r="F10925" t="s">
        <v>81</v>
      </c>
      <c r="G10925">
        <v>45</v>
      </c>
      <c r="H10925" t="s">
        <v>37</v>
      </c>
      <c r="I10925">
        <v>2013</v>
      </c>
      <c r="J10925" t="s">
        <v>91</v>
      </c>
      <c r="K10925" t="s">
        <v>4403</v>
      </c>
      <c r="L10925">
        <v>5332</v>
      </c>
      <c r="M10925" s="10" t="str">
        <f>Data[[#This Row],[schedule]]&amp;" | "&amp;Data[[#This Row],[section]]</f>
        <v>SCHEDULE 19: REPORT ON DEMAND FORECASTS | 19b: Aircraft Runway Movements</v>
      </c>
      <c r="N10925" s="10" t="str">
        <f t="shared" si="173"/>
        <v>SCHEDULE 19: REPORT ON DEMAND FORECASTS | 19b: Aircraft Runway Movements | Landings during year (total MCTOW in tonnes):Aircraft 30 tonnes MCTOW or more:</v>
      </c>
    </row>
    <row r="10926" spans="1:14" hidden="1">
      <c r="A10926" t="s">
        <v>3</v>
      </c>
      <c r="B10926">
        <v>2012</v>
      </c>
      <c r="C10926" t="s">
        <v>6</v>
      </c>
      <c r="D10926" t="s">
        <v>10</v>
      </c>
      <c r="E10926" t="s">
        <v>81</v>
      </c>
      <c r="F10926" t="s">
        <v>81</v>
      </c>
      <c r="G10926">
        <v>45</v>
      </c>
      <c r="H10926" t="s">
        <v>37</v>
      </c>
      <c r="I10926">
        <v>2014</v>
      </c>
      <c r="J10926" t="s">
        <v>91</v>
      </c>
      <c r="K10926" t="s">
        <v>4404</v>
      </c>
      <c r="L10926">
        <v>5454</v>
      </c>
      <c r="M10926" s="10" t="str">
        <f>Data[[#This Row],[schedule]]&amp;" | "&amp;Data[[#This Row],[section]]</f>
        <v>SCHEDULE 19: REPORT ON DEMAND FORECASTS | 19b: Aircraft Runway Movements</v>
      </c>
      <c r="N10926" s="10" t="str">
        <f t="shared" si="173"/>
        <v>SCHEDULE 19: REPORT ON DEMAND FORECASTS | 19b: Aircraft Runway Movements | Landings during year (total MCTOW in tonnes):Aircraft 30 tonnes MCTOW or more:</v>
      </c>
    </row>
    <row r="10927" spans="1:14" hidden="1">
      <c r="A10927" t="s">
        <v>3</v>
      </c>
      <c r="B10927">
        <v>2012</v>
      </c>
      <c r="C10927" t="s">
        <v>6</v>
      </c>
      <c r="D10927" t="s">
        <v>10</v>
      </c>
      <c r="E10927" t="s">
        <v>81</v>
      </c>
      <c r="F10927" t="s">
        <v>81</v>
      </c>
      <c r="G10927">
        <v>45</v>
      </c>
      <c r="H10927" t="s">
        <v>37</v>
      </c>
      <c r="I10927">
        <v>2015</v>
      </c>
      <c r="J10927" t="s">
        <v>91</v>
      </c>
      <c r="K10927" t="s">
        <v>4405</v>
      </c>
      <c r="L10927">
        <v>5650</v>
      </c>
      <c r="M10927" s="10" t="str">
        <f>Data[[#This Row],[schedule]]&amp;" | "&amp;Data[[#This Row],[section]]</f>
        <v>SCHEDULE 19: REPORT ON DEMAND FORECASTS | 19b: Aircraft Runway Movements</v>
      </c>
      <c r="N10927" s="10" t="str">
        <f t="shared" si="173"/>
        <v>SCHEDULE 19: REPORT ON DEMAND FORECASTS | 19b: Aircraft Runway Movements | Landings during year (total MCTOW in tonnes):Aircraft 30 tonnes MCTOW or more:</v>
      </c>
    </row>
    <row r="10928" spans="1:14" hidden="1">
      <c r="A10928" t="s">
        <v>3</v>
      </c>
      <c r="B10928">
        <v>2012</v>
      </c>
      <c r="C10928" t="s">
        <v>6</v>
      </c>
      <c r="D10928" t="s">
        <v>10</v>
      </c>
      <c r="E10928" t="s">
        <v>81</v>
      </c>
      <c r="F10928" t="s">
        <v>81</v>
      </c>
      <c r="G10928">
        <v>45</v>
      </c>
      <c r="H10928" t="s">
        <v>37</v>
      </c>
      <c r="I10928">
        <v>2016</v>
      </c>
      <c r="J10928" t="s">
        <v>91</v>
      </c>
      <c r="K10928" t="s">
        <v>4406</v>
      </c>
      <c r="L10928">
        <v>5798</v>
      </c>
      <c r="M10928" s="10" t="str">
        <f>Data[[#This Row],[schedule]]&amp;" | "&amp;Data[[#This Row],[section]]</f>
        <v>SCHEDULE 19: REPORT ON DEMAND FORECASTS | 19b: Aircraft Runway Movements</v>
      </c>
      <c r="N10928" s="10" t="str">
        <f t="shared" si="173"/>
        <v>SCHEDULE 19: REPORT ON DEMAND FORECASTS | 19b: Aircraft Runway Movements | Landings during year (total MCTOW in tonnes):Aircraft 30 tonnes MCTOW or more:</v>
      </c>
    </row>
    <row r="10929" spans="1:14" hidden="1">
      <c r="A10929" t="s">
        <v>3</v>
      </c>
      <c r="B10929">
        <v>2012</v>
      </c>
      <c r="C10929" t="s">
        <v>6</v>
      </c>
      <c r="D10929" t="s">
        <v>10</v>
      </c>
      <c r="E10929" t="s">
        <v>81</v>
      </c>
      <c r="F10929" t="s">
        <v>81</v>
      </c>
      <c r="G10929">
        <v>45</v>
      </c>
      <c r="H10929" t="s">
        <v>37</v>
      </c>
      <c r="I10929">
        <v>2017</v>
      </c>
      <c r="J10929" t="s">
        <v>91</v>
      </c>
      <c r="K10929" t="s">
        <v>4407</v>
      </c>
      <c r="L10929">
        <v>5936</v>
      </c>
      <c r="M10929" s="10" t="str">
        <f>Data[[#This Row],[schedule]]&amp;" | "&amp;Data[[#This Row],[section]]</f>
        <v>SCHEDULE 19: REPORT ON DEMAND FORECASTS | 19b: Aircraft Runway Movements</v>
      </c>
      <c r="N10929" s="10" t="str">
        <f t="shared" si="173"/>
        <v>SCHEDULE 19: REPORT ON DEMAND FORECASTS | 19b: Aircraft Runway Movements | Landings during year (total MCTOW in tonnes):Aircraft 30 tonnes MCTOW or more:</v>
      </c>
    </row>
    <row r="10930" spans="1:14" hidden="1">
      <c r="A10930" t="s">
        <v>3</v>
      </c>
      <c r="B10930">
        <v>2012</v>
      </c>
      <c r="C10930" t="s">
        <v>6</v>
      </c>
      <c r="D10930" t="s">
        <v>10</v>
      </c>
      <c r="E10930" t="s">
        <v>81</v>
      </c>
      <c r="F10930" t="s">
        <v>81</v>
      </c>
      <c r="G10930">
        <v>45</v>
      </c>
      <c r="H10930" t="s">
        <v>37</v>
      </c>
      <c r="I10930">
        <v>2018</v>
      </c>
      <c r="J10930" t="s">
        <v>91</v>
      </c>
      <c r="K10930" t="s">
        <v>4408</v>
      </c>
      <c r="L10930">
        <v>6049</v>
      </c>
      <c r="M10930" s="10" t="str">
        <f>Data[[#This Row],[schedule]]&amp;" | "&amp;Data[[#This Row],[section]]</f>
        <v>SCHEDULE 19: REPORT ON DEMAND FORECASTS | 19b: Aircraft Runway Movements</v>
      </c>
      <c r="N10930" s="10" t="str">
        <f t="shared" si="173"/>
        <v>SCHEDULE 19: REPORT ON DEMAND FORECASTS | 19b: Aircraft Runway Movements | Landings during year (total MCTOW in tonnes):Aircraft 30 tonnes MCTOW or more:</v>
      </c>
    </row>
    <row r="10931" spans="1:14" hidden="1">
      <c r="A10931" t="s">
        <v>3</v>
      </c>
      <c r="B10931">
        <v>2012</v>
      </c>
      <c r="C10931" t="s">
        <v>6</v>
      </c>
      <c r="D10931" t="s">
        <v>10</v>
      </c>
      <c r="E10931" t="s">
        <v>81</v>
      </c>
      <c r="F10931" t="s">
        <v>81</v>
      </c>
      <c r="G10931">
        <v>45</v>
      </c>
      <c r="H10931" t="s">
        <v>37</v>
      </c>
      <c r="I10931">
        <v>2019</v>
      </c>
      <c r="J10931" t="s">
        <v>91</v>
      </c>
      <c r="K10931" t="s">
        <v>4409</v>
      </c>
      <c r="L10931">
        <v>6190</v>
      </c>
      <c r="M10931" s="10" t="str">
        <f>Data[[#This Row],[schedule]]&amp;" | "&amp;Data[[#This Row],[section]]</f>
        <v>SCHEDULE 19: REPORT ON DEMAND FORECASTS | 19b: Aircraft Runway Movements</v>
      </c>
      <c r="N10931" s="10" t="str">
        <f t="shared" si="173"/>
        <v>SCHEDULE 19: REPORT ON DEMAND FORECASTS | 19b: Aircraft Runway Movements | Landings during year (total MCTOW in tonnes):Aircraft 30 tonnes MCTOW or more:</v>
      </c>
    </row>
    <row r="10932" spans="1:14" hidden="1">
      <c r="A10932" t="s">
        <v>3</v>
      </c>
      <c r="B10932">
        <v>2012</v>
      </c>
      <c r="C10932" t="s">
        <v>6</v>
      </c>
      <c r="D10932" t="s">
        <v>10</v>
      </c>
      <c r="E10932" t="s">
        <v>81</v>
      </c>
      <c r="F10932" t="s">
        <v>81</v>
      </c>
      <c r="G10932">
        <v>45</v>
      </c>
      <c r="H10932" t="s">
        <v>37</v>
      </c>
      <c r="I10932">
        <v>2020</v>
      </c>
      <c r="J10932" t="s">
        <v>91</v>
      </c>
      <c r="K10932" t="s">
        <v>4410</v>
      </c>
      <c r="L10932">
        <v>6325</v>
      </c>
      <c r="M10932" s="10" t="str">
        <f>Data[[#This Row],[schedule]]&amp;" | "&amp;Data[[#This Row],[section]]</f>
        <v>SCHEDULE 19: REPORT ON DEMAND FORECASTS | 19b: Aircraft Runway Movements</v>
      </c>
      <c r="N10932" s="10" t="str">
        <f t="shared" si="173"/>
        <v>SCHEDULE 19: REPORT ON DEMAND FORECASTS | 19b: Aircraft Runway Movements | Landings during year (total MCTOW in tonnes):Aircraft 30 tonnes MCTOW or more:</v>
      </c>
    </row>
    <row r="10933" spans="1:14" hidden="1">
      <c r="A10933" t="s">
        <v>3</v>
      </c>
      <c r="B10933">
        <v>2012</v>
      </c>
      <c r="C10933" t="s">
        <v>6</v>
      </c>
      <c r="D10933" t="s">
        <v>10</v>
      </c>
      <c r="E10933" t="s">
        <v>81</v>
      </c>
      <c r="F10933" t="s">
        <v>81</v>
      </c>
      <c r="G10933">
        <v>45</v>
      </c>
      <c r="H10933" t="s">
        <v>37</v>
      </c>
      <c r="I10933">
        <v>2021</v>
      </c>
      <c r="J10933" t="s">
        <v>91</v>
      </c>
      <c r="K10933" t="s">
        <v>4411</v>
      </c>
      <c r="L10933">
        <v>6453</v>
      </c>
      <c r="M10933" s="10" t="str">
        <f>Data[[#This Row],[schedule]]&amp;" | "&amp;Data[[#This Row],[section]]</f>
        <v>SCHEDULE 19: REPORT ON DEMAND FORECASTS | 19b: Aircraft Runway Movements</v>
      </c>
      <c r="N10933" s="10" t="str">
        <f t="shared" si="173"/>
        <v>SCHEDULE 19: REPORT ON DEMAND FORECASTS | 19b: Aircraft Runway Movements | Landings during year (total MCTOW in tonnes):Aircraft 30 tonnes MCTOW or more:</v>
      </c>
    </row>
    <row r="10934" spans="1:14" hidden="1">
      <c r="A10934" t="s">
        <v>3</v>
      </c>
      <c r="B10934">
        <v>2012</v>
      </c>
      <c r="C10934" t="s">
        <v>6</v>
      </c>
      <c r="D10934" t="s">
        <v>10</v>
      </c>
      <c r="E10934" t="s">
        <v>81</v>
      </c>
      <c r="F10934" t="s">
        <v>81</v>
      </c>
      <c r="G10934">
        <v>45</v>
      </c>
      <c r="H10934" t="s">
        <v>37</v>
      </c>
      <c r="I10934">
        <v>2022</v>
      </c>
      <c r="J10934" t="s">
        <v>91</v>
      </c>
      <c r="K10934" t="s">
        <v>4412</v>
      </c>
      <c r="L10934">
        <v>6616</v>
      </c>
      <c r="M10934" s="10" t="str">
        <f>Data[[#This Row],[schedule]]&amp;" | "&amp;Data[[#This Row],[section]]</f>
        <v>SCHEDULE 19: REPORT ON DEMAND FORECASTS | 19b: Aircraft Runway Movements</v>
      </c>
      <c r="N10934" s="10" t="str">
        <f t="shared" si="173"/>
        <v>SCHEDULE 19: REPORT ON DEMAND FORECASTS | 19b: Aircraft Runway Movements | Landings during year (total MCTOW in tonnes):Aircraft 30 tonnes MCTOW or more:</v>
      </c>
    </row>
    <row r="10935" spans="1:14" hidden="1">
      <c r="A10935" t="s">
        <v>3</v>
      </c>
      <c r="B10935">
        <v>2012</v>
      </c>
      <c r="C10935" t="s">
        <v>6</v>
      </c>
      <c r="D10935" t="s">
        <v>10</v>
      </c>
      <c r="E10935" t="s">
        <v>81</v>
      </c>
      <c r="F10935" t="s">
        <v>81</v>
      </c>
      <c r="G10935">
        <v>46</v>
      </c>
      <c r="H10935" t="s">
        <v>38</v>
      </c>
      <c r="I10935">
        <v>2013</v>
      </c>
      <c r="J10935" t="s">
        <v>91</v>
      </c>
      <c r="K10935" t="s">
        <v>4413</v>
      </c>
      <c r="L10935">
        <v>489</v>
      </c>
      <c r="M10935" s="10" t="str">
        <f>Data[[#This Row],[schedule]]&amp;" | "&amp;Data[[#This Row],[section]]</f>
        <v>SCHEDULE 19: REPORT ON DEMAND FORECASTS | 19b: Aircraft Runway Movements</v>
      </c>
      <c r="N10935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36" spans="1:14" hidden="1">
      <c r="A10936" t="s">
        <v>3</v>
      </c>
      <c r="B10936">
        <v>2012</v>
      </c>
      <c r="C10936" t="s">
        <v>6</v>
      </c>
      <c r="D10936" t="s">
        <v>10</v>
      </c>
      <c r="E10936" t="s">
        <v>81</v>
      </c>
      <c r="F10936" t="s">
        <v>81</v>
      </c>
      <c r="G10936">
        <v>46</v>
      </c>
      <c r="H10936" t="s">
        <v>38</v>
      </c>
      <c r="I10936">
        <v>2014</v>
      </c>
      <c r="J10936" t="s">
        <v>91</v>
      </c>
      <c r="K10936" t="s">
        <v>4414</v>
      </c>
      <c r="L10936">
        <v>498</v>
      </c>
      <c r="M10936" s="10" t="str">
        <f>Data[[#This Row],[schedule]]&amp;" | "&amp;Data[[#This Row],[section]]</f>
        <v>SCHEDULE 19: REPORT ON DEMAND FORECASTS | 19b: Aircraft Runway Movements</v>
      </c>
      <c r="N10936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37" spans="1:14" hidden="1">
      <c r="A10937" t="s">
        <v>3</v>
      </c>
      <c r="B10937">
        <v>2012</v>
      </c>
      <c r="C10937" t="s">
        <v>6</v>
      </c>
      <c r="D10937" t="s">
        <v>10</v>
      </c>
      <c r="E10937" t="s">
        <v>81</v>
      </c>
      <c r="F10937" t="s">
        <v>81</v>
      </c>
      <c r="G10937">
        <v>46</v>
      </c>
      <c r="H10937" t="s">
        <v>38</v>
      </c>
      <c r="I10937">
        <v>2015</v>
      </c>
      <c r="J10937" t="s">
        <v>91</v>
      </c>
      <c r="K10937" t="s">
        <v>4415</v>
      </c>
      <c r="L10937">
        <v>507</v>
      </c>
      <c r="M10937" s="10" t="str">
        <f>Data[[#This Row],[schedule]]&amp;" | "&amp;Data[[#This Row],[section]]</f>
        <v>SCHEDULE 19: REPORT ON DEMAND FORECASTS | 19b: Aircraft Runway Movements</v>
      </c>
      <c r="N10937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38" spans="1:14" hidden="1">
      <c r="A10938" t="s">
        <v>3</v>
      </c>
      <c r="B10938">
        <v>2012</v>
      </c>
      <c r="C10938" t="s">
        <v>6</v>
      </c>
      <c r="D10938" t="s">
        <v>10</v>
      </c>
      <c r="E10938" t="s">
        <v>81</v>
      </c>
      <c r="F10938" t="s">
        <v>81</v>
      </c>
      <c r="G10938">
        <v>46</v>
      </c>
      <c r="H10938" t="s">
        <v>38</v>
      </c>
      <c r="I10938">
        <v>2016</v>
      </c>
      <c r="J10938" t="s">
        <v>91</v>
      </c>
      <c r="K10938" t="s">
        <v>4416</v>
      </c>
      <c r="L10938">
        <v>517</v>
      </c>
      <c r="M10938" s="10" t="str">
        <f>Data[[#This Row],[schedule]]&amp;" | "&amp;Data[[#This Row],[section]]</f>
        <v>SCHEDULE 19: REPORT ON DEMAND FORECASTS | 19b: Aircraft Runway Movements</v>
      </c>
      <c r="N10938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39" spans="1:14" hidden="1">
      <c r="A10939" t="s">
        <v>3</v>
      </c>
      <c r="B10939">
        <v>2012</v>
      </c>
      <c r="C10939" t="s">
        <v>6</v>
      </c>
      <c r="D10939" t="s">
        <v>10</v>
      </c>
      <c r="E10939" t="s">
        <v>81</v>
      </c>
      <c r="F10939" t="s">
        <v>81</v>
      </c>
      <c r="G10939">
        <v>46</v>
      </c>
      <c r="H10939" t="s">
        <v>38</v>
      </c>
      <c r="I10939">
        <v>2017</v>
      </c>
      <c r="J10939" t="s">
        <v>91</v>
      </c>
      <c r="K10939" t="s">
        <v>4417</v>
      </c>
      <c r="L10939">
        <v>526</v>
      </c>
      <c r="M10939" s="10" t="str">
        <f>Data[[#This Row],[schedule]]&amp;" | "&amp;Data[[#This Row],[section]]</f>
        <v>SCHEDULE 19: REPORT ON DEMAND FORECASTS | 19b: Aircraft Runway Movements</v>
      </c>
      <c r="N10939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40" spans="1:14" hidden="1">
      <c r="A10940" t="s">
        <v>3</v>
      </c>
      <c r="B10940">
        <v>2012</v>
      </c>
      <c r="C10940" t="s">
        <v>6</v>
      </c>
      <c r="D10940" t="s">
        <v>10</v>
      </c>
      <c r="E10940" t="s">
        <v>81</v>
      </c>
      <c r="F10940" t="s">
        <v>81</v>
      </c>
      <c r="G10940">
        <v>46</v>
      </c>
      <c r="H10940" t="s">
        <v>38</v>
      </c>
      <c r="I10940">
        <v>2018</v>
      </c>
      <c r="J10940" t="s">
        <v>91</v>
      </c>
      <c r="K10940" t="s">
        <v>4418</v>
      </c>
      <c r="L10940">
        <v>534</v>
      </c>
      <c r="M10940" s="10" t="str">
        <f>Data[[#This Row],[schedule]]&amp;" | "&amp;Data[[#This Row],[section]]</f>
        <v>SCHEDULE 19: REPORT ON DEMAND FORECASTS | 19b: Aircraft Runway Movements</v>
      </c>
      <c r="N10940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41" spans="1:14" hidden="1">
      <c r="A10941" t="s">
        <v>3</v>
      </c>
      <c r="B10941">
        <v>2012</v>
      </c>
      <c r="C10941" t="s">
        <v>6</v>
      </c>
      <c r="D10941" t="s">
        <v>10</v>
      </c>
      <c r="E10941" t="s">
        <v>81</v>
      </c>
      <c r="F10941" t="s">
        <v>81</v>
      </c>
      <c r="G10941">
        <v>46</v>
      </c>
      <c r="H10941" t="s">
        <v>38</v>
      </c>
      <c r="I10941">
        <v>2019</v>
      </c>
      <c r="J10941" t="s">
        <v>91</v>
      </c>
      <c r="K10941" t="s">
        <v>4419</v>
      </c>
      <c r="L10941">
        <v>544</v>
      </c>
      <c r="M10941" s="10" t="str">
        <f>Data[[#This Row],[schedule]]&amp;" | "&amp;Data[[#This Row],[section]]</f>
        <v>SCHEDULE 19: REPORT ON DEMAND FORECASTS | 19b: Aircraft Runway Movements</v>
      </c>
      <c r="N10941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42" spans="1:14" hidden="1">
      <c r="A10942" t="s">
        <v>3</v>
      </c>
      <c r="B10942">
        <v>2012</v>
      </c>
      <c r="C10942" t="s">
        <v>6</v>
      </c>
      <c r="D10942" t="s">
        <v>10</v>
      </c>
      <c r="E10942" t="s">
        <v>81</v>
      </c>
      <c r="F10942" t="s">
        <v>81</v>
      </c>
      <c r="G10942">
        <v>46</v>
      </c>
      <c r="H10942" t="s">
        <v>38</v>
      </c>
      <c r="I10942">
        <v>2020</v>
      </c>
      <c r="J10942" t="s">
        <v>91</v>
      </c>
      <c r="K10942" t="s">
        <v>4420</v>
      </c>
      <c r="L10942">
        <v>553</v>
      </c>
      <c r="M10942" s="10" t="str">
        <f>Data[[#This Row],[schedule]]&amp;" | "&amp;Data[[#This Row],[section]]</f>
        <v>SCHEDULE 19: REPORT ON DEMAND FORECASTS | 19b: Aircraft Runway Movements</v>
      </c>
      <c r="N10942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43" spans="1:14" hidden="1">
      <c r="A10943" t="s">
        <v>3</v>
      </c>
      <c r="B10943">
        <v>2012</v>
      </c>
      <c r="C10943" t="s">
        <v>6</v>
      </c>
      <c r="D10943" t="s">
        <v>10</v>
      </c>
      <c r="E10943" t="s">
        <v>81</v>
      </c>
      <c r="F10943" t="s">
        <v>81</v>
      </c>
      <c r="G10943">
        <v>46</v>
      </c>
      <c r="H10943" t="s">
        <v>38</v>
      </c>
      <c r="I10943">
        <v>2021</v>
      </c>
      <c r="J10943" t="s">
        <v>91</v>
      </c>
      <c r="K10943" t="s">
        <v>4421</v>
      </c>
      <c r="L10943">
        <v>563</v>
      </c>
      <c r="M10943" s="10" t="str">
        <f>Data[[#This Row],[schedule]]&amp;" | "&amp;Data[[#This Row],[section]]</f>
        <v>SCHEDULE 19: REPORT ON DEMAND FORECASTS | 19b: Aircraft Runway Movements</v>
      </c>
      <c r="N10943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44" spans="1:14" hidden="1">
      <c r="A10944" t="s">
        <v>3</v>
      </c>
      <c r="B10944">
        <v>2012</v>
      </c>
      <c r="C10944" t="s">
        <v>6</v>
      </c>
      <c r="D10944" t="s">
        <v>10</v>
      </c>
      <c r="E10944" t="s">
        <v>81</v>
      </c>
      <c r="F10944" t="s">
        <v>81</v>
      </c>
      <c r="G10944">
        <v>46</v>
      </c>
      <c r="H10944" t="s">
        <v>38</v>
      </c>
      <c r="I10944">
        <v>2022</v>
      </c>
      <c r="J10944" t="s">
        <v>91</v>
      </c>
      <c r="K10944" t="s">
        <v>4422</v>
      </c>
      <c r="L10944">
        <v>568</v>
      </c>
      <c r="M10944" s="10" t="str">
        <f>Data[[#This Row],[schedule]]&amp;" | "&amp;Data[[#This Row],[section]]</f>
        <v>SCHEDULE 19: REPORT ON DEMAND FORECASTS | 19b: Aircraft Runway Movements</v>
      </c>
      <c r="N10944" s="10" t="str">
        <f t="shared" si="173"/>
        <v>SCHEDULE 19: REPORT ON DEMAND FORECASTS | 19b: Aircraft Runway Movements | Landings during year (total MCTOW in tonnes):Aircraft 3 tonnes or more but less than 30 tonnes MCTOW:</v>
      </c>
    </row>
    <row r="10945" spans="1:14" hidden="1">
      <c r="A10945" t="s">
        <v>3</v>
      </c>
      <c r="B10945">
        <v>2012</v>
      </c>
      <c r="C10945" t="s">
        <v>6</v>
      </c>
      <c r="D10945" t="s">
        <v>10</v>
      </c>
      <c r="E10945" t="s">
        <v>81</v>
      </c>
      <c r="F10945" t="s">
        <v>81</v>
      </c>
      <c r="G10945">
        <v>47</v>
      </c>
      <c r="H10945" t="s">
        <v>39</v>
      </c>
      <c r="I10945">
        <v>2013</v>
      </c>
      <c r="J10945" t="s">
        <v>91</v>
      </c>
      <c r="K10945" t="s">
        <v>4423</v>
      </c>
      <c r="L10945">
        <v>3.2</v>
      </c>
      <c r="M10945" s="10" t="str">
        <f>Data[[#This Row],[schedule]]&amp;" | "&amp;Data[[#This Row],[section]]</f>
        <v>SCHEDULE 19: REPORT ON DEMAND FORECASTS | 19b: Aircraft Runway Movements</v>
      </c>
      <c r="N10945" s="10" t="str">
        <f t="shared" si="173"/>
        <v>SCHEDULE 19: REPORT ON DEMAND FORECASTS | 19b: Aircraft Runway Movements | Landings during year (total MCTOW in tonnes):Aircraft less than 3 tonnes MCTOW:</v>
      </c>
    </row>
    <row r="10946" spans="1:14" hidden="1">
      <c r="A10946" t="s">
        <v>3</v>
      </c>
      <c r="B10946">
        <v>2012</v>
      </c>
      <c r="C10946" t="s">
        <v>6</v>
      </c>
      <c r="D10946" t="s">
        <v>10</v>
      </c>
      <c r="E10946" t="s">
        <v>81</v>
      </c>
      <c r="F10946" t="s">
        <v>81</v>
      </c>
      <c r="G10946">
        <v>47</v>
      </c>
      <c r="H10946" t="s">
        <v>39</v>
      </c>
      <c r="I10946">
        <v>2014</v>
      </c>
      <c r="J10946" t="s">
        <v>91</v>
      </c>
      <c r="K10946" t="s">
        <v>4423</v>
      </c>
      <c r="L10946">
        <v>3.2</v>
      </c>
      <c r="M10946" s="10" t="str">
        <f>Data[[#This Row],[schedule]]&amp;" | "&amp;Data[[#This Row],[section]]</f>
        <v>SCHEDULE 19: REPORT ON DEMAND FORECASTS | 19b: Aircraft Runway Movements</v>
      </c>
      <c r="N10946" s="10" t="str">
        <f t="shared" si="173"/>
        <v>SCHEDULE 19: REPORT ON DEMAND FORECASTS | 19b: Aircraft Runway Movements | Landings during year (total MCTOW in tonnes):Aircraft less than 3 tonnes MCTOW:</v>
      </c>
    </row>
    <row r="10947" spans="1:14" hidden="1">
      <c r="A10947" t="s">
        <v>3</v>
      </c>
      <c r="B10947">
        <v>2012</v>
      </c>
      <c r="C10947" t="s">
        <v>6</v>
      </c>
      <c r="D10947" t="s">
        <v>10</v>
      </c>
      <c r="E10947" t="s">
        <v>81</v>
      </c>
      <c r="F10947" t="s">
        <v>81</v>
      </c>
      <c r="G10947">
        <v>47</v>
      </c>
      <c r="H10947" t="s">
        <v>39</v>
      </c>
      <c r="I10947">
        <v>2015</v>
      </c>
      <c r="J10947" t="s">
        <v>91</v>
      </c>
      <c r="K10947" t="s">
        <v>4423</v>
      </c>
      <c r="L10947">
        <v>3.2</v>
      </c>
      <c r="M10947" s="10" t="str">
        <f>Data[[#This Row],[schedule]]&amp;" | "&amp;Data[[#This Row],[section]]</f>
        <v>SCHEDULE 19: REPORT ON DEMAND FORECASTS | 19b: Aircraft Runway Movements</v>
      </c>
      <c r="N10947" s="10" t="str">
        <f t="shared" si="173"/>
        <v>SCHEDULE 19: REPORT ON DEMAND FORECASTS | 19b: Aircraft Runway Movements | Landings during year (total MCTOW in tonnes):Aircraft less than 3 tonnes MCTOW:</v>
      </c>
    </row>
    <row r="10948" spans="1:14" hidden="1">
      <c r="A10948" t="s">
        <v>3</v>
      </c>
      <c r="B10948">
        <v>2012</v>
      </c>
      <c r="C10948" t="s">
        <v>6</v>
      </c>
      <c r="D10948" t="s">
        <v>10</v>
      </c>
      <c r="E10948" t="s">
        <v>81</v>
      </c>
      <c r="F10948" t="s">
        <v>81</v>
      </c>
      <c r="G10948">
        <v>47</v>
      </c>
      <c r="H10948" t="s">
        <v>39</v>
      </c>
      <c r="I10948">
        <v>2016</v>
      </c>
      <c r="J10948" t="s">
        <v>91</v>
      </c>
      <c r="K10948" t="s">
        <v>4424</v>
      </c>
      <c r="L10948">
        <v>3.3</v>
      </c>
      <c r="M10948" s="10" t="str">
        <f>Data[[#This Row],[schedule]]&amp;" | "&amp;Data[[#This Row],[section]]</f>
        <v>SCHEDULE 19: REPORT ON DEMAND FORECASTS | 19b: Aircraft Runway Movements</v>
      </c>
      <c r="N10948" s="10" t="str">
        <f t="shared" si="173"/>
        <v>SCHEDULE 19: REPORT ON DEMAND FORECASTS | 19b: Aircraft Runway Movements | Landings during year (total MCTOW in tonnes):Aircraft less than 3 tonnes MCTOW:</v>
      </c>
    </row>
    <row r="10949" spans="1:14" hidden="1">
      <c r="A10949" t="s">
        <v>3</v>
      </c>
      <c r="B10949">
        <v>2012</v>
      </c>
      <c r="C10949" t="s">
        <v>6</v>
      </c>
      <c r="D10949" t="s">
        <v>10</v>
      </c>
      <c r="E10949" t="s">
        <v>81</v>
      </c>
      <c r="F10949" t="s">
        <v>81</v>
      </c>
      <c r="G10949">
        <v>47</v>
      </c>
      <c r="H10949" t="s">
        <v>39</v>
      </c>
      <c r="I10949">
        <v>2017</v>
      </c>
      <c r="J10949" t="s">
        <v>91</v>
      </c>
      <c r="K10949" t="s">
        <v>4424</v>
      </c>
      <c r="L10949">
        <v>3.3</v>
      </c>
      <c r="M10949" s="10" t="str">
        <f>Data[[#This Row],[schedule]]&amp;" | "&amp;Data[[#This Row],[section]]</f>
        <v>SCHEDULE 19: REPORT ON DEMAND FORECASTS | 19b: Aircraft Runway Movements</v>
      </c>
      <c r="N10949" s="10" t="str">
        <f t="shared" si="173"/>
        <v>SCHEDULE 19: REPORT ON DEMAND FORECASTS | 19b: Aircraft Runway Movements | Landings during year (total MCTOW in tonnes):Aircraft less than 3 tonnes MCTOW:</v>
      </c>
    </row>
    <row r="10950" spans="1:14" hidden="1">
      <c r="A10950" t="s">
        <v>3</v>
      </c>
      <c r="B10950">
        <v>2012</v>
      </c>
      <c r="C10950" t="s">
        <v>6</v>
      </c>
      <c r="D10950" t="s">
        <v>10</v>
      </c>
      <c r="E10950" t="s">
        <v>81</v>
      </c>
      <c r="F10950" t="s">
        <v>81</v>
      </c>
      <c r="G10950">
        <v>47</v>
      </c>
      <c r="H10950" t="s">
        <v>39</v>
      </c>
      <c r="I10950">
        <v>2018</v>
      </c>
      <c r="J10950" t="s">
        <v>91</v>
      </c>
      <c r="K10950" t="s">
        <v>4424</v>
      </c>
      <c r="L10950">
        <v>3.3</v>
      </c>
      <c r="M10950" s="10" t="str">
        <f>Data[[#This Row],[schedule]]&amp;" | "&amp;Data[[#This Row],[section]]</f>
        <v>SCHEDULE 19: REPORT ON DEMAND FORECASTS | 19b: Aircraft Runway Movements</v>
      </c>
      <c r="N10950" s="10" t="str">
        <f t="shared" si="173"/>
        <v>SCHEDULE 19: REPORT ON DEMAND FORECASTS | 19b: Aircraft Runway Movements | Landings during year (total MCTOW in tonnes):Aircraft less than 3 tonnes MCTOW:</v>
      </c>
    </row>
    <row r="10951" spans="1:14" hidden="1">
      <c r="A10951" t="s">
        <v>3</v>
      </c>
      <c r="B10951">
        <v>2012</v>
      </c>
      <c r="C10951" t="s">
        <v>6</v>
      </c>
      <c r="D10951" t="s">
        <v>10</v>
      </c>
      <c r="E10951" t="s">
        <v>81</v>
      </c>
      <c r="F10951" t="s">
        <v>81</v>
      </c>
      <c r="G10951">
        <v>47</v>
      </c>
      <c r="H10951" t="s">
        <v>39</v>
      </c>
      <c r="I10951">
        <v>2019</v>
      </c>
      <c r="J10951" t="s">
        <v>91</v>
      </c>
      <c r="K10951" t="s">
        <v>4425</v>
      </c>
      <c r="L10951">
        <v>3.4</v>
      </c>
      <c r="M10951" s="10" t="str">
        <f>Data[[#This Row],[schedule]]&amp;" | "&amp;Data[[#This Row],[section]]</f>
        <v>SCHEDULE 19: REPORT ON DEMAND FORECASTS | 19b: Aircraft Runway Movements</v>
      </c>
      <c r="N10951" s="10" t="str">
        <f t="shared" si="173"/>
        <v>SCHEDULE 19: REPORT ON DEMAND FORECASTS | 19b: Aircraft Runway Movements | Landings during year (total MCTOW in tonnes):Aircraft less than 3 tonnes MCTOW:</v>
      </c>
    </row>
    <row r="10952" spans="1:14" hidden="1">
      <c r="A10952" t="s">
        <v>3</v>
      </c>
      <c r="B10952">
        <v>2012</v>
      </c>
      <c r="C10952" t="s">
        <v>6</v>
      </c>
      <c r="D10952" t="s">
        <v>10</v>
      </c>
      <c r="E10952" t="s">
        <v>81</v>
      </c>
      <c r="F10952" t="s">
        <v>81</v>
      </c>
      <c r="G10952">
        <v>47</v>
      </c>
      <c r="H10952" t="s">
        <v>39</v>
      </c>
      <c r="I10952">
        <v>2020</v>
      </c>
      <c r="J10952" t="s">
        <v>91</v>
      </c>
      <c r="K10952" t="s">
        <v>4425</v>
      </c>
      <c r="L10952">
        <v>3.4</v>
      </c>
      <c r="M10952" s="10" t="str">
        <f>Data[[#This Row],[schedule]]&amp;" | "&amp;Data[[#This Row],[section]]</f>
        <v>SCHEDULE 19: REPORT ON DEMAND FORECASTS | 19b: Aircraft Runway Movements</v>
      </c>
      <c r="N10952" s="10" t="str">
        <f t="shared" si="173"/>
        <v>SCHEDULE 19: REPORT ON DEMAND FORECASTS | 19b: Aircraft Runway Movements | Landings during year (total MCTOW in tonnes):Aircraft less than 3 tonnes MCTOW:</v>
      </c>
    </row>
    <row r="10953" spans="1:14" hidden="1">
      <c r="A10953" t="s">
        <v>3</v>
      </c>
      <c r="B10953">
        <v>2012</v>
      </c>
      <c r="C10953" t="s">
        <v>6</v>
      </c>
      <c r="D10953" t="s">
        <v>10</v>
      </c>
      <c r="E10953" t="s">
        <v>81</v>
      </c>
      <c r="F10953" t="s">
        <v>81</v>
      </c>
      <c r="G10953">
        <v>47</v>
      </c>
      <c r="H10953" t="s">
        <v>39</v>
      </c>
      <c r="I10953">
        <v>2021</v>
      </c>
      <c r="J10953" t="s">
        <v>91</v>
      </c>
      <c r="K10953" t="s">
        <v>4425</v>
      </c>
      <c r="L10953">
        <v>3.4</v>
      </c>
      <c r="M10953" s="10" t="str">
        <f>Data[[#This Row],[schedule]]&amp;" | "&amp;Data[[#This Row],[section]]</f>
        <v>SCHEDULE 19: REPORT ON DEMAND FORECASTS | 19b: Aircraft Runway Movements</v>
      </c>
      <c r="N10953" s="10" t="str">
        <f t="shared" si="173"/>
        <v>SCHEDULE 19: REPORT ON DEMAND FORECASTS | 19b: Aircraft Runway Movements | Landings during year (total MCTOW in tonnes):Aircraft less than 3 tonnes MCTOW:</v>
      </c>
    </row>
    <row r="10954" spans="1:14" hidden="1">
      <c r="A10954" t="s">
        <v>3</v>
      </c>
      <c r="B10954">
        <v>2012</v>
      </c>
      <c r="C10954" t="s">
        <v>6</v>
      </c>
      <c r="D10954" t="s">
        <v>10</v>
      </c>
      <c r="E10954" t="s">
        <v>81</v>
      </c>
      <c r="F10954" t="s">
        <v>81</v>
      </c>
      <c r="G10954">
        <v>47</v>
      </c>
      <c r="H10954" t="s">
        <v>39</v>
      </c>
      <c r="I10954">
        <v>2022</v>
      </c>
      <c r="J10954" t="s">
        <v>91</v>
      </c>
      <c r="K10954" t="s">
        <v>4426</v>
      </c>
      <c r="L10954">
        <v>3.5</v>
      </c>
      <c r="M10954" s="10" t="str">
        <f>Data[[#This Row],[schedule]]&amp;" | "&amp;Data[[#This Row],[section]]</f>
        <v>SCHEDULE 19: REPORT ON DEMAND FORECASTS | 19b: Aircraft Runway Movements</v>
      </c>
      <c r="N10954" s="10" t="str">
        <f t="shared" si="173"/>
        <v>SCHEDULE 19: REPORT ON DEMAND FORECASTS | 19b: Aircraft Runway Movements | Landings during year (total MCTOW in tonnes):Aircraft less than 3 tonnes MCTOW:</v>
      </c>
    </row>
    <row r="10955" spans="1:14" hidden="1">
      <c r="A10955" t="s">
        <v>3</v>
      </c>
      <c r="B10955">
        <v>2012</v>
      </c>
      <c r="C10955" t="s">
        <v>6</v>
      </c>
      <c r="D10955" t="s">
        <v>10</v>
      </c>
      <c r="E10955" t="s">
        <v>81</v>
      </c>
      <c r="F10955" t="s">
        <v>81</v>
      </c>
      <c r="G10955">
        <v>48</v>
      </c>
      <c r="H10955" t="s">
        <v>40</v>
      </c>
      <c r="I10955">
        <v>2013</v>
      </c>
      <c r="J10955" t="s">
        <v>91</v>
      </c>
      <c r="K10955" t="s">
        <v>4427</v>
      </c>
      <c r="L10955">
        <v>5824.2</v>
      </c>
      <c r="M10955" s="10" t="str">
        <f>Data[[#This Row],[schedule]]&amp;" | "&amp;Data[[#This Row],[section]]</f>
        <v>SCHEDULE 19: REPORT ON DEMAND FORECASTS | 19b: Aircraft Runway Movements</v>
      </c>
      <c r="N10955" s="10" t="str">
        <f t="shared" si="173"/>
        <v>SCHEDULE 19: REPORT ON DEMAND FORECASTS | 19b: Aircraft Runway Movements | Landings during year (total MCTOW in tonnes):Total:</v>
      </c>
    </row>
    <row r="10956" spans="1:14" hidden="1">
      <c r="A10956" t="s">
        <v>3</v>
      </c>
      <c r="B10956">
        <v>2012</v>
      </c>
      <c r="C10956" t="s">
        <v>6</v>
      </c>
      <c r="D10956" t="s">
        <v>10</v>
      </c>
      <c r="E10956" t="s">
        <v>81</v>
      </c>
      <c r="F10956" t="s">
        <v>81</v>
      </c>
      <c r="G10956">
        <v>48</v>
      </c>
      <c r="H10956" t="s">
        <v>40</v>
      </c>
      <c r="I10956">
        <v>2014</v>
      </c>
      <c r="J10956" t="s">
        <v>91</v>
      </c>
      <c r="K10956" t="s">
        <v>4428</v>
      </c>
      <c r="L10956">
        <v>5955.2</v>
      </c>
      <c r="M10956" s="10" t="str">
        <f>Data[[#This Row],[schedule]]&amp;" | "&amp;Data[[#This Row],[section]]</f>
        <v>SCHEDULE 19: REPORT ON DEMAND FORECASTS | 19b: Aircraft Runway Movements</v>
      </c>
      <c r="N10956" s="10" t="str">
        <f t="shared" si="173"/>
        <v>SCHEDULE 19: REPORT ON DEMAND FORECASTS | 19b: Aircraft Runway Movements | Landings during year (total MCTOW in tonnes):Total:</v>
      </c>
    </row>
    <row r="10957" spans="1:14" hidden="1">
      <c r="A10957" t="s">
        <v>3</v>
      </c>
      <c r="B10957">
        <v>2012</v>
      </c>
      <c r="C10957" t="s">
        <v>6</v>
      </c>
      <c r="D10957" t="s">
        <v>10</v>
      </c>
      <c r="E10957" t="s">
        <v>81</v>
      </c>
      <c r="F10957" t="s">
        <v>81</v>
      </c>
      <c r="G10957">
        <v>48</v>
      </c>
      <c r="H10957" t="s">
        <v>40</v>
      </c>
      <c r="I10957">
        <v>2015</v>
      </c>
      <c r="J10957" t="s">
        <v>91</v>
      </c>
      <c r="K10957" t="s">
        <v>4429</v>
      </c>
      <c r="L10957">
        <v>6160.2</v>
      </c>
      <c r="M10957" s="10" t="str">
        <f>Data[[#This Row],[schedule]]&amp;" | "&amp;Data[[#This Row],[section]]</f>
        <v>SCHEDULE 19: REPORT ON DEMAND FORECASTS | 19b: Aircraft Runway Movements</v>
      </c>
      <c r="N10957" s="10" t="str">
        <f t="shared" si="173"/>
        <v>SCHEDULE 19: REPORT ON DEMAND FORECASTS | 19b: Aircraft Runway Movements | Landings during year (total MCTOW in tonnes):Total:</v>
      </c>
    </row>
    <row r="10958" spans="1:14" hidden="1">
      <c r="A10958" t="s">
        <v>3</v>
      </c>
      <c r="B10958">
        <v>2012</v>
      </c>
      <c r="C10958" t="s">
        <v>6</v>
      </c>
      <c r="D10958" t="s">
        <v>10</v>
      </c>
      <c r="E10958" t="s">
        <v>81</v>
      </c>
      <c r="F10958" t="s">
        <v>81</v>
      </c>
      <c r="G10958">
        <v>48</v>
      </c>
      <c r="H10958" t="s">
        <v>40</v>
      </c>
      <c r="I10958">
        <v>2016</v>
      </c>
      <c r="J10958" t="s">
        <v>91</v>
      </c>
      <c r="K10958" t="s">
        <v>4430</v>
      </c>
      <c r="L10958">
        <v>6318.3</v>
      </c>
      <c r="M10958" s="10" t="str">
        <f>Data[[#This Row],[schedule]]&amp;" | "&amp;Data[[#This Row],[section]]</f>
        <v>SCHEDULE 19: REPORT ON DEMAND FORECASTS | 19b: Aircraft Runway Movements</v>
      </c>
      <c r="N10958" s="10" t="str">
        <f t="shared" si="173"/>
        <v>SCHEDULE 19: REPORT ON DEMAND FORECASTS | 19b: Aircraft Runway Movements | Landings during year (total MCTOW in tonnes):Total:</v>
      </c>
    </row>
    <row r="10959" spans="1:14" hidden="1">
      <c r="A10959" t="s">
        <v>3</v>
      </c>
      <c r="B10959">
        <v>2012</v>
      </c>
      <c r="C10959" t="s">
        <v>6</v>
      </c>
      <c r="D10959" t="s">
        <v>10</v>
      </c>
      <c r="E10959" t="s">
        <v>81</v>
      </c>
      <c r="F10959" t="s">
        <v>81</v>
      </c>
      <c r="G10959">
        <v>48</v>
      </c>
      <c r="H10959" t="s">
        <v>40</v>
      </c>
      <c r="I10959">
        <v>2017</v>
      </c>
      <c r="J10959" t="s">
        <v>91</v>
      </c>
      <c r="K10959" t="s">
        <v>4431</v>
      </c>
      <c r="L10959">
        <v>6465.3</v>
      </c>
      <c r="M10959" s="10" t="str">
        <f>Data[[#This Row],[schedule]]&amp;" | "&amp;Data[[#This Row],[section]]</f>
        <v>SCHEDULE 19: REPORT ON DEMAND FORECASTS | 19b: Aircraft Runway Movements</v>
      </c>
      <c r="N10959" s="10" t="str">
        <f t="shared" si="173"/>
        <v>SCHEDULE 19: REPORT ON DEMAND FORECASTS | 19b: Aircraft Runway Movements | Landings during year (total MCTOW in tonnes):Total:</v>
      </c>
    </row>
    <row r="10960" spans="1:14" hidden="1">
      <c r="A10960" t="s">
        <v>3</v>
      </c>
      <c r="B10960">
        <v>2012</v>
      </c>
      <c r="C10960" t="s">
        <v>6</v>
      </c>
      <c r="D10960" t="s">
        <v>10</v>
      </c>
      <c r="E10960" t="s">
        <v>81</v>
      </c>
      <c r="F10960" t="s">
        <v>81</v>
      </c>
      <c r="G10960">
        <v>48</v>
      </c>
      <c r="H10960" t="s">
        <v>40</v>
      </c>
      <c r="I10960">
        <v>2018</v>
      </c>
      <c r="J10960" t="s">
        <v>91</v>
      </c>
      <c r="K10960" t="s">
        <v>4432</v>
      </c>
      <c r="L10960">
        <v>6586.3</v>
      </c>
      <c r="M10960" s="10" t="str">
        <f>Data[[#This Row],[schedule]]&amp;" | "&amp;Data[[#This Row],[section]]</f>
        <v>SCHEDULE 19: REPORT ON DEMAND FORECASTS | 19b: Aircraft Runway Movements</v>
      </c>
      <c r="N10960" s="10" t="str">
        <f t="shared" si="173"/>
        <v>SCHEDULE 19: REPORT ON DEMAND FORECASTS | 19b: Aircraft Runway Movements | Landings during year (total MCTOW in tonnes):Total:</v>
      </c>
    </row>
    <row r="10961" spans="1:14" hidden="1">
      <c r="A10961" t="s">
        <v>3</v>
      </c>
      <c r="B10961">
        <v>2012</v>
      </c>
      <c r="C10961" t="s">
        <v>6</v>
      </c>
      <c r="D10961" t="s">
        <v>10</v>
      </c>
      <c r="E10961" t="s">
        <v>81</v>
      </c>
      <c r="F10961" t="s">
        <v>81</v>
      </c>
      <c r="G10961">
        <v>48</v>
      </c>
      <c r="H10961" t="s">
        <v>40</v>
      </c>
      <c r="I10961">
        <v>2019</v>
      </c>
      <c r="J10961" t="s">
        <v>91</v>
      </c>
      <c r="K10961" t="s">
        <v>4433</v>
      </c>
      <c r="L10961">
        <v>6737.4</v>
      </c>
      <c r="M10961" s="10" t="str">
        <f>Data[[#This Row],[schedule]]&amp;" | "&amp;Data[[#This Row],[section]]</f>
        <v>SCHEDULE 19: REPORT ON DEMAND FORECASTS | 19b: Aircraft Runway Movements</v>
      </c>
      <c r="N10961" s="10" t="str">
        <f t="shared" si="173"/>
        <v>SCHEDULE 19: REPORT ON DEMAND FORECASTS | 19b: Aircraft Runway Movements | Landings during year (total MCTOW in tonnes):Total:</v>
      </c>
    </row>
    <row r="10962" spans="1:14" hidden="1">
      <c r="A10962" t="s">
        <v>3</v>
      </c>
      <c r="B10962">
        <v>2012</v>
      </c>
      <c r="C10962" t="s">
        <v>6</v>
      </c>
      <c r="D10962" t="s">
        <v>10</v>
      </c>
      <c r="E10962" t="s">
        <v>81</v>
      </c>
      <c r="F10962" t="s">
        <v>81</v>
      </c>
      <c r="G10962">
        <v>48</v>
      </c>
      <c r="H10962" t="s">
        <v>40</v>
      </c>
      <c r="I10962">
        <v>2020</v>
      </c>
      <c r="J10962" t="s">
        <v>91</v>
      </c>
      <c r="K10962" t="s">
        <v>4434</v>
      </c>
      <c r="L10962">
        <v>6881.4</v>
      </c>
      <c r="M10962" s="10" t="str">
        <f>Data[[#This Row],[schedule]]&amp;" | "&amp;Data[[#This Row],[section]]</f>
        <v>SCHEDULE 19: REPORT ON DEMAND FORECASTS | 19b: Aircraft Runway Movements</v>
      </c>
      <c r="N10962" s="10" t="str">
        <f t="shared" si="173"/>
        <v>SCHEDULE 19: REPORT ON DEMAND FORECASTS | 19b: Aircraft Runway Movements | Landings during year (total MCTOW in tonnes):Total:</v>
      </c>
    </row>
    <row r="10963" spans="1:14" hidden="1">
      <c r="A10963" t="s">
        <v>3</v>
      </c>
      <c r="B10963">
        <v>2012</v>
      </c>
      <c r="C10963" t="s">
        <v>6</v>
      </c>
      <c r="D10963" t="s">
        <v>10</v>
      </c>
      <c r="E10963" t="s">
        <v>81</v>
      </c>
      <c r="F10963" t="s">
        <v>81</v>
      </c>
      <c r="G10963">
        <v>48</v>
      </c>
      <c r="H10963" t="s">
        <v>40</v>
      </c>
      <c r="I10963">
        <v>2021</v>
      </c>
      <c r="J10963" t="s">
        <v>91</v>
      </c>
      <c r="K10963" t="s">
        <v>4435</v>
      </c>
      <c r="L10963">
        <v>7019.4</v>
      </c>
      <c r="M10963" s="10" t="str">
        <f>Data[[#This Row],[schedule]]&amp;" | "&amp;Data[[#This Row],[section]]</f>
        <v>SCHEDULE 19: REPORT ON DEMAND FORECASTS | 19b: Aircraft Runway Movements</v>
      </c>
      <c r="N10963" s="10" t="str">
        <f t="shared" si="173"/>
        <v>SCHEDULE 19: REPORT ON DEMAND FORECASTS | 19b: Aircraft Runway Movements | Landings during year (total MCTOW in tonnes):Total:</v>
      </c>
    </row>
    <row r="10964" spans="1:14" hidden="1">
      <c r="A10964" t="s">
        <v>3</v>
      </c>
      <c r="B10964">
        <v>2012</v>
      </c>
      <c r="C10964" t="s">
        <v>6</v>
      </c>
      <c r="D10964" t="s">
        <v>10</v>
      </c>
      <c r="E10964" t="s">
        <v>81</v>
      </c>
      <c r="F10964" t="s">
        <v>81</v>
      </c>
      <c r="G10964">
        <v>48</v>
      </c>
      <c r="H10964" t="s">
        <v>40</v>
      </c>
      <c r="I10964">
        <v>2022</v>
      </c>
      <c r="J10964" t="s">
        <v>91</v>
      </c>
      <c r="K10964" t="s">
        <v>4436</v>
      </c>
      <c r="L10964">
        <v>7187.5</v>
      </c>
      <c r="M10964" s="10" t="str">
        <f>Data[[#This Row],[schedule]]&amp;" | "&amp;Data[[#This Row],[section]]</f>
        <v>SCHEDULE 19: REPORT ON DEMAND FORECASTS | 19b: Aircraft Runway Movements</v>
      </c>
      <c r="N10964" s="10" t="str">
        <f t="shared" si="173"/>
        <v>SCHEDULE 19: REPORT ON DEMAND FORECASTS | 19b: Aircraft Runway Movements | Landings during year (total MCTOW in tonnes):Total:</v>
      </c>
    </row>
    <row r="10965" spans="1:14" hidden="1">
      <c r="A10965" t="s">
        <v>3</v>
      </c>
      <c r="B10965">
        <v>2012</v>
      </c>
      <c r="C10965" t="s">
        <v>6</v>
      </c>
      <c r="D10965" t="s">
        <v>10</v>
      </c>
      <c r="E10965" t="s">
        <v>81</v>
      </c>
      <c r="F10965" t="s">
        <v>81</v>
      </c>
      <c r="G10965">
        <v>50</v>
      </c>
      <c r="H10965" t="s">
        <v>41</v>
      </c>
      <c r="I10965">
        <v>2013</v>
      </c>
      <c r="J10965" t="s">
        <v>91</v>
      </c>
      <c r="K10965" t="s">
        <v>4437</v>
      </c>
      <c r="L10965">
        <v>22.2</v>
      </c>
      <c r="M10965" s="10" t="str">
        <f>Data[[#This Row],[schedule]]&amp;" | "&amp;Data[[#This Row],[section]]</f>
        <v>SCHEDULE 19: REPORT ON DEMAND FORECASTS | 19b: Aircraft Runway Movements</v>
      </c>
      <c r="N10965" s="10" t="str">
        <f t="shared" ref="N10965:N11028" si="174">SUBSTITUTE(SUBSTITUTE(SUBSTITUTE(C10965&amp;" | "&amp;D10965&amp;" | "&amp;E10965&amp;" | "&amp;F10965&amp;" | "&amp;H10965," |  |  | "," | ")," |  |  | "," | ")," |  | "," | ")</f>
        <v>SCHEDULE 19: REPORT ON DEMAND FORECASTS | 19b: Aircraft Runway Movements | Landings during year (total number of
aircraft):Air passenger services—international:</v>
      </c>
    </row>
    <row r="10966" spans="1:14" hidden="1">
      <c r="A10966" t="s">
        <v>3</v>
      </c>
      <c r="B10966">
        <v>2012</v>
      </c>
      <c r="C10966" t="s">
        <v>6</v>
      </c>
      <c r="D10966" t="s">
        <v>10</v>
      </c>
      <c r="E10966" t="s">
        <v>81</v>
      </c>
      <c r="F10966" t="s">
        <v>81</v>
      </c>
      <c r="G10966">
        <v>50</v>
      </c>
      <c r="H10966" t="s">
        <v>41</v>
      </c>
      <c r="I10966">
        <v>2014</v>
      </c>
      <c r="J10966" t="s">
        <v>91</v>
      </c>
      <c r="K10966" t="s">
        <v>4438</v>
      </c>
      <c r="L10966">
        <v>22.4</v>
      </c>
      <c r="M10966" s="10" t="str">
        <f>Data[[#This Row],[schedule]]&amp;" | "&amp;Data[[#This Row],[section]]</f>
        <v>SCHEDULE 19: REPORT ON DEMAND FORECASTS | 19b: Aircraft Runway Movements</v>
      </c>
      <c r="N10966" s="10" t="str">
        <f t="shared" si="174"/>
        <v>SCHEDULE 19: REPORT ON DEMAND FORECASTS | 19b: Aircraft Runway Movements | Landings during year (total number of
aircraft):Air passenger services—international:</v>
      </c>
    </row>
    <row r="10967" spans="1:14" hidden="1">
      <c r="A10967" t="s">
        <v>3</v>
      </c>
      <c r="B10967">
        <v>2012</v>
      </c>
      <c r="C10967" t="s">
        <v>6</v>
      </c>
      <c r="D10967" t="s">
        <v>10</v>
      </c>
      <c r="E10967" t="s">
        <v>81</v>
      </c>
      <c r="F10967" t="s">
        <v>81</v>
      </c>
      <c r="G10967">
        <v>50</v>
      </c>
      <c r="H10967" t="s">
        <v>41</v>
      </c>
      <c r="I10967">
        <v>2015</v>
      </c>
      <c r="J10967" t="s">
        <v>91</v>
      </c>
      <c r="K10967" t="s">
        <v>4439</v>
      </c>
      <c r="L10967">
        <v>22.9</v>
      </c>
      <c r="M10967" s="10" t="str">
        <f>Data[[#This Row],[schedule]]&amp;" | "&amp;Data[[#This Row],[section]]</f>
        <v>SCHEDULE 19: REPORT ON DEMAND FORECASTS | 19b: Aircraft Runway Movements</v>
      </c>
      <c r="N10967" s="10" t="str">
        <f t="shared" si="174"/>
        <v>SCHEDULE 19: REPORT ON DEMAND FORECASTS | 19b: Aircraft Runway Movements | Landings during year (total number of
aircraft):Air passenger services—international:</v>
      </c>
    </row>
    <row r="10968" spans="1:14" hidden="1">
      <c r="A10968" t="s">
        <v>3</v>
      </c>
      <c r="B10968">
        <v>2012</v>
      </c>
      <c r="C10968" t="s">
        <v>6</v>
      </c>
      <c r="D10968" t="s">
        <v>10</v>
      </c>
      <c r="E10968" t="s">
        <v>81</v>
      </c>
      <c r="F10968" t="s">
        <v>81</v>
      </c>
      <c r="G10968">
        <v>50</v>
      </c>
      <c r="H10968" t="s">
        <v>41</v>
      </c>
      <c r="I10968">
        <v>2016</v>
      </c>
      <c r="J10968" t="s">
        <v>91</v>
      </c>
      <c r="K10968" t="s">
        <v>4440</v>
      </c>
      <c r="L10968">
        <v>23.3</v>
      </c>
      <c r="M10968" s="10" t="str">
        <f>Data[[#This Row],[schedule]]&amp;" | "&amp;Data[[#This Row],[section]]</f>
        <v>SCHEDULE 19: REPORT ON DEMAND FORECASTS | 19b: Aircraft Runway Movements</v>
      </c>
      <c r="N10968" s="10" t="str">
        <f t="shared" si="174"/>
        <v>SCHEDULE 19: REPORT ON DEMAND FORECASTS | 19b: Aircraft Runway Movements | Landings during year (total number of
aircraft):Air passenger services—international:</v>
      </c>
    </row>
    <row r="10969" spans="1:14" hidden="1">
      <c r="A10969" t="s">
        <v>3</v>
      </c>
      <c r="B10969">
        <v>2012</v>
      </c>
      <c r="C10969" t="s">
        <v>6</v>
      </c>
      <c r="D10969" t="s">
        <v>10</v>
      </c>
      <c r="E10969" t="s">
        <v>81</v>
      </c>
      <c r="F10969" t="s">
        <v>81</v>
      </c>
      <c r="G10969">
        <v>50</v>
      </c>
      <c r="H10969" t="s">
        <v>41</v>
      </c>
      <c r="I10969">
        <v>2017</v>
      </c>
      <c r="J10969" t="s">
        <v>91</v>
      </c>
      <c r="K10969" t="s">
        <v>4441</v>
      </c>
      <c r="L10969">
        <v>23.9</v>
      </c>
      <c r="M10969" s="10" t="str">
        <f>Data[[#This Row],[schedule]]&amp;" | "&amp;Data[[#This Row],[section]]</f>
        <v>SCHEDULE 19: REPORT ON DEMAND FORECASTS | 19b: Aircraft Runway Movements</v>
      </c>
      <c r="N10969" s="10" t="str">
        <f t="shared" si="174"/>
        <v>SCHEDULE 19: REPORT ON DEMAND FORECASTS | 19b: Aircraft Runway Movements | Landings during year (total number of
aircraft):Air passenger services—international:</v>
      </c>
    </row>
    <row r="10970" spans="1:14" hidden="1">
      <c r="A10970" t="s">
        <v>3</v>
      </c>
      <c r="B10970">
        <v>2012</v>
      </c>
      <c r="C10970" t="s">
        <v>6</v>
      </c>
      <c r="D10970" t="s">
        <v>10</v>
      </c>
      <c r="E10970" t="s">
        <v>81</v>
      </c>
      <c r="F10970" t="s">
        <v>81</v>
      </c>
      <c r="G10970">
        <v>50</v>
      </c>
      <c r="H10970" t="s">
        <v>41</v>
      </c>
      <c r="I10970">
        <v>2018</v>
      </c>
      <c r="J10970" t="s">
        <v>91</v>
      </c>
      <c r="K10970" t="s">
        <v>4442</v>
      </c>
      <c r="L10970">
        <v>24.4</v>
      </c>
      <c r="M10970" s="10" t="str">
        <f>Data[[#This Row],[schedule]]&amp;" | "&amp;Data[[#This Row],[section]]</f>
        <v>SCHEDULE 19: REPORT ON DEMAND FORECASTS | 19b: Aircraft Runway Movements</v>
      </c>
      <c r="N10970" s="10" t="str">
        <f t="shared" si="174"/>
        <v>SCHEDULE 19: REPORT ON DEMAND FORECASTS | 19b: Aircraft Runway Movements | Landings during year (total number of
aircraft):Air passenger services—international:</v>
      </c>
    </row>
    <row r="10971" spans="1:14" hidden="1">
      <c r="A10971" t="s">
        <v>3</v>
      </c>
      <c r="B10971">
        <v>2012</v>
      </c>
      <c r="C10971" t="s">
        <v>6</v>
      </c>
      <c r="D10971" t="s">
        <v>10</v>
      </c>
      <c r="E10971" t="s">
        <v>81</v>
      </c>
      <c r="F10971" t="s">
        <v>81</v>
      </c>
      <c r="G10971">
        <v>50</v>
      </c>
      <c r="H10971" t="s">
        <v>41</v>
      </c>
      <c r="I10971">
        <v>2019</v>
      </c>
      <c r="J10971" t="s">
        <v>91</v>
      </c>
      <c r="K10971" t="s">
        <v>4443</v>
      </c>
      <c r="L10971">
        <v>25.1</v>
      </c>
      <c r="M10971" s="10" t="str">
        <f>Data[[#This Row],[schedule]]&amp;" | "&amp;Data[[#This Row],[section]]</f>
        <v>SCHEDULE 19: REPORT ON DEMAND FORECASTS | 19b: Aircraft Runway Movements</v>
      </c>
      <c r="N10971" s="10" t="str">
        <f t="shared" si="174"/>
        <v>SCHEDULE 19: REPORT ON DEMAND FORECASTS | 19b: Aircraft Runway Movements | Landings during year (total number of
aircraft):Air passenger services—international:</v>
      </c>
    </row>
    <row r="10972" spans="1:14" hidden="1">
      <c r="A10972" t="s">
        <v>3</v>
      </c>
      <c r="B10972">
        <v>2012</v>
      </c>
      <c r="C10972" t="s">
        <v>6</v>
      </c>
      <c r="D10972" t="s">
        <v>10</v>
      </c>
      <c r="E10972" t="s">
        <v>81</v>
      </c>
      <c r="F10972" t="s">
        <v>81</v>
      </c>
      <c r="G10972">
        <v>50</v>
      </c>
      <c r="H10972" t="s">
        <v>41</v>
      </c>
      <c r="I10972">
        <v>2020</v>
      </c>
      <c r="J10972" t="s">
        <v>91</v>
      </c>
      <c r="K10972" t="s">
        <v>4444</v>
      </c>
      <c r="L10972">
        <v>25.9</v>
      </c>
      <c r="M10972" s="10" t="str">
        <f>Data[[#This Row],[schedule]]&amp;" | "&amp;Data[[#This Row],[section]]</f>
        <v>SCHEDULE 19: REPORT ON DEMAND FORECASTS | 19b: Aircraft Runway Movements</v>
      </c>
      <c r="N10972" s="10" t="str">
        <f t="shared" si="174"/>
        <v>SCHEDULE 19: REPORT ON DEMAND FORECASTS | 19b: Aircraft Runway Movements | Landings during year (total number of
aircraft):Air passenger services—international:</v>
      </c>
    </row>
    <row r="10973" spans="1:14" hidden="1">
      <c r="A10973" t="s">
        <v>3</v>
      </c>
      <c r="B10973">
        <v>2012</v>
      </c>
      <c r="C10973" t="s">
        <v>6</v>
      </c>
      <c r="D10973" t="s">
        <v>10</v>
      </c>
      <c r="E10973" t="s">
        <v>81</v>
      </c>
      <c r="F10973" t="s">
        <v>81</v>
      </c>
      <c r="G10973">
        <v>50</v>
      </c>
      <c r="H10973" t="s">
        <v>41</v>
      </c>
      <c r="I10973">
        <v>2021</v>
      </c>
      <c r="J10973" t="s">
        <v>91</v>
      </c>
      <c r="K10973" t="s">
        <v>4445</v>
      </c>
      <c r="L10973">
        <v>26.6</v>
      </c>
      <c r="M10973" s="10" t="str">
        <f>Data[[#This Row],[schedule]]&amp;" | "&amp;Data[[#This Row],[section]]</f>
        <v>SCHEDULE 19: REPORT ON DEMAND FORECASTS | 19b: Aircraft Runway Movements</v>
      </c>
      <c r="N10973" s="10" t="str">
        <f t="shared" si="174"/>
        <v>SCHEDULE 19: REPORT ON DEMAND FORECASTS | 19b: Aircraft Runway Movements | Landings during year (total number of
aircraft):Air passenger services—international:</v>
      </c>
    </row>
    <row r="10974" spans="1:14" hidden="1">
      <c r="A10974" t="s">
        <v>3</v>
      </c>
      <c r="B10974">
        <v>2012</v>
      </c>
      <c r="C10974" t="s">
        <v>6</v>
      </c>
      <c r="D10974" t="s">
        <v>10</v>
      </c>
      <c r="E10974" t="s">
        <v>81</v>
      </c>
      <c r="F10974" t="s">
        <v>81</v>
      </c>
      <c r="G10974">
        <v>50</v>
      </c>
      <c r="H10974" t="s">
        <v>41</v>
      </c>
      <c r="I10974">
        <v>2022</v>
      </c>
      <c r="J10974" t="s">
        <v>91</v>
      </c>
      <c r="K10974" t="s">
        <v>4446</v>
      </c>
      <c r="L10974">
        <v>27.4</v>
      </c>
      <c r="M10974" s="10" t="str">
        <f>Data[[#This Row],[schedule]]&amp;" | "&amp;Data[[#This Row],[section]]</f>
        <v>SCHEDULE 19: REPORT ON DEMAND FORECASTS | 19b: Aircraft Runway Movements</v>
      </c>
      <c r="N10974" s="10" t="str">
        <f t="shared" si="174"/>
        <v>SCHEDULE 19: REPORT ON DEMAND FORECASTS | 19b: Aircraft Runway Movements | Landings during year (total number of
aircraft):Air passenger services—international:</v>
      </c>
    </row>
    <row r="10975" spans="1:14" hidden="1">
      <c r="A10975" t="s">
        <v>3</v>
      </c>
      <c r="B10975">
        <v>2012</v>
      </c>
      <c r="C10975" t="s">
        <v>6</v>
      </c>
      <c r="D10975" t="s">
        <v>10</v>
      </c>
      <c r="E10975" t="s">
        <v>81</v>
      </c>
      <c r="F10975" t="s">
        <v>81</v>
      </c>
      <c r="G10975">
        <v>51</v>
      </c>
      <c r="H10975" t="s">
        <v>42</v>
      </c>
      <c r="I10975">
        <v>2013</v>
      </c>
      <c r="J10975" t="s">
        <v>91</v>
      </c>
      <c r="K10975" t="s">
        <v>4447</v>
      </c>
      <c r="L10975">
        <v>52.8</v>
      </c>
      <c r="M10975" s="10" t="str">
        <f>Data[[#This Row],[schedule]]&amp;" | "&amp;Data[[#This Row],[section]]</f>
        <v>SCHEDULE 19: REPORT ON DEMAND FORECASTS | 19b: Aircraft Runway Movements</v>
      </c>
      <c r="N10975" s="10" t="str">
        <f t="shared" si="174"/>
        <v>SCHEDULE 19: REPORT ON DEMAND FORECASTS | 19b: Aircraft Runway Movements | Landings during year (total number of
aircraft):Air passenger services—domestic:</v>
      </c>
    </row>
    <row r="10976" spans="1:14" hidden="1">
      <c r="A10976" t="s">
        <v>3</v>
      </c>
      <c r="B10976">
        <v>2012</v>
      </c>
      <c r="C10976" t="s">
        <v>6</v>
      </c>
      <c r="D10976" t="s">
        <v>10</v>
      </c>
      <c r="E10976" t="s">
        <v>81</v>
      </c>
      <c r="F10976" t="s">
        <v>81</v>
      </c>
      <c r="G10976">
        <v>51</v>
      </c>
      <c r="H10976" t="s">
        <v>42</v>
      </c>
      <c r="I10976">
        <v>2014</v>
      </c>
      <c r="J10976" t="s">
        <v>91</v>
      </c>
      <c r="K10976" t="s">
        <v>4447</v>
      </c>
      <c r="L10976">
        <v>52.8</v>
      </c>
      <c r="M10976" s="10" t="str">
        <f>Data[[#This Row],[schedule]]&amp;" | "&amp;Data[[#This Row],[section]]</f>
        <v>SCHEDULE 19: REPORT ON DEMAND FORECASTS | 19b: Aircraft Runway Movements</v>
      </c>
      <c r="N10976" s="10" t="str">
        <f t="shared" si="174"/>
        <v>SCHEDULE 19: REPORT ON DEMAND FORECASTS | 19b: Aircraft Runway Movements | Landings during year (total number of
aircraft):Air passenger services—domestic:</v>
      </c>
    </row>
    <row r="10977" spans="1:14" hidden="1">
      <c r="A10977" t="s">
        <v>3</v>
      </c>
      <c r="B10977">
        <v>2012</v>
      </c>
      <c r="C10977" t="s">
        <v>6</v>
      </c>
      <c r="D10977" t="s">
        <v>10</v>
      </c>
      <c r="E10977" t="s">
        <v>81</v>
      </c>
      <c r="F10977" t="s">
        <v>81</v>
      </c>
      <c r="G10977">
        <v>51</v>
      </c>
      <c r="H10977" t="s">
        <v>42</v>
      </c>
      <c r="I10977">
        <v>2015</v>
      </c>
      <c r="J10977" t="s">
        <v>91</v>
      </c>
      <c r="K10977" t="s">
        <v>4447</v>
      </c>
      <c r="L10977">
        <v>52.8</v>
      </c>
      <c r="M10977" s="10" t="str">
        <f>Data[[#This Row],[schedule]]&amp;" | "&amp;Data[[#This Row],[section]]</f>
        <v>SCHEDULE 19: REPORT ON DEMAND FORECASTS | 19b: Aircraft Runway Movements</v>
      </c>
      <c r="N10977" s="10" t="str">
        <f t="shared" si="174"/>
        <v>SCHEDULE 19: REPORT ON DEMAND FORECASTS | 19b: Aircraft Runway Movements | Landings during year (total number of
aircraft):Air passenger services—domestic:</v>
      </c>
    </row>
    <row r="10978" spans="1:14" hidden="1">
      <c r="A10978" t="s">
        <v>3</v>
      </c>
      <c r="B10978">
        <v>2012</v>
      </c>
      <c r="C10978" t="s">
        <v>6</v>
      </c>
      <c r="D10978" t="s">
        <v>10</v>
      </c>
      <c r="E10978" t="s">
        <v>81</v>
      </c>
      <c r="F10978" t="s">
        <v>81</v>
      </c>
      <c r="G10978">
        <v>51</v>
      </c>
      <c r="H10978" t="s">
        <v>42</v>
      </c>
      <c r="I10978">
        <v>2016</v>
      </c>
      <c r="J10978" t="s">
        <v>91</v>
      </c>
      <c r="K10978" t="s">
        <v>4447</v>
      </c>
      <c r="L10978">
        <v>52.8</v>
      </c>
      <c r="M10978" s="10" t="str">
        <f>Data[[#This Row],[schedule]]&amp;" | "&amp;Data[[#This Row],[section]]</f>
        <v>SCHEDULE 19: REPORT ON DEMAND FORECASTS | 19b: Aircraft Runway Movements</v>
      </c>
      <c r="N10978" s="10" t="str">
        <f t="shared" si="174"/>
        <v>SCHEDULE 19: REPORT ON DEMAND FORECASTS | 19b: Aircraft Runway Movements | Landings during year (total number of
aircraft):Air passenger services—domestic:</v>
      </c>
    </row>
    <row r="10979" spans="1:14" hidden="1">
      <c r="A10979" t="s">
        <v>3</v>
      </c>
      <c r="B10979">
        <v>2012</v>
      </c>
      <c r="C10979" t="s">
        <v>6</v>
      </c>
      <c r="D10979" t="s">
        <v>10</v>
      </c>
      <c r="E10979" t="s">
        <v>81</v>
      </c>
      <c r="F10979" t="s">
        <v>81</v>
      </c>
      <c r="G10979">
        <v>51</v>
      </c>
      <c r="H10979" t="s">
        <v>42</v>
      </c>
      <c r="I10979">
        <v>2017</v>
      </c>
      <c r="J10979" t="s">
        <v>91</v>
      </c>
      <c r="K10979" t="s">
        <v>4447</v>
      </c>
      <c r="L10979">
        <v>52.8</v>
      </c>
      <c r="M10979" s="10" t="str">
        <f>Data[[#This Row],[schedule]]&amp;" | "&amp;Data[[#This Row],[section]]</f>
        <v>SCHEDULE 19: REPORT ON DEMAND FORECASTS | 19b: Aircraft Runway Movements</v>
      </c>
      <c r="N10979" s="10" t="str">
        <f t="shared" si="174"/>
        <v>SCHEDULE 19: REPORT ON DEMAND FORECASTS | 19b: Aircraft Runway Movements | Landings during year (total number of
aircraft):Air passenger services—domestic:</v>
      </c>
    </row>
    <row r="10980" spans="1:14" hidden="1">
      <c r="A10980" t="s">
        <v>3</v>
      </c>
      <c r="B10980">
        <v>2012</v>
      </c>
      <c r="C10980" t="s">
        <v>6</v>
      </c>
      <c r="D10980" t="s">
        <v>10</v>
      </c>
      <c r="E10980" t="s">
        <v>81</v>
      </c>
      <c r="F10980" t="s">
        <v>81</v>
      </c>
      <c r="G10980">
        <v>51</v>
      </c>
      <c r="H10980" t="s">
        <v>42</v>
      </c>
      <c r="I10980">
        <v>2018</v>
      </c>
      <c r="J10980" t="s">
        <v>91</v>
      </c>
      <c r="K10980" t="s">
        <v>4448</v>
      </c>
      <c r="L10980">
        <v>53.1</v>
      </c>
      <c r="M10980" s="10" t="str">
        <f>Data[[#This Row],[schedule]]&amp;" | "&amp;Data[[#This Row],[section]]</f>
        <v>SCHEDULE 19: REPORT ON DEMAND FORECASTS | 19b: Aircraft Runway Movements</v>
      </c>
      <c r="N10980" s="10" t="str">
        <f t="shared" si="174"/>
        <v>SCHEDULE 19: REPORT ON DEMAND FORECASTS | 19b: Aircraft Runway Movements | Landings during year (total number of
aircraft):Air passenger services—domestic:</v>
      </c>
    </row>
    <row r="10981" spans="1:14" hidden="1">
      <c r="A10981" t="s">
        <v>3</v>
      </c>
      <c r="B10981">
        <v>2012</v>
      </c>
      <c r="C10981" t="s">
        <v>6</v>
      </c>
      <c r="D10981" t="s">
        <v>10</v>
      </c>
      <c r="E10981" t="s">
        <v>81</v>
      </c>
      <c r="F10981" t="s">
        <v>81</v>
      </c>
      <c r="G10981">
        <v>51</v>
      </c>
      <c r="H10981" t="s">
        <v>42</v>
      </c>
      <c r="I10981">
        <v>2019</v>
      </c>
      <c r="J10981" t="s">
        <v>91</v>
      </c>
      <c r="K10981" t="s">
        <v>4449</v>
      </c>
      <c r="L10981">
        <v>53.4</v>
      </c>
      <c r="M10981" s="10" t="str">
        <f>Data[[#This Row],[schedule]]&amp;" | "&amp;Data[[#This Row],[section]]</f>
        <v>SCHEDULE 19: REPORT ON DEMAND FORECASTS | 19b: Aircraft Runway Movements</v>
      </c>
      <c r="N10981" s="10" t="str">
        <f t="shared" si="174"/>
        <v>SCHEDULE 19: REPORT ON DEMAND FORECASTS | 19b: Aircraft Runway Movements | Landings during year (total number of
aircraft):Air passenger services—domestic:</v>
      </c>
    </row>
    <row r="10982" spans="1:14" hidden="1">
      <c r="A10982" t="s">
        <v>3</v>
      </c>
      <c r="B10982">
        <v>2012</v>
      </c>
      <c r="C10982" t="s">
        <v>6</v>
      </c>
      <c r="D10982" t="s">
        <v>10</v>
      </c>
      <c r="E10982" t="s">
        <v>81</v>
      </c>
      <c r="F10982" t="s">
        <v>81</v>
      </c>
      <c r="G10982">
        <v>51</v>
      </c>
      <c r="H10982" t="s">
        <v>42</v>
      </c>
      <c r="I10982">
        <v>2020</v>
      </c>
      <c r="J10982" t="s">
        <v>91</v>
      </c>
      <c r="K10982" t="s">
        <v>4450</v>
      </c>
      <c r="L10982">
        <v>53.7</v>
      </c>
      <c r="M10982" s="10" t="str">
        <f>Data[[#This Row],[schedule]]&amp;" | "&amp;Data[[#This Row],[section]]</f>
        <v>SCHEDULE 19: REPORT ON DEMAND FORECASTS | 19b: Aircraft Runway Movements</v>
      </c>
      <c r="N10982" s="10" t="str">
        <f t="shared" si="174"/>
        <v>SCHEDULE 19: REPORT ON DEMAND FORECASTS | 19b: Aircraft Runway Movements | Landings during year (total number of
aircraft):Air passenger services—domestic:</v>
      </c>
    </row>
    <row r="10983" spans="1:14" hidden="1">
      <c r="A10983" t="s">
        <v>3</v>
      </c>
      <c r="B10983">
        <v>2012</v>
      </c>
      <c r="C10983" t="s">
        <v>6</v>
      </c>
      <c r="D10983" t="s">
        <v>10</v>
      </c>
      <c r="E10983" t="s">
        <v>81</v>
      </c>
      <c r="F10983" t="s">
        <v>81</v>
      </c>
      <c r="G10983">
        <v>51</v>
      </c>
      <c r="H10983" t="s">
        <v>42</v>
      </c>
      <c r="I10983">
        <v>2021</v>
      </c>
      <c r="J10983" t="s">
        <v>91</v>
      </c>
      <c r="K10983" t="s">
        <v>4451</v>
      </c>
      <c r="L10983">
        <v>54.1</v>
      </c>
      <c r="M10983" s="10" t="str">
        <f>Data[[#This Row],[schedule]]&amp;" | "&amp;Data[[#This Row],[section]]</f>
        <v>SCHEDULE 19: REPORT ON DEMAND FORECASTS | 19b: Aircraft Runway Movements</v>
      </c>
      <c r="N10983" s="10" t="str">
        <f t="shared" si="174"/>
        <v>SCHEDULE 19: REPORT ON DEMAND FORECASTS | 19b: Aircraft Runway Movements | Landings during year (total number of
aircraft):Air passenger services—domestic:</v>
      </c>
    </row>
    <row r="10984" spans="1:14" hidden="1">
      <c r="A10984" t="s">
        <v>3</v>
      </c>
      <c r="B10984">
        <v>2012</v>
      </c>
      <c r="C10984" t="s">
        <v>6</v>
      </c>
      <c r="D10984" t="s">
        <v>10</v>
      </c>
      <c r="E10984" t="s">
        <v>81</v>
      </c>
      <c r="F10984" t="s">
        <v>81</v>
      </c>
      <c r="G10984">
        <v>51</v>
      </c>
      <c r="H10984" t="s">
        <v>42</v>
      </c>
      <c r="I10984">
        <v>2022</v>
      </c>
      <c r="J10984" t="s">
        <v>91</v>
      </c>
      <c r="K10984" t="s">
        <v>4452</v>
      </c>
      <c r="L10984">
        <v>54.4</v>
      </c>
      <c r="M10984" s="10" t="str">
        <f>Data[[#This Row],[schedule]]&amp;" | "&amp;Data[[#This Row],[section]]</f>
        <v>SCHEDULE 19: REPORT ON DEMAND FORECASTS | 19b: Aircraft Runway Movements</v>
      </c>
      <c r="N10984" s="10" t="str">
        <f t="shared" si="174"/>
        <v>SCHEDULE 19: REPORT ON DEMAND FORECASTS | 19b: Aircraft Runway Movements | Landings during year (total number of
aircraft):Air passenger services—domestic:</v>
      </c>
    </row>
    <row r="10985" spans="1:14" hidden="1">
      <c r="A10985" t="s">
        <v>3</v>
      </c>
      <c r="B10985">
        <v>2012</v>
      </c>
      <c r="C10985" t="s">
        <v>6</v>
      </c>
      <c r="D10985" t="s">
        <v>10</v>
      </c>
      <c r="E10985" t="s">
        <v>81</v>
      </c>
      <c r="F10985" t="s">
        <v>81</v>
      </c>
      <c r="G10985">
        <v>52</v>
      </c>
      <c r="H10985" t="s">
        <v>43</v>
      </c>
      <c r="I10985">
        <v>2013</v>
      </c>
      <c r="J10985" t="s">
        <v>91</v>
      </c>
      <c r="K10985" t="s">
        <v>4453</v>
      </c>
      <c r="L10985">
        <v>3</v>
      </c>
      <c r="M10985" s="10" t="str">
        <f>Data[[#This Row],[schedule]]&amp;" | "&amp;Data[[#This Row],[section]]</f>
        <v>SCHEDULE 19: REPORT ON DEMAND FORECASTS | 19b: Aircraft Runway Movements</v>
      </c>
      <c r="N10985" s="10" t="str">
        <f t="shared" si="174"/>
        <v>SCHEDULE 19: REPORT ON DEMAND FORECASTS | 19b: Aircraft Runway Movements | Landings during year (total number of
aircraft):Other aircraft:</v>
      </c>
    </row>
    <row r="10986" spans="1:14" hidden="1">
      <c r="A10986" t="s">
        <v>3</v>
      </c>
      <c r="B10986">
        <v>2012</v>
      </c>
      <c r="C10986" t="s">
        <v>6</v>
      </c>
      <c r="D10986" t="s">
        <v>10</v>
      </c>
      <c r="E10986" t="s">
        <v>81</v>
      </c>
      <c r="F10986" t="s">
        <v>81</v>
      </c>
      <c r="G10986">
        <v>52</v>
      </c>
      <c r="H10986" t="s">
        <v>43</v>
      </c>
      <c r="I10986">
        <v>2014</v>
      </c>
      <c r="J10986" t="s">
        <v>91</v>
      </c>
      <c r="K10986" t="s">
        <v>4453</v>
      </c>
      <c r="L10986">
        <v>3</v>
      </c>
      <c r="M10986" s="10" t="str">
        <f>Data[[#This Row],[schedule]]&amp;" | "&amp;Data[[#This Row],[section]]</f>
        <v>SCHEDULE 19: REPORT ON DEMAND FORECASTS | 19b: Aircraft Runway Movements</v>
      </c>
      <c r="N10986" s="10" t="str">
        <f t="shared" si="174"/>
        <v>SCHEDULE 19: REPORT ON DEMAND FORECASTS | 19b: Aircraft Runway Movements | Landings during year (total number of
aircraft):Other aircraft:</v>
      </c>
    </row>
    <row r="10987" spans="1:14" hidden="1">
      <c r="A10987" t="s">
        <v>3</v>
      </c>
      <c r="B10987">
        <v>2012</v>
      </c>
      <c r="C10987" t="s">
        <v>6</v>
      </c>
      <c r="D10987" t="s">
        <v>10</v>
      </c>
      <c r="E10987" t="s">
        <v>81</v>
      </c>
      <c r="F10987" t="s">
        <v>81</v>
      </c>
      <c r="G10987">
        <v>52</v>
      </c>
      <c r="H10987" t="s">
        <v>43</v>
      </c>
      <c r="I10987">
        <v>2015</v>
      </c>
      <c r="J10987" t="s">
        <v>91</v>
      </c>
      <c r="K10987" t="s">
        <v>4453</v>
      </c>
      <c r="L10987">
        <v>3</v>
      </c>
      <c r="M10987" s="10" t="str">
        <f>Data[[#This Row],[schedule]]&amp;" | "&amp;Data[[#This Row],[section]]</f>
        <v>SCHEDULE 19: REPORT ON DEMAND FORECASTS | 19b: Aircraft Runway Movements</v>
      </c>
      <c r="N10987" s="10" t="str">
        <f t="shared" si="174"/>
        <v>SCHEDULE 19: REPORT ON DEMAND FORECASTS | 19b: Aircraft Runway Movements | Landings during year (total number of
aircraft):Other aircraft:</v>
      </c>
    </row>
    <row r="10988" spans="1:14" hidden="1">
      <c r="A10988" t="s">
        <v>3</v>
      </c>
      <c r="B10988">
        <v>2012</v>
      </c>
      <c r="C10988" t="s">
        <v>6</v>
      </c>
      <c r="D10988" t="s">
        <v>10</v>
      </c>
      <c r="E10988" t="s">
        <v>81</v>
      </c>
      <c r="F10988" t="s">
        <v>81</v>
      </c>
      <c r="G10988">
        <v>52</v>
      </c>
      <c r="H10988" t="s">
        <v>43</v>
      </c>
      <c r="I10988">
        <v>2016</v>
      </c>
      <c r="J10988" t="s">
        <v>91</v>
      </c>
      <c r="K10988" t="s">
        <v>4454</v>
      </c>
      <c r="L10988">
        <v>3.1</v>
      </c>
      <c r="M10988" s="10" t="str">
        <f>Data[[#This Row],[schedule]]&amp;" | "&amp;Data[[#This Row],[section]]</f>
        <v>SCHEDULE 19: REPORT ON DEMAND FORECASTS | 19b: Aircraft Runway Movements</v>
      </c>
      <c r="N10988" s="10" t="str">
        <f t="shared" si="174"/>
        <v>SCHEDULE 19: REPORT ON DEMAND FORECASTS | 19b: Aircraft Runway Movements | Landings during year (total number of
aircraft):Other aircraft:</v>
      </c>
    </row>
    <row r="10989" spans="1:14" hidden="1">
      <c r="A10989" t="s">
        <v>3</v>
      </c>
      <c r="B10989">
        <v>2012</v>
      </c>
      <c r="C10989" t="s">
        <v>6</v>
      </c>
      <c r="D10989" t="s">
        <v>10</v>
      </c>
      <c r="E10989" t="s">
        <v>81</v>
      </c>
      <c r="F10989" t="s">
        <v>81</v>
      </c>
      <c r="G10989">
        <v>52</v>
      </c>
      <c r="H10989" t="s">
        <v>43</v>
      </c>
      <c r="I10989">
        <v>2017</v>
      </c>
      <c r="J10989" t="s">
        <v>91</v>
      </c>
      <c r="K10989" t="s">
        <v>4454</v>
      </c>
      <c r="L10989">
        <v>3.1</v>
      </c>
      <c r="M10989" s="10" t="str">
        <f>Data[[#This Row],[schedule]]&amp;" | "&amp;Data[[#This Row],[section]]</f>
        <v>SCHEDULE 19: REPORT ON DEMAND FORECASTS | 19b: Aircraft Runway Movements</v>
      </c>
      <c r="N10989" s="10" t="str">
        <f t="shared" si="174"/>
        <v>SCHEDULE 19: REPORT ON DEMAND FORECASTS | 19b: Aircraft Runway Movements | Landings during year (total number of
aircraft):Other aircraft:</v>
      </c>
    </row>
    <row r="10990" spans="1:14" hidden="1">
      <c r="A10990" t="s">
        <v>3</v>
      </c>
      <c r="B10990">
        <v>2012</v>
      </c>
      <c r="C10990" t="s">
        <v>6</v>
      </c>
      <c r="D10990" t="s">
        <v>10</v>
      </c>
      <c r="E10990" t="s">
        <v>81</v>
      </c>
      <c r="F10990" t="s">
        <v>81</v>
      </c>
      <c r="G10990">
        <v>52</v>
      </c>
      <c r="H10990" t="s">
        <v>43</v>
      </c>
      <c r="I10990">
        <v>2018</v>
      </c>
      <c r="J10990" t="s">
        <v>91</v>
      </c>
      <c r="K10990" t="s">
        <v>4454</v>
      </c>
      <c r="L10990">
        <v>3.1</v>
      </c>
      <c r="M10990" s="10" t="str">
        <f>Data[[#This Row],[schedule]]&amp;" | "&amp;Data[[#This Row],[section]]</f>
        <v>SCHEDULE 19: REPORT ON DEMAND FORECASTS | 19b: Aircraft Runway Movements</v>
      </c>
      <c r="N10990" s="10" t="str">
        <f t="shared" si="174"/>
        <v>SCHEDULE 19: REPORT ON DEMAND FORECASTS | 19b: Aircraft Runway Movements | Landings during year (total number of
aircraft):Other aircraft:</v>
      </c>
    </row>
    <row r="10991" spans="1:14" hidden="1">
      <c r="A10991" t="s">
        <v>3</v>
      </c>
      <c r="B10991">
        <v>2012</v>
      </c>
      <c r="C10991" t="s">
        <v>6</v>
      </c>
      <c r="D10991" t="s">
        <v>10</v>
      </c>
      <c r="E10991" t="s">
        <v>81</v>
      </c>
      <c r="F10991" t="s">
        <v>81</v>
      </c>
      <c r="G10991">
        <v>52</v>
      </c>
      <c r="H10991" t="s">
        <v>43</v>
      </c>
      <c r="I10991">
        <v>2019</v>
      </c>
      <c r="J10991" t="s">
        <v>91</v>
      </c>
      <c r="K10991" t="s">
        <v>4423</v>
      </c>
      <c r="L10991">
        <v>3.2</v>
      </c>
      <c r="M10991" s="10" t="str">
        <f>Data[[#This Row],[schedule]]&amp;" | "&amp;Data[[#This Row],[section]]</f>
        <v>SCHEDULE 19: REPORT ON DEMAND FORECASTS | 19b: Aircraft Runway Movements</v>
      </c>
      <c r="N10991" s="10" t="str">
        <f t="shared" si="174"/>
        <v>SCHEDULE 19: REPORT ON DEMAND FORECASTS | 19b: Aircraft Runway Movements | Landings during year (total number of
aircraft):Other aircraft:</v>
      </c>
    </row>
    <row r="10992" spans="1:14" hidden="1">
      <c r="A10992" t="s">
        <v>3</v>
      </c>
      <c r="B10992">
        <v>2012</v>
      </c>
      <c r="C10992" t="s">
        <v>6</v>
      </c>
      <c r="D10992" t="s">
        <v>10</v>
      </c>
      <c r="E10992" t="s">
        <v>81</v>
      </c>
      <c r="F10992" t="s">
        <v>81</v>
      </c>
      <c r="G10992">
        <v>52</v>
      </c>
      <c r="H10992" t="s">
        <v>43</v>
      </c>
      <c r="I10992">
        <v>2020</v>
      </c>
      <c r="J10992" t="s">
        <v>91</v>
      </c>
      <c r="K10992" t="s">
        <v>4423</v>
      </c>
      <c r="L10992">
        <v>3.2</v>
      </c>
      <c r="M10992" s="10" t="str">
        <f>Data[[#This Row],[schedule]]&amp;" | "&amp;Data[[#This Row],[section]]</f>
        <v>SCHEDULE 19: REPORT ON DEMAND FORECASTS | 19b: Aircraft Runway Movements</v>
      </c>
      <c r="N10992" s="10" t="str">
        <f t="shared" si="174"/>
        <v>SCHEDULE 19: REPORT ON DEMAND FORECASTS | 19b: Aircraft Runway Movements | Landings during year (total number of
aircraft):Other aircraft:</v>
      </c>
    </row>
    <row r="10993" spans="1:14" hidden="1">
      <c r="A10993" t="s">
        <v>3</v>
      </c>
      <c r="B10993">
        <v>2012</v>
      </c>
      <c r="C10993" t="s">
        <v>6</v>
      </c>
      <c r="D10993" t="s">
        <v>10</v>
      </c>
      <c r="E10993" t="s">
        <v>81</v>
      </c>
      <c r="F10993" t="s">
        <v>81</v>
      </c>
      <c r="G10993">
        <v>52</v>
      </c>
      <c r="H10993" t="s">
        <v>43</v>
      </c>
      <c r="I10993">
        <v>2021</v>
      </c>
      <c r="J10993" t="s">
        <v>91</v>
      </c>
      <c r="K10993" t="s">
        <v>4423</v>
      </c>
      <c r="L10993">
        <v>3.2</v>
      </c>
      <c r="M10993" s="10" t="str">
        <f>Data[[#This Row],[schedule]]&amp;" | "&amp;Data[[#This Row],[section]]</f>
        <v>SCHEDULE 19: REPORT ON DEMAND FORECASTS | 19b: Aircraft Runway Movements</v>
      </c>
      <c r="N10993" s="10" t="str">
        <f t="shared" si="174"/>
        <v>SCHEDULE 19: REPORT ON DEMAND FORECASTS | 19b: Aircraft Runway Movements | Landings during year (total number of
aircraft):Other aircraft:</v>
      </c>
    </row>
    <row r="10994" spans="1:14" hidden="1">
      <c r="A10994" t="s">
        <v>3</v>
      </c>
      <c r="B10994">
        <v>2012</v>
      </c>
      <c r="C10994" t="s">
        <v>6</v>
      </c>
      <c r="D10994" t="s">
        <v>10</v>
      </c>
      <c r="E10994" t="s">
        <v>81</v>
      </c>
      <c r="F10994" t="s">
        <v>81</v>
      </c>
      <c r="G10994">
        <v>52</v>
      </c>
      <c r="H10994" t="s">
        <v>43</v>
      </c>
      <c r="I10994">
        <v>2022</v>
      </c>
      <c r="J10994" t="s">
        <v>91</v>
      </c>
      <c r="K10994" t="s">
        <v>4424</v>
      </c>
      <c r="L10994">
        <v>3.3</v>
      </c>
      <c r="M10994" s="10" t="str">
        <f>Data[[#This Row],[schedule]]&amp;" | "&amp;Data[[#This Row],[section]]</f>
        <v>SCHEDULE 19: REPORT ON DEMAND FORECASTS | 19b: Aircraft Runway Movements</v>
      </c>
      <c r="N10994" s="10" t="str">
        <f t="shared" si="174"/>
        <v>SCHEDULE 19: REPORT ON DEMAND FORECASTS | 19b: Aircraft Runway Movements | Landings during year (total number of
aircraft):Other aircraft:</v>
      </c>
    </row>
    <row r="10995" spans="1:14" hidden="1">
      <c r="A10995" t="s">
        <v>3</v>
      </c>
      <c r="B10995">
        <v>2012</v>
      </c>
      <c r="C10995" t="s">
        <v>6</v>
      </c>
      <c r="D10995" t="s">
        <v>10</v>
      </c>
      <c r="E10995" t="s">
        <v>81</v>
      </c>
      <c r="F10995" t="s">
        <v>81</v>
      </c>
      <c r="G10995">
        <v>54</v>
      </c>
      <c r="H10995" t="s">
        <v>44</v>
      </c>
      <c r="I10995">
        <v>2013</v>
      </c>
      <c r="J10995" t="s">
        <v>91</v>
      </c>
      <c r="K10995" t="s">
        <v>4455</v>
      </c>
      <c r="L10995">
        <v>3956</v>
      </c>
      <c r="M10995" s="10" t="str">
        <f>Data[[#This Row],[schedule]]&amp;" | "&amp;Data[[#This Row],[section]]</f>
        <v>SCHEDULE 19: REPORT ON DEMAND FORECASTS | 19b: Aircraft Runway Movements</v>
      </c>
      <c r="N10995" s="10" t="str">
        <f t="shared" si="174"/>
        <v>SCHEDULE 19: REPORT ON DEMAND FORECASTS | 19b: Aircraft Runway Movements | Landings during year (total MCTOW in tonnes):Air passenger services—international:</v>
      </c>
    </row>
    <row r="10996" spans="1:14" hidden="1">
      <c r="A10996" t="s">
        <v>3</v>
      </c>
      <c r="B10996">
        <v>2012</v>
      </c>
      <c r="C10996" t="s">
        <v>6</v>
      </c>
      <c r="D10996" t="s">
        <v>10</v>
      </c>
      <c r="E10996" t="s">
        <v>81</v>
      </c>
      <c r="F10996" t="s">
        <v>81</v>
      </c>
      <c r="G10996">
        <v>54</v>
      </c>
      <c r="H10996" t="s">
        <v>44</v>
      </c>
      <c r="I10996">
        <v>2014</v>
      </c>
      <c r="J10996" t="s">
        <v>91</v>
      </c>
      <c r="K10996" t="s">
        <v>4456</v>
      </c>
      <c r="L10996">
        <v>4068</v>
      </c>
      <c r="M10996" s="10" t="str">
        <f>Data[[#This Row],[schedule]]&amp;" | "&amp;Data[[#This Row],[section]]</f>
        <v>SCHEDULE 19: REPORT ON DEMAND FORECASTS | 19b: Aircraft Runway Movements</v>
      </c>
      <c r="N10996" s="10" t="str">
        <f t="shared" si="174"/>
        <v>SCHEDULE 19: REPORT ON DEMAND FORECASTS | 19b: Aircraft Runway Movements | Landings during year (total MCTOW in tonnes):Air passenger services—international:</v>
      </c>
    </row>
    <row r="10997" spans="1:14" hidden="1">
      <c r="A10997" t="s">
        <v>3</v>
      </c>
      <c r="B10997">
        <v>2012</v>
      </c>
      <c r="C10997" t="s">
        <v>6</v>
      </c>
      <c r="D10997" t="s">
        <v>10</v>
      </c>
      <c r="E10997" t="s">
        <v>81</v>
      </c>
      <c r="F10997" t="s">
        <v>81</v>
      </c>
      <c r="G10997">
        <v>54</v>
      </c>
      <c r="H10997" t="s">
        <v>44</v>
      </c>
      <c r="I10997">
        <v>2015</v>
      </c>
      <c r="J10997" t="s">
        <v>91</v>
      </c>
      <c r="K10997" t="s">
        <v>4457</v>
      </c>
      <c r="L10997">
        <v>4179</v>
      </c>
      <c r="M10997" s="10" t="str">
        <f>Data[[#This Row],[schedule]]&amp;" | "&amp;Data[[#This Row],[section]]</f>
        <v>SCHEDULE 19: REPORT ON DEMAND FORECASTS | 19b: Aircraft Runway Movements</v>
      </c>
      <c r="N10997" s="10" t="str">
        <f t="shared" si="174"/>
        <v>SCHEDULE 19: REPORT ON DEMAND FORECASTS | 19b: Aircraft Runway Movements | Landings during year (total MCTOW in tonnes):Air passenger services—international:</v>
      </c>
    </row>
    <row r="10998" spans="1:14" hidden="1">
      <c r="A10998" t="s">
        <v>3</v>
      </c>
      <c r="B10998">
        <v>2012</v>
      </c>
      <c r="C10998" t="s">
        <v>6</v>
      </c>
      <c r="D10998" t="s">
        <v>10</v>
      </c>
      <c r="E10998" t="s">
        <v>81</v>
      </c>
      <c r="F10998" t="s">
        <v>81</v>
      </c>
      <c r="G10998">
        <v>54</v>
      </c>
      <c r="H10998" t="s">
        <v>44</v>
      </c>
      <c r="I10998">
        <v>2016</v>
      </c>
      <c r="J10998" t="s">
        <v>91</v>
      </c>
      <c r="K10998" t="s">
        <v>4458</v>
      </c>
      <c r="L10998">
        <v>4301</v>
      </c>
      <c r="M10998" s="10" t="str">
        <f>Data[[#This Row],[schedule]]&amp;" | "&amp;Data[[#This Row],[section]]</f>
        <v>SCHEDULE 19: REPORT ON DEMAND FORECASTS | 19b: Aircraft Runway Movements</v>
      </c>
      <c r="N10998" s="10" t="str">
        <f t="shared" si="174"/>
        <v>SCHEDULE 19: REPORT ON DEMAND FORECASTS | 19b: Aircraft Runway Movements | Landings during year (total MCTOW in tonnes):Air passenger services—international:</v>
      </c>
    </row>
    <row r="10999" spans="1:14" hidden="1">
      <c r="A10999" t="s">
        <v>3</v>
      </c>
      <c r="B10999">
        <v>2012</v>
      </c>
      <c r="C10999" t="s">
        <v>6</v>
      </c>
      <c r="D10999" t="s">
        <v>10</v>
      </c>
      <c r="E10999" t="s">
        <v>81</v>
      </c>
      <c r="F10999" t="s">
        <v>81</v>
      </c>
      <c r="G10999">
        <v>54</v>
      </c>
      <c r="H10999" t="s">
        <v>44</v>
      </c>
      <c r="I10999">
        <v>2017</v>
      </c>
      <c r="J10999" t="s">
        <v>91</v>
      </c>
      <c r="K10999" t="s">
        <v>4459</v>
      </c>
      <c r="L10999">
        <v>4428</v>
      </c>
      <c r="M10999" s="10" t="str">
        <f>Data[[#This Row],[schedule]]&amp;" | "&amp;Data[[#This Row],[section]]</f>
        <v>SCHEDULE 19: REPORT ON DEMAND FORECASTS | 19b: Aircraft Runway Movements</v>
      </c>
      <c r="N10999" s="10" t="str">
        <f t="shared" si="174"/>
        <v>SCHEDULE 19: REPORT ON DEMAND FORECASTS | 19b: Aircraft Runway Movements | Landings during year (total MCTOW in tonnes):Air passenger services—international:</v>
      </c>
    </row>
    <row r="11000" spans="1:14" hidden="1">
      <c r="A11000" t="s">
        <v>3</v>
      </c>
      <c r="B11000">
        <v>2012</v>
      </c>
      <c r="C11000" t="s">
        <v>6</v>
      </c>
      <c r="D11000" t="s">
        <v>10</v>
      </c>
      <c r="E11000" t="s">
        <v>81</v>
      </c>
      <c r="F11000" t="s">
        <v>81</v>
      </c>
      <c r="G11000">
        <v>54</v>
      </c>
      <c r="H11000" t="s">
        <v>44</v>
      </c>
      <c r="I11000">
        <v>2018</v>
      </c>
      <c r="J11000" t="s">
        <v>91</v>
      </c>
      <c r="K11000" t="s">
        <v>4460</v>
      </c>
      <c r="L11000">
        <v>4520</v>
      </c>
      <c r="M11000" s="10" t="str">
        <f>Data[[#This Row],[schedule]]&amp;" | "&amp;Data[[#This Row],[section]]</f>
        <v>SCHEDULE 19: REPORT ON DEMAND FORECASTS | 19b: Aircraft Runway Movements</v>
      </c>
      <c r="N11000" s="10" t="str">
        <f t="shared" si="174"/>
        <v>SCHEDULE 19: REPORT ON DEMAND FORECASTS | 19b: Aircraft Runway Movements | Landings during year (total MCTOW in tonnes):Air passenger services—international:</v>
      </c>
    </row>
    <row r="11001" spans="1:14" hidden="1">
      <c r="A11001" t="s">
        <v>3</v>
      </c>
      <c r="B11001">
        <v>2012</v>
      </c>
      <c r="C11001" t="s">
        <v>6</v>
      </c>
      <c r="D11001" t="s">
        <v>10</v>
      </c>
      <c r="E11001" t="s">
        <v>81</v>
      </c>
      <c r="F11001" t="s">
        <v>81</v>
      </c>
      <c r="G11001">
        <v>54</v>
      </c>
      <c r="H11001" t="s">
        <v>44</v>
      </c>
      <c r="I11001">
        <v>2019</v>
      </c>
      <c r="J11001" t="s">
        <v>91</v>
      </c>
      <c r="K11001" t="s">
        <v>4461</v>
      </c>
      <c r="L11001">
        <v>4636</v>
      </c>
      <c r="M11001" s="10" t="str">
        <f>Data[[#This Row],[schedule]]&amp;" | "&amp;Data[[#This Row],[section]]</f>
        <v>SCHEDULE 19: REPORT ON DEMAND FORECASTS | 19b: Aircraft Runway Movements</v>
      </c>
      <c r="N11001" s="10" t="str">
        <f t="shared" si="174"/>
        <v>SCHEDULE 19: REPORT ON DEMAND FORECASTS | 19b: Aircraft Runway Movements | Landings during year (total MCTOW in tonnes):Air passenger services—international:</v>
      </c>
    </row>
    <row r="11002" spans="1:14" hidden="1">
      <c r="A11002" t="s">
        <v>3</v>
      </c>
      <c r="B11002">
        <v>2012</v>
      </c>
      <c r="C11002" t="s">
        <v>6</v>
      </c>
      <c r="D11002" t="s">
        <v>10</v>
      </c>
      <c r="E11002" t="s">
        <v>81</v>
      </c>
      <c r="F11002" t="s">
        <v>81</v>
      </c>
      <c r="G11002">
        <v>54</v>
      </c>
      <c r="H11002" t="s">
        <v>44</v>
      </c>
      <c r="I11002">
        <v>2020</v>
      </c>
      <c r="J11002" t="s">
        <v>91</v>
      </c>
      <c r="K11002" t="s">
        <v>4462</v>
      </c>
      <c r="L11002">
        <v>4749</v>
      </c>
      <c r="M11002" s="10" t="str">
        <f>Data[[#This Row],[schedule]]&amp;" | "&amp;Data[[#This Row],[section]]</f>
        <v>SCHEDULE 19: REPORT ON DEMAND FORECASTS | 19b: Aircraft Runway Movements</v>
      </c>
      <c r="N11002" s="10" t="str">
        <f t="shared" si="174"/>
        <v>SCHEDULE 19: REPORT ON DEMAND FORECASTS | 19b: Aircraft Runway Movements | Landings during year (total MCTOW in tonnes):Air passenger services—international:</v>
      </c>
    </row>
    <row r="11003" spans="1:14" hidden="1">
      <c r="A11003" t="s">
        <v>3</v>
      </c>
      <c r="B11003">
        <v>2012</v>
      </c>
      <c r="C11003" t="s">
        <v>6</v>
      </c>
      <c r="D11003" t="s">
        <v>10</v>
      </c>
      <c r="E11003" t="s">
        <v>81</v>
      </c>
      <c r="F11003" t="s">
        <v>81</v>
      </c>
      <c r="G11003">
        <v>54</v>
      </c>
      <c r="H11003" t="s">
        <v>44</v>
      </c>
      <c r="I11003">
        <v>2021</v>
      </c>
      <c r="J11003" t="s">
        <v>91</v>
      </c>
      <c r="K11003" t="s">
        <v>4463</v>
      </c>
      <c r="L11003">
        <v>4856</v>
      </c>
      <c r="M11003" s="10" t="str">
        <f>Data[[#This Row],[schedule]]&amp;" | "&amp;Data[[#This Row],[section]]</f>
        <v>SCHEDULE 19: REPORT ON DEMAND FORECASTS | 19b: Aircraft Runway Movements</v>
      </c>
      <c r="N11003" s="10" t="str">
        <f t="shared" si="174"/>
        <v>SCHEDULE 19: REPORT ON DEMAND FORECASTS | 19b: Aircraft Runway Movements | Landings during year (total MCTOW in tonnes):Air passenger services—international:</v>
      </c>
    </row>
    <row r="11004" spans="1:14" hidden="1">
      <c r="A11004" t="s">
        <v>3</v>
      </c>
      <c r="B11004">
        <v>2012</v>
      </c>
      <c r="C11004" t="s">
        <v>6</v>
      </c>
      <c r="D11004" t="s">
        <v>10</v>
      </c>
      <c r="E11004" t="s">
        <v>81</v>
      </c>
      <c r="F11004" t="s">
        <v>81</v>
      </c>
      <c r="G11004">
        <v>54</v>
      </c>
      <c r="H11004" t="s">
        <v>44</v>
      </c>
      <c r="I11004">
        <v>2022</v>
      </c>
      <c r="J11004" t="s">
        <v>91</v>
      </c>
      <c r="K11004" t="s">
        <v>4464</v>
      </c>
      <c r="L11004">
        <v>4994</v>
      </c>
      <c r="M11004" s="10" t="str">
        <f>Data[[#This Row],[schedule]]&amp;" | "&amp;Data[[#This Row],[section]]</f>
        <v>SCHEDULE 19: REPORT ON DEMAND FORECASTS | 19b: Aircraft Runway Movements</v>
      </c>
      <c r="N11004" s="10" t="str">
        <f t="shared" si="174"/>
        <v>SCHEDULE 19: REPORT ON DEMAND FORECASTS | 19b: Aircraft Runway Movements | Landings during year (total MCTOW in tonnes):Air passenger services—international:</v>
      </c>
    </row>
    <row r="11005" spans="1:14" hidden="1">
      <c r="A11005" t="s">
        <v>3</v>
      </c>
      <c r="B11005">
        <v>2012</v>
      </c>
      <c r="C11005" t="s">
        <v>6</v>
      </c>
      <c r="D11005" t="s">
        <v>10</v>
      </c>
      <c r="E11005" t="s">
        <v>81</v>
      </c>
      <c r="F11005" t="s">
        <v>81</v>
      </c>
      <c r="G11005">
        <v>55</v>
      </c>
      <c r="H11005" t="s">
        <v>45</v>
      </c>
      <c r="I11005">
        <v>2013</v>
      </c>
      <c r="J11005" t="s">
        <v>91</v>
      </c>
      <c r="K11005" t="s">
        <v>4465</v>
      </c>
      <c r="L11005">
        <v>1774</v>
      </c>
      <c r="M11005" s="10" t="str">
        <f>Data[[#This Row],[schedule]]&amp;" | "&amp;Data[[#This Row],[section]]</f>
        <v>SCHEDULE 19: REPORT ON DEMAND FORECASTS | 19b: Aircraft Runway Movements</v>
      </c>
      <c r="N11005" s="10" t="str">
        <f t="shared" si="174"/>
        <v>SCHEDULE 19: REPORT ON DEMAND FORECASTS | 19b: Aircraft Runway Movements | Landings during year (total MCTOW in tonnes):Air passenger services—domestic:</v>
      </c>
    </row>
    <row r="11006" spans="1:14" hidden="1">
      <c r="A11006" t="s">
        <v>3</v>
      </c>
      <c r="B11006">
        <v>2012</v>
      </c>
      <c r="C11006" t="s">
        <v>6</v>
      </c>
      <c r="D11006" t="s">
        <v>10</v>
      </c>
      <c r="E11006" t="s">
        <v>81</v>
      </c>
      <c r="F11006" t="s">
        <v>81</v>
      </c>
      <c r="G11006">
        <v>55</v>
      </c>
      <c r="H11006" t="s">
        <v>45</v>
      </c>
      <c r="I11006">
        <v>2014</v>
      </c>
      <c r="J11006" t="s">
        <v>91</v>
      </c>
      <c r="K11006" t="s">
        <v>4466</v>
      </c>
      <c r="L11006">
        <v>1793</v>
      </c>
      <c r="M11006" s="10" t="str">
        <f>Data[[#This Row],[schedule]]&amp;" | "&amp;Data[[#This Row],[section]]</f>
        <v>SCHEDULE 19: REPORT ON DEMAND FORECASTS | 19b: Aircraft Runway Movements</v>
      </c>
      <c r="N11006" s="10" t="str">
        <f t="shared" si="174"/>
        <v>SCHEDULE 19: REPORT ON DEMAND FORECASTS | 19b: Aircraft Runway Movements | Landings during year (total MCTOW in tonnes):Air passenger services—domestic:</v>
      </c>
    </row>
    <row r="11007" spans="1:14" hidden="1">
      <c r="A11007" t="s">
        <v>3</v>
      </c>
      <c r="B11007">
        <v>2012</v>
      </c>
      <c r="C11007" t="s">
        <v>6</v>
      </c>
      <c r="D11007" t="s">
        <v>10</v>
      </c>
      <c r="E11007" t="s">
        <v>81</v>
      </c>
      <c r="F11007" t="s">
        <v>81</v>
      </c>
      <c r="G11007">
        <v>55</v>
      </c>
      <c r="H11007" t="s">
        <v>45</v>
      </c>
      <c r="I11007">
        <v>2015</v>
      </c>
      <c r="J11007" t="s">
        <v>91</v>
      </c>
      <c r="K11007" t="s">
        <v>4467</v>
      </c>
      <c r="L11007">
        <v>1867</v>
      </c>
      <c r="M11007" s="10" t="str">
        <f>Data[[#This Row],[schedule]]&amp;" | "&amp;Data[[#This Row],[section]]</f>
        <v>SCHEDULE 19: REPORT ON DEMAND FORECASTS | 19b: Aircraft Runway Movements</v>
      </c>
      <c r="N11007" s="10" t="str">
        <f t="shared" si="174"/>
        <v>SCHEDULE 19: REPORT ON DEMAND FORECASTS | 19b: Aircraft Runway Movements | Landings during year (total MCTOW in tonnes):Air passenger services—domestic:</v>
      </c>
    </row>
    <row r="11008" spans="1:14" hidden="1">
      <c r="A11008" t="s">
        <v>3</v>
      </c>
      <c r="B11008">
        <v>2012</v>
      </c>
      <c r="C11008" t="s">
        <v>6</v>
      </c>
      <c r="D11008" t="s">
        <v>10</v>
      </c>
      <c r="E11008" t="s">
        <v>81</v>
      </c>
      <c r="F11008" t="s">
        <v>81</v>
      </c>
      <c r="G11008">
        <v>55</v>
      </c>
      <c r="H11008" t="s">
        <v>45</v>
      </c>
      <c r="I11008">
        <v>2016</v>
      </c>
      <c r="J11008" t="s">
        <v>91</v>
      </c>
      <c r="K11008" t="s">
        <v>4468</v>
      </c>
      <c r="L11008">
        <v>1898</v>
      </c>
      <c r="M11008" s="10" t="str">
        <f>Data[[#This Row],[schedule]]&amp;" | "&amp;Data[[#This Row],[section]]</f>
        <v>SCHEDULE 19: REPORT ON DEMAND FORECASTS | 19b: Aircraft Runway Movements</v>
      </c>
      <c r="N11008" s="10" t="str">
        <f t="shared" si="174"/>
        <v>SCHEDULE 19: REPORT ON DEMAND FORECASTS | 19b: Aircraft Runway Movements | Landings during year (total MCTOW in tonnes):Air passenger services—domestic:</v>
      </c>
    </row>
    <row r="11009" spans="1:14" hidden="1">
      <c r="A11009" t="s">
        <v>3</v>
      </c>
      <c r="B11009">
        <v>2012</v>
      </c>
      <c r="C11009" t="s">
        <v>6</v>
      </c>
      <c r="D11009" t="s">
        <v>10</v>
      </c>
      <c r="E11009" t="s">
        <v>81</v>
      </c>
      <c r="F11009" t="s">
        <v>81</v>
      </c>
      <c r="G11009">
        <v>55</v>
      </c>
      <c r="H11009" t="s">
        <v>45</v>
      </c>
      <c r="I11009">
        <v>2017</v>
      </c>
      <c r="J11009" t="s">
        <v>91</v>
      </c>
      <c r="K11009" t="s">
        <v>4469</v>
      </c>
      <c r="L11009">
        <v>1918</v>
      </c>
      <c r="M11009" s="10" t="str">
        <f>Data[[#This Row],[schedule]]&amp;" | "&amp;Data[[#This Row],[section]]</f>
        <v>SCHEDULE 19: REPORT ON DEMAND FORECASTS | 19b: Aircraft Runway Movements</v>
      </c>
      <c r="N11009" s="10" t="str">
        <f t="shared" si="174"/>
        <v>SCHEDULE 19: REPORT ON DEMAND FORECASTS | 19b: Aircraft Runway Movements | Landings during year (total MCTOW in tonnes):Air passenger services—domestic:</v>
      </c>
    </row>
    <row r="11010" spans="1:14" hidden="1">
      <c r="A11010" t="s">
        <v>3</v>
      </c>
      <c r="B11010">
        <v>2012</v>
      </c>
      <c r="C11010" t="s">
        <v>6</v>
      </c>
      <c r="D11010" t="s">
        <v>10</v>
      </c>
      <c r="E11010" t="s">
        <v>81</v>
      </c>
      <c r="F11010" t="s">
        <v>81</v>
      </c>
      <c r="G11010">
        <v>55</v>
      </c>
      <c r="H11010" t="s">
        <v>45</v>
      </c>
      <c r="I11010">
        <v>2018</v>
      </c>
      <c r="J11010" t="s">
        <v>91</v>
      </c>
      <c r="K11010" t="s">
        <v>4156</v>
      </c>
      <c r="L11010">
        <v>1947</v>
      </c>
      <c r="M11010" s="10" t="str">
        <f>Data[[#This Row],[schedule]]&amp;" | "&amp;Data[[#This Row],[section]]</f>
        <v>SCHEDULE 19: REPORT ON DEMAND FORECASTS | 19b: Aircraft Runway Movements</v>
      </c>
      <c r="N11010" s="10" t="str">
        <f t="shared" si="174"/>
        <v>SCHEDULE 19: REPORT ON DEMAND FORECASTS | 19b: Aircraft Runway Movements | Landings during year (total MCTOW in tonnes):Air passenger services—domestic:</v>
      </c>
    </row>
    <row r="11011" spans="1:14" hidden="1">
      <c r="A11011" t="s">
        <v>3</v>
      </c>
      <c r="B11011">
        <v>2012</v>
      </c>
      <c r="C11011" t="s">
        <v>6</v>
      </c>
      <c r="D11011" t="s">
        <v>10</v>
      </c>
      <c r="E11011" t="s">
        <v>81</v>
      </c>
      <c r="F11011" t="s">
        <v>81</v>
      </c>
      <c r="G11011">
        <v>55</v>
      </c>
      <c r="H11011" t="s">
        <v>45</v>
      </c>
      <c r="I11011">
        <v>2019</v>
      </c>
      <c r="J11011" t="s">
        <v>91</v>
      </c>
      <c r="K11011" t="s">
        <v>4470</v>
      </c>
      <c r="L11011">
        <v>1978</v>
      </c>
      <c r="M11011" s="10" t="str">
        <f>Data[[#This Row],[schedule]]&amp;" | "&amp;Data[[#This Row],[section]]</f>
        <v>SCHEDULE 19: REPORT ON DEMAND FORECASTS | 19b: Aircraft Runway Movements</v>
      </c>
      <c r="N11011" s="10" t="str">
        <f t="shared" si="174"/>
        <v>SCHEDULE 19: REPORT ON DEMAND FORECASTS | 19b: Aircraft Runway Movements | Landings during year (total MCTOW in tonnes):Air passenger services—domestic:</v>
      </c>
    </row>
    <row r="11012" spans="1:14" hidden="1">
      <c r="A11012" t="s">
        <v>3</v>
      </c>
      <c r="B11012">
        <v>2012</v>
      </c>
      <c r="C11012" t="s">
        <v>6</v>
      </c>
      <c r="D11012" t="s">
        <v>10</v>
      </c>
      <c r="E11012" t="s">
        <v>81</v>
      </c>
      <c r="F11012" t="s">
        <v>81</v>
      </c>
      <c r="G11012">
        <v>55</v>
      </c>
      <c r="H11012" t="s">
        <v>45</v>
      </c>
      <c r="I11012">
        <v>2020</v>
      </c>
      <c r="J11012" t="s">
        <v>91</v>
      </c>
      <c r="K11012" t="s">
        <v>4471</v>
      </c>
      <c r="L11012">
        <v>2009</v>
      </c>
      <c r="M11012" s="10" t="str">
        <f>Data[[#This Row],[schedule]]&amp;" | "&amp;Data[[#This Row],[section]]</f>
        <v>SCHEDULE 19: REPORT ON DEMAND FORECASTS | 19b: Aircraft Runway Movements</v>
      </c>
      <c r="N11012" s="10" t="str">
        <f t="shared" si="174"/>
        <v>SCHEDULE 19: REPORT ON DEMAND FORECASTS | 19b: Aircraft Runway Movements | Landings during year (total MCTOW in tonnes):Air passenger services—domestic:</v>
      </c>
    </row>
    <row r="11013" spans="1:14" hidden="1">
      <c r="A11013" t="s">
        <v>3</v>
      </c>
      <c r="B11013">
        <v>2012</v>
      </c>
      <c r="C11013" t="s">
        <v>6</v>
      </c>
      <c r="D11013" t="s">
        <v>10</v>
      </c>
      <c r="E11013" t="s">
        <v>81</v>
      </c>
      <c r="F11013" t="s">
        <v>81</v>
      </c>
      <c r="G11013">
        <v>55</v>
      </c>
      <c r="H11013" t="s">
        <v>45</v>
      </c>
      <c r="I11013">
        <v>2021</v>
      </c>
      <c r="J11013" t="s">
        <v>91</v>
      </c>
      <c r="K11013" t="s">
        <v>4472</v>
      </c>
      <c r="L11013">
        <v>2040</v>
      </c>
      <c r="M11013" s="10" t="str">
        <f>Data[[#This Row],[schedule]]&amp;" | "&amp;Data[[#This Row],[section]]</f>
        <v>SCHEDULE 19: REPORT ON DEMAND FORECASTS | 19b: Aircraft Runway Movements</v>
      </c>
      <c r="N11013" s="10" t="str">
        <f t="shared" si="174"/>
        <v>SCHEDULE 19: REPORT ON DEMAND FORECASTS | 19b: Aircraft Runway Movements | Landings during year (total MCTOW in tonnes):Air passenger services—domestic:</v>
      </c>
    </row>
    <row r="11014" spans="1:14" hidden="1">
      <c r="A11014" t="s">
        <v>3</v>
      </c>
      <c r="B11014">
        <v>2012</v>
      </c>
      <c r="C11014" t="s">
        <v>6</v>
      </c>
      <c r="D11014" t="s">
        <v>10</v>
      </c>
      <c r="E11014" t="s">
        <v>81</v>
      </c>
      <c r="F11014" t="s">
        <v>81</v>
      </c>
      <c r="G11014">
        <v>55</v>
      </c>
      <c r="H11014" t="s">
        <v>45</v>
      </c>
      <c r="I11014">
        <v>2022</v>
      </c>
      <c r="J11014" t="s">
        <v>91</v>
      </c>
      <c r="K11014" t="s">
        <v>4473</v>
      </c>
      <c r="L11014">
        <v>2067</v>
      </c>
      <c r="M11014" s="10" t="str">
        <f>Data[[#This Row],[schedule]]&amp;" | "&amp;Data[[#This Row],[section]]</f>
        <v>SCHEDULE 19: REPORT ON DEMAND FORECASTS | 19b: Aircraft Runway Movements</v>
      </c>
      <c r="N11014" s="10" t="str">
        <f t="shared" si="174"/>
        <v>SCHEDULE 19: REPORT ON DEMAND FORECASTS | 19b: Aircraft Runway Movements | Landings during year (total MCTOW in tonnes):Air passenger services—domestic:</v>
      </c>
    </row>
    <row r="11015" spans="1:14" hidden="1">
      <c r="A11015" t="s">
        <v>3</v>
      </c>
      <c r="B11015">
        <v>2012</v>
      </c>
      <c r="C11015" t="s">
        <v>6</v>
      </c>
      <c r="D11015" t="s">
        <v>10</v>
      </c>
      <c r="E11015" t="s">
        <v>81</v>
      </c>
      <c r="F11015" t="s">
        <v>81</v>
      </c>
      <c r="G11015">
        <v>56</v>
      </c>
      <c r="H11015" t="s">
        <v>46</v>
      </c>
      <c r="I11015">
        <v>2013</v>
      </c>
      <c r="J11015" t="s">
        <v>91</v>
      </c>
      <c r="K11015" t="s">
        <v>4474</v>
      </c>
      <c r="L11015">
        <v>94.2</v>
      </c>
      <c r="M11015" s="10" t="str">
        <f>Data[[#This Row],[schedule]]&amp;" | "&amp;Data[[#This Row],[section]]</f>
        <v>SCHEDULE 19: REPORT ON DEMAND FORECASTS | 19b: Aircraft Runway Movements</v>
      </c>
      <c r="N11015" s="10" t="str">
        <f t="shared" si="174"/>
        <v>SCHEDULE 19: REPORT ON DEMAND FORECASTS | 19b: Aircraft Runway Movements | Landings during year (total MCTOW in tonnes):Other aircraft:</v>
      </c>
    </row>
    <row r="11016" spans="1:14" hidden="1">
      <c r="A11016" t="s">
        <v>3</v>
      </c>
      <c r="B11016">
        <v>2012</v>
      </c>
      <c r="C11016" t="s">
        <v>6</v>
      </c>
      <c r="D11016" t="s">
        <v>10</v>
      </c>
      <c r="E11016" t="s">
        <v>81</v>
      </c>
      <c r="F11016" t="s">
        <v>81</v>
      </c>
      <c r="G11016">
        <v>56</v>
      </c>
      <c r="H11016" t="s">
        <v>46</v>
      </c>
      <c r="I11016">
        <v>2014</v>
      </c>
      <c r="J11016" t="s">
        <v>91</v>
      </c>
      <c r="K11016" t="s">
        <v>4474</v>
      </c>
      <c r="L11016">
        <v>94.2</v>
      </c>
      <c r="M11016" s="10" t="str">
        <f>Data[[#This Row],[schedule]]&amp;" | "&amp;Data[[#This Row],[section]]</f>
        <v>SCHEDULE 19: REPORT ON DEMAND FORECASTS | 19b: Aircraft Runway Movements</v>
      </c>
      <c r="N11016" s="10" t="str">
        <f t="shared" si="174"/>
        <v>SCHEDULE 19: REPORT ON DEMAND FORECASTS | 19b: Aircraft Runway Movements | Landings during year (total MCTOW in tonnes):Other aircraft:</v>
      </c>
    </row>
    <row r="11017" spans="1:14" hidden="1">
      <c r="A11017" t="s">
        <v>3</v>
      </c>
      <c r="B11017">
        <v>2012</v>
      </c>
      <c r="C11017" t="s">
        <v>6</v>
      </c>
      <c r="D11017" t="s">
        <v>10</v>
      </c>
      <c r="E11017" t="s">
        <v>81</v>
      </c>
      <c r="F11017" t="s">
        <v>81</v>
      </c>
      <c r="G11017">
        <v>56</v>
      </c>
      <c r="H11017" t="s">
        <v>46</v>
      </c>
      <c r="I11017">
        <v>2015</v>
      </c>
      <c r="J11017" t="s">
        <v>91</v>
      </c>
      <c r="K11017" t="s">
        <v>4475</v>
      </c>
      <c r="L11017">
        <v>114.2</v>
      </c>
      <c r="M11017" s="10" t="str">
        <f>Data[[#This Row],[schedule]]&amp;" | "&amp;Data[[#This Row],[section]]</f>
        <v>SCHEDULE 19: REPORT ON DEMAND FORECASTS | 19b: Aircraft Runway Movements</v>
      </c>
      <c r="N11017" s="10" t="str">
        <f t="shared" si="174"/>
        <v>SCHEDULE 19: REPORT ON DEMAND FORECASTS | 19b: Aircraft Runway Movements | Landings during year (total MCTOW in tonnes):Other aircraft:</v>
      </c>
    </row>
    <row r="11018" spans="1:14" hidden="1">
      <c r="A11018" t="s">
        <v>3</v>
      </c>
      <c r="B11018">
        <v>2012</v>
      </c>
      <c r="C11018" t="s">
        <v>6</v>
      </c>
      <c r="D11018" t="s">
        <v>10</v>
      </c>
      <c r="E11018" t="s">
        <v>81</v>
      </c>
      <c r="F11018" t="s">
        <v>81</v>
      </c>
      <c r="G11018">
        <v>56</v>
      </c>
      <c r="H11018" t="s">
        <v>46</v>
      </c>
      <c r="I11018">
        <v>2016</v>
      </c>
      <c r="J11018" t="s">
        <v>91</v>
      </c>
      <c r="K11018" t="s">
        <v>4476</v>
      </c>
      <c r="L11018">
        <v>119.3</v>
      </c>
      <c r="M11018" s="10" t="str">
        <f>Data[[#This Row],[schedule]]&amp;" | "&amp;Data[[#This Row],[section]]</f>
        <v>SCHEDULE 19: REPORT ON DEMAND FORECASTS | 19b: Aircraft Runway Movements</v>
      </c>
      <c r="N11018" s="10" t="str">
        <f t="shared" si="174"/>
        <v>SCHEDULE 19: REPORT ON DEMAND FORECASTS | 19b: Aircraft Runway Movements | Landings during year (total MCTOW in tonnes):Other aircraft:</v>
      </c>
    </row>
    <row r="11019" spans="1:14" hidden="1">
      <c r="A11019" t="s">
        <v>3</v>
      </c>
      <c r="B11019">
        <v>2012</v>
      </c>
      <c r="C11019" t="s">
        <v>6</v>
      </c>
      <c r="D11019" t="s">
        <v>10</v>
      </c>
      <c r="E11019" t="s">
        <v>81</v>
      </c>
      <c r="F11019" t="s">
        <v>81</v>
      </c>
      <c r="G11019">
        <v>56</v>
      </c>
      <c r="H11019" t="s">
        <v>46</v>
      </c>
      <c r="I11019">
        <v>2017</v>
      </c>
      <c r="J11019" t="s">
        <v>91</v>
      </c>
      <c r="K11019" t="s">
        <v>4476</v>
      </c>
      <c r="L11019">
        <v>119.3</v>
      </c>
      <c r="M11019" s="10" t="str">
        <f>Data[[#This Row],[schedule]]&amp;" | "&amp;Data[[#This Row],[section]]</f>
        <v>SCHEDULE 19: REPORT ON DEMAND FORECASTS | 19b: Aircraft Runway Movements</v>
      </c>
      <c r="N11019" s="10" t="str">
        <f t="shared" si="174"/>
        <v>SCHEDULE 19: REPORT ON DEMAND FORECASTS | 19b: Aircraft Runway Movements | Landings during year (total MCTOW in tonnes):Other aircraft:</v>
      </c>
    </row>
    <row r="11020" spans="1:14" hidden="1">
      <c r="A11020" t="s">
        <v>3</v>
      </c>
      <c r="B11020">
        <v>2012</v>
      </c>
      <c r="C11020" t="s">
        <v>6</v>
      </c>
      <c r="D11020" t="s">
        <v>10</v>
      </c>
      <c r="E11020" t="s">
        <v>81</v>
      </c>
      <c r="F11020" t="s">
        <v>81</v>
      </c>
      <c r="G11020">
        <v>56</v>
      </c>
      <c r="H11020" t="s">
        <v>46</v>
      </c>
      <c r="I11020">
        <v>2018</v>
      </c>
      <c r="J11020" t="s">
        <v>91</v>
      </c>
      <c r="K11020" t="s">
        <v>4476</v>
      </c>
      <c r="L11020">
        <v>119.3</v>
      </c>
      <c r="M11020" s="10" t="str">
        <f>Data[[#This Row],[schedule]]&amp;" | "&amp;Data[[#This Row],[section]]</f>
        <v>SCHEDULE 19: REPORT ON DEMAND FORECASTS | 19b: Aircraft Runway Movements</v>
      </c>
      <c r="N11020" s="10" t="str">
        <f t="shared" si="174"/>
        <v>SCHEDULE 19: REPORT ON DEMAND FORECASTS | 19b: Aircraft Runway Movements | Landings during year (total MCTOW in tonnes):Other aircraft:</v>
      </c>
    </row>
    <row r="11021" spans="1:14" hidden="1">
      <c r="A11021" t="s">
        <v>3</v>
      </c>
      <c r="B11021">
        <v>2012</v>
      </c>
      <c r="C11021" t="s">
        <v>6</v>
      </c>
      <c r="D11021" t="s">
        <v>10</v>
      </c>
      <c r="E11021" t="s">
        <v>81</v>
      </c>
      <c r="F11021" t="s">
        <v>81</v>
      </c>
      <c r="G11021">
        <v>56</v>
      </c>
      <c r="H11021" t="s">
        <v>46</v>
      </c>
      <c r="I11021">
        <v>2019</v>
      </c>
      <c r="J11021" t="s">
        <v>91</v>
      </c>
      <c r="K11021" t="s">
        <v>4477</v>
      </c>
      <c r="L11021">
        <v>123.4</v>
      </c>
      <c r="M11021" s="10" t="str">
        <f>Data[[#This Row],[schedule]]&amp;" | "&amp;Data[[#This Row],[section]]</f>
        <v>SCHEDULE 19: REPORT ON DEMAND FORECASTS | 19b: Aircraft Runway Movements</v>
      </c>
      <c r="N11021" s="10" t="str">
        <f t="shared" si="174"/>
        <v>SCHEDULE 19: REPORT ON DEMAND FORECASTS | 19b: Aircraft Runway Movements | Landings during year (total MCTOW in tonnes):Other aircraft:</v>
      </c>
    </row>
    <row r="11022" spans="1:14" hidden="1">
      <c r="A11022" t="s">
        <v>3</v>
      </c>
      <c r="B11022">
        <v>2012</v>
      </c>
      <c r="C11022" t="s">
        <v>6</v>
      </c>
      <c r="D11022" t="s">
        <v>10</v>
      </c>
      <c r="E11022" t="s">
        <v>81</v>
      </c>
      <c r="F11022" t="s">
        <v>81</v>
      </c>
      <c r="G11022">
        <v>56</v>
      </c>
      <c r="H11022" t="s">
        <v>46</v>
      </c>
      <c r="I11022">
        <v>2020</v>
      </c>
      <c r="J11022" t="s">
        <v>91</v>
      </c>
      <c r="K11022" t="s">
        <v>4477</v>
      </c>
      <c r="L11022">
        <v>123.4</v>
      </c>
      <c r="M11022" s="10" t="str">
        <f>Data[[#This Row],[schedule]]&amp;" | "&amp;Data[[#This Row],[section]]</f>
        <v>SCHEDULE 19: REPORT ON DEMAND FORECASTS | 19b: Aircraft Runway Movements</v>
      </c>
      <c r="N11022" s="10" t="str">
        <f t="shared" si="174"/>
        <v>SCHEDULE 19: REPORT ON DEMAND FORECASTS | 19b: Aircraft Runway Movements | Landings during year (total MCTOW in tonnes):Other aircraft:</v>
      </c>
    </row>
    <row r="11023" spans="1:14" hidden="1">
      <c r="A11023" t="s">
        <v>3</v>
      </c>
      <c r="B11023">
        <v>2012</v>
      </c>
      <c r="C11023" t="s">
        <v>6</v>
      </c>
      <c r="D11023" t="s">
        <v>10</v>
      </c>
      <c r="E11023" t="s">
        <v>81</v>
      </c>
      <c r="F11023" t="s">
        <v>81</v>
      </c>
      <c r="G11023">
        <v>56</v>
      </c>
      <c r="H11023" t="s">
        <v>46</v>
      </c>
      <c r="I11023">
        <v>2021</v>
      </c>
      <c r="J11023" t="s">
        <v>91</v>
      </c>
      <c r="K11023" t="s">
        <v>4477</v>
      </c>
      <c r="L11023">
        <v>123.4</v>
      </c>
      <c r="M11023" s="10" t="str">
        <f>Data[[#This Row],[schedule]]&amp;" | "&amp;Data[[#This Row],[section]]</f>
        <v>SCHEDULE 19: REPORT ON DEMAND FORECASTS | 19b: Aircraft Runway Movements</v>
      </c>
      <c r="N11023" s="10" t="str">
        <f t="shared" si="174"/>
        <v>SCHEDULE 19: REPORT ON DEMAND FORECASTS | 19b: Aircraft Runway Movements | Landings during year (total MCTOW in tonnes):Other aircraft:</v>
      </c>
    </row>
    <row r="11024" spans="1:14" hidden="1">
      <c r="A11024" t="s">
        <v>3</v>
      </c>
      <c r="B11024">
        <v>2012</v>
      </c>
      <c r="C11024" t="s">
        <v>6</v>
      </c>
      <c r="D11024" t="s">
        <v>10</v>
      </c>
      <c r="E11024" t="s">
        <v>81</v>
      </c>
      <c r="F11024" t="s">
        <v>81</v>
      </c>
      <c r="G11024">
        <v>56</v>
      </c>
      <c r="H11024" t="s">
        <v>46</v>
      </c>
      <c r="I11024">
        <v>2022</v>
      </c>
      <c r="J11024" t="s">
        <v>91</v>
      </c>
      <c r="K11024" t="s">
        <v>4478</v>
      </c>
      <c r="L11024">
        <v>126.5</v>
      </c>
      <c r="M11024" s="10" t="str">
        <f>Data[[#This Row],[schedule]]&amp;" | "&amp;Data[[#This Row],[section]]</f>
        <v>SCHEDULE 19: REPORT ON DEMAND FORECASTS | 19b: Aircraft Runway Movements</v>
      </c>
      <c r="N11024" s="10" t="str">
        <f t="shared" si="174"/>
        <v>SCHEDULE 19: REPORT ON DEMAND FORECASTS | 19b: Aircraft Runway Movements | Landings during year (total MCTOW in tonnes):Other aircraft:</v>
      </c>
    </row>
    <row r="11025" spans="1:14" hidden="1">
      <c r="A11025" t="s">
        <v>3</v>
      </c>
      <c r="B11025">
        <v>2012</v>
      </c>
      <c r="C11025" t="s">
        <v>7</v>
      </c>
      <c r="D11025" t="s">
        <v>11</v>
      </c>
      <c r="E11025" t="s">
        <v>81</v>
      </c>
      <c r="F11025" t="s">
        <v>81</v>
      </c>
      <c r="G11025">
        <v>18</v>
      </c>
      <c r="H11025" t="s">
        <v>82</v>
      </c>
      <c r="I11025">
        <v>2013</v>
      </c>
      <c r="J11025" t="s">
        <v>92</v>
      </c>
      <c r="K11025" t="s">
        <v>4479</v>
      </c>
      <c r="L11025">
        <v>1069860.4620571299</v>
      </c>
      <c r="M11025" s="10" t="str">
        <f>Data[[#This Row],[schedule]]&amp;" | "&amp;Data[[#This Row],[section]]</f>
        <v>SCHEDULE 18: REPORT ON THE FORECAST TOTAL REVENUE REQUIREMENTS | 18a: Revenue Requirement</v>
      </c>
      <c r="N11025" s="10" t="str">
        <f t="shared" si="174"/>
        <v>SCHEDULE 18: REPORT ON THE FORECAST TOTAL REVENUE REQUIREMENTS | 18a: Revenue Requirement | Forecast value of assets employed</v>
      </c>
    </row>
    <row r="11026" spans="1:14" hidden="1">
      <c r="A11026" t="s">
        <v>3</v>
      </c>
      <c r="B11026">
        <v>2012</v>
      </c>
      <c r="C11026" t="s">
        <v>7</v>
      </c>
      <c r="D11026" t="s">
        <v>11</v>
      </c>
      <c r="E11026" t="s">
        <v>81</v>
      </c>
      <c r="F11026" t="s">
        <v>81</v>
      </c>
      <c r="G11026">
        <v>18</v>
      </c>
      <c r="H11026" t="s">
        <v>82</v>
      </c>
      <c r="I11026">
        <v>2014</v>
      </c>
      <c r="J11026" t="s">
        <v>92</v>
      </c>
      <c r="K11026" t="s">
        <v>4480</v>
      </c>
      <c r="L11026">
        <v>1084146.9614254099</v>
      </c>
      <c r="M11026" s="10" t="str">
        <f>Data[[#This Row],[schedule]]&amp;" | "&amp;Data[[#This Row],[section]]</f>
        <v>SCHEDULE 18: REPORT ON THE FORECAST TOTAL REVENUE REQUIREMENTS | 18a: Revenue Requirement</v>
      </c>
      <c r="N11026" s="10" t="str">
        <f t="shared" si="174"/>
        <v>SCHEDULE 18: REPORT ON THE FORECAST TOTAL REVENUE REQUIREMENTS | 18a: Revenue Requirement | Forecast value of assets employed</v>
      </c>
    </row>
    <row r="11027" spans="1:14" hidden="1">
      <c r="A11027" t="s">
        <v>3</v>
      </c>
      <c r="B11027">
        <v>2012</v>
      </c>
      <c r="C11027" t="s">
        <v>7</v>
      </c>
      <c r="D11027" t="s">
        <v>11</v>
      </c>
      <c r="E11027" t="s">
        <v>81</v>
      </c>
      <c r="F11027" t="s">
        <v>81</v>
      </c>
      <c r="G11027">
        <v>18</v>
      </c>
      <c r="H11027" t="s">
        <v>82</v>
      </c>
      <c r="I11027">
        <v>2015</v>
      </c>
      <c r="J11027" t="s">
        <v>92</v>
      </c>
      <c r="K11027" t="s">
        <v>4481</v>
      </c>
      <c r="L11027">
        <v>1134767.8725489669</v>
      </c>
      <c r="M11027" s="10" t="str">
        <f>Data[[#This Row],[schedule]]&amp;" | "&amp;Data[[#This Row],[section]]</f>
        <v>SCHEDULE 18: REPORT ON THE FORECAST TOTAL REVENUE REQUIREMENTS | 18a: Revenue Requirement</v>
      </c>
      <c r="N11027" s="10" t="str">
        <f t="shared" si="174"/>
        <v>SCHEDULE 18: REPORT ON THE FORECAST TOTAL REVENUE REQUIREMENTS | 18a: Revenue Requirement | Forecast value of assets employed</v>
      </c>
    </row>
    <row r="11028" spans="1:14" hidden="1">
      <c r="A11028" t="s">
        <v>3</v>
      </c>
      <c r="B11028">
        <v>2012</v>
      </c>
      <c r="C11028" t="s">
        <v>7</v>
      </c>
      <c r="D11028" t="s">
        <v>11</v>
      </c>
      <c r="E11028" t="s">
        <v>81</v>
      </c>
      <c r="F11028" t="s">
        <v>81</v>
      </c>
      <c r="G11028">
        <v>18</v>
      </c>
      <c r="H11028" t="s">
        <v>82</v>
      </c>
      <c r="I11028">
        <v>2016</v>
      </c>
      <c r="J11028" t="s">
        <v>92</v>
      </c>
      <c r="K11028" t="s">
        <v>4482</v>
      </c>
      <c r="L11028">
        <v>1134004.469659115</v>
      </c>
      <c r="M11028" s="10" t="str">
        <f>Data[[#This Row],[schedule]]&amp;" | "&amp;Data[[#This Row],[section]]</f>
        <v>SCHEDULE 18: REPORT ON THE FORECAST TOTAL REVENUE REQUIREMENTS | 18a: Revenue Requirement</v>
      </c>
      <c r="N11028" s="10" t="str">
        <f t="shared" si="174"/>
        <v>SCHEDULE 18: REPORT ON THE FORECAST TOTAL REVENUE REQUIREMENTS | 18a: Revenue Requirement | Forecast value of assets employed</v>
      </c>
    </row>
    <row r="11029" spans="1:14" hidden="1">
      <c r="A11029" t="s">
        <v>3</v>
      </c>
      <c r="B11029">
        <v>2012</v>
      </c>
      <c r="C11029" t="s">
        <v>7</v>
      </c>
      <c r="D11029" t="s">
        <v>11</v>
      </c>
      <c r="E11029" t="s">
        <v>81</v>
      </c>
      <c r="F11029" t="s">
        <v>81</v>
      </c>
      <c r="G11029">
        <v>18</v>
      </c>
      <c r="H11029" t="s">
        <v>82</v>
      </c>
      <c r="I11029">
        <v>2017</v>
      </c>
      <c r="J11029" t="s">
        <v>92</v>
      </c>
      <c r="K11029" t="s">
        <v>4483</v>
      </c>
      <c r="L11029">
        <v>1127532.5832117151</v>
      </c>
      <c r="M11029" s="10" t="str">
        <f>Data[[#This Row],[schedule]]&amp;" | "&amp;Data[[#This Row],[section]]</f>
        <v>SCHEDULE 18: REPORT ON THE FORECAST TOTAL REVENUE REQUIREMENTS | 18a: Revenue Requirement</v>
      </c>
      <c r="N11029" s="10" t="str">
        <f t="shared" ref="N11029:N11092" si="175">SUBSTITUTE(SUBSTITUTE(SUBSTITUTE(C11029&amp;" | "&amp;D11029&amp;" | "&amp;E11029&amp;" | "&amp;F11029&amp;" | "&amp;H11029," |  |  | "," | ")," |  |  | "," | ")," |  | "," | ")</f>
        <v>SCHEDULE 18: REPORT ON THE FORECAST TOTAL REVENUE REQUIREMENTS | 18a: Revenue Requirement | Forecast value of assets employed</v>
      </c>
    </row>
    <row r="11030" spans="1:14" hidden="1">
      <c r="A11030" t="s">
        <v>3</v>
      </c>
      <c r="B11030">
        <v>2012</v>
      </c>
      <c r="C11030" t="s">
        <v>7</v>
      </c>
      <c r="D11030" t="s">
        <v>11</v>
      </c>
      <c r="E11030" t="s">
        <v>81</v>
      </c>
      <c r="F11030" t="s">
        <v>81</v>
      </c>
      <c r="G11030">
        <v>19</v>
      </c>
      <c r="H11030" t="s">
        <v>48</v>
      </c>
      <c r="I11030">
        <v>2013</v>
      </c>
      <c r="J11030" t="s">
        <v>93</v>
      </c>
      <c r="K11030" t="s">
        <v>4484</v>
      </c>
      <c r="L11030">
        <v>9.1627685062436195E-2</v>
      </c>
      <c r="M11030" s="10" t="str">
        <f>Data[[#This Row],[schedule]]&amp;" | "&amp;Data[[#This Row],[section]]</f>
        <v>SCHEDULE 18: REPORT ON THE FORECAST TOTAL REVENUE REQUIREMENTS | 18a: Revenue Requirement</v>
      </c>
      <c r="N11030" s="10" t="str">
        <f t="shared" si="175"/>
        <v>SCHEDULE 18: REPORT ON THE FORECAST TOTAL REVENUE REQUIREMENTS | 18a: Revenue Requirement | Forecast cost of capital</v>
      </c>
    </row>
    <row r="11031" spans="1:14" hidden="1">
      <c r="A11031" t="s">
        <v>3</v>
      </c>
      <c r="B11031">
        <v>2012</v>
      </c>
      <c r="C11031" t="s">
        <v>7</v>
      </c>
      <c r="D11031" t="s">
        <v>11</v>
      </c>
      <c r="E11031" t="s">
        <v>81</v>
      </c>
      <c r="F11031" t="s">
        <v>81</v>
      </c>
      <c r="G11031">
        <v>19</v>
      </c>
      <c r="H11031" t="s">
        <v>48</v>
      </c>
      <c r="I11031">
        <v>2014</v>
      </c>
      <c r="J11031" t="s">
        <v>93</v>
      </c>
      <c r="K11031" t="s">
        <v>4484</v>
      </c>
      <c r="L11031">
        <v>9.1627685062436195E-2</v>
      </c>
      <c r="M11031" s="10" t="str">
        <f>Data[[#This Row],[schedule]]&amp;" | "&amp;Data[[#This Row],[section]]</f>
        <v>SCHEDULE 18: REPORT ON THE FORECAST TOTAL REVENUE REQUIREMENTS | 18a: Revenue Requirement</v>
      </c>
      <c r="N11031" s="10" t="str">
        <f t="shared" si="175"/>
        <v>SCHEDULE 18: REPORT ON THE FORECAST TOTAL REVENUE REQUIREMENTS | 18a: Revenue Requirement | Forecast cost of capital</v>
      </c>
    </row>
    <row r="11032" spans="1:14" hidden="1">
      <c r="A11032" t="s">
        <v>3</v>
      </c>
      <c r="B11032">
        <v>2012</v>
      </c>
      <c r="C11032" t="s">
        <v>7</v>
      </c>
      <c r="D11032" t="s">
        <v>11</v>
      </c>
      <c r="E11032" t="s">
        <v>81</v>
      </c>
      <c r="F11032" t="s">
        <v>81</v>
      </c>
      <c r="G11032">
        <v>19</v>
      </c>
      <c r="H11032" t="s">
        <v>48</v>
      </c>
      <c r="I11032">
        <v>2015</v>
      </c>
      <c r="J11032" t="s">
        <v>93</v>
      </c>
      <c r="K11032" t="s">
        <v>4484</v>
      </c>
      <c r="L11032">
        <v>9.1627685062436195E-2</v>
      </c>
      <c r="M11032" s="10" t="str">
        <f>Data[[#This Row],[schedule]]&amp;" | "&amp;Data[[#This Row],[section]]</f>
        <v>SCHEDULE 18: REPORT ON THE FORECAST TOTAL REVENUE REQUIREMENTS | 18a: Revenue Requirement</v>
      </c>
      <c r="N11032" s="10" t="str">
        <f t="shared" si="175"/>
        <v>SCHEDULE 18: REPORT ON THE FORECAST TOTAL REVENUE REQUIREMENTS | 18a: Revenue Requirement | Forecast cost of capital</v>
      </c>
    </row>
    <row r="11033" spans="1:14" hidden="1">
      <c r="A11033" t="s">
        <v>3</v>
      </c>
      <c r="B11033">
        <v>2012</v>
      </c>
      <c r="C11033" t="s">
        <v>7</v>
      </c>
      <c r="D11033" t="s">
        <v>11</v>
      </c>
      <c r="E11033" t="s">
        <v>81</v>
      </c>
      <c r="F11033" t="s">
        <v>81</v>
      </c>
      <c r="G11033">
        <v>19</v>
      </c>
      <c r="H11033" t="s">
        <v>48</v>
      </c>
      <c r="I11033">
        <v>2016</v>
      </c>
      <c r="J11033" t="s">
        <v>93</v>
      </c>
      <c r="K11033" t="s">
        <v>4484</v>
      </c>
      <c r="L11033">
        <v>9.1627685062436195E-2</v>
      </c>
      <c r="M11033" s="10" t="str">
        <f>Data[[#This Row],[schedule]]&amp;" | "&amp;Data[[#This Row],[section]]</f>
        <v>SCHEDULE 18: REPORT ON THE FORECAST TOTAL REVENUE REQUIREMENTS | 18a: Revenue Requirement</v>
      </c>
      <c r="N11033" s="10" t="str">
        <f t="shared" si="175"/>
        <v>SCHEDULE 18: REPORT ON THE FORECAST TOTAL REVENUE REQUIREMENTS | 18a: Revenue Requirement | Forecast cost of capital</v>
      </c>
    </row>
    <row r="11034" spans="1:14" hidden="1">
      <c r="A11034" t="s">
        <v>3</v>
      </c>
      <c r="B11034">
        <v>2012</v>
      </c>
      <c r="C11034" t="s">
        <v>7</v>
      </c>
      <c r="D11034" t="s">
        <v>11</v>
      </c>
      <c r="E11034" t="s">
        <v>81</v>
      </c>
      <c r="F11034" t="s">
        <v>81</v>
      </c>
      <c r="G11034">
        <v>19</v>
      </c>
      <c r="H11034" t="s">
        <v>48</v>
      </c>
      <c r="I11034">
        <v>2017</v>
      </c>
      <c r="J11034" t="s">
        <v>93</v>
      </c>
      <c r="K11034" t="s">
        <v>4484</v>
      </c>
      <c r="L11034">
        <v>9.1627685062436195E-2</v>
      </c>
      <c r="M11034" s="10" t="str">
        <f>Data[[#This Row],[schedule]]&amp;" | "&amp;Data[[#This Row],[section]]</f>
        <v>SCHEDULE 18: REPORT ON THE FORECAST TOTAL REVENUE REQUIREMENTS | 18a: Revenue Requirement</v>
      </c>
      <c r="N11034" s="10" t="str">
        <f t="shared" si="175"/>
        <v>SCHEDULE 18: REPORT ON THE FORECAST TOTAL REVENUE REQUIREMENTS | 18a: Revenue Requirement | Forecast cost of capital</v>
      </c>
    </row>
    <row r="11035" spans="1:14" hidden="1">
      <c r="A11035" t="s">
        <v>3</v>
      </c>
      <c r="B11035">
        <v>2012</v>
      </c>
      <c r="C11035" t="s">
        <v>7</v>
      </c>
      <c r="D11035" t="s">
        <v>11</v>
      </c>
      <c r="E11035" t="s">
        <v>81</v>
      </c>
      <c r="F11035" t="s">
        <v>81</v>
      </c>
      <c r="G11035">
        <v>20</v>
      </c>
      <c r="H11035" t="s">
        <v>49</v>
      </c>
      <c r="I11035">
        <v>2013</v>
      </c>
      <c r="J11035" t="s">
        <v>92</v>
      </c>
      <c r="K11035" t="s">
        <v>4485</v>
      </c>
      <c r="L11035">
        <v>98028.837478123169</v>
      </c>
      <c r="M11035" s="10" t="str">
        <f>Data[[#This Row],[schedule]]&amp;" | "&amp;Data[[#This Row],[section]]</f>
        <v>SCHEDULE 18: REPORT ON THE FORECAST TOTAL REVENUE REQUIREMENTS | 18a: Revenue Requirement</v>
      </c>
      <c r="N11035" s="10" t="str">
        <f t="shared" si="175"/>
        <v>SCHEDULE 18: REPORT ON THE FORECAST TOTAL REVENUE REQUIREMENTS | 18a: Revenue Requirement | Forecast return on assets employed</v>
      </c>
    </row>
    <row r="11036" spans="1:14" hidden="1">
      <c r="A11036" t="s">
        <v>3</v>
      </c>
      <c r="B11036">
        <v>2012</v>
      </c>
      <c r="C11036" t="s">
        <v>7</v>
      </c>
      <c r="D11036" t="s">
        <v>11</v>
      </c>
      <c r="E11036" t="s">
        <v>81</v>
      </c>
      <c r="F11036" t="s">
        <v>81</v>
      </c>
      <c r="G11036">
        <v>20</v>
      </c>
      <c r="H11036" t="s">
        <v>49</v>
      </c>
      <c r="I11036">
        <v>2014</v>
      </c>
      <c r="J11036" t="s">
        <v>92</v>
      </c>
      <c r="K11036" t="s">
        <v>4486</v>
      </c>
      <c r="L11036">
        <v>99337.876342884701</v>
      </c>
      <c r="M11036" s="10" t="str">
        <f>Data[[#This Row],[schedule]]&amp;" | "&amp;Data[[#This Row],[section]]</f>
        <v>SCHEDULE 18: REPORT ON THE FORECAST TOTAL REVENUE REQUIREMENTS | 18a: Revenue Requirement</v>
      </c>
      <c r="N11036" s="10" t="str">
        <f t="shared" si="175"/>
        <v>SCHEDULE 18: REPORT ON THE FORECAST TOTAL REVENUE REQUIREMENTS | 18a: Revenue Requirement | Forecast return on assets employed</v>
      </c>
    </row>
    <row r="11037" spans="1:14" hidden="1">
      <c r="A11037" t="s">
        <v>3</v>
      </c>
      <c r="B11037">
        <v>2012</v>
      </c>
      <c r="C11037" t="s">
        <v>7</v>
      </c>
      <c r="D11037" t="s">
        <v>11</v>
      </c>
      <c r="E11037" t="s">
        <v>81</v>
      </c>
      <c r="F11037" t="s">
        <v>81</v>
      </c>
      <c r="G11037">
        <v>20</v>
      </c>
      <c r="H11037" t="s">
        <v>49</v>
      </c>
      <c r="I11037">
        <v>2015</v>
      </c>
      <c r="J11037" t="s">
        <v>92</v>
      </c>
      <c r="K11037" t="s">
        <v>4487</v>
      </c>
      <c r="L11037">
        <v>103976.15324488749</v>
      </c>
      <c r="M11037" s="10" t="str">
        <f>Data[[#This Row],[schedule]]&amp;" | "&amp;Data[[#This Row],[section]]</f>
        <v>SCHEDULE 18: REPORT ON THE FORECAST TOTAL REVENUE REQUIREMENTS | 18a: Revenue Requirement</v>
      </c>
      <c r="N11037" s="10" t="str">
        <f t="shared" si="175"/>
        <v>SCHEDULE 18: REPORT ON THE FORECAST TOTAL REVENUE REQUIREMENTS | 18a: Revenue Requirement | Forecast return on assets employed</v>
      </c>
    </row>
    <row r="11038" spans="1:14" hidden="1">
      <c r="A11038" t="s">
        <v>3</v>
      </c>
      <c r="B11038">
        <v>2012</v>
      </c>
      <c r="C11038" t="s">
        <v>7</v>
      </c>
      <c r="D11038" t="s">
        <v>11</v>
      </c>
      <c r="E11038" t="s">
        <v>81</v>
      </c>
      <c r="F11038" t="s">
        <v>81</v>
      </c>
      <c r="G11038">
        <v>20</v>
      </c>
      <c r="H11038" t="s">
        <v>49</v>
      </c>
      <c r="I11038">
        <v>2016</v>
      </c>
      <c r="J11038" t="s">
        <v>92</v>
      </c>
      <c r="K11038" t="s">
        <v>4488</v>
      </c>
      <c r="L11038">
        <v>103906.2044053204</v>
      </c>
      <c r="M11038" s="10" t="str">
        <f>Data[[#This Row],[schedule]]&amp;" | "&amp;Data[[#This Row],[section]]</f>
        <v>SCHEDULE 18: REPORT ON THE FORECAST TOTAL REVENUE REQUIREMENTS | 18a: Revenue Requirement</v>
      </c>
      <c r="N11038" s="10" t="str">
        <f t="shared" si="175"/>
        <v>SCHEDULE 18: REPORT ON THE FORECAST TOTAL REVENUE REQUIREMENTS | 18a: Revenue Requirement | Forecast return on assets employed</v>
      </c>
    </row>
    <row r="11039" spans="1:14" hidden="1">
      <c r="A11039" t="s">
        <v>3</v>
      </c>
      <c r="B11039">
        <v>2012</v>
      </c>
      <c r="C11039" t="s">
        <v>7</v>
      </c>
      <c r="D11039" t="s">
        <v>11</v>
      </c>
      <c r="E11039" t="s">
        <v>81</v>
      </c>
      <c r="F11039" t="s">
        <v>81</v>
      </c>
      <c r="G11039">
        <v>20</v>
      </c>
      <c r="H11039" t="s">
        <v>49</v>
      </c>
      <c r="I11039">
        <v>2017</v>
      </c>
      <c r="J11039" t="s">
        <v>92</v>
      </c>
      <c r="K11039" t="s">
        <v>4489</v>
      </c>
      <c r="L11039">
        <v>103313.20043215821</v>
      </c>
      <c r="M11039" s="10" t="str">
        <f>Data[[#This Row],[schedule]]&amp;" | "&amp;Data[[#This Row],[section]]</f>
        <v>SCHEDULE 18: REPORT ON THE FORECAST TOTAL REVENUE REQUIREMENTS | 18a: Revenue Requirement</v>
      </c>
      <c r="N11039" s="10" t="str">
        <f t="shared" si="175"/>
        <v>SCHEDULE 18: REPORT ON THE FORECAST TOTAL REVENUE REQUIREMENTS | 18a: Revenue Requirement | Forecast return on assets employed</v>
      </c>
    </row>
    <row r="11040" spans="1:14" hidden="1">
      <c r="A11040" t="s">
        <v>3</v>
      </c>
      <c r="B11040">
        <v>2012</v>
      </c>
      <c r="C11040" t="s">
        <v>7</v>
      </c>
      <c r="D11040" t="s">
        <v>11</v>
      </c>
      <c r="E11040" t="s">
        <v>81</v>
      </c>
      <c r="F11040" t="s">
        <v>81</v>
      </c>
      <c r="G11040">
        <v>21</v>
      </c>
      <c r="H11040" t="s">
        <v>50</v>
      </c>
      <c r="I11040">
        <v>2013</v>
      </c>
      <c r="J11040" t="s">
        <v>92</v>
      </c>
      <c r="K11040" t="s">
        <v>4490</v>
      </c>
      <c r="L11040">
        <v>77368.607409508506</v>
      </c>
      <c r="M11040" s="10" t="str">
        <f>Data[[#This Row],[schedule]]&amp;" | "&amp;Data[[#This Row],[section]]</f>
        <v>SCHEDULE 18: REPORT ON THE FORECAST TOTAL REVENUE REQUIREMENTS | 18a: Revenue Requirement</v>
      </c>
      <c r="N11040" s="10" t="str">
        <f t="shared" si="175"/>
        <v xml:space="preserve">SCHEDULE 18: REPORT ON THE FORECAST TOTAL REVENUE REQUIREMENTS | 18a: Revenue Requirement | Forecast operational expenditure </v>
      </c>
    </row>
    <row r="11041" spans="1:14" hidden="1">
      <c r="A11041" t="s">
        <v>3</v>
      </c>
      <c r="B11041">
        <v>2012</v>
      </c>
      <c r="C11041" t="s">
        <v>7</v>
      </c>
      <c r="D11041" t="s">
        <v>11</v>
      </c>
      <c r="E11041" t="s">
        <v>81</v>
      </c>
      <c r="F11041" t="s">
        <v>81</v>
      </c>
      <c r="G11041">
        <v>21</v>
      </c>
      <c r="H11041" t="s">
        <v>50</v>
      </c>
      <c r="I11041">
        <v>2014</v>
      </c>
      <c r="J11041" t="s">
        <v>92</v>
      </c>
      <c r="K11041" t="s">
        <v>4491</v>
      </c>
      <c r="L11041">
        <v>79175.887298034853</v>
      </c>
      <c r="M11041" s="10" t="str">
        <f>Data[[#This Row],[schedule]]&amp;" | "&amp;Data[[#This Row],[section]]</f>
        <v>SCHEDULE 18: REPORT ON THE FORECAST TOTAL REVENUE REQUIREMENTS | 18a: Revenue Requirement</v>
      </c>
      <c r="N11041" s="10" t="str">
        <f t="shared" si="175"/>
        <v xml:space="preserve">SCHEDULE 18: REPORT ON THE FORECAST TOTAL REVENUE REQUIREMENTS | 18a: Revenue Requirement | Forecast operational expenditure </v>
      </c>
    </row>
    <row r="11042" spans="1:14" hidden="1">
      <c r="A11042" t="s">
        <v>3</v>
      </c>
      <c r="B11042">
        <v>2012</v>
      </c>
      <c r="C11042" t="s">
        <v>7</v>
      </c>
      <c r="D11042" t="s">
        <v>11</v>
      </c>
      <c r="E11042" t="s">
        <v>81</v>
      </c>
      <c r="F11042" t="s">
        <v>81</v>
      </c>
      <c r="G11042">
        <v>21</v>
      </c>
      <c r="H11042" t="s">
        <v>50</v>
      </c>
      <c r="I11042">
        <v>2015</v>
      </c>
      <c r="J11042" t="s">
        <v>92</v>
      </c>
      <c r="K11042" t="s">
        <v>4492</v>
      </c>
      <c r="L11042">
        <v>79554.400766880834</v>
      </c>
      <c r="M11042" s="10" t="str">
        <f>Data[[#This Row],[schedule]]&amp;" | "&amp;Data[[#This Row],[section]]</f>
        <v>SCHEDULE 18: REPORT ON THE FORECAST TOTAL REVENUE REQUIREMENTS | 18a: Revenue Requirement</v>
      </c>
      <c r="N11042" s="10" t="str">
        <f t="shared" si="175"/>
        <v xml:space="preserve">SCHEDULE 18: REPORT ON THE FORECAST TOTAL REVENUE REQUIREMENTS | 18a: Revenue Requirement | Forecast operational expenditure </v>
      </c>
    </row>
    <row r="11043" spans="1:14" hidden="1">
      <c r="A11043" t="s">
        <v>3</v>
      </c>
      <c r="B11043">
        <v>2012</v>
      </c>
      <c r="C11043" t="s">
        <v>7</v>
      </c>
      <c r="D11043" t="s">
        <v>11</v>
      </c>
      <c r="E11043" t="s">
        <v>81</v>
      </c>
      <c r="F11043" t="s">
        <v>81</v>
      </c>
      <c r="G11043">
        <v>21</v>
      </c>
      <c r="H11043" t="s">
        <v>50</v>
      </c>
      <c r="I11043">
        <v>2016</v>
      </c>
      <c r="J11043" t="s">
        <v>92</v>
      </c>
      <c r="K11043" t="s">
        <v>4493</v>
      </c>
      <c r="L11043">
        <v>82910.988229788214</v>
      </c>
      <c r="M11043" s="10" t="str">
        <f>Data[[#This Row],[schedule]]&amp;" | "&amp;Data[[#This Row],[section]]</f>
        <v>SCHEDULE 18: REPORT ON THE FORECAST TOTAL REVENUE REQUIREMENTS | 18a: Revenue Requirement</v>
      </c>
      <c r="N11043" s="10" t="str">
        <f t="shared" si="175"/>
        <v xml:space="preserve">SCHEDULE 18: REPORT ON THE FORECAST TOTAL REVENUE REQUIREMENTS | 18a: Revenue Requirement | Forecast operational expenditure </v>
      </c>
    </row>
    <row r="11044" spans="1:14" hidden="1">
      <c r="A11044" t="s">
        <v>3</v>
      </c>
      <c r="B11044">
        <v>2012</v>
      </c>
      <c r="C11044" t="s">
        <v>7</v>
      </c>
      <c r="D11044" t="s">
        <v>11</v>
      </c>
      <c r="E11044" t="s">
        <v>81</v>
      </c>
      <c r="F11044" t="s">
        <v>81</v>
      </c>
      <c r="G11044">
        <v>21</v>
      </c>
      <c r="H11044" t="s">
        <v>50</v>
      </c>
      <c r="I11044">
        <v>2017</v>
      </c>
      <c r="J11044" t="s">
        <v>92</v>
      </c>
      <c r="K11044" t="s">
        <v>4494</v>
      </c>
      <c r="L11044">
        <v>86741.231984491751</v>
      </c>
      <c r="M11044" s="10" t="str">
        <f>Data[[#This Row],[schedule]]&amp;" | "&amp;Data[[#This Row],[section]]</f>
        <v>SCHEDULE 18: REPORT ON THE FORECAST TOTAL REVENUE REQUIREMENTS | 18a: Revenue Requirement</v>
      </c>
      <c r="N11044" s="10" t="str">
        <f t="shared" si="175"/>
        <v xml:space="preserve">SCHEDULE 18: REPORT ON THE FORECAST TOTAL REVENUE REQUIREMENTS | 18a: Revenue Requirement | Forecast operational expenditure </v>
      </c>
    </row>
    <row r="11045" spans="1:14" hidden="1">
      <c r="A11045" t="s">
        <v>3</v>
      </c>
      <c r="B11045">
        <v>2012</v>
      </c>
      <c r="C11045" t="s">
        <v>7</v>
      </c>
      <c r="D11045" t="s">
        <v>11</v>
      </c>
      <c r="E11045" t="s">
        <v>81</v>
      </c>
      <c r="F11045" t="s">
        <v>81</v>
      </c>
      <c r="G11045">
        <v>22</v>
      </c>
      <c r="H11045" t="s">
        <v>51</v>
      </c>
      <c r="I11045">
        <v>2013</v>
      </c>
      <c r="J11045" t="s">
        <v>92</v>
      </c>
      <c r="K11045" t="s">
        <v>4495</v>
      </c>
      <c r="L11045">
        <v>42898.574167578379</v>
      </c>
      <c r="M11045" s="10" t="str">
        <f>Data[[#This Row],[schedule]]&amp;" | "&amp;Data[[#This Row],[section]]</f>
        <v>SCHEDULE 18: REPORT ON THE FORECAST TOTAL REVENUE REQUIREMENTS | 18a: Revenue Requirement</v>
      </c>
      <c r="N11045" s="10" t="str">
        <f t="shared" si="175"/>
        <v>SCHEDULE 18: REPORT ON THE FORECAST TOTAL REVENUE REQUIREMENTS | 18a: Revenue Requirement | Forecast depreciation</v>
      </c>
    </row>
    <row r="11046" spans="1:14" hidden="1">
      <c r="A11046" t="s">
        <v>3</v>
      </c>
      <c r="B11046">
        <v>2012</v>
      </c>
      <c r="C11046" t="s">
        <v>7</v>
      </c>
      <c r="D11046" t="s">
        <v>11</v>
      </c>
      <c r="E11046" t="s">
        <v>81</v>
      </c>
      <c r="F11046" t="s">
        <v>81</v>
      </c>
      <c r="G11046">
        <v>22</v>
      </c>
      <c r="H11046" t="s">
        <v>51</v>
      </c>
      <c r="I11046">
        <v>2014</v>
      </c>
      <c r="J11046" t="s">
        <v>92</v>
      </c>
      <c r="K11046" t="s">
        <v>4496</v>
      </c>
      <c r="L11046">
        <v>41775.431674080093</v>
      </c>
      <c r="M11046" s="10" t="str">
        <f>Data[[#This Row],[schedule]]&amp;" | "&amp;Data[[#This Row],[section]]</f>
        <v>SCHEDULE 18: REPORT ON THE FORECAST TOTAL REVENUE REQUIREMENTS | 18a: Revenue Requirement</v>
      </c>
      <c r="N11046" s="10" t="str">
        <f t="shared" si="175"/>
        <v>SCHEDULE 18: REPORT ON THE FORECAST TOTAL REVENUE REQUIREMENTS | 18a: Revenue Requirement | Forecast depreciation</v>
      </c>
    </row>
    <row r="11047" spans="1:14" hidden="1">
      <c r="A11047" t="s">
        <v>3</v>
      </c>
      <c r="B11047">
        <v>2012</v>
      </c>
      <c r="C11047" t="s">
        <v>7</v>
      </c>
      <c r="D11047" t="s">
        <v>11</v>
      </c>
      <c r="E11047" t="s">
        <v>81</v>
      </c>
      <c r="F11047" t="s">
        <v>81</v>
      </c>
      <c r="G11047">
        <v>22</v>
      </c>
      <c r="H11047" t="s">
        <v>51</v>
      </c>
      <c r="I11047">
        <v>2015</v>
      </c>
      <c r="J11047" t="s">
        <v>92</v>
      </c>
      <c r="K11047" t="s">
        <v>4497</v>
      </c>
      <c r="L11047">
        <v>47215.265275972117</v>
      </c>
      <c r="M11047" s="10" t="str">
        <f>Data[[#This Row],[schedule]]&amp;" | "&amp;Data[[#This Row],[section]]</f>
        <v>SCHEDULE 18: REPORT ON THE FORECAST TOTAL REVENUE REQUIREMENTS | 18a: Revenue Requirement</v>
      </c>
      <c r="N11047" s="10" t="str">
        <f t="shared" si="175"/>
        <v>SCHEDULE 18: REPORT ON THE FORECAST TOTAL REVENUE REQUIREMENTS | 18a: Revenue Requirement | Forecast depreciation</v>
      </c>
    </row>
    <row r="11048" spans="1:14" hidden="1">
      <c r="A11048" t="s">
        <v>3</v>
      </c>
      <c r="B11048">
        <v>2012</v>
      </c>
      <c r="C11048" t="s">
        <v>7</v>
      </c>
      <c r="D11048" t="s">
        <v>11</v>
      </c>
      <c r="E11048" t="s">
        <v>81</v>
      </c>
      <c r="F11048" t="s">
        <v>81</v>
      </c>
      <c r="G11048">
        <v>22</v>
      </c>
      <c r="H11048" t="s">
        <v>51</v>
      </c>
      <c r="I11048">
        <v>2016</v>
      </c>
      <c r="J11048" t="s">
        <v>92</v>
      </c>
      <c r="K11048" t="s">
        <v>4498</v>
      </c>
      <c r="L11048">
        <v>47157.457559744362</v>
      </c>
      <c r="M11048" s="10" t="str">
        <f>Data[[#This Row],[schedule]]&amp;" | "&amp;Data[[#This Row],[section]]</f>
        <v>SCHEDULE 18: REPORT ON THE FORECAST TOTAL REVENUE REQUIREMENTS | 18a: Revenue Requirement</v>
      </c>
      <c r="N11048" s="10" t="str">
        <f t="shared" si="175"/>
        <v>SCHEDULE 18: REPORT ON THE FORECAST TOTAL REVENUE REQUIREMENTS | 18a: Revenue Requirement | Forecast depreciation</v>
      </c>
    </row>
    <row r="11049" spans="1:14" hidden="1">
      <c r="A11049" t="s">
        <v>3</v>
      </c>
      <c r="B11049">
        <v>2012</v>
      </c>
      <c r="C11049" t="s">
        <v>7</v>
      </c>
      <c r="D11049" t="s">
        <v>11</v>
      </c>
      <c r="E11049" t="s">
        <v>81</v>
      </c>
      <c r="F11049" t="s">
        <v>81</v>
      </c>
      <c r="G11049">
        <v>22</v>
      </c>
      <c r="H11049" t="s">
        <v>51</v>
      </c>
      <c r="I11049">
        <v>2017</v>
      </c>
      <c r="J11049" t="s">
        <v>92</v>
      </c>
      <c r="K11049" t="s">
        <v>4499</v>
      </c>
      <c r="L11049">
        <v>43956.597621921217</v>
      </c>
      <c r="M11049" s="10" t="str">
        <f>Data[[#This Row],[schedule]]&amp;" | "&amp;Data[[#This Row],[section]]</f>
        <v>SCHEDULE 18: REPORT ON THE FORECAST TOTAL REVENUE REQUIREMENTS | 18a: Revenue Requirement</v>
      </c>
      <c r="N11049" s="10" t="str">
        <f t="shared" si="175"/>
        <v>SCHEDULE 18: REPORT ON THE FORECAST TOTAL REVENUE REQUIREMENTS | 18a: Revenue Requirement | Forecast depreciation</v>
      </c>
    </row>
    <row r="11050" spans="1:14" hidden="1">
      <c r="A11050" t="s">
        <v>3</v>
      </c>
      <c r="B11050">
        <v>2012</v>
      </c>
      <c r="C11050" t="s">
        <v>7</v>
      </c>
      <c r="D11050" t="s">
        <v>11</v>
      </c>
      <c r="E11050" t="s">
        <v>81</v>
      </c>
      <c r="F11050" t="s">
        <v>81</v>
      </c>
      <c r="G11050">
        <v>23</v>
      </c>
      <c r="H11050" t="s">
        <v>52</v>
      </c>
      <c r="I11050">
        <v>2013</v>
      </c>
      <c r="J11050" t="s">
        <v>92</v>
      </c>
      <c r="K11050" t="s">
        <v>4500</v>
      </c>
      <c r="L11050">
        <v>33087.631276722117</v>
      </c>
      <c r="M11050" s="10" t="str">
        <f>Data[[#This Row],[schedule]]&amp;" | "&amp;Data[[#This Row],[section]]</f>
        <v>SCHEDULE 18: REPORT ON THE FORECAST TOTAL REVENUE REQUIREMENTS | 18a: Revenue Requirement</v>
      </c>
      <c r="N11050" s="10" t="str">
        <f t="shared" si="175"/>
        <v>SCHEDULE 18: REPORT ON THE FORECAST TOTAL REVENUE REQUIREMENTS | 18a: Revenue Requirement | Forecast tax</v>
      </c>
    </row>
    <row r="11051" spans="1:14" hidden="1">
      <c r="A11051" t="s">
        <v>3</v>
      </c>
      <c r="B11051">
        <v>2012</v>
      </c>
      <c r="C11051" t="s">
        <v>7</v>
      </c>
      <c r="D11051" t="s">
        <v>11</v>
      </c>
      <c r="E11051" t="s">
        <v>81</v>
      </c>
      <c r="F11051" t="s">
        <v>81</v>
      </c>
      <c r="G11051">
        <v>23</v>
      </c>
      <c r="H11051" t="s">
        <v>52</v>
      </c>
      <c r="I11051">
        <v>2014</v>
      </c>
      <c r="J11051" t="s">
        <v>92</v>
      </c>
      <c r="K11051" t="s">
        <v>4501</v>
      </c>
      <c r="L11051">
        <v>36911.976370225973</v>
      </c>
      <c r="M11051" s="10" t="str">
        <f>Data[[#This Row],[schedule]]&amp;" | "&amp;Data[[#This Row],[section]]</f>
        <v>SCHEDULE 18: REPORT ON THE FORECAST TOTAL REVENUE REQUIREMENTS | 18a: Revenue Requirement</v>
      </c>
      <c r="N11051" s="10" t="str">
        <f t="shared" si="175"/>
        <v>SCHEDULE 18: REPORT ON THE FORECAST TOTAL REVENUE REQUIREMENTS | 18a: Revenue Requirement | Forecast tax</v>
      </c>
    </row>
    <row r="11052" spans="1:14" hidden="1">
      <c r="A11052" t="s">
        <v>3</v>
      </c>
      <c r="B11052">
        <v>2012</v>
      </c>
      <c r="C11052" t="s">
        <v>7</v>
      </c>
      <c r="D11052" t="s">
        <v>11</v>
      </c>
      <c r="E11052" t="s">
        <v>81</v>
      </c>
      <c r="F11052" t="s">
        <v>81</v>
      </c>
      <c r="G11052">
        <v>23</v>
      </c>
      <c r="H11052" t="s">
        <v>52</v>
      </c>
      <c r="I11052">
        <v>2015</v>
      </c>
      <c r="J11052" t="s">
        <v>92</v>
      </c>
      <c r="K11052" t="s">
        <v>4502</v>
      </c>
      <c r="L11052">
        <v>38829.98704358736</v>
      </c>
      <c r="M11052" s="10" t="str">
        <f>Data[[#This Row],[schedule]]&amp;" | "&amp;Data[[#This Row],[section]]</f>
        <v>SCHEDULE 18: REPORT ON THE FORECAST TOTAL REVENUE REQUIREMENTS | 18a: Revenue Requirement</v>
      </c>
      <c r="N11052" s="10" t="str">
        <f t="shared" si="175"/>
        <v>SCHEDULE 18: REPORT ON THE FORECAST TOTAL REVENUE REQUIREMENTS | 18a: Revenue Requirement | Forecast tax</v>
      </c>
    </row>
    <row r="11053" spans="1:14" hidden="1">
      <c r="A11053" t="s">
        <v>3</v>
      </c>
      <c r="B11053">
        <v>2012</v>
      </c>
      <c r="C11053" t="s">
        <v>7</v>
      </c>
      <c r="D11053" t="s">
        <v>11</v>
      </c>
      <c r="E11053" t="s">
        <v>81</v>
      </c>
      <c r="F11053" t="s">
        <v>81</v>
      </c>
      <c r="G11053">
        <v>23</v>
      </c>
      <c r="H11053" t="s">
        <v>52</v>
      </c>
      <c r="I11053">
        <v>2016</v>
      </c>
      <c r="J11053" t="s">
        <v>92</v>
      </c>
      <c r="K11053" t="s">
        <v>4503</v>
      </c>
      <c r="L11053">
        <v>41439.152866965167</v>
      </c>
      <c r="M11053" s="10" t="str">
        <f>Data[[#This Row],[schedule]]&amp;" | "&amp;Data[[#This Row],[section]]</f>
        <v>SCHEDULE 18: REPORT ON THE FORECAST TOTAL REVENUE REQUIREMENTS | 18a: Revenue Requirement</v>
      </c>
      <c r="N11053" s="10" t="str">
        <f t="shared" si="175"/>
        <v>SCHEDULE 18: REPORT ON THE FORECAST TOTAL REVENUE REQUIREMENTS | 18a: Revenue Requirement | Forecast tax</v>
      </c>
    </row>
    <row r="11054" spans="1:14" hidden="1">
      <c r="A11054" t="s">
        <v>3</v>
      </c>
      <c r="B11054">
        <v>2012</v>
      </c>
      <c r="C11054" t="s">
        <v>7</v>
      </c>
      <c r="D11054" t="s">
        <v>11</v>
      </c>
      <c r="E11054" t="s">
        <v>81</v>
      </c>
      <c r="F11054" t="s">
        <v>81</v>
      </c>
      <c r="G11054">
        <v>23</v>
      </c>
      <c r="H11054" t="s">
        <v>52</v>
      </c>
      <c r="I11054">
        <v>2017</v>
      </c>
      <c r="J11054" t="s">
        <v>92</v>
      </c>
      <c r="K11054" t="s">
        <v>4504</v>
      </c>
      <c r="L11054">
        <v>43929.803703190519</v>
      </c>
      <c r="M11054" s="10" t="str">
        <f>Data[[#This Row],[schedule]]&amp;" | "&amp;Data[[#This Row],[section]]</f>
        <v>SCHEDULE 18: REPORT ON THE FORECAST TOTAL REVENUE REQUIREMENTS | 18a: Revenue Requirement</v>
      </c>
      <c r="N11054" s="10" t="str">
        <f t="shared" si="175"/>
        <v>SCHEDULE 18: REPORT ON THE FORECAST TOTAL REVENUE REQUIREMENTS | 18a: Revenue Requirement | Forecast tax</v>
      </c>
    </row>
    <row r="11055" spans="1:14" hidden="1">
      <c r="A11055" t="s">
        <v>3</v>
      </c>
      <c r="B11055">
        <v>2012</v>
      </c>
      <c r="C11055" t="s">
        <v>7</v>
      </c>
      <c r="D11055" t="s">
        <v>11</v>
      </c>
      <c r="E11055" t="s">
        <v>81</v>
      </c>
      <c r="F11055" t="s">
        <v>81</v>
      </c>
      <c r="G11055">
        <v>24</v>
      </c>
      <c r="H11055" t="s">
        <v>53</v>
      </c>
      <c r="I11055">
        <v>2013</v>
      </c>
      <c r="J11055" t="s">
        <v>92</v>
      </c>
      <c r="K11055" t="s">
        <v>4505</v>
      </c>
      <c r="L11055">
        <v>-2942.1755442039298</v>
      </c>
      <c r="M11055" s="10" t="str">
        <f>Data[[#This Row],[schedule]]&amp;" | "&amp;Data[[#This Row],[section]]</f>
        <v>SCHEDULE 18: REPORT ON THE FORECAST TOTAL REVENUE REQUIREMENTS | 18a: Revenue Requirement</v>
      </c>
      <c r="N11055" s="10" t="str">
        <f t="shared" si="175"/>
        <v>SCHEDULE 18: REPORT ON THE FORECAST TOTAL REVENUE REQUIREMENTS | 18a: Revenue Requirement | Forecast revaluations</v>
      </c>
    </row>
    <row r="11056" spans="1:14" hidden="1">
      <c r="A11056" t="s">
        <v>3</v>
      </c>
      <c r="B11056">
        <v>2012</v>
      </c>
      <c r="C11056" t="s">
        <v>7</v>
      </c>
      <c r="D11056" t="s">
        <v>11</v>
      </c>
      <c r="E11056" t="s">
        <v>81</v>
      </c>
      <c r="F11056" t="s">
        <v>81</v>
      </c>
      <c r="G11056">
        <v>24</v>
      </c>
      <c r="H11056" t="s">
        <v>53</v>
      </c>
      <c r="I11056">
        <v>2014</v>
      </c>
      <c r="J11056" t="s">
        <v>92</v>
      </c>
      <c r="K11056" t="s">
        <v>4506</v>
      </c>
      <c r="L11056">
        <v>-2974.6895520773469</v>
      </c>
      <c r="M11056" s="10" t="str">
        <f>Data[[#This Row],[schedule]]&amp;" | "&amp;Data[[#This Row],[section]]</f>
        <v>SCHEDULE 18: REPORT ON THE FORECAST TOTAL REVENUE REQUIREMENTS | 18a: Revenue Requirement</v>
      </c>
      <c r="N11056" s="10" t="str">
        <f t="shared" si="175"/>
        <v>SCHEDULE 18: REPORT ON THE FORECAST TOTAL REVENUE REQUIREMENTS | 18a: Revenue Requirement | Forecast revaluations</v>
      </c>
    </row>
    <row r="11057" spans="1:14" hidden="1">
      <c r="A11057" t="s">
        <v>3</v>
      </c>
      <c r="B11057">
        <v>2012</v>
      </c>
      <c r="C11057" t="s">
        <v>7</v>
      </c>
      <c r="D11057" t="s">
        <v>11</v>
      </c>
      <c r="E11057" t="s">
        <v>81</v>
      </c>
      <c r="F11057" t="s">
        <v>81</v>
      </c>
      <c r="G11057">
        <v>24</v>
      </c>
      <c r="H11057" t="s">
        <v>53</v>
      </c>
      <c r="I11057">
        <v>2015</v>
      </c>
      <c r="J11057" t="s">
        <v>92</v>
      </c>
      <c r="K11057" t="s">
        <v>4507</v>
      </c>
      <c r="L11057">
        <v>-3014.6109323737678</v>
      </c>
      <c r="M11057" s="10" t="str">
        <f>Data[[#This Row],[schedule]]&amp;" | "&amp;Data[[#This Row],[section]]</f>
        <v>SCHEDULE 18: REPORT ON THE FORECAST TOTAL REVENUE REQUIREMENTS | 18a: Revenue Requirement</v>
      </c>
      <c r="N11057" s="10" t="str">
        <f t="shared" si="175"/>
        <v>SCHEDULE 18: REPORT ON THE FORECAST TOTAL REVENUE REQUIREMENTS | 18a: Revenue Requirement | Forecast revaluations</v>
      </c>
    </row>
    <row r="11058" spans="1:14" hidden="1">
      <c r="A11058" t="s">
        <v>3</v>
      </c>
      <c r="B11058">
        <v>2012</v>
      </c>
      <c r="C11058" t="s">
        <v>7</v>
      </c>
      <c r="D11058" t="s">
        <v>11</v>
      </c>
      <c r="E11058" t="s">
        <v>81</v>
      </c>
      <c r="F11058" t="s">
        <v>81</v>
      </c>
      <c r="G11058">
        <v>24</v>
      </c>
      <c r="H11058" t="s">
        <v>53</v>
      </c>
      <c r="I11058">
        <v>2016</v>
      </c>
      <c r="J11058" t="s">
        <v>92</v>
      </c>
      <c r="K11058" t="s">
        <v>4508</v>
      </c>
      <c r="L11058">
        <v>-3052.392563092752</v>
      </c>
      <c r="M11058" s="10" t="str">
        <f>Data[[#This Row],[schedule]]&amp;" | "&amp;Data[[#This Row],[section]]</f>
        <v>SCHEDULE 18: REPORT ON THE FORECAST TOTAL REVENUE REQUIREMENTS | 18a: Revenue Requirement</v>
      </c>
      <c r="N11058" s="10" t="str">
        <f t="shared" si="175"/>
        <v>SCHEDULE 18: REPORT ON THE FORECAST TOTAL REVENUE REQUIREMENTS | 18a: Revenue Requirement | Forecast revaluations</v>
      </c>
    </row>
    <row r="11059" spans="1:14" hidden="1">
      <c r="A11059" t="s">
        <v>3</v>
      </c>
      <c r="B11059">
        <v>2012</v>
      </c>
      <c r="C11059" t="s">
        <v>7</v>
      </c>
      <c r="D11059" t="s">
        <v>11</v>
      </c>
      <c r="E11059" t="s">
        <v>81</v>
      </c>
      <c r="F11059" t="s">
        <v>81</v>
      </c>
      <c r="G11059">
        <v>24</v>
      </c>
      <c r="H11059" t="s">
        <v>53</v>
      </c>
      <c r="I11059">
        <v>2017</v>
      </c>
      <c r="J11059" t="s">
        <v>92</v>
      </c>
      <c r="K11059" t="s">
        <v>4509</v>
      </c>
      <c r="L11059">
        <v>-3085.6416878784971</v>
      </c>
      <c r="M11059" s="10" t="str">
        <f>Data[[#This Row],[schedule]]&amp;" | "&amp;Data[[#This Row],[section]]</f>
        <v>SCHEDULE 18: REPORT ON THE FORECAST TOTAL REVENUE REQUIREMENTS | 18a: Revenue Requirement</v>
      </c>
      <c r="N11059" s="10" t="str">
        <f t="shared" si="175"/>
        <v>SCHEDULE 18: REPORT ON THE FORECAST TOTAL REVENUE REQUIREMENTS | 18a: Revenue Requirement | Forecast revaluations</v>
      </c>
    </row>
    <row r="11060" spans="1:14" hidden="1">
      <c r="A11060" t="s">
        <v>3</v>
      </c>
      <c r="B11060">
        <v>2012</v>
      </c>
      <c r="C11060" t="s">
        <v>7</v>
      </c>
      <c r="D11060" t="s">
        <v>11</v>
      </c>
      <c r="E11060" t="s">
        <v>81</v>
      </c>
      <c r="F11060" t="s">
        <v>81</v>
      </c>
      <c r="G11060">
        <v>25</v>
      </c>
      <c r="H11060" t="s">
        <v>54</v>
      </c>
      <c r="I11060">
        <v>2013</v>
      </c>
      <c r="J11060" t="s">
        <v>92</v>
      </c>
      <c r="K11060" t="s">
        <v>4510</v>
      </c>
      <c r="L11060">
        <v>3673.9627208067509</v>
      </c>
      <c r="M11060" s="10" t="str">
        <f>Data[[#This Row],[schedule]]&amp;" | "&amp;Data[[#This Row],[section]]</f>
        <v>SCHEDULE 18: REPORT ON THE FORECAST TOTAL REVENUE REQUIREMENTS | 18a: Revenue Requirement</v>
      </c>
      <c r="N11060" s="10" t="str">
        <f t="shared" si="175"/>
        <v>SCHEDULE 18: REPORT ON THE FORECAST TOTAL REVENUE REQUIREMENTS | 18a: Revenue Requirement | Forecast other income</v>
      </c>
    </row>
    <row r="11061" spans="1:14" hidden="1">
      <c r="A11061" t="s">
        <v>3</v>
      </c>
      <c r="B11061">
        <v>2012</v>
      </c>
      <c r="C11061" t="s">
        <v>7</v>
      </c>
      <c r="D11061" t="s">
        <v>11</v>
      </c>
      <c r="E11061" t="s">
        <v>81</v>
      </c>
      <c r="F11061" t="s">
        <v>81</v>
      </c>
      <c r="G11061">
        <v>25</v>
      </c>
      <c r="H11061" t="s">
        <v>54</v>
      </c>
      <c r="I11061">
        <v>2014</v>
      </c>
      <c r="J11061" t="s">
        <v>92</v>
      </c>
      <c r="K11061" t="s">
        <v>4511</v>
      </c>
      <c r="L11061">
        <v>3769.6471984062109</v>
      </c>
      <c r="M11061" s="10" t="str">
        <f>Data[[#This Row],[schedule]]&amp;" | "&amp;Data[[#This Row],[section]]</f>
        <v>SCHEDULE 18: REPORT ON THE FORECAST TOTAL REVENUE REQUIREMENTS | 18a: Revenue Requirement</v>
      </c>
      <c r="N11061" s="10" t="str">
        <f t="shared" si="175"/>
        <v>SCHEDULE 18: REPORT ON THE FORECAST TOTAL REVENUE REQUIREMENTS | 18a: Revenue Requirement | Forecast other income</v>
      </c>
    </row>
    <row r="11062" spans="1:14" hidden="1">
      <c r="A11062" t="s">
        <v>3</v>
      </c>
      <c r="B11062">
        <v>2012</v>
      </c>
      <c r="C11062" t="s">
        <v>7</v>
      </c>
      <c r="D11062" t="s">
        <v>11</v>
      </c>
      <c r="E11062" t="s">
        <v>81</v>
      </c>
      <c r="F11062" t="s">
        <v>81</v>
      </c>
      <c r="G11062">
        <v>25</v>
      </c>
      <c r="H11062" t="s">
        <v>54</v>
      </c>
      <c r="I11062">
        <v>2015</v>
      </c>
      <c r="J11062" t="s">
        <v>92</v>
      </c>
      <c r="K11062" t="s">
        <v>4512</v>
      </c>
      <c r="L11062">
        <v>3868.5776789486599</v>
      </c>
      <c r="M11062" s="10" t="str">
        <f>Data[[#This Row],[schedule]]&amp;" | "&amp;Data[[#This Row],[section]]</f>
        <v>SCHEDULE 18: REPORT ON THE FORECAST TOTAL REVENUE REQUIREMENTS | 18a: Revenue Requirement</v>
      </c>
      <c r="N11062" s="10" t="str">
        <f t="shared" si="175"/>
        <v>SCHEDULE 18: REPORT ON THE FORECAST TOTAL REVENUE REQUIREMENTS | 18a: Revenue Requirement | Forecast other income</v>
      </c>
    </row>
    <row r="11063" spans="1:14" hidden="1">
      <c r="A11063" t="s">
        <v>3</v>
      </c>
      <c r="B11063">
        <v>2012</v>
      </c>
      <c r="C11063" t="s">
        <v>7</v>
      </c>
      <c r="D11063" t="s">
        <v>11</v>
      </c>
      <c r="E11063" t="s">
        <v>81</v>
      </c>
      <c r="F11063" t="s">
        <v>81</v>
      </c>
      <c r="G11063">
        <v>25</v>
      </c>
      <c r="H11063" t="s">
        <v>54</v>
      </c>
      <c r="I11063">
        <v>2016</v>
      </c>
      <c r="J11063" t="s">
        <v>92</v>
      </c>
      <c r="K11063" t="s">
        <v>4513</v>
      </c>
      <c r="L11063">
        <v>3970.8990212964159</v>
      </c>
      <c r="M11063" s="10" t="str">
        <f>Data[[#This Row],[schedule]]&amp;" | "&amp;Data[[#This Row],[section]]</f>
        <v>SCHEDULE 18: REPORT ON THE FORECAST TOTAL REVENUE REQUIREMENTS | 18a: Revenue Requirement</v>
      </c>
      <c r="N11063" s="10" t="str">
        <f t="shared" si="175"/>
        <v>SCHEDULE 18: REPORT ON THE FORECAST TOTAL REVENUE REQUIREMENTS | 18a: Revenue Requirement | Forecast other income</v>
      </c>
    </row>
    <row r="11064" spans="1:14" hidden="1">
      <c r="A11064" t="s">
        <v>3</v>
      </c>
      <c r="B11064">
        <v>2012</v>
      </c>
      <c r="C11064" t="s">
        <v>7</v>
      </c>
      <c r="D11064" t="s">
        <v>11</v>
      </c>
      <c r="E11064" t="s">
        <v>81</v>
      </c>
      <c r="F11064" t="s">
        <v>81</v>
      </c>
      <c r="G11064">
        <v>25</v>
      </c>
      <c r="H11064" t="s">
        <v>54</v>
      </c>
      <c r="I11064">
        <v>2017</v>
      </c>
      <c r="J11064" t="s">
        <v>92</v>
      </c>
      <c r="K11064" t="s">
        <v>4514</v>
      </c>
      <c r="L11064">
        <v>4076.7637778172561</v>
      </c>
      <c r="M11064" s="10" t="str">
        <f>Data[[#This Row],[schedule]]&amp;" | "&amp;Data[[#This Row],[section]]</f>
        <v>SCHEDULE 18: REPORT ON THE FORECAST TOTAL REVENUE REQUIREMENTS | 18a: Revenue Requirement</v>
      </c>
      <c r="N11064" s="10" t="str">
        <f t="shared" si="175"/>
        <v>SCHEDULE 18: REPORT ON THE FORECAST TOTAL REVENUE REQUIREMENTS | 18a: Revenue Requirement | Forecast other income</v>
      </c>
    </row>
    <row r="11065" spans="1:14" hidden="1">
      <c r="A11065" t="s">
        <v>3</v>
      </c>
      <c r="B11065">
        <v>2012</v>
      </c>
      <c r="C11065" t="s">
        <v>7</v>
      </c>
      <c r="D11065" t="s">
        <v>11</v>
      </c>
      <c r="E11065" t="s">
        <v>81</v>
      </c>
      <c r="F11065" t="s">
        <v>81</v>
      </c>
      <c r="G11065">
        <v>26</v>
      </c>
      <c r="H11065" t="s">
        <v>55</v>
      </c>
      <c r="I11065">
        <v>2013</v>
      </c>
      <c r="J11065" t="s">
        <v>92</v>
      </c>
      <c r="K11065" t="s">
        <v>4515</v>
      </c>
      <c r="L11065">
        <v>-13121.64312468352</v>
      </c>
      <c r="M11065" s="10" t="str">
        <f>Data[[#This Row],[schedule]]&amp;" | "&amp;Data[[#This Row],[section]]</f>
        <v>SCHEDULE 18: REPORT ON THE FORECAST TOTAL REVENUE REQUIREMENTS | 18a: Revenue Requirement</v>
      </c>
      <c r="N11065" s="10" t="str">
        <f t="shared" si="175"/>
        <v>SCHEDULE 18: REPORT ON THE FORECAST TOTAL REVENUE REQUIREMENTS | 18a: Revenue Requirement | Other factors</v>
      </c>
    </row>
    <row r="11066" spans="1:14" hidden="1">
      <c r="A11066" t="s">
        <v>3</v>
      </c>
      <c r="B11066">
        <v>2012</v>
      </c>
      <c r="C11066" t="s">
        <v>7</v>
      </c>
      <c r="D11066" t="s">
        <v>11</v>
      </c>
      <c r="E11066" t="s">
        <v>81</v>
      </c>
      <c r="F11066" t="s">
        <v>81</v>
      </c>
      <c r="G11066">
        <v>26</v>
      </c>
      <c r="H11066" t="s">
        <v>55</v>
      </c>
      <c r="I11066">
        <v>2014</v>
      </c>
      <c r="J11066" t="s">
        <v>92</v>
      </c>
      <c r="K11066" t="s">
        <v>4516</v>
      </c>
      <c r="L11066">
        <v>-12845.812361885921</v>
      </c>
      <c r="M11066" s="10" t="str">
        <f>Data[[#This Row],[schedule]]&amp;" | "&amp;Data[[#This Row],[section]]</f>
        <v>SCHEDULE 18: REPORT ON THE FORECAST TOTAL REVENUE REQUIREMENTS | 18a: Revenue Requirement</v>
      </c>
      <c r="N11066" s="10" t="str">
        <f t="shared" si="175"/>
        <v>SCHEDULE 18: REPORT ON THE FORECAST TOTAL REVENUE REQUIREMENTS | 18a: Revenue Requirement | Other factors</v>
      </c>
    </row>
    <row r="11067" spans="1:14" hidden="1">
      <c r="A11067" t="s">
        <v>3</v>
      </c>
      <c r="B11067">
        <v>2012</v>
      </c>
      <c r="C11067" t="s">
        <v>7</v>
      </c>
      <c r="D11067" t="s">
        <v>11</v>
      </c>
      <c r="E11067" t="s">
        <v>81</v>
      </c>
      <c r="F11067" t="s">
        <v>81</v>
      </c>
      <c r="G11067">
        <v>26</v>
      </c>
      <c r="H11067" t="s">
        <v>55</v>
      </c>
      <c r="I11067">
        <v>2015</v>
      </c>
      <c r="J11067" t="s">
        <v>92</v>
      </c>
      <c r="K11067" t="s">
        <v>4517</v>
      </c>
      <c r="L11067">
        <v>-12753.029894435251</v>
      </c>
      <c r="M11067" s="10" t="str">
        <f>Data[[#This Row],[schedule]]&amp;" | "&amp;Data[[#This Row],[section]]</f>
        <v>SCHEDULE 18: REPORT ON THE FORECAST TOTAL REVENUE REQUIREMENTS | 18a: Revenue Requirement</v>
      </c>
      <c r="N11067" s="10" t="str">
        <f t="shared" si="175"/>
        <v>SCHEDULE 18: REPORT ON THE FORECAST TOTAL REVENUE REQUIREMENTS | 18a: Revenue Requirement | Other factors</v>
      </c>
    </row>
    <row r="11068" spans="1:14" hidden="1">
      <c r="A11068" t="s">
        <v>3</v>
      </c>
      <c r="B11068">
        <v>2012</v>
      </c>
      <c r="C11068" t="s">
        <v>7</v>
      </c>
      <c r="D11068" t="s">
        <v>11</v>
      </c>
      <c r="E11068" t="s">
        <v>81</v>
      </c>
      <c r="F11068" t="s">
        <v>81</v>
      </c>
      <c r="G11068">
        <v>26</v>
      </c>
      <c r="H11068" t="s">
        <v>55</v>
      </c>
      <c r="I11068">
        <v>2016</v>
      </c>
      <c r="J11068" t="s">
        <v>92</v>
      </c>
      <c r="K11068" t="s">
        <v>4518</v>
      </c>
      <c r="L11068">
        <v>-12415.78964516524</v>
      </c>
      <c r="M11068" s="10" t="str">
        <f>Data[[#This Row],[schedule]]&amp;" | "&amp;Data[[#This Row],[section]]</f>
        <v>SCHEDULE 18: REPORT ON THE FORECAST TOTAL REVENUE REQUIREMENTS | 18a: Revenue Requirement</v>
      </c>
      <c r="N11068" s="10" t="str">
        <f t="shared" si="175"/>
        <v>SCHEDULE 18: REPORT ON THE FORECAST TOTAL REVENUE REQUIREMENTS | 18a: Revenue Requirement | Other factors</v>
      </c>
    </row>
    <row r="11069" spans="1:14" hidden="1">
      <c r="A11069" t="s">
        <v>3</v>
      </c>
      <c r="B11069">
        <v>2012</v>
      </c>
      <c r="C11069" t="s">
        <v>7</v>
      </c>
      <c r="D11069" t="s">
        <v>11</v>
      </c>
      <c r="E11069" t="s">
        <v>81</v>
      </c>
      <c r="F11069" t="s">
        <v>81</v>
      </c>
      <c r="G11069">
        <v>26</v>
      </c>
      <c r="H11069" t="s">
        <v>55</v>
      </c>
      <c r="I11069">
        <v>2017</v>
      </c>
      <c r="J11069" t="s">
        <v>92</v>
      </c>
      <c r="K11069" t="s">
        <v>4519</v>
      </c>
      <c r="L11069">
        <v>-12077.32677380415</v>
      </c>
      <c r="M11069" s="10" t="str">
        <f>Data[[#This Row],[schedule]]&amp;" | "&amp;Data[[#This Row],[section]]</f>
        <v>SCHEDULE 18: REPORT ON THE FORECAST TOTAL REVENUE REQUIREMENTS | 18a: Revenue Requirement</v>
      </c>
      <c r="N11069" s="10" t="str">
        <f t="shared" si="175"/>
        <v>SCHEDULE 18: REPORT ON THE FORECAST TOTAL REVENUE REQUIREMENTS | 18a: Revenue Requirement | Other factors</v>
      </c>
    </row>
    <row r="11070" spans="1:14" hidden="1">
      <c r="A11070" t="s">
        <v>3</v>
      </c>
      <c r="B11070">
        <v>2012</v>
      </c>
      <c r="C11070" t="s">
        <v>7</v>
      </c>
      <c r="D11070" t="s">
        <v>11</v>
      </c>
      <c r="E11070" t="s">
        <v>81</v>
      </c>
      <c r="F11070" t="s">
        <v>81</v>
      </c>
      <c r="G11070">
        <v>27</v>
      </c>
      <c r="H11070" t="s">
        <v>56</v>
      </c>
      <c r="I11070">
        <v>2013</v>
      </c>
      <c r="J11070" t="s">
        <v>92</v>
      </c>
      <c r="K11070" t="s">
        <v>4520</v>
      </c>
      <c r="L11070">
        <v>231645.86894223801</v>
      </c>
      <c r="M11070" s="10" t="str">
        <f>Data[[#This Row],[schedule]]&amp;" | "&amp;Data[[#This Row],[section]]</f>
        <v>SCHEDULE 18: REPORT ON THE FORECAST TOTAL REVENUE REQUIREMENTS | 18a: Revenue Requirement</v>
      </c>
      <c r="N11070" s="10" t="str">
        <f t="shared" si="175"/>
        <v>SCHEDULE 18: REPORT ON THE FORECAST TOTAL REVENUE REQUIREMENTS | 18a: Revenue Requirement | Forecast total revenue requirement</v>
      </c>
    </row>
    <row r="11071" spans="1:14" hidden="1">
      <c r="A11071" t="s">
        <v>3</v>
      </c>
      <c r="B11071">
        <v>2012</v>
      </c>
      <c r="C11071" t="s">
        <v>7</v>
      </c>
      <c r="D11071" t="s">
        <v>11</v>
      </c>
      <c r="E11071" t="s">
        <v>81</v>
      </c>
      <c r="F11071" t="s">
        <v>81</v>
      </c>
      <c r="G11071">
        <v>27</v>
      </c>
      <c r="H11071" t="s">
        <v>56</v>
      </c>
      <c r="I11071">
        <v>2014</v>
      </c>
      <c r="J11071" t="s">
        <v>92</v>
      </c>
      <c r="K11071" t="s">
        <v>4521</v>
      </c>
      <c r="L11071">
        <v>237611.02257285611</v>
      </c>
      <c r="M11071" s="10" t="str">
        <f>Data[[#This Row],[schedule]]&amp;" | "&amp;Data[[#This Row],[section]]</f>
        <v>SCHEDULE 18: REPORT ON THE FORECAST TOTAL REVENUE REQUIREMENTS | 18a: Revenue Requirement</v>
      </c>
      <c r="N11071" s="10" t="str">
        <f t="shared" si="175"/>
        <v>SCHEDULE 18: REPORT ON THE FORECAST TOTAL REVENUE REQUIREMENTS | 18a: Revenue Requirement | Forecast total revenue requirement</v>
      </c>
    </row>
    <row r="11072" spans="1:14" hidden="1">
      <c r="A11072" t="s">
        <v>3</v>
      </c>
      <c r="B11072">
        <v>2012</v>
      </c>
      <c r="C11072" t="s">
        <v>7</v>
      </c>
      <c r="D11072" t="s">
        <v>11</v>
      </c>
      <c r="E11072" t="s">
        <v>81</v>
      </c>
      <c r="F11072" t="s">
        <v>81</v>
      </c>
      <c r="G11072">
        <v>27</v>
      </c>
      <c r="H11072" t="s">
        <v>56</v>
      </c>
      <c r="I11072">
        <v>2015</v>
      </c>
      <c r="J11072" t="s">
        <v>92</v>
      </c>
      <c r="K11072" t="s">
        <v>4522</v>
      </c>
      <c r="L11072">
        <v>249939.58782557011</v>
      </c>
      <c r="M11072" s="10" t="str">
        <f>Data[[#This Row],[schedule]]&amp;" | "&amp;Data[[#This Row],[section]]</f>
        <v>SCHEDULE 18: REPORT ON THE FORECAST TOTAL REVENUE REQUIREMENTS | 18a: Revenue Requirement</v>
      </c>
      <c r="N11072" s="10" t="str">
        <f t="shared" si="175"/>
        <v>SCHEDULE 18: REPORT ON THE FORECAST TOTAL REVENUE REQUIREMENTS | 18a: Revenue Requirement | Forecast total revenue requirement</v>
      </c>
    </row>
    <row r="11073" spans="1:14" hidden="1">
      <c r="A11073" t="s">
        <v>3</v>
      </c>
      <c r="B11073">
        <v>2012</v>
      </c>
      <c r="C11073" t="s">
        <v>7</v>
      </c>
      <c r="D11073" t="s">
        <v>11</v>
      </c>
      <c r="E11073" t="s">
        <v>81</v>
      </c>
      <c r="F11073" t="s">
        <v>81</v>
      </c>
      <c r="G11073">
        <v>27</v>
      </c>
      <c r="H11073" t="s">
        <v>56</v>
      </c>
      <c r="I11073">
        <v>2016</v>
      </c>
      <c r="J11073" t="s">
        <v>92</v>
      </c>
      <c r="K11073" t="s">
        <v>4523</v>
      </c>
      <c r="L11073">
        <v>255974.72183226369</v>
      </c>
      <c r="M11073" s="10" t="str">
        <f>Data[[#This Row],[schedule]]&amp;" | "&amp;Data[[#This Row],[section]]</f>
        <v>SCHEDULE 18: REPORT ON THE FORECAST TOTAL REVENUE REQUIREMENTS | 18a: Revenue Requirement</v>
      </c>
      <c r="N11073" s="10" t="str">
        <f t="shared" si="175"/>
        <v>SCHEDULE 18: REPORT ON THE FORECAST TOTAL REVENUE REQUIREMENTS | 18a: Revenue Requirement | Forecast total revenue requirement</v>
      </c>
    </row>
    <row r="11074" spans="1:14" hidden="1">
      <c r="A11074" t="s">
        <v>3</v>
      </c>
      <c r="B11074">
        <v>2012</v>
      </c>
      <c r="C11074" t="s">
        <v>7</v>
      </c>
      <c r="D11074" t="s">
        <v>11</v>
      </c>
      <c r="E11074" t="s">
        <v>81</v>
      </c>
      <c r="F11074" t="s">
        <v>81</v>
      </c>
      <c r="G11074">
        <v>27</v>
      </c>
      <c r="H11074" t="s">
        <v>56</v>
      </c>
      <c r="I11074">
        <v>2017</v>
      </c>
      <c r="J11074" t="s">
        <v>92</v>
      </c>
      <c r="K11074" t="s">
        <v>4524</v>
      </c>
      <c r="L11074">
        <v>258701.10150226171</v>
      </c>
      <c r="M11074" s="10" t="str">
        <f>Data[[#This Row],[schedule]]&amp;" | "&amp;Data[[#This Row],[section]]</f>
        <v>SCHEDULE 18: REPORT ON THE FORECAST TOTAL REVENUE REQUIREMENTS | 18a: Revenue Requirement</v>
      </c>
      <c r="N11074" s="10" t="str">
        <f t="shared" si="175"/>
        <v>SCHEDULE 18: REPORT ON THE FORECAST TOTAL REVENUE REQUIREMENTS | 18a: Revenue Requirement | Forecast total revenue requirement</v>
      </c>
    </row>
    <row r="11075" spans="1:14" hidden="1">
      <c r="A11075" t="s">
        <v>3</v>
      </c>
      <c r="B11075">
        <v>2012</v>
      </c>
      <c r="C11075" t="s">
        <v>7</v>
      </c>
      <c r="D11075" t="s">
        <v>11</v>
      </c>
      <c r="E11075" t="s">
        <v>81</v>
      </c>
      <c r="F11075" t="s">
        <v>81</v>
      </c>
      <c r="G11075">
        <v>28</v>
      </c>
      <c r="H11075" t="s">
        <v>80</v>
      </c>
      <c r="I11075">
        <v>2013</v>
      </c>
      <c r="J11075" t="s">
        <v>92</v>
      </c>
      <c r="K11075" t="s">
        <v>4525</v>
      </c>
      <c r="L11075">
        <v>19790.069913173091</v>
      </c>
      <c r="M11075" s="10" t="str">
        <f>Data[[#This Row],[schedule]]&amp;" | "&amp;Data[[#This Row],[section]]</f>
        <v>SCHEDULE 18: REPORT ON THE FORECAST TOTAL REVENUE REQUIREMENTS | 18a: Revenue Requirement</v>
      </c>
      <c r="N11075" s="10" t="str">
        <f t="shared" si="175"/>
        <v>SCHEDULE 18: REPORT ON THE FORECAST TOTAL REVENUE REQUIREMENTS | 18a: Revenue Requirement | Revenue requirement not applicable to price setting event</v>
      </c>
    </row>
    <row r="11076" spans="1:14" hidden="1">
      <c r="A11076" t="s">
        <v>3</v>
      </c>
      <c r="B11076">
        <v>2012</v>
      </c>
      <c r="C11076" t="s">
        <v>7</v>
      </c>
      <c r="D11076" t="s">
        <v>11</v>
      </c>
      <c r="E11076" t="s">
        <v>81</v>
      </c>
      <c r="F11076" t="s">
        <v>81</v>
      </c>
      <c r="G11076">
        <v>28</v>
      </c>
      <c r="H11076" t="s">
        <v>80</v>
      </c>
      <c r="I11076">
        <v>2014</v>
      </c>
      <c r="J11076" t="s">
        <v>92</v>
      </c>
      <c r="K11076" t="s">
        <v>4526</v>
      </c>
      <c r="L11076">
        <v>20162.723507437029</v>
      </c>
      <c r="M11076" s="10" t="str">
        <f>Data[[#This Row],[schedule]]&amp;" | "&amp;Data[[#This Row],[section]]</f>
        <v>SCHEDULE 18: REPORT ON THE FORECAST TOTAL REVENUE REQUIREMENTS | 18a: Revenue Requirement</v>
      </c>
      <c r="N11076" s="10" t="str">
        <f t="shared" si="175"/>
        <v>SCHEDULE 18: REPORT ON THE FORECAST TOTAL REVENUE REQUIREMENTS | 18a: Revenue Requirement | Revenue requirement not applicable to price setting event</v>
      </c>
    </row>
    <row r="11077" spans="1:14" hidden="1">
      <c r="A11077" t="s">
        <v>3</v>
      </c>
      <c r="B11077">
        <v>2012</v>
      </c>
      <c r="C11077" t="s">
        <v>7</v>
      </c>
      <c r="D11077" t="s">
        <v>11</v>
      </c>
      <c r="E11077" t="s">
        <v>81</v>
      </c>
      <c r="F11077" t="s">
        <v>81</v>
      </c>
      <c r="G11077">
        <v>28</v>
      </c>
      <c r="H11077" t="s">
        <v>80</v>
      </c>
      <c r="I11077">
        <v>2015</v>
      </c>
      <c r="J11077" t="s">
        <v>92</v>
      </c>
      <c r="K11077" t="s">
        <v>4527</v>
      </c>
      <c r="L11077">
        <v>20594.642626262528</v>
      </c>
      <c r="M11077" s="10" t="str">
        <f>Data[[#This Row],[schedule]]&amp;" | "&amp;Data[[#This Row],[section]]</f>
        <v>SCHEDULE 18: REPORT ON THE FORECAST TOTAL REVENUE REQUIREMENTS | 18a: Revenue Requirement</v>
      </c>
      <c r="N11077" s="10" t="str">
        <f t="shared" si="175"/>
        <v>SCHEDULE 18: REPORT ON THE FORECAST TOTAL REVENUE REQUIREMENTS | 18a: Revenue Requirement | Revenue requirement not applicable to price setting event</v>
      </c>
    </row>
    <row r="11078" spans="1:14" hidden="1">
      <c r="A11078" t="s">
        <v>3</v>
      </c>
      <c r="B11078">
        <v>2012</v>
      </c>
      <c r="C11078" t="s">
        <v>7</v>
      </c>
      <c r="D11078" t="s">
        <v>11</v>
      </c>
      <c r="E11078" t="s">
        <v>81</v>
      </c>
      <c r="F11078" t="s">
        <v>81</v>
      </c>
      <c r="G11078">
        <v>28</v>
      </c>
      <c r="H11078" t="s">
        <v>80</v>
      </c>
      <c r="I11078">
        <v>2016</v>
      </c>
      <c r="J11078" t="s">
        <v>92</v>
      </c>
      <c r="K11078" t="s">
        <v>4528</v>
      </c>
      <c r="L11078">
        <v>21037.215159661821</v>
      </c>
      <c r="M11078" s="10" t="str">
        <f>Data[[#This Row],[schedule]]&amp;" | "&amp;Data[[#This Row],[section]]</f>
        <v>SCHEDULE 18: REPORT ON THE FORECAST TOTAL REVENUE REQUIREMENTS | 18a: Revenue Requirement</v>
      </c>
      <c r="N11078" s="10" t="str">
        <f t="shared" si="175"/>
        <v>SCHEDULE 18: REPORT ON THE FORECAST TOTAL REVENUE REQUIREMENTS | 18a: Revenue Requirement | Revenue requirement not applicable to price setting event</v>
      </c>
    </row>
    <row r="11079" spans="1:14" hidden="1">
      <c r="A11079" t="s">
        <v>3</v>
      </c>
      <c r="B11079">
        <v>2012</v>
      </c>
      <c r="C11079" t="s">
        <v>7</v>
      </c>
      <c r="D11079" t="s">
        <v>11</v>
      </c>
      <c r="E11079" t="s">
        <v>81</v>
      </c>
      <c r="F11079" t="s">
        <v>81</v>
      </c>
      <c r="G11079">
        <v>28</v>
      </c>
      <c r="H11079" t="s">
        <v>80</v>
      </c>
      <c r="I11079">
        <v>2017</v>
      </c>
      <c r="J11079" t="s">
        <v>92</v>
      </c>
      <c r="K11079" t="s">
        <v>4529</v>
      </c>
      <c r="L11079">
        <v>21267.790564654439</v>
      </c>
      <c r="M11079" s="10" t="str">
        <f>Data[[#This Row],[schedule]]&amp;" | "&amp;Data[[#This Row],[section]]</f>
        <v>SCHEDULE 18: REPORT ON THE FORECAST TOTAL REVENUE REQUIREMENTS | 18a: Revenue Requirement</v>
      </c>
      <c r="N11079" s="10" t="str">
        <f t="shared" si="175"/>
        <v>SCHEDULE 18: REPORT ON THE FORECAST TOTAL REVENUE REQUIREMENTS | 18a: Revenue Requirement | Revenue requirement not applicable to price setting event</v>
      </c>
    </row>
    <row r="11080" spans="1:14" hidden="1">
      <c r="A11080" t="s">
        <v>3</v>
      </c>
      <c r="B11080">
        <v>2012</v>
      </c>
      <c r="C11080" t="s">
        <v>7</v>
      </c>
      <c r="D11080" t="s">
        <v>11</v>
      </c>
      <c r="E11080" t="s">
        <v>81</v>
      </c>
      <c r="F11080" t="s">
        <v>81</v>
      </c>
      <c r="G11080">
        <v>30</v>
      </c>
      <c r="H11080" t="s">
        <v>348</v>
      </c>
      <c r="I11080">
        <v>2013</v>
      </c>
      <c r="J11080" t="s">
        <v>92</v>
      </c>
      <c r="K11080" t="s">
        <v>4530</v>
      </c>
      <c r="L11080">
        <v>202407.40977797311</v>
      </c>
      <c r="M11080" s="10" t="str">
        <f>Data[[#This Row],[schedule]]&amp;" | "&amp;Data[[#This Row],[section]]</f>
        <v>SCHEDULE 18: REPORT ON THE FORECAST TOTAL REVENUE REQUIREMENTS | 18a: Revenue Requirement</v>
      </c>
      <c r="N11080" s="10" t="str">
        <f t="shared" si="175"/>
        <v>SCHEDULE 18: REPORT ON THE FORECAST TOTAL REVENUE REQUIREMENTS | 18a: Revenue Requirement | Forecast revenue for services applicable to price setting event</v>
      </c>
    </row>
    <row r="11081" spans="1:14" hidden="1">
      <c r="A11081" t="s">
        <v>3</v>
      </c>
      <c r="B11081">
        <v>2012</v>
      </c>
      <c r="C11081" t="s">
        <v>7</v>
      </c>
      <c r="D11081" t="s">
        <v>11</v>
      </c>
      <c r="E11081" t="s">
        <v>81</v>
      </c>
      <c r="F11081" t="s">
        <v>81</v>
      </c>
      <c r="G11081">
        <v>30</v>
      </c>
      <c r="H11081" t="s">
        <v>348</v>
      </c>
      <c r="I11081">
        <v>2014</v>
      </c>
      <c r="J11081" t="s">
        <v>92</v>
      </c>
      <c r="K11081" t="s">
        <v>4531</v>
      </c>
      <c r="L11081">
        <v>216120.8081979313</v>
      </c>
      <c r="M11081" s="10" t="str">
        <f>Data[[#This Row],[schedule]]&amp;" | "&amp;Data[[#This Row],[section]]</f>
        <v>SCHEDULE 18: REPORT ON THE FORECAST TOTAL REVENUE REQUIREMENTS | 18a: Revenue Requirement</v>
      </c>
      <c r="N11081" s="10" t="str">
        <f t="shared" si="175"/>
        <v>SCHEDULE 18: REPORT ON THE FORECAST TOTAL REVENUE REQUIREMENTS | 18a: Revenue Requirement | Forecast revenue for services applicable to price setting event</v>
      </c>
    </row>
    <row r="11082" spans="1:14" hidden="1">
      <c r="A11082" t="s">
        <v>3</v>
      </c>
      <c r="B11082">
        <v>2012</v>
      </c>
      <c r="C11082" t="s">
        <v>7</v>
      </c>
      <c r="D11082" t="s">
        <v>11</v>
      </c>
      <c r="E11082" t="s">
        <v>81</v>
      </c>
      <c r="F11082" t="s">
        <v>81</v>
      </c>
      <c r="G11082">
        <v>30</v>
      </c>
      <c r="H11082" t="s">
        <v>348</v>
      </c>
      <c r="I11082">
        <v>2015</v>
      </c>
      <c r="J11082" t="s">
        <v>92</v>
      </c>
      <c r="K11082" t="s">
        <v>4532</v>
      </c>
      <c r="L11082">
        <v>227484.3281861147</v>
      </c>
      <c r="M11082" s="10" t="str">
        <f>Data[[#This Row],[schedule]]&amp;" | "&amp;Data[[#This Row],[section]]</f>
        <v>SCHEDULE 18: REPORT ON THE FORECAST TOTAL REVENUE REQUIREMENTS | 18a: Revenue Requirement</v>
      </c>
      <c r="N11082" s="10" t="str">
        <f t="shared" si="175"/>
        <v>SCHEDULE 18: REPORT ON THE FORECAST TOTAL REVENUE REQUIREMENTS | 18a: Revenue Requirement | Forecast revenue for services applicable to price setting event</v>
      </c>
    </row>
    <row r="11083" spans="1:14" hidden="1">
      <c r="A11083" t="s">
        <v>3</v>
      </c>
      <c r="B11083">
        <v>2012</v>
      </c>
      <c r="C11083" t="s">
        <v>7</v>
      </c>
      <c r="D11083" t="s">
        <v>11</v>
      </c>
      <c r="E11083" t="s">
        <v>81</v>
      </c>
      <c r="F11083" t="s">
        <v>81</v>
      </c>
      <c r="G11083">
        <v>30</v>
      </c>
      <c r="H11083" t="s">
        <v>348</v>
      </c>
      <c r="I11083">
        <v>2016</v>
      </c>
      <c r="J11083" t="s">
        <v>92</v>
      </c>
      <c r="K11083" t="s">
        <v>4533</v>
      </c>
      <c r="L11083">
        <v>238885.04720164291</v>
      </c>
      <c r="M11083" s="10" t="str">
        <f>Data[[#This Row],[schedule]]&amp;" | "&amp;Data[[#This Row],[section]]</f>
        <v>SCHEDULE 18: REPORT ON THE FORECAST TOTAL REVENUE REQUIREMENTS | 18a: Revenue Requirement</v>
      </c>
      <c r="N11083" s="10" t="str">
        <f t="shared" si="175"/>
        <v>SCHEDULE 18: REPORT ON THE FORECAST TOTAL REVENUE REQUIREMENTS | 18a: Revenue Requirement | Forecast revenue for services applicable to price setting event</v>
      </c>
    </row>
    <row r="11084" spans="1:14" hidden="1">
      <c r="A11084" t="s">
        <v>3</v>
      </c>
      <c r="B11084">
        <v>2012</v>
      </c>
      <c r="C11084" t="s">
        <v>7</v>
      </c>
      <c r="D11084" t="s">
        <v>11</v>
      </c>
      <c r="E11084" t="s">
        <v>81</v>
      </c>
      <c r="F11084" t="s">
        <v>81</v>
      </c>
      <c r="G11084">
        <v>30</v>
      </c>
      <c r="H11084" t="s">
        <v>348</v>
      </c>
      <c r="I11084">
        <v>2017</v>
      </c>
      <c r="J11084" t="s">
        <v>92</v>
      </c>
      <c r="K11084" t="s">
        <v>4534</v>
      </c>
      <c r="L11084">
        <v>250485.1408774092</v>
      </c>
      <c r="M11084" s="10" t="str">
        <f>Data[[#This Row],[schedule]]&amp;" | "&amp;Data[[#This Row],[section]]</f>
        <v>SCHEDULE 18: REPORT ON THE FORECAST TOTAL REVENUE REQUIREMENTS | 18a: Revenue Requirement</v>
      </c>
      <c r="N11084" s="10" t="str">
        <f t="shared" si="175"/>
        <v>SCHEDULE 18: REPORT ON THE FORECAST TOTAL REVENUE REQUIREMENTS | 18a: Revenue Requirement | Forecast revenue for services applicable to price setting event</v>
      </c>
    </row>
    <row r="11085" spans="1:14" hidden="1">
      <c r="A11085" t="s">
        <v>3</v>
      </c>
      <c r="B11085">
        <v>2012</v>
      </c>
      <c r="C11085" t="s">
        <v>7</v>
      </c>
      <c r="D11085" t="s">
        <v>11</v>
      </c>
      <c r="E11085" t="s">
        <v>102</v>
      </c>
      <c r="F11085" t="s">
        <v>81</v>
      </c>
      <c r="G11085">
        <v>32</v>
      </c>
      <c r="H11085" t="s">
        <v>57</v>
      </c>
      <c r="I11085">
        <v>2013</v>
      </c>
      <c r="J11085" t="s">
        <v>92</v>
      </c>
      <c r="K11085" t="s">
        <v>4535</v>
      </c>
      <c r="L11085">
        <v>93348.476743843596</v>
      </c>
      <c r="M11085" s="10" t="str">
        <f>Data[[#This Row],[schedule]]&amp;" | "&amp;Data[[#This Row],[section]]</f>
        <v>SCHEDULE 18: REPORT ON THE FORECAST TOTAL REVENUE REQUIREMENTS | 18a: Revenue Requirement</v>
      </c>
      <c r="N11085" s="10" t="str">
        <f t="shared" si="175"/>
        <v>SCHEDULE 18: REPORT ON THE FORECAST TOTAL REVENUE REQUIREMENTS | 18a: Revenue Requirement | By regulated activity | Airfield activities</v>
      </c>
    </row>
    <row r="11086" spans="1:14" hidden="1">
      <c r="A11086" t="s">
        <v>3</v>
      </c>
      <c r="B11086">
        <v>2012</v>
      </c>
      <c r="C11086" t="s">
        <v>7</v>
      </c>
      <c r="D11086" t="s">
        <v>11</v>
      </c>
      <c r="E11086" t="s">
        <v>102</v>
      </c>
      <c r="F11086" t="s">
        <v>81</v>
      </c>
      <c r="G11086">
        <v>32</v>
      </c>
      <c r="H11086" t="s">
        <v>57</v>
      </c>
      <c r="I11086">
        <v>2014</v>
      </c>
      <c r="J11086" t="s">
        <v>92</v>
      </c>
      <c r="K11086" t="s">
        <v>4536</v>
      </c>
      <c r="L11086">
        <v>95896.721824340289</v>
      </c>
      <c r="M11086" s="10" t="str">
        <f>Data[[#This Row],[schedule]]&amp;" | "&amp;Data[[#This Row],[section]]</f>
        <v>SCHEDULE 18: REPORT ON THE FORECAST TOTAL REVENUE REQUIREMENTS | 18a: Revenue Requirement</v>
      </c>
      <c r="N11086" s="10" t="str">
        <f t="shared" si="175"/>
        <v>SCHEDULE 18: REPORT ON THE FORECAST TOTAL REVENUE REQUIREMENTS | 18a: Revenue Requirement | By regulated activity | Airfield activities</v>
      </c>
    </row>
    <row r="11087" spans="1:14" hidden="1">
      <c r="A11087" t="s">
        <v>3</v>
      </c>
      <c r="B11087">
        <v>2012</v>
      </c>
      <c r="C11087" t="s">
        <v>7</v>
      </c>
      <c r="D11087" t="s">
        <v>11</v>
      </c>
      <c r="E11087" t="s">
        <v>102</v>
      </c>
      <c r="F11087" t="s">
        <v>81</v>
      </c>
      <c r="G11087">
        <v>32</v>
      </c>
      <c r="H11087" t="s">
        <v>57</v>
      </c>
      <c r="I11087">
        <v>2015</v>
      </c>
      <c r="J11087" t="s">
        <v>92</v>
      </c>
      <c r="K11087" t="s">
        <v>4537</v>
      </c>
      <c r="L11087">
        <v>98696.634668855346</v>
      </c>
      <c r="M11087" s="10" t="str">
        <f>Data[[#This Row],[schedule]]&amp;" | "&amp;Data[[#This Row],[section]]</f>
        <v>SCHEDULE 18: REPORT ON THE FORECAST TOTAL REVENUE REQUIREMENTS | 18a: Revenue Requirement</v>
      </c>
      <c r="N11087" s="10" t="str">
        <f t="shared" si="175"/>
        <v>SCHEDULE 18: REPORT ON THE FORECAST TOTAL REVENUE REQUIREMENTS | 18a: Revenue Requirement | By regulated activity | Airfield activities</v>
      </c>
    </row>
    <row r="11088" spans="1:14" hidden="1">
      <c r="A11088" t="s">
        <v>3</v>
      </c>
      <c r="B11088">
        <v>2012</v>
      </c>
      <c r="C11088" t="s">
        <v>7</v>
      </c>
      <c r="D11088" t="s">
        <v>11</v>
      </c>
      <c r="E11088" t="s">
        <v>102</v>
      </c>
      <c r="F11088" t="s">
        <v>81</v>
      </c>
      <c r="G11088">
        <v>32</v>
      </c>
      <c r="H11088" t="s">
        <v>57</v>
      </c>
      <c r="I11088">
        <v>2016</v>
      </c>
      <c r="J11088" t="s">
        <v>92</v>
      </c>
      <c r="K11088" t="s">
        <v>4538</v>
      </c>
      <c r="L11088">
        <v>101167.3612346039</v>
      </c>
      <c r="M11088" s="10" t="str">
        <f>Data[[#This Row],[schedule]]&amp;" | "&amp;Data[[#This Row],[section]]</f>
        <v>SCHEDULE 18: REPORT ON THE FORECAST TOTAL REVENUE REQUIREMENTS | 18a: Revenue Requirement</v>
      </c>
      <c r="N11088" s="10" t="str">
        <f t="shared" si="175"/>
        <v>SCHEDULE 18: REPORT ON THE FORECAST TOTAL REVENUE REQUIREMENTS | 18a: Revenue Requirement | By regulated activity | Airfield activities</v>
      </c>
    </row>
    <row r="11089" spans="1:14" hidden="1">
      <c r="A11089" t="s">
        <v>3</v>
      </c>
      <c r="B11089">
        <v>2012</v>
      </c>
      <c r="C11089" t="s">
        <v>7</v>
      </c>
      <c r="D11089" t="s">
        <v>11</v>
      </c>
      <c r="E11089" t="s">
        <v>102</v>
      </c>
      <c r="F11089" t="s">
        <v>81</v>
      </c>
      <c r="G11089">
        <v>32</v>
      </c>
      <c r="H11089" t="s">
        <v>57</v>
      </c>
      <c r="I11089">
        <v>2017</v>
      </c>
      <c r="J11089" t="s">
        <v>92</v>
      </c>
      <c r="K11089" t="s">
        <v>4539</v>
      </c>
      <c r="L11089">
        <v>101112.150171591</v>
      </c>
      <c r="M11089" s="10" t="str">
        <f>Data[[#This Row],[schedule]]&amp;" | "&amp;Data[[#This Row],[section]]</f>
        <v>SCHEDULE 18: REPORT ON THE FORECAST TOTAL REVENUE REQUIREMENTS | 18a: Revenue Requirement</v>
      </c>
      <c r="N11089" s="10" t="str">
        <f t="shared" si="175"/>
        <v>SCHEDULE 18: REPORT ON THE FORECAST TOTAL REVENUE REQUIREMENTS | 18a: Revenue Requirement | By regulated activity | Airfield activities</v>
      </c>
    </row>
    <row r="11090" spans="1:14" hidden="1">
      <c r="A11090" t="s">
        <v>3</v>
      </c>
      <c r="B11090">
        <v>2012</v>
      </c>
      <c r="C11090" t="s">
        <v>7</v>
      </c>
      <c r="D11090" t="s">
        <v>11</v>
      </c>
      <c r="E11090" t="s">
        <v>102</v>
      </c>
      <c r="F11090" t="s">
        <v>81</v>
      </c>
      <c r="G11090">
        <v>33</v>
      </c>
      <c r="H11090" t="s">
        <v>58</v>
      </c>
      <c r="I11090">
        <v>2013</v>
      </c>
      <c r="J11090" t="s">
        <v>92</v>
      </c>
      <c r="K11090" t="s">
        <v>4540</v>
      </c>
      <c r="L11090">
        <v>11503.55589744303</v>
      </c>
      <c r="M11090" s="10" t="str">
        <f>Data[[#This Row],[schedule]]&amp;" | "&amp;Data[[#This Row],[section]]</f>
        <v>SCHEDULE 18: REPORT ON THE FORECAST TOTAL REVENUE REQUIREMENTS | 18a: Revenue Requirement</v>
      </c>
      <c r="N11090" s="10" t="str">
        <f t="shared" si="175"/>
        <v>SCHEDULE 18: REPORT ON THE FORECAST TOTAL REVENUE REQUIREMENTS | 18a: Revenue Requirement | By regulated activity | Aircraft and freight activities</v>
      </c>
    </row>
    <row r="11091" spans="1:14" hidden="1">
      <c r="A11091" t="s">
        <v>3</v>
      </c>
      <c r="B11091">
        <v>2012</v>
      </c>
      <c r="C11091" t="s">
        <v>7</v>
      </c>
      <c r="D11091" t="s">
        <v>11</v>
      </c>
      <c r="E11091" t="s">
        <v>102</v>
      </c>
      <c r="F11091" t="s">
        <v>81</v>
      </c>
      <c r="G11091">
        <v>33</v>
      </c>
      <c r="H11091" t="s">
        <v>58</v>
      </c>
      <c r="I11091">
        <v>2014</v>
      </c>
      <c r="J11091" t="s">
        <v>92</v>
      </c>
      <c r="K11091" t="s">
        <v>4541</v>
      </c>
      <c r="L11091">
        <v>11748.26286210551</v>
      </c>
      <c r="M11091" s="10" t="str">
        <f>Data[[#This Row],[schedule]]&amp;" | "&amp;Data[[#This Row],[section]]</f>
        <v>SCHEDULE 18: REPORT ON THE FORECAST TOTAL REVENUE REQUIREMENTS | 18a: Revenue Requirement</v>
      </c>
      <c r="N11091" s="10" t="str">
        <f t="shared" si="175"/>
        <v>SCHEDULE 18: REPORT ON THE FORECAST TOTAL REVENUE REQUIREMENTS | 18a: Revenue Requirement | By regulated activity | Aircraft and freight activities</v>
      </c>
    </row>
    <row r="11092" spans="1:14" hidden="1">
      <c r="A11092" t="s">
        <v>3</v>
      </c>
      <c r="B11092">
        <v>2012</v>
      </c>
      <c r="C11092" t="s">
        <v>7</v>
      </c>
      <c r="D11092" t="s">
        <v>11</v>
      </c>
      <c r="E11092" t="s">
        <v>102</v>
      </c>
      <c r="F11092" t="s">
        <v>81</v>
      </c>
      <c r="G11092">
        <v>33</v>
      </c>
      <c r="H11092" t="s">
        <v>58</v>
      </c>
      <c r="I11092">
        <v>2015</v>
      </c>
      <c r="J11092" t="s">
        <v>92</v>
      </c>
      <c r="K11092" t="s">
        <v>4542</v>
      </c>
      <c r="L11092">
        <v>12018.784093520529</v>
      </c>
      <c r="M11092" s="10" t="str">
        <f>Data[[#This Row],[schedule]]&amp;" | "&amp;Data[[#This Row],[section]]</f>
        <v>SCHEDULE 18: REPORT ON THE FORECAST TOTAL REVENUE REQUIREMENTS | 18a: Revenue Requirement</v>
      </c>
      <c r="N11092" s="10" t="str">
        <f t="shared" si="175"/>
        <v>SCHEDULE 18: REPORT ON THE FORECAST TOTAL REVENUE REQUIREMENTS | 18a: Revenue Requirement | By regulated activity | Aircraft and freight activities</v>
      </c>
    </row>
    <row r="11093" spans="1:14" hidden="1">
      <c r="A11093" t="s">
        <v>3</v>
      </c>
      <c r="B11093">
        <v>2012</v>
      </c>
      <c r="C11093" t="s">
        <v>7</v>
      </c>
      <c r="D11093" t="s">
        <v>11</v>
      </c>
      <c r="E11093" t="s">
        <v>102</v>
      </c>
      <c r="F11093" t="s">
        <v>81</v>
      </c>
      <c r="G11093">
        <v>33</v>
      </c>
      <c r="H11093" t="s">
        <v>58</v>
      </c>
      <c r="I11093">
        <v>2016</v>
      </c>
      <c r="J11093" t="s">
        <v>92</v>
      </c>
      <c r="K11093" t="s">
        <v>4543</v>
      </c>
      <c r="L11093">
        <v>12296.31895259358</v>
      </c>
      <c r="M11093" s="10" t="str">
        <f>Data[[#This Row],[schedule]]&amp;" | "&amp;Data[[#This Row],[section]]</f>
        <v>SCHEDULE 18: REPORT ON THE FORECAST TOTAL REVENUE REQUIREMENTS | 18a: Revenue Requirement</v>
      </c>
      <c r="N11093" s="10" t="str">
        <f t="shared" ref="N11093:N11156" si="176">SUBSTITUTE(SUBSTITUTE(SUBSTITUTE(C11093&amp;" | "&amp;D11093&amp;" | "&amp;E11093&amp;" | "&amp;F11093&amp;" | "&amp;H11093," |  |  | "," | ")," |  |  | "," | ")," |  | "," | ")</f>
        <v>SCHEDULE 18: REPORT ON THE FORECAST TOTAL REVENUE REQUIREMENTS | 18a: Revenue Requirement | By regulated activity | Aircraft and freight activities</v>
      </c>
    </row>
    <row r="11094" spans="1:14" hidden="1">
      <c r="A11094" t="s">
        <v>3</v>
      </c>
      <c r="B11094">
        <v>2012</v>
      </c>
      <c r="C11094" t="s">
        <v>7</v>
      </c>
      <c r="D11094" t="s">
        <v>11</v>
      </c>
      <c r="E11094" t="s">
        <v>102</v>
      </c>
      <c r="F11094" t="s">
        <v>81</v>
      </c>
      <c r="G11094">
        <v>33</v>
      </c>
      <c r="H11094" t="s">
        <v>58</v>
      </c>
      <c r="I11094">
        <v>2017</v>
      </c>
      <c r="J11094" t="s">
        <v>92</v>
      </c>
      <c r="K11094" t="s">
        <v>4544</v>
      </c>
      <c r="L11094">
        <v>12487.005699611351</v>
      </c>
      <c r="M11094" s="10" t="str">
        <f>Data[[#This Row],[schedule]]&amp;" | "&amp;Data[[#This Row],[section]]</f>
        <v>SCHEDULE 18: REPORT ON THE FORECAST TOTAL REVENUE REQUIREMENTS | 18a: Revenue Requirement</v>
      </c>
      <c r="N11094" s="10" t="str">
        <f t="shared" si="176"/>
        <v>SCHEDULE 18: REPORT ON THE FORECAST TOTAL REVENUE REQUIREMENTS | 18a: Revenue Requirement | By regulated activity | Aircraft and freight activities</v>
      </c>
    </row>
    <row r="11095" spans="1:14" hidden="1">
      <c r="A11095" t="s">
        <v>3</v>
      </c>
      <c r="B11095">
        <v>2012</v>
      </c>
      <c r="C11095" t="s">
        <v>7</v>
      </c>
      <c r="D11095" t="s">
        <v>11</v>
      </c>
      <c r="E11095" t="s">
        <v>102</v>
      </c>
      <c r="F11095" t="s">
        <v>81</v>
      </c>
      <c r="G11095">
        <v>34</v>
      </c>
      <c r="H11095" t="s">
        <v>59</v>
      </c>
      <c r="I11095">
        <v>2013</v>
      </c>
      <c r="J11095" t="s">
        <v>92</v>
      </c>
      <c r="K11095" t="s">
        <v>4545</v>
      </c>
      <c r="L11095">
        <v>126793.8363009514</v>
      </c>
      <c r="M11095" s="10" t="str">
        <f>Data[[#This Row],[schedule]]&amp;" | "&amp;Data[[#This Row],[section]]</f>
        <v>SCHEDULE 18: REPORT ON THE FORECAST TOTAL REVENUE REQUIREMENTS | 18a: Revenue Requirement</v>
      </c>
      <c r="N11095" s="10" t="str">
        <f t="shared" si="176"/>
        <v>SCHEDULE 18: REPORT ON THE FORECAST TOTAL REVENUE REQUIREMENTS | 18a: Revenue Requirement | By regulated activity | Specified passenger terminal activities</v>
      </c>
    </row>
    <row r="11096" spans="1:14" hidden="1">
      <c r="A11096" t="s">
        <v>3</v>
      </c>
      <c r="B11096">
        <v>2012</v>
      </c>
      <c r="C11096" t="s">
        <v>7</v>
      </c>
      <c r="D11096" t="s">
        <v>11</v>
      </c>
      <c r="E11096" t="s">
        <v>102</v>
      </c>
      <c r="F11096" t="s">
        <v>81</v>
      </c>
      <c r="G11096">
        <v>34</v>
      </c>
      <c r="H11096" t="s">
        <v>59</v>
      </c>
      <c r="I11096">
        <v>2014</v>
      </c>
      <c r="J11096" t="s">
        <v>92</v>
      </c>
      <c r="K11096" t="s">
        <v>4546</v>
      </c>
      <c r="L11096">
        <v>129966.0378864103</v>
      </c>
      <c r="M11096" s="10" t="str">
        <f>Data[[#This Row],[schedule]]&amp;" | "&amp;Data[[#This Row],[section]]</f>
        <v>SCHEDULE 18: REPORT ON THE FORECAST TOTAL REVENUE REQUIREMENTS | 18a: Revenue Requirement</v>
      </c>
      <c r="N11096" s="10" t="str">
        <f t="shared" si="176"/>
        <v>SCHEDULE 18: REPORT ON THE FORECAST TOTAL REVENUE REQUIREMENTS | 18a: Revenue Requirement | By regulated activity | Specified passenger terminal activities</v>
      </c>
    </row>
    <row r="11097" spans="1:14" hidden="1">
      <c r="A11097" t="s">
        <v>3</v>
      </c>
      <c r="B11097">
        <v>2012</v>
      </c>
      <c r="C11097" t="s">
        <v>7</v>
      </c>
      <c r="D11097" t="s">
        <v>11</v>
      </c>
      <c r="E11097" t="s">
        <v>102</v>
      </c>
      <c r="F11097" t="s">
        <v>81</v>
      </c>
      <c r="G11097">
        <v>34</v>
      </c>
      <c r="H11097" t="s">
        <v>59</v>
      </c>
      <c r="I11097">
        <v>2015</v>
      </c>
      <c r="J11097" t="s">
        <v>92</v>
      </c>
      <c r="K11097" t="s">
        <v>4547</v>
      </c>
      <c r="L11097">
        <v>139224.16906319431</v>
      </c>
      <c r="M11097" s="10" t="str">
        <f>Data[[#This Row],[schedule]]&amp;" | "&amp;Data[[#This Row],[section]]</f>
        <v>SCHEDULE 18: REPORT ON THE FORECAST TOTAL REVENUE REQUIREMENTS | 18a: Revenue Requirement</v>
      </c>
      <c r="N11097" s="10" t="str">
        <f t="shared" si="176"/>
        <v>SCHEDULE 18: REPORT ON THE FORECAST TOTAL REVENUE REQUIREMENTS | 18a: Revenue Requirement | By regulated activity | Specified passenger terminal activities</v>
      </c>
    </row>
    <row r="11098" spans="1:14" hidden="1">
      <c r="A11098" t="s">
        <v>3</v>
      </c>
      <c r="B11098">
        <v>2012</v>
      </c>
      <c r="C11098" t="s">
        <v>7</v>
      </c>
      <c r="D11098" t="s">
        <v>11</v>
      </c>
      <c r="E11098" t="s">
        <v>102</v>
      </c>
      <c r="F11098" t="s">
        <v>81</v>
      </c>
      <c r="G11098">
        <v>34</v>
      </c>
      <c r="H11098" t="s">
        <v>59</v>
      </c>
      <c r="I11098">
        <v>2016</v>
      </c>
      <c r="J11098" t="s">
        <v>92</v>
      </c>
      <c r="K11098" t="s">
        <v>4548</v>
      </c>
      <c r="L11098">
        <v>142511.04164506629</v>
      </c>
      <c r="M11098" s="10" t="str">
        <f>Data[[#This Row],[schedule]]&amp;" | "&amp;Data[[#This Row],[section]]</f>
        <v>SCHEDULE 18: REPORT ON THE FORECAST TOTAL REVENUE REQUIREMENTS | 18a: Revenue Requirement</v>
      </c>
      <c r="N11098" s="10" t="str">
        <f t="shared" si="176"/>
        <v>SCHEDULE 18: REPORT ON THE FORECAST TOTAL REVENUE REQUIREMENTS | 18a: Revenue Requirement | By regulated activity | Specified passenger terminal activities</v>
      </c>
    </row>
    <row r="11099" spans="1:14" hidden="1">
      <c r="A11099" t="s">
        <v>3</v>
      </c>
      <c r="B11099">
        <v>2012</v>
      </c>
      <c r="C11099" t="s">
        <v>7</v>
      </c>
      <c r="D11099" t="s">
        <v>11</v>
      </c>
      <c r="E11099" t="s">
        <v>102</v>
      </c>
      <c r="F11099" t="s">
        <v>81</v>
      </c>
      <c r="G11099">
        <v>34</v>
      </c>
      <c r="H11099" t="s">
        <v>59</v>
      </c>
      <c r="I11099">
        <v>2017</v>
      </c>
      <c r="J11099" t="s">
        <v>92</v>
      </c>
      <c r="K11099" t="s">
        <v>4549</v>
      </c>
      <c r="L11099">
        <v>145101.94563105941</v>
      </c>
      <c r="M11099" s="10" t="str">
        <f>Data[[#This Row],[schedule]]&amp;" | "&amp;Data[[#This Row],[section]]</f>
        <v>SCHEDULE 18: REPORT ON THE FORECAST TOTAL REVENUE REQUIREMENTS | 18a: Revenue Requirement</v>
      </c>
      <c r="N11099" s="10" t="str">
        <f t="shared" si="176"/>
        <v>SCHEDULE 18: REPORT ON THE FORECAST TOTAL REVENUE REQUIREMENTS | 18a: Revenue Requirement | By regulated activity | Specified passenger terminal activities</v>
      </c>
    </row>
    <row r="11100" spans="1:14" hidden="1">
      <c r="A11100" t="s">
        <v>3</v>
      </c>
      <c r="B11100">
        <v>2012</v>
      </c>
      <c r="C11100" t="s">
        <v>7</v>
      </c>
      <c r="D11100" t="s">
        <v>11</v>
      </c>
      <c r="E11100" t="s">
        <v>102</v>
      </c>
      <c r="F11100" t="s">
        <v>81</v>
      </c>
      <c r="G11100">
        <v>35</v>
      </c>
      <c r="H11100" t="s">
        <v>56</v>
      </c>
      <c r="I11100">
        <v>2013</v>
      </c>
      <c r="J11100" t="s">
        <v>92</v>
      </c>
      <c r="K11100" t="s">
        <v>4520</v>
      </c>
      <c r="L11100">
        <v>231645.86894223801</v>
      </c>
      <c r="M11100" s="10" t="str">
        <f>Data[[#This Row],[schedule]]&amp;" | "&amp;Data[[#This Row],[section]]</f>
        <v>SCHEDULE 18: REPORT ON THE FORECAST TOTAL REVENUE REQUIREMENTS | 18a: Revenue Requirement</v>
      </c>
      <c r="N11100" s="10" t="str">
        <f t="shared" si="176"/>
        <v>SCHEDULE 18: REPORT ON THE FORECAST TOTAL REVENUE REQUIREMENTS | 18a: Revenue Requirement | By regulated activity | Forecast total revenue requirement</v>
      </c>
    </row>
    <row r="11101" spans="1:14" hidden="1">
      <c r="A11101" t="s">
        <v>3</v>
      </c>
      <c r="B11101">
        <v>2012</v>
      </c>
      <c r="C11101" t="s">
        <v>7</v>
      </c>
      <c r="D11101" t="s">
        <v>11</v>
      </c>
      <c r="E11101" t="s">
        <v>102</v>
      </c>
      <c r="F11101" t="s">
        <v>81</v>
      </c>
      <c r="G11101">
        <v>35</v>
      </c>
      <c r="H11101" t="s">
        <v>56</v>
      </c>
      <c r="I11101">
        <v>2014</v>
      </c>
      <c r="J11101" t="s">
        <v>92</v>
      </c>
      <c r="K11101" t="s">
        <v>4521</v>
      </c>
      <c r="L11101">
        <v>237611.02257285611</v>
      </c>
      <c r="M11101" s="10" t="str">
        <f>Data[[#This Row],[schedule]]&amp;" | "&amp;Data[[#This Row],[section]]</f>
        <v>SCHEDULE 18: REPORT ON THE FORECAST TOTAL REVENUE REQUIREMENTS | 18a: Revenue Requirement</v>
      </c>
      <c r="N11101" s="10" t="str">
        <f t="shared" si="176"/>
        <v>SCHEDULE 18: REPORT ON THE FORECAST TOTAL REVENUE REQUIREMENTS | 18a: Revenue Requirement | By regulated activity | Forecast total revenue requirement</v>
      </c>
    </row>
    <row r="11102" spans="1:14" hidden="1">
      <c r="A11102" t="s">
        <v>3</v>
      </c>
      <c r="B11102">
        <v>2012</v>
      </c>
      <c r="C11102" t="s">
        <v>7</v>
      </c>
      <c r="D11102" t="s">
        <v>11</v>
      </c>
      <c r="E11102" t="s">
        <v>102</v>
      </c>
      <c r="F11102" t="s">
        <v>81</v>
      </c>
      <c r="G11102">
        <v>35</v>
      </c>
      <c r="H11102" t="s">
        <v>56</v>
      </c>
      <c r="I11102">
        <v>2015</v>
      </c>
      <c r="J11102" t="s">
        <v>92</v>
      </c>
      <c r="K11102" t="s">
        <v>4522</v>
      </c>
      <c r="L11102">
        <v>249939.58782557011</v>
      </c>
      <c r="M11102" s="10" t="str">
        <f>Data[[#This Row],[schedule]]&amp;" | "&amp;Data[[#This Row],[section]]</f>
        <v>SCHEDULE 18: REPORT ON THE FORECAST TOTAL REVENUE REQUIREMENTS | 18a: Revenue Requirement</v>
      </c>
      <c r="N11102" s="10" t="str">
        <f t="shared" si="176"/>
        <v>SCHEDULE 18: REPORT ON THE FORECAST TOTAL REVENUE REQUIREMENTS | 18a: Revenue Requirement | By regulated activity | Forecast total revenue requirement</v>
      </c>
    </row>
    <row r="11103" spans="1:14" hidden="1">
      <c r="A11103" t="s">
        <v>3</v>
      </c>
      <c r="B11103">
        <v>2012</v>
      </c>
      <c r="C11103" t="s">
        <v>7</v>
      </c>
      <c r="D11103" t="s">
        <v>11</v>
      </c>
      <c r="E11103" t="s">
        <v>102</v>
      </c>
      <c r="F11103" t="s">
        <v>81</v>
      </c>
      <c r="G11103">
        <v>35</v>
      </c>
      <c r="H11103" t="s">
        <v>56</v>
      </c>
      <c r="I11103">
        <v>2016</v>
      </c>
      <c r="J11103" t="s">
        <v>92</v>
      </c>
      <c r="K11103" t="s">
        <v>4550</v>
      </c>
      <c r="L11103">
        <v>255974.72183226381</v>
      </c>
      <c r="M11103" s="10" t="str">
        <f>Data[[#This Row],[schedule]]&amp;" | "&amp;Data[[#This Row],[section]]</f>
        <v>SCHEDULE 18: REPORT ON THE FORECAST TOTAL REVENUE REQUIREMENTS | 18a: Revenue Requirement</v>
      </c>
      <c r="N11103" s="10" t="str">
        <f t="shared" si="176"/>
        <v>SCHEDULE 18: REPORT ON THE FORECAST TOTAL REVENUE REQUIREMENTS | 18a: Revenue Requirement | By regulated activity | Forecast total revenue requirement</v>
      </c>
    </row>
    <row r="11104" spans="1:14" hidden="1">
      <c r="A11104" t="s">
        <v>3</v>
      </c>
      <c r="B11104">
        <v>2012</v>
      </c>
      <c r="C11104" t="s">
        <v>7</v>
      </c>
      <c r="D11104" t="s">
        <v>11</v>
      </c>
      <c r="E11104" t="s">
        <v>102</v>
      </c>
      <c r="F11104" t="s">
        <v>81</v>
      </c>
      <c r="G11104">
        <v>35</v>
      </c>
      <c r="H11104" t="s">
        <v>56</v>
      </c>
      <c r="I11104">
        <v>2017</v>
      </c>
      <c r="J11104" t="s">
        <v>92</v>
      </c>
      <c r="K11104" t="s">
        <v>4551</v>
      </c>
      <c r="L11104">
        <v>258701.10150226179</v>
      </c>
      <c r="M11104" s="10" t="str">
        <f>Data[[#This Row],[schedule]]&amp;" | "&amp;Data[[#This Row],[section]]</f>
        <v>SCHEDULE 18: REPORT ON THE FORECAST TOTAL REVENUE REQUIREMENTS | 18a: Revenue Requirement</v>
      </c>
      <c r="N11104" s="10" t="str">
        <f t="shared" si="176"/>
        <v>SCHEDULE 18: REPORT ON THE FORECAST TOTAL REVENUE REQUIREMENTS | 18a: Revenue Requirement | By regulated activity | Forecast total revenue requirement</v>
      </c>
    </row>
    <row r="11105" spans="1:14" hidden="1">
      <c r="A11105" t="s">
        <v>3</v>
      </c>
      <c r="B11105">
        <v>2012</v>
      </c>
      <c r="C11105" t="s">
        <v>7</v>
      </c>
      <c r="D11105" t="s">
        <v>12</v>
      </c>
      <c r="E11105" t="s">
        <v>81</v>
      </c>
      <c r="F11105" t="s">
        <v>81</v>
      </c>
      <c r="G11105">
        <v>58</v>
      </c>
      <c r="H11105" t="s">
        <v>61</v>
      </c>
      <c r="I11105">
        <v>2012</v>
      </c>
      <c r="J11105" t="s">
        <v>92</v>
      </c>
      <c r="K11105" t="s">
        <v>4552</v>
      </c>
      <c r="L11105">
        <v>1039681.474128486</v>
      </c>
      <c r="M11105" s="10" t="str">
        <f>Data[[#This Row],[schedule]]&amp;" | "&amp;Data[[#This Row],[section]]</f>
        <v>SCHEDULE 18: REPORT ON THE FORECAST TOTAL REVENUE REQUIREMENTS | 18b(i): Forecast Asset Base</v>
      </c>
      <c r="N11105" s="10" t="str">
        <f t="shared" si="176"/>
        <v>SCHEDULE 18: REPORT ON THE FORECAST TOTAL REVENUE REQUIREMENTS | 18b(i): Forecast Asset Base | Forecast asset base—previous year</v>
      </c>
    </row>
    <row r="11106" spans="1:14" hidden="1">
      <c r="A11106" t="s">
        <v>3</v>
      </c>
      <c r="B11106">
        <v>2012</v>
      </c>
      <c r="C11106" t="s">
        <v>7</v>
      </c>
      <c r="D11106" t="s">
        <v>12</v>
      </c>
      <c r="E11106" t="s">
        <v>81</v>
      </c>
      <c r="F11106" t="s">
        <v>81</v>
      </c>
      <c r="G11106">
        <v>58</v>
      </c>
      <c r="H11106" t="s">
        <v>61</v>
      </c>
      <c r="I11106">
        <v>2013</v>
      </c>
      <c r="J11106" t="s">
        <v>92</v>
      </c>
      <c r="K11106" t="s">
        <v>4553</v>
      </c>
      <c r="L11106">
        <v>1037584.6105077</v>
      </c>
      <c r="M11106" s="10" t="str">
        <f>Data[[#This Row],[schedule]]&amp;" | "&amp;Data[[#This Row],[section]]</f>
        <v>SCHEDULE 18: REPORT ON THE FORECAST TOTAL REVENUE REQUIREMENTS | 18b(i): Forecast Asset Base</v>
      </c>
      <c r="N11106" s="10" t="str">
        <f t="shared" si="176"/>
        <v>SCHEDULE 18: REPORT ON THE FORECAST TOTAL REVENUE REQUIREMENTS | 18b(i): Forecast Asset Base | Forecast asset base—previous year</v>
      </c>
    </row>
    <row r="11107" spans="1:14" hidden="1">
      <c r="A11107" t="s">
        <v>3</v>
      </c>
      <c r="B11107">
        <v>2012</v>
      </c>
      <c r="C11107" t="s">
        <v>7</v>
      </c>
      <c r="D11107" t="s">
        <v>12</v>
      </c>
      <c r="E11107" t="s">
        <v>81</v>
      </c>
      <c r="F11107" t="s">
        <v>81</v>
      </c>
      <c r="G11107">
        <v>58</v>
      </c>
      <c r="H11107" t="s">
        <v>61</v>
      </c>
      <c r="I11107">
        <v>2014</v>
      </c>
      <c r="J11107" t="s">
        <v>92</v>
      </c>
      <c r="K11107" t="s">
        <v>4554</v>
      </c>
      <c r="L11107">
        <v>1052023.993971247</v>
      </c>
      <c r="M11107" s="10" t="str">
        <f>Data[[#This Row],[schedule]]&amp;" | "&amp;Data[[#This Row],[section]]</f>
        <v>SCHEDULE 18: REPORT ON THE FORECAST TOTAL REVENUE REQUIREMENTS | 18b(i): Forecast Asset Base</v>
      </c>
      <c r="N11107" s="10" t="str">
        <f t="shared" si="176"/>
        <v>SCHEDULE 18: REPORT ON THE FORECAST TOTAL REVENUE REQUIREMENTS | 18b(i): Forecast Asset Base | Forecast asset base—previous year</v>
      </c>
    </row>
    <row r="11108" spans="1:14" hidden="1">
      <c r="A11108" t="s">
        <v>3</v>
      </c>
      <c r="B11108">
        <v>2012</v>
      </c>
      <c r="C11108" t="s">
        <v>7</v>
      </c>
      <c r="D11108" t="s">
        <v>12</v>
      </c>
      <c r="E11108" t="s">
        <v>81</v>
      </c>
      <c r="F11108" t="s">
        <v>81</v>
      </c>
      <c r="G11108">
        <v>58</v>
      </c>
      <c r="H11108" t="s">
        <v>61</v>
      </c>
      <c r="I11108">
        <v>2015</v>
      </c>
      <c r="J11108" t="s">
        <v>92</v>
      </c>
      <c r="K11108" t="s">
        <v>4555</v>
      </c>
      <c r="L11108">
        <v>1072261.8389282599</v>
      </c>
      <c r="M11108" s="10" t="str">
        <f>Data[[#This Row],[schedule]]&amp;" | "&amp;Data[[#This Row],[section]]</f>
        <v>SCHEDULE 18: REPORT ON THE FORECAST TOTAL REVENUE REQUIREMENTS | 18b(i): Forecast Asset Base</v>
      </c>
      <c r="N11108" s="10" t="str">
        <f t="shared" si="176"/>
        <v>SCHEDULE 18: REPORT ON THE FORECAST TOTAL REVENUE REQUIREMENTS | 18b(i): Forecast Asset Base | Forecast asset base—previous year</v>
      </c>
    </row>
    <row r="11109" spans="1:14" hidden="1">
      <c r="A11109" t="s">
        <v>3</v>
      </c>
      <c r="B11109">
        <v>2012</v>
      </c>
      <c r="C11109" t="s">
        <v>7</v>
      </c>
      <c r="D11109" t="s">
        <v>12</v>
      </c>
      <c r="E11109" t="s">
        <v>81</v>
      </c>
      <c r="F11109" t="s">
        <v>81</v>
      </c>
      <c r="G11109">
        <v>58</v>
      </c>
      <c r="H11109" t="s">
        <v>61</v>
      </c>
      <c r="I11109">
        <v>2016</v>
      </c>
      <c r="J11109" t="s">
        <v>92</v>
      </c>
      <c r="K11109" t="s">
        <v>4556</v>
      </c>
      <c r="L11109">
        <v>1115124.79714323</v>
      </c>
      <c r="M11109" s="10" t="str">
        <f>Data[[#This Row],[schedule]]&amp;" | "&amp;Data[[#This Row],[section]]</f>
        <v>SCHEDULE 18: REPORT ON THE FORECAST TOTAL REVENUE REQUIREMENTS | 18b(i): Forecast Asset Base</v>
      </c>
      <c r="N11109" s="10" t="str">
        <f t="shared" si="176"/>
        <v>SCHEDULE 18: REPORT ON THE FORECAST TOTAL REVENUE REQUIREMENTS | 18b(i): Forecast Asset Base | Forecast asset base—previous year</v>
      </c>
    </row>
    <row r="11110" spans="1:14" hidden="1">
      <c r="A11110" t="s">
        <v>3</v>
      </c>
      <c r="B11110">
        <v>2012</v>
      </c>
      <c r="C11110" t="s">
        <v>7</v>
      </c>
      <c r="D11110" t="s">
        <v>12</v>
      </c>
      <c r="E11110" t="s">
        <v>81</v>
      </c>
      <c r="F11110" t="s">
        <v>81</v>
      </c>
      <c r="G11110">
        <v>58</v>
      </c>
      <c r="H11110" t="s">
        <v>61</v>
      </c>
      <c r="I11110">
        <v>2017</v>
      </c>
      <c r="J11110" t="s">
        <v>92</v>
      </c>
      <c r="K11110" t="s">
        <v>4557</v>
      </c>
      <c r="L11110">
        <v>1106813.2812058681</v>
      </c>
      <c r="M11110" s="10" t="str">
        <f>Data[[#This Row],[schedule]]&amp;" | "&amp;Data[[#This Row],[section]]</f>
        <v>SCHEDULE 18: REPORT ON THE FORECAST TOTAL REVENUE REQUIREMENTS | 18b(i): Forecast Asset Base</v>
      </c>
      <c r="N11110" s="10" t="str">
        <f t="shared" si="176"/>
        <v>SCHEDULE 18: REPORT ON THE FORECAST TOTAL REVENUE REQUIREMENTS | 18b(i): Forecast Asset Base | Forecast asset base—previous year</v>
      </c>
    </row>
    <row r="11111" spans="1:14" hidden="1">
      <c r="A11111" t="s">
        <v>3</v>
      </c>
      <c r="B11111">
        <v>2012</v>
      </c>
      <c r="C11111" t="s">
        <v>7</v>
      </c>
      <c r="D11111" t="s">
        <v>12</v>
      </c>
      <c r="E11111" t="s">
        <v>81</v>
      </c>
      <c r="F11111" t="s">
        <v>81</v>
      </c>
      <c r="G11111">
        <v>59</v>
      </c>
      <c r="H11111" t="s">
        <v>51</v>
      </c>
      <c r="I11111">
        <v>2012</v>
      </c>
      <c r="J11111" t="s">
        <v>92</v>
      </c>
      <c r="K11111" t="s">
        <v>4558</v>
      </c>
      <c r="L11111">
        <v>43354.714226654083</v>
      </c>
      <c r="M11111" s="10" t="str">
        <f>Data[[#This Row],[schedule]]&amp;" | "&amp;Data[[#This Row],[section]]</f>
        <v>SCHEDULE 18: REPORT ON THE FORECAST TOTAL REVENUE REQUIREMENTS | 18b(i): Forecast Asset Base</v>
      </c>
      <c r="N11111" s="10" t="str">
        <f t="shared" si="176"/>
        <v>SCHEDULE 18: REPORT ON THE FORECAST TOTAL REVENUE REQUIREMENTS | 18b(i): Forecast Asset Base | Forecast depreciation</v>
      </c>
    </row>
    <row r="11112" spans="1:14" hidden="1">
      <c r="A11112" t="s">
        <v>3</v>
      </c>
      <c r="B11112">
        <v>2012</v>
      </c>
      <c r="C11112" t="s">
        <v>7</v>
      </c>
      <c r="D11112" t="s">
        <v>12</v>
      </c>
      <c r="E11112" t="s">
        <v>81</v>
      </c>
      <c r="F11112" t="s">
        <v>81</v>
      </c>
      <c r="G11112">
        <v>59</v>
      </c>
      <c r="H11112" t="s">
        <v>51</v>
      </c>
      <c r="I11112">
        <v>2013</v>
      </c>
      <c r="J11112" t="s">
        <v>92</v>
      </c>
      <c r="K11112" t="s">
        <v>4495</v>
      </c>
      <c r="L11112">
        <v>42898.574167578379</v>
      </c>
      <c r="M11112" s="10" t="str">
        <f>Data[[#This Row],[schedule]]&amp;" | "&amp;Data[[#This Row],[section]]</f>
        <v>SCHEDULE 18: REPORT ON THE FORECAST TOTAL REVENUE REQUIREMENTS | 18b(i): Forecast Asset Base</v>
      </c>
      <c r="N11112" s="10" t="str">
        <f t="shared" si="176"/>
        <v>SCHEDULE 18: REPORT ON THE FORECAST TOTAL REVENUE REQUIREMENTS | 18b(i): Forecast Asset Base | Forecast depreciation</v>
      </c>
    </row>
    <row r="11113" spans="1:14" hidden="1">
      <c r="A11113" t="s">
        <v>3</v>
      </c>
      <c r="B11113">
        <v>2012</v>
      </c>
      <c r="C11113" t="s">
        <v>7</v>
      </c>
      <c r="D11113" t="s">
        <v>12</v>
      </c>
      <c r="E11113" t="s">
        <v>81</v>
      </c>
      <c r="F11113" t="s">
        <v>81</v>
      </c>
      <c r="G11113">
        <v>59</v>
      </c>
      <c r="H11113" t="s">
        <v>51</v>
      </c>
      <c r="I11113">
        <v>2014</v>
      </c>
      <c r="J11113" t="s">
        <v>92</v>
      </c>
      <c r="K11113" t="s">
        <v>4496</v>
      </c>
      <c r="L11113">
        <v>41775.431674080093</v>
      </c>
      <c r="M11113" s="10" t="str">
        <f>Data[[#This Row],[schedule]]&amp;" | "&amp;Data[[#This Row],[section]]</f>
        <v>SCHEDULE 18: REPORT ON THE FORECAST TOTAL REVENUE REQUIREMENTS | 18b(i): Forecast Asset Base</v>
      </c>
      <c r="N11113" s="10" t="str">
        <f t="shared" si="176"/>
        <v>SCHEDULE 18: REPORT ON THE FORECAST TOTAL REVENUE REQUIREMENTS | 18b(i): Forecast Asset Base | Forecast depreciation</v>
      </c>
    </row>
    <row r="11114" spans="1:14" hidden="1">
      <c r="A11114" t="s">
        <v>3</v>
      </c>
      <c r="B11114">
        <v>2012</v>
      </c>
      <c r="C11114" t="s">
        <v>7</v>
      </c>
      <c r="D11114" t="s">
        <v>12</v>
      </c>
      <c r="E11114" t="s">
        <v>81</v>
      </c>
      <c r="F11114" t="s">
        <v>81</v>
      </c>
      <c r="G11114">
        <v>59</v>
      </c>
      <c r="H11114" t="s">
        <v>51</v>
      </c>
      <c r="I11114">
        <v>2015</v>
      </c>
      <c r="J11114" t="s">
        <v>92</v>
      </c>
      <c r="K11114" t="s">
        <v>4497</v>
      </c>
      <c r="L11114">
        <v>47215.265275972117</v>
      </c>
      <c r="M11114" s="10" t="str">
        <f>Data[[#This Row],[schedule]]&amp;" | "&amp;Data[[#This Row],[section]]</f>
        <v>SCHEDULE 18: REPORT ON THE FORECAST TOTAL REVENUE REQUIREMENTS | 18b(i): Forecast Asset Base</v>
      </c>
      <c r="N11114" s="10" t="str">
        <f t="shared" si="176"/>
        <v>SCHEDULE 18: REPORT ON THE FORECAST TOTAL REVENUE REQUIREMENTS | 18b(i): Forecast Asset Base | Forecast depreciation</v>
      </c>
    </row>
    <row r="11115" spans="1:14" hidden="1">
      <c r="A11115" t="s">
        <v>3</v>
      </c>
      <c r="B11115">
        <v>2012</v>
      </c>
      <c r="C11115" t="s">
        <v>7</v>
      </c>
      <c r="D11115" t="s">
        <v>12</v>
      </c>
      <c r="E11115" t="s">
        <v>81</v>
      </c>
      <c r="F11115" t="s">
        <v>81</v>
      </c>
      <c r="G11115">
        <v>59</v>
      </c>
      <c r="H11115" t="s">
        <v>51</v>
      </c>
      <c r="I11115">
        <v>2016</v>
      </c>
      <c r="J11115" t="s">
        <v>92</v>
      </c>
      <c r="K11115" t="s">
        <v>4498</v>
      </c>
      <c r="L11115">
        <v>47157.457559744362</v>
      </c>
      <c r="M11115" s="10" t="str">
        <f>Data[[#This Row],[schedule]]&amp;" | "&amp;Data[[#This Row],[section]]</f>
        <v>SCHEDULE 18: REPORT ON THE FORECAST TOTAL REVENUE REQUIREMENTS | 18b(i): Forecast Asset Base</v>
      </c>
      <c r="N11115" s="10" t="str">
        <f t="shared" si="176"/>
        <v>SCHEDULE 18: REPORT ON THE FORECAST TOTAL REVENUE REQUIREMENTS | 18b(i): Forecast Asset Base | Forecast depreciation</v>
      </c>
    </row>
    <row r="11116" spans="1:14" hidden="1">
      <c r="A11116" t="s">
        <v>3</v>
      </c>
      <c r="B11116">
        <v>2012</v>
      </c>
      <c r="C11116" t="s">
        <v>7</v>
      </c>
      <c r="D11116" t="s">
        <v>12</v>
      </c>
      <c r="E11116" t="s">
        <v>81</v>
      </c>
      <c r="F11116" t="s">
        <v>81</v>
      </c>
      <c r="G11116">
        <v>59</v>
      </c>
      <c r="H11116" t="s">
        <v>51</v>
      </c>
      <c r="I11116">
        <v>2017</v>
      </c>
      <c r="J11116" t="s">
        <v>92</v>
      </c>
      <c r="K11116" t="s">
        <v>4499</v>
      </c>
      <c r="L11116">
        <v>43956.597621921217</v>
      </c>
      <c r="M11116" s="10" t="str">
        <f>Data[[#This Row],[schedule]]&amp;" | "&amp;Data[[#This Row],[section]]</f>
        <v>SCHEDULE 18: REPORT ON THE FORECAST TOTAL REVENUE REQUIREMENTS | 18b(i): Forecast Asset Base</v>
      </c>
      <c r="N11116" s="10" t="str">
        <f t="shared" si="176"/>
        <v>SCHEDULE 18: REPORT ON THE FORECAST TOTAL REVENUE REQUIREMENTS | 18b(i): Forecast Asset Base | Forecast depreciation</v>
      </c>
    </row>
    <row r="11117" spans="1:14" hidden="1">
      <c r="A11117" t="s">
        <v>3</v>
      </c>
      <c r="B11117">
        <v>2012</v>
      </c>
      <c r="C11117" t="s">
        <v>7</v>
      </c>
      <c r="D11117" t="s">
        <v>12</v>
      </c>
      <c r="E11117" t="s">
        <v>81</v>
      </c>
      <c r="F11117" t="s">
        <v>81</v>
      </c>
      <c r="G11117">
        <v>60</v>
      </c>
      <c r="H11117" t="s">
        <v>53</v>
      </c>
      <c r="I11117">
        <v>2012</v>
      </c>
      <c r="J11117" t="s">
        <v>92</v>
      </c>
      <c r="K11117" t="s">
        <v>4559</v>
      </c>
      <c r="L11117">
        <v>2778.1097704699368</v>
      </c>
      <c r="M11117" s="10" t="str">
        <f>Data[[#This Row],[schedule]]&amp;" | "&amp;Data[[#This Row],[section]]</f>
        <v>SCHEDULE 18: REPORT ON THE FORECAST TOTAL REVENUE REQUIREMENTS | 18b(i): Forecast Asset Base</v>
      </c>
      <c r="N11117" s="10" t="str">
        <f t="shared" si="176"/>
        <v>SCHEDULE 18: REPORT ON THE FORECAST TOTAL REVENUE REQUIREMENTS | 18b(i): Forecast Asset Base | Forecast revaluations</v>
      </c>
    </row>
    <row r="11118" spans="1:14" hidden="1">
      <c r="A11118" t="s">
        <v>3</v>
      </c>
      <c r="B11118">
        <v>2012</v>
      </c>
      <c r="C11118" t="s">
        <v>7</v>
      </c>
      <c r="D11118" t="s">
        <v>12</v>
      </c>
      <c r="E11118" t="s">
        <v>81</v>
      </c>
      <c r="F11118" t="s">
        <v>81</v>
      </c>
      <c r="G11118">
        <v>60</v>
      </c>
      <c r="H11118" t="s">
        <v>53</v>
      </c>
      <c r="I11118">
        <v>2013</v>
      </c>
      <c r="J11118" t="s">
        <v>92</v>
      </c>
      <c r="K11118" t="s">
        <v>4560</v>
      </c>
      <c r="L11118">
        <v>2942.1755442039298</v>
      </c>
      <c r="M11118" s="10" t="str">
        <f>Data[[#This Row],[schedule]]&amp;" | "&amp;Data[[#This Row],[section]]</f>
        <v>SCHEDULE 18: REPORT ON THE FORECAST TOTAL REVENUE REQUIREMENTS | 18b(i): Forecast Asset Base</v>
      </c>
      <c r="N11118" s="10" t="str">
        <f t="shared" si="176"/>
        <v>SCHEDULE 18: REPORT ON THE FORECAST TOTAL REVENUE REQUIREMENTS | 18b(i): Forecast Asset Base | Forecast revaluations</v>
      </c>
    </row>
    <row r="11119" spans="1:14" hidden="1">
      <c r="A11119" t="s">
        <v>3</v>
      </c>
      <c r="B11119">
        <v>2012</v>
      </c>
      <c r="C11119" t="s">
        <v>7</v>
      </c>
      <c r="D11119" t="s">
        <v>12</v>
      </c>
      <c r="E11119" t="s">
        <v>81</v>
      </c>
      <c r="F11119" t="s">
        <v>81</v>
      </c>
      <c r="G11119">
        <v>60</v>
      </c>
      <c r="H11119" t="s">
        <v>53</v>
      </c>
      <c r="I11119">
        <v>2014</v>
      </c>
      <c r="J11119" t="s">
        <v>92</v>
      </c>
      <c r="K11119" t="s">
        <v>4561</v>
      </c>
      <c r="L11119">
        <v>2974.6895520773469</v>
      </c>
      <c r="M11119" s="10" t="str">
        <f>Data[[#This Row],[schedule]]&amp;" | "&amp;Data[[#This Row],[section]]</f>
        <v>SCHEDULE 18: REPORT ON THE FORECAST TOTAL REVENUE REQUIREMENTS | 18b(i): Forecast Asset Base</v>
      </c>
      <c r="N11119" s="10" t="str">
        <f t="shared" si="176"/>
        <v>SCHEDULE 18: REPORT ON THE FORECAST TOTAL REVENUE REQUIREMENTS | 18b(i): Forecast Asset Base | Forecast revaluations</v>
      </c>
    </row>
    <row r="11120" spans="1:14" hidden="1">
      <c r="A11120" t="s">
        <v>3</v>
      </c>
      <c r="B11120">
        <v>2012</v>
      </c>
      <c r="C11120" t="s">
        <v>7</v>
      </c>
      <c r="D11120" t="s">
        <v>12</v>
      </c>
      <c r="E11120" t="s">
        <v>81</v>
      </c>
      <c r="F11120" t="s">
        <v>81</v>
      </c>
      <c r="G11120">
        <v>60</v>
      </c>
      <c r="H11120" t="s">
        <v>53</v>
      </c>
      <c r="I11120">
        <v>2015</v>
      </c>
      <c r="J11120" t="s">
        <v>92</v>
      </c>
      <c r="K11120" t="s">
        <v>4562</v>
      </c>
      <c r="L11120">
        <v>3014.6109323737678</v>
      </c>
      <c r="M11120" s="10" t="str">
        <f>Data[[#This Row],[schedule]]&amp;" | "&amp;Data[[#This Row],[section]]</f>
        <v>SCHEDULE 18: REPORT ON THE FORECAST TOTAL REVENUE REQUIREMENTS | 18b(i): Forecast Asset Base</v>
      </c>
      <c r="N11120" s="10" t="str">
        <f t="shared" si="176"/>
        <v>SCHEDULE 18: REPORT ON THE FORECAST TOTAL REVENUE REQUIREMENTS | 18b(i): Forecast Asset Base | Forecast revaluations</v>
      </c>
    </row>
    <row r="11121" spans="1:14" hidden="1">
      <c r="A11121" t="s">
        <v>3</v>
      </c>
      <c r="B11121">
        <v>2012</v>
      </c>
      <c r="C11121" t="s">
        <v>7</v>
      </c>
      <c r="D11121" t="s">
        <v>12</v>
      </c>
      <c r="E11121" t="s">
        <v>81</v>
      </c>
      <c r="F11121" t="s">
        <v>81</v>
      </c>
      <c r="G11121">
        <v>60</v>
      </c>
      <c r="H11121" t="s">
        <v>53</v>
      </c>
      <c r="I11121">
        <v>2016</v>
      </c>
      <c r="J11121" t="s">
        <v>92</v>
      </c>
      <c r="K11121" t="s">
        <v>4563</v>
      </c>
      <c r="L11121">
        <v>3052.392563092752</v>
      </c>
      <c r="M11121" s="10" t="str">
        <f>Data[[#This Row],[schedule]]&amp;" | "&amp;Data[[#This Row],[section]]</f>
        <v>SCHEDULE 18: REPORT ON THE FORECAST TOTAL REVENUE REQUIREMENTS | 18b(i): Forecast Asset Base</v>
      </c>
      <c r="N11121" s="10" t="str">
        <f t="shared" si="176"/>
        <v>SCHEDULE 18: REPORT ON THE FORECAST TOTAL REVENUE REQUIREMENTS | 18b(i): Forecast Asset Base | Forecast revaluations</v>
      </c>
    </row>
    <row r="11122" spans="1:14" hidden="1">
      <c r="A11122" t="s">
        <v>3</v>
      </c>
      <c r="B11122">
        <v>2012</v>
      </c>
      <c r="C11122" t="s">
        <v>7</v>
      </c>
      <c r="D11122" t="s">
        <v>12</v>
      </c>
      <c r="E11122" t="s">
        <v>81</v>
      </c>
      <c r="F11122" t="s">
        <v>81</v>
      </c>
      <c r="G11122">
        <v>60</v>
      </c>
      <c r="H11122" t="s">
        <v>53</v>
      </c>
      <c r="I11122">
        <v>2017</v>
      </c>
      <c r="J11122" t="s">
        <v>92</v>
      </c>
      <c r="K11122" t="s">
        <v>4564</v>
      </c>
      <c r="L11122">
        <v>3085.6416878784971</v>
      </c>
      <c r="M11122" s="10" t="str">
        <f>Data[[#This Row],[schedule]]&amp;" | "&amp;Data[[#This Row],[section]]</f>
        <v>SCHEDULE 18: REPORT ON THE FORECAST TOTAL REVENUE REQUIREMENTS | 18b(i): Forecast Asset Base</v>
      </c>
      <c r="N11122" s="10" t="str">
        <f t="shared" si="176"/>
        <v>SCHEDULE 18: REPORT ON THE FORECAST TOTAL REVENUE REQUIREMENTS | 18b(i): Forecast Asset Base | Forecast revaluations</v>
      </c>
    </row>
    <row r="11123" spans="1:14" hidden="1">
      <c r="A11123" t="s">
        <v>3</v>
      </c>
      <c r="B11123">
        <v>2012</v>
      </c>
      <c r="C11123" t="s">
        <v>7</v>
      </c>
      <c r="D11123" t="s">
        <v>12</v>
      </c>
      <c r="E11123" t="s">
        <v>81</v>
      </c>
      <c r="F11123" t="s">
        <v>81</v>
      </c>
      <c r="G11123">
        <v>61</v>
      </c>
      <c r="H11123" t="s">
        <v>62</v>
      </c>
      <c r="I11123">
        <v>2012</v>
      </c>
      <c r="J11123" t="s">
        <v>92</v>
      </c>
      <c r="K11123" t="s">
        <v>4565</v>
      </c>
      <c r="L11123">
        <v>38479.740835398552</v>
      </c>
      <c r="M11123" s="10" t="str">
        <f>Data[[#This Row],[schedule]]&amp;" | "&amp;Data[[#This Row],[section]]</f>
        <v>SCHEDULE 18: REPORT ON THE FORECAST TOTAL REVENUE REQUIREMENTS | 18b(i): Forecast Asset Base</v>
      </c>
      <c r="N11123" s="10" t="str">
        <f t="shared" si="176"/>
        <v>SCHEDULE 18: REPORT ON THE FORECAST TOTAL REVENUE REQUIREMENTS | 18b(i): Forecast Asset Base | Assets commissioned</v>
      </c>
    </row>
    <row r="11124" spans="1:14" hidden="1">
      <c r="A11124" t="s">
        <v>3</v>
      </c>
      <c r="B11124">
        <v>2012</v>
      </c>
      <c r="C11124" t="s">
        <v>7</v>
      </c>
      <c r="D11124" t="s">
        <v>12</v>
      </c>
      <c r="E11124" t="s">
        <v>81</v>
      </c>
      <c r="F11124" t="s">
        <v>81</v>
      </c>
      <c r="G11124">
        <v>61</v>
      </c>
      <c r="H11124" t="s">
        <v>62</v>
      </c>
      <c r="I11124">
        <v>2013</v>
      </c>
      <c r="J11124" t="s">
        <v>92</v>
      </c>
      <c r="K11124" t="s">
        <v>4566</v>
      </c>
      <c r="L11124">
        <v>54395.782086921019</v>
      </c>
      <c r="M11124" s="10" t="str">
        <f>Data[[#This Row],[schedule]]&amp;" | "&amp;Data[[#This Row],[section]]</f>
        <v>SCHEDULE 18: REPORT ON THE FORECAST TOTAL REVENUE REQUIREMENTS | 18b(i): Forecast Asset Base</v>
      </c>
      <c r="N11124" s="10" t="str">
        <f t="shared" si="176"/>
        <v>SCHEDULE 18: REPORT ON THE FORECAST TOTAL REVENUE REQUIREMENTS | 18b(i): Forecast Asset Base | Assets commissioned</v>
      </c>
    </row>
    <row r="11125" spans="1:14" hidden="1">
      <c r="A11125" t="s">
        <v>3</v>
      </c>
      <c r="B11125">
        <v>2012</v>
      </c>
      <c r="C11125" t="s">
        <v>7</v>
      </c>
      <c r="D11125" t="s">
        <v>12</v>
      </c>
      <c r="E11125" t="s">
        <v>81</v>
      </c>
      <c r="F11125" t="s">
        <v>81</v>
      </c>
      <c r="G11125">
        <v>61</v>
      </c>
      <c r="H11125" t="s">
        <v>62</v>
      </c>
      <c r="I11125">
        <v>2014</v>
      </c>
      <c r="J11125" t="s">
        <v>92</v>
      </c>
      <c r="K11125" t="s">
        <v>4567</v>
      </c>
      <c r="L11125">
        <v>59038.587079015961</v>
      </c>
      <c r="M11125" s="10" t="str">
        <f>Data[[#This Row],[schedule]]&amp;" | "&amp;Data[[#This Row],[section]]</f>
        <v>SCHEDULE 18: REPORT ON THE FORECAST TOTAL REVENUE REQUIREMENTS | 18b(i): Forecast Asset Base</v>
      </c>
      <c r="N11125" s="10" t="str">
        <f t="shared" si="176"/>
        <v>SCHEDULE 18: REPORT ON THE FORECAST TOTAL REVENUE REQUIREMENTS | 18b(i): Forecast Asset Base | Assets commissioned</v>
      </c>
    </row>
    <row r="11126" spans="1:14" hidden="1">
      <c r="A11126" t="s">
        <v>3</v>
      </c>
      <c r="B11126">
        <v>2012</v>
      </c>
      <c r="C11126" t="s">
        <v>7</v>
      </c>
      <c r="D11126" t="s">
        <v>12</v>
      </c>
      <c r="E11126" t="s">
        <v>81</v>
      </c>
      <c r="F11126" t="s">
        <v>81</v>
      </c>
      <c r="G11126">
        <v>61</v>
      </c>
      <c r="H11126" t="s">
        <v>62</v>
      </c>
      <c r="I11126">
        <v>2015</v>
      </c>
      <c r="J11126" t="s">
        <v>92</v>
      </c>
      <c r="K11126" t="s">
        <v>4568</v>
      </c>
      <c r="L11126">
        <v>87063.612558568406</v>
      </c>
      <c r="M11126" s="10" t="str">
        <f>Data[[#This Row],[schedule]]&amp;" | "&amp;Data[[#This Row],[section]]</f>
        <v>SCHEDULE 18: REPORT ON THE FORECAST TOTAL REVENUE REQUIREMENTS | 18b(i): Forecast Asset Base</v>
      </c>
      <c r="N11126" s="10" t="str">
        <f t="shared" si="176"/>
        <v>SCHEDULE 18: REPORT ON THE FORECAST TOTAL REVENUE REQUIREMENTS | 18b(i): Forecast Asset Base | Assets commissioned</v>
      </c>
    </row>
    <row r="11127" spans="1:14" hidden="1">
      <c r="A11127" t="s">
        <v>3</v>
      </c>
      <c r="B11127">
        <v>2012</v>
      </c>
      <c r="C11127" t="s">
        <v>7</v>
      </c>
      <c r="D11127" t="s">
        <v>12</v>
      </c>
      <c r="E11127" t="s">
        <v>81</v>
      </c>
      <c r="F11127" t="s">
        <v>81</v>
      </c>
      <c r="G11127">
        <v>61</v>
      </c>
      <c r="H11127" t="s">
        <v>62</v>
      </c>
      <c r="I11127">
        <v>2016</v>
      </c>
      <c r="J11127" t="s">
        <v>92</v>
      </c>
      <c r="K11127" t="s">
        <v>4569</v>
      </c>
      <c r="L11127">
        <v>35793.549059289187</v>
      </c>
      <c r="M11127" s="10" t="str">
        <f>Data[[#This Row],[schedule]]&amp;" | "&amp;Data[[#This Row],[section]]</f>
        <v>SCHEDULE 18: REPORT ON THE FORECAST TOTAL REVENUE REQUIREMENTS | 18b(i): Forecast Asset Base</v>
      </c>
      <c r="N11127" s="10" t="str">
        <f t="shared" si="176"/>
        <v>SCHEDULE 18: REPORT ON THE FORECAST TOTAL REVENUE REQUIREMENTS | 18b(i): Forecast Asset Base | Assets commissioned</v>
      </c>
    </row>
    <row r="11128" spans="1:14" hidden="1">
      <c r="A11128" t="s">
        <v>3</v>
      </c>
      <c r="B11128">
        <v>2012</v>
      </c>
      <c r="C11128" t="s">
        <v>7</v>
      </c>
      <c r="D11128" t="s">
        <v>12</v>
      </c>
      <c r="E11128" t="s">
        <v>81</v>
      </c>
      <c r="F11128" t="s">
        <v>81</v>
      </c>
      <c r="G11128">
        <v>61</v>
      </c>
      <c r="H11128" t="s">
        <v>62</v>
      </c>
      <c r="I11128">
        <v>2017</v>
      </c>
      <c r="J11128" t="s">
        <v>92</v>
      </c>
      <c r="K11128" t="s">
        <v>4570</v>
      </c>
      <c r="L11128">
        <v>39148.154919519337</v>
      </c>
      <c r="M11128" s="10" t="str">
        <f>Data[[#This Row],[schedule]]&amp;" | "&amp;Data[[#This Row],[section]]</f>
        <v>SCHEDULE 18: REPORT ON THE FORECAST TOTAL REVENUE REQUIREMENTS | 18b(i): Forecast Asset Base</v>
      </c>
      <c r="N11128" s="10" t="str">
        <f t="shared" si="176"/>
        <v>SCHEDULE 18: REPORT ON THE FORECAST TOTAL REVENUE REQUIREMENTS | 18b(i): Forecast Asset Base | Assets commissioned</v>
      </c>
    </row>
    <row r="11129" spans="1:14" hidden="1">
      <c r="A11129" t="s">
        <v>3</v>
      </c>
      <c r="B11129">
        <v>2012</v>
      </c>
      <c r="C11129" t="s">
        <v>7</v>
      </c>
      <c r="D11129" t="s">
        <v>12</v>
      </c>
      <c r="E11129" t="s">
        <v>81</v>
      </c>
      <c r="F11129" t="s">
        <v>81</v>
      </c>
      <c r="G11129">
        <v>62</v>
      </c>
      <c r="H11129" t="s">
        <v>63</v>
      </c>
      <c r="I11129">
        <v>2012</v>
      </c>
      <c r="J11129" t="s">
        <v>92</v>
      </c>
      <c r="K11129" t="s">
        <v>458</v>
      </c>
      <c r="L11129">
        <v>0</v>
      </c>
      <c r="M11129" s="10" t="str">
        <f>Data[[#This Row],[schedule]]&amp;" | "&amp;Data[[#This Row],[section]]</f>
        <v>SCHEDULE 18: REPORT ON THE FORECAST TOTAL REVENUE REQUIREMENTS | 18b(i): Forecast Asset Base</v>
      </c>
      <c r="N11129" s="10" t="str">
        <f t="shared" si="176"/>
        <v>SCHEDULE 18: REPORT ON THE FORECAST TOTAL REVENUE REQUIREMENTS | 18b(i): Forecast Asset Base | Asset disposals</v>
      </c>
    </row>
    <row r="11130" spans="1:14" hidden="1">
      <c r="A11130" t="s">
        <v>3</v>
      </c>
      <c r="B11130">
        <v>2012</v>
      </c>
      <c r="C11130" t="s">
        <v>7</v>
      </c>
      <c r="D11130" t="s">
        <v>12</v>
      </c>
      <c r="E11130" t="s">
        <v>81</v>
      </c>
      <c r="F11130" t="s">
        <v>81</v>
      </c>
      <c r="G11130">
        <v>62</v>
      </c>
      <c r="H11130" t="s">
        <v>63</v>
      </c>
      <c r="I11130">
        <v>2013</v>
      </c>
      <c r="J11130" t="s">
        <v>92</v>
      </c>
      <c r="K11130" t="s">
        <v>458</v>
      </c>
      <c r="L11130">
        <v>0</v>
      </c>
      <c r="M11130" s="10" t="str">
        <f>Data[[#This Row],[schedule]]&amp;" | "&amp;Data[[#This Row],[section]]</f>
        <v>SCHEDULE 18: REPORT ON THE FORECAST TOTAL REVENUE REQUIREMENTS | 18b(i): Forecast Asset Base</v>
      </c>
      <c r="N11130" s="10" t="str">
        <f t="shared" si="176"/>
        <v>SCHEDULE 18: REPORT ON THE FORECAST TOTAL REVENUE REQUIREMENTS | 18b(i): Forecast Asset Base | Asset disposals</v>
      </c>
    </row>
    <row r="11131" spans="1:14" hidden="1">
      <c r="A11131" t="s">
        <v>3</v>
      </c>
      <c r="B11131">
        <v>2012</v>
      </c>
      <c r="C11131" t="s">
        <v>7</v>
      </c>
      <c r="D11131" t="s">
        <v>12</v>
      </c>
      <c r="E11131" t="s">
        <v>81</v>
      </c>
      <c r="F11131" t="s">
        <v>81</v>
      </c>
      <c r="G11131">
        <v>62</v>
      </c>
      <c r="H11131" t="s">
        <v>63</v>
      </c>
      <c r="I11131">
        <v>2014</v>
      </c>
      <c r="J11131" t="s">
        <v>92</v>
      </c>
      <c r="K11131" t="s">
        <v>458</v>
      </c>
      <c r="L11131">
        <v>0</v>
      </c>
      <c r="M11131" s="10" t="str">
        <f>Data[[#This Row],[schedule]]&amp;" | "&amp;Data[[#This Row],[section]]</f>
        <v>SCHEDULE 18: REPORT ON THE FORECAST TOTAL REVENUE REQUIREMENTS | 18b(i): Forecast Asset Base</v>
      </c>
      <c r="N11131" s="10" t="str">
        <f t="shared" si="176"/>
        <v>SCHEDULE 18: REPORT ON THE FORECAST TOTAL REVENUE REQUIREMENTS | 18b(i): Forecast Asset Base | Asset disposals</v>
      </c>
    </row>
    <row r="11132" spans="1:14" hidden="1">
      <c r="A11132" t="s">
        <v>3</v>
      </c>
      <c r="B11132">
        <v>2012</v>
      </c>
      <c r="C11132" t="s">
        <v>7</v>
      </c>
      <c r="D11132" t="s">
        <v>12</v>
      </c>
      <c r="E11132" t="s">
        <v>81</v>
      </c>
      <c r="F11132" t="s">
        <v>81</v>
      </c>
      <c r="G11132">
        <v>62</v>
      </c>
      <c r="H11132" t="s">
        <v>63</v>
      </c>
      <c r="I11132">
        <v>2015</v>
      </c>
      <c r="J11132" t="s">
        <v>92</v>
      </c>
      <c r="K11132" t="s">
        <v>458</v>
      </c>
      <c r="L11132">
        <v>0</v>
      </c>
      <c r="M11132" s="10" t="str">
        <f>Data[[#This Row],[schedule]]&amp;" | "&amp;Data[[#This Row],[section]]</f>
        <v>SCHEDULE 18: REPORT ON THE FORECAST TOTAL REVENUE REQUIREMENTS | 18b(i): Forecast Asset Base</v>
      </c>
      <c r="N11132" s="10" t="str">
        <f t="shared" si="176"/>
        <v>SCHEDULE 18: REPORT ON THE FORECAST TOTAL REVENUE REQUIREMENTS | 18b(i): Forecast Asset Base | Asset disposals</v>
      </c>
    </row>
    <row r="11133" spans="1:14" hidden="1">
      <c r="A11133" t="s">
        <v>3</v>
      </c>
      <c r="B11133">
        <v>2012</v>
      </c>
      <c r="C11133" t="s">
        <v>7</v>
      </c>
      <c r="D11133" t="s">
        <v>12</v>
      </c>
      <c r="E11133" t="s">
        <v>81</v>
      </c>
      <c r="F11133" t="s">
        <v>81</v>
      </c>
      <c r="G11133">
        <v>62</v>
      </c>
      <c r="H11133" t="s">
        <v>63</v>
      </c>
      <c r="I11133">
        <v>2016</v>
      </c>
      <c r="J11133" t="s">
        <v>92</v>
      </c>
      <c r="K11133" t="s">
        <v>458</v>
      </c>
      <c r="L11133">
        <v>0</v>
      </c>
      <c r="M11133" s="10" t="str">
        <f>Data[[#This Row],[schedule]]&amp;" | "&amp;Data[[#This Row],[section]]</f>
        <v>SCHEDULE 18: REPORT ON THE FORECAST TOTAL REVENUE REQUIREMENTS | 18b(i): Forecast Asset Base</v>
      </c>
      <c r="N11133" s="10" t="str">
        <f t="shared" si="176"/>
        <v>SCHEDULE 18: REPORT ON THE FORECAST TOTAL REVENUE REQUIREMENTS | 18b(i): Forecast Asset Base | Asset disposals</v>
      </c>
    </row>
    <row r="11134" spans="1:14" hidden="1">
      <c r="A11134" t="s">
        <v>3</v>
      </c>
      <c r="B11134">
        <v>2012</v>
      </c>
      <c r="C11134" t="s">
        <v>7</v>
      </c>
      <c r="D11134" t="s">
        <v>12</v>
      </c>
      <c r="E11134" t="s">
        <v>81</v>
      </c>
      <c r="F11134" t="s">
        <v>81</v>
      </c>
      <c r="G11134">
        <v>62</v>
      </c>
      <c r="H11134" t="s">
        <v>63</v>
      </c>
      <c r="I11134">
        <v>2017</v>
      </c>
      <c r="J11134" t="s">
        <v>92</v>
      </c>
      <c r="K11134" t="s">
        <v>458</v>
      </c>
      <c r="L11134">
        <v>0</v>
      </c>
      <c r="M11134" s="10" t="str">
        <f>Data[[#This Row],[schedule]]&amp;" | "&amp;Data[[#This Row],[section]]</f>
        <v>SCHEDULE 18: REPORT ON THE FORECAST TOTAL REVENUE REQUIREMENTS | 18b(i): Forecast Asset Base</v>
      </c>
      <c r="N11134" s="10" t="str">
        <f t="shared" si="176"/>
        <v>SCHEDULE 18: REPORT ON THE FORECAST TOTAL REVENUE REQUIREMENTS | 18b(i): Forecast Asset Base | Asset disposals</v>
      </c>
    </row>
    <row r="11135" spans="1:14" hidden="1">
      <c r="A11135" t="s">
        <v>3</v>
      </c>
      <c r="B11135">
        <v>2012</v>
      </c>
      <c r="C11135" t="s">
        <v>7</v>
      </c>
      <c r="D11135" t="s">
        <v>12</v>
      </c>
      <c r="E11135" t="s">
        <v>81</v>
      </c>
      <c r="F11135" t="s">
        <v>81</v>
      </c>
      <c r="G11135">
        <v>63</v>
      </c>
      <c r="H11135" t="s">
        <v>64</v>
      </c>
      <c r="I11135">
        <v>2012</v>
      </c>
      <c r="J11135" t="s">
        <v>92</v>
      </c>
      <c r="K11135" t="s">
        <v>458</v>
      </c>
      <c r="L11135">
        <v>0</v>
      </c>
      <c r="M11135" s="10" t="str">
        <f>Data[[#This Row],[schedule]]&amp;" | "&amp;Data[[#This Row],[section]]</f>
        <v>SCHEDULE 18: REPORT ON THE FORECAST TOTAL REVENUE REQUIREMENTS | 18b(i): Forecast Asset Base</v>
      </c>
      <c r="N11135" s="10" t="str">
        <f t="shared" si="176"/>
        <v>SCHEDULE 18: REPORT ON THE FORECAST TOTAL REVENUE REQUIREMENTS | 18b(i): Forecast Asset Base | Forecast adjustment resulting from cost allocation</v>
      </c>
    </row>
    <row r="11136" spans="1:14" hidden="1">
      <c r="A11136" t="s">
        <v>3</v>
      </c>
      <c r="B11136">
        <v>2012</v>
      </c>
      <c r="C11136" t="s">
        <v>7</v>
      </c>
      <c r="D11136" t="s">
        <v>12</v>
      </c>
      <c r="E11136" t="s">
        <v>81</v>
      </c>
      <c r="F11136" t="s">
        <v>81</v>
      </c>
      <c r="G11136">
        <v>63</v>
      </c>
      <c r="H11136" t="s">
        <v>64</v>
      </c>
      <c r="I11136">
        <v>2013</v>
      </c>
      <c r="J11136" t="s">
        <v>92</v>
      </c>
      <c r="K11136" t="s">
        <v>458</v>
      </c>
      <c r="L11136">
        <v>0</v>
      </c>
      <c r="M11136" s="10" t="str">
        <f>Data[[#This Row],[schedule]]&amp;" | "&amp;Data[[#This Row],[section]]</f>
        <v>SCHEDULE 18: REPORT ON THE FORECAST TOTAL REVENUE REQUIREMENTS | 18b(i): Forecast Asset Base</v>
      </c>
      <c r="N11136" s="10" t="str">
        <f t="shared" si="176"/>
        <v>SCHEDULE 18: REPORT ON THE FORECAST TOTAL REVENUE REQUIREMENTS | 18b(i): Forecast Asset Base | Forecast adjustment resulting from cost allocation</v>
      </c>
    </row>
    <row r="11137" spans="1:14" hidden="1">
      <c r="A11137" t="s">
        <v>3</v>
      </c>
      <c r="B11137">
        <v>2012</v>
      </c>
      <c r="C11137" t="s">
        <v>7</v>
      </c>
      <c r="D11137" t="s">
        <v>12</v>
      </c>
      <c r="E11137" t="s">
        <v>81</v>
      </c>
      <c r="F11137" t="s">
        <v>81</v>
      </c>
      <c r="G11137">
        <v>63</v>
      </c>
      <c r="H11137" t="s">
        <v>64</v>
      </c>
      <c r="I11137">
        <v>2014</v>
      </c>
      <c r="J11137" t="s">
        <v>92</v>
      </c>
      <c r="K11137" t="s">
        <v>458</v>
      </c>
      <c r="L11137">
        <v>0</v>
      </c>
      <c r="M11137" s="10" t="str">
        <f>Data[[#This Row],[schedule]]&amp;" | "&amp;Data[[#This Row],[section]]</f>
        <v>SCHEDULE 18: REPORT ON THE FORECAST TOTAL REVENUE REQUIREMENTS | 18b(i): Forecast Asset Base</v>
      </c>
      <c r="N11137" s="10" t="str">
        <f t="shared" si="176"/>
        <v>SCHEDULE 18: REPORT ON THE FORECAST TOTAL REVENUE REQUIREMENTS | 18b(i): Forecast Asset Base | Forecast adjustment resulting from cost allocation</v>
      </c>
    </row>
    <row r="11138" spans="1:14" hidden="1">
      <c r="A11138" t="s">
        <v>3</v>
      </c>
      <c r="B11138">
        <v>2012</v>
      </c>
      <c r="C11138" t="s">
        <v>7</v>
      </c>
      <c r="D11138" t="s">
        <v>12</v>
      </c>
      <c r="E11138" t="s">
        <v>81</v>
      </c>
      <c r="F11138" t="s">
        <v>81</v>
      </c>
      <c r="G11138">
        <v>63</v>
      </c>
      <c r="H11138" t="s">
        <v>64</v>
      </c>
      <c r="I11138">
        <v>2015</v>
      </c>
      <c r="J11138" t="s">
        <v>92</v>
      </c>
      <c r="K11138" t="s">
        <v>458</v>
      </c>
      <c r="L11138">
        <v>0</v>
      </c>
      <c r="M11138" s="10" t="str">
        <f>Data[[#This Row],[schedule]]&amp;" | "&amp;Data[[#This Row],[section]]</f>
        <v>SCHEDULE 18: REPORT ON THE FORECAST TOTAL REVENUE REQUIREMENTS | 18b(i): Forecast Asset Base</v>
      </c>
      <c r="N11138" s="10" t="str">
        <f t="shared" si="176"/>
        <v>SCHEDULE 18: REPORT ON THE FORECAST TOTAL REVENUE REQUIREMENTS | 18b(i): Forecast Asset Base | Forecast adjustment resulting from cost allocation</v>
      </c>
    </row>
    <row r="11139" spans="1:14" hidden="1">
      <c r="A11139" t="s">
        <v>3</v>
      </c>
      <c r="B11139">
        <v>2012</v>
      </c>
      <c r="C11139" t="s">
        <v>7</v>
      </c>
      <c r="D11139" t="s">
        <v>12</v>
      </c>
      <c r="E11139" t="s">
        <v>81</v>
      </c>
      <c r="F11139" t="s">
        <v>81</v>
      </c>
      <c r="G11139">
        <v>63</v>
      </c>
      <c r="H11139" t="s">
        <v>64</v>
      </c>
      <c r="I11139">
        <v>2016</v>
      </c>
      <c r="J11139" t="s">
        <v>92</v>
      </c>
      <c r="K11139" t="s">
        <v>458</v>
      </c>
      <c r="L11139">
        <v>0</v>
      </c>
      <c r="M11139" s="10" t="str">
        <f>Data[[#This Row],[schedule]]&amp;" | "&amp;Data[[#This Row],[section]]</f>
        <v>SCHEDULE 18: REPORT ON THE FORECAST TOTAL REVENUE REQUIREMENTS | 18b(i): Forecast Asset Base</v>
      </c>
      <c r="N11139" s="10" t="str">
        <f t="shared" si="176"/>
        <v>SCHEDULE 18: REPORT ON THE FORECAST TOTAL REVENUE REQUIREMENTS | 18b(i): Forecast Asset Base | Forecast adjustment resulting from cost allocation</v>
      </c>
    </row>
    <row r="11140" spans="1:14" hidden="1">
      <c r="A11140" t="s">
        <v>3</v>
      </c>
      <c r="B11140">
        <v>2012</v>
      </c>
      <c r="C11140" t="s">
        <v>7</v>
      </c>
      <c r="D11140" t="s">
        <v>12</v>
      </c>
      <c r="E11140" t="s">
        <v>81</v>
      </c>
      <c r="F11140" t="s">
        <v>81</v>
      </c>
      <c r="G11140">
        <v>63</v>
      </c>
      <c r="H11140" t="s">
        <v>64</v>
      </c>
      <c r="I11140">
        <v>2017</v>
      </c>
      <c r="J11140" t="s">
        <v>92</v>
      </c>
      <c r="K11140" t="s">
        <v>458</v>
      </c>
      <c r="L11140">
        <v>0</v>
      </c>
      <c r="M11140" s="10" t="str">
        <f>Data[[#This Row],[schedule]]&amp;" | "&amp;Data[[#This Row],[section]]</f>
        <v>SCHEDULE 18: REPORT ON THE FORECAST TOTAL REVENUE REQUIREMENTS | 18b(i): Forecast Asset Base</v>
      </c>
      <c r="N11140" s="10" t="str">
        <f t="shared" si="176"/>
        <v>SCHEDULE 18: REPORT ON THE FORECAST TOTAL REVENUE REQUIREMENTS | 18b(i): Forecast Asset Base | Forecast adjustment resulting from cost allocation</v>
      </c>
    </row>
    <row r="11141" spans="1:14" hidden="1">
      <c r="A11141" t="s">
        <v>3</v>
      </c>
      <c r="B11141">
        <v>2012</v>
      </c>
      <c r="C11141" t="s">
        <v>7</v>
      </c>
      <c r="D11141" t="s">
        <v>12</v>
      </c>
      <c r="E11141" t="s">
        <v>81</v>
      </c>
      <c r="F11141" t="s">
        <v>81</v>
      </c>
      <c r="G11141">
        <v>64</v>
      </c>
      <c r="H11141" t="s">
        <v>65</v>
      </c>
      <c r="I11141">
        <v>2012</v>
      </c>
      <c r="J11141" t="s">
        <v>92</v>
      </c>
      <c r="K11141" t="s">
        <v>4553</v>
      </c>
      <c r="L11141">
        <v>1037584.6105077</v>
      </c>
      <c r="M11141" s="10" t="str">
        <f>Data[[#This Row],[schedule]]&amp;" | "&amp;Data[[#This Row],[section]]</f>
        <v>SCHEDULE 18: REPORT ON THE FORECAST TOTAL REVENUE REQUIREMENTS | 18b(i): Forecast Asset Base</v>
      </c>
      <c r="N11141" s="10" t="str">
        <f t="shared" si="176"/>
        <v>SCHEDULE 18: REPORT ON THE FORECAST TOTAL REVENUE REQUIREMENTS | 18b(i): Forecast Asset Base | Forecast asset base</v>
      </c>
    </row>
    <row r="11142" spans="1:14" hidden="1">
      <c r="A11142" t="s">
        <v>3</v>
      </c>
      <c r="B11142">
        <v>2012</v>
      </c>
      <c r="C11142" t="s">
        <v>7</v>
      </c>
      <c r="D11142" t="s">
        <v>12</v>
      </c>
      <c r="E11142" t="s">
        <v>81</v>
      </c>
      <c r="F11142" t="s">
        <v>81</v>
      </c>
      <c r="G11142">
        <v>64</v>
      </c>
      <c r="H11142" t="s">
        <v>65</v>
      </c>
      <c r="I11142">
        <v>2013</v>
      </c>
      <c r="J11142" t="s">
        <v>92</v>
      </c>
      <c r="K11142" t="s">
        <v>4554</v>
      </c>
      <c r="L11142">
        <v>1052023.993971247</v>
      </c>
      <c r="M11142" s="10" t="str">
        <f>Data[[#This Row],[schedule]]&amp;" | "&amp;Data[[#This Row],[section]]</f>
        <v>SCHEDULE 18: REPORT ON THE FORECAST TOTAL REVENUE REQUIREMENTS | 18b(i): Forecast Asset Base</v>
      </c>
      <c r="N11142" s="10" t="str">
        <f t="shared" si="176"/>
        <v>SCHEDULE 18: REPORT ON THE FORECAST TOTAL REVENUE REQUIREMENTS | 18b(i): Forecast Asset Base | Forecast asset base</v>
      </c>
    </row>
    <row r="11143" spans="1:14" hidden="1">
      <c r="A11143" t="s">
        <v>3</v>
      </c>
      <c r="B11143">
        <v>2012</v>
      </c>
      <c r="C11143" t="s">
        <v>7</v>
      </c>
      <c r="D11143" t="s">
        <v>12</v>
      </c>
      <c r="E11143" t="s">
        <v>81</v>
      </c>
      <c r="F11143" t="s">
        <v>81</v>
      </c>
      <c r="G11143">
        <v>64</v>
      </c>
      <c r="H11143" t="s">
        <v>65</v>
      </c>
      <c r="I11143">
        <v>2014</v>
      </c>
      <c r="J11143" t="s">
        <v>92</v>
      </c>
      <c r="K11143" t="s">
        <v>4555</v>
      </c>
      <c r="L11143">
        <v>1072261.8389282599</v>
      </c>
      <c r="M11143" s="10" t="str">
        <f>Data[[#This Row],[schedule]]&amp;" | "&amp;Data[[#This Row],[section]]</f>
        <v>SCHEDULE 18: REPORT ON THE FORECAST TOTAL REVENUE REQUIREMENTS | 18b(i): Forecast Asset Base</v>
      </c>
      <c r="N11143" s="10" t="str">
        <f t="shared" si="176"/>
        <v>SCHEDULE 18: REPORT ON THE FORECAST TOTAL REVENUE REQUIREMENTS | 18b(i): Forecast Asset Base | Forecast asset base</v>
      </c>
    </row>
    <row r="11144" spans="1:14" hidden="1">
      <c r="A11144" t="s">
        <v>3</v>
      </c>
      <c r="B11144">
        <v>2012</v>
      </c>
      <c r="C11144" t="s">
        <v>7</v>
      </c>
      <c r="D11144" t="s">
        <v>12</v>
      </c>
      <c r="E11144" t="s">
        <v>81</v>
      </c>
      <c r="F11144" t="s">
        <v>81</v>
      </c>
      <c r="G11144">
        <v>64</v>
      </c>
      <c r="H11144" t="s">
        <v>65</v>
      </c>
      <c r="I11144">
        <v>2015</v>
      </c>
      <c r="J11144" t="s">
        <v>92</v>
      </c>
      <c r="K11144" t="s">
        <v>4556</v>
      </c>
      <c r="L11144">
        <v>1115124.79714323</v>
      </c>
      <c r="M11144" s="10" t="str">
        <f>Data[[#This Row],[schedule]]&amp;" | "&amp;Data[[#This Row],[section]]</f>
        <v>SCHEDULE 18: REPORT ON THE FORECAST TOTAL REVENUE REQUIREMENTS | 18b(i): Forecast Asset Base</v>
      </c>
      <c r="N11144" s="10" t="str">
        <f t="shared" si="176"/>
        <v>SCHEDULE 18: REPORT ON THE FORECAST TOTAL REVENUE REQUIREMENTS | 18b(i): Forecast Asset Base | Forecast asset base</v>
      </c>
    </row>
    <row r="11145" spans="1:14" hidden="1">
      <c r="A11145" t="s">
        <v>3</v>
      </c>
      <c r="B11145">
        <v>2012</v>
      </c>
      <c r="C11145" t="s">
        <v>7</v>
      </c>
      <c r="D11145" t="s">
        <v>12</v>
      </c>
      <c r="E11145" t="s">
        <v>81</v>
      </c>
      <c r="F11145" t="s">
        <v>81</v>
      </c>
      <c r="G11145">
        <v>64</v>
      </c>
      <c r="H11145" t="s">
        <v>65</v>
      </c>
      <c r="I11145">
        <v>2016</v>
      </c>
      <c r="J11145" t="s">
        <v>92</v>
      </c>
      <c r="K11145" t="s">
        <v>4557</v>
      </c>
      <c r="L11145">
        <v>1106813.2812058681</v>
      </c>
      <c r="M11145" s="10" t="str">
        <f>Data[[#This Row],[schedule]]&amp;" | "&amp;Data[[#This Row],[section]]</f>
        <v>SCHEDULE 18: REPORT ON THE FORECAST TOTAL REVENUE REQUIREMENTS | 18b(i): Forecast Asset Base</v>
      </c>
      <c r="N11145" s="10" t="str">
        <f t="shared" si="176"/>
        <v>SCHEDULE 18: REPORT ON THE FORECAST TOTAL REVENUE REQUIREMENTS | 18b(i): Forecast Asset Base | Forecast asset base</v>
      </c>
    </row>
    <row r="11146" spans="1:14" hidden="1">
      <c r="A11146" t="s">
        <v>3</v>
      </c>
      <c r="B11146">
        <v>2012</v>
      </c>
      <c r="C11146" t="s">
        <v>7</v>
      </c>
      <c r="D11146" t="s">
        <v>12</v>
      </c>
      <c r="E11146" t="s">
        <v>81</v>
      </c>
      <c r="F11146" t="s">
        <v>81</v>
      </c>
      <c r="G11146">
        <v>64</v>
      </c>
      <c r="H11146" t="s">
        <v>65</v>
      </c>
      <c r="I11146">
        <v>2017</v>
      </c>
      <c r="J11146" t="s">
        <v>92</v>
      </c>
      <c r="K11146" t="s">
        <v>4571</v>
      </c>
      <c r="L11146">
        <v>1105090.4801913439</v>
      </c>
      <c r="M11146" s="10" t="str">
        <f>Data[[#This Row],[schedule]]&amp;" | "&amp;Data[[#This Row],[section]]</f>
        <v>SCHEDULE 18: REPORT ON THE FORECAST TOTAL REVENUE REQUIREMENTS | 18b(i): Forecast Asset Base</v>
      </c>
      <c r="N11146" s="10" t="str">
        <f t="shared" si="176"/>
        <v>SCHEDULE 18: REPORT ON THE FORECAST TOTAL REVENUE REQUIREMENTS | 18b(i): Forecast Asset Base | Forecast asset base</v>
      </c>
    </row>
    <row r="11147" spans="1:14" hidden="1">
      <c r="A11147" t="s">
        <v>3</v>
      </c>
      <c r="B11147">
        <v>2012</v>
      </c>
      <c r="C11147" t="s">
        <v>7</v>
      </c>
      <c r="D11147" t="s">
        <v>13</v>
      </c>
      <c r="E11147" t="s">
        <v>81</v>
      </c>
      <c r="F11147" t="s">
        <v>81</v>
      </c>
      <c r="G11147">
        <v>67</v>
      </c>
      <c r="H11147" t="s">
        <v>66</v>
      </c>
      <c r="I11147">
        <v>2012</v>
      </c>
      <c r="J11147" t="s">
        <v>92</v>
      </c>
      <c r="K11147" t="s">
        <v>4572</v>
      </c>
      <c r="L11147">
        <v>17658.36776662213</v>
      </c>
      <c r="M11147" s="10" t="str">
        <f>Data[[#This Row],[schedule]]&amp;" | "&amp;Data[[#This Row],[section]]</f>
        <v>SCHEDULE 18: REPORT ON THE FORECAST TOTAL REVENUE REQUIREMENTS | 18b(ii): Forecast Works Under Construction</v>
      </c>
      <c r="N11147" s="10" t="str">
        <f t="shared" si="176"/>
        <v>SCHEDULE 18: REPORT ON THE FORECAST TOTAL REVENUE REQUIREMENTS | 18b(ii): Forecast Works Under Construction | Works under construction—previous year</v>
      </c>
    </row>
    <row r="11148" spans="1:14" hidden="1">
      <c r="A11148" t="s">
        <v>3</v>
      </c>
      <c r="B11148">
        <v>2012</v>
      </c>
      <c r="C11148" t="s">
        <v>7</v>
      </c>
      <c r="D11148" t="s">
        <v>13</v>
      </c>
      <c r="E11148" t="s">
        <v>81</v>
      </c>
      <c r="F11148" t="s">
        <v>81</v>
      </c>
      <c r="G11148">
        <v>67</v>
      </c>
      <c r="H11148" t="s">
        <v>66</v>
      </c>
      <c r="I11148">
        <v>2013</v>
      </c>
      <c r="J11148" t="s">
        <v>92</v>
      </c>
      <c r="K11148" t="s">
        <v>4573</v>
      </c>
      <c r="L11148">
        <v>1789.436381375082</v>
      </c>
      <c r="M11148" s="10" t="str">
        <f>Data[[#This Row],[schedule]]&amp;" | "&amp;Data[[#This Row],[section]]</f>
        <v>SCHEDULE 18: REPORT ON THE FORECAST TOTAL REVENUE REQUIREMENTS | 18b(ii): Forecast Works Under Construction</v>
      </c>
      <c r="N11148" s="10" t="str">
        <f t="shared" si="176"/>
        <v>SCHEDULE 18: REPORT ON THE FORECAST TOTAL REVENUE REQUIREMENTS | 18b(ii): Forecast Works Under Construction | Works under construction—previous year</v>
      </c>
    </row>
    <row r="11149" spans="1:14" hidden="1">
      <c r="A11149" t="s">
        <v>3</v>
      </c>
      <c r="B11149">
        <v>2012</v>
      </c>
      <c r="C11149" t="s">
        <v>7</v>
      </c>
      <c r="D11149" t="s">
        <v>13</v>
      </c>
      <c r="E11149" t="s">
        <v>81</v>
      </c>
      <c r="F11149" t="s">
        <v>81</v>
      </c>
      <c r="G11149">
        <v>67</v>
      </c>
      <c r="H11149" t="s">
        <v>66</v>
      </c>
      <c r="I11149">
        <v>2014</v>
      </c>
      <c r="J11149" t="s">
        <v>92</v>
      </c>
      <c r="K11149" t="s">
        <v>4574</v>
      </c>
      <c r="L11149">
        <v>12977.974837901371</v>
      </c>
      <c r="M11149" s="10" t="str">
        <f>Data[[#This Row],[schedule]]&amp;" | "&amp;Data[[#This Row],[section]]</f>
        <v>SCHEDULE 18: REPORT ON THE FORECAST TOTAL REVENUE REQUIREMENTS | 18b(ii): Forecast Works Under Construction</v>
      </c>
      <c r="N11149" s="10" t="str">
        <f t="shared" si="176"/>
        <v>SCHEDULE 18: REPORT ON THE FORECAST TOTAL REVENUE REQUIREMENTS | 18b(ii): Forecast Works Under Construction | Works under construction—previous year</v>
      </c>
    </row>
    <row r="11150" spans="1:14" hidden="1">
      <c r="A11150" t="s">
        <v>3</v>
      </c>
      <c r="B11150">
        <v>2012</v>
      </c>
      <c r="C11150" t="s">
        <v>7</v>
      </c>
      <c r="D11150" t="s">
        <v>13</v>
      </c>
      <c r="E11150" t="s">
        <v>81</v>
      </c>
      <c r="F11150" t="s">
        <v>81</v>
      </c>
      <c r="G11150">
        <v>67</v>
      </c>
      <c r="H11150" t="s">
        <v>66</v>
      </c>
      <c r="I11150">
        <v>2015</v>
      </c>
      <c r="J11150" t="s">
        <v>92</v>
      </c>
      <c r="K11150" t="s">
        <v>4575</v>
      </c>
      <c r="L11150">
        <v>36712.606318210434</v>
      </c>
      <c r="M11150" s="10" t="str">
        <f>Data[[#This Row],[schedule]]&amp;" | "&amp;Data[[#This Row],[section]]</f>
        <v>SCHEDULE 18: REPORT ON THE FORECAST TOTAL REVENUE REQUIREMENTS | 18b(ii): Forecast Works Under Construction</v>
      </c>
      <c r="N11150" s="10" t="str">
        <f t="shared" si="176"/>
        <v>SCHEDULE 18: REPORT ON THE FORECAST TOTAL REVENUE REQUIREMENTS | 18b(ii): Forecast Works Under Construction | Works under construction—previous year</v>
      </c>
    </row>
    <row r="11151" spans="1:14" hidden="1">
      <c r="A11151" t="s">
        <v>3</v>
      </c>
      <c r="B11151">
        <v>2012</v>
      </c>
      <c r="C11151" t="s">
        <v>7</v>
      </c>
      <c r="D11151" t="s">
        <v>13</v>
      </c>
      <c r="E11151" t="s">
        <v>81</v>
      </c>
      <c r="F11151" t="s">
        <v>81</v>
      </c>
      <c r="G11151">
        <v>67</v>
      </c>
      <c r="H11151" t="s">
        <v>66</v>
      </c>
      <c r="I11151">
        <v>2016</v>
      </c>
      <c r="J11151" t="s">
        <v>92</v>
      </c>
      <c r="K11151" t="s">
        <v>4576</v>
      </c>
      <c r="L11151">
        <v>6028.3365858478937</v>
      </c>
      <c r="M11151" s="10" t="str">
        <f>Data[[#This Row],[schedule]]&amp;" | "&amp;Data[[#This Row],[section]]</f>
        <v>SCHEDULE 18: REPORT ON THE FORECAST TOTAL REVENUE REQUIREMENTS | 18b(ii): Forecast Works Under Construction</v>
      </c>
      <c r="N11151" s="10" t="str">
        <f t="shared" si="176"/>
        <v>SCHEDULE 18: REPORT ON THE FORECAST TOTAL REVENUE REQUIREMENTS | 18b(ii): Forecast Works Under Construction | Works under construction—previous year</v>
      </c>
    </row>
    <row r="11152" spans="1:14" hidden="1">
      <c r="A11152" t="s">
        <v>3</v>
      </c>
      <c r="B11152">
        <v>2012</v>
      </c>
      <c r="C11152" t="s">
        <v>7</v>
      </c>
      <c r="D11152" t="s">
        <v>13</v>
      </c>
      <c r="E11152" t="s">
        <v>81</v>
      </c>
      <c r="F11152" t="s">
        <v>81</v>
      </c>
      <c r="G11152">
        <v>67</v>
      </c>
      <c r="H11152" t="s">
        <v>66</v>
      </c>
      <c r="I11152">
        <v>2017</v>
      </c>
      <c r="J11152" t="s">
        <v>92</v>
      </c>
      <c r="K11152" t="s">
        <v>4577</v>
      </c>
      <c r="L11152">
        <v>7127.3023839706584</v>
      </c>
      <c r="M11152" s="10" t="str">
        <f>Data[[#This Row],[schedule]]&amp;" | "&amp;Data[[#This Row],[section]]</f>
        <v>SCHEDULE 18: REPORT ON THE FORECAST TOTAL REVENUE REQUIREMENTS | 18b(ii): Forecast Works Under Construction</v>
      </c>
      <c r="N11152" s="10" t="str">
        <f t="shared" si="176"/>
        <v>SCHEDULE 18: REPORT ON THE FORECAST TOTAL REVENUE REQUIREMENTS | 18b(ii): Forecast Works Under Construction | Works under construction—previous year</v>
      </c>
    </row>
    <row r="11153" spans="1:14" hidden="1">
      <c r="A11153" t="s">
        <v>3</v>
      </c>
      <c r="B11153">
        <v>2012</v>
      </c>
      <c r="C11153" t="s">
        <v>7</v>
      </c>
      <c r="D11153" t="s">
        <v>13</v>
      </c>
      <c r="E11153" t="s">
        <v>81</v>
      </c>
      <c r="F11153" t="s">
        <v>81</v>
      </c>
      <c r="G11153">
        <v>68</v>
      </c>
      <c r="H11153" t="s">
        <v>67</v>
      </c>
      <c r="I11153">
        <v>2012</v>
      </c>
      <c r="J11153" t="s">
        <v>92</v>
      </c>
      <c r="K11153" t="s">
        <v>4578</v>
      </c>
      <c r="L11153">
        <v>22610.809450151512</v>
      </c>
      <c r="M11153" s="10" t="str">
        <f>Data[[#This Row],[schedule]]&amp;" | "&amp;Data[[#This Row],[section]]</f>
        <v>SCHEDULE 18: REPORT ON THE FORECAST TOTAL REVENUE REQUIREMENTS | 18b(ii): Forecast Works Under Construction</v>
      </c>
      <c r="N11153" s="10" t="str">
        <f t="shared" si="176"/>
        <v>SCHEDULE 18: REPORT ON THE FORECAST TOTAL REVENUE REQUIREMENTS | 18b(ii): Forecast Works Under Construction | Capital expenditure</v>
      </c>
    </row>
    <row r="11154" spans="1:14" hidden="1">
      <c r="A11154" t="s">
        <v>3</v>
      </c>
      <c r="B11154">
        <v>2012</v>
      </c>
      <c r="C11154" t="s">
        <v>7</v>
      </c>
      <c r="D11154" t="s">
        <v>13</v>
      </c>
      <c r="E11154" t="s">
        <v>81</v>
      </c>
      <c r="F11154" t="s">
        <v>81</v>
      </c>
      <c r="G11154">
        <v>68</v>
      </c>
      <c r="H11154" t="s">
        <v>67</v>
      </c>
      <c r="I11154">
        <v>2013</v>
      </c>
      <c r="J11154" t="s">
        <v>92</v>
      </c>
      <c r="K11154" t="s">
        <v>4579</v>
      </c>
      <c r="L11154">
        <v>65584.320543447306</v>
      </c>
      <c r="M11154" s="10" t="str">
        <f>Data[[#This Row],[schedule]]&amp;" | "&amp;Data[[#This Row],[section]]</f>
        <v>SCHEDULE 18: REPORT ON THE FORECAST TOTAL REVENUE REQUIREMENTS | 18b(ii): Forecast Works Under Construction</v>
      </c>
      <c r="N11154" s="10" t="str">
        <f t="shared" si="176"/>
        <v>SCHEDULE 18: REPORT ON THE FORECAST TOTAL REVENUE REQUIREMENTS | 18b(ii): Forecast Works Under Construction | Capital expenditure</v>
      </c>
    </row>
    <row r="11155" spans="1:14" hidden="1">
      <c r="A11155" t="s">
        <v>3</v>
      </c>
      <c r="B11155">
        <v>2012</v>
      </c>
      <c r="C11155" t="s">
        <v>7</v>
      </c>
      <c r="D11155" t="s">
        <v>13</v>
      </c>
      <c r="E11155" t="s">
        <v>81</v>
      </c>
      <c r="F11155" t="s">
        <v>81</v>
      </c>
      <c r="G11155">
        <v>68</v>
      </c>
      <c r="H11155" t="s">
        <v>67</v>
      </c>
      <c r="I11155">
        <v>2014</v>
      </c>
      <c r="J11155" t="s">
        <v>92</v>
      </c>
      <c r="K11155" t="s">
        <v>4580</v>
      </c>
      <c r="L11155">
        <v>82773.218559325032</v>
      </c>
      <c r="M11155" s="10" t="str">
        <f>Data[[#This Row],[schedule]]&amp;" | "&amp;Data[[#This Row],[section]]</f>
        <v>SCHEDULE 18: REPORT ON THE FORECAST TOTAL REVENUE REQUIREMENTS | 18b(ii): Forecast Works Under Construction</v>
      </c>
      <c r="N11155" s="10" t="str">
        <f t="shared" si="176"/>
        <v>SCHEDULE 18: REPORT ON THE FORECAST TOTAL REVENUE REQUIREMENTS | 18b(ii): Forecast Works Under Construction | Capital expenditure</v>
      </c>
    </row>
    <row r="11156" spans="1:14" hidden="1">
      <c r="A11156" t="s">
        <v>3</v>
      </c>
      <c r="B11156">
        <v>2012</v>
      </c>
      <c r="C11156" t="s">
        <v>7</v>
      </c>
      <c r="D11156" t="s">
        <v>13</v>
      </c>
      <c r="E11156" t="s">
        <v>81</v>
      </c>
      <c r="F11156" t="s">
        <v>81</v>
      </c>
      <c r="G11156">
        <v>68</v>
      </c>
      <c r="H11156" t="s">
        <v>67</v>
      </c>
      <c r="I11156">
        <v>2015</v>
      </c>
      <c r="J11156" t="s">
        <v>92</v>
      </c>
      <c r="K11156" t="s">
        <v>4581</v>
      </c>
      <c r="L11156">
        <v>56379.342826205873</v>
      </c>
      <c r="M11156" s="10" t="str">
        <f>Data[[#This Row],[schedule]]&amp;" | "&amp;Data[[#This Row],[section]]</f>
        <v>SCHEDULE 18: REPORT ON THE FORECAST TOTAL REVENUE REQUIREMENTS | 18b(ii): Forecast Works Under Construction</v>
      </c>
      <c r="N11156" s="10" t="str">
        <f t="shared" si="176"/>
        <v>SCHEDULE 18: REPORT ON THE FORECAST TOTAL REVENUE REQUIREMENTS | 18b(ii): Forecast Works Under Construction | Capital expenditure</v>
      </c>
    </row>
    <row r="11157" spans="1:14" hidden="1">
      <c r="A11157" t="s">
        <v>3</v>
      </c>
      <c r="B11157">
        <v>2012</v>
      </c>
      <c r="C11157" t="s">
        <v>7</v>
      </c>
      <c r="D11157" t="s">
        <v>13</v>
      </c>
      <c r="E11157" t="s">
        <v>81</v>
      </c>
      <c r="F11157" t="s">
        <v>81</v>
      </c>
      <c r="G11157">
        <v>68</v>
      </c>
      <c r="H11157" t="s">
        <v>67</v>
      </c>
      <c r="I11157">
        <v>2016</v>
      </c>
      <c r="J11157" t="s">
        <v>92</v>
      </c>
      <c r="K11157" t="s">
        <v>4582</v>
      </c>
      <c r="L11157">
        <v>36892.514857411952</v>
      </c>
      <c r="M11157" s="10" t="str">
        <f>Data[[#This Row],[schedule]]&amp;" | "&amp;Data[[#This Row],[section]]</f>
        <v>SCHEDULE 18: REPORT ON THE FORECAST TOTAL REVENUE REQUIREMENTS | 18b(ii): Forecast Works Under Construction</v>
      </c>
      <c r="N11157" s="10" t="str">
        <f t="shared" ref="N11157:N11220" si="177">SUBSTITUTE(SUBSTITUTE(SUBSTITUTE(C11157&amp;" | "&amp;D11157&amp;" | "&amp;E11157&amp;" | "&amp;F11157&amp;" | "&amp;H11157," |  |  | "," | ")," |  |  | "," | ")," |  | "," | ")</f>
        <v>SCHEDULE 18: REPORT ON THE FORECAST TOTAL REVENUE REQUIREMENTS | 18b(ii): Forecast Works Under Construction | Capital expenditure</v>
      </c>
    </row>
    <row r="11158" spans="1:14" hidden="1">
      <c r="A11158" t="s">
        <v>3</v>
      </c>
      <c r="B11158">
        <v>2012</v>
      </c>
      <c r="C11158" t="s">
        <v>7</v>
      </c>
      <c r="D11158" t="s">
        <v>13</v>
      </c>
      <c r="E11158" t="s">
        <v>81</v>
      </c>
      <c r="F11158" t="s">
        <v>81</v>
      </c>
      <c r="G11158">
        <v>68</v>
      </c>
      <c r="H11158" t="s">
        <v>67</v>
      </c>
      <c r="I11158">
        <v>2017</v>
      </c>
      <c r="J11158" t="s">
        <v>92</v>
      </c>
      <c r="K11158" t="s">
        <v>4583</v>
      </c>
      <c r="L11158">
        <v>48120.042981764818</v>
      </c>
      <c r="M11158" s="10" t="str">
        <f>Data[[#This Row],[schedule]]&amp;" | "&amp;Data[[#This Row],[section]]</f>
        <v>SCHEDULE 18: REPORT ON THE FORECAST TOTAL REVENUE REQUIREMENTS | 18b(ii): Forecast Works Under Construction</v>
      </c>
      <c r="N11158" s="10" t="str">
        <f t="shared" si="177"/>
        <v>SCHEDULE 18: REPORT ON THE FORECAST TOTAL REVENUE REQUIREMENTS | 18b(ii): Forecast Works Under Construction | Capital expenditure</v>
      </c>
    </row>
    <row r="11159" spans="1:14" hidden="1">
      <c r="A11159" t="s">
        <v>3</v>
      </c>
      <c r="B11159">
        <v>2012</v>
      </c>
      <c r="C11159" t="s">
        <v>7</v>
      </c>
      <c r="D11159" t="s">
        <v>13</v>
      </c>
      <c r="E11159" t="s">
        <v>81</v>
      </c>
      <c r="F11159" t="s">
        <v>81</v>
      </c>
      <c r="G11159">
        <v>69</v>
      </c>
      <c r="H11159" t="s">
        <v>62</v>
      </c>
      <c r="I11159">
        <v>2012</v>
      </c>
      <c r="J11159" t="s">
        <v>92</v>
      </c>
      <c r="K11159" t="s">
        <v>4565</v>
      </c>
      <c r="L11159">
        <v>38479.740835398552</v>
      </c>
      <c r="M11159" s="10" t="str">
        <f>Data[[#This Row],[schedule]]&amp;" | "&amp;Data[[#This Row],[section]]</f>
        <v>SCHEDULE 18: REPORT ON THE FORECAST TOTAL REVENUE REQUIREMENTS | 18b(ii): Forecast Works Under Construction</v>
      </c>
      <c r="N11159" s="10" t="str">
        <f t="shared" si="177"/>
        <v>SCHEDULE 18: REPORT ON THE FORECAST TOTAL REVENUE REQUIREMENTS | 18b(ii): Forecast Works Under Construction | Assets commissioned</v>
      </c>
    </row>
    <row r="11160" spans="1:14" hidden="1">
      <c r="A11160" t="s">
        <v>3</v>
      </c>
      <c r="B11160">
        <v>2012</v>
      </c>
      <c r="C11160" t="s">
        <v>7</v>
      </c>
      <c r="D11160" t="s">
        <v>13</v>
      </c>
      <c r="E11160" t="s">
        <v>81</v>
      </c>
      <c r="F11160" t="s">
        <v>81</v>
      </c>
      <c r="G11160">
        <v>69</v>
      </c>
      <c r="H11160" t="s">
        <v>62</v>
      </c>
      <c r="I11160">
        <v>2013</v>
      </c>
      <c r="J11160" t="s">
        <v>92</v>
      </c>
      <c r="K11160" t="s">
        <v>4566</v>
      </c>
      <c r="L11160">
        <v>54395.782086921019</v>
      </c>
      <c r="M11160" s="10" t="str">
        <f>Data[[#This Row],[schedule]]&amp;" | "&amp;Data[[#This Row],[section]]</f>
        <v>SCHEDULE 18: REPORT ON THE FORECAST TOTAL REVENUE REQUIREMENTS | 18b(ii): Forecast Works Under Construction</v>
      </c>
      <c r="N11160" s="10" t="str">
        <f t="shared" si="177"/>
        <v>SCHEDULE 18: REPORT ON THE FORECAST TOTAL REVENUE REQUIREMENTS | 18b(ii): Forecast Works Under Construction | Assets commissioned</v>
      </c>
    </row>
    <row r="11161" spans="1:14" hidden="1">
      <c r="A11161" t="s">
        <v>3</v>
      </c>
      <c r="B11161">
        <v>2012</v>
      </c>
      <c r="C11161" t="s">
        <v>7</v>
      </c>
      <c r="D11161" t="s">
        <v>13</v>
      </c>
      <c r="E11161" t="s">
        <v>81</v>
      </c>
      <c r="F11161" t="s">
        <v>81</v>
      </c>
      <c r="G11161">
        <v>69</v>
      </c>
      <c r="H11161" t="s">
        <v>62</v>
      </c>
      <c r="I11161">
        <v>2014</v>
      </c>
      <c r="J11161" t="s">
        <v>92</v>
      </c>
      <c r="K11161" t="s">
        <v>4567</v>
      </c>
      <c r="L11161">
        <v>59038.587079015961</v>
      </c>
      <c r="M11161" s="10" t="str">
        <f>Data[[#This Row],[schedule]]&amp;" | "&amp;Data[[#This Row],[section]]</f>
        <v>SCHEDULE 18: REPORT ON THE FORECAST TOTAL REVENUE REQUIREMENTS | 18b(ii): Forecast Works Under Construction</v>
      </c>
      <c r="N11161" s="10" t="str">
        <f t="shared" si="177"/>
        <v>SCHEDULE 18: REPORT ON THE FORECAST TOTAL REVENUE REQUIREMENTS | 18b(ii): Forecast Works Under Construction | Assets commissioned</v>
      </c>
    </row>
    <row r="11162" spans="1:14" hidden="1">
      <c r="A11162" t="s">
        <v>3</v>
      </c>
      <c r="B11162">
        <v>2012</v>
      </c>
      <c r="C11162" t="s">
        <v>7</v>
      </c>
      <c r="D11162" t="s">
        <v>13</v>
      </c>
      <c r="E11162" t="s">
        <v>81</v>
      </c>
      <c r="F11162" t="s">
        <v>81</v>
      </c>
      <c r="G11162">
        <v>69</v>
      </c>
      <c r="H11162" t="s">
        <v>62</v>
      </c>
      <c r="I11162">
        <v>2015</v>
      </c>
      <c r="J11162" t="s">
        <v>92</v>
      </c>
      <c r="K11162" t="s">
        <v>4568</v>
      </c>
      <c r="L11162">
        <v>87063.612558568406</v>
      </c>
      <c r="M11162" s="10" t="str">
        <f>Data[[#This Row],[schedule]]&amp;" | "&amp;Data[[#This Row],[section]]</f>
        <v>SCHEDULE 18: REPORT ON THE FORECAST TOTAL REVENUE REQUIREMENTS | 18b(ii): Forecast Works Under Construction</v>
      </c>
      <c r="N11162" s="10" t="str">
        <f t="shared" si="177"/>
        <v>SCHEDULE 18: REPORT ON THE FORECAST TOTAL REVENUE REQUIREMENTS | 18b(ii): Forecast Works Under Construction | Assets commissioned</v>
      </c>
    </row>
    <row r="11163" spans="1:14" hidden="1">
      <c r="A11163" t="s">
        <v>3</v>
      </c>
      <c r="B11163">
        <v>2012</v>
      </c>
      <c r="C11163" t="s">
        <v>7</v>
      </c>
      <c r="D11163" t="s">
        <v>13</v>
      </c>
      <c r="E11163" t="s">
        <v>81</v>
      </c>
      <c r="F11163" t="s">
        <v>81</v>
      </c>
      <c r="G11163">
        <v>69</v>
      </c>
      <c r="H11163" t="s">
        <v>62</v>
      </c>
      <c r="I11163">
        <v>2016</v>
      </c>
      <c r="J11163" t="s">
        <v>92</v>
      </c>
      <c r="K11163" t="s">
        <v>4569</v>
      </c>
      <c r="L11163">
        <v>35793.549059289187</v>
      </c>
      <c r="M11163" s="10" t="str">
        <f>Data[[#This Row],[schedule]]&amp;" | "&amp;Data[[#This Row],[section]]</f>
        <v>SCHEDULE 18: REPORT ON THE FORECAST TOTAL REVENUE REQUIREMENTS | 18b(ii): Forecast Works Under Construction</v>
      </c>
      <c r="N11163" s="10" t="str">
        <f t="shared" si="177"/>
        <v>SCHEDULE 18: REPORT ON THE FORECAST TOTAL REVENUE REQUIREMENTS | 18b(ii): Forecast Works Under Construction | Assets commissioned</v>
      </c>
    </row>
    <row r="11164" spans="1:14" hidden="1">
      <c r="A11164" t="s">
        <v>3</v>
      </c>
      <c r="B11164">
        <v>2012</v>
      </c>
      <c r="C11164" t="s">
        <v>7</v>
      </c>
      <c r="D11164" t="s">
        <v>13</v>
      </c>
      <c r="E11164" t="s">
        <v>81</v>
      </c>
      <c r="F11164" t="s">
        <v>81</v>
      </c>
      <c r="G11164">
        <v>69</v>
      </c>
      <c r="H11164" t="s">
        <v>62</v>
      </c>
      <c r="I11164">
        <v>2017</v>
      </c>
      <c r="J11164" t="s">
        <v>92</v>
      </c>
      <c r="K11164" t="s">
        <v>4570</v>
      </c>
      <c r="L11164">
        <v>39148.154919519337</v>
      </c>
      <c r="M11164" s="10" t="str">
        <f>Data[[#This Row],[schedule]]&amp;" | "&amp;Data[[#This Row],[section]]</f>
        <v>SCHEDULE 18: REPORT ON THE FORECAST TOTAL REVENUE REQUIREMENTS | 18b(ii): Forecast Works Under Construction</v>
      </c>
      <c r="N11164" s="10" t="str">
        <f t="shared" si="177"/>
        <v>SCHEDULE 18: REPORT ON THE FORECAST TOTAL REVENUE REQUIREMENTS | 18b(ii): Forecast Works Under Construction | Assets commissioned</v>
      </c>
    </row>
    <row r="11165" spans="1:14" hidden="1">
      <c r="A11165" t="s">
        <v>3</v>
      </c>
      <c r="B11165">
        <v>2012</v>
      </c>
      <c r="C11165" t="s">
        <v>7</v>
      </c>
      <c r="D11165" t="s">
        <v>13</v>
      </c>
      <c r="E11165" t="s">
        <v>81</v>
      </c>
      <c r="F11165" t="s">
        <v>81</v>
      </c>
      <c r="G11165">
        <v>70</v>
      </c>
      <c r="H11165" t="s">
        <v>68</v>
      </c>
      <c r="I11165">
        <v>2012</v>
      </c>
      <c r="J11165" t="s">
        <v>92</v>
      </c>
      <c r="K11165" t="s">
        <v>4573</v>
      </c>
      <c r="L11165">
        <v>1789.436381375082</v>
      </c>
      <c r="M11165" s="10" t="str">
        <f>Data[[#This Row],[schedule]]&amp;" | "&amp;Data[[#This Row],[section]]</f>
        <v>SCHEDULE 18: REPORT ON THE FORECAST TOTAL REVENUE REQUIREMENTS | 18b(ii): Forecast Works Under Construction</v>
      </c>
      <c r="N11165" s="10" t="str">
        <f t="shared" si="177"/>
        <v>SCHEDULE 18: REPORT ON THE FORECAST TOTAL REVENUE REQUIREMENTS | 18b(ii): Forecast Works Under Construction | Works under construction</v>
      </c>
    </row>
    <row r="11166" spans="1:14" hidden="1">
      <c r="A11166" t="s">
        <v>3</v>
      </c>
      <c r="B11166">
        <v>2012</v>
      </c>
      <c r="C11166" t="s">
        <v>7</v>
      </c>
      <c r="D11166" t="s">
        <v>13</v>
      </c>
      <c r="E11166" t="s">
        <v>81</v>
      </c>
      <c r="F11166" t="s">
        <v>81</v>
      </c>
      <c r="G11166">
        <v>70</v>
      </c>
      <c r="H11166" t="s">
        <v>68</v>
      </c>
      <c r="I11166">
        <v>2013</v>
      </c>
      <c r="J11166" t="s">
        <v>92</v>
      </c>
      <c r="K11166" t="s">
        <v>4574</v>
      </c>
      <c r="L11166">
        <v>12977.974837901371</v>
      </c>
      <c r="M11166" s="10" t="str">
        <f>Data[[#This Row],[schedule]]&amp;" | "&amp;Data[[#This Row],[section]]</f>
        <v>SCHEDULE 18: REPORT ON THE FORECAST TOTAL REVENUE REQUIREMENTS | 18b(ii): Forecast Works Under Construction</v>
      </c>
      <c r="N11166" s="10" t="str">
        <f t="shared" si="177"/>
        <v>SCHEDULE 18: REPORT ON THE FORECAST TOTAL REVENUE REQUIREMENTS | 18b(ii): Forecast Works Under Construction | Works under construction</v>
      </c>
    </row>
    <row r="11167" spans="1:14" hidden="1">
      <c r="A11167" t="s">
        <v>3</v>
      </c>
      <c r="B11167">
        <v>2012</v>
      </c>
      <c r="C11167" t="s">
        <v>7</v>
      </c>
      <c r="D11167" t="s">
        <v>13</v>
      </c>
      <c r="E11167" t="s">
        <v>81</v>
      </c>
      <c r="F11167" t="s">
        <v>81</v>
      </c>
      <c r="G11167">
        <v>70</v>
      </c>
      <c r="H11167" t="s">
        <v>68</v>
      </c>
      <c r="I11167">
        <v>2014</v>
      </c>
      <c r="J11167" t="s">
        <v>92</v>
      </c>
      <c r="K11167" t="s">
        <v>4575</v>
      </c>
      <c r="L11167">
        <v>36712.606318210434</v>
      </c>
      <c r="M11167" s="10" t="str">
        <f>Data[[#This Row],[schedule]]&amp;" | "&amp;Data[[#This Row],[section]]</f>
        <v>SCHEDULE 18: REPORT ON THE FORECAST TOTAL REVENUE REQUIREMENTS | 18b(ii): Forecast Works Under Construction</v>
      </c>
      <c r="N11167" s="10" t="str">
        <f t="shared" si="177"/>
        <v>SCHEDULE 18: REPORT ON THE FORECAST TOTAL REVENUE REQUIREMENTS | 18b(ii): Forecast Works Under Construction | Works under construction</v>
      </c>
    </row>
    <row r="11168" spans="1:14" hidden="1">
      <c r="A11168" t="s">
        <v>3</v>
      </c>
      <c r="B11168">
        <v>2012</v>
      </c>
      <c r="C11168" t="s">
        <v>7</v>
      </c>
      <c r="D11168" t="s">
        <v>13</v>
      </c>
      <c r="E11168" t="s">
        <v>81</v>
      </c>
      <c r="F11168" t="s">
        <v>81</v>
      </c>
      <c r="G11168">
        <v>70</v>
      </c>
      <c r="H11168" t="s">
        <v>68</v>
      </c>
      <c r="I11168">
        <v>2015</v>
      </c>
      <c r="J11168" t="s">
        <v>92</v>
      </c>
      <c r="K11168" t="s">
        <v>4576</v>
      </c>
      <c r="L11168">
        <v>6028.3365858478937</v>
      </c>
      <c r="M11168" s="10" t="str">
        <f>Data[[#This Row],[schedule]]&amp;" | "&amp;Data[[#This Row],[section]]</f>
        <v>SCHEDULE 18: REPORT ON THE FORECAST TOTAL REVENUE REQUIREMENTS | 18b(ii): Forecast Works Under Construction</v>
      </c>
      <c r="N11168" s="10" t="str">
        <f t="shared" si="177"/>
        <v>SCHEDULE 18: REPORT ON THE FORECAST TOTAL REVENUE REQUIREMENTS | 18b(ii): Forecast Works Under Construction | Works under construction</v>
      </c>
    </row>
    <row r="11169" spans="1:14" hidden="1">
      <c r="A11169" t="s">
        <v>3</v>
      </c>
      <c r="B11169">
        <v>2012</v>
      </c>
      <c r="C11169" t="s">
        <v>7</v>
      </c>
      <c r="D11169" t="s">
        <v>13</v>
      </c>
      <c r="E11169" t="s">
        <v>81</v>
      </c>
      <c r="F11169" t="s">
        <v>81</v>
      </c>
      <c r="G11169">
        <v>70</v>
      </c>
      <c r="H11169" t="s">
        <v>68</v>
      </c>
      <c r="I11169">
        <v>2016</v>
      </c>
      <c r="J11169" t="s">
        <v>92</v>
      </c>
      <c r="K11169" t="s">
        <v>4577</v>
      </c>
      <c r="L11169">
        <v>7127.3023839706584</v>
      </c>
      <c r="M11169" s="10" t="str">
        <f>Data[[#This Row],[schedule]]&amp;" | "&amp;Data[[#This Row],[section]]</f>
        <v>SCHEDULE 18: REPORT ON THE FORECAST TOTAL REVENUE REQUIREMENTS | 18b(ii): Forecast Works Under Construction</v>
      </c>
      <c r="N11169" s="10" t="str">
        <f t="shared" si="177"/>
        <v>SCHEDULE 18: REPORT ON THE FORECAST TOTAL REVENUE REQUIREMENTS | 18b(ii): Forecast Works Under Construction | Works under construction</v>
      </c>
    </row>
    <row r="11170" spans="1:14" hidden="1">
      <c r="A11170" t="s">
        <v>3</v>
      </c>
      <c r="B11170">
        <v>2012</v>
      </c>
      <c r="C11170" t="s">
        <v>7</v>
      </c>
      <c r="D11170" t="s">
        <v>13</v>
      </c>
      <c r="E11170" t="s">
        <v>81</v>
      </c>
      <c r="F11170" t="s">
        <v>81</v>
      </c>
      <c r="G11170">
        <v>70</v>
      </c>
      <c r="H11170" t="s">
        <v>68</v>
      </c>
      <c r="I11170">
        <v>2017</v>
      </c>
      <c r="J11170" t="s">
        <v>92</v>
      </c>
      <c r="K11170" t="s">
        <v>4584</v>
      </c>
      <c r="L11170">
        <v>16099.190446216129</v>
      </c>
      <c r="M11170" s="10" t="str">
        <f>Data[[#This Row],[schedule]]&amp;" | "&amp;Data[[#This Row],[section]]</f>
        <v>SCHEDULE 18: REPORT ON THE FORECAST TOTAL REVENUE REQUIREMENTS | 18b(ii): Forecast Works Under Construction</v>
      </c>
      <c r="N11170" s="10" t="str">
        <f t="shared" si="177"/>
        <v>SCHEDULE 18: REPORT ON THE FORECAST TOTAL REVENUE REQUIREMENTS | 18b(ii): Forecast Works Under Construction | Works under construction</v>
      </c>
    </row>
    <row r="11171" spans="1:14" hidden="1">
      <c r="A11171" t="s">
        <v>3</v>
      </c>
      <c r="B11171">
        <v>2012</v>
      </c>
      <c r="C11171" t="s">
        <v>7</v>
      </c>
      <c r="D11171" t="s">
        <v>14</v>
      </c>
      <c r="E11171" t="s">
        <v>81</v>
      </c>
      <c r="F11171" t="s">
        <v>81</v>
      </c>
      <c r="G11171">
        <v>83</v>
      </c>
      <c r="H11171" t="s">
        <v>69</v>
      </c>
      <c r="I11171">
        <v>2013</v>
      </c>
      <c r="J11171" t="s">
        <v>92</v>
      </c>
      <c r="K11171" t="s">
        <v>4585</v>
      </c>
      <c r="L11171">
        <v>48364.742671035572</v>
      </c>
      <c r="M11171" s="10" t="str">
        <f>Data[[#This Row],[schedule]]&amp;" | "&amp;Data[[#This Row],[section]]</f>
        <v>SCHEDULE 18: REPORT ON THE FORECAST TOTAL REVENUE REQUIREMENTS | 18b(iii): Forecast Capital Expenditure</v>
      </c>
      <c r="N11171" s="10" t="str">
        <f t="shared" si="177"/>
        <v>SCHEDULE 18: REPORT ON THE FORECAST TOTAL REVENUE REQUIREMENTS | 18b(iii): Forecast Capital Expenditure | Capacity growth</v>
      </c>
    </row>
    <row r="11172" spans="1:14" hidden="1">
      <c r="A11172" t="s">
        <v>3</v>
      </c>
      <c r="B11172">
        <v>2012</v>
      </c>
      <c r="C11172" t="s">
        <v>7</v>
      </c>
      <c r="D11172" t="s">
        <v>14</v>
      </c>
      <c r="E11172" t="s">
        <v>81</v>
      </c>
      <c r="F11172" t="s">
        <v>81</v>
      </c>
      <c r="G11172">
        <v>83</v>
      </c>
      <c r="H11172" t="s">
        <v>69</v>
      </c>
      <c r="I11172">
        <v>2014</v>
      </c>
      <c r="J11172" t="s">
        <v>92</v>
      </c>
      <c r="K11172" t="s">
        <v>4586</v>
      </c>
      <c r="L11172">
        <v>64862.766269041917</v>
      </c>
      <c r="M11172" s="10" t="str">
        <f>Data[[#This Row],[schedule]]&amp;" | "&amp;Data[[#This Row],[section]]</f>
        <v>SCHEDULE 18: REPORT ON THE FORECAST TOTAL REVENUE REQUIREMENTS | 18b(iii): Forecast Capital Expenditure</v>
      </c>
      <c r="N11172" s="10" t="str">
        <f t="shared" si="177"/>
        <v>SCHEDULE 18: REPORT ON THE FORECAST TOTAL REVENUE REQUIREMENTS | 18b(iii): Forecast Capital Expenditure | Capacity growth</v>
      </c>
    </row>
    <row r="11173" spans="1:14" hidden="1">
      <c r="A11173" t="s">
        <v>3</v>
      </c>
      <c r="B11173">
        <v>2012</v>
      </c>
      <c r="C11173" t="s">
        <v>7</v>
      </c>
      <c r="D11173" t="s">
        <v>14</v>
      </c>
      <c r="E11173" t="s">
        <v>81</v>
      </c>
      <c r="F11173" t="s">
        <v>81</v>
      </c>
      <c r="G11173">
        <v>83</v>
      </c>
      <c r="H11173" t="s">
        <v>69</v>
      </c>
      <c r="I11173">
        <v>2015</v>
      </c>
      <c r="J11173" t="s">
        <v>92</v>
      </c>
      <c r="K11173" t="s">
        <v>4587</v>
      </c>
      <c r="L11173">
        <v>40174.74052785091</v>
      </c>
      <c r="M11173" s="10" t="str">
        <f>Data[[#This Row],[schedule]]&amp;" | "&amp;Data[[#This Row],[section]]</f>
        <v>SCHEDULE 18: REPORT ON THE FORECAST TOTAL REVENUE REQUIREMENTS | 18b(iii): Forecast Capital Expenditure</v>
      </c>
      <c r="N11173" s="10" t="str">
        <f t="shared" si="177"/>
        <v>SCHEDULE 18: REPORT ON THE FORECAST TOTAL REVENUE REQUIREMENTS | 18b(iii): Forecast Capital Expenditure | Capacity growth</v>
      </c>
    </row>
    <row r="11174" spans="1:14" hidden="1">
      <c r="A11174" t="s">
        <v>3</v>
      </c>
      <c r="B11174">
        <v>2012</v>
      </c>
      <c r="C11174" t="s">
        <v>7</v>
      </c>
      <c r="D11174" t="s">
        <v>14</v>
      </c>
      <c r="E11174" t="s">
        <v>81</v>
      </c>
      <c r="F11174" t="s">
        <v>81</v>
      </c>
      <c r="G11174">
        <v>83</v>
      </c>
      <c r="H11174" t="s">
        <v>69</v>
      </c>
      <c r="I11174">
        <v>2016</v>
      </c>
      <c r="J11174" t="s">
        <v>92</v>
      </c>
      <c r="K11174" t="s">
        <v>4588</v>
      </c>
      <c r="L11174">
        <v>15666.9864381712</v>
      </c>
      <c r="M11174" s="10" t="str">
        <f>Data[[#This Row],[schedule]]&amp;" | "&amp;Data[[#This Row],[section]]</f>
        <v>SCHEDULE 18: REPORT ON THE FORECAST TOTAL REVENUE REQUIREMENTS | 18b(iii): Forecast Capital Expenditure</v>
      </c>
      <c r="N11174" s="10" t="str">
        <f t="shared" si="177"/>
        <v>SCHEDULE 18: REPORT ON THE FORECAST TOTAL REVENUE REQUIREMENTS | 18b(iii): Forecast Capital Expenditure | Capacity growth</v>
      </c>
    </row>
    <row r="11175" spans="1:14" hidden="1">
      <c r="A11175" t="s">
        <v>3</v>
      </c>
      <c r="B11175">
        <v>2012</v>
      </c>
      <c r="C11175" t="s">
        <v>7</v>
      </c>
      <c r="D11175" t="s">
        <v>14</v>
      </c>
      <c r="E11175" t="s">
        <v>81</v>
      </c>
      <c r="F11175" t="s">
        <v>81</v>
      </c>
      <c r="G11175">
        <v>83</v>
      </c>
      <c r="H11175" t="s">
        <v>69</v>
      </c>
      <c r="I11175">
        <v>2017</v>
      </c>
      <c r="J11175" t="s">
        <v>92</v>
      </c>
      <c r="K11175" t="s">
        <v>4589</v>
      </c>
      <c r="L11175">
        <v>27515.223207578681</v>
      </c>
      <c r="M11175" s="10" t="str">
        <f>Data[[#This Row],[schedule]]&amp;" | "&amp;Data[[#This Row],[section]]</f>
        <v>SCHEDULE 18: REPORT ON THE FORECAST TOTAL REVENUE REQUIREMENTS | 18b(iii): Forecast Capital Expenditure</v>
      </c>
      <c r="N11175" s="10" t="str">
        <f t="shared" si="177"/>
        <v>SCHEDULE 18: REPORT ON THE FORECAST TOTAL REVENUE REQUIREMENTS | 18b(iii): Forecast Capital Expenditure | Capacity growth</v>
      </c>
    </row>
    <row r="11176" spans="1:14" hidden="1">
      <c r="A11176" t="s">
        <v>3</v>
      </c>
      <c r="B11176">
        <v>2012</v>
      </c>
      <c r="C11176" t="s">
        <v>7</v>
      </c>
      <c r="D11176" t="s">
        <v>14</v>
      </c>
      <c r="E11176" t="s">
        <v>81</v>
      </c>
      <c r="F11176" t="s">
        <v>81</v>
      </c>
      <c r="G11176">
        <v>83</v>
      </c>
      <c r="H11176" t="s">
        <v>69</v>
      </c>
      <c r="I11176">
        <v>2018</v>
      </c>
      <c r="J11176" t="s">
        <v>92</v>
      </c>
      <c r="K11176" t="s">
        <v>4590</v>
      </c>
      <c r="L11176">
        <v>54244.099373544203</v>
      </c>
      <c r="M11176" s="10" t="str">
        <f>Data[[#This Row],[schedule]]&amp;" | "&amp;Data[[#This Row],[section]]</f>
        <v>SCHEDULE 18: REPORT ON THE FORECAST TOTAL REVENUE REQUIREMENTS | 18b(iii): Forecast Capital Expenditure</v>
      </c>
      <c r="N11176" s="10" t="str">
        <f t="shared" si="177"/>
        <v>SCHEDULE 18: REPORT ON THE FORECAST TOTAL REVENUE REQUIREMENTS | 18b(iii): Forecast Capital Expenditure | Capacity growth</v>
      </c>
    </row>
    <row r="11177" spans="1:14" hidden="1">
      <c r="A11177" t="s">
        <v>3</v>
      </c>
      <c r="B11177">
        <v>2012</v>
      </c>
      <c r="C11177" t="s">
        <v>7</v>
      </c>
      <c r="D11177" t="s">
        <v>14</v>
      </c>
      <c r="E11177" t="s">
        <v>81</v>
      </c>
      <c r="F11177" t="s">
        <v>81</v>
      </c>
      <c r="G11177">
        <v>83</v>
      </c>
      <c r="H11177" t="s">
        <v>69</v>
      </c>
      <c r="I11177">
        <v>2019</v>
      </c>
      <c r="J11177" t="s">
        <v>92</v>
      </c>
      <c r="K11177" t="s">
        <v>4591</v>
      </c>
      <c r="L11177">
        <v>66062.858914085868</v>
      </c>
      <c r="M11177" s="10" t="str">
        <f>Data[[#This Row],[schedule]]&amp;" | "&amp;Data[[#This Row],[section]]</f>
        <v>SCHEDULE 18: REPORT ON THE FORECAST TOTAL REVENUE REQUIREMENTS | 18b(iii): Forecast Capital Expenditure</v>
      </c>
      <c r="N11177" s="10" t="str">
        <f t="shared" si="177"/>
        <v>SCHEDULE 18: REPORT ON THE FORECAST TOTAL REVENUE REQUIREMENTS | 18b(iii): Forecast Capital Expenditure | Capacity growth</v>
      </c>
    </row>
    <row r="11178" spans="1:14" hidden="1">
      <c r="A11178" t="s">
        <v>3</v>
      </c>
      <c r="B11178">
        <v>2012</v>
      </c>
      <c r="C11178" t="s">
        <v>7</v>
      </c>
      <c r="D11178" t="s">
        <v>14</v>
      </c>
      <c r="E11178" t="s">
        <v>81</v>
      </c>
      <c r="F11178" t="s">
        <v>81</v>
      </c>
      <c r="G11178">
        <v>83</v>
      </c>
      <c r="H11178" t="s">
        <v>69</v>
      </c>
      <c r="I11178">
        <v>2020</v>
      </c>
      <c r="J11178" t="s">
        <v>92</v>
      </c>
      <c r="K11178" t="s">
        <v>4592</v>
      </c>
      <c r="L11178">
        <v>69011.735280967769</v>
      </c>
      <c r="M11178" s="10" t="str">
        <f>Data[[#This Row],[schedule]]&amp;" | "&amp;Data[[#This Row],[section]]</f>
        <v>SCHEDULE 18: REPORT ON THE FORECAST TOTAL REVENUE REQUIREMENTS | 18b(iii): Forecast Capital Expenditure</v>
      </c>
      <c r="N11178" s="10" t="str">
        <f t="shared" si="177"/>
        <v>SCHEDULE 18: REPORT ON THE FORECAST TOTAL REVENUE REQUIREMENTS | 18b(iii): Forecast Capital Expenditure | Capacity growth</v>
      </c>
    </row>
    <row r="11179" spans="1:14" hidden="1">
      <c r="A11179" t="s">
        <v>3</v>
      </c>
      <c r="B11179">
        <v>2012</v>
      </c>
      <c r="C11179" t="s">
        <v>7</v>
      </c>
      <c r="D11179" t="s">
        <v>14</v>
      </c>
      <c r="E11179" t="s">
        <v>81</v>
      </c>
      <c r="F11179" t="s">
        <v>81</v>
      </c>
      <c r="G11179">
        <v>83</v>
      </c>
      <c r="H11179" t="s">
        <v>69</v>
      </c>
      <c r="I11179">
        <v>2021</v>
      </c>
      <c r="J11179" t="s">
        <v>92</v>
      </c>
      <c r="K11179" t="s">
        <v>4593</v>
      </c>
      <c r="L11179">
        <v>15859.308337915811</v>
      </c>
      <c r="M11179" s="10" t="str">
        <f>Data[[#This Row],[schedule]]&amp;" | "&amp;Data[[#This Row],[section]]</f>
        <v>SCHEDULE 18: REPORT ON THE FORECAST TOTAL REVENUE REQUIREMENTS | 18b(iii): Forecast Capital Expenditure</v>
      </c>
      <c r="N11179" s="10" t="str">
        <f t="shared" si="177"/>
        <v>SCHEDULE 18: REPORT ON THE FORECAST TOTAL REVENUE REQUIREMENTS | 18b(iii): Forecast Capital Expenditure | Capacity growth</v>
      </c>
    </row>
    <row r="11180" spans="1:14" hidden="1">
      <c r="A11180" t="s">
        <v>3</v>
      </c>
      <c r="B11180">
        <v>2012</v>
      </c>
      <c r="C11180" t="s">
        <v>7</v>
      </c>
      <c r="D11180" t="s">
        <v>14</v>
      </c>
      <c r="E11180" t="s">
        <v>81</v>
      </c>
      <c r="F11180" t="s">
        <v>81</v>
      </c>
      <c r="G11180">
        <v>83</v>
      </c>
      <c r="H11180" t="s">
        <v>69</v>
      </c>
      <c r="I11180">
        <v>2022</v>
      </c>
      <c r="J11180" t="s">
        <v>92</v>
      </c>
      <c r="K11180" t="s">
        <v>4594</v>
      </c>
      <c r="L11180">
        <v>48541.544201989651</v>
      </c>
      <c r="M11180" s="10" t="str">
        <f>Data[[#This Row],[schedule]]&amp;" | "&amp;Data[[#This Row],[section]]</f>
        <v>SCHEDULE 18: REPORT ON THE FORECAST TOTAL REVENUE REQUIREMENTS | 18b(iii): Forecast Capital Expenditure</v>
      </c>
      <c r="N11180" s="10" t="str">
        <f t="shared" si="177"/>
        <v>SCHEDULE 18: REPORT ON THE FORECAST TOTAL REVENUE REQUIREMENTS | 18b(iii): Forecast Capital Expenditure | Capacity growth</v>
      </c>
    </row>
    <row r="11181" spans="1:14" hidden="1">
      <c r="A11181" t="s">
        <v>3</v>
      </c>
      <c r="B11181">
        <v>2012</v>
      </c>
      <c r="C11181" t="s">
        <v>7</v>
      </c>
      <c r="D11181" t="s">
        <v>14</v>
      </c>
      <c r="E11181" t="s">
        <v>81</v>
      </c>
      <c r="F11181" t="s">
        <v>81</v>
      </c>
      <c r="G11181">
        <v>84</v>
      </c>
      <c r="H11181" t="s">
        <v>70</v>
      </c>
      <c r="I11181">
        <v>2013</v>
      </c>
      <c r="J11181" t="s">
        <v>92</v>
      </c>
      <c r="K11181" t="s">
        <v>4595</v>
      </c>
      <c r="L11181">
        <v>17219.577872411759</v>
      </c>
      <c r="M11181" s="10" t="str">
        <f>Data[[#This Row],[schedule]]&amp;" | "&amp;Data[[#This Row],[section]]</f>
        <v>SCHEDULE 18: REPORT ON THE FORECAST TOTAL REVENUE REQUIREMENTS | 18b(iii): Forecast Capital Expenditure</v>
      </c>
      <c r="N11181" s="10" t="str">
        <f t="shared" si="177"/>
        <v>SCHEDULE 18: REPORT ON THE FORECAST TOTAL REVENUE REQUIREMENTS | 18b(iii): Forecast Capital Expenditure | Asset replacement and renewal</v>
      </c>
    </row>
    <row r="11182" spans="1:14" hidden="1">
      <c r="A11182" t="s">
        <v>3</v>
      </c>
      <c r="B11182">
        <v>2012</v>
      </c>
      <c r="C11182" t="s">
        <v>7</v>
      </c>
      <c r="D11182" t="s">
        <v>14</v>
      </c>
      <c r="E11182" t="s">
        <v>81</v>
      </c>
      <c r="F11182" t="s">
        <v>81</v>
      </c>
      <c r="G11182">
        <v>84</v>
      </c>
      <c r="H11182" t="s">
        <v>70</v>
      </c>
      <c r="I11182">
        <v>2014</v>
      </c>
      <c r="J11182" t="s">
        <v>92</v>
      </c>
      <c r="K11182" t="s">
        <v>4596</v>
      </c>
      <c r="L11182">
        <v>17910.452290283109</v>
      </c>
      <c r="M11182" s="10" t="str">
        <f>Data[[#This Row],[schedule]]&amp;" | "&amp;Data[[#This Row],[section]]</f>
        <v>SCHEDULE 18: REPORT ON THE FORECAST TOTAL REVENUE REQUIREMENTS | 18b(iii): Forecast Capital Expenditure</v>
      </c>
      <c r="N11182" s="10" t="str">
        <f t="shared" si="177"/>
        <v>SCHEDULE 18: REPORT ON THE FORECAST TOTAL REVENUE REQUIREMENTS | 18b(iii): Forecast Capital Expenditure | Asset replacement and renewal</v>
      </c>
    </row>
    <row r="11183" spans="1:14" hidden="1">
      <c r="A11183" t="s">
        <v>3</v>
      </c>
      <c r="B11183">
        <v>2012</v>
      </c>
      <c r="C11183" t="s">
        <v>7</v>
      </c>
      <c r="D11183" t="s">
        <v>14</v>
      </c>
      <c r="E11183" t="s">
        <v>81</v>
      </c>
      <c r="F11183" t="s">
        <v>81</v>
      </c>
      <c r="G11183">
        <v>84</v>
      </c>
      <c r="H11183" t="s">
        <v>70</v>
      </c>
      <c r="I11183">
        <v>2015</v>
      </c>
      <c r="J11183" t="s">
        <v>92</v>
      </c>
      <c r="K11183" t="s">
        <v>4597</v>
      </c>
      <c r="L11183">
        <v>16204.602298354959</v>
      </c>
      <c r="M11183" s="10" t="str">
        <f>Data[[#This Row],[schedule]]&amp;" | "&amp;Data[[#This Row],[section]]</f>
        <v>SCHEDULE 18: REPORT ON THE FORECAST TOTAL REVENUE REQUIREMENTS | 18b(iii): Forecast Capital Expenditure</v>
      </c>
      <c r="N11183" s="10" t="str">
        <f t="shared" si="177"/>
        <v>SCHEDULE 18: REPORT ON THE FORECAST TOTAL REVENUE REQUIREMENTS | 18b(iii): Forecast Capital Expenditure | Asset replacement and renewal</v>
      </c>
    </row>
    <row r="11184" spans="1:14" hidden="1">
      <c r="A11184" t="s">
        <v>3</v>
      </c>
      <c r="B11184">
        <v>2012</v>
      </c>
      <c r="C11184" t="s">
        <v>7</v>
      </c>
      <c r="D11184" t="s">
        <v>14</v>
      </c>
      <c r="E11184" t="s">
        <v>81</v>
      </c>
      <c r="F11184" t="s">
        <v>81</v>
      </c>
      <c r="G11184">
        <v>84</v>
      </c>
      <c r="H11184" t="s">
        <v>70</v>
      </c>
      <c r="I11184">
        <v>2016</v>
      </c>
      <c r="J11184" t="s">
        <v>92</v>
      </c>
      <c r="K11184" t="s">
        <v>4598</v>
      </c>
      <c r="L11184">
        <v>21225.528419240749</v>
      </c>
      <c r="M11184" s="10" t="str">
        <f>Data[[#This Row],[schedule]]&amp;" | "&amp;Data[[#This Row],[section]]</f>
        <v>SCHEDULE 18: REPORT ON THE FORECAST TOTAL REVENUE REQUIREMENTS | 18b(iii): Forecast Capital Expenditure</v>
      </c>
      <c r="N11184" s="10" t="str">
        <f t="shared" si="177"/>
        <v>SCHEDULE 18: REPORT ON THE FORECAST TOTAL REVENUE REQUIREMENTS | 18b(iii): Forecast Capital Expenditure | Asset replacement and renewal</v>
      </c>
    </row>
    <row r="11185" spans="1:14" hidden="1">
      <c r="A11185" t="s">
        <v>3</v>
      </c>
      <c r="B11185">
        <v>2012</v>
      </c>
      <c r="C11185" t="s">
        <v>7</v>
      </c>
      <c r="D11185" t="s">
        <v>14</v>
      </c>
      <c r="E11185" t="s">
        <v>81</v>
      </c>
      <c r="F11185" t="s">
        <v>81</v>
      </c>
      <c r="G11185">
        <v>84</v>
      </c>
      <c r="H11185" t="s">
        <v>70</v>
      </c>
      <c r="I11185">
        <v>2017</v>
      </c>
      <c r="J11185" t="s">
        <v>92</v>
      </c>
      <c r="K11185" t="s">
        <v>4599</v>
      </c>
      <c r="L11185">
        <v>20604.819774186151</v>
      </c>
      <c r="M11185" s="10" t="str">
        <f>Data[[#This Row],[schedule]]&amp;" | "&amp;Data[[#This Row],[section]]</f>
        <v>SCHEDULE 18: REPORT ON THE FORECAST TOTAL REVENUE REQUIREMENTS | 18b(iii): Forecast Capital Expenditure</v>
      </c>
      <c r="N11185" s="10" t="str">
        <f t="shared" si="177"/>
        <v>SCHEDULE 18: REPORT ON THE FORECAST TOTAL REVENUE REQUIREMENTS | 18b(iii): Forecast Capital Expenditure | Asset replacement and renewal</v>
      </c>
    </row>
    <row r="11186" spans="1:14" hidden="1">
      <c r="A11186" t="s">
        <v>3</v>
      </c>
      <c r="B11186">
        <v>2012</v>
      </c>
      <c r="C11186" t="s">
        <v>7</v>
      </c>
      <c r="D11186" t="s">
        <v>14</v>
      </c>
      <c r="E11186" t="s">
        <v>81</v>
      </c>
      <c r="F11186" t="s">
        <v>81</v>
      </c>
      <c r="G11186">
        <v>84</v>
      </c>
      <c r="H11186" t="s">
        <v>70</v>
      </c>
      <c r="I11186">
        <v>2018</v>
      </c>
      <c r="J11186" t="s">
        <v>92</v>
      </c>
      <c r="K11186" t="s">
        <v>4600</v>
      </c>
      <c r="L11186">
        <v>19735.275797185939</v>
      </c>
      <c r="M11186" s="10" t="str">
        <f>Data[[#This Row],[schedule]]&amp;" | "&amp;Data[[#This Row],[section]]</f>
        <v>SCHEDULE 18: REPORT ON THE FORECAST TOTAL REVENUE REQUIREMENTS | 18b(iii): Forecast Capital Expenditure</v>
      </c>
      <c r="N11186" s="10" t="str">
        <f t="shared" si="177"/>
        <v>SCHEDULE 18: REPORT ON THE FORECAST TOTAL REVENUE REQUIREMENTS | 18b(iii): Forecast Capital Expenditure | Asset replacement and renewal</v>
      </c>
    </row>
    <row r="11187" spans="1:14" hidden="1">
      <c r="A11187" t="s">
        <v>3</v>
      </c>
      <c r="B11187">
        <v>2012</v>
      </c>
      <c r="C11187" t="s">
        <v>7</v>
      </c>
      <c r="D11187" t="s">
        <v>14</v>
      </c>
      <c r="E11187" t="s">
        <v>81</v>
      </c>
      <c r="F11187" t="s">
        <v>81</v>
      </c>
      <c r="G11187">
        <v>84</v>
      </c>
      <c r="H11187" t="s">
        <v>70</v>
      </c>
      <c r="I11187">
        <v>2019</v>
      </c>
      <c r="J11187" t="s">
        <v>92</v>
      </c>
      <c r="K11187" t="s">
        <v>4601</v>
      </c>
      <c r="L11187">
        <v>21789.608408104741</v>
      </c>
      <c r="M11187" s="10" t="str">
        <f>Data[[#This Row],[schedule]]&amp;" | "&amp;Data[[#This Row],[section]]</f>
        <v>SCHEDULE 18: REPORT ON THE FORECAST TOTAL REVENUE REQUIREMENTS | 18b(iii): Forecast Capital Expenditure</v>
      </c>
      <c r="N11187" s="10" t="str">
        <f t="shared" si="177"/>
        <v>SCHEDULE 18: REPORT ON THE FORECAST TOTAL REVENUE REQUIREMENTS | 18b(iii): Forecast Capital Expenditure | Asset replacement and renewal</v>
      </c>
    </row>
    <row r="11188" spans="1:14" hidden="1">
      <c r="A11188" t="s">
        <v>3</v>
      </c>
      <c r="B11188">
        <v>2012</v>
      </c>
      <c r="C11188" t="s">
        <v>7</v>
      </c>
      <c r="D11188" t="s">
        <v>14</v>
      </c>
      <c r="E11188" t="s">
        <v>81</v>
      </c>
      <c r="F11188" t="s">
        <v>81</v>
      </c>
      <c r="G11188">
        <v>84</v>
      </c>
      <c r="H11188" t="s">
        <v>70</v>
      </c>
      <c r="I11188">
        <v>2020</v>
      </c>
      <c r="J11188" t="s">
        <v>92</v>
      </c>
      <c r="K11188" t="s">
        <v>4602</v>
      </c>
      <c r="L11188">
        <v>24553.155176695829</v>
      </c>
      <c r="M11188" s="10" t="str">
        <f>Data[[#This Row],[schedule]]&amp;" | "&amp;Data[[#This Row],[section]]</f>
        <v>SCHEDULE 18: REPORT ON THE FORECAST TOTAL REVENUE REQUIREMENTS | 18b(iii): Forecast Capital Expenditure</v>
      </c>
      <c r="N11188" s="10" t="str">
        <f t="shared" si="177"/>
        <v>SCHEDULE 18: REPORT ON THE FORECAST TOTAL REVENUE REQUIREMENTS | 18b(iii): Forecast Capital Expenditure | Asset replacement and renewal</v>
      </c>
    </row>
    <row r="11189" spans="1:14" hidden="1">
      <c r="A11189" t="s">
        <v>3</v>
      </c>
      <c r="B11189">
        <v>2012</v>
      </c>
      <c r="C11189" t="s">
        <v>7</v>
      </c>
      <c r="D11189" t="s">
        <v>14</v>
      </c>
      <c r="E11189" t="s">
        <v>81</v>
      </c>
      <c r="F11189" t="s">
        <v>81</v>
      </c>
      <c r="G11189">
        <v>84</v>
      </c>
      <c r="H11189" t="s">
        <v>70</v>
      </c>
      <c r="I11189">
        <v>2021</v>
      </c>
      <c r="J11189" t="s">
        <v>92</v>
      </c>
      <c r="K11189" t="s">
        <v>4603</v>
      </c>
      <c r="L11189">
        <v>25831.160481828349</v>
      </c>
      <c r="M11189" s="10" t="str">
        <f>Data[[#This Row],[schedule]]&amp;" | "&amp;Data[[#This Row],[section]]</f>
        <v>SCHEDULE 18: REPORT ON THE FORECAST TOTAL REVENUE REQUIREMENTS | 18b(iii): Forecast Capital Expenditure</v>
      </c>
      <c r="N11189" s="10" t="str">
        <f t="shared" si="177"/>
        <v>SCHEDULE 18: REPORT ON THE FORECAST TOTAL REVENUE REQUIREMENTS | 18b(iii): Forecast Capital Expenditure | Asset replacement and renewal</v>
      </c>
    </row>
    <row r="11190" spans="1:14" hidden="1">
      <c r="A11190" t="s">
        <v>3</v>
      </c>
      <c r="B11190">
        <v>2012</v>
      </c>
      <c r="C11190" t="s">
        <v>7</v>
      </c>
      <c r="D11190" t="s">
        <v>14</v>
      </c>
      <c r="E11190" t="s">
        <v>81</v>
      </c>
      <c r="F11190" t="s">
        <v>81</v>
      </c>
      <c r="G11190">
        <v>84</v>
      </c>
      <c r="H11190" t="s">
        <v>70</v>
      </c>
      <c r="I11190">
        <v>2022</v>
      </c>
      <c r="J11190" t="s">
        <v>92</v>
      </c>
      <c r="K11190" t="s">
        <v>4604</v>
      </c>
      <c r="L11190">
        <v>27182.431381787901</v>
      </c>
      <c r="M11190" s="10" t="str">
        <f>Data[[#This Row],[schedule]]&amp;" | "&amp;Data[[#This Row],[section]]</f>
        <v>SCHEDULE 18: REPORT ON THE FORECAST TOTAL REVENUE REQUIREMENTS | 18b(iii): Forecast Capital Expenditure</v>
      </c>
      <c r="N11190" s="10" t="str">
        <f t="shared" si="177"/>
        <v>SCHEDULE 18: REPORT ON THE FORECAST TOTAL REVENUE REQUIREMENTS | 18b(iii): Forecast Capital Expenditure | Asset replacement and renewal</v>
      </c>
    </row>
    <row r="11191" spans="1:14" hidden="1">
      <c r="A11191" t="s">
        <v>3</v>
      </c>
      <c r="B11191">
        <v>2012</v>
      </c>
      <c r="C11191" t="s">
        <v>7</v>
      </c>
      <c r="D11191" t="s">
        <v>14</v>
      </c>
      <c r="E11191" t="s">
        <v>81</v>
      </c>
      <c r="F11191" t="s">
        <v>81</v>
      </c>
      <c r="G11191">
        <v>85</v>
      </c>
      <c r="H11191" t="s">
        <v>71</v>
      </c>
      <c r="I11191">
        <v>2013</v>
      </c>
      <c r="J11191" t="s">
        <v>92</v>
      </c>
      <c r="K11191" t="s">
        <v>4605</v>
      </c>
      <c r="L11191">
        <v>65584.320543447335</v>
      </c>
      <c r="M11191" s="10" t="str">
        <f>Data[[#This Row],[schedule]]&amp;" | "&amp;Data[[#This Row],[section]]</f>
        <v>SCHEDULE 18: REPORT ON THE FORECAST TOTAL REVENUE REQUIREMENTS | 18b(iii): Forecast Capital Expenditure</v>
      </c>
      <c r="N11191" s="10" t="str">
        <f t="shared" si="177"/>
        <v>SCHEDULE 18: REPORT ON THE FORECAST TOTAL REVENUE REQUIREMENTS | 18b(iii): Forecast Capital Expenditure | Total capital expenditure</v>
      </c>
    </row>
    <row r="11192" spans="1:14" hidden="1">
      <c r="A11192" t="s">
        <v>3</v>
      </c>
      <c r="B11192">
        <v>2012</v>
      </c>
      <c r="C11192" t="s">
        <v>7</v>
      </c>
      <c r="D11192" t="s">
        <v>14</v>
      </c>
      <c r="E11192" t="s">
        <v>81</v>
      </c>
      <c r="F11192" t="s">
        <v>81</v>
      </c>
      <c r="G11192">
        <v>85</v>
      </c>
      <c r="H11192" t="s">
        <v>71</v>
      </c>
      <c r="I11192">
        <v>2014</v>
      </c>
      <c r="J11192" t="s">
        <v>92</v>
      </c>
      <c r="K11192" t="s">
        <v>4580</v>
      </c>
      <c r="L11192">
        <v>82773.218559325032</v>
      </c>
      <c r="M11192" s="10" t="str">
        <f>Data[[#This Row],[schedule]]&amp;" | "&amp;Data[[#This Row],[section]]</f>
        <v>SCHEDULE 18: REPORT ON THE FORECAST TOTAL REVENUE REQUIREMENTS | 18b(iii): Forecast Capital Expenditure</v>
      </c>
      <c r="N11192" s="10" t="str">
        <f t="shared" si="177"/>
        <v>SCHEDULE 18: REPORT ON THE FORECAST TOTAL REVENUE REQUIREMENTS | 18b(iii): Forecast Capital Expenditure | Total capital expenditure</v>
      </c>
    </row>
    <row r="11193" spans="1:14" hidden="1">
      <c r="A11193" t="s">
        <v>3</v>
      </c>
      <c r="B11193">
        <v>2012</v>
      </c>
      <c r="C11193" t="s">
        <v>7</v>
      </c>
      <c r="D11193" t="s">
        <v>14</v>
      </c>
      <c r="E11193" t="s">
        <v>81</v>
      </c>
      <c r="F11193" t="s">
        <v>81</v>
      </c>
      <c r="G11193">
        <v>85</v>
      </c>
      <c r="H11193" t="s">
        <v>71</v>
      </c>
      <c r="I11193">
        <v>2015</v>
      </c>
      <c r="J11193" t="s">
        <v>92</v>
      </c>
      <c r="K11193" t="s">
        <v>4581</v>
      </c>
      <c r="L11193">
        <v>56379.342826205873</v>
      </c>
      <c r="M11193" s="10" t="str">
        <f>Data[[#This Row],[schedule]]&amp;" | "&amp;Data[[#This Row],[section]]</f>
        <v>SCHEDULE 18: REPORT ON THE FORECAST TOTAL REVENUE REQUIREMENTS | 18b(iii): Forecast Capital Expenditure</v>
      </c>
      <c r="N11193" s="10" t="str">
        <f t="shared" si="177"/>
        <v>SCHEDULE 18: REPORT ON THE FORECAST TOTAL REVENUE REQUIREMENTS | 18b(iii): Forecast Capital Expenditure | Total capital expenditure</v>
      </c>
    </row>
    <row r="11194" spans="1:14" hidden="1">
      <c r="A11194" t="s">
        <v>3</v>
      </c>
      <c r="B11194">
        <v>2012</v>
      </c>
      <c r="C11194" t="s">
        <v>7</v>
      </c>
      <c r="D11194" t="s">
        <v>14</v>
      </c>
      <c r="E11194" t="s">
        <v>81</v>
      </c>
      <c r="F11194" t="s">
        <v>81</v>
      </c>
      <c r="G11194">
        <v>85</v>
      </c>
      <c r="H11194" t="s">
        <v>71</v>
      </c>
      <c r="I11194">
        <v>2016</v>
      </c>
      <c r="J11194" t="s">
        <v>92</v>
      </c>
      <c r="K11194" t="s">
        <v>4582</v>
      </c>
      <c r="L11194">
        <v>36892.514857411952</v>
      </c>
      <c r="M11194" s="10" t="str">
        <f>Data[[#This Row],[schedule]]&amp;" | "&amp;Data[[#This Row],[section]]</f>
        <v>SCHEDULE 18: REPORT ON THE FORECAST TOTAL REVENUE REQUIREMENTS | 18b(iii): Forecast Capital Expenditure</v>
      </c>
      <c r="N11194" s="10" t="str">
        <f t="shared" si="177"/>
        <v>SCHEDULE 18: REPORT ON THE FORECAST TOTAL REVENUE REQUIREMENTS | 18b(iii): Forecast Capital Expenditure | Total capital expenditure</v>
      </c>
    </row>
    <row r="11195" spans="1:14" hidden="1">
      <c r="A11195" t="s">
        <v>3</v>
      </c>
      <c r="B11195">
        <v>2012</v>
      </c>
      <c r="C11195" t="s">
        <v>7</v>
      </c>
      <c r="D11195" t="s">
        <v>14</v>
      </c>
      <c r="E11195" t="s">
        <v>81</v>
      </c>
      <c r="F11195" t="s">
        <v>81</v>
      </c>
      <c r="G11195">
        <v>85</v>
      </c>
      <c r="H11195" t="s">
        <v>71</v>
      </c>
      <c r="I11195">
        <v>2017</v>
      </c>
      <c r="J11195" t="s">
        <v>92</v>
      </c>
      <c r="K11195" t="s">
        <v>4606</v>
      </c>
      <c r="L11195">
        <v>48120.042981764833</v>
      </c>
      <c r="M11195" s="10" t="str">
        <f>Data[[#This Row],[schedule]]&amp;" | "&amp;Data[[#This Row],[section]]</f>
        <v>SCHEDULE 18: REPORT ON THE FORECAST TOTAL REVENUE REQUIREMENTS | 18b(iii): Forecast Capital Expenditure</v>
      </c>
      <c r="N11195" s="10" t="str">
        <f t="shared" si="177"/>
        <v>SCHEDULE 18: REPORT ON THE FORECAST TOTAL REVENUE REQUIREMENTS | 18b(iii): Forecast Capital Expenditure | Total capital expenditure</v>
      </c>
    </row>
    <row r="11196" spans="1:14" hidden="1">
      <c r="A11196" t="s">
        <v>3</v>
      </c>
      <c r="B11196">
        <v>2012</v>
      </c>
      <c r="C11196" t="s">
        <v>7</v>
      </c>
      <c r="D11196" t="s">
        <v>14</v>
      </c>
      <c r="E11196" t="s">
        <v>81</v>
      </c>
      <c r="F11196" t="s">
        <v>81</v>
      </c>
      <c r="G11196">
        <v>85</v>
      </c>
      <c r="H11196" t="s">
        <v>71</v>
      </c>
      <c r="I11196">
        <v>2018</v>
      </c>
      <c r="J11196" t="s">
        <v>92</v>
      </c>
      <c r="K11196" t="s">
        <v>4607</v>
      </c>
      <c r="L11196">
        <v>73979.375170730142</v>
      </c>
      <c r="M11196" s="10" t="str">
        <f>Data[[#This Row],[schedule]]&amp;" | "&amp;Data[[#This Row],[section]]</f>
        <v>SCHEDULE 18: REPORT ON THE FORECAST TOTAL REVENUE REQUIREMENTS | 18b(iii): Forecast Capital Expenditure</v>
      </c>
      <c r="N11196" s="10" t="str">
        <f t="shared" si="177"/>
        <v>SCHEDULE 18: REPORT ON THE FORECAST TOTAL REVENUE REQUIREMENTS | 18b(iii): Forecast Capital Expenditure | Total capital expenditure</v>
      </c>
    </row>
    <row r="11197" spans="1:14" hidden="1">
      <c r="A11197" t="s">
        <v>3</v>
      </c>
      <c r="B11197">
        <v>2012</v>
      </c>
      <c r="C11197" t="s">
        <v>7</v>
      </c>
      <c r="D11197" t="s">
        <v>14</v>
      </c>
      <c r="E11197" t="s">
        <v>81</v>
      </c>
      <c r="F11197" t="s">
        <v>81</v>
      </c>
      <c r="G11197">
        <v>85</v>
      </c>
      <c r="H11197" t="s">
        <v>71</v>
      </c>
      <c r="I11197">
        <v>2019</v>
      </c>
      <c r="J11197" t="s">
        <v>92</v>
      </c>
      <c r="K11197" t="s">
        <v>4608</v>
      </c>
      <c r="L11197">
        <v>87852.467322190612</v>
      </c>
      <c r="M11197" s="10" t="str">
        <f>Data[[#This Row],[schedule]]&amp;" | "&amp;Data[[#This Row],[section]]</f>
        <v>SCHEDULE 18: REPORT ON THE FORECAST TOTAL REVENUE REQUIREMENTS | 18b(iii): Forecast Capital Expenditure</v>
      </c>
      <c r="N11197" s="10" t="str">
        <f t="shared" si="177"/>
        <v>SCHEDULE 18: REPORT ON THE FORECAST TOTAL REVENUE REQUIREMENTS | 18b(iii): Forecast Capital Expenditure | Total capital expenditure</v>
      </c>
    </row>
    <row r="11198" spans="1:14" hidden="1">
      <c r="A11198" t="s">
        <v>3</v>
      </c>
      <c r="B11198">
        <v>2012</v>
      </c>
      <c r="C11198" t="s">
        <v>7</v>
      </c>
      <c r="D11198" t="s">
        <v>14</v>
      </c>
      <c r="E11198" t="s">
        <v>81</v>
      </c>
      <c r="F11198" t="s">
        <v>81</v>
      </c>
      <c r="G11198">
        <v>85</v>
      </c>
      <c r="H11198" t="s">
        <v>71</v>
      </c>
      <c r="I11198">
        <v>2020</v>
      </c>
      <c r="J11198" t="s">
        <v>92</v>
      </c>
      <c r="K11198" t="s">
        <v>4609</v>
      </c>
      <c r="L11198">
        <v>93564.890457663598</v>
      </c>
      <c r="M11198" s="10" t="str">
        <f>Data[[#This Row],[schedule]]&amp;" | "&amp;Data[[#This Row],[section]]</f>
        <v>SCHEDULE 18: REPORT ON THE FORECAST TOTAL REVENUE REQUIREMENTS | 18b(iii): Forecast Capital Expenditure</v>
      </c>
      <c r="N11198" s="10" t="str">
        <f t="shared" si="177"/>
        <v>SCHEDULE 18: REPORT ON THE FORECAST TOTAL REVENUE REQUIREMENTS | 18b(iii): Forecast Capital Expenditure | Total capital expenditure</v>
      </c>
    </row>
    <row r="11199" spans="1:14" hidden="1">
      <c r="A11199" t="s">
        <v>3</v>
      </c>
      <c r="B11199">
        <v>2012</v>
      </c>
      <c r="C11199" t="s">
        <v>7</v>
      </c>
      <c r="D11199" t="s">
        <v>14</v>
      </c>
      <c r="E11199" t="s">
        <v>81</v>
      </c>
      <c r="F11199" t="s">
        <v>81</v>
      </c>
      <c r="G11199">
        <v>85</v>
      </c>
      <c r="H11199" t="s">
        <v>71</v>
      </c>
      <c r="I11199">
        <v>2021</v>
      </c>
      <c r="J11199" t="s">
        <v>92</v>
      </c>
      <c r="K11199" t="s">
        <v>4610</v>
      </c>
      <c r="L11199">
        <v>41690.468819744157</v>
      </c>
      <c r="M11199" s="10" t="str">
        <f>Data[[#This Row],[schedule]]&amp;" | "&amp;Data[[#This Row],[section]]</f>
        <v>SCHEDULE 18: REPORT ON THE FORECAST TOTAL REVENUE REQUIREMENTS | 18b(iii): Forecast Capital Expenditure</v>
      </c>
      <c r="N11199" s="10" t="str">
        <f t="shared" si="177"/>
        <v>SCHEDULE 18: REPORT ON THE FORECAST TOTAL REVENUE REQUIREMENTS | 18b(iii): Forecast Capital Expenditure | Total capital expenditure</v>
      </c>
    </row>
    <row r="11200" spans="1:14" hidden="1">
      <c r="A11200" t="s">
        <v>3</v>
      </c>
      <c r="B11200">
        <v>2012</v>
      </c>
      <c r="C11200" t="s">
        <v>7</v>
      </c>
      <c r="D11200" t="s">
        <v>14</v>
      </c>
      <c r="E11200" t="s">
        <v>81</v>
      </c>
      <c r="F11200" t="s">
        <v>81</v>
      </c>
      <c r="G11200">
        <v>85</v>
      </c>
      <c r="H11200" t="s">
        <v>71</v>
      </c>
      <c r="I11200">
        <v>2022</v>
      </c>
      <c r="J11200" t="s">
        <v>92</v>
      </c>
      <c r="K11200" t="s">
        <v>4611</v>
      </c>
      <c r="L11200">
        <v>75723.975583777545</v>
      </c>
      <c r="M11200" s="10" t="str">
        <f>Data[[#This Row],[schedule]]&amp;" | "&amp;Data[[#This Row],[section]]</f>
        <v>SCHEDULE 18: REPORT ON THE FORECAST TOTAL REVENUE REQUIREMENTS | 18b(iii): Forecast Capital Expenditure</v>
      </c>
      <c r="N11200" s="10" t="str">
        <f t="shared" si="177"/>
        <v>SCHEDULE 18: REPORT ON THE FORECAST TOTAL REVENUE REQUIREMENTS | 18b(iii): Forecast Capital Expenditure | Total capital expenditure</v>
      </c>
    </row>
    <row r="11201" spans="1:14" hidden="1">
      <c r="A11201" t="s">
        <v>3</v>
      </c>
      <c r="B11201">
        <v>2012</v>
      </c>
      <c r="C11201" t="s">
        <v>7</v>
      </c>
      <c r="D11201" t="s">
        <v>15</v>
      </c>
      <c r="E11201" t="s">
        <v>81</v>
      </c>
      <c r="F11201" t="s">
        <v>81</v>
      </c>
      <c r="G11201">
        <v>159</v>
      </c>
      <c r="H11201" t="s">
        <v>76</v>
      </c>
      <c r="I11201">
        <v>2013</v>
      </c>
      <c r="J11201" t="s">
        <v>92</v>
      </c>
      <c r="K11201" t="s">
        <v>4612</v>
      </c>
      <c r="L11201">
        <v>30902.980028689672</v>
      </c>
      <c r="M11201" s="10" t="str">
        <f>Data[[#This Row],[schedule]]&amp;" | "&amp;Data[[#This Row],[section]]</f>
        <v>SCHEDULE 18: REPORT ON THE FORECAST TOTAL REVENUE REQUIREMENTS | 18b(iv) FORECAST OPERATIONAL EXPENDITURE</v>
      </c>
      <c r="N11201" s="10" t="str">
        <f t="shared" si="177"/>
        <v>SCHEDULE 18: REPORT ON THE FORECAST TOTAL REVENUE REQUIREMENTS | 18b(iv) FORECAST OPERATIONAL EXPENDITURE | Corporate overheads</v>
      </c>
    </row>
    <row r="11202" spans="1:14" hidden="1">
      <c r="A11202" t="s">
        <v>3</v>
      </c>
      <c r="B11202">
        <v>2012</v>
      </c>
      <c r="C11202" t="s">
        <v>7</v>
      </c>
      <c r="D11202" t="s">
        <v>15</v>
      </c>
      <c r="E11202" t="s">
        <v>81</v>
      </c>
      <c r="F11202" t="s">
        <v>81</v>
      </c>
      <c r="G11202">
        <v>159</v>
      </c>
      <c r="H11202" t="s">
        <v>76</v>
      </c>
      <c r="I11202">
        <v>2014</v>
      </c>
      <c r="J11202" t="s">
        <v>92</v>
      </c>
      <c r="K11202" t="s">
        <v>4613</v>
      </c>
      <c r="L11202">
        <v>32534.96746576242</v>
      </c>
      <c r="M11202" s="10" t="str">
        <f>Data[[#This Row],[schedule]]&amp;" | "&amp;Data[[#This Row],[section]]</f>
        <v>SCHEDULE 18: REPORT ON THE FORECAST TOTAL REVENUE REQUIREMENTS | 18b(iv) FORECAST OPERATIONAL EXPENDITURE</v>
      </c>
      <c r="N11202" s="10" t="str">
        <f t="shared" si="177"/>
        <v>SCHEDULE 18: REPORT ON THE FORECAST TOTAL REVENUE REQUIREMENTS | 18b(iv) FORECAST OPERATIONAL EXPENDITURE | Corporate overheads</v>
      </c>
    </row>
    <row r="11203" spans="1:14" hidden="1">
      <c r="A11203" t="s">
        <v>3</v>
      </c>
      <c r="B11203">
        <v>2012</v>
      </c>
      <c r="C11203" t="s">
        <v>7</v>
      </c>
      <c r="D11203" t="s">
        <v>15</v>
      </c>
      <c r="E11203" t="s">
        <v>81</v>
      </c>
      <c r="F11203" t="s">
        <v>81</v>
      </c>
      <c r="G11203">
        <v>159</v>
      </c>
      <c r="H11203" t="s">
        <v>76</v>
      </c>
      <c r="I11203">
        <v>2015</v>
      </c>
      <c r="J11203" t="s">
        <v>92</v>
      </c>
      <c r="K11203" t="s">
        <v>4614</v>
      </c>
      <c r="L11203">
        <v>34407.545343603939</v>
      </c>
      <c r="M11203" s="10" t="str">
        <f>Data[[#This Row],[schedule]]&amp;" | "&amp;Data[[#This Row],[section]]</f>
        <v>SCHEDULE 18: REPORT ON THE FORECAST TOTAL REVENUE REQUIREMENTS | 18b(iv) FORECAST OPERATIONAL EXPENDITURE</v>
      </c>
      <c r="N11203" s="10" t="str">
        <f t="shared" si="177"/>
        <v>SCHEDULE 18: REPORT ON THE FORECAST TOTAL REVENUE REQUIREMENTS | 18b(iv) FORECAST OPERATIONAL EXPENDITURE | Corporate overheads</v>
      </c>
    </row>
    <row r="11204" spans="1:14" hidden="1">
      <c r="A11204" t="s">
        <v>3</v>
      </c>
      <c r="B11204">
        <v>2012</v>
      </c>
      <c r="C11204" t="s">
        <v>7</v>
      </c>
      <c r="D11204" t="s">
        <v>15</v>
      </c>
      <c r="E11204" t="s">
        <v>81</v>
      </c>
      <c r="F11204" t="s">
        <v>81</v>
      </c>
      <c r="G11204">
        <v>159</v>
      </c>
      <c r="H11204" t="s">
        <v>76</v>
      </c>
      <c r="I11204">
        <v>2016</v>
      </c>
      <c r="J11204" t="s">
        <v>92</v>
      </c>
      <c r="K11204" t="s">
        <v>4615</v>
      </c>
      <c r="L11204">
        <v>36411.384803407862</v>
      </c>
      <c r="M11204" s="10" t="str">
        <f>Data[[#This Row],[schedule]]&amp;" | "&amp;Data[[#This Row],[section]]</f>
        <v>SCHEDULE 18: REPORT ON THE FORECAST TOTAL REVENUE REQUIREMENTS | 18b(iv) FORECAST OPERATIONAL EXPENDITURE</v>
      </c>
      <c r="N11204" s="10" t="str">
        <f t="shared" si="177"/>
        <v>SCHEDULE 18: REPORT ON THE FORECAST TOTAL REVENUE REQUIREMENTS | 18b(iv) FORECAST OPERATIONAL EXPENDITURE | Corporate overheads</v>
      </c>
    </row>
    <row r="11205" spans="1:14" hidden="1">
      <c r="A11205" t="s">
        <v>3</v>
      </c>
      <c r="B11205">
        <v>2012</v>
      </c>
      <c r="C11205" t="s">
        <v>7</v>
      </c>
      <c r="D11205" t="s">
        <v>15</v>
      </c>
      <c r="E11205" t="s">
        <v>81</v>
      </c>
      <c r="F11205" t="s">
        <v>81</v>
      </c>
      <c r="G11205">
        <v>159</v>
      </c>
      <c r="H11205" t="s">
        <v>76</v>
      </c>
      <c r="I11205">
        <v>2017</v>
      </c>
      <c r="J11205" t="s">
        <v>92</v>
      </c>
      <c r="K11205" t="s">
        <v>4616</v>
      </c>
      <c r="L11205">
        <v>38323.547266263398</v>
      </c>
      <c r="M11205" s="10" t="str">
        <f>Data[[#This Row],[schedule]]&amp;" | "&amp;Data[[#This Row],[section]]</f>
        <v>SCHEDULE 18: REPORT ON THE FORECAST TOTAL REVENUE REQUIREMENTS | 18b(iv) FORECAST OPERATIONAL EXPENDITURE</v>
      </c>
      <c r="N11205" s="10" t="str">
        <f t="shared" si="177"/>
        <v>SCHEDULE 18: REPORT ON THE FORECAST TOTAL REVENUE REQUIREMENTS | 18b(iv) FORECAST OPERATIONAL EXPENDITURE | Corporate overheads</v>
      </c>
    </row>
    <row r="11206" spans="1:14" hidden="1">
      <c r="A11206" t="s">
        <v>3</v>
      </c>
      <c r="B11206">
        <v>2012</v>
      </c>
      <c r="C11206" t="s">
        <v>7</v>
      </c>
      <c r="D11206" t="s">
        <v>15</v>
      </c>
      <c r="E11206" t="s">
        <v>81</v>
      </c>
      <c r="F11206" t="s">
        <v>81</v>
      </c>
      <c r="G11206">
        <v>160</v>
      </c>
      <c r="H11206" t="s">
        <v>77</v>
      </c>
      <c r="I11206">
        <v>2013</v>
      </c>
      <c r="J11206" t="s">
        <v>92</v>
      </c>
      <c r="K11206" t="s">
        <v>4617</v>
      </c>
      <c r="L11206">
        <v>21999.830177592019</v>
      </c>
      <c r="M11206" s="10" t="str">
        <f>Data[[#This Row],[schedule]]&amp;" | "&amp;Data[[#This Row],[section]]</f>
        <v>SCHEDULE 18: REPORT ON THE FORECAST TOTAL REVENUE REQUIREMENTS | 18b(iv) FORECAST OPERATIONAL EXPENDITURE</v>
      </c>
      <c r="N11206" s="10" t="str">
        <f t="shared" si="177"/>
        <v>SCHEDULE 18: REPORT ON THE FORECAST TOTAL REVENUE REQUIREMENTS | 18b(iv) FORECAST OPERATIONAL EXPENDITURE | Asset management and airport operations</v>
      </c>
    </row>
    <row r="11207" spans="1:14" hidden="1">
      <c r="A11207" t="s">
        <v>3</v>
      </c>
      <c r="B11207">
        <v>2012</v>
      </c>
      <c r="C11207" t="s">
        <v>7</v>
      </c>
      <c r="D11207" t="s">
        <v>15</v>
      </c>
      <c r="E11207" t="s">
        <v>81</v>
      </c>
      <c r="F11207" t="s">
        <v>81</v>
      </c>
      <c r="G11207">
        <v>160</v>
      </c>
      <c r="H11207" t="s">
        <v>77</v>
      </c>
      <c r="I11207">
        <v>2014</v>
      </c>
      <c r="J11207" t="s">
        <v>92</v>
      </c>
      <c r="K11207" t="s">
        <v>4618</v>
      </c>
      <c r="L11207">
        <v>23063.951908378509</v>
      </c>
      <c r="M11207" s="10" t="str">
        <f>Data[[#This Row],[schedule]]&amp;" | "&amp;Data[[#This Row],[section]]</f>
        <v>SCHEDULE 18: REPORT ON THE FORECAST TOTAL REVENUE REQUIREMENTS | 18b(iv) FORECAST OPERATIONAL EXPENDITURE</v>
      </c>
      <c r="N11207" s="10" t="str">
        <f t="shared" si="177"/>
        <v>SCHEDULE 18: REPORT ON THE FORECAST TOTAL REVENUE REQUIREMENTS | 18b(iv) FORECAST OPERATIONAL EXPENDITURE | Asset management and airport operations</v>
      </c>
    </row>
    <row r="11208" spans="1:14" hidden="1">
      <c r="A11208" t="s">
        <v>3</v>
      </c>
      <c r="B11208">
        <v>2012</v>
      </c>
      <c r="C11208" t="s">
        <v>7</v>
      </c>
      <c r="D11208" t="s">
        <v>15</v>
      </c>
      <c r="E11208" t="s">
        <v>81</v>
      </c>
      <c r="F11208" t="s">
        <v>81</v>
      </c>
      <c r="G11208">
        <v>160</v>
      </c>
      <c r="H11208" t="s">
        <v>77</v>
      </c>
      <c r="I11208">
        <v>2015</v>
      </c>
      <c r="J11208" t="s">
        <v>92</v>
      </c>
      <c r="K11208" t="s">
        <v>4619</v>
      </c>
      <c r="L11208">
        <v>23947.732947387121</v>
      </c>
      <c r="M11208" s="10" t="str">
        <f>Data[[#This Row],[schedule]]&amp;" | "&amp;Data[[#This Row],[section]]</f>
        <v>SCHEDULE 18: REPORT ON THE FORECAST TOTAL REVENUE REQUIREMENTS | 18b(iv) FORECAST OPERATIONAL EXPENDITURE</v>
      </c>
      <c r="N11208" s="10" t="str">
        <f t="shared" si="177"/>
        <v>SCHEDULE 18: REPORT ON THE FORECAST TOTAL REVENUE REQUIREMENTS | 18b(iv) FORECAST OPERATIONAL EXPENDITURE | Asset management and airport operations</v>
      </c>
    </row>
    <row r="11209" spans="1:14" hidden="1">
      <c r="A11209" t="s">
        <v>3</v>
      </c>
      <c r="B11209">
        <v>2012</v>
      </c>
      <c r="C11209" t="s">
        <v>7</v>
      </c>
      <c r="D11209" t="s">
        <v>15</v>
      </c>
      <c r="E11209" t="s">
        <v>81</v>
      </c>
      <c r="F11209" t="s">
        <v>81</v>
      </c>
      <c r="G11209">
        <v>160</v>
      </c>
      <c r="H11209" t="s">
        <v>77</v>
      </c>
      <c r="I11209">
        <v>2016</v>
      </c>
      <c r="J11209" t="s">
        <v>92</v>
      </c>
      <c r="K11209" t="s">
        <v>4620</v>
      </c>
      <c r="L11209">
        <v>25260.558835192809</v>
      </c>
      <c r="M11209" s="10" t="str">
        <f>Data[[#This Row],[schedule]]&amp;" | "&amp;Data[[#This Row],[section]]</f>
        <v>SCHEDULE 18: REPORT ON THE FORECAST TOTAL REVENUE REQUIREMENTS | 18b(iv) FORECAST OPERATIONAL EXPENDITURE</v>
      </c>
      <c r="N11209" s="10" t="str">
        <f t="shared" si="177"/>
        <v>SCHEDULE 18: REPORT ON THE FORECAST TOTAL REVENUE REQUIREMENTS | 18b(iv) FORECAST OPERATIONAL EXPENDITURE | Asset management and airport operations</v>
      </c>
    </row>
    <row r="11210" spans="1:14" hidden="1">
      <c r="A11210" t="s">
        <v>3</v>
      </c>
      <c r="B11210">
        <v>2012</v>
      </c>
      <c r="C11210" t="s">
        <v>7</v>
      </c>
      <c r="D11210" t="s">
        <v>15</v>
      </c>
      <c r="E11210" t="s">
        <v>81</v>
      </c>
      <c r="F11210" t="s">
        <v>81</v>
      </c>
      <c r="G11210">
        <v>160</v>
      </c>
      <c r="H11210" t="s">
        <v>77</v>
      </c>
      <c r="I11210">
        <v>2017</v>
      </c>
      <c r="J11210" t="s">
        <v>92</v>
      </c>
      <c r="K11210" t="s">
        <v>4621</v>
      </c>
      <c r="L11210">
        <v>26557.521914637651</v>
      </c>
      <c r="M11210" s="10" t="str">
        <f>Data[[#This Row],[schedule]]&amp;" | "&amp;Data[[#This Row],[section]]</f>
        <v>SCHEDULE 18: REPORT ON THE FORECAST TOTAL REVENUE REQUIREMENTS | 18b(iv) FORECAST OPERATIONAL EXPENDITURE</v>
      </c>
      <c r="N11210" s="10" t="str">
        <f t="shared" si="177"/>
        <v>SCHEDULE 18: REPORT ON THE FORECAST TOTAL REVENUE REQUIREMENTS | 18b(iv) FORECAST OPERATIONAL EXPENDITURE | Asset management and airport operations</v>
      </c>
    </row>
    <row r="11211" spans="1:14" hidden="1">
      <c r="A11211" t="s">
        <v>3</v>
      </c>
      <c r="B11211">
        <v>2012</v>
      </c>
      <c r="C11211" t="s">
        <v>7</v>
      </c>
      <c r="D11211" t="s">
        <v>15</v>
      </c>
      <c r="E11211" t="s">
        <v>81</v>
      </c>
      <c r="F11211" t="s">
        <v>81</v>
      </c>
      <c r="G11211">
        <v>161</v>
      </c>
      <c r="H11211" t="s">
        <v>78</v>
      </c>
      <c r="I11211">
        <v>2013</v>
      </c>
      <c r="J11211" t="s">
        <v>92</v>
      </c>
      <c r="K11211" t="s">
        <v>4622</v>
      </c>
      <c r="L11211">
        <v>24465.797203226812</v>
      </c>
      <c r="M11211" s="10" t="str">
        <f>Data[[#This Row],[schedule]]&amp;" | "&amp;Data[[#This Row],[section]]</f>
        <v>SCHEDULE 18: REPORT ON THE FORECAST TOTAL REVENUE REQUIREMENTS | 18b(iv) FORECAST OPERATIONAL EXPENDITURE</v>
      </c>
      <c r="N11211" s="10" t="str">
        <f t="shared" si="177"/>
        <v>SCHEDULE 18: REPORT ON THE FORECAST TOTAL REVENUE REQUIREMENTS | 18b(iv) FORECAST OPERATIONAL EXPENDITURE | Asset maintenance</v>
      </c>
    </row>
    <row r="11212" spans="1:14" hidden="1">
      <c r="A11212" t="s">
        <v>3</v>
      </c>
      <c r="B11212">
        <v>2012</v>
      </c>
      <c r="C11212" t="s">
        <v>7</v>
      </c>
      <c r="D11212" t="s">
        <v>15</v>
      </c>
      <c r="E11212" t="s">
        <v>81</v>
      </c>
      <c r="F11212" t="s">
        <v>81</v>
      </c>
      <c r="G11212">
        <v>161</v>
      </c>
      <c r="H11212" t="s">
        <v>78</v>
      </c>
      <c r="I11212">
        <v>2014</v>
      </c>
      <c r="J11212" t="s">
        <v>92</v>
      </c>
      <c r="K11212" t="s">
        <v>4623</v>
      </c>
      <c r="L11212">
        <v>23576.967923893932</v>
      </c>
      <c r="M11212" s="10" t="str">
        <f>Data[[#This Row],[schedule]]&amp;" | "&amp;Data[[#This Row],[section]]</f>
        <v>SCHEDULE 18: REPORT ON THE FORECAST TOTAL REVENUE REQUIREMENTS | 18b(iv) FORECAST OPERATIONAL EXPENDITURE</v>
      </c>
      <c r="N11212" s="10" t="str">
        <f t="shared" si="177"/>
        <v>SCHEDULE 18: REPORT ON THE FORECAST TOTAL REVENUE REQUIREMENTS | 18b(iv) FORECAST OPERATIONAL EXPENDITURE | Asset maintenance</v>
      </c>
    </row>
    <row r="11213" spans="1:14" hidden="1">
      <c r="A11213" t="s">
        <v>3</v>
      </c>
      <c r="B11213">
        <v>2012</v>
      </c>
      <c r="C11213" t="s">
        <v>7</v>
      </c>
      <c r="D11213" t="s">
        <v>15</v>
      </c>
      <c r="E11213" t="s">
        <v>81</v>
      </c>
      <c r="F11213" t="s">
        <v>81</v>
      </c>
      <c r="G11213">
        <v>161</v>
      </c>
      <c r="H11213" t="s">
        <v>78</v>
      </c>
      <c r="I11213">
        <v>2015</v>
      </c>
      <c r="J11213" t="s">
        <v>92</v>
      </c>
      <c r="K11213" t="s">
        <v>4624</v>
      </c>
      <c r="L11213">
        <v>21199.122475889781</v>
      </c>
      <c r="M11213" s="10" t="str">
        <f>Data[[#This Row],[schedule]]&amp;" | "&amp;Data[[#This Row],[section]]</f>
        <v>SCHEDULE 18: REPORT ON THE FORECAST TOTAL REVENUE REQUIREMENTS | 18b(iv) FORECAST OPERATIONAL EXPENDITURE</v>
      </c>
      <c r="N11213" s="10" t="str">
        <f t="shared" si="177"/>
        <v>SCHEDULE 18: REPORT ON THE FORECAST TOTAL REVENUE REQUIREMENTS | 18b(iv) FORECAST OPERATIONAL EXPENDITURE | Asset maintenance</v>
      </c>
    </row>
    <row r="11214" spans="1:14" hidden="1">
      <c r="A11214" t="s">
        <v>3</v>
      </c>
      <c r="B11214">
        <v>2012</v>
      </c>
      <c r="C11214" t="s">
        <v>7</v>
      </c>
      <c r="D11214" t="s">
        <v>15</v>
      </c>
      <c r="E11214" t="s">
        <v>81</v>
      </c>
      <c r="F11214" t="s">
        <v>81</v>
      </c>
      <c r="G11214">
        <v>161</v>
      </c>
      <c r="H11214" t="s">
        <v>78</v>
      </c>
      <c r="I11214">
        <v>2016</v>
      </c>
      <c r="J11214" t="s">
        <v>92</v>
      </c>
      <c r="K11214" t="s">
        <v>4625</v>
      </c>
      <c r="L11214">
        <v>21239.044591187539</v>
      </c>
      <c r="M11214" s="10" t="str">
        <f>Data[[#This Row],[schedule]]&amp;" | "&amp;Data[[#This Row],[section]]</f>
        <v>SCHEDULE 18: REPORT ON THE FORECAST TOTAL REVENUE REQUIREMENTS | 18b(iv) FORECAST OPERATIONAL EXPENDITURE</v>
      </c>
      <c r="N11214" s="10" t="str">
        <f t="shared" si="177"/>
        <v>SCHEDULE 18: REPORT ON THE FORECAST TOTAL REVENUE REQUIREMENTS | 18b(iv) FORECAST OPERATIONAL EXPENDITURE | Asset maintenance</v>
      </c>
    </row>
    <row r="11215" spans="1:14" hidden="1">
      <c r="A11215" t="s">
        <v>3</v>
      </c>
      <c r="B11215">
        <v>2012</v>
      </c>
      <c r="C11215" t="s">
        <v>7</v>
      </c>
      <c r="D11215" t="s">
        <v>15</v>
      </c>
      <c r="E11215" t="s">
        <v>81</v>
      </c>
      <c r="F11215" t="s">
        <v>81</v>
      </c>
      <c r="G11215">
        <v>161</v>
      </c>
      <c r="H11215" t="s">
        <v>78</v>
      </c>
      <c r="I11215">
        <v>2017</v>
      </c>
      <c r="J11215" t="s">
        <v>92</v>
      </c>
      <c r="K11215" t="s">
        <v>4626</v>
      </c>
      <c r="L11215">
        <v>21860.162803590709</v>
      </c>
      <c r="M11215" s="10" t="str">
        <f>Data[[#This Row],[schedule]]&amp;" | "&amp;Data[[#This Row],[section]]</f>
        <v>SCHEDULE 18: REPORT ON THE FORECAST TOTAL REVENUE REQUIREMENTS | 18b(iv) FORECAST OPERATIONAL EXPENDITURE</v>
      </c>
      <c r="N11215" s="10" t="str">
        <f t="shared" si="177"/>
        <v>SCHEDULE 18: REPORT ON THE FORECAST TOTAL REVENUE REQUIREMENTS | 18b(iv) FORECAST OPERATIONAL EXPENDITURE | Asset maintenance</v>
      </c>
    </row>
    <row r="11216" spans="1:14" hidden="1">
      <c r="A11216" t="s">
        <v>3</v>
      </c>
      <c r="B11216">
        <v>2012</v>
      </c>
      <c r="C11216" t="s">
        <v>7</v>
      </c>
      <c r="D11216" t="s">
        <v>15</v>
      </c>
      <c r="E11216" t="s">
        <v>81</v>
      </c>
      <c r="F11216" t="s">
        <v>81</v>
      </c>
      <c r="G11216">
        <v>162</v>
      </c>
      <c r="H11216" t="s">
        <v>349</v>
      </c>
      <c r="I11216">
        <v>2013</v>
      </c>
      <c r="J11216" t="s">
        <v>92</v>
      </c>
      <c r="K11216" t="s">
        <v>4490</v>
      </c>
      <c r="L11216">
        <v>77368.607409508506</v>
      </c>
      <c r="M11216" s="10" t="str">
        <f>Data[[#This Row],[schedule]]&amp;" | "&amp;Data[[#This Row],[section]]</f>
        <v>SCHEDULE 18: REPORT ON THE FORECAST TOTAL REVENUE REQUIREMENTS | 18b(iv) FORECAST OPERATIONAL EXPENDITURE</v>
      </c>
      <c r="N11216" s="10" t="str">
        <f t="shared" si="177"/>
        <v>SCHEDULE 18: REPORT ON THE FORECAST TOTAL REVENUE REQUIREMENTS | 18b(iv) FORECAST OPERATIONAL EXPENDITURE | Forecast operational expenditure</v>
      </c>
    </row>
    <row r="11217" spans="1:14" hidden="1">
      <c r="A11217" t="s">
        <v>3</v>
      </c>
      <c r="B11217">
        <v>2012</v>
      </c>
      <c r="C11217" t="s">
        <v>7</v>
      </c>
      <c r="D11217" t="s">
        <v>15</v>
      </c>
      <c r="E11217" t="s">
        <v>81</v>
      </c>
      <c r="F11217" t="s">
        <v>81</v>
      </c>
      <c r="G11217">
        <v>162</v>
      </c>
      <c r="H11217" t="s">
        <v>349</v>
      </c>
      <c r="I11217">
        <v>2014</v>
      </c>
      <c r="J11217" t="s">
        <v>92</v>
      </c>
      <c r="K11217" t="s">
        <v>4491</v>
      </c>
      <c r="L11217">
        <v>79175.887298034853</v>
      </c>
      <c r="M11217" s="10" t="str">
        <f>Data[[#This Row],[schedule]]&amp;" | "&amp;Data[[#This Row],[section]]</f>
        <v>SCHEDULE 18: REPORT ON THE FORECAST TOTAL REVENUE REQUIREMENTS | 18b(iv) FORECAST OPERATIONAL EXPENDITURE</v>
      </c>
      <c r="N11217" s="10" t="str">
        <f t="shared" si="177"/>
        <v>SCHEDULE 18: REPORT ON THE FORECAST TOTAL REVENUE REQUIREMENTS | 18b(iv) FORECAST OPERATIONAL EXPENDITURE | Forecast operational expenditure</v>
      </c>
    </row>
    <row r="11218" spans="1:14" hidden="1">
      <c r="A11218" t="s">
        <v>3</v>
      </c>
      <c r="B11218">
        <v>2012</v>
      </c>
      <c r="C11218" t="s">
        <v>7</v>
      </c>
      <c r="D11218" t="s">
        <v>15</v>
      </c>
      <c r="E11218" t="s">
        <v>81</v>
      </c>
      <c r="F11218" t="s">
        <v>81</v>
      </c>
      <c r="G11218">
        <v>162</v>
      </c>
      <c r="H11218" t="s">
        <v>349</v>
      </c>
      <c r="I11218">
        <v>2015</v>
      </c>
      <c r="J11218" t="s">
        <v>92</v>
      </c>
      <c r="K11218" t="s">
        <v>4492</v>
      </c>
      <c r="L11218">
        <v>79554.400766880834</v>
      </c>
      <c r="M11218" s="10" t="str">
        <f>Data[[#This Row],[schedule]]&amp;" | "&amp;Data[[#This Row],[section]]</f>
        <v>SCHEDULE 18: REPORT ON THE FORECAST TOTAL REVENUE REQUIREMENTS | 18b(iv) FORECAST OPERATIONAL EXPENDITURE</v>
      </c>
      <c r="N11218" s="10" t="str">
        <f t="shared" si="177"/>
        <v>SCHEDULE 18: REPORT ON THE FORECAST TOTAL REVENUE REQUIREMENTS | 18b(iv) FORECAST OPERATIONAL EXPENDITURE | Forecast operational expenditure</v>
      </c>
    </row>
    <row r="11219" spans="1:14" hidden="1">
      <c r="A11219" t="s">
        <v>3</v>
      </c>
      <c r="B11219">
        <v>2012</v>
      </c>
      <c r="C11219" t="s">
        <v>7</v>
      </c>
      <c r="D11219" t="s">
        <v>15</v>
      </c>
      <c r="E11219" t="s">
        <v>81</v>
      </c>
      <c r="F11219" t="s">
        <v>81</v>
      </c>
      <c r="G11219">
        <v>162</v>
      </c>
      <c r="H11219" t="s">
        <v>349</v>
      </c>
      <c r="I11219">
        <v>2016</v>
      </c>
      <c r="J11219" t="s">
        <v>92</v>
      </c>
      <c r="K11219" t="s">
        <v>4493</v>
      </c>
      <c r="L11219">
        <v>82910.988229788214</v>
      </c>
      <c r="M11219" s="10" t="str">
        <f>Data[[#This Row],[schedule]]&amp;" | "&amp;Data[[#This Row],[section]]</f>
        <v>SCHEDULE 18: REPORT ON THE FORECAST TOTAL REVENUE REQUIREMENTS | 18b(iv) FORECAST OPERATIONAL EXPENDITURE</v>
      </c>
      <c r="N11219" s="10" t="str">
        <f t="shared" si="177"/>
        <v>SCHEDULE 18: REPORT ON THE FORECAST TOTAL REVENUE REQUIREMENTS | 18b(iv) FORECAST OPERATIONAL EXPENDITURE | Forecast operational expenditure</v>
      </c>
    </row>
    <row r="11220" spans="1:14" hidden="1">
      <c r="A11220" t="s">
        <v>3</v>
      </c>
      <c r="B11220">
        <v>2012</v>
      </c>
      <c r="C11220" t="s">
        <v>7</v>
      </c>
      <c r="D11220" t="s">
        <v>15</v>
      </c>
      <c r="E11220" t="s">
        <v>81</v>
      </c>
      <c r="F11220" t="s">
        <v>81</v>
      </c>
      <c r="G11220">
        <v>162</v>
      </c>
      <c r="H11220" t="s">
        <v>349</v>
      </c>
      <c r="I11220">
        <v>2017</v>
      </c>
      <c r="J11220" t="s">
        <v>92</v>
      </c>
      <c r="K11220" t="s">
        <v>4494</v>
      </c>
      <c r="L11220">
        <v>86741.231984491751</v>
      </c>
      <c r="M11220" s="10" t="str">
        <f>Data[[#This Row],[schedule]]&amp;" | "&amp;Data[[#This Row],[section]]</f>
        <v>SCHEDULE 18: REPORT ON THE FORECAST TOTAL REVENUE REQUIREMENTS | 18b(iv) FORECAST OPERATIONAL EXPENDITURE</v>
      </c>
      <c r="N11220" s="10" t="str">
        <f t="shared" si="177"/>
        <v>SCHEDULE 18: REPORT ON THE FORECAST TOTAL REVENUE REQUIREMENTS | 18b(iv) FORECAST OPERATIONAL EXPENDITURE | Forecast operational expenditure</v>
      </c>
    </row>
    <row r="11221" spans="1:14" hidden="1">
      <c r="A11221" t="s">
        <v>3</v>
      </c>
      <c r="B11221">
        <v>2007</v>
      </c>
      <c r="C11221" t="s">
        <v>6</v>
      </c>
      <c r="D11221" t="s">
        <v>9</v>
      </c>
      <c r="E11221" t="s">
        <v>81</v>
      </c>
      <c r="F11221" t="s">
        <v>81</v>
      </c>
      <c r="G11221">
        <v>9</v>
      </c>
      <c r="H11221" t="s">
        <v>18</v>
      </c>
      <c r="I11221">
        <v>2008</v>
      </c>
      <c r="J11221" t="s">
        <v>91</v>
      </c>
      <c r="K11221" t="s">
        <v>81</v>
      </c>
      <c r="M11221" s="10" t="str">
        <f>Data[[#This Row],[schedule]]&amp;" | "&amp;Data[[#This Row],[section]]</f>
        <v>SCHEDULE 19: REPORT ON DEMAND FORECASTS | 19a: Passenger terminal demand</v>
      </c>
      <c r="N11221" s="10" t="str">
        <f t="shared" ref="N11221:N11284" si="178">SUBSTITUTE(SUBSTITUTE(SUBSTITUTE(C11221&amp;" | "&amp;D11221&amp;" | "&amp;E11221&amp;" | "&amp;F11221&amp;" | "&amp;H11221," |  |  | "," | ")," |  |  | "," | ")," |  | "," | ")</f>
        <v>SCHEDULE 19: REPORT ON DEMAND FORECASTS | 19a: Passenger terminal demand | Busy hour passenger numbers:Inbound passengers:Domestic</v>
      </c>
    </row>
    <row r="11222" spans="1:14" hidden="1">
      <c r="A11222" t="s">
        <v>3</v>
      </c>
      <c r="B11222">
        <v>2007</v>
      </c>
      <c r="C11222" t="s">
        <v>6</v>
      </c>
      <c r="D11222" t="s">
        <v>9</v>
      </c>
      <c r="E11222" t="s">
        <v>81</v>
      </c>
      <c r="F11222" t="s">
        <v>81</v>
      </c>
      <c r="G11222">
        <v>9</v>
      </c>
      <c r="H11222" t="s">
        <v>18</v>
      </c>
      <c r="I11222">
        <v>2009</v>
      </c>
      <c r="J11222" t="s">
        <v>91</v>
      </c>
      <c r="K11222" t="s">
        <v>81</v>
      </c>
      <c r="M11222" s="10" t="str">
        <f>Data[[#This Row],[schedule]]&amp;" | "&amp;Data[[#This Row],[section]]</f>
        <v>SCHEDULE 19: REPORT ON DEMAND FORECASTS | 19a: Passenger terminal demand</v>
      </c>
      <c r="N11222" s="10" t="str">
        <f t="shared" si="178"/>
        <v>SCHEDULE 19: REPORT ON DEMAND FORECASTS | 19a: Passenger terminal demand | Busy hour passenger numbers:Inbound passengers:Domestic</v>
      </c>
    </row>
    <row r="11223" spans="1:14" hidden="1">
      <c r="A11223" t="s">
        <v>3</v>
      </c>
      <c r="B11223">
        <v>2007</v>
      </c>
      <c r="C11223" t="s">
        <v>6</v>
      </c>
      <c r="D11223" t="s">
        <v>9</v>
      </c>
      <c r="E11223" t="s">
        <v>81</v>
      </c>
      <c r="F11223" t="s">
        <v>81</v>
      </c>
      <c r="G11223">
        <v>9</v>
      </c>
      <c r="H11223" t="s">
        <v>18</v>
      </c>
      <c r="I11223">
        <v>2010</v>
      </c>
      <c r="J11223" t="s">
        <v>91</v>
      </c>
      <c r="K11223" t="s">
        <v>81</v>
      </c>
      <c r="M11223" s="10" t="str">
        <f>Data[[#This Row],[schedule]]&amp;" | "&amp;Data[[#This Row],[section]]</f>
        <v>SCHEDULE 19: REPORT ON DEMAND FORECASTS | 19a: Passenger terminal demand</v>
      </c>
      <c r="N11223" s="10" t="str">
        <f t="shared" si="178"/>
        <v>SCHEDULE 19: REPORT ON DEMAND FORECASTS | 19a: Passenger terminal demand | Busy hour passenger numbers:Inbound passengers:Domestic</v>
      </c>
    </row>
    <row r="11224" spans="1:14" hidden="1">
      <c r="A11224" t="s">
        <v>3</v>
      </c>
      <c r="B11224">
        <v>2007</v>
      </c>
      <c r="C11224" t="s">
        <v>6</v>
      </c>
      <c r="D11224" t="s">
        <v>9</v>
      </c>
      <c r="E11224" t="s">
        <v>81</v>
      </c>
      <c r="F11224" t="s">
        <v>81</v>
      </c>
      <c r="G11224">
        <v>9</v>
      </c>
      <c r="H11224" t="s">
        <v>18</v>
      </c>
      <c r="I11224">
        <v>2011</v>
      </c>
      <c r="J11224" t="s">
        <v>91</v>
      </c>
      <c r="K11224" t="s">
        <v>81</v>
      </c>
      <c r="M11224" s="10" t="str">
        <f>Data[[#This Row],[schedule]]&amp;" | "&amp;Data[[#This Row],[section]]</f>
        <v>SCHEDULE 19: REPORT ON DEMAND FORECASTS | 19a: Passenger terminal demand</v>
      </c>
      <c r="N11224" s="10" t="str">
        <f t="shared" si="178"/>
        <v>SCHEDULE 19: REPORT ON DEMAND FORECASTS | 19a: Passenger terminal demand | Busy hour passenger numbers:Inbound passengers:Domestic</v>
      </c>
    </row>
    <row r="11225" spans="1:14" hidden="1">
      <c r="A11225" t="s">
        <v>3</v>
      </c>
      <c r="B11225">
        <v>2007</v>
      </c>
      <c r="C11225" t="s">
        <v>6</v>
      </c>
      <c r="D11225" t="s">
        <v>9</v>
      </c>
      <c r="E11225" t="s">
        <v>81</v>
      </c>
      <c r="F11225" t="s">
        <v>81</v>
      </c>
      <c r="G11225">
        <v>9</v>
      </c>
      <c r="H11225" t="s">
        <v>18</v>
      </c>
      <c r="I11225">
        <v>2012</v>
      </c>
      <c r="J11225" t="s">
        <v>91</v>
      </c>
      <c r="K11225" t="s">
        <v>81</v>
      </c>
      <c r="M11225" s="10" t="str">
        <f>Data[[#This Row],[schedule]]&amp;" | "&amp;Data[[#This Row],[section]]</f>
        <v>SCHEDULE 19: REPORT ON DEMAND FORECASTS | 19a: Passenger terminal demand</v>
      </c>
      <c r="N11225" s="10" t="str">
        <f t="shared" si="178"/>
        <v>SCHEDULE 19: REPORT ON DEMAND FORECASTS | 19a: Passenger terminal demand | Busy hour passenger numbers:Inbound passengers:Domestic</v>
      </c>
    </row>
    <row r="11226" spans="1:14" hidden="1">
      <c r="A11226" t="s">
        <v>3</v>
      </c>
      <c r="B11226">
        <v>2007</v>
      </c>
      <c r="C11226" t="s">
        <v>6</v>
      </c>
      <c r="D11226" t="s">
        <v>9</v>
      </c>
      <c r="E11226" t="s">
        <v>81</v>
      </c>
      <c r="F11226" t="s">
        <v>81</v>
      </c>
      <c r="G11226">
        <v>9</v>
      </c>
      <c r="H11226" t="s">
        <v>18</v>
      </c>
      <c r="I11226">
        <v>2013</v>
      </c>
      <c r="J11226" t="s">
        <v>91</v>
      </c>
      <c r="K11226" t="s">
        <v>81</v>
      </c>
      <c r="M11226" s="10" t="str">
        <f>Data[[#This Row],[schedule]]&amp;" | "&amp;Data[[#This Row],[section]]</f>
        <v>SCHEDULE 19: REPORT ON DEMAND FORECASTS | 19a: Passenger terminal demand</v>
      </c>
      <c r="N11226" s="10" t="str">
        <f t="shared" si="178"/>
        <v>SCHEDULE 19: REPORT ON DEMAND FORECASTS | 19a: Passenger terminal demand | Busy hour passenger numbers:Inbound passengers:Domestic</v>
      </c>
    </row>
    <row r="11227" spans="1:14" hidden="1">
      <c r="A11227" t="s">
        <v>3</v>
      </c>
      <c r="B11227">
        <v>2007</v>
      </c>
      <c r="C11227" t="s">
        <v>6</v>
      </c>
      <c r="D11227" t="s">
        <v>9</v>
      </c>
      <c r="E11227" t="s">
        <v>81</v>
      </c>
      <c r="F11227" t="s">
        <v>81</v>
      </c>
      <c r="G11227">
        <v>9</v>
      </c>
      <c r="H11227" t="s">
        <v>18</v>
      </c>
      <c r="I11227">
        <v>2014</v>
      </c>
      <c r="J11227" t="s">
        <v>91</v>
      </c>
      <c r="K11227" t="s">
        <v>81</v>
      </c>
      <c r="M11227" s="10" t="str">
        <f>Data[[#This Row],[schedule]]&amp;" | "&amp;Data[[#This Row],[section]]</f>
        <v>SCHEDULE 19: REPORT ON DEMAND FORECASTS | 19a: Passenger terminal demand</v>
      </c>
      <c r="N11227" s="10" t="str">
        <f t="shared" si="178"/>
        <v>SCHEDULE 19: REPORT ON DEMAND FORECASTS | 19a: Passenger terminal demand | Busy hour passenger numbers:Inbound passengers:Domestic</v>
      </c>
    </row>
    <row r="11228" spans="1:14" hidden="1">
      <c r="A11228" t="s">
        <v>3</v>
      </c>
      <c r="B11228">
        <v>2007</v>
      </c>
      <c r="C11228" t="s">
        <v>6</v>
      </c>
      <c r="D11228" t="s">
        <v>9</v>
      </c>
      <c r="E11228" t="s">
        <v>81</v>
      </c>
      <c r="F11228" t="s">
        <v>81</v>
      </c>
      <c r="G11228">
        <v>9</v>
      </c>
      <c r="H11228" t="s">
        <v>18</v>
      </c>
      <c r="I11228">
        <v>2015</v>
      </c>
      <c r="J11228" t="s">
        <v>91</v>
      </c>
      <c r="K11228" t="s">
        <v>4627</v>
      </c>
      <c r="L11228">
        <v>1.2589999999999999</v>
      </c>
      <c r="M11228" s="10" t="str">
        <f>Data[[#This Row],[schedule]]&amp;" | "&amp;Data[[#This Row],[section]]</f>
        <v>SCHEDULE 19: REPORT ON DEMAND FORECASTS | 19a: Passenger terminal demand</v>
      </c>
      <c r="N11228" s="10" t="str">
        <f t="shared" si="178"/>
        <v>SCHEDULE 19: REPORT ON DEMAND FORECASTS | 19a: Passenger terminal demand | Busy hour passenger numbers:Inbound passengers:Domestic</v>
      </c>
    </row>
    <row r="11229" spans="1:14" hidden="1">
      <c r="A11229" t="s">
        <v>3</v>
      </c>
      <c r="B11229">
        <v>2007</v>
      </c>
      <c r="C11229" t="s">
        <v>6</v>
      </c>
      <c r="D11229" t="s">
        <v>9</v>
      </c>
      <c r="E11229" t="s">
        <v>81</v>
      </c>
      <c r="F11229" t="s">
        <v>81</v>
      </c>
      <c r="G11229">
        <v>9</v>
      </c>
      <c r="H11229" t="s">
        <v>18</v>
      </c>
      <c r="I11229">
        <v>2016</v>
      </c>
      <c r="J11229" t="s">
        <v>91</v>
      </c>
      <c r="K11229" t="s">
        <v>81</v>
      </c>
      <c r="M11229" s="10" t="str">
        <f>Data[[#This Row],[schedule]]&amp;" | "&amp;Data[[#This Row],[section]]</f>
        <v>SCHEDULE 19: REPORT ON DEMAND FORECASTS | 19a: Passenger terminal demand</v>
      </c>
      <c r="N11229" s="10" t="str">
        <f t="shared" si="178"/>
        <v>SCHEDULE 19: REPORT ON DEMAND FORECASTS | 19a: Passenger terminal demand | Busy hour passenger numbers:Inbound passengers:Domestic</v>
      </c>
    </row>
    <row r="11230" spans="1:14" hidden="1">
      <c r="A11230" t="s">
        <v>3</v>
      </c>
      <c r="B11230">
        <v>2007</v>
      </c>
      <c r="C11230" t="s">
        <v>6</v>
      </c>
      <c r="D11230" t="s">
        <v>9</v>
      </c>
      <c r="E11230" t="s">
        <v>81</v>
      </c>
      <c r="F11230" t="s">
        <v>81</v>
      </c>
      <c r="G11230">
        <v>9</v>
      </c>
      <c r="H11230" t="s">
        <v>18</v>
      </c>
      <c r="I11230">
        <v>2017</v>
      </c>
      <c r="J11230" t="s">
        <v>91</v>
      </c>
      <c r="K11230" t="s">
        <v>81</v>
      </c>
      <c r="M11230" s="10" t="str">
        <f>Data[[#This Row],[schedule]]&amp;" | "&amp;Data[[#This Row],[section]]</f>
        <v>SCHEDULE 19: REPORT ON DEMAND FORECASTS | 19a: Passenger terminal demand</v>
      </c>
      <c r="N11230" s="10" t="str">
        <f t="shared" si="178"/>
        <v>SCHEDULE 19: REPORT ON DEMAND FORECASTS | 19a: Passenger terminal demand | Busy hour passenger numbers:Inbound passengers:Domestic</v>
      </c>
    </row>
    <row r="11231" spans="1:14" hidden="1">
      <c r="A11231" t="s">
        <v>3</v>
      </c>
      <c r="B11231">
        <v>2007</v>
      </c>
      <c r="C11231" t="s">
        <v>6</v>
      </c>
      <c r="D11231" t="s">
        <v>9</v>
      </c>
      <c r="E11231" t="s">
        <v>81</v>
      </c>
      <c r="F11231" t="s">
        <v>81</v>
      </c>
      <c r="G11231">
        <v>10</v>
      </c>
      <c r="H11231" t="s">
        <v>19</v>
      </c>
      <c r="I11231">
        <v>2008</v>
      </c>
      <c r="J11231" t="s">
        <v>91</v>
      </c>
      <c r="K11231" t="s">
        <v>4628</v>
      </c>
      <c r="L11231">
        <v>1.919</v>
      </c>
      <c r="M11231" s="10" t="str">
        <f>Data[[#This Row],[schedule]]&amp;" | "&amp;Data[[#This Row],[section]]</f>
        <v>SCHEDULE 19: REPORT ON DEMAND FORECASTS | 19a: Passenger terminal demand</v>
      </c>
      <c r="N11231" s="10" t="str">
        <f t="shared" si="178"/>
        <v>SCHEDULE 19: REPORT ON DEMAND FORECASTS | 19a: Passenger terminal demand | Busy hour passenger numbers:Inbound passengers:International</v>
      </c>
    </row>
    <row r="11232" spans="1:14" hidden="1">
      <c r="A11232" t="s">
        <v>3</v>
      </c>
      <c r="B11232">
        <v>2007</v>
      </c>
      <c r="C11232" t="s">
        <v>6</v>
      </c>
      <c r="D11232" t="s">
        <v>9</v>
      </c>
      <c r="E11232" t="s">
        <v>81</v>
      </c>
      <c r="F11232" t="s">
        <v>81</v>
      </c>
      <c r="G11232">
        <v>10</v>
      </c>
      <c r="H11232" t="s">
        <v>19</v>
      </c>
      <c r="I11232">
        <v>2009</v>
      </c>
      <c r="J11232" t="s">
        <v>91</v>
      </c>
      <c r="K11232" t="s">
        <v>4629</v>
      </c>
      <c r="L11232">
        <v>1.9930000000000001</v>
      </c>
      <c r="M11232" s="10" t="str">
        <f>Data[[#This Row],[schedule]]&amp;" | "&amp;Data[[#This Row],[section]]</f>
        <v>SCHEDULE 19: REPORT ON DEMAND FORECASTS | 19a: Passenger terminal demand</v>
      </c>
      <c r="N11232" s="10" t="str">
        <f t="shared" si="178"/>
        <v>SCHEDULE 19: REPORT ON DEMAND FORECASTS | 19a: Passenger terminal demand | Busy hour passenger numbers:Inbound passengers:International</v>
      </c>
    </row>
    <row r="11233" spans="1:14" hidden="1">
      <c r="A11233" t="s">
        <v>3</v>
      </c>
      <c r="B11233">
        <v>2007</v>
      </c>
      <c r="C11233" t="s">
        <v>6</v>
      </c>
      <c r="D11233" t="s">
        <v>9</v>
      </c>
      <c r="E11233" t="s">
        <v>81</v>
      </c>
      <c r="F11233" t="s">
        <v>81</v>
      </c>
      <c r="G11233">
        <v>10</v>
      </c>
      <c r="H11233" t="s">
        <v>19</v>
      </c>
      <c r="I11233">
        <v>2010</v>
      </c>
      <c r="J11233" t="s">
        <v>91</v>
      </c>
      <c r="K11233" t="s">
        <v>4630</v>
      </c>
      <c r="L11233">
        <v>2.069</v>
      </c>
      <c r="M11233" s="10" t="str">
        <f>Data[[#This Row],[schedule]]&amp;" | "&amp;Data[[#This Row],[section]]</f>
        <v>SCHEDULE 19: REPORT ON DEMAND FORECASTS | 19a: Passenger terminal demand</v>
      </c>
      <c r="N11233" s="10" t="str">
        <f t="shared" si="178"/>
        <v>SCHEDULE 19: REPORT ON DEMAND FORECASTS | 19a: Passenger terminal demand | Busy hour passenger numbers:Inbound passengers:International</v>
      </c>
    </row>
    <row r="11234" spans="1:14" hidden="1">
      <c r="A11234" t="s">
        <v>3</v>
      </c>
      <c r="B11234">
        <v>2007</v>
      </c>
      <c r="C11234" t="s">
        <v>6</v>
      </c>
      <c r="D11234" t="s">
        <v>9</v>
      </c>
      <c r="E11234" t="s">
        <v>81</v>
      </c>
      <c r="F11234" t="s">
        <v>81</v>
      </c>
      <c r="G11234">
        <v>10</v>
      </c>
      <c r="H11234" t="s">
        <v>19</v>
      </c>
      <c r="I11234">
        <v>2011</v>
      </c>
      <c r="J11234" t="s">
        <v>91</v>
      </c>
      <c r="K11234" t="s">
        <v>4631</v>
      </c>
      <c r="L11234">
        <v>2.1459999999999999</v>
      </c>
      <c r="M11234" s="10" t="str">
        <f>Data[[#This Row],[schedule]]&amp;" | "&amp;Data[[#This Row],[section]]</f>
        <v>SCHEDULE 19: REPORT ON DEMAND FORECASTS | 19a: Passenger terminal demand</v>
      </c>
      <c r="N11234" s="10" t="str">
        <f t="shared" si="178"/>
        <v>SCHEDULE 19: REPORT ON DEMAND FORECASTS | 19a: Passenger terminal demand | Busy hour passenger numbers:Inbound passengers:International</v>
      </c>
    </row>
    <row r="11235" spans="1:14" hidden="1">
      <c r="A11235" t="s">
        <v>3</v>
      </c>
      <c r="B11235">
        <v>2007</v>
      </c>
      <c r="C11235" t="s">
        <v>6</v>
      </c>
      <c r="D11235" t="s">
        <v>9</v>
      </c>
      <c r="E11235" t="s">
        <v>81</v>
      </c>
      <c r="F11235" t="s">
        <v>81</v>
      </c>
      <c r="G11235">
        <v>10</v>
      </c>
      <c r="H11235" t="s">
        <v>19</v>
      </c>
      <c r="I11235">
        <v>2012</v>
      </c>
      <c r="J11235" t="s">
        <v>91</v>
      </c>
      <c r="K11235" t="s">
        <v>4632</v>
      </c>
      <c r="L11235">
        <v>2.23</v>
      </c>
      <c r="M11235" s="10" t="str">
        <f>Data[[#This Row],[schedule]]&amp;" | "&amp;Data[[#This Row],[section]]</f>
        <v>SCHEDULE 19: REPORT ON DEMAND FORECASTS | 19a: Passenger terminal demand</v>
      </c>
      <c r="N11235" s="10" t="str">
        <f t="shared" si="178"/>
        <v>SCHEDULE 19: REPORT ON DEMAND FORECASTS | 19a: Passenger terminal demand | Busy hour passenger numbers:Inbound passengers:International</v>
      </c>
    </row>
    <row r="11236" spans="1:14" hidden="1">
      <c r="A11236" t="s">
        <v>3</v>
      </c>
      <c r="B11236">
        <v>2007</v>
      </c>
      <c r="C11236" t="s">
        <v>6</v>
      </c>
      <c r="D11236" t="s">
        <v>9</v>
      </c>
      <c r="E11236" t="s">
        <v>81</v>
      </c>
      <c r="F11236" t="s">
        <v>81</v>
      </c>
      <c r="G11236">
        <v>10</v>
      </c>
      <c r="H11236" t="s">
        <v>19</v>
      </c>
      <c r="I11236">
        <v>2013</v>
      </c>
      <c r="J11236" t="s">
        <v>91</v>
      </c>
      <c r="K11236" t="s">
        <v>4633</v>
      </c>
      <c r="L11236">
        <v>2.3149999999999999</v>
      </c>
      <c r="M11236" s="10" t="str">
        <f>Data[[#This Row],[schedule]]&amp;" | "&amp;Data[[#This Row],[section]]</f>
        <v>SCHEDULE 19: REPORT ON DEMAND FORECASTS | 19a: Passenger terminal demand</v>
      </c>
      <c r="N11236" s="10" t="str">
        <f t="shared" si="178"/>
        <v>SCHEDULE 19: REPORT ON DEMAND FORECASTS | 19a: Passenger terminal demand | Busy hour passenger numbers:Inbound passengers:International</v>
      </c>
    </row>
    <row r="11237" spans="1:14" hidden="1">
      <c r="A11237" t="s">
        <v>3</v>
      </c>
      <c r="B11237">
        <v>2007</v>
      </c>
      <c r="C11237" t="s">
        <v>6</v>
      </c>
      <c r="D11237" t="s">
        <v>9</v>
      </c>
      <c r="E11237" t="s">
        <v>81</v>
      </c>
      <c r="F11237" t="s">
        <v>81</v>
      </c>
      <c r="G11237">
        <v>10</v>
      </c>
      <c r="H11237" t="s">
        <v>19</v>
      </c>
      <c r="I11237">
        <v>2014</v>
      </c>
      <c r="J11237" t="s">
        <v>91</v>
      </c>
      <c r="K11237" t="s">
        <v>4634</v>
      </c>
      <c r="L11237">
        <v>2.4039999999999999</v>
      </c>
      <c r="M11237" s="10" t="str">
        <f>Data[[#This Row],[schedule]]&amp;" | "&amp;Data[[#This Row],[section]]</f>
        <v>SCHEDULE 19: REPORT ON DEMAND FORECASTS | 19a: Passenger terminal demand</v>
      </c>
      <c r="N11237" s="10" t="str">
        <f t="shared" si="178"/>
        <v>SCHEDULE 19: REPORT ON DEMAND FORECASTS | 19a: Passenger terminal demand | Busy hour passenger numbers:Inbound passengers:International</v>
      </c>
    </row>
    <row r="11238" spans="1:14" hidden="1">
      <c r="A11238" t="s">
        <v>3</v>
      </c>
      <c r="B11238">
        <v>2007</v>
      </c>
      <c r="C11238" t="s">
        <v>6</v>
      </c>
      <c r="D11238" t="s">
        <v>9</v>
      </c>
      <c r="E11238" t="s">
        <v>81</v>
      </c>
      <c r="F11238" t="s">
        <v>81</v>
      </c>
      <c r="G11238">
        <v>10</v>
      </c>
      <c r="H11238" t="s">
        <v>19</v>
      </c>
      <c r="I11238">
        <v>2015</v>
      </c>
      <c r="J11238" t="s">
        <v>91</v>
      </c>
      <c r="K11238" t="s">
        <v>4635</v>
      </c>
      <c r="L11238">
        <v>2.4950000000000001</v>
      </c>
      <c r="M11238" s="10" t="str">
        <f>Data[[#This Row],[schedule]]&amp;" | "&amp;Data[[#This Row],[section]]</f>
        <v>SCHEDULE 19: REPORT ON DEMAND FORECASTS | 19a: Passenger terminal demand</v>
      </c>
      <c r="N11238" s="10" t="str">
        <f t="shared" si="178"/>
        <v>SCHEDULE 19: REPORT ON DEMAND FORECASTS | 19a: Passenger terminal demand | Busy hour passenger numbers:Inbound passengers:International</v>
      </c>
    </row>
    <row r="11239" spans="1:14" hidden="1">
      <c r="A11239" t="s">
        <v>3</v>
      </c>
      <c r="B11239">
        <v>2007</v>
      </c>
      <c r="C11239" t="s">
        <v>6</v>
      </c>
      <c r="D11239" t="s">
        <v>9</v>
      </c>
      <c r="E11239" t="s">
        <v>81</v>
      </c>
      <c r="F11239" t="s">
        <v>81</v>
      </c>
      <c r="G11239">
        <v>10</v>
      </c>
      <c r="H11239" t="s">
        <v>19</v>
      </c>
      <c r="I11239">
        <v>2016</v>
      </c>
      <c r="J11239" t="s">
        <v>91</v>
      </c>
      <c r="K11239" t="s">
        <v>4636</v>
      </c>
      <c r="L11239">
        <v>2.59</v>
      </c>
      <c r="M11239" s="10" t="str">
        <f>Data[[#This Row],[schedule]]&amp;" | "&amp;Data[[#This Row],[section]]</f>
        <v>SCHEDULE 19: REPORT ON DEMAND FORECASTS | 19a: Passenger terminal demand</v>
      </c>
      <c r="N11239" s="10" t="str">
        <f t="shared" si="178"/>
        <v>SCHEDULE 19: REPORT ON DEMAND FORECASTS | 19a: Passenger terminal demand | Busy hour passenger numbers:Inbound passengers:International</v>
      </c>
    </row>
    <row r="11240" spans="1:14" hidden="1">
      <c r="A11240" t="s">
        <v>3</v>
      </c>
      <c r="B11240">
        <v>2007</v>
      </c>
      <c r="C11240" t="s">
        <v>6</v>
      </c>
      <c r="D11240" t="s">
        <v>9</v>
      </c>
      <c r="E11240" t="s">
        <v>81</v>
      </c>
      <c r="F11240" t="s">
        <v>81</v>
      </c>
      <c r="G11240">
        <v>10</v>
      </c>
      <c r="H11240" t="s">
        <v>19</v>
      </c>
      <c r="I11240">
        <v>2017</v>
      </c>
      <c r="J11240" t="s">
        <v>91</v>
      </c>
      <c r="K11240" t="s">
        <v>4637</v>
      </c>
      <c r="L11240">
        <v>2.6890000000000001</v>
      </c>
      <c r="M11240" s="10" t="str">
        <f>Data[[#This Row],[schedule]]&amp;" | "&amp;Data[[#This Row],[section]]</f>
        <v>SCHEDULE 19: REPORT ON DEMAND FORECASTS | 19a: Passenger terminal demand</v>
      </c>
      <c r="N11240" s="10" t="str">
        <f t="shared" si="178"/>
        <v>SCHEDULE 19: REPORT ON DEMAND FORECASTS | 19a: Passenger terminal demand | Busy hour passenger numbers:Inbound passengers:International</v>
      </c>
    </row>
    <row r="11241" spans="1:14" hidden="1">
      <c r="A11241" t="s">
        <v>3</v>
      </c>
      <c r="B11241">
        <v>2007</v>
      </c>
      <c r="C11241" t="s">
        <v>6</v>
      </c>
      <c r="D11241" t="s">
        <v>9</v>
      </c>
      <c r="E11241" t="s">
        <v>81</v>
      </c>
      <c r="F11241" t="s">
        <v>81</v>
      </c>
      <c r="G11241">
        <v>11</v>
      </c>
      <c r="H11241" t="s">
        <v>20</v>
      </c>
      <c r="I11241">
        <v>2008</v>
      </c>
      <c r="J11241" t="s">
        <v>91</v>
      </c>
      <c r="K11241" t="s">
        <v>81</v>
      </c>
      <c r="M11241" s="10" t="str">
        <f>Data[[#This Row],[schedule]]&amp;" | "&amp;Data[[#This Row],[section]]</f>
        <v>SCHEDULE 19: REPORT ON DEMAND FORECASTS | 19a: Passenger terminal demand</v>
      </c>
      <c r="N11241" s="10" t="str">
        <f t="shared" si="178"/>
        <v>SCHEDULE 19: REPORT ON DEMAND FORECASTS | 19a: Passenger terminal demand | Busy hour passenger numbers:Inbound passengers:Combined *</v>
      </c>
    </row>
    <row r="11242" spans="1:14" hidden="1">
      <c r="A11242" t="s">
        <v>3</v>
      </c>
      <c r="B11242">
        <v>2007</v>
      </c>
      <c r="C11242" t="s">
        <v>6</v>
      </c>
      <c r="D11242" t="s">
        <v>9</v>
      </c>
      <c r="E11242" t="s">
        <v>81</v>
      </c>
      <c r="F11242" t="s">
        <v>81</v>
      </c>
      <c r="G11242">
        <v>11</v>
      </c>
      <c r="H11242" t="s">
        <v>20</v>
      </c>
      <c r="I11242">
        <v>2009</v>
      </c>
      <c r="J11242" t="s">
        <v>91</v>
      </c>
      <c r="K11242" t="s">
        <v>81</v>
      </c>
      <c r="M11242" s="10" t="str">
        <f>Data[[#This Row],[schedule]]&amp;" | "&amp;Data[[#This Row],[section]]</f>
        <v>SCHEDULE 19: REPORT ON DEMAND FORECASTS | 19a: Passenger terminal demand</v>
      </c>
      <c r="N11242" s="10" t="str">
        <f t="shared" si="178"/>
        <v>SCHEDULE 19: REPORT ON DEMAND FORECASTS | 19a: Passenger terminal demand | Busy hour passenger numbers:Inbound passengers:Combined *</v>
      </c>
    </row>
    <row r="11243" spans="1:14" hidden="1">
      <c r="A11243" t="s">
        <v>3</v>
      </c>
      <c r="B11243">
        <v>2007</v>
      </c>
      <c r="C11243" t="s">
        <v>6</v>
      </c>
      <c r="D11243" t="s">
        <v>9</v>
      </c>
      <c r="E11243" t="s">
        <v>81</v>
      </c>
      <c r="F11243" t="s">
        <v>81</v>
      </c>
      <c r="G11243">
        <v>11</v>
      </c>
      <c r="H11243" t="s">
        <v>20</v>
      </c>
      <c r="I11243">
        <v>2010</v>
      </c>
      <c r="J11243" t="s">
        <v>91</v>
      </c>
      <c r="K11243" t="s">
        <v>81</v>
      </c>
      <c r="M11243" s="10" t="str">
        <f>Data[[#This Row],[schedule]]&amp;" | "&amp;Data[[#This Row],[section]]</f>
        <v>SCHEDULE 19: REPORT ON DEMAND FORECASTS | 19a: Passenger terminal demand</v>
      </c>
      <c r="N11243" s="10" t="str">
        <f t="shared" si="178"/>
        <v>SCHEDULE 19: REPORT ON DEMAND FORECASTS | 19a: Passenger terminal demand | Busy hour passenger numbers:Inbound passengers:Combined *</v>
      </c>
    </row>
    <row r="11244" spans="1:14" hidden="1">
      <c r="A11244" t="s">
        <v>3</v>
      </c>
      <c r="B11244">
        <v>2007</v>
      </c>
      <c r="C11244" t="s">
        <v>6</v>
      </c>
      <c r="D11244" t="s">
        <v>9</v>
      </c>
      <c r="E11244" t="s">
        <v>81</v>
      </c>
      <c r="F11244" t="s">
        <v>81</v>
      </c>
      <c r="G11244">
        <v>11</v>
      </c>
      <c r="H11244" t="s">
        <v>20</v>
      </c>
      <c r="I11244">
        <v>2011</v>
      </c>
      <c r="J11244" t="s">
        <v>91</v>
      </c>
      <c r="K11244" t="s">
        <v>81</v>
      </c>
      <c r="M11244" s="10" t="str">
        <f>Data[[#This Row],[schedule]]&amp;" | "&amp;Data[[#This Row],[section]]</f>
        <v>SCHEDULE 19: REPORT ON DEMAND FORECASTS | 19a: Passenger terminal demand</v>
      </c>
      <c r="N11244" s="10" t="str">
        <f t="shared" si="178"/>
        <v>SCHEDULE 19: REPORT ON DEMAND FORECASTS | 19a: Passenger terminal demand | Busy hour passenger numbers:Inbound passengers:Combined *</v>
      </c>
    </row>
    <row r="11245" spans="1:14" hidden="1">
      <c r="A11245" t="s">
        <v>3</v>
      </c>
      <c r="B11245">
        <v>2007</v>
      </c>
      <c r="C11245" t="s">
        <v>6</v>
      </c>
      <c r="D11245" t="s">
        <v>9</v>
      </c>
      <c r="E11245" t="s">
        <v>81</v>
      </c>
      <c r="F11245" t="s">
        <v>81</v>
      </c>
      <c r="G11245">
        <v>11</v>
      </c>
      <c r="H11245" t="s">
        <v>20</v>
      </c>
      <c r="I11245">
        <v>2012</v>
      </c>
      <c r="J11245" t="s">
        <v>91</v>
      </c>
      <c r="K11245" t="s">
        <v>81</v>
      </c>
      <c r="M11245" s="10" t="str">
        <f>Data[[#This Row],[schedule]]&amp;" | "&amp;Data[[#This Row],[section]]</f>
        <v>SCHEDULE 19: REPORT ON DEMAND FORECASTS | 19a: Passenger terminal demand</v>
      </c>
      <c r="N11245" s="10" t="str">
        <f t="shared" si="178"/>
        <v>SCHEDULE 19: REPORT ON DEMAND FORECASTS | 19a: Passenger terminal demand | Busy hour passenger numbers:Inbound passengers:Combined *</v>
      </c>
    </row>
    <row r="11246" spans="1:14" hidden="1">
      <c r="A11246" t="s">
        <v>3</v>
      </c>
      <c r="B11246">
        <v>2007</v>
      </c>
      <c r="C11246" t="s">
        <v>6</v>
      </c>
      <c r="D11246" t="s">
        <v>9</v>
      </c>
      <c r="E11246" t="s">
        <v>81</v>
      </c>
      <c r="F11246" t="s">
        <v>81</v>
      </c>
      <c r="G11246">
        <v>11</v>
      </c>
      <c r="H11246" t="s">
        <v>20</v>
      </c>
      <c r="I11246">
        <v>2013</v>
      </c>
      <c r="J11246" t="s">
        <v>91</v>
      </c>
      <c r="K11246" t="s">
        <v>81</v>
      </c>
      <c r="M11246" s="10" t="str">
        <f>Data[[#This Row],[schedule]]&amp;" | "&amp;Data[[#This Row],[section]]</f>
        <v>SCHEDULE 19: REPORT ON DEMAND FORECASTS | 19a: Passenger terminal demand</v>
      </c>
      <c r="N11246" s="10" t="str">
        <f t="shared" si="178"/>
        <v>SCHEDULE 19: REPORT ON DEMAND FORECASTS | 19a: Passenger terminal demand | Busy hour passenger numbers:Inbound passengers:Combined *</v>
      </c>
    </row>
    <row r="11247" spans="1:14" hidden="1">
      <c r="A11247" t="s">
        <v>3</v>
      </c>
      <c r="B11247">
        <v>2007</v>
      </c>
      <c r="C11247" t="s">
        <v>6</v>
      </c>
      <c r="D11247" t="s">
        <v>9</v>
      </c>
      <c r="E11247" t="s">
        <v>81</v>
      </c>
      <c r="F11247" t="s">
        <v>81</v>
      </c>
      <c r="G11247">
        <v>11</v>
      </c>
      <c r="H11247" t="s">
        <v>20</v>
      </c>
      <c r="I11247">
        <v>2014</v>
      </c>
      <c r="J11247" t="s">
        <v>91</v>
      </c>
      <c r="K11247" t="s">
        <v>81</v>
      </c>
      <c r="M11247" s="10" t="str">
        <f>Data[[#This Row],[schedule]]&amp;" | "&amp;Data[[#This Row],[section]]</f>
        <v>SCHEDULE 19: REPORT ON DEMAND FORECASTS | 19a: Passenger terminal demand</v>
      </c>
      <c r="N11247" s="10" t="str">
        <f t="shared" si="178"/>
        <v>SCHEDULE 19: REPORT ON DEMAND FORECASTS | 19a: Passenger terminal demand | Busy hour passenger numbers:Inbound passengers:Combined *</v>
      </c>
    </row>
    <row r="11248" spans="1:14" hidden="1">
      <c r="A11248" t="s">
        <v>3</v>
      </c>
      <c r="B11248">
        <v>2007</v>
      </c>
      <c r="C11248" t="s">
        <v>6</v>
      </c>
      <c r="D11248" t="s">
        <v>9</v>
      </c>
      <c r="E11248" t="s">
        <v>81</v>
      </c>
      <c r="F11248" t="s">
        <v>81</v>
      </c>
      <c r="G11248">
        <v>11</v>
      </c>
      <c r="H11248" t="s">
        <v>20</v>
      </c>
      <c r="I11248">
        <v>2015</v>
      </c>
      <c r="J11248" t="s">
        <v>91</v>
      </c>
      <c r="K11248" t="s">
        <v>81</v>
      </c>
      <c r="M11248" s="10" t="str">
        <f>Data[[#This Row],[schedule]]&amp;" | "&amp;Data[[#This Row],[section]]</f>
        <v>SCHEDULE 19: REPORT ON DEMAND FORECASTS | 19a: Passenger terminal demand</v>
      </c>
      <c r="N11248" s="10" t="str">
        <f t="shared" si="178"/>
        <v>SCHEDULE 19: REPORT ON DEMAND FORECASTS | 19a: Passenger terminal demand | Busy hour passenger numbers:Inbound passengers:Combined *</v>
      </c>
    </row>
    <row r="11249" spans="1:14" hidden="1">
      <c r="A11249" t="s">
        <v>3</v>
      </c>
      <c r="B11249">
        <v>2007</v>
      </c>
      <c r="C11249" t="s">
        <v>6</v>
      </c>
      <c r="D11249" t="s">
        <v>9</v>
      </c>
      <c r="E11249" t="s">
        <v>81</v>
      </c>
      <c r="F11249" t="s">
        <v>81</v>
      </c>
      <c r="G11249">
        <v>11</v>
      </c>
      <c r="H11249" t="s">
        <v>20</v>
      </c>
      <c r="I11249">
        <v>2016</v>
      </c>
      <c r="J11249" t="s">
        <v>91</v>
      </c>
      <c r="K11249" t="s">
        <v>81</v>
      </c>
      <c r="M11249" s="10" t="str">
        <f>Data[[#This Row],[schedule]]&amp;" | "&amp;Data[[#This Row],[section]]</f>
        <v>SCHEDULE 19: REPORT ON DEMAND FORECASTS | 19a: Passenger terminal demand</v>
      </c>
      <c r="N11249" s="10" t="str">
        <f t="shared" si="178"/>
        <v>SCHEDULE 19: REPORT ON DEMAND FORECASTS | 19a: Passenger terminal demand | Busy hour passenger numbers:Inbound passengers:Combined *</v>
      </c>
    </row>
    <row r="11250" spans="1:14" hidden="1">
      <c r="A11250" t="s">
        <v>3</v>
      </c>
      <c r="B11250">
        <v>2007</v>
      </c>
      <c r="C11250" t="s">
        <v>6</v>
      </c>
      <c r="D11250" t="s">
        <v>9</v>
      </c>
      <c r="E11250" t="s">
        <v>81</v>
      </c>
      <c r="F11250" t="s">
        <v>81</v>
      </c>
      <c r="G11250">
        <v>11</v>
      </c>
      <c r="H11250" t="s">
        <v>20</v>
      </c>
      <c r="I11250">
        <v>2017</v>
      </c>
      <c r="J11250" t="s">
        <v>91</v>
      </c>
      <c r="K11250" t="s">
        <v>81</v>
      </c>
      <c r="M11250" s="10" t="str">
        <f>Data[[#This Row],[schedule]]&amp;" | "&amp;Data[[#This Row],[section]]</f>
        <v>SCHEDULE 19: REPORT ON DEMAND FORECASTS | 19a: Passenger terminal demand</v>
      </c>
      <c r="N11250" s="10" t="str">
        <f t="shared" si="178"/>
        <v>SCHEDULE 19: REPORT ON DEMAND FORECASTS | 19a: Passenger terminal demand | Busy hour passenger numbers:Inbound passengers:Combined *</v>
      </c>
    </row>
    <row r="11251" spans="1:14" hidden="1">
      <c r="A11251" t="s">
        <v>3</v>
      </c>
      <c r="B11251">
        <v>2007</v>
      </c>
      <c r="C11251" t="s">
        <v>6</v>
      </c>
      <c r="D11251" t="s">
        <v>9</v>
      </c>
      <c r="E11251" t="s">
        <v>81</v>
      </c>
      <c r="F11251" t="s">
        <v>81</v>
      </c>
      <c r="G11251">
        <v>13</v>
      </c>
      <c r="H11251" t="s">
        <v>21</v>
      </c>
      <c r="I11251">
        <v>2008</v>
      </c>
      <c r="J11251" t="s">
        <v>91</v>
      </c>
      <c r="K11251" t="s">
        <v>81</v>
      </c>
      <c r="M11251" s="10" t="str">
        <f>Data[[#This Row],[schedule]]&amp;" | "&amp;Data[[#This Row],[section]]</f>
        <v>SCHEDULE 19: REPORT ON DEMAND FORECASTS | 19a: Passenger terminal demand</v>
      </c>
      <c r="N11251" s="10" t="str">
        <f t="shared" si="178"/>
        <v>SCHEDULE 19: REPORT ON DEMAND FORECASTS | 19a: Passenger terminal demand | Busy hour passenger numbers:Outbound passengers:Domestic</v>
      </c>
    </row>
    <row r="11252" spans="1:14" hidden="1">
      <c r="A11252" t="s">
        <v>3</v>
      </c>
      <c r="B11252">
        <v>2007</v>
      </c>
      <c r="C11252" t="s">
        <v>6</v>
      </c>
      <c r="D11252" t="s">
        <v>9</v>
      </c>
      <c r="E11252" t="s">
        <v>81</v>
      </c>
      <c r="F11252" t="s">
        <v>81</v>
      </c>
      <c r="G11252">
        <v>13</v>
      </c>
      <c r="H11252" t="s">
        <v>21</v>
      </c>
      <c r="I11252">
        <v>2009</v>
      </c>
      <c r="J11252" t="s">
        <v>91</v>
      </c>
      <c r="K11252" t="s">
        <v>81</v>
      </c>
      <c r="M11252" s="10" t="str">
        <f>Data[[#This Row],[schedule]]&amp;" | "&amp;Data[[#This Row],[section]]</f>
        <v>SCHEDULE 19: REPORT ON DEMAND FORECASTS | 19a: Passenger terminal demand</v>
      </c>
      <c r="N11252" s="10" t="str">
        <f t="shared" si="178"/>
        <v>SCHEDULE 19: REPORT ON DEMAND FORECASTS | 19a: Passenger terminal demand | Busy hour passenger numbers:Outbound passengers:Domestic</v>
      </c>
    </row>
    <row r="11253" spans="1:14" hidden="1">
      <c r="A11253" t="s">
        <v>3</v>
      </c>
      <c r="B11253">
        <v>2007</v>
      </c>
      <c r="C11253" t="s">
        <v>6</v>
      </c>
      <c r="D11253" t="s">
        <v>9</v>
      </c>
      <c r="E11253" t="s">
        <v>81</v>
      </c>
      <c r="F11253" t="s">
        <v>81</v>
      </c>
      <c r="G11253">
        <v>13</v>
      </c>
      <c r="H11253" t="s">
        <v>21</v>
      </c>
      <c r="I11253">
        <v>2010</v>
      </c>
      <c r="J11253" t="s">
        <v>91</v>
      </c>
      <c r="K11253" t="s">
        <v>81</v>
      </c>
      <c r="M11253" s="10" t="str">
        <f>Data[[#This Row],[schedule]]&amp;" | "&amp;Data[[#This Row],[section]]</f>
        <v>SCHEDULE 19: REPORT ON DEMAND FORECASTS | 19a: Passenger terminal demand</v>
      </c>
      <c r="N11253" s="10" t="str">
        <f t="shared" si="178"/>
        <v>SCHEDULE 19: REPORT ON DEMAND FORECASTS | 19a: Passenger terminal demand | Busy hour passenger numbers:Outbound passengers:Domestic</v>
      </c>
    </row>
    <row r="11254" spans="1:14" hidden="1">
      <c r="A11254" t="s">
        <v>3</v>
      </c>
      <c r="B11254">
        <v>2007</v>
      </c>
      <c r="C11254" t="s">
        <v>6</v>
      </c>
      <c r="D11254" t="s">
        <v>9</v>
      </c>
      <c r="E11254" t="s">
        <v>81</v>
      </c>
      <c r="F11254" t="s">
        <v>81</v>
      </c>
      <c r="G11254">
        <v>13</v>
      </c>
      <c r="H11254" t="s">
        <v>21</v>
      </c>
      <c r="I11254">
        <v>2011</v>
      </c>
      <c r="J11254" t="s">
        <v>91</v>
      </c>
      <c r="K11254" t="s">
        <v>81</v>
      </c>
      <c r="M11254" s="10" t="str">
        <f>Data[[#This Row],[schedule]]&amp;" | "&amp;Data[[#This Row],[section]]</f>
        <v>SCHEDULE 19: REPORT ON DEMAND FORECASTS | 19a: Passenger terminal demand</v>
      </c>
      <c r="N11254" s="10" t="str">
        <f t="shared" si="178"/>
        <v>SCHEDULE 19: REPORT ON DEMAND FORECASTS | 19a: Passenger terminal demand | Busy hour passenger numbers:Outbound passengers:Domestic</v>
      </c>
    </row>
    <row r="11255" spans="1:14" hidden="1">
      <c r="A11255" t="s">
        <v>3</v>
      </c>
      <c r="B11255">
        <v>2007</v>
      </c>
      <c r="C11255" t="s">
        <v>6</v>
      </c>
      <c r="D11255" t="s">
        <v>9</v>
      </c>
      <c r="E11255" t="s">
        <v>81</v>
      </c>
      <c r="F11255" t="s">
        <v>81</v>
      </c>
      <c r="G11255">
        <v>13</v>
      </c>
      <c r="H11255" t="s">
        <v>21</v>
      </c>
      <c r="I11255">
        <v>2012</v>
      </c>
      <c r="J11255" t="s">
        <v>91</v>
      </c>
      <c r="K11255" t="s">
        <v>81</v>
      </c>
      <c r="M11255" s="10" t="str">
        <f>Data[[#This Row],[schedule]]&amp;" | "&amp;Data[[#This Row],[section]]</f>
        <v>SCHEDULE 19: REPORT ON DEMAND FORECASTS | 19a: Passenger terminal demand</v>
      </c>
      <c r="N11255" s="10" t="str">
        <f t="shared" si="178"/>
        <v>SCHEDULE 19: REPORT ON DEMAND FORECASTS | 19a: Passenger terminal demand | Busy hour passenger numbers:Outbound passengers:Domestic</v>
      </c>
    </row>
    <row r="11256" spans="1:14" hidden="1">
      <c r="A11256" t="s">
        <v>3</v>
      </c>
      <c r="B11256">
        <v>2007</v>
      </c>
      <c r="C11256" t="s">
        <v>6</v>
      </c>
      <c r="D11256" t="s">
        <v>9</v>
      </c>
      <c r="E11256" t="s">
        <v>81</v>
      </c>
      <c r="F11256" t="s">
        <v>81</v>
      </c>
      <c r="G11256">
        <v>13</v>
      </c>
      <c r="H11256" t="s">
        <v>21</v>
      </c>
      <c r="I11256">
        <v>2013</v>
      </c>
      <c r="J11256" t="s">
        <v>91</v>
      </c>
      <c r="K11256" t="s">
        <v>81</v>
      </c>
      <c r="M11256" s="10" t="str">
        <f>Data[[#This Row],[schedule]]&amp;" | "&amp;Data[[#This Row],[section]]</f>
        <v>SCHEDULE 19: REPORT ON DEMAND FORECASTS | 19a: Passenger terminal demand</v>
      </c>
      <c r="N11256" s="10" t="str">
        <f t="shared" si="178"/>
        <v>SCHEDULE 19: REPORT ON DEMAND FORECASTS | 19a: Passenger terminal demand | Busy hour passenger numbers:Outbound passengers:Domestic</v>
      </c>
    </row>
    <row r="11257" spans="1:14" hidden="1">
      <c r="A11257" t="s">
        <v>3</v>
      </c>
      <c r="B11257">
        <v>2007</v>
      </c>
      <c r="C11257" t="s">
        <v>6</v>
      </c>
      <c r="D11257" t="s">
        <v>9</v>
      </c>
      <c r="E11257" t="s">
        <v>81</v>
      </c>
      <c r="F11257" t="s">
        <v>81</v>
      </c>
      <c r="G11257">
        <v>13</v>
      </c>
      <c r="H11257" t="s">
        <v>21</v>
      </c>
      <c r="I11257">
        <v>2014</v>
      </c>
      <c r="J11257" t="s">
        <v>91</v>
      </c>
      <c r="K11257" t="s">
        <v>81</v>
      </c>
      <c r="M11257" s="10" t="str">
        <f>Data[[#This Row],[schedule]]&amp;" | "&amp;Data[[#This Row],[section]]</f>
        <v>SCHEDULE 19: REPORT ON DEMAND FORECASTS | 19a: Passenger terminal demand</v>
      </c>
      <c r="N11257" s="10" t="str">
        <f t="shared" si="178"/>
        <v>SCHEDULE 19: REPORT ON DEMAND FORECASTS | 19a: Passenger terminal demand | Busy hour passenger numbers:Outbound passengers:Domestic</v>
      </c>
    </row>
    <row r="11258" spans="1:14" hidden="1">
      <c r="A11258" t="s">
        <v>3</v>
      </c>
      <c r="B11258">
        <v>2007</v>
      </c>
      <c r="C11258" t="s">
        <v>6</v>
      </c>
      <c r="D11258" t="s">
        <v>9</v>
      </c>
      <c r="E11258" t="s">
        <v>81</v>
      </c>
      <c r="F11258" t="s">
        <v>81</v>
      </c>
      <c r="G11258">
        <v>13</v>
      </c>
      <c r="H11258" t="s">
        <v>21</v>
      </c>
      <c r="I11258">
        <v>2015</v>
      </c>
      <c r="J11258" t="s">
        <v>91</v>
      </c>
      <c r="K11258" t="s">
        <v>4638</v>
      </c>
      <c r="L11258">
        <v>1249</v>
      </c>
      <c r="M11258" s="10" t="str">
        <f>Data[[#This Row],[schedule]]&amp;" | "&amp;Data[[#This Row],[section]]</f>
        <v>SCHEDULE 19: REPORT ON DEMAND FORECASTS | 19a: Passenger terminal demand</v>
      </c>
      <c r="N11258" s="10" t="str">
        <f t="shared" si="178"/>
        <v>SCHEDULE 19: REPORT ON DEMAND FORECASTS | 19a: Passenger terminal demand | Busy hour passenger numbers:Outbound passengers:Domestic</v>
      </c>
    </row>
    <row r="11259" spans="1:14" hidden="1">
      <c r="A11259" t="s">
        <v>3</v>
      </c>
      <c r="B11259">
        <v>2007</v>
      </c>
      <c r="C11259" t="s">
        <v>6</v>
      </c>
      <c r="D11259" t="s">
        <v>9</v>
      </c>
      <c r="E11259" t="s">
        <v>81</v>
      </c>
      <c r="F11259" t="s">
        <v>81</v>
      </c>
      <c r="G11259">
        <v>13</v>
      </c>
      <c r="H11259" t="s">
        <v>21</v>
      </c>
      <c r="I11259">
        <v>2016</v>
      </c>
      <c r="J11259" t="s">
        <v>91</v>
      </c>
      <c r="K11259" t="s">
        <v>81</v>
      </c>
      <c r="M11259" s="10" t="str">
        <f>Data[[#This Row],[schedule]]&amp;" | "&amp;Data[[#This Row],[section]]</f>
        <v>SCHEDULE 19: REPORT ON DEMAND FORECASTS | 19a: Passenger terminal demand</v>
      </c>
      <c r="N11259" s="10" t="str">
        <f t="shared" si="178"/>
        <v>SCHEDULE 19: REPORT ON DEMAND FORECASTS | 19a: Passenger terminal demand | Busy hour passenger numbers:Outbound passengers:Domestic</v>
      </c>
    </row>
    <row r="11260" spans="1:14" hidden="1">
      <c r="A11260" t="s">
        <v>3</v>
      </c>
      <c r="B11260">
        <v>2007</v>
      </c>
      <c r="C11260" t="s">
        <v>6</v>
      </c>
      <c r="D11260" t="s">
        <v>9</v>
      </c>
      <c r="E11260" t="s">
        <v>81</v>
      </c>
      <c r="F11260" t="s">
        <v>81</v>
      </c>
      <c r="G11260">
        <v>13</v>
      </c>
      <c r="H11260" t="s">
        <v>21</v>
      </c>
      <c r="I11260">
        <v>2017</v>
      </c>
      <c r="J11260" t="s">
        <v>91</v>
      </c>
      <c r="K11260" t="s">
        <v>81</v>
      </c>
      <c r="M11260" s="10" t="str">
        <f>Data[[#This Row],[schedule]]&amp;" | "&amp;Data[[#This Row],[section]]</f>
        <v>SCHEDULE 19: REPORT ON DEMAND FORECASTS | 19a: Passenger terminal demand</v>
      </c>
      <c r="N11260" s="10" t="str">
        <f t="shared" si="178"/>
        <v>SCHEDULE 19: REPORT ON DEMAND FORECASTS | 19a: Passenger terminal demand | Busy hour passenger numbers:Outbound passengers:Domestic</v>
      </c>
    </row>
    <row r="11261" spans="1:14" hidden="1">
      <c r="A11261" t="s">
        <v>3</v>
      </c>
      <c r="B11261">
        <v>2007</v>
      </c>
      <c r="C11261" t="s">
        <v>6</v>
      </c>
      <c r="D11261" t="s">
        <v>9</v>
      </c>
      <c r="E11261" t="s">
        <v>81</v>
      </c>
      <c r="F11261" t="s">
        <v>81</v>
      </c>
      <c r="G11261">
        <v>14</v>
      </c>
      <c r="H11261" t="s">
        <v>22</v>
      </c>
      <c r="I11261">
        <v>2008</v>
      </c>
      <c r="J11261" t="s">
        <v>91</v>
      </c>
      <c r="K11261" t="s">
        <v>4639</v>
      </c>
      <c r="L11261">
        <v>1.859</v>
      </c>
      <c r="M11261" s="10" t="str">
        <f>Data[[#This Row],[schedule]]&amp;" | "&amp;Data[[#This Row],[section]]</f>
        <v>SCHEDULE 19: REPORT ON DEMAND FORECASTS | 19a: Passenger terminal demand</v>
      </c>
      <c r="N11261" s="10" t="str">
        <f t="shared" si="178"/>
        <v>SCHEDULE 19: REPORT ON DEMAND FORECASTS | 19a: Passenger terminal demand | Busy hour passenger numbers:Outbound passengers:International</v>
      </c>
    </row>
    <row r="11262" spans="1:14" hidden="1">
      <c r="A11262" t="s">
        <v>3</v>
      </c>
      <c r="B11262">
        <v>2007</v>
      </c>
      <c r="C11262" t="s">
        <v>6</v>
      </c>
      <c r="D11262" t="s">
        <v>9</v>
      </c>
      <c r="E11262" t="s">
        <v>81</v>
      </c>
      <c r="F11262" t="s">
        <v>81</v>
      </c>
      <c r="G11262">
        <v>14</v>
      </c>
      <c r="H11262" t="s">
        <v>22</v>
      </c>
      <c r="I11262">
        <v>2009</v>
      </c>
      <c r="J11262" t="s">
        <v>91</v>
      </c>
      <c r="K11262" t="s">
        <v>4640</v>
      </c>
      <c r="L11262">
        <v>1.93</v>
      </c>
      <c r="M11262" s="10" t="str">
        <f>Data[[#This Row],[schedule]]&amp;" | "&amp;Data[[#This Row],[section]]</f>
        <v>SCHEDULE 19: REPORT ON DEMAND FORECASTS | 19a: Passenger terminal demand</v>
      </c>
      <c r="N11262" s="10" t="str">
        <f t="shared" si="178"/>
        <v>SCHEDULE 19: REPORT ON DEMAND FORECASTS | 19a: Passenger terminal demand | Busy hour passenger numbers:Outbound passengers:International</v>
      </c>
    </row>
    <row r="11263" spans="1:14" hidden="1">
      <c r="A11263" t="s">
        <v>3</v>
      </c>
      <c r="B11263">
        <v>2007</v>
      </c>
      <c r="C11263" t="s">
        <v>6</v>
      </c>
      <c r="D11263" t="s">
        <v>9</v>
      </c>
      <c r="E11263" t="s">
        <v>81</v>
      </c>
      <c r="F11263" t="s">
        <v>81</v>
      </c>
      <c r="G11263">
        <v>14</v>
      </c>
      <c r="H11263" t="s">
        <v>22</v>
      </c>
      <c r="I11263">
        <v>2010</v>
      </c>
      <c r="J11263" t="s">
        <v>91</v>
      </c>
      <c r="K11263" t="s">
        <v>4641</v>
      </c>
      <c r="L11263">
        <v>2.004</v>
      </c>
      <c r="M11263" s="10" t="str">
        <f>Data[[#This Row],[schedule]]&amp;" | "&amp;Data[[#This Row],[section]]</f>
        <v>SCHEDULE 19: REPORT ON DEMAND FORECASTS | 19a: Passenger terminal demand</v>
      </c>
      <c r="N11263" s="10" t="str">
        <f t="shared" si="178"/>
        <v>SCHEDULE 19: REPORT ON DEMAND FORECASTS | 19a: Passenger terminal demand | Busy hour passenger numbers:Outbound passengers:International</v>
      </c>
    </row>
    <row r="11264" spans="1:14" hidden="1">
      <c r="A11264" t="s">
        <v>3</v>
      </c>
      <c r="B11264">
        <v>2007</v>
      </c>
      <c r="C11264" t="s">
        <v>6</v>
      </c>
      <c r="D11264" t="s">
        <v>9</v>
      </c>
      <c r="E11264" t="s">
        <v>81</v>
      </c>
      <c r="F11264" t="s">
        <v>81</v>
      </c>
      <c r="G11264">
        <v>14</v>
      </c>
      <c r="H11264" t="s">
        <v>22</v>
      </c>
      <c r="I11264">
        <v>2011</v>
      </c>
      <c r="J11264" t="s">
        <v>91</v>
      </c>
      <c r="K11264" t="s">
        <v>4328</v>
      </c>
      <c r="L11264">
        <v>2.08</v>
      </c>
      <c r="M11264" s="10" t="str">
        <f>Data[[#This Row],[schedule]]&amp;" | "&amp;Data[[#This Row],[section]]</f>
        <v>SCHEDULE 19: REPORT ON DEMAND FORECASTS | 19a: Passenger terminal demand</v>
      </c>
      <c r="N11264" s="10" t="str">
        <f t="shared" si="178"/>
        <v>SCHEDULE 19: REPORT ON DEMAND FORECASTS | 19a: Passenger terminal demand | Busy hour passenger numbers:Outbound passengers:International</v>
      </c>
    </row>
    <row r="11265" spans="1:14" hidden="1">
      <c r="A11265" t="s">
        <v>3</v>
      </c>
      <c r="B11265">
        <v>2007</v>
      </c>
      <c r="C11265" t="s">
        <v>6</v>
      </c>
      <c r="D11265" t="s">
        <v>9</v>
      </c>
      <c r="E11265" t="s">
        <v>81</v>
      </c>
      <c r="F11265" t="s">
        <v>81</v>
      </c>
      <c r="G11265">
        <v>14</v>
      </c>
      <c r="H11265" t="s">
        <v>22</v>
      </c>
      <c r="I11265">
        <v>2012</v>
      </c>
      <c r="J11265" t="s">
        <v>91</v>
      </c>
      <c r="K11265" t="s">
        <v>4642</v>
      </c>
      <c r="L11265">
        <v>2.1589999999999998</v>
      </c>
      <c r="M11265" s="10" t="str">
        <f>Data[[#This Row],[schedule]]&amp;" | "&amp;Data[[#This Row],[section]]</f>
        <v>SCHEDULE 19: REPORT ON DEMAND FORECASTS | 19a: Passenger terminal demand</v>
      </c>
      <c r="N11265" s="10" t="str">
        <f t="shared" si="178"/>
        <v>SCHEDULE 19: REPORT ON DEMAND FORECASTS | 19a: Passenger terminal demand | Busy hour passenger numbers:Outbound passengers:International</v>
      </c>
    </row>
    <row r="11266" spans="1:14" hidden="1">
      <c r="A11266" t="s">
        <v>3</v>
      </c>
      <c r="B11266">
        <v>2007</v>
      </c>
      <c r="C11266" t="s">
        <v>6</v>
      </c>
      <c r="D11266" t="s">
        <v>9</v>
      </c>
      <c r="E11266" t="s">
        <v>81</v>
      </c>
      <c r="F11266" t="s">
        <v>81</v>
      </c>
      <c r="G11266">
        <v>14</v>
      </c>
      <c r="H11266" t="s">
        <v>22</v>
      </c>
      <c r="I11266">
        <v>2013</v>
      </c>
      <c r="J11266" t="s">
        <v>91</v>
      </c>
      <c r="K11266" t="s">
        <v>4643</v>
      </c>
      <c r="L11266">
        <v>2.2410000000000001</v>
      </c>
      <c r="M11266" s="10" t="str">
        <f>Data[[#This Row],[schedule]]&amp;" | "&amp;Data[[#This Row],[section]]</f>
        <v>SCHEDULE 19: REPORT ON DEMAND FORECASTS | 19a: Passenger terminal demand</v>
      </c>
      <c r="N11266" s="10" t="str">
        <f t="shared" si="178"/>
        <v>SCHEDULE 19: REPORT ON DEMAND FORECASTS | 19a: Passenger terminal demand | Busy hour passenger numbers:Outbound passengers:International</v>
      </c>
    </row>
    <row r="11267" spans="1:14" hidden="1">
      <c r="A11267" t="s">
        <v>3</v>
      </c>
      <c r="B11267">
        <v>2007</v>
      </c>
      <c r="C11267" t="s">
        <v>6</v>
      </c>
      <c r="D11267" t="s">
        <v>9</v>
      </c>
      <c r="E11267" t="s">
        <v>81</v>
      </c>
      <c r="F11267" t="s">
        <v>81</v>
      </c>
      <c r="G11267">
        <v>14</v>
      </c>
      <c r="H11267" t="s">
        <v>22</v>
      </c>
      <c r="I11267">
        <v>2014</v>
      </c>
      <c r="J11267" t="s">
        <v>91</v>
      </c>
      <c r="K11267" t="s">
        <v>4644</v>
      </c>
      <c r="L11267">
        <v>2.3260000000000001</v>
      </c>
      <c r="M11267" s="10" t="str">
        <f>Data[[#This Row],[schedule]]&amp;" | "&amp;Data[[#This Row],[section]]</f>
        <v>SCHEDULE 19: REPORT ON DEMAND FORECASTS | 19a: Passenger terminal demand</v>
      </c>
      <c r="N11267" s="10" t="str">
        <f t="shared" si="178"/>
        <v>SCHEDULE 19: REPORT ON DEMAND FORECASTS | 19a: Passenger terminal demand | Busy hour passenger numbers:Outbound passengers:International</v>
      </c>
    </row>
    <row r="11268" spans="1:14" hidden="1">
      <c r="A11268" t="s">
        <v>3</v>
      </c>
      <c r="B11268">
        <v>2007</v>
      </c>
      <c r="C11268" t="s">
        <v>6</v>
      </c>
      <c r="D11268" t="s">
        <v>9</v>
      </c>
      <c r="E11268" t="s">
        <v>81</v>
      </c>
      <c r="F11268" t="s">
        <v>81</v>
      </c>
      <c r="G11268">
        <v>14</v>
      </c>
      <c r="H11268" t="s">
        <v>22</v>
      </c>
      <c r="I11268">
        <v>2015</v>
      </c>
      <c r="J11268" t="s">
        <v>91</v>
      </c>
      <c r="K11268" t="s">
        <v>4645</v>
      </c>
      <c r="L11268">
        <v>2.4140000000000001</v>
      </c>
      <c r="M11268" s="10" t="str">
        <f>Data[[#This Row],[schedule]]&amp;" | "&amp;Data[[#This Row],[section]]</f>
        <v>SCHEDULE 19: REPORT ON DEMAND FORECASTS | 19a: Passenger terminal demand</v>
      </c>
      <c r="N11268" s="10" t="str">
        <f t="shared" si="178"/>
        <v>SCHEDULE 19: REPORT ON DEMAND FORECASTS | 19a: Passenger terminal demand | Busy hour passenger numbers:Outbound passengers:International</v>
      </c>
    </row>
    <row r="11269" spans="1:14" hidden="1">
      <c r="A11269" t="s">
        <v>3</v>
      </c>
      <c r="B11269">
        <v>2007</v>
      </c>
      <c r="C11269" t="s">
        <v>6</v>
      </c>
      <c r="D11269" t="s">
        <v>9</v>
      </c>
      <c r="E11269" t="s">
        <v>81</v>
      </c>
      <c r="F11269" t="s">
        <v>81</v>
      </c>
      <c r="G11269">
        <v>14</v>
      </c>
      <c r="H11269" t="s">
        <v>22</v>
      </c>
      <c r="I11269">
        <v>2016</v>
      </c>
      <c r="J11269" t="s">
        <v>91</v>
      </c>
      <c r="K11269" t="s">
        <v>4646</v>
      </c>
      <c r="L11269">
        <v>2.5049999999999999</v>
      </c>
      <c r="M11269" s="10" t="str">
        <f>Data[[#This Row],[schedule]]&amp;" | "&amp;Data[[#This Row],[section]]</f>
        <v>SCHEDULE 19: REPORT ON DEMAND FORECASTS | 19a: Passenger terminal demand</v>
      </c>
      <c r="N11269" s="10" t="str">
        <f t="shared" si="178"/>
        <v>SCHEDULE 19: REPORT ON DEMAND FORECASTS | 19a: Passenger terminal demand | Busy hour passenger numbers:Outbound passengers:International</v>
      </c>
    </row>
    <row r="11270" spans="1:14" hidden="1">
      <c r="A11270" t="s">
        <v>3</v>
      </c>
      <c r="B11270">
        <v>2007</v>
      </c>
      <c r="C11270" t="s">
        <v>6</v>
      </c>
      <c r="D11270" t="s">
        <v>9</v>
      </c>
      <c r="E11270" t="s">
        <v>81</v>
      </c>
      <c r="F11270" t="s">
        <v>81</v>
      </c>
      <c r="G11270">
        <v>14</v>
      </c>
      <c r="H11270" t="s">
        <v>22</v>
      </c>
      <c r="I11270">
        <v>2017</v>
      </c>
      <c r="J11270" t="s">
        <v>91</v>
      </c>
      <c r="K11270" t="s">
        <v>716</v>
      </c>
      <c r="L11270">
        <v>2.6</v>
      </c>
      <c r="M11270" s="10" t="str">
        <f>Data[[#This Row],[schedule]]&amp;" | "&amp;Data[[#This Row],[section]]</f>
        <v>SCHEDULE 19: REPORT ON DEMAND FORECASTS | 19a: Passenger terminal demand</v>
      </c>
      <c r="N11270" s="10" t="str">
        <f t="shared" si="178"/>
        <v>SCHEDULE 19: REPORT ON DEMAND FORECASTS | 19a: Passenger terminal demand | Busy hour passenger numbers:Outbound passengers:International</v>
      </c>
    </row>
    <row r="11271" spans="1:14" hidden="1">
      <c r="A11271" t="s">
        <v>3</v>
      </c>
      <c r="B11271">
        <v>2007</v>
      </c>
      <c r="C11271" t="s">
        <v>6</v>
      </c>
      <c r="D11271" t="s">
        <v>9</v>
      </c>
      <c r="E11271" t="s">
        <v>81</v>
      </c>
      <c r="F11271" t="s">
        <v>81</v>
      </c>
      <c r="G11271">
        <v>15</v>
      </c>
      <c r="H11271" t="s">
        <v>23</v>
      </c>
      <c r="I11271">
        <v>2008</v>
      </c>
      <c r="J11271" t="s">
        <v>91</v>
      </c>
      <c r="K11271" t="s">
        <v>81</v>
      </c>
      <c r="M11271" s="10" t="str">
        <f>Data[[#This Row],[schedule]]&amp;" | "&amp;Data[[#This Row],[section]]</f>
        <v>SCHEDULE 19: REPORT ON DEMAND FORECASTS | 19a: Passenger terminal demand</v>
      </c>
      <c r="N11271" s="10" t="str">
        <f t="shared" si="178"/>
        <v>SCHEDULE 19: REPORT ON DEMAND FORECASTS | 19a: Passenger terminal demand | Busy hour passenger numbers:Outbound passengers:Combined *</v>
      </c>
    </row>
    <row r="11272" spans="1:14" hidden="1">
      <c r="A11272" t="s">
        <v>3</v>
      </c>
      <c r="B11272">
        <v>2007</v>
      </c>
      <c r="C11272" t="s">
        <v>6</v>
      </c>
      <c r="D11272" t="s">
        <v>9</v>
      </c>
      <c r="E11272" t="s">
        <v>81</v>
      </c>
      <c r="F11272" t="s">
        <v>81</v>
      </c>
      <c r="G11272">
        <v>15</v>
      </c>
      <c r="H11272" t="s">
        <v>23</v>
      </c>
      <c r="I11272">
        <v>2009</v>
      </c>
      <c r="J11272" t="s">
        <v>91</v>
      </c>
      <c r="K11272" t="s">
        <v>81</v>
      </c>
      <c r="M11272" s="10" t="str">
        <f>Data[[#This Row],[schedule]]&amp;" | "&amp;Data[[#This Row],[section]]</f>
        <v>SCHEDULE 19: REPORT ON DEMAND FORECASTS | 19a: Passenger terminal demand</v>
      </c>
      <c r="N11272" s="10" t="str">
        <f t="shared" si="178"/>
        <v>SCHEDULE 19: REPORT ON DEMAND FORECASTS | 19a: Passenger terminal demand | Busy hour passenger numbers:Outbound passengers:Combined *</v>
      </c>
    </row>
    <row r="11273" spans="1:14" hidden="1">
      <c r="A11273" t="s">
        <v>3</v>
      </c>
      <c r="B11273">
        <v>2007</v>
      </c>
      <c r="C11273" t="s">
        <v>6</v>
      </c>
      <c r="D11273" t="s">
        <v>9</v>
      </c>
      <c r="E11273" t="s">
        <v>81</v>
      </c>
      <c r="F11273" t="s">
        <v>81</v>
      </c>
      <c r="G11273">
        <v>15</v>
      </c>
      <c r="H11273" t="s">
        <v>23</v>
      </c>
      <c r="I11273">
        <v>2010</v>
      </c>
      <c r="J11273" t="s">
        <v>91</v>
      </c>
      <c r="K11273" t="s">
        <v>81</v>
      </c>
      <c r="M11273" s="10" t="str">
        <f>Data[[#This Row],[schedule]]&amp;" | "&amp;Data[[#This Row],[section]]</f>
        <v>SCHEDULE 19: REPORT ON DEMAND FORECASTS | 19a: Passenger terminal demand</v>
      </c>
      <c r="N11273" s="10" t="str">
        <f t="shared" si="178"/>
        <v>SCHEDULE 19: REPORT ON DEMAND FORECASTS | 19a: Passenger terminal demand | Busy hour passenger numbers:Outbound passengers:Combined *</v>
      </c>
    </row>
    <row r="11274" spans="1:14" hidden="1">
      <c r="A11274" t="s">
        <v>3</v>
      </c>
      <c r="B11274">
        <v>2007</v>
      </c>
      <c r="C11274" t="s">
        <v>6</v>
      </c>
      <c r="D11274" t="s">
        <v>9</v>
      </c>
      <c r="E11274" t="s">
        <v>81</v>
      </c>
      <c r="F11274" t="s">
        <v>81</v>
      </c>
      <c r="G11274">
        <v>15</v>
      </c>
      <c r="H11274" t="s">
        <v>23</v>
      </c>
      <c r="I11274">
        <v>2011</v>
      </c>
      <c r="J11274" t="s">
        <v>91</v>
      </c>
      <c r="K11274" t="s">
        <v>81</v>
      </c>
      <c r="M11274" s="10" t="str">
        <f>Data[[#This Row],[schedule]]&amp;" | "&amp;Data[[#This Row],[section]]</f>
        <v>SCHEDULE 19: REPORT ON DEMAND FORECASTS | 19a: Passenger terminal demand</v>
      </c>
      <c r="N11274" s="10" t="str">
        <f t="shared" si="178"/>
        <v>SCHEDULE 19: REPORT ON DEMAND FORECASTS | 19a: Passenger terminal demand | Busy hour passenger numbers:Outbound passengers:Combined *</v>
      </c>
    </row>
    <row r="11275" spans="1:14" hidden="1">
      <c r="A11275" t="s">
        <v>3</v>
      </c>
      <c r="B11275">
        <v>2007</v>
      </c>
      <c r="C11275" t="s">
        <v>6</v>
      </c>
      <c r="D11275" t="s">
        <v>9</v>
      </c>
      <c r="E11275" t="s">
        <v>81</v>
      </c>
      <c r="F11275" t="s">
        <v>81</v>
      </c>
      <c r="G11275">
        <v>15</v>
      </c>
      <c r="H11275" t="s">
        <v>23</v>
      </c>
      <c r="I11275">
        <v>2012</v>
      </c>
      <c r="J11275" t="s">
        <v>91</v>
      </c>
      <c r="K11275" t="s">
        <v>81</v>
      </c>
      <c r="M11275" s="10" t="str">
        <f>Data[[#This Row],[schedule]]&amp;" | "&amp;Data[[#This Row],[section]]</f>
        <v>SCHEDULE 19: REPORT ON DEMAND FORECASTS | 19a: Passenger terminal demand</v>
      </c>
      <c r="N11275" s="10" t="str">
        <f t="shared" si="178"/>
        <v>SCHEDULE 19: REPORT ON DEMAND FORECASTS | 19a: Passenger terminal demand | Busy hour passenger numbers:Outbound passengers:Combined *</v>
      </c>
    </row>
    <row r="11276" spans="1:14" hidden="1">
      <c r="A11276" t="s">
        <v>3</v>
      </c>
      <c r="B11276">
        <v>2007</v>
      </c>
      <c r="C11276" t="s">
        <v>6</v>
      </c>
      <c r="D11276" t="s">
        <v>9</v>
      </c>
      <c r="E11276" t="s">
        <v>81</v>
      </c>
      <c r="F11276" t="s">
        <v>81</v>
      </c>
      <c r="G11276">
        <v>15</v>
      </c>
      <c r="H11276" t="s">
        <v>23</v>
      </c>
      <c r="I11276">
        <v>2013</v>
      </c>
      <c r="J11276" t="s">
        <v>91</v>
      </c>
      <c r="K11276" t="s">
        <v>81</v>
      </c>
      <c r="M11276" s="10" t="str">
        <f>Data[[#This Row],[schedule]]&amp;" | "&amp;Data[[#This Row],[section]]</f>
        <v>SCHEDULE 19: REPORT ON DEMAND FORECASTS | 19a: Passenger terminal demand</v>
      </c>
      <c r="N11276" s="10" t="str">
        <f t="shared" si="178"/>
        <v>SCHEDULE 19: REPORT ON DEMAND FORECASTS | 19a: Passenger terminal demand | Busy hour passenger numbers:Outbound passengers:Combined *</v>
      </c>
    </row>
    <row r="11277" spans="1:14" hidden="1">
      <c r="A11277" t="s">
        <v>3</v>
      </c>
      <c r="B11277">
        <v>2007</v>
      </c>
      <c r="C11277" t="s">
        <v>6</v>
      </c>
      <c r="D11277" t="s">
        <v>9</v>
      </c>
      <c r="E11277" t="s">
        <v>81</v>
      </c>
      <c r="F11277" t="s">
        <v>81</v>
      </c>
      <c r="G11277">
        <v>15</v>
      </c>
      <c r="H11277" t="s">
        <v>23</v>
      </c>
      <c r="I11277">
        <v>2014</v>
      </c>
      <c r="J11277" t="s">
        <v>91</v>
      </c>
      <c r="K11277" t="s">
        <v>81</v>
      </c>
      <c r="M11277" s="10" t="str">
        <f>Data[[#This Row],[schedule]]&amp;" | "&amp;Data[[#This Row],[section]]</f>
        <v>SCHEDULE 19: REPORT ON DEMAND FORECASTS | 19a: Passenger terminal demand</v>
      </c>
      <c r="N11277" s="10" t="str">
        <f t="shared" si="178"/>
        <v>SCHEDULE 19: REPORT ON DEMAND FORECASTS | 19a: Passenger terminal demand | Busy hour passenger numbers:Outbound passengers:Combined *</v>
      </c>
    </row>
    <row r="11278" spans="1:14" hidden="1">
      <c r="A11278" t="s">
        <v>3</v>
      </c>
      <c r="B11278">
        <v>2007</v>
      </c>
      <c r="C11278" t="s">
        <v>6</v>
      </c>
      <c r="D11278" t="s">
        <v>9</v>
      </c>
      <c r="E11278" t="s">
        <v>81</v>
      </c>
      <c r="F11278" t="s">
        <v>81</v>
      </c>
      <c r="G11278">
        <v>15</v>
      </c>
      <c r="H11278" t="s">
        <v>23</v>
      </c>
      <c r="I11278">
        <v>2015</v>
      </c>
      <c r="J11278" t="s">
        <v>91</v>
      </c>
      <c r="K11278" t="s">
        <v>81</v>
      </c>
      <c r="M11278" s="10" t="str">
        <f>Data[[#This Row],[schedule]]&amp;" | "&amp;Data[[#This Row],[section]]</f>
        <v>SCHEDULE 19: REPORT ON DEMAND FORECASTS | 19a: Passenger terminal demand</v>
      </c>
      <c r="N11278" s="10" t="str">
        <f t="shared" si="178"/>
        <v>SCHEDULE 19: REPORT ON DEMAND FORECASTS | 19a: Passenger terminal demand | Busy hour passenger numbers:Outbound passengers:Combined *</v>
      </c>
    </row>
    <row r="11279" spans="1:14" hidden="1">
      <c r="A11279" t="s">
        <v>3</v>
      </c>
      <c r="B11279">
        <v>2007</v>
      </c>
      <c r="C11279" t="s">
        <v>6</v>
      </c>
      <c r="D11279" t="s">
        <v>9</v>
      </c>
      <c r="E11279" t="s">
        <v>81</v>
      </c>
      <c r="F11279" t="s">
        <v>81</v>
      </c>
      <c r="G11279">
        <v>15</v>
      </c>
      <c r="H11279" t="s">
        <v>23</v>
      </c>
      <c r="I11279">
        <v>2016</v>
      </c>
      <c r="J11279" t="s">
        <v>91</v>
      </c>
      <c r="K11279" t="s">
        <v>81</v>
      </c>
      <c r="M11279" s="10" t="str">
        <f>Data[[#This Row],[schedule]]&amp;" | "&amp;Data[[#This Row],[section]]</f>
        <v>SCHEDULE 19: REPORT ON DEMAND FORECASTS | 19a: Passenger terminal demand</v>
      </c>
      <c r="N11279" s="10" t="str">
        <f t="shared" si="178"/>
        <v>SCHEDULE 19: REPORT ON DEMAND FORECASTS | 19a: Passenger terminal demand | Busy hour passenger numbers:Outbound passengers:Combined *</v>
      </c>
    </row>
    <row r="11280" spans="1:14" hidden="1">
      <c r="A11280" t="s">
        <v>3</v>
      </c>
      <c r="B11280">
        <v>2007</v>
      </c>
      <c r="C11280" t="s">
        <v>6</v>
      </c>
      <c r="D11280" t="s">
        <v>9</v>
      </c>
      <c r="E11280" t="s">
        <v>81</v>
      </c>
      <c r="F11280" t="s">
        <v>81</v>
      </c>
      <c r="G11280">
        <v>15</v>
      </c>
      <c r="H11280" t="s">
        <v>23</v>
      </c>
      <c r="I11280">
        <v>2017</v>
      </c>
      <c r="J11280" t="s">
        <v>91</v>
      </c>
      <c r="K11280" t="s">
        <v>81</v>
      </c>
      <c r="M11280" s="10" t="str">
        <f>Data[[#This Row],[schedule]]&amp;" | "&amp;Data[[#This Row],[section]]</f>
        <v>SCHEDULE 19: REPORT ON DEMAND FORECASTS | 19a: Passenger terminal demand</v>
      </c>
      <c r="N11280" s="10" t="str">
        <f t="shared" si="178"/>
        <v>SCHEDULE 19: REPORT ON DEMAND FORECASTS | 19a: Passenger terminal demand | Busy hour passenger numbers:Outbound passengers:Combined *</v>
      </c>
    </row>
    <row r="11281" spans="1:14" hidden="1">
      <c r="A11281" t="s">
        <v>3</v>
      </c>
      <c r="B11281">
        <v>2007</v>
      </c>
      <c r="C11281" t="s">
        <v>6</v>
      </c>
      <c r="D11281" t="s">
        <v>9</v>
      </c>
      <c r="E11281" t="s">
        <v>81</v>
      </c>
      <c r="F11281" t="s">
        <v>81</v>
      </c>
      <c r="G11281">
        <v>17</v>
      </c>
      <c r="H11281" t="s">
        <v>24</v>
      </c>
      <c r="I11281">
        <v>2008</v>
      </c>
      <c r="J11281" t="s">
        <v>91</v>
      </c>
      <c r="K11281" t="s">
        <v>4647</v>
      </c>
      <c r="L11281">
        <v>2590.1373190488521</v>
      </c>
      <c r="M11281" s="10" t="str">
        <f>Data[[#This Row],[schedule]]&amp;" | "&amp;Data[[#This Row],[section]]</f>
        <v>SCHEDULE 19: REPORT ON DEMAND FORECASTS | 19a: Passenger terminal demand</v>
      </c>
      <c r="N11281" s="10" t="str">
        <f t="shared" si="178"/>
        <v>SCHEDULE 19: REPORT ON DEMAND FORECASTS | 19a: Passenger terminal demand | Number of passengers during year:Inbound passengers:Domestic</v>
      </c>
    </row>
    <row r="11282" spans="1:14" hidden="1">
      <c r="A11282" t="s">
        <v>3</v>
      </c>
      <c r="B11282">
        <v>2007</v>
      </c>
      <c r="C11282" t="s">
        <v>6</v>
      </c>
      <c r="D11282" t="s">
        <v>9</v>
      </c>
      <c r="E11282" t="s">
        <v>81</v>
      </c>
      <c r="F11282" t="s">
        <v>81</v>
      </c>
      <c r="G11282">
        <v>17</v>
      </c>
      <c r="H11282" t="s">
        <v>24</v>
      </c>
      <c r="I11282">
        <v>2009</v>
      </c>
      <c r="J11282" t="s">
        <v>91</v>
      </c>
      <c r="K11282" t="s">
        <v>4648</v>
      </c>
      <c r="L11282">
        <v>2680.7808782523612</v>
      </c>
      <c r="M11282" s="10" t="str">
        <f>Data[[#This Row],[schedule]]&amp;" | "&amp;Data[[#This Row],[section]]</f>
        <v>SCHEDULE 19: REPORT ON DEMAND FORECASTS | 19a: Passenger terminal demand</v>
      </c>
      <c r="N11282" s="10" t="str">
        <f t="shared" si="178"/>
        <v>SCHEDULE 19: REPORT ON DEMAND FORECASTS | 19a: Passenger terminal demand | Number of passengers during year:Inbound passengers:Domestic</v>
      </c>
    </row>
    <row r="11283" spans="1:14" hidden="1">
      <c r="A11283" t="s">
        <v>3</v>
      </c>
      <c r="B11283">
        <v>2007</v>
      </c>
      <c r="C11283" t="s">
        <v>6</v>
      </c>
      <c r="D11283" t="s">
        <v>9</v>
      </c>
      <c r="E11283" t="s">
        <v>81</v>
      </c>
      <c r="F11283" t="s">
        <v>81</v>
      </c>
      <c r="G11283">
        <v>17</v>
      </c>
      <c r="H11283" t="s">
        <v>24</v>
      </c>
      <c r="I11283">
        <v>2010</v>
      </c>
      <c r="J11283" t="s">
        <v>91</v>
      </c>
      <c r="K11283" t="s">
        <v>4649</v>
      </c>
      <c r="L11283">
        <v>2819.0839007424379</v>
      </c>
      <c r="M11283" s="10" t="str">
        <f>Data[[#This Row],[schedule]]&amp;" | "&amp;Data[[#This Row],[section]]</f>
        <v>SCHEDULE 19: REPORT ON DEMAND FORECASTS | 19a: Passenger terminal demand</v>
      </c>
      <c r="N11283" s="10" t="str">
        <f t="shared" si="178"/>
        <v>SCHEDULE 19: REPORT ON DEMAND FORECASTS | 19a: Passenger terminal demand | Number of passengers during year:Inbound passengers:Domestic</v>
      </c>
    </row>
    <row r="11284" spans="1:14" hidden="1">
      <c r="A11284" t="s">
        <v>3</v>
      </c>
      <c r="B11284">
        <v>2007</v>
      </c>
      <c r="C11284" t="s">
        <v>6</v>
      </c>
      <c r="D11284" t="s">
        <v>9</v>
      </c>
      <c r="E11284" t="s">
        <v>81</v>
      </c>
      <c r="F11284" t="s">
        <v>81</v>
      </c>
      <c r="G11284">
        <v>17</v>
      </c>
      <c r="H11284" t="s">
        <v>24</v>
      </c>
      <c r="I11284">
        <v>2011</v>
      </c>
      <c r="J11284" t="s">
        <v>91</v>
      </c>
      <c r="K11284" t="s">
        <v>4650</v>
      </c>
      <c r="L11284">
        <v>2958.0362032214912</v>
      </c>
      <c r="M11284" s="10" t="str">
        <f>Data[[#This Row],[schedule]]&amp;" | "&amp;Data[[#This Row],[section]]</f>
        <v>SCHEDULE 19: REPORT ON DEMAND FORECASTS | 19a: Passenger terminal demand</v>
      </c>
      <c r="N11284" s="10" t="str">
        <f t="shared" si="178"/>
        <v>SCHEDULE 19: REPORT ON DEMAND FORECASTS | 19a: Passenger terminal demand | Number of passengers during year:Inbound passengers:Domestic</v>
      </c>
    </row>
    <row r="11285" spans="1:14" hidden="1">
      <c r="A11285" t="s">
        <v>3</v>
      </c>
      <c r="B11285">
        <v>2007</v>
      </c>
      <c r="C11285" t="s">
        <v>6</v>
      </c>
      <c r="D11285" t="s">
        <v>9</v>
      </c>
      <c r="E11285" t="s">
        <v>81</v>
      </c>
      <c r="F11285" t="s">
        <v>81</v>
      </c>
      <c r="G11285">
        <v>17</v>
      </c>
      <c r="H11285" t="s">
        <v>24</v>
      </c>
      <c r="I11285">
        <v>2012</v>
      </c>
      <c r="J11285" t="s">
        <v>91</v>
      </c>
      <c r="K11285" t="s">
        <v>4651</v>
      </c>
      <c r="L11285">
        <v>3103.8374477838738</v>
      </c>
      <c r="M11285" s="10" t="str">
        <f>Data[[#This Row],[schedule]]&amp;" | "&amp;Data[[#This Row],[section]]</f>
        <v>SCHEDULE 19: REPORT ON DEMAND FORECASTS | 19a: Passenger terminal demand</v>
      </c>
      <c r="N11285" s="10" t="str">
        <f t="shared" ref="N11285:N11348" si="179">SUBSTITUTE(SUBSTITUTE(SUBSTITUTE(C11285&amp;" | "&amp;D11285&amp;" | "&amp;E11285&amp;" | "&amp;F11285&amp;" | "&amp;H11285," |  |  | "," | ")," |  |  | "," | ")," |  | "," | ")</f>
        <v>SCHEDULE 19: REPORT ON DEMAND FORECASTS | 19a: Passenger terminal demand | Number of passengers during year:Inbound passengers:Domestic</v>
      </c>
    </row>
    <row r="11286" spans="1:14" hidden="1">
      <c r="A11286" t="s">
        <v>3</v>
      </c>
      <c r="B11286">
        <v>2007</v>
      </c>
      <c r="C11286" t="s">
        <v>6</v>
      </c>
      <c r="D11286" t="s">
        <v>9</v>
      </c>
      <c r="E11286" t="s">
        <v>81</v>
      </c>
      <c r="F11286" t="s">
        <v>81</v>
      </c>
      <c r="G11286">
        <v>17</v>
      </c>
      <c r="H11286" t="s">
        <v>24</v>
      </c>
      <c r="I11286">
        <v>2013</v>
      </c>
      <c r="J11286" t="s">
        <v>91</v>
      </c>
      <c r="K11286" t="s">
        <v>81</v>
      </c>
      <c r="M11286" s="10" t="str">
        <f>Data[[#This Row],[schedule]]&amp;" | "&amp;Data[[#This Row],[section]]</f>
        <v>SCHEDULE 19: REPORT ON DEMAND FORECASTS | 19a: Passenger terminal demand</v>
      </c>
      <c r="N11286" s="10" t="str">
        <f t="shared" si="179"/>
        <v>SCHEDULE 19: REPORT ON DEMAND FORECASTS | 19a: Passenger terminal demand | Number of passengers during year:Inbound passengers:Domestic</v>
      </c>
    </row>
    <row r="11287" spans="1:14" hidden="1">
      <c r="A11287" t="s">
        <v>3</v>
      </c>
      <c r="B11287">
        <v>2007</v>
      </c>
      <c r="C11287" t="s">
        <v>6</v>
      </c>
      <c r="D11287" t="s">
        <v>9</v>
      </c>
      <c r="E11287" t="s">
        <v>81</v>
      </c>
      <c r="F11287" t="s">
        <v>81</v>
      </c>
      <c r="G11287">
        <v>17</v>
      </c>
      <c r="H11287" t="s">
        <v>24</v>
      </c>
      <c r="I11287">
        <v>2014</v>
      </c>
      <c r="J11287" t="s">
        <v>91</v>
      </c>
      <c r="K11287" t="s">
        <v>81</v>
      </c>
      <c r="M11287" s="10" t="str">
        <f>Data[[#This Row],[schedule]]&amp;" | "&amp;Data[[#This Row],[section]]</f>
        <v>SCHEDULE 19: REPORT ON DEMAND FORECASTS | 19a: Passenger terminal demand</v>
      </c>
      <c r="N11287" s="10" t="str">
        <f t="shared" si="179"/>
        <v>SCHEDULE 19: REPORT ON DEMAND FORECASTS | 19a: Passenger terminal demand | Number of passengers during year:Inbound passengers:Domestic</v>
      </c>
    </row>
    <row r="11288" spans="1:14" hidden="1">
      <c r="A11288" t="s">
        <v>3</v>
      </c>
      <c r="B11288">
        <v>2007</v>
      </c>
      <c r="C11288" t="s">
        <v>6</v>
      </c>
      <c r="D11288" t="s">
        <v>9</v>
      </c>
      <c r="E11288" t="s">
        <v>81</v>
      </c>
      <c r="F11288" t="s">
        <v>81</v>
      </c>
      <c r="G11288">
        <v>17</v>
      </c>
      <c r="H11288" t="s">
        <v>24</v>
      </c>
      <c r="I11288">
        <v>2015</v>
      </c>
      <c r="J11288" t="s">
        <v>91</v>
      </c>
      <c r="K11288" t="s">
        <v>81</v>
      </c>
      <c r="M11288" s="10" t="str">
        <f>Data[[#This Row],[schedule]]&amp;" | "&amp;Data[[#This Row],[section]]</f>
        <v>SCHEDULE 19: REPORT ON DEMAND FORECASTS | 19a: Passenger terminal demand</v>
      </c>
      <c r="N11288" s="10" t="str">
        <f t="shared" si="179"/>
        <v>SCHEDULE 19: REPORT ON DEMAND FORECASTS | 19a: Passenger terminal demand | Number of passengers during year:Inbound passengers:Domestic</v>
      </c>
    </row>
    <row r="11289" spans="1:14" hidden="1">
      <c r="A11289" t="s">
        <v>3</v>
      </c>
      <c r="B11289">
        <v>2007</v>
      </c>
      <c r="C11289" t="s">
        <v>6</v>
      </c>
      <c r="D11289" t="s">
        <v>9</v>
      </c>
      <c r="E11289" t="s">
        <v>81</v>
      </c>
      <c r="F11289" t="s">
        <v>81</v>
      </c>
      <c r="G11289">
        <v>17</v>
      </c>
      <c r="H11289" t="s">
        <v>24</v>
      </c>
      <c r="I11289">
        <v>2016</v>
      </c>
      <c r="J11289" t="s">
        <v>91</v>
      </c>
      <c r="K11289" t="s">
        <v>81</v>
      </c>
      <c r="M11289" s="10" t="str">
        <f>Data[[#This Row],[schedule]]&amp;" | "&amp;Data[[#This Row],[section]]</f>
        <v>SCHEDULE 19: REPORT ON DEMAND FORECASTS | 19a: Passenger terminal demand</v>
      </c>
      <c r="N11289" s="10" t="str">
        <f t="shared" si="179"/>
        <v>SCHEDULE 19: REPORT ON DEMAND FORECASTS | 19a: Passenger terminal demand | Number of passengers during year:Inbound passengers:Domestic</v>
      </c>
    </row>
    <row r="11290" spans="1:14" hidden="1">
      <c r="A11290" t="s">
        <v>3</v>
      </c>
      <c r="B11290">
        <v>2007</v>
      </c>
      <c r="C11290" t="s">
        <v>6</v>
      </c>
      <c r="D11290" t="s">
        <v>9</v>
      </c>
      <c r="E11290" t="s">
        <v>81</v>
      </c>
      <c r="F11290" t="s">
        <v>81</v>
      </c>
      <c r="G11290">
        <v>17</v>
      </c>
      <c r="H11290" t="s">
        <v>24</v>
      </c>
      <c r="I11290">
        <v>2017</v>
      </c>
      <c r="J11290" t="s">
        <v>91</v>
      </c>
      <c r="K11290" t="s">
        <v>81</v>
      </c>
      <c r="M11290" s="10" t="str">
        <f>Data[[#This Row],[schedule]]&amp;" | "&amp;Data[[#This Row],[section]]</f>
        <v>SCHEDULE 19: REPORT ON DEMAND FORECASTS | 19a: Passenger terminal demand</v>
      </c>
      <c r="N11290" s="10" t="str">
        <f t="shared" si="179"/>
        <v>SCHEDULE 19: REPORT ON DEMAND FORECASTS | 19a: Passenger terminal demand | Number of passengers during year:Inbound passengers:Domestic</v>
      </c>
    </row>
    <row r="11291" spans="1:14" hidden="1">
      <c r="A11291" t="s">
        <v>3</v>
      </c>
      <c r="B11291">
        <v>2007</v>
      </c>
      <c r="C11291" t="s">
        <v>6</v>
      </c>
      <c r="D11291" t="s">
        <v>9</v>
      </c>
      <c r="E11291" t="s">
        <v>81</v>
      </c>
      <c r="F11291" t="s">
        <v>81</v>
      </c>
      <c r="G11291">
        <v>18</v>
      </c>
      <c r="H11291" t="s">
        <v>25</v>
      </c>
      <c r="I11291">
        <v>2008</v>
      </c>
      <c r="J11291" t="s">
        <v>91</v>
      </c>
      <c r="K11291" t="s">
        <v>4652</v>
      </c>
      <c r="L11291">
        <v>3742.5679248276851</v>
      </c>
      <c r="M11291" s="10" t="str">
        <f>Data[[#This Row],[schedule]]&amp;" | "&amp;Data[[#This Row],[section]]</f>
        <v>SCHEDULE 19: REPORT ON DEMAND FORECASTS | 19a: Passenger terminal demand</v>
      </c>
      <c r="N11291" s="10" t="str">
        <f t="shared" si="179"/>
        <v>SCHEDULE 19: REPORT ON DEMAND FORECASTS | 19a: Passenger terminal demand | Number of passengers during year:Inbound passengers:International</v>
      </c>
    </row>
    <row r="11292" spans="1:14" hidden="1">
      <c r="A11292" t="s">
        <v>3</v>
      </c>
      <c r="B11292">
        <v>2007</v>
      </c>
      <c r="C11292" t="s">
        <v>6</v>
      </c>
      <c r="D11292" t="s">
        <v>9</v>
      </c>
      <c r="E11292" t="s">
        <v>81</v>
      </c>
      <c r="F11292" t="s">
        <v>81</v>
      </c>
      <c r="G11292">
        <v>18</v>
      </c>
      <c r="H11292" t="s">
        <v>25</v>
      </c>
      <c r="I11292">
        <v>2009</v>
      </c>
      <c r="J11292" t="s">
        <v>91</v>
      </c>
      <c r="K11292" t="s">
        <v>4653</v>
      </c>
      <c r="L11292">
        <v>3887.5876616300588</v>
      </c>
      <c r="M11292" s="10" t="str">
        <f>Data[[#This Row],[schedule]]&amp;" | "&amp;Data[[#This Row],[section]]</f>
        <v>SCHEDULE 19: REPORT ON DEMAND FORECASTS | 19a: Passenger terminal demand</v>
      </c>
      <c r="N11292" s="10" t="str">
        <f t="shared" si="179"/>
        <v>SCHEDULE 19: REPORT ON DEMAND FORECASTS | 19a: Passenger terminal demand | Number of passengers during year:Inbound passengers:International</v>
      </c>
    </row>
    <row r="11293" spans="1:14" hidden="1">
      <c r="A11293" t="s">
        <v>3</v>
      </c>
      <c r="B11293">
        <v>2007</v>
      </c>
      <c r="C11293" t="s">
        <v>6</v>
      </c>
      <c r="D11293" t="s">
        <v>9</v>
      </c>
      <c r="E11293" t="s">
        <v>81</v>
      </c>
      <c r="F11293" t="s">
        <v>81</v>
      </c>
      <c r="G11293">
        <v>18</v>
      </c>
      <c r="H11293" t="s">
        <v>25</v>
      </c>
      <c r="I11293">
        <v>2010</v>
      </c>
      <c r="J11293" t="s">
        <v>91</v>
      </c>
      <c r="K11293" t="s">
        <v>4654</v>
      </c>
      <c r="L11293">
        <v>4040.3059364485239</v>
      </c>
      <c r="M11293" s="10" t="str">
        <f>Data[[#This Row],[schedule]]&amp;" | "&amp;Data[[#This Row],[section]]</f>
        <v>SCHEDULE 19: REPORT ON DEMAND FORECASTS | 19a: Passenger terminal demand</v>
      </c>
      <c r="N11293" s="10" t="str">
        <f t="shared" si="179"/>
        <v>SCHEDULE 19: REPORT ON DEMAND FORECASTS | 19a: Passenger terminal demand | Number of passengers during year:Inbound passengers:International</v>
      </c>
    </row>
    <row r="11294" spans="1:14" hidden="1">
      <c r="A11294" t="s">
        <v>3</v>
      </c>
      <c r="B11294">
        <v>2007</v>
      </c>
      <c r="C11294" t="s">
        <v>6</v>
      </c>
      <c r="D11294" t="s">
        <v>9</v>
      </c>
      <c r="E11294" t="s">
        <v>81</v>
      </c>
      <c r="F11294" t="s">
        <v>81</v>
      </c>
      <c r="G11294">
        <v>18</v>
      </c>
      <c r="H11294" t="s">
        <v>25</v>
      </c>
      <c r="I11294">
        <v>2011</v>
      </c>
      <c r="J11294" t="s">
        <v>91</v>
      </c>
      <c r="K11294" t="s">
        <v>4655</v>
      </c>
      <c r="L11294">
        <v>4222.3167563108218</v>
      </c>
      <c r="M11294" s="10" t="str">
        <f>Data[[#This Row],[schedule]]&amp;" | "&amp;Data[[#This Row],[section]]</f>
        <v>SCHEDULE 19: REPORT ON DEMAND FORECASTS | 19a: Passenger terminal demand</v>
      </c>
      <c r="N11294" s="10" t="str">
        <f t="shared" si="179"/>
        <v>SCHEDULE 19: REPORT ON DEMAND FORECASTS | 19a: Passenger terminal demand | Number of passengers during year:Inbound passengers:International</v>
      </c>
    </row>
    <row r="11295" spans="1:14" hidden="1">
      <c r="A11295" t="s">
        <v>3</v>
      </c>
      <c r="B11295">
        <v>2007</v>
      </c>
      <c r="C11295" t="s">
        <v>6</v>
      </c>
      <c r="D11295" t="s">
        <v>9</v>
      </c>
      <c r="E11295" t="s">
        <v>81</v>
      </c>
      <c r="F11295" t="s">
        <v>81</v>
      </c>
      <c r="G11295">
        <v>18</v>
      </c>
      <c r="H11295" t="s">
        <v>25</v>
      </c>
      <c r="I11295">
        <v>2012</v>
      </c>
      <c r="J11295" t="s">
        <v>91</v>
      </c>
      <c r="K11295" t="s">
        <v>4656</v>
      </c>
      <c r="L11295">
        <v>4439.9743967114564</v>
      </c>
      <c r="M11295" s="10" t="str">
        <f>Data[[#This Row],[schedule]]&amp;" | "&amp;Data[[#This Row],[section]]</f>
        <v>SCHEDULE 19: REPORT ON DEMAND FORECASTS | 19a: Passenger terminal demand</v>
      </c>
      <c r="N11295" s="10" t="str">
        <f t="shared" si="179"/>
        <v>SCHEDULE 19: REPORT ON DEMAND FORECASTS | 19a: Passenger terminal demand | Number of passengers during year:Inbound passengers:International</v>
      </c>
    </row>
    <row r="11296" spans="1:14" hidden="1">
      <c r="A11296" t="s">
        <v>3</v>
      </c>
      <c r="B11296">
        <v>2007</v>
      </c>
      <c r="C11296" t="s">
        <v>6</v>
      </c>
      <c r="D11296" t="s">
        <v>9</v>
      </c>
      <c r="E11296" t="s">
        <v>81</v>
      </c>
      <c r="F11296" t="s">
        <v>81</v>
      </c>
      <c r="G11296">
        <v>18</v>
      </c>
      <c r="H11296" t="s">
        <v>25</v>
      </c>
      <c r="I11296">
        <v>2013</v>
      </c>
      <c r="J11296" t="s">
        <v>91</v>
      </c>
      <c r="K11296" t="s">
        <v>81</v>
      </c>
      <c r="M11296" s="10" t="str">
        <f>Data[[#This Row],[schedule]]&amp;" | "&amp;Data[[#This Row],[section]]</f>
        <v>SCHEDULE 19: REPORT ON DEMAND FORECASTS | 19a: Passenger terminal demand</v>
      </c>
      <c r="N11296" s="10" t="str">
        <f t="shared" si="179"/>
        <v>SCHEDULE 19: REPORT ON DEMAND FORECASTS | 19a: Passenger terminal demand | Number of passengers during year:Inbound passengers:International</v>
      </c>
    </row>
    <row r="11297" spans="1:14" hidden="1">
      <c r="A11297" t="s">
        <v>3</v>
      </c>
      <c r="B11297">
        <v>2007</v>
      </c>
      <c r="C11297" t="s">
        <v>6</v>
      </c>
      <c r="D11297" t="s">
        <v>9</v>
      </c>
      <c r="E11297" t="s">
        <v>81</v>
      </c>
      <c r="F11297" t="s">
        <v>81</v>
      </c>
      <c r="G11297">
        <v>18</v>
      </c>
      <c r="H11297" t="s">
        <v>25</v>
      </c>
      <c r="I11297">
        <v>2014</v>
      </c>
      <c r="J11297" t="s">
        <v>91</v>
      </c>
      <c r="K11297" t="s">
        <v>81</v>
      </c>
      <c r="M11297" s="10" t="str">
        <f>Data[[#This Row],[schedule]]&amp;" | "&amp;Data[[#This Row],[section]]</f>
        <v>SCHEDULE 19: REPORT ON DEMAND FORECASTS | 19a: Passenger terminal demand</v>
      </c>
      <c r="N11297" s="10" t="str">
        <f t="shared" si="179"/>
        <v>SCHEDULE 19: REPORT ON DEMAND FORECASTS | 19a: Passenger terminal demand | Number of passengers during year:Inbound passengers:International</v>
      </c>
    </row>
    <row r="11298" spans="1:14" hidden="1">
      <c r="A11298" t="s">
        <v>3</v>
      </c>
      <c r="B11298">
        <v>2007</v>
      </c>
      <c r="C11298" t="s">
        <v>6</v>
      </c>
      <c r="D11298" t="s">
        <v>9</v>
      </c>
      <c r="E11298" t="s">
        <v>81</v>
      </c>
      <c r="F11298" t="s">
        <v>81</v>
      </c>
      <c r="G11298">
        <v>18</v>
      </c>
      <c r="H11298" t="s">
        <v>25</v>
      </c>
      <c r="I11298">
        <v>2015</v>
      </c>
      <c r="J11298" t="s">
        <v>91</v>
      </c>
      <c r="K11298" t="s">
        <v>81</v>
      </c>
      <c r="M11298" s="10" t="str">
        <f>Data[[#This Row],[schedule]]&amp;" | "&amp;Data[[#This Row],[section]]</f>
        <v>SCHEDULE 19: REPORT ON DEMAND FORECASTS | 19a: Passenger terminal demand</v>
      </c>
      <c r="N11298" s="10" t="str">
        <f t="shared" si="179"/>
        <v>SCHEDULE 19: REPORT ON DEMAND FORECASTS | 19a: Passenger terminal demand | Number of passengers during year:Inbound passengers:International</v>
      </c>
    </row>
    <row r="11299" spans="1:14" hidden="1">
      <c r="A11299" t="s">
        <v>3</v>
      </c>
      <c r="B11299">
        <v>2007</v>
      </c>
      <c r="C11299" t="s">
        <v>6</v>
      </c>
      <c r="D11299" t="s">
        <v>9</v>
      </c>
      <c r="E11299" t="s">
        <v>81</v>
      </c>
      <c r="F11299" t="s">
        <v>81</v>
      </c>
      <c r="G11299">
        <v>18</v>
      </c>
      <c r="H11299" t="s">
        <v>25</v>
      </c>
      <c r="I11299">
        <v>2016</v>
      </c>
      <c r="J11299" t="s">
        <v>91</v>
      </c>
      <c r="K11299" t="s">
        <v>81</v>
      </c>
      <c r="M11299" s="10" t="str">
        <f>Data[[#This Row],[schedule]]&amp;" | "&amp;Data[[#This Row],[section]]</f>
        <v>SCHEDULE 19: REPORT ON DEMAND FORECASTS | 19a: Passenger terminal demand</v>
      </c>
      <c r="N11299" s="10" t="str">
        <f t="shared" si="179"/>
        <v>SCHEDULE 19: REPORT ON DEMAND FORECASTS | 19a: Passenger terminal demand | Number of passengers during year:Inbound passengers:International</v>
      </c>
    </row>
    <row r="11300" spans="1:14" hidden="1">
      <c r="A11300" t="s">
        <v>3</v>
      </c>
      <c r="B11300">
        <v>2007</v>
      </c>
      <c r="C11300" t="s">
        <v>6</v>
      </c>
      <c r="D11300" t="s">
        <v>9</v>
      </c>
      <c r="E11300" t="s">
        <v>81</v>
      </c>
      <c r="F11300" t="s">
        <v>81</v>
      </c>
      <c r="G11300">
        <v>18</v>
      </c>
      <c r="H11300" t="s">
        <v>25</v>
      </c>
      <c r="I11300">
        <v>2017</v>
      </c>
      <c r="J11300" t="s">
        <v>91</v>
      </c>
      <c r="K11300" t="s">
        <v>81</v>
      </c>
      <c r="M11300" s="10" t="str">
        <f>Data[[#This Row],[schedule]]&amp;" | "&amp;Data[[#This Row],[section]]</f>
        <v>SCHEDULE 19: REPORT ON DEMAND FORECASTS | 19a: Passenger terminal demand</v>
      </c>
      <c r="N11300" s="10" t="str">
        <f t="shared" si="179"/>
        <v>SCHEDULE 19: REPORT ON DEMAND FORECASTS | 19a: Passenger terminal demand | Number of passengers during year:Inbound passengers:International</v>
      </c>
    </row>
    <row r="11301" spans="1:14" hidden="1">
      <c r="A11301" t="s">
        <v>3</v>
      </c>
      <c r="B11301">
        <v>2007</v>
      </c>
      <c r="C11301" t="s">
        <v>6</v>
      </c>
      <c r="D11301" t="s">
        <v>9</v>
      </c>
      <c r="E11301" t="s">
        <v>81</v>
      </c>
      <c r="F11301" t="s">
        <v>81</v>
      </c>
      <c r="G11301">
        <v>19</v>
      </c>
      <c r="H11301" t="s">
        <v>26</v>
      </c>
      <c r="I11301">
        <v>2008</v>
      </c>
      <c r="J11301" t="s">
        <v>91</v>
      </c>
      <c r="K11301" t="s">
        <v>4657</v>
      </c>
      <c r="L11301">
        <v>6332.7052438765368</v>
      </c>
      <c r="M11301" s="10" t="str">
        <f>Data[[#This Row],[schedule]]&amp;" | "&amp;Data[[#This Row],[section]]</f>
        <v>SCHEDULE 19: REPORT ON DEMAND FORECASTS | 19a: Passenger terminal demand</v>
      </c>
      <c r="N11301" s="10" t="str">
        <f t="shared" si="179"/>
        <v>SCHEDULE 19: REPORT ON DEMAND FORECASTS | 19a: Passenger terminal demand | Number of passengers during year:Inbound passengers:Total</v>
      </c>
    </row>
    <row r="11302" spans="1:14" hidden="1">
      <c r="A11302" t="s">
        <v>3</v>
      </c>
      <c r="B11302">
        <v>2007</v>
      </c>
      <c r="C11302" t="s">
        <v>6</v>
      </c>
      <c r="D11302" t="s">
        <v>9</v>
      </c>
      <c r="E11302" t="s">
        <v>81</v>
      </c>
      <c r="F11302" t="s">
        <v>81</v>
      </c>
      <c r="G11302">
        <v>19</v>
      </c>
      <c r="H11302" t="s">
        <v>26</v>
      </c>
      <c r="I11302">
        <v>2009</v>
      </c>
      <c r="J11302" t="s">
        <v>91</v>
      </c>
      <c r="K11302" t="s">
        <v>4658</v>
      </c>
      <c r="L11302">
        <v>6568.36853988242</v>
      </c>
      <c r="M11302" s="10" t="str">
        <f>Data[[#This Row],[schedule]]&amp;" | "&amp;Data[[#This Row],[section]]</f>
        <v>SCHEDULE 19: REPORT ON DEMAND FORECASTS | 19a: Passenger terminal demand</v>
      </c>
      <c r="N11302" s="10" t="str">
        <f t="shared" si="179"/>
        <v>SCHEDULE 19: REPORT ON DEMAND FORECASTS | 19a: Passenger terminal demand | Number of passengers during year:Inbound passengers:Total</v>
      </c>
    </row>
    <row r="11303" spans="1:14" hidden="1">
      <c r="A11303" t="s">
        <v>3</v>
      </c>
      <c r="B11303">
        <v>2007</v>
      </c>
      <c r="C11303" t="s">
        <v>6</v>
      </c>
      <c r="D11303" t="s">
        <v>9</v>
      </c>
      <c r="E11303" t="s">
        <v>81</v>
      </c>
      <c r="F11303" t="s">
        <v>81</v>
      </c>
      <c r="G11303">
        <v>19</v>
      </c>
      <c r="H11303" t="s">
        <v>26</v>
      </c>
      <c r="I11303">
        <v>2010</v>
      </c>
      <c r="J11303" t="s">
        <v>91</v>
      </c>
      <c r="K11303" t="s">
        <v>4659</v>
      </c>
      <c r="L11303">
        <v>6859.3898371909618</v>
      </c>
      <c r="M11303" s="10" t="str">
        <f>Data[[#This Row],[schedule]]&amp;" | "&amp;Data[[#This Row],[section]]</f>
        <v>SCHEDULE 19: REPORT ON DEMAND FORECASTS | 19a: Passenger terminal demand</v>
      </c>
      <c r="N11303" s="10" t="str">
        <f t="shared" si="179"/>
        <v>SCHEDULE 19: REPORT ON DEMAND FORECASTS | 19a: Passenger terminal demand | Number of passengers during year:Inbound passengers:Total</v>
      </c>
    </row>
    <row r="11304" spans="1:14" hidden="1">
      <c r="A11304" t="s">
        <v>3</v>
      </c>
      <c r="B11304">
        <v>2007</v>
      </c>
      <c r="C11304" t="s">
        <v>6</v>
      </c>
      <c r="D11304" t="s">
        <v>9</v>
      </c>
      <c r="E11304" t="s">
        <v>81</v>
      </c>
      <c r="F11304" t="s">
        <v>81</v>
      </c>
      <c r="G11304">
        <v>19</v>
      </c>
      <c r="H11304" t="s">
        <v>26</v>
      </c>
      <c r="I11304">
        <v>2011</v>
      </c>
      <c r="J11304" t="s">
        <v>91</v>
      </c>
      <c r="K11304" t="s">
        <v>4660</v>
      </c>
      <c r="L11304">
        <v>7180.3529595323134</v>
      </c>
      <c r="M11304" s="10" t="str">
        <f>Data[[#This Row],[schedule]]&amp;" | "&amp;Data[[#This Row],[section]]</f>
        <v>SCHEDULE 19: REPORT ON DEMAND FORECASTS | 19a: Passenger terminal demand</v>
      </c>
      <c r="N11304" s="10" t="str">
        <f t="shared" si="179"/>
        <v>SCHEDULE 19: REPORT ON DEMAND FORECASTS | 19a: Passenger terminal demand | Number of passengers during year:Inbound passengers:Total</v>
      </c>
    </row>
    <row r="11305" spans="1:14" hidden="1">
      <c r="A11305" t="s">
        <v>3</v>
      </c>
      <c r="B11305">
        <v>2007</v>
      </c>
      <c r="C11305" t="s">
        <v>6</v>
      </c>
      <c r="D11305" t="s">
        <v>9</v>
      </c>
      <c r="E11305" t="s">
        <v>81</v>
      </c>
      <c r="F11305" t="s">
        <v>81</v>
      </c>
      <c r="G11305">
        <v>19</v>
      </c>
      <c r="H11305" t="s">
        <v>26</v>
      </c>
      <c r="I11305">
        <v>2012</v>
      </c>
      <c r="J11305" t="s">
        <v>91</v>
      </c>
      <c r="K11305" t="s">
        <v>4661</v>
      </c>
      <c r="L11305">
        <v>7543.8118444953307</v>
      </c>
      <c r="M11305" s="10" t="str">
        <f>Data[[#This Row],[schedule]]&amp;" | "&amp;Data[[#This Row],[section]]</f>
        <v>SCHEDULE 19: REPORT ON DEMAND FORECASTS | 19a: Passenger terminal demand</v>
      </c>
      <c r="N11305" s="10" t="str">
        <f t="shared" si="179"/>
        <v>SCHEDULE 19: REPORT ON DEMAND FORECASTS | 19a: Passenger terminal demand | Number of passengers during year:Inbound passengers:Total</v>
      </c>
    </row>
    <row r="11306" spans="1:14" hidden="1">
      <c r="A11306" t="s">
        <v>3</v>
      </c>
      <c r="B11306">
        <v>2007</v>
      </c>
      <c r="C11306" t="s">
        <v>6</v>
      </c>
      <c r="D11306" t="s">
        <v>9</v>
      </c>
      <c r="E11306" t="s">
        <v>81</v>
      </c>
      <c r="F11306" t="s">
        <v>81</v>
      </c>
      <c r="G11306">
        <v>19</v>
      </c>
      <c r="H11306" t="s">
        <v>26</v>
      </c>
      <c r="I11306">
        <v>2013</v>
      </c>
      <c r="J11306" t="s">
        <v>91</v>
      </c>
      <c r="K11306" t="s">
        <v>458</v>
      </c>
      <c r="L11306">
        <v>0</v>
      </c>
      <c r="M11306" s="10" t="str">
        <f>Data[[#This Row],[schedule]]&amp;" | "&amp;Data[[#This Row],[section]]</f>
        <v>SCHEDULE 19: REPORT ON DEMAND FORECASTS | 19a: Passenger terminal demand</v>
      </c>
      <c r="N11306" s="10" t="str">
        <f t="shared" si="179"/>
        <v>SCHEDULE 19: REPORT ON DEMAND FORECASTS | 19a: Passenger terminal demand | Number of passengers during year:Inbound passengers:Total</v>
      </c>
    </row>
    <row r="11307" spans="1:14" hidden="1">
      <c r="A11307" t="s">
        <v>3</v>
      </c>
      <c r="B11307">
        <v>2007</v>
      </c>
      <c r="C11307" t="s">
        <v>6</v>
      </c>
      <c r="D11307" t="s">
        <v>9</v>
      </c>
      <c r="E11307" t="s">
        <v>81</v>
      </c>
      <c r="F11307" t="s">
        <v>81</v>
      </c>
      <c r="G11307">
        <v>19</v>
      </c>
      <c r="H11307" t="s">
        <v>26</v>
      </c>
      <c r="I11307">
        <v>2014</v>
      </c>
      <c r="J11307" t="s">
        <v>91</v>
      </c>
      <c r="K11307" t="s">
        <v>458</v>
      </c>
      <c r="L11307">
        <v>0</v>
      </c>
      <c r="M11307" s="10" t="str">
        <f>Data[[#This Row],[schedule]]&amp;" | "&amp;Data[[#This Row],[section]]</f>
        <v>SCHEDULE 19: REPORT ON DEMAND FORECASTS | 19a: Passenger terminal demand</v>
      </c>
      <c r="N11307" s="10" t="str">
        <f t="shared" si="179"/>
        <v>SCHEDULE 19: REPORT ON DEMAND FORECASTS | 19a: Passenger terminal demand | Number of passengers during year:Inbound passengers:Total</v>
      </c>
    </row>
    <row r="11308" spans="1:14" hidden="1">
      <c r="A11308" t="s">
        <v>3</v>
      </c>
      <c r="B11308">
        <v>2007</v>
      </c>
      <c r="C11308" t="s">
        <v>6</v>
      </c>
      <c r="D11308" t="s">
        <v>9</v>
      </c>
      <c r="E11308" t="s">
        <v>81</v>
      </c>
      <c r="F11308" t="s">
        <v>81</v>
      </c>
      <c r="G11308">
        <v>19</v>
      </c>
      <c r="H11308" t="s">
        <v>26</v>
      </c>
      <c r="I11308">
        <v>2015</v>
      </c>
      <c r="J11308" t="s">
        <v>91</v>
      </c>
      <c r="K11308" t="s">
        <v>458</v>
      </c>
      <c r="L11308">
        <v>0</v>
      </c>
      <c r="M11308" s="10" t="str">
        <f>Data[[#This Row],[schedule]]&amp;" | "&amp;Data[[#This Row],[section]]</f>
        <v>SCHEDULE 19: REPORT ON DEMAND FORECASTS | 19a: Passenger terminal demand</v>
      </c>
      <c r="N11308" s="10" t="str">
        <f t="shared" si="179"/>
        <v>SCHEDULE 19: REPORT ON DEMAND FORECASTS | 19a: Passenger terminal demand | Number of passengers during year:Inbound passengers:Total</v>
      </c>
    </row>
    <row r="11309" spans="1:14" hidden="1">
      <c r="A11309" t="s">
        <v>3</v>
      </c>
      <c r="B11309">
        <v>2007</v>
      </c>
      <c r="C11309" t="s">
        <v>6</v>
      </c>
      <c r="D11309" t="s">
        <v>9</v>
      </c>
      <c r="E11309" t="s">
        <v>81</v>
      </c>
      <c r="F11309" t="s">
        <v>81</v>
      </c>
      <c r="G11309">
        <v>19</v>
      </c>
      <c r="H11309" t="s">
        <v>26</v>
      </c>
      <c r="I11309">
        <v>2016</v>
      </c>
      <c r="J11309" t="s">
        <v>91</v>
      </c>
      <c r="K11309" t="s">
        <v>458</v>
      </c>
      <c r="L11309">
        <v>0</v>
      </c>
      <c r="M11309" s="10" t="str">
        <f>Data[[#This Row],[schedule]]&amp;" | "&amp;Data[[#This Row],[section]]</f>
        <v>SCHEDULE 19: REPORT ON DEMAND FORECASTS | 19a: Passenger terminal demand</v>
      </c>
      <c r="N11309" s="10" t="str">
        <f t="shared" si="179"/>
        <v>SCHEDULE 19: REPORT ON DEMAND FORECASTS | 19a: Passenger terminal demand | Number of passengers during year:Inbound passengers:Total</v>
      </c>
    </row>
    <row r="11310" spans="1:14" hidden="1">
      <c r="A11310" t="s">
        <v>3</v>
      </c>
      <c r="B11310">
        <v>2007</v>
      </c>
      <c r="C11310" t="s">
        <v>6</v>
      </c>
      <c r="D11310" t="s">
        <v>9</v>
      </c>
      <c r="E11310" t="s">
        <v>81</v>
      </c>
      <c r="F11310" t="s">
        <v>81</v>
      </c>
      <c r="G11310">
        <v>19</v>
      </c>
      <c r="H11310" t="s">
        <v>26</v>
      </c>
      <c r="I11310">
        <v>2017</v>
      </c>
      <c r="J11310" t="s">
        <v>91</v>
      </c>
      <c r="K11310" t="s">
        <v>458</v>
      </c>
      <c r="L11310">
        <v>0</v>
      </c>
      <c r="M11310" s="10" t="str">
        <f>Data[[#This Row],[schedule]]&amp;" | "&amp;Data[[#This Row],[section]]</f>
        <v>SCHEDULE 19: REPORT ON DEMAND FORECASTS | 19a: Passenger terminal demand</v>
      </c>
      <c r="N11310" s="10" t="str">
        <f t="shared" si="179"/>
        <v>SCHEDULE 19: REPORT ON DEMAND FORECASTS | 19a: Passenger terminal demand | Number of passengers during year:Inbound passengers:Total</v>
      </c>
    </row>
    <row r="11311" spans="1:14" hidden="1">
      <c r="A11311" t="s">
        <v>3</v>
      </c>
      <c r="B11311">
        <v>2007</v>
      </c>
      <c r="C11311" t="s">
        <v>6</v>
      </c>
      <c r="D11311" t="s">
        <v>9</v>
      </c>
      <c r="E11311" t="s">
        <v>81</v>
      </c>
      <c r="F11311" t="s">
        <v>81</v>
      </c>
      <c r="G11311">
        <v>21</v>
      </c>
      <c r="H11311" t="s">
        <v>27</v>
      </c>
      <c r="I11311">
        <v>2008</v>
      </c>
      <c r="J11311" t="s">
        <v>91</v>
      </c>
      <c r="K11311" t="s">
        <v>4647</v>
      </c>
      <c r="L11311">
        <v>2590.1373190488521</v>
      </c>
      <c r="M11311" s="10" t="str">
        <f>Data[[#This Row],[schedule]]&amp;" | "&amp;Data[[#This Row],[section]]</f>
        <v>SCHEDULE 19: REPORT ON DEMAND FORECASTS | 19a: Passenger terminal demand</v>
      </c>
      <c r="N11311" s="10" t="str">
        <f t="shared" si="179"/>
        <v>SCHEDULE 19: REPORT ON DEMAND FORECASTS | 19a: Passenger terminal demand | Number of passengers during year:Outbound passengers:Domestic</v>
      </c>
    </row>
    <row r="11312" spans="1:14" hidden="1">
      <c r="A11312" t="s">
        <v>3</v>
      </c>
      <c r="B11312">
        <v>2007</v>
      </c>
      <c r="C11312" t="s">
        <v>6</v>
      </c>
      <c r="D11312" t="s">
        <v>9</v>
      </c>
      <c r="E11312" t="s">
        <v>81</v>
      </c>
      <c r="F11312" t="s">
        <v>81</v>
      </c>
      <c r="G11312">
        <v>21</v>
      </c>
      <c r="H11312" t="s">
        <v>27</v>
      </c>
      <c r="I11312">
        <v>2009</v>
      </c>
      <c r="J11312" t="s">
        <v>91</v>
      </c>
      <c r="K11312" t="s">
        <v>4648</v>
      </c>
      <c r="L11312">
        <v>2680.7808782523612</v>
      </c>
      <c r="M11312" s="10" t="str">
        <f>Data[[#This Row],[schedule]]&amp;" | "&amp;Data[[#This Row],[section]]</f>
        <v>SCHEDULE 19: REPORT ON DEMAND FORECASTS | 19a: Passenger terminal demand</v>
      </c>
      <c r="N11312" s="10" t="str">
        <f t="shared" si="179"/>
        <v>SCHEDULE 19: REPORT ON DEMAND FORECASTS | 19a: Passenger terminal demand | Number of passengers during year:Outbound passengers:Domestic</v>
      </c>
    </row>
    <row r="11313" spans="1:14" hidden="1">
      <c r="A11313" t="s">
        <v>3</v>
      </c>
      <c r="B11313">
        <v>2007</v>
      </c>
      <c r="C11313" t="s">
        <v>6</v>
      </c>
      <c r="D11313" t="s">
        <v>9</v>
      </c>
      <c r="E11313" t="s">
        <v>81</v>
      </c>
      <c r="F11313" t="s">
        <v>81</v>
      </c>
      <c r="G11313">
        <v>21</v>
      </c>
      <c r="H11313" t="s">
        <v>27</v>
      </c>
      <c r="I11313">
        <v>2010</v>
      </c>
      <c r="J11313" t="s">
        <v>91</v>
      </c>
      <c r="K11313" t="s">
        <v>4649</v>
      </c>
      <c r="L11313">
        <v>2819.0839007424379</v>
      </c>
      <c r="M11313" s="10" t="str">
        <f>Data[[#This Row],[schedule]]&amp;" | "&amp;Data[[#This Row],[section]]</f>
        <v>SCHEDULE 19: REPORT ON DEMAND FORECASTS | 19a: Passenger terminal demand</v>
      </c>
      <c r="N11313" s="10" t="str">
        <f t="shared" si="179"/>
        <v>SCHEDULE 19: REPORT ON DEMAND FORECASTS | 19a: Passenger terminal demand | Number of passengers during year:Outbound passengers:Domestic</v>
      </c>
    </row>
    <row r="11314" spans="1:14" hidden="1">
      <c r="A11314" t="s">
        <v>3</v>
      </c>
      <c r="B11314">
        <v>2007</v>
      </c>
      <c r="C11314" t="s">
        <v>6</v>
      </c>
      <c r="D11314" t="s">
        <v>9</v>
      </c>
      <c r="E11314" t="s">
        <v>81</v>
      </c>
      <c r="F11314" t="s">
        <v>81</v>
      </c>
      <c r="G11314">
        <v>21</v>
      </c>
      <c r="H11314" t="s">
        <v>27</v>
      </c>
      <c r="I11314">
        <v>2011</v>
      </c>
      <c r="J11314" t="s">
        <v>91</v>
      </c>
      <c r="K11314" t="s">
        <v>4650</v>
      </c>
      <c r="L11314">
        <v>2958.0362032214912</v>
      </c>
      <c r="M11314" s="10" t="str">
        <f>Data[[#This Row],[schedule]]&amp;" | "&amp;Data[[#This Row],[section]]</f>
        <v>SCHEDULE 19: REPORT ON DEMAND FORECASTS | 19a: Passenger terminal demand</v>
      </c>
      <c r="N11314" s="10" t="str">
        <f t="shared" si="179"/>
        <v>SCHEDULE 19: REPORT ON DEMAND FORECASTS | 19a: Passenger terminal demand | Number of passengers during year:Outbound passengers:Domestic</v>
      </c>
    </row>
    <row r="11315" spans="1:14" hidden="1">
      <c r="A11315" t="s">
        <v>3</v>
      </c>
      <c r="B11315">
        <v>2007</v>
      </c>
      <c r="C11315" t="s">
        <v>6</v>
      </c>
      <c r="D11315" t="s">
        <v>9</v>
      </c>
      <c r="E11315" t="s">
        <v>81</v>
      </c>
      <c r="F11315" t="s">
        <v>81</v>
      </c>
      <c r="G11315">
        <v>21</v>
      </c>
      <c r="H11315" t="s">
        <v>27</v>
      </c>
      <c r="I11315">
        <v>2012</v>
      </c>
      <c r="J11315" t="s">
        <v>91</v>
      </c>
      <c r="K11315" t="s">
        <v>4651</v>
      </c>
      <c r="L11315">
        <v>3103.8374477838738</v>
      </c>
      <c r="M11315" s="10" t="str">
        <f>Data[[#This Row],[schedule]]&amp;" | "&amp;Data[[#This Row],[section]]</f>
        <v>SCHEDULE 19: REPORT ON DEMAND FORECASTS | 19a: Passenger terminal demand</v>
      </c>
      <c r="N11315" s="10" t="str">
        <f t="shared" si="179"/>
        <v>SCHEDULE 19: REPORT ON DEMAND FORECASTS | 19a: Passenger terminal demand | Number of passengers during year:Outbound passengers:Domestic</v>
      </c>
    </row>
    <row r="11316" spans="1:14" hidden="1">
      <c r="A11316" t="s">
        <v>3</v>
      </c>
      <c r="B11316">
        <v>2007</v>
      </c>
      <c r="C11316" t="s">
        <v>6</v>
      </c>
      <c r="D11316" t="s">
        <v>9</v>
      </c>
      <c r="E11316" t="s">
        <v>81</v>
      </c>
      <c r="F11316" t="s">
        <v>81</v>
      </c>
      <c r="G11316">
        <v>21</v>
      </c>
      <c r="H11316" t="s">
        <v>27</v>
      </c>
      <c r="I11316">
        <v>2013</v>
      </c>
      <c r="J11316" t="s">
        <v>91</v>
      </c>
      <c r="K11316" t="s">
        <v>81</v>
      </c>
      <c r="M11316" s="10" t="str">
        <f>Data[[#This Row],[schedule]]&amp;" | "&amp;Data[[#This Row],[section]]</f>
        <v>SCHEDULE 19: REPORT ON DEMAND FORECASTS | 19a: Passenger terminal demand</v>
      </c>
      <c r="N11316" s="10" t="str">
        <f t="shared" si="179"/>
        <v>SCHEDULE 19: REPORT ON DEMAND FORECASTS | 19a: Passenger terminal demand | Number of passengers during year:Outbound passengers:Domestic</v>
      </c>
    </row>
    <row r="11317" spans="1:14" hidden="1">
      <c r="A11317" t="s">
        <v>3</v>
      </c>
      <c r="B11317">
        <v>2007</v>
      </c>
      <c r="C11317" t="s">
        <v>6</v>
      </c>
      <c r="D11317" t="s">
        <v>9</v>
      </c>
      <c r="E11317" t="s">
        <v>81</v>
      </c>
      <c r="F11317" t="s">
        <v>81</v>
      </c>
      <c r="G11317">
        <v>21</v>
      </c>
      <c r="H11317" t="s">
        <v>27</v>
      </c>
      <c r="I11317">
        <v>2014</v>
      </c>
      <c r="J11317" t="s">
        <v>91</v>
      </c>
      <c r="K11317" t="s">
        <v>81</v>
      </c>
      <c r="M11317" s="10" t="str">
        <f>Data[[#This Row],[schedule]]&amp;" | "&amp;Data[[#This Row],[section]]</f>
        <v>SCHEDULE 19: REPORT ON DEMAND FORECASTS | 19a: Passenger terminal demand</v>
      </c>
      <c r="N11317" s="10" t="str">
        <f t="shared" si="179"/>
        <v>SCHEDULE 19: REPORT ON DEMAND FORECASTS | 19a: Passenger terminal demand | Number of passengers during year:Outbound passengers:Domestic</v>
      </c>
    </row>
    <row r="11318" spans="1:14" hidden="1">
      <c r="A11318" t="s">
        <v>3</v>
      </c>
      <c r="B11318">
        <v>2007</v>
      </c>
      <c r="C11318" t="s">
        <v>6</v>
      </c>
      <c r="D11318" t="s">
        <v>9</v>
      </c>
      <c r="E11318" t="s">
        <v>81</v>
      </c>
      <c r="F11318" t="s">
        <v>81</v>
      </c>
      <c r="G11318">
        <v>21</v>
      </c>
      <c r="H11318" t="s">
        <v>27</v>
      </c>
      <c r="I11318">
        <v>2015</v>
      </c>
      <c r="J11318" t="s">
        <v>91</v>
      </c>
      <c r="K11318" t="s">
        <v>81</v>
      </c>
      <c r="M11318" s="10" t="str">
        <f>Data[[#This Row],[schedule]]&amp;" | "&amp;Data[[#This Row],[section]]</f>
        <v>SCHEDULE 19: REPORT ON DEMAND FORECASTS | 19a: Passenger terminal demand</v>
      </c>
      <c r="N11318" s="10" t="str">
        <f t="shared" si="179"/>
        <v>SCHEDULE 19: REPORT ON DEMAND FORECASTS | 19a: Passenger terminal demand | Number of passengers during year:Outbound passengers:Domestic</v>
      </c>
    </row>
    <row r="11319" spans="1:14" hidden="1">
      <c r="A11319" t="s">
        <v>3</v>
      </c>
      <c r="B11319">
        <v>2007</v>
      </c>
      <c r="C11319" t="s">
        <v>6</v>
      </c>
      <c r="D11319" t="s">
        <v>9</v>
      </c>
      <c r="E11319" t="s">
        <v>81</v>
      </c>
      <c r="F11319" t="s">
        <v>81</v>
      </c>
      <c r="G11319">
        <v>21</v>
      </c>
      <c r="H11319" t="s">
        <v>27</v>
      </c>
      <c r="I11319">
        <v>2016</v>
      </c>
      <c r="J11319" t="s">
        <v>91</v>
      </c>
      <c r="K11319" t="s">
        <v>81</v>
      </c>
      <c r="M11319" s="10" t="str">
        <f>Data[[#This Row],[schedule]]&amp;" | "&amp;Data[[#This Row],[section]]</f>
        <v>SCHEDULE 19: REPORT ON DEMAND FORECASTS | 19a: Passenger terminal demand</v>
      </c>
      <c r="N11319" s="10" t="str">
        <f t="shared" si="179"/>
        <v>SCHEDULE 19: REPORT ON DEMAND FORECASTS | 19a: Passenger terminal demand | Number of passengers during year:Outbound passengers:Domestic</v>
      </c>
    </row>
    <row r="11320" spans="1:14" hidden="1">
      <c r="A11320" t="s">
        <v>3</v>
      </c>
      <c r="B11320">
        <v>2007</v>
      </c>
      <c r="C11320" t="s">
        <v>6</v>
      </c>
      <c r="D11320" t="s">
        <v>9</v>
      </c>
      <c r="E11320" t="s">
        <v>81</v>
      </c>
      <c r="F11320" t="s">
        <v>81</v>
      </c>
      <c r="G11320">
        <v>21</v>
      </c>
      <c r="H11320" t="s">
        <v>27</v>
      </c>
      <c r="I11320">
        <v>2017</v>
      </c>
      <c r="J11320" t="s">
        <v>91</v>
      </c>
      <c r="K11320" t="s">
        <v>81</v>
      </c>
      <c r="M11320" s="10" t="str">
        <f>Data[[#This Row],[schedule]]&amp;" | "&amp;Data[[#This Row],[section]]</f>
        <v>SCHEDULE 19: REPORT ON DEMAND FORECASTS | 19a: Passenger terminal demand</v>
      </c>
      <c r="N11320" s="10" t="str">
        <f t="shared" si="179"/>
        <v>SCHEDULE 19: REPORT ON DEMAND FORECASTS | 19a: Passenger terminal demand | Number of passengers during year:Outbound passengers:Domestic</v>
      </c>
    </row>
    <row r="11321" spans="1:14" hidden="1">
      <c r="A11321" t="s">
        <v>3</v>
      </c>
      <c r="B11321">
        <v>2007</v>
      </c>
      <c r="C11321" t="s">
        <v>6</v>
      </c>
      <c r="D11321" t="s">
        <v>9</v>
      </c>
      <c r="E11321" t="s">
        <v>81</v>
      </c>
      <c r="F11321" t="s">
        <v>81</v>
      </c>
      <c r="G11321">
        <v>22</v>
      </c>
      <c r="H11321" t="s">
        <v>28</v>
      </c>
      <c r="I11321">
        <v>2008</v>
      </c>
      <c r="J11321" t="s">
        <v>91</v>
      </c>
      <c r="K11321" t="s">
        <v>4662</v>
      </c>
      <c r="L11321">
        <v>3764.2662542325452</v>
      </c>
      <c r="M11321" s="10" t="str">
        <f>Data[[#This Row],[schedule]]&amp;" | "&amp;Data[[#This Row],[section]]</f>
        <v>SCHEDULE 19: REPORT ON DEMAND FORECASTS | 19a: Passenger terminal demand</v>
      </c>
      <c r="N11321" s="10" t="str">
        <f t="shared" si="179"/>
        <v>SCHEDULE 19: REPORT ON DEMAND FORECASTS | 19a: Passenger terminal demand | Number of passengers during year:Outbound passengers:International</v>
      </c>
    </row>
    <row r="11322" spans="1:14" hidden="1">
      <c r="A11322" t="s">
        <v>3</v>
      </c>
      <c r="B11322">
        <v>2007</v>
      </c>
      <c r="C11322" t="s">
        <v>6</v>
      </c>
      <c r="D11322" t="s">
        <v>9</v>
      </c>
      <c r="E11322" t="s">
        <v>81</v>
      </c>
      <c r="F11322" t="s">
        <v>81</v>
      </c>
      <c r="G11322">
        <v>22</v>
      </c>
      <c r="H11322" t="s">
        <v>28</v>
      </c>
      <c r="I11322">
        <v>2009</v>
      </c>
      <c r="J11322" t="s">
        <v>91</v>
      </c>
      <c r="K11322" t="s">
        <v>4663</v>
      </c>
      <c r="L11322">
        <v>3910.1280057198042</v>
      </c>
      <c r="M11322" s="10" t="str">
        <f>Data[[#This Row],[schedule]]&amp;" | "&amp;Data[[#This Row],[section]]</f>
        <v>SCHEDULE 19: REPORT ON DEMAND FORECASTS | 19a: Passenger terminal demand</v>
      </c>
      <c r="N11322" s="10" t="str">
        <f t="shared" si="179"/>
        <v>SCHEDULE 19: REPORT ON DEMAND FORECASTS | 19a: Passenger terminal demand | Number of passengers during year:Outbound passengers:International</v>
      </c>
    </row>
    <row r="11323" spans="1:14" hidden="1">
      <c r="A11323" t="s">
        <v>3</v>
      </c>
      <c r="B11323">
        <v>2007</v>
      </c>
      <c r="C11323" t="s">
        <v>6</v>
      </c>
      <c r="D11323" t="s">
        <v>9</v>
      </c>
      <c r="E11323" t="s">
        <v>81</v>
      </c>
      <c r="F11323" t="s">
        <v>81</v>
      </c>
      <c r="G11323">
        <v>22</v>
      </c>
      <c r="H11323" t="s">
        <v>28</v>
      </c>
      <c r="I11323">
        <v>2010</v>
      </c>
      <c r="J11323" t="s">
        <v>91</v>
      </c>
      <c r="K11323" t="s">
        <v>4664</v>
      </c>
      <c r="L11323">
        <v>4063.7330132600559</v>
      </c>
      <c r="M11323" s="10" t="str">
        <f>Data[[#This Row],[schedule]]&amp;" | "&amp;Data[[#This Row],[section]]</f>
        <v>SCHEDULE 19: REPORT ON DEMAND FORECASTS | 19a: Passenger terminal demand</v>
      </c>
      <c r="N11323" s="10" t="str">
        <f t="shared" si="179"/>
        <v>SCHEDULE 19: REPORT ON DEMAND FORECASTS | 19a: Passenger terminal demand | Number of passengers during year:Outbound passengers:International</v>
      </c>
    </row>
    <row r="11324" spans="1:14" hidden="1">
      <c r="A11324" t="s">
        <v>3</v>
      </c>
      <c r="B11324">
        <v>2007</v>
      </c>
      <c r="C11324" t="s">
        <v>6</v>
      </c>
      <c r="D11324" t="s">
        <v>9</v>
      </c>
      <c r="E11324" t="s">
        <v>81</v>
      </c>
      <c r="F11324" t="s">
        <v>81</v>
      </c>
      <c r="G11324">
        <v>22</v>
      </c>
      <c r="H11324" t="s">
        <v>28</v>
      </c>
      <c r="I11324">
        <v>2011</v>
      </c>
      <c r="J11324" t="s">
        <v>91</v>
      </c>
      <c r="K11324" t="s">
        <v>4665</v>
      </c>
      <c r="L11324">
        <v>4246.8005059740417</v>
      </c>
      <c r="M11324" s="10" t="str">
        <f>Data[[#This Row],[schedule]]&amp;" | "&amp;Data[[#This Row],[section]]</f>
        <v>SCHEDULE 19: REPORT ON DEMAND FORECASTS | 19a: Passenger terminal demand</v>
      </c>
      <c r="N11324" s="10" t="str">
        <f t="shared" si="179"/>
        <v>SCHEDULE 19: REPORT ON DEMAND FORECASTS | 19a: Passenger terminal demand | Number of passengers during year:Outbound passengers:International</v>
      </c>
    </row>
    <row r="11325" spans="1:14" hidden="1">
      <c r="A11325" t="s">
        <v>3</v>
      </c>
      <c r="B11325">
        <v>2007</v>
      </c>
      <c r="C11325" t="s">
        <v>6</v>
      </c>
      <c r="D11325" t="s">
        <v>9</v>
      </c>
      <c r="E11325" t="s">
        <v>81</v>
      </c>
      <c r="F11325" t="s">
        <v>81</v>
      </c>
      <c r="G11325">
        <v>22</v>
      </c>
      <c r="H11325" t="s">
        <v>28</v>
      </c>
      <c r="I11325">
        <v>2012</v>
      </c>
      <c r="J11325" t="s">
        <v>91</v>
      </c>
      <c r="K11325" t="s">
        <v>4666</v>
      </c>
      <c r="L11325">
        <v>4465.7216332914413</v>
      </c>
      <c r="M11325" s="10" t="str">
        <f>Data[[#This Row],[schedule]]&amp;" | "&amp;Data[[#This Row],[section]]</f>
        <v>SCHEDULE 19: REPORT ON DEMAND FORECASTS | 19a: Passenger terminal demand</v>
      </c>
      <c r="N11325" s="10" t="str">
        <f t="shared" si="179"/>
        <v>SCHEDULE 19: REPORT ON DEMAND FORECASTS | 19a: Passenger terminal demand | Number of passengers during year:Outbound passengers:International</v>
      </c>
    </row>
    <row r="11326" spans="1:14" hidden="1">
      <c r="A11326" t="s">
        <v>3</v>
      </c>
      <c r="B11326">
        <v>2007</v>
      </c>
      <c r="C11326" t="s">
        <v>6</v>
      </c>
      <c r="D11326" t="s">
        <v>9</v>
      </c>
      <c r="E11326" t="s">
        <v>81</v>
      </c>
      <c r="F11326" t="s">
        <v>81</v>
      </c>
      <c r="G11326">
        <v>22</v>
      </c>
      <c r="H11326" t="s">
        <v>28</v>
      </c>
      <c r="I11326">
        <v>2013</v>
      </c>
      <c r="J11326" t="s">
        <v>91</v>
      </c>
      <c r="K11326" t="s">
        <v>81</v>
      </c>
      <c r="M11326" s="10" t="str">
        <f>Data[[#This Row],[schedule]]&amp;" | "&amp;Data[[#This Row],[section]]</f>
        <v>SCHEDULE 19: REPORT ON DEMAND FORECASTS | 19a: Passenger terminal demand</v>
      </c>
      <c r="N11326" s="10" t="str">
        <f t="shared" si="179"/>
        <v>SCHEDULE 19: REPORT ON DEMAND FORECASTS | 19a: Passenger terminal demand | Number of passengers during year:Outbound passengers:International</v>
      </c>
    </row>
    <row r="11327" spans="1:14" hidden="1">
      <c r="A11327" t="s">
        <v>3</v>
      </c>
      <c r="B11327">
        <v>2007</v>
      </c>
      <c r="C11327" t="s">
        <v>6</v>
      </c>
      <c r="D11327" t="s">
        <v>9</v>
      </c>
      <c r="E11327" t="s">
        <v>81</v>
      </c>
      <c r="F11327" t="s">
        <v>81</v>
      </c>
      <c r="G11327">
        <v>22</v>
      </c>
      <c r="H11327" t="s">
        <v>28</v>
      </c>
      <c r="I11327">
        <v>2014</v>
      </c>
      <c r="J11327" t="s">
        <v>91</v>
      </c>
      <c r="K11327" t="s">
        <v>81</v>
      </c>
      <c r="M11327" s="10" t="str">
        <f>Data[[#This Row],[schedule]]&amp;" | "&amp;Data[[#This Row],[section]]</f>
        <v>SCHEDULE 19: REPORT ON DEMAND FORECASTS | 19a: Passenger terminal demand</v>
      </c>
      <c r="N11327" s="10" t="str">
        <f t="shared" si="179"/>
        <v>SCHEDULE 19: REPORT ON DEMAND FORECASTS | 19a: Passenger terminal demand | Number of passengers during year:Outbound passengers:International</v>
      </c>
    </row>
    <row r="11328" spans="1:14" hidden="1">
      <c r="A11328" t="s">
        <v>3</v>
      </c>
      <c r="B11328">
        <v>2007</v>
      </c>
      <c r="C11328" t="s">
        <v>6</v>
      </c>
      <c r="D11328" t="s">
        <v>9</v>
      </c>
      <c r="E11328" t="s">
        <v>81</v>
      </c>
      <c r="F11328" t="s">
        <v>81</v>
      </c>
      <c r="G11328">
        <v>22</v>
      </c>
      <c r="H11328" t="s">
        <v>28</v>
      </c>
      <c r="I11328">
        <v>2015</v>
      </c>
      <c r="J11328" t="s">
        <v>91</v>
      </c>
      <c r="K11328" t="s">
        <v>81</v>
      </c>
      <c r="M11328" s="10" t="str">
        <f>Data[[#This Row],[schedule]]&amp;" | "&amp;Data[[#This Row],[section]]</f>
        <v>SCHEDULE 19: REPORT ON DEMAND FORECASTS | 19a: Passenger terminal demand</v>
      </c>
      <c r="N11328" s="10" t="str">
        <f t="shared" si="179"/>
        <v>SCHEDULE 19: REPORT ON DEMAND FORECASTS | 19a: Passenger terminal demand | Number of passengers during year:Outbound passengers:International</v>
      </c>
    </row>
    <row r="11329" spans="1:14" hidden="1">
      <c r="A11329" t="s">
        <v>3</v>
      </c>
      <c r="B11329">
        <v>2007</v>
      </c>
      <c r="C11329" t="s">
        <v>6</v>
      </c>
      <c r="D11329" t="s">
        <v>9</v>
      </c>
      <c r="E11329" t="s">
        <v>81</v>
      </c>
      <c r="F11329" t="s">
        <v>81</v>
      </c>
      <c r="G11329">
        <v>22</v>
      </c>
      <c r="H11329" t="s">
        <v>28</v>
      </c>
      <c r="I11329">
        <v>2016</v>
      </c>
      <c r="J11329" t="s">
        <v>91</v>
      </c>
      <c r="K11329" t="s">
        <v>81</v>
      </c>
      <c r="M11329" s="10" t="str">
        <f>Data[[#This Row],[schedule]]&amp;" | "&amp;Data[[#This Row],[section]]</f>
        <v>SCHEDULE 19: REPORT ON DEMAND FORECASTS | 19a: Passenger terminal demand</v>
      </c>
      <c r="N11329" s="10" t="str">
        <f t="shared" si="179"/>
        <v>SCHEDULE 19: REPORT ON DEMAND FORECASTS | 19a: Passenger terminal demand | Number of passengers during year:Outbound passengers:International</v>
      </c>
    </row>
    <row r="11330" spans="1:14" hidden="1">
      <c r="A11330" t="s">
        <v>3</v>
      </c>
      <c r="B11330">
        <v>2007</v>
      </c>
      <c r="C11330" t="s">
        <v>6</v>
      </c>
      <c r="D11330" t="s">
        <v>9</v>
      </c>
      <c r="E11330" t="s">
        <v>81</v>
      </c>
      <c r="F11330" t="s">
        <v>81</v>
      </c>
      <c r="G11330">
        <v>22</v>
      </c>
      <c r="H11330" t="s">
        <v>28</v>
      </c>
      <c r="I11330">
        <v>2017</v>
      </c>
      <c r="J11330" t="s">
        <v>91</v>
      </c>
      <c r="K11330" t="s">
        <v>81</v>
      </c>
      <c r="M11330" s="10" t="str">
        <f>Data[[#This Row],[schedule]]&amp;" | "&amp;Data[[#This Row],[section]]</f>
        <v>SCHEDULE 19: REPORT ON DEMAND FORECASTS | 19a: Passenger terminal demand</v>
      </c>
      <c r="N11330" s="10" t="str">
        <f t="shared" si="179"/>
        <v>SCHEDULE 19: REPORT ON DEMAND FORECASTS | 19a: Passenger terminal demand | Number of passengers during year:Outbound passengers:International</v>
      </c>
    </row>
    <row r="11331" spans="1:14" hidden="1">
      <c r="A11331" t="s">
        <v>3</v>
      </c>
      <c r="B11331">
        <v>2007</v>
      </c>
      <c r="C11331" t="s">
        <v>6</v>
      </c>
      <c r="D11331" t="s">
        <v>9</v>
      </c>
      <c r="E11331" t="s">
        <v>81</v>
      </c>
      <c r="F11331" t="s">
        <v>81</v>
      </c>
      <c r="G11331">
        <v>23</v>
      </c>
      <c r="H11331" t="s">
        <v>29</v>
      </c>
      <c r="I11331">
        <v>2008</v>
      </c>
      <c r="J11331" t="s">
        <v>91</v>
      </c>
      <c r="K11331" t="s">
        <v>4667</v>
      </c>
      <c r="L11331">
        <v>6354.4035732813973</v>
      </c>
      <c r="M11331" s="10" t="str">
        <f>Data[[#This Row],[schedule]]&amp;" | "&amp;Data[[#This Row],[section]]</f>
        <v>SCHEDULE 19: REPORT ON DEMAND FORECASTS | 19a: Passenger terminal demand</v>
      </c>
      <c r="N11331" s="10" t="str">
        <f t="shared" si="179"/>
        <v>SCHEDULE 19: REPORT ON DEMAND FORECASTS | 19a: Passenger terminal demand | Number of passengers during year:Outbound passengers:Total</v>
      </c>
    </row>
    <row r="11332" spans="1:14" hidden="1">
      <c r="A11332" t="s">
        <v>3</v>
      </c>
      <c r="B11332">
        <v>2007</v>
      </c>
      <c r="C11332" t="s">
        <v>6</v>
      </c>
      <c r="D11332" t="s">
        <v>9</v>
      </c>
      <c r="E11332" t="s">
        <v>81</v>
      </c>
      <c r="F11332" t="s">
        <v>81</v>
      </c>
      <c r="G11332">
        <v>23</v>
      </c>
      <c r="H11332" t="s">
        <v>29</v>
      </c>
      <c r="I11332">
        <v>2009</v>
      </c>
      <c r="J11332" t="s">
        <v>91</v>
      </c>
      <c r="K11332" t="s">
        <v>4668</v>
      </c>
      <c r="L11332">
        <v>6590.9088839721653</v>
      </c>
      <c r="M11332" s="10" t="str">
        <f>Data[[#This Row],[schedule]]&amp;" | "&amp;Data[[#This Row],[section]]</f>
        <v>SCHEDULE 19: REPORT ON DEMAND FORECASTS | 19a: Passenger terminal demand</v>
      </c>
      <c r="N11332" s="10" t="str">
        <f t="shared" si="179"/>
        <v>SCHEDULE 19: REPORT ON DEMAND FORECASTS | 19a: Passenger terminal demand | Number of passengers during year:Outbound passengers:Total</v>
      </c>
    </row>
    <row r="11333" spans="1:14" hidden="1">
      <c r="A11333" t="s">
        <v>3</v>
      </c>
      <c r="B11333">
        <v>2007</v>
      </c>
      <c r="C11333" t="s">
        <v>6</v>
      </c>
      <c r="D11333" t="s">
        <v>9</v>
      </c>
      <c r="E11333" t="s">
        <v>81</v>
      </c>
      <c r="F11333" t="s">
        <v>81</v>
      </c>
      <c r="G11333">
        <v>23</v>
      </c>
      <c r="H11333" t="s">
        <v>29</v>
      </c>
      <c r="I11333">
        <v>2010</v>
      </c>
      <c r="J11333" t="s">
        <v>91</v>
      </c>
      <c r="K11333" t="s">
        <v>4669</v>
      </c>
      <c r="L11333">
        <v>6882.8169140024938</v>
      </c>
      <c r="M11333" s="10" t="str">
        <f>Data[[#This Row],[schedule]]&amp;" | "&amp;Data[[#This Row],[section]]</f>
        <v>SCHEDULE 19: REPORT ON DEMAND FORECASTS | 19a: Passenger terminal demand</v>
      </c>
      <c r="N11333" s="10" t="str">
        <f t="shared" si="179"/>
        <v>SCHEDULE 19: REPORT ON DEMAND FORECASTS | 19a: Passenger terminal demand | Number of passengers during year:Outbound passengers:Total</v>
      </c>
    </row>
    <row r="11334" spans="1:14" hidden="1">
      <c r="A11334" t="s">
        <v>3</v>
      </c>
      <c r="B11334">
        <v>2007</v>
      </c>
      <c r="C11334" t="s">
        <v>6</v>
      </c>
      <c r="D11334" t="s">
        <v>9</v>
      </c>
      <c r="E11334" t="s">
        <v>81</v>
      </c>
      <c r="F11334" t="s">
        <v>81</v>
      </c>
      <c r="G11334">
        <v>23</v>
      </c>
      <c r="H11334" t="s">
        <v>29</v>
      </c>
      <c r="I11334">
        <v>2011</v>
      </c>
      <c r="J11334" t="s">
        <v>91</v>
      </c>
      <c r="K11334" t="s">
        <v>4670</v>
      </c>
      <c r="L11334">
        <v>7204.8367091955324</v>
      </c>
      <c r="M11334" s="10" t="str">
        <f>Data[[#This Row],[schedule]]&amp;" | "&amp;Data[[#This Row],[section]]</f>
        <v>SCHEDULE 19: REPORT ON DEMAND FORECASTS | 19a: Passenger terminal demand</v>
      </c>
      <c r="N11334" s="10" t="str">
        <f t="shared" si="179"/>
        <v>SCHEDULE 19: REPORT ON DEMAND FORECASTS | 19a: Passenger terminal demand | Number of passengers during year:Outbound passengers:Total</v>
      </c>
    </row>
    <row r="11335" spans="1:14" hidden="1">
      <c r="A11335" t="s">
        <v>3</v>
      </c>
      <c r="B11335">
        <v>2007</v>
      </c>
      <c r="C11335" t="s">
        <v>6</v>
      </c>
      <c r="D11335" t="s">
        <v>9</v>
      </c>
      <c r="E11335" t="s">
        <v>81</v>
      </c>
      <c r="F11335" t="s">
        <v>81</v>
      </c>
      <c r="G11335">
        <v>23</v>
      </c>
      <c r="H11335" t="s">
        <v>29</v>
      </c>
      <c r="I11335">
        <v>2012</v>
      </c>
      <c r="J11335" t="s">
        <v>91</v>
      </c>
      <c r="K11335" t="s">
        <v>4671</v>
      </c>
      <c r="L11335">
        <v>7569.5590810753147</v>
      </c>
      <c r="M11335" s="10" t="str">
        <f>Data[[#This Row],[schedule]]&amp;" | "&amp;Data[[#This Row],[section]]</f>
        <v>SCHEDULE 19: REPORT ON DEMAND FORECASTS | 19a: Passenger terminal demand</v>
      </c>
      <c r="N11335" s="10" t="str">
        <f t="shared" si="179"/>
        <v>SCHEDULE 19: REPORT ON DEMAND FORECASTS | 19a: Passenger terminal demand | Number of passengers during year:Outbound passengers:Total</v>
      </c>
    </row>
    <row r="11336" spans="1:14" hidden="1">
      <c r="A11336" t="s">
        <v>3</v>
      </c>
      <c r="B11336">
        <v>2007</v>
      </c>
      <c r="C11336" t="s">
        <v>6</v>
      </c>
      <c r="D11336" t="s">
        <v>9</v>
      </c>
      <c r="E11336" t="s">
        <v>81</v>
      </c>
      <c r="F11336" t="s">
        <v>81</v>
      </c>
      <c r="G11336">
        <v>23</v>
      </c>
      <c r="H11336" t="s">
        <v>29</v>
      </c>
      <c r="I11336">
        <v>2013</v>
      </c>
      <c r="J11336" t="s">
        <v>91</v>
      </c>
      <c r="K11336" t="s">
        <v>458</v>
      </c>
      <c r="L11336">
        <v>0</v>
      </c>
      <c r="M11336" s="10" t="str">
        <f>Data[[#This Row],[schedule]]&amp;" | "&amp;Data[[#This Row],[section]]</f>
        <v>SCHEDULE 19: REPORT ON DEMAND FORECASTS | 19a: Passenger terminal demand</v>
      </c>
      <c r="N11336" s="10" t="str">
        <f t="shared" si="179"/>
        <v>SCHEDULE 19: REPORT ON DEMAND FORECASTS | 19a: Passenger terminal demand | Number of passengers during year:Outbound passengers:Total</v>
      </c>
    </row>
    <row r="11337" spans="1:14" hidden="1">
      <c r="A11337" t="s">
        <v>3</v>
      </c>
      <c r="B11337">
        <v>2007</v>
      </c>
      <c r="C11337" t="s">
        <v>6</v>
      </c>
      <c r="D11337" t="s">
        <v>9</v>
      </c>
      <c r="E11337" t="s">
        <v>81</v>
      </c>
      <c r="F11337" t="s">
        <v>81</v>
      </c>
      <c r="G11337">
        <v>23</v>
      </c>
      <c r="H11337" t="s">
        <v>29</v>
      </c>
      <c r="I11337">
        <v>2014</v>
      </c>
      <c r="J11337" t="s">
        <v>91</v>
      </c>
      <c r="K11337" t="s">
        <v>458</v>
      </c>
      <c r="L11337">
        <v>0</v>
      </c>
      <c r="M11337" s="10" t="str">
        <f>Data[[#This Row],[schedule]]&amp;" | "&amp;Data[[#This Row],[section]]</f>
        <v>SCHEDULE 19: REPORT ON DEMAND FORECASTS | 19a: Passenger terminal demand</v>
      </c>
      <c r="N11337" s="10" t="str">
        <f t="shared" si="179"/>
        <v>SCHEDULE 19: REPORT ON DEMAND FORECASTS | 19a: Passenger terminal demand | Number of passengers during year:Outbound passengers:Total</v>
      </c>
    </row>
    <row r="11338" spans="1:14" hidden="1">
      <c r="A11338" t="s">
        <v>3</v>
      </c>
      <c r="B11338">
        <v>2007</v>
      </c>
      <c r="C11338" t="s">
        <v>6</v>
      </c>
      <c r="D11338" t="s">
        <v>9</v>
      </c>
      <c r="E11338" t="s">
        <v>81</v>
      </c>
      <c r="F11338" t="s">
        <v>81</v>
      </c>
      <c r="G11338">
        <v>23</v>
      </c>
      <c r="H11338" t="s">
        <v>29</v>
      </c>
      <c r="I11338">
        <v>2015</v>
      </c>
      <c r="J11338" t="s">
        <v>91</v>
      </c>
      <c r="K11338" t="s">
        <v>458</v>
      </c>
      <c r="L11338">
        <v>0</v>
      </c>
      <c r="M11338" s="10" t="str">
        <f>Data[[#This Row],[schedule]]&amp;" | "&amp;Data[[#This Row],[section]]</f>
        <v>SCHEDULE 19: REPORT ON DEMAND FORECASTS | 19a: Passenger terminal demand</v>
      </c>
      <c r="N11338" s="10" t="str">
        <f t="shared" si="179"/>
        <v>SCHEDULE 19: REPORT ON DEMAND FORECASTS | 19a: Passenger terminal demand | Number of passengers during year:Outbound passengers:Total</v>
      </c>
    </row>
    <row r="11339" spans="1:14" hidden="1">
      <c r="A11339" t="s">
        <v>3</v>
      </c>
      <c r="B11339">
        <v>2007</v>
      </c>
      <c r="C11339" t="s">
        <v>6</v>
      </c>
      <c r="D11339" t="s">
        <v>9</v>
      </c>
      <c r="E11339" t="s">
        <v>81</v>
      </c>
      <c r="F11339" t="s">
        <v>81</v>
      </c>
      <c r="G11339">
        <v>23</v>
      </c>
      <c r="H11339" t="s">
        <v>29</v>
      </c>
      <c r="I11339">
        <v>2016</v>
      </c>
      <c r="J11339" t="s">
        <v>91</v>
      </c>
      <c r="K11339" t="s">
        <v>458</v>
      </c>
      <c r="L11339">
        <v>0</v>
      </c>
      <c r="M11339" s="10" t="str">
        <f>Data[[#This Row],[schedule]]&amp;" | "&amp;Data[[#This Row],[section]]</f>
        <v>SCHEDULE 19: REPORT ON DEMAND FORECASTS | 19a: Passenger terminal demand</v>
      </c>
      <c r="N11339" s="10" t="str">
        <f t="shared" si="179"/>
        <v>SCHEDULE 19: REPORT ON DEMAND FORECASTS | 19a: Passenger terminal demand | Number of passengers during year:Outbound passengers:Total</v>
      </c>
    </row>
    <row r="11340" spans="1:14" hidden="1">
      <c r="A11340" t="s">
        <v>3</v>
      </c>
      <c r="B11340">
        <v>2007</v>
      </c>
      <c r="C11340" t="s">
        <v>6</v>
      </c>
      <c r="D11340" t="s">
        <v>9</v>
      </c>
      <c r="E11340" t="s">
        <v>81</v>
      </c>
      <c r="F11340" t="s">
        <v>81</v>
      </c>
      <c r="G11340">
        <v>23</v>
      </c>
      <c r="H11340" t="s">
        <v>29</v>
      </c>
      <c r="I11340">
        <v>2017</v>
      </c>
      <c r="J11340" t="s">
        <v>91</v>
      </c>
      <c r="K11340" t="s">
        <v>458</v>
      </c>
      <c r="L11340">
        <v>0</v>
      </c>
      <c r="M11340" s="10" t="str">
        <f>Data[[#This Row],[schedule]]&amp;" | "&amp;Data[[#This Row],[section]]</f>
        <v>SCHEDULE 19: REPORT ON DEMAND FORECASTS | 19a: Passenger terminal demand</v>
      </c>
      <c r="N11340" s="10" t="str">
        <f t="shared" si="179"/>
        <v>SCHEDULE 19: REPORT ON DEMAND FORECASTS | 19a: Passenger terminal demand | Number of passengers during year:Outbound passengers:Total</v>
      </c>
    </row>
    <row r="11341" spans="1:14" hidden="1">
      <c r="A11341" t="s">
        <v>3</v>
      </c>
      <c r="B11341">
        <v>2007</v>
      </c>
      <c r="C11341" t="s">
        <v>6</v>
      </c>
      <c r="D11341" t="s">
        <v>9</v>
      </c>
      <c r="E11341" t="s">
        <v>81</v>
      </c>
      <c r="F11341" t="s">
        <v>81</v>
      </c>
      <c r="G11341">
        <v>25</v>
      </c>
      <c r="H11341" t="s">
        <v>30</v>
      </c>
      <c r="I11341">
        <v>2008</v>
      </c>
      <c r="J11341" t="s">
        <v>91</v>
      </c>
      <c r="K11341" t="s">
        <v>4672</v>
      </c>
      <c r="L11341">
        <v>947.49218022933485</v>
      </c>
      <c r="M11341" s="10" t="str">
        <f>Data[[#This Row],[schedule]]&amp;" | "&amp;Data[[#This Row],[section]]</f>
        <v>SCHEDULE 19: REPORT ON DEMAND FORECASTS | 19a: Passenger terminal demand</v>
      </c>
      <c r="N11341" s="10" t="str">
        <f t="shared" si="179"/>
        <v>SCHEDULE 19: REPORT ON DEMAND FORECASTS | 19a: Passenger terminal demand | International transit and transfer passengers†</v>
      </c>
    </row>
    <row r="11342" spans="1:14" hidden="1">
      <c r="A11342" t="s">
        <v>3</v>
      </c>
      <c r="B11342">
        <v>2007</v>
      </c>
      <c r="C11342" t="s">
        <v>6</v>
      </c>
      <c r="D11342" t="s">
        <v>9</v>
      </c>
      <c r="E11342" t="s">
        <v>81</v>
      </c>
      <c r="F11342" t="s">
        <v>81</v>
      </c>
      <c r="G11342">
        <v>25</v>
      </c>
      <c r="H11342" t="s">
        <v>30</v>
      </c>
      <c r="I11342">
        <v>2009</v>
      </c>
      <c r="J11342" t="s">
        <v>91</v>
      </c>
      <c r="K11342" t="s">
        <v>4673</v>
      </c>
      <c r="L11342">
        <v>983.83507325931498</v>
      </c>
      <c r="M11342" s="10" t="str">
        <f>Data[[#This Row],[schedule]]&amp;" | "&amp;Data[[#This Row],[section]]</f>
        <v>SCHEDULE 19: REPORT ON DEMAND FORECASTS | 19a: Passenger terminal demand</v>
      </c>
      <c r="N11342" s="10" t="str">
        <f t="shared" si="179"/>
        <v>SCHEDULE 19: REPORT ON DEMAND FORECASTS | 19a: Passenger terminal demand | International transit and transfer passengers†</v>
      </c>
    </row>
    <row r="11343" spans="1:14" hidden="1">
      <c r="A11343" t="s">
        <v>3</v>
      </c>
      <c r="B11343">
        <v>2007</v>
      </c>
      <c r="C11343" t="s">
        <v>6</v>
      </c>
      <c r="D11343" t="s">
        <v>9</v>
      </c>
      <c r="E11343" t="s">
        <v>81</v>
      </c>
      <c r="F11343" t="s">
        <v>81</v>
      </c>
      <c r="G11343">
        <v>25</v>
      </c>
      <c r="H11343" t="s">
        <v>30</v>
      </c>
      <c r="I11343">
        <v>2010</v>
      </c>
      <c r="J11343" t="s">
        <v>91</v>
      </c>
      <c r="K11343" t="s">
        <v>4674</v>
      </c>
      <c r="L11343">
        <v>1022.101627598431</v>
      </c>
      <c r="M11343" s="10" t="str">
        <f>Data[[#This Row],[schedule]]&amp;" | "&amp;Data[[#This Row],[section]]</f>
        <v>SCHEDULE 19: REPORT ON DEMAND FORECASTS | 19a: Passenger terminal demand</v>
      </c>
      <c r="N11343" s="10" t="str">
        <f t="shared" si="179"/>
        <v>SCHEDULE 19: REPORT ON DEMAND FORECASTS | 19a: Passenger terminal demand | International transit and transfer passengers†</v>
      </c>
    </row>
    <row r="11344" spans="1:14" hidden="1">
      <c r="A11344" t="s">
        <v>3</v>
      </c>
      <c r="B11344">
        <v>2007</v>
      </c>
      <c r="C11344" t="s">
        <v>6</v>
      </c>
      <c r="D11344" t="s">
        <v>9</v>
      </c>
      <c r="E11344" t="s">
        <v>81</v>
      </c>
      <c r="F11344" t="s">
        <v>81</v>
      </c>
      <c r="G11344">
        <v>25</v>
      </c>
      <c r="H11344" t="s">
        <v>30</v>
      </c>
      <c r="I11344">
        <v>2011</v>
      </c>
      <c r="J11344" t="s">
        <v>91</v>
      </c>
      <c r="K11344" t="s">
        <v>4675</v>
      </c>
      <c r="L11344">
        <v>1067.750804144132</v>
      </c>
      <c r="M11344" s="10" t="str">
        <f>Data[[#This Row],[schedule]]&amp;" | "&amp;Data[[#This Row],[section]]</f>
        <v>SCHEDULE 19: REPORT ON DEMAND FORECASTS | 19a: Passenger terminal demand</v>
      </c>
      <c r="N11344" s="10" t="str">
        <f t="shared" si="179"/>
        <v>SCHEDULE 19: REPORT ON DEMAND FORECASTS | 19a: Passenger terminal demand | International transit and transfer passengers†</v>
      </c>
    </row>
    <row r="11345" spans="1:14" hidden="1">
      <c r="A11345" t="s">
        <v>3</v>
      </c>
      <c r="B11345">
        <v>2007</v>
      </c>
      <c r="C11345" t="s">
        <v>6</v>
      </c>
      <c r="D11345" t="s">
        <v>9</v>
      </c>
      <c r="E11345" t="s">
        <v>81</v>
      </c>
      <c r="F11345" t="s">
        <v>81</v>
      </c>
      <c r="G11345">
        <v>25</v>
      </c>
      <c r="H11345" t="s">
        <v>30</v>
      </c>
      <c r="I11345">
        <v>2012</v>
      </c>
      <c r="J11345" t="s">
        <v>91</v>
      </c>
      <c r="K11345" t="s">
        <v>4676</v>
      </c>
      <c r="L11345">
        <v>1122.381144244556</v>
      </c>
      <c r="M11345" s="10" t="str">
        <f>Data[[#This Row],[schedule]]&amp;" | "&amp;Data[[#This Row],[section]]</f>
        <v>SCHEDULE 19: REPORT ON DEMAND FORECASTS | 19a: Passenger terminal demand</v>
      </c>
      <c r="N11345" s="10" t="str">
        <f t="shared" si="179"/>
        <v>SCHEDULE 19: REPORT ON DEMAND FORECASTS | 19a: Passenger terminal demand | International transit and transfer passengers†</v>
      </c>
    </row>
    <row r="11346" spans="1:14" hidden="1">
      <c r="A11346" t="s">
        <v>3</v>
      </c>
      <c r="B11346">
        <v>2007</v>
      </c>
      <c r="C11346" t="s">
        <v>6</v>
      </c>
      <c r="D11346" t="s">
        <v>9</v>
      </c>
      <c r="E11346" t="s">
        <v>81</v>
      </c>
      <c r="F11346" t="s">
        <v>81</v>
      </c>
      <c r="G11346">
        <v>25</v>
      </c>
      <c r="H11346" t="s">
        <v>30</v>
      </c>
      <c r="I11346">
        <v>2013</v>
      </c>
      <c r="J11346" t="s">
        <v>91</v>
      </c>
      <c r="K11346" t="s">
        <v>81</v>
      </c>
      <c r="M11346" s="10" t="str">
        <f>Data[[#This Row],[schedule]]&amp;" | "&amp;Data[[#This Row],[section]]</f>
        <v>SCHEDULE 19: REPORT ON DEMAND FORECASTS | 19a: Passenger terminal demand</v>
      </c>
      <c r="N11346" s="10" t="str">
        <f t="shared" si="179"/>
        <v>SCHEDULE 19: REPORT ON DEMAND FORECASTS | 19a: Passenger terminal demand | International transit and transfer passengers†</v>
      </c>
    </row>
    <row r="11347" spans="1:14" hidden="1">
      <c r="A11347" t="s">
        <v>3</v>
      </c>
      <c r="B11347">
        <v>2007</v>
      </c>
      <c r="C11347" t="s">
        <v>6</v>
      </c>
      <c r="D11347" t="s">
        <v>9</v>
      </c>
      <c r="E11347" t="s">
        <v>81</v>
      </c>
      <c r="F11347" t="s">
        <v>81</v>
      </c>
      <c r="G11347">
        <v>25</v>
      </c>
      <c r="H11347" t="s">
        <v>30</v>
      </c>
      <c r="I11347">
        <v>2014</v>
      </c>
      <c r="J11347" t="s">
        <v>91</v>
      </c>
      <c r="K11347" t="s">
        <v>81</v>
      </c>
      <c r="M11347" s="10" t="str">
        <f>Data[[#This Row],[schedule]]&amp;" | "&amp;Data[[#This Row],[section]]</f>
        <v>SCHEDULE 19: REPORT ON DEMAND FORECASTS | 19a: Passenger terminal demand</v>
      </c>
      <c r="N11347" s="10" t="str">
        <f t="shared" si="179"/>
        <v>SCHEDULE 19: REPORT ON DEMAND FORECASTS | 19a: Passenger terminal demand | International transit and transfer passengers†</v>
      </c>
    </row>
    <row r="11348" spans="1:14" hidden="1">
      <c r="A11348" t="s">
        <v>3</v>
      </c>
      <c r="B11348">
        <v>2007</v>
      </c>
      <c r="C11348" t="s">
        <v>6</v>
      </c>
      <c r="D11348" t="s">
        <v>9</v>
      </c>
      <c r="E11348" t="s">
        <v>81</v>
      </c>
      <c r="F11348" t="s">
        <v>81</v>
      </c>
      <c r="G11348">
        <v>25</v>
      </c>
      <c r="H11348" t="s">
        <v>30</v>
      </c>
      <c r="I11348">
        <v>2015</v>
      </c>
      <c r="J11348" t="s">
        <v>91</v>
      </c>
      <c r="K11348" t="s">
        <v>81</v>
      </c>
      <c r="M11348" s="10" t="str">
        <f>Data[[#This Row],[schedule]]&amp;" | "&amp;Data[[#This Row],[section]]</f>
        <v>SCHEDULE 19: REPORT ON DEMAND FORECASTS | 19a: Passenger terminal demand</v>
      </c>
      <c r="N11348" s="10" t="str">
        <f t="shared" si="179"/>
        <v>SCHEDULE 19: REPORT ON DEMAND FORECASTS | 19a: Passenger terminal demand | International transit and transfer passengers†</v>
      </c>
    </row>
    <row r="11349" spans="1:14" hidden="1">
      <c r="A11349" t="s">
        <v>3</v>
      </c>
      <c r="B11349">
        <v>2007</v>
      </c>
      <c r="C11349" t="s">
        <v>6</v>
      </c>
      <c r="D11349" t="s">
        <v>9</v>
      </c>
      <c r="E11349" t="s">
        <v>81</v>
      </c>
      <c r="F11349" t="s">
        <v>81</v>
      </c>
      <c r="G11349">
        <v>25</v>
      </c>
      <c r="H11349" t="s">
        <v>30</v>
      </c>
      <c r="I11349">
        <v>2016</v>
      </c>
      <c r="J11349" t="s">
        <v>91</v>
      </c>
      <c r="K11349" t="s">
        <v>81</v>
      </c>
      <c r="M11349" s="10" t="str">
        <f>Data[[#This Row],[schedule]]&amp;" | "&amp;Data[[#This Row],[section]]</f>
        <v>SCHEDULE 19: REPORT ON DEMAND FORECASTS | 19a: Passenger terminal demand</v>
      </c>
      <c r="N11349" s="10" t="str">
        <f t="shared" ref="N11349:N11412" si="180">SUBSTITUTE(SUBSTITUTE(SUBSTITUTE(C11349&amp;" | "&amp;D11349&amp;" | "&amp;E11349&amp;" | "&amp;F11349&amp;" | "&amp;H11349," |  |  | "," | ")," |  |  | "," | ")," |  | "," | ")</f>
        <v>SCHEDULE 19: REPORT ON DEMAND FORECASTS | 19a: Passenger terminal demand | International transit and transfer passengers†</v>
      </c>
    </row>
    <row r="11350" spans="1:14" hidden="1">
      <c r="A11350" t="s">
        <v>3</v>
      </c>
      <c r="B11350">
        <v>2007</v>
      </c>
      <c r="C11350" t="s">
        <v>6</v>
      </c>
      <c r="D11350" t="s">
        <v>9</v>
      </c>
      <c r="E11350" t="s">
        <v>81</v>
      </c>
      <c r="F11350" t="s">
        <v>81</v>
      </c>
      <c r="G11350">
        <v>25</v>
      </c>
      <c r="H11350" t="s">
        <v>30</v>
      </c>
      <c r="I11350">
        <v>2017</v>
      </c>
      <c r="J11350" t="s">
        <v>91</v>
      </c>
      <c r="K11350" t="s">
        <v>81</v>
      </c>
      <c r="M11350" s="10" t="str">
        <f>Data[[#This Row],[schedule]]&amp;" | "&amp;Data[[#This Row],[section]]</f>
        <v>SCHEDULE 19: REPORT ON DEMAND FORECASTS | 19a: Passenger terminal demand</v>
      </c>
      <c r="N11350" s="10" t="str">
        <f t="shared" si="180"/>
        <v>SCHEDULE 19: REPORT ON DEMAND FORECASTS | 19a: Passenger terminal demand | International transit and transfer passengers†</v>
      </c>
    </row>
    <row r="11351" spans="1:14" hidden="1">
      <c r="A11351" t="s">
        <v>3</v>
      </c>
      <c r="B11351">
        <v>2007</v>
      </c>
      <c r="C11351" t="s">
        <v>6</v>
      </c>
      <c r="D11351" t="s">
        <v>10</v>
      </c>
      <c r="E11351" t="s">
        <v>81</v>
      </c>
      <c r="F11351" t="s">
        <v>81</v>
      </c>
      <c r="G11351">
        <v>37</v>
      </c>
      <c r="H11351" t="s">
        <v>31</v>
      </c>
      <c r="I11351">
        <v>2008</v>
      </c>
      <c r="J11351" t="s">
        <v>91</v>
      </c>
      <c r="K11351" t="s">
        <v>81</v>
      </c>
      <c r="M11351" s="10" t="str">
        <f>Data[[#This Row],[schedule]]&amp;" | "&amp;Data[[#This Row],[section]]</f>
        <v>SCHEDULE 19: REPORT ON DEMAND FORECASTS | 19b: Aircraft Runway Movements</v>
      </c>
      <c r="N11351" s="10" t="str">
        <f t="shared" si="180"/>
        <v>SCHEDULE 19: REPORT ON DEMAND FORECASTS | 19b: Aircraft Runway Movements | Movements during
busy period (total
number of aircraft):During the runway busy hour:</v>
      </c>
    </row>
    <row r="11352" spans="1:14" hidden="1">
      <c r="A11352" t="s">
        <v>3</v>
      </c>
      <c r="B11352">
        <v>2007</v>
      </c>
      <c r="C11352" t="s">
        <v>6</v>
      </c>
      <c r="D11352" t="s">
        <v>10</v>
      </c>
      <c r="E11352" t="s">
        <v>81</v>
      </c>
      <c r="F11352" t="s">
        <v>81</v>
      </c>
      <c r="G11352">
        <v>37</v>
      </c>
      <c r="H11352" t="s">
        <v>31</v>
      </c>
      <c r="I11352">
        <v>2009</v>
      </c>
      <c r="J11352" t="s">
        <v>91</v>
      </c>
      <c r="K11352" t="s">
        <v>81</v>
      </c>
      <c r="M11352" s="10" t="str">
        <f>Data[[#This Row],[schedule]]&amp;" | "&amp;Data[[#This Row],[section]]</f>
        <v>SCHEDULE 19: REPORT ON DEMAND FORECASTS | 19b: Aircraft Runway Movements</v>
      </c>
      <c r="N11352" s="10" t="str">
        <f t="shared" si="180"/>
        <v>SCHEDULE 19: REPORT ON DEMAND FORECASTS | 19b: Aircraft Runway Movements | Movements during
busy period (total
number of aircraft):During the runway busy hour:</v>
      </c>
    </row>
    <row r="11353" spans="1:14" hidden="1">
      <c r="A11353" t="s">
        <v>3</v>
      </c>
      <c r="B11353">
        <v>2007</v>
      </c>
      <c r="C11353" t="s">
        <v>6</v>
      </c>
      <c r="D11353" t="s">
        <v>10</v>
      </c>
      <c r="E11353" t="s">
        <v>81</v>
      </c>
      <c r="F11353" t="s">
        <v>81</v>
      </c>
      <c r="G11353">
        <v>37</v>
      </c>
      <c r="H11353" t="s">
        <v>31</v>
      </c>
      <c r="I11353">
        <v>2010</v>
      </c>
      <c r="J11353" t="s">
        <v>91</v>
      </c>
      <c r="K11353" t="s">
        <v>81</v>
      </c>
      <c r="M11353" s="10" t="str">
        <f>Data[[#This Row],[schedule]]&amp;" | "&amp;Data[[#This Row],[section]]</f>
        <v>SCHEDULE 19: REPORT ON DEMAND FORECASTS | 19b: Aircraft Runway Movements</v>
      </c>
      <c r="N11353" s="10" t="str">
        <f t="shared" si="180"/>
        <v>SCHEDULE 19: REPORT ON DEMAND FORECASTS | 19b: Aircraft Runway Movements | Movements during
busy period (total
number of aircraft):During the runway busy hour:</v>
      </c>
    </row>
    <row r="11354" spans="1:14" hidden="1">
      <c r="A11354" t="s">
        <v>3</v>
      </c>
      <c r="B11354">
        <v>2007</v>
      </c>
      <c r="C11354" t="s">
        <v>6</v>
      </c>
      <c r="D11354" t="s">
        <v>10</v>
      </c>
      <c r="E11354" t="s">
        <v>81</v>
      </c>
      <c r="F11354" t="s">
        <v>81</v>
      </c>
      <c r="G11354">
        <v>37</v>
      </c>
      <c r="H11354" t="s">
        <v>31</v>
      </c>
      <c r="I11354">
        <v>2011</v>
      </c>
      <c r="J11354" t="s">
        <v>91</v>
      </c>
      <c r="K11354" t="s">
        <v>81</v>
      </c>
      <c r="M11354" s="10" t="str">
        <f>Data[[#This Row],[schedule]]&amp;" | "&amp;Data[[#This Row],[section]]</f>
        <v>SCHEDULE 19: REPORT ON DEMAND FORECASTS | 19b: Aircraft Runway Movements</v>
      </c>
      <c r="N11354" s="10" t="str">
        <f t="shared" si="180"/>
        <v>SCHEDULE 19: REPORT ON DEMAND FORECASTS | 19b: Aircraft Runway Movements | Movements during
busy period (total
number of aircraft):During the runway busy hour:</v>
      </c>
    </row>
    <row r="11355" spans="1:14" hidden="1">
      <c r="A11355" t="s">
        <v>3</v>
      </c>
      <c r="B11355">
        <v>2007</v>
      </c>
      <c r="C11355" t="s">
        <v>6</v>
      </c>
      <c r="D11355" t="s">
        <v>10</v>
      </c>
      <c r="E11355" t="s">
        <v>81</v>
      </c>
      <c r="F11355" t="s">
        <v>81</v>
      </c>
      <c r="G11355">
        <v>37</v>
      </c>
      <c r="H11355" t="s">
        <v>31</v>
      </c>
      <c r="I11355">
        <v>2012</v>
      </c>
      <c r="J11355" t="s">
        <v>91</v>
      </c>
      <c r="K11355" t="s">
        <v>81</v>
      </c>
      <c r="M11355" s="10" t="str">
        <f>Data[[#This Row],[schedule]]&amp;" | "&amp;Data[[#This Row],[section]]</f>
        <v>SCHEDULE 19: REPORT ON DEMAND FORECASTS | 19b: Aircraft Runway Movements</v>
      </c>
      <c r="N11355" s="10" t="str">
        <f t="shared" si="180"/>
        <v>SCHEDULE 19: REPORT ON DEMAND FORECASTS | 19b: Aircraft Runway Movements | Movements during
busy period (total
number of aircraft):During the runway busy hour:</v>
      </c>
    </row>
    <row r="11356" spans="1:14" hidden="1">
      <c r="A11356" t="s">
        <v>3</v>
      </c>
      <c r="B11356">
        <v>2007</v>
      </c>
      <c r="C11356" t="s">
        <v>6</v>
      </c>
      <c r="D11356" t="s">
        <v>10</v>
      </c>
      <c r="E11356" t="s">
        <v>81</v>
      </c>
      <c r="F11356" t="s">
        <v>81</v>
      </c>
      <c r="G11356">
        <v>37</v>
      </c>
      <c r="H11356" t="s">
        <v>31</v>
      </c>
      <c r="I11356">
        <v>2013</v>
      </c>
      <c r="J11356" t="s">
        <v>91</v>
      </c>
      <c r="K11356" t="s">
        <v>81</v>
      </c>
      <c r="M11356" s="10" t="str">
        <f>Data[[#This Row],[schedule]]&amp;" | "&amp;Data[[#This Row],[section]]</f>
        <v>SCHEDULE 19: REPORT ON DEMAND FORECASTS | 19b: Aircraft Runway Movements</v>
      </c>
      <c r="N11356" s="10" t="str">
        <f t="shared" si="180"/>
        <v>SCHEDULE 19: REPORT ON DEMAND FORECASTS | 19b: Aircraft Runway Movements | Movements during
busy period (total
number of aircraft):During the runway busy hour:</v>
      </c>
    </row>
    <row r="11357" spans="1:14" hidden="1">
      <c r="A11357" t="s">
        <v>3</v>
      </c>
      <c r="B11357">
        <v>2007</v>
      </c>
      <c r="C11357" t="s">
        <v>6</v>
      </c>
      <c r="D11357" t="s">
        <v>10</v>
      </c>
      <c r="E11357" t="s">
        <v>81</v>
      </c>
      <c r="F11357" t="s">
        <v>81</v>
      </c>
      <c r="G11357">
        <v>37</v>
      </c>
      <c r="H11357" t="s">
        <v>31</v>
      </c>
      <c r="I11357">
        <v>2014</v>
      </c>
      <c r="J11357" t="s">
        <v>91</v>
      </c>
      <c r="K11357" t="s">
        <v>81</v>
      </c>
      <c r="M11357" s="10" t="str">
        <f>Data[[#This Row],[schedule]]&amp;" | "&amp;Data[[#This Row],[section]]</f>
        <v>SCHEDULE 19: REPORT ON DEMAND FORECASTS | 19b: Aircraft Runway Movements</v>
      </c>
      <c r="N11357" s="10" t="str">
        <f t="shared" si="180"/>
        <v>SCHEDULE 19: REPORT ON DEMAND FORECASTS | 19b: Aircraft Runway Movements | Movements during
busy period (total
number of aircraft):During the runway busy hour:</v>
      </c>
    </row>
    <row r="11358" spans="1:14" hidden="1">
      <c r="A11358" t="s">
        <v>3</v>
      </c>
      <c r="B11358">
        <v>2007</v>
      </c>
      <c r="C11358" t="s">
        <v>6</v>
      </c>
      <c r="D11358" t="s">
        <v>10</v>
      </c>
      <c r="E11358" t="s">
        <v>81</v>
      </c>
      <c r="F11358" t="s">
        <v>81</v>
      </c>
      <c r="G11358">
        <v>37</v>
      </c>
      <c r="H11358" t="s">
        <v>31</v>
      </c>
      <c r="I11358">
        <v>2015</v>
      </c>
      <c r="J11358" t="s">
        <v>91</v>
      </c>
      <c r="K11358" t="s">
        <v>4677</v>
      </c>
      <c r="L11358">
        <v>45</v>
      </c>
      <c r="M11358" s="10" t="str">
        <f>Data[[#This Row],[schedule]]&amp;" | "&amp;Data[[#This Row],[section]]</f>
        <v>SCHEDULE 19: REPORT ON DEMAND FORECASTS | 19b: Aircraft Runway Movements</v>
      </c>
      <c r="N11358" s="10" t="str">
        <f t="shared" si="180"/>
        <v>SCHEDULE 19: REPORT ON DEMAND FORECASTS | 19b: Aircraft Runway Movements | Movements during
busy period (total
number of aircraft):During the runway busy hour:</v>
      </c>
    </row>
    <row r="11359" spans="1:14" hidden="1">
      <c r="A11359" t="s">
        <v>3</v>
      </c>
      <c r="B11359">
        <v>2007</v>
      </c>
      <c r="C11359" t="s">
        <v>6</v>
      </c>
      <c r="D11359" t="s">
        <v>10</v>
      </c>
      <c r="E11359" t="s">
        <v>81</v>
      </c>
      <c r="F11359" t="s">
        <v>81</v>
      </c>
      <c r="G11359">
        <v>37</v>
      </c>
      <c r="H11359" t="s">
        <v>31</v>
      </c>
      <c r="I11359">
        <v>2016</v>
      </c>
      <c r="J11359" t="s">
        <v>91</v>
      </c>
      <c r="K11359" t="s">
        <v>81</v>
      </c>
      <c r="M11359" s="10" t="str">
        <f>Data[[#This Row],[schedule]]&amp;" | "&amp;Data[[#This Row],[section]]</f>
        <v>SCHEDULE 19: REPORT ON DEMAND FORECASTS | 19b: Aircraft Runway Movements</v>
      </c>
      <c r="N11359" s="10" t="str">
        <f t="shared" si="180"/>
        <v>SCHEDULE 19: REPORT ON DEMAND FORECASTS | 19b: Aircraft Runway Movements | Movements during
busy period (total
number of aircraft):During the runway busy hour:</v>
      </c>
    </row>
    <row r="11360" spans="1:14" hidden="1">
      <c r="A11360" t="s">
        <v>3</v>
      </c>
      <c r="B11360">
        <v>2007</v>
      </c>
      <c r="C11360" t="s">
        <v>6</v>
      </c>
      <c r="D11360" t="s">
        <v>10</v>
      </c>
      <c r="E11360" t="s">
        <v>81</v>
      </c>
      <c r="F11360" t="s">
        <v>81</v>
      </c>
      <c r="G11360">
        <v>37</v>
      </c>
      <c r="H11360" t="s">
        <v>31</v>
      </c>
      <c r="I11360">
        <v>2017</v>
      </c>
      <c r="J11360" t="s">
        <v>91</v>
      </c>
      <c r="K11360" t="s">
        <v>81</v>
      </c>
      <c r="M11360" s="10" t="str">
        <f>Data[[#This Row],[schedule]]&amp;" | "&amp;Data[[#This Row],[section]]</f>
        <v>SCHEDULE 19: REPORT ON DEMAND FORECASTS | 19b: Aircraft Runway Movements</v>
      </c>
      <c r="N11360" s="10" t="str">
        <f t="shared" si="180"/>
        <v>SCHEDULE 19: REPORT ON DEMAND FORECASTS | 19b: Aircraft Runway Movements | Movements during
busy period (total
number of aircraft):During the runway busy hour:</v>
      </c>
    </row>
    <row r="11361" spans="1:14" hidden="1">
      <c r="A11361" t="s">
        <v>3</v>
      </c>
      <c r="B11361">
        <v>2007</v>
      </c>
      <c r="C11361" t="s">
        <v>6</v>
      </c>
      <c r="D11361" t="s">
        <v>10</v>
      </c>
      <c r="E11361" t="s">
        <v>81</v>
      </c>
      <c r="F11361" t="s">
        <v>81</v>
      </c>
      <c r="G11361">
        <v>38</v>
      </c>
      <c r="H11361" t="s">
        <v>32</v>
      </c>
      <c r="I11361">
        <v>2008</v>
      </c>
      <c r="J11361" t="s">
        <v>91</v>
      </c>
      <c r="K11361" t="s">
        <v>81</v>
      </c>
      <c r="M11361" s="10" t="str">
        <f>Data[[#This Row],[schedule]]&amp;" | "&amp;Data[[#This Row],[section]]</f>
        <v>SCHEDULE 19: REPORT ON DEMAND FORECASTS | 19b: Aircraft Runway Movements</v>
      </c>
      <c r="N11361" s="10" t="str">
        <f t="shared" si="180"/>
        <v>SCHEDULE 19: REPORT ON DEMAND FORECASTS | 19b: Aircraft Runway Movements | Movements during
busy period (total
number of aircraft):During the runway busy day:</v>
      </c>
    </row>
    <row r="11362" spans="1:14" hidden="1">
      <c r="A11362" t="s">
        <v>3</v>
      </c>
      <c r="B11362">
        <v>2007</v>
      </c>
      <c r="C11362" t="s">
        <v>6</v>
      </c>
      <c r="D11362" t="s">
        <v>10</v>
      </c>
      <c r="E11362" t="s">
        <v>81</v>
      </c>
      <c r="F11362" t="s">
        <v>81</v>
      </c>
      <c r="G11362">
        <v>38</v>
      </c>
      <c r="H11362" t="s">
        <v>32</v>
      </c>
      <c r="I11362">
        <v>2009</v>
      </c>
      <c r="J11362" t="s">
        <v>91</v>
      </c>
      <c r="K11362" t="s">
        <v>81</v>
      </c>
      <c r="M11362" s="10" t="str">
        <f>Data[[#This Row],[schedule]]&amp;" | "&amp;Data[[#This Row],[section]]</f>
        <v>SCHEDULE 19: REPORT ON DEMAND FORECASTS | 19b: Aircraft Runway Movements</v>
      </c>
      <c r="N11362" s="10" t="str">
        <f t="shared" si="180"/>
        <v>SCHEDULE 19: REPORT ON DEMAND FORECASTS | 19b: Aircraft Runway Movements | Movements during
busy period (total
number of aircraft):During the runway busy day:</v>
      </c>
    </row>
    <row r="11363" spans="1:14" hidden="1">
      <c r="A11363" t="s">
        <v>3</v>
      </c>
      <c r="B11363">
        <v>2007</v>
      </c>
      <c r="C11363" t="s">
        <v>6</v>
      </c>
      <c r="D11363" t="s">
        <v>10</v>
      </c>
      <c r="E11363" t="s">
        <v>81</v>
      </c>
      <c r="F11363" t="s">
        <v>81</v>
      </c>
      <c r="G11363">
        <v>38</v>
      </c>
      <c r="H11363" t="s">
        <v>32</v>
      </c>
      <c r="I11363">
        <v>2010</v>
      </c>
      <c r="J11363" t="s">
        <v>91</v>
      </c>
      <c r="K11363" t="s">
        <v>81</v>
      </c>
      <c r="M11363" s="10" t="str">
        <f>Data[[#This Row],[schedule]]&amp;" | "&amp;Data[[#This Row],[section]]</f>
        <v>SCHEDULE 19: REPORT ON DEMAND FORECASTS | 19b: Aircraft Runway Movements</v>
      </c>
      <c r="N11363" s="10" t="str">
        <f t="shared" si="180"/>
        <v>SCHEDULE 19: REPORT ON DEMAND FORECASTS | 19b: Aircraft Runway Movements | Movements during
busy period (total
number of aircraft):During the runway busy day:</v>
      </c>
    </row>
    <row r="11364" spans="1:14" hidden="1">
      <c r="A11364" t="s">
        <v>3</v>
      </c>
      <c r="B11364">
        <v>2007</v>
      </c>
      <c r="C11364" t="s">
        <v>6</v>
      </c>
      <c r="D11364" t="s">
        <v>10</v>
      </c>
      <c r="E11364" t="s">
        <v>81</v>
      </c>
      <c r="F11364" t="s">
        <v>81</v>
      </c>
      <c r="G11364">
        <v>38</v>
      </c>
      <c r="H11364" t="s">
        <v>32</v>
      </c>
      <c r="I11364">
        <v>2011</v>
      </c>
      <c r="J11364" t="s">
        <v>91</v>
      </c>
      <c r="K11364" t="s">
        <v>81</v>
      </c>
      <c r="M11364" s="10" t="str">
        <f>Data[[#This Row],[schedule]]&amp;" | "&amp;Data[[#This Row],[section]]</f>
        <v>SCHEDULE 19: REPORT ON DEMAND FORECASTS | 19b: Aircraft Runway Movements</v>
      </c>
      <c r="N11364" s="10" t="str">
        <f t="shared" si="180"/>
        <v>SCHEDULE 19: REPORT ON DEMAND FORECASTS | 19b: Aircraft Runway Movements | Movements during
busy period (total
number of aircraft):During the runway busy day:</v>
      </c>
    </row>
    <row r="11365" spans="1:14" hidden="1">
      <c r="A11365" t="s">
        <v>3</v>
      </c>
      <c r="B11365">
        <v>2007</v>
      </c>
      <c r="C11365" t="s">
        <v>6</v>
      </c>
      <c r="D11365" t="s">
        <v>10</v>
      </c>
      <c r="E11365" t="s">
        <v>81</v>
      </c>
      <c r="F11365" t="s">
        <v>81</v>
      </c>
      <c r="G11365">
        <v>38</v>
      </c>
      <c r="H11365" t="s">
        <v>32</v>
      </c>
      <c r="I11365">
        <v>2012</v>
      </c>
      <c r="J11365" t="s">
        <v>91</v>
      </c>
      <c r="K11365" t="s">
        <v>81</v>
      </c>
      <c r="M11365" s="10" t="str">
        <f>Data[[#This Row],[schedule]]&amp;" | "&amp;Data[[#This Row],[section]]</f>
        <v>SCHEDULE 19: REPORT ON DEMAND FORECASTS | 19b: Aircraft Runway Movements</v>
      </c>
      <c r="N11365" s="10" t="str">
        <f t="shared" si="180"/>
        <v>SCHEDULE 19: REPORT ON DEMAND FORECASTS | 19b: Aircraft Runway Movements | Movements during
busy period (total
number of aircraft):During the runway busy day:</v>
      </c>
    </row>
    <row r="11366" spans="1:14" hidden="1">
      <c r="A11366" t="s">
        <v>3</v>
      </c>
      <c r="B11366">
        <v>2007</v>
      </c>
      <c r="C11366" t="s">
        <v>6</v>
      </c>
      <c r="D11366" t="s">
        <v>10</v>
      </c>
      <c r="E11366" t="s">
        <v>81</v>
      </c>
      <c r="F11366" t="s">
        <v>81</v>
      </c>
      <c r="G11366">
        <v>38</v>
      </c>
      <c r="H11366" t="s">
        <v>32</v>
      </c>
      <c r="I11366">
        <v>2013</v>
      </c>
      <c r="J11366" t="s">
        <v>91</v>
      </c>
      <c r="K11366" t="s">
        <v>81</v>
      </c>
      <c r="M11366" s="10" t="str">
        <f>Data[[#This Row],[schedule]]&amp;" | "&amp;Data[[#This Row],[section]]</f>
        <v>SCHEDULE 19: REPORT ON DEMAND FORECASTS | 19b: Aircraft Runway Movements</v>
      </c>
      <c r="N11366" s="10" t="str">
        <f t="shared" si="180"/>
        <v>SCHEDULE 19: REPORT ON DEMAND FORECASTS | 19b: Aircraft Runway Movements | Movements during
busy period (total
number of aircraft):During the runway busy day:</v>
      </c>
    </row>
    <row r="11367" spans="1:14" hidden="1">
      <c r="A11367" t="s">
        <v>3</v>
      </c>
      <c r="B11367">
        <v>2007</v>
      </c>
      <c r="C11367" t="s">
        <v>6</v>
      </c>
      <c r="D11367" t="s">
        <v>10</v>
      </c>
      <c r="E11367" t="s">
        <v>81</v>
      </c>
      <c r="F11367" t="s">
        <v>81</v>
      </c>
      <c r="G11367">
        <v>38</v>
      </c>
      <c r="H11367" t="s">
        <v>32</v>
      </c>
      <c r="I11367">
        <v>2014</v>
      </c>
      <c r="J11367" t="s">
        <v>91</v>
      </c>
      <c r="K11367" t="s">
        <v>81</v>
      </c>
      <c r="M11367" s="10" t="str">
        <f>Data[[#This Row],[schedule]]&amp;" | "&amp;Data[[#This Row],[section]]</f>
        <v>SCHEDULE 19: REPORT ON DEMAND FORECASTS | 19b: Aircraft Runway Movements</v>
      </c>
      <c r="N11367" s="10" t="str">
        <f t="shared" si="180"/>
        <v>SCHEDULE 19: REPORT ON DEMAND FORECASTS | 19b: Aircraft Runway Movements | Movements during
busy period (total
number of aircraft):During the runway busy day:</v>
      </c>
    </row>
    <row r="11368" spans="1:14" hidden="1">
      <c r="A11368" t="s">
        <v>3</v>
      </c>
      <c r="B11368">
        <v>2007</v>
      </c>
      <c r="C11368" t="s">
        <v>6</v>
      </c>
      <c r="D11368" t="s">
        <v>10</v>
      </c>
      <c r="E11368" t="s">
        <v>81</v>
      </c>
      <c r="F11368" t="s">
        <v>81</v>
      </c>
      <c r="G11368">
        <v>38</v>
      </c>
      <c r="H11368" t="s">
        <v>32</v>
      </c>
      <c r="I11368">
        <v>2015</v>
      </c>
      <c r="J11368" t="s">
        <v>91</v>
      </c>
      <c r="K11368" t="s">
        <v>81</v>
      </c>
      <c r="M11368" s="10" t="str">
        <f>Data[[#This Row],[schedule]]&amp;" | "&amp;Data[[#This Row],[section]]</f>
        <v>SCHEDULE 19: REPORT ON DEMAND FORECASTS | 19b: Aircraft Runway Movements</v>
      </c>
      <c r="N11368" s="10" t="str">
        <f t="shared" si="180"/>
        <v>SCHEDULE 19: REPORT ON DEMAND FORECASTS | 19b: Aircraft Runway Movements | Movements during
busy period (total
number of aircraft):During the runway busy day:</v>
      </c>
    </row>
    <row r="11369" spans="1:14" hidden="1">
      <c r="A11369" t="s">
        <v>3</v>
      </c>
      <c r="B11369">
        <v>2007</v>
      </c>
      <c r="C11369" t="s">
        <v>6</v>
      </c>
      <c r="D11369" t="s">
        <v>10</v>
      </c>
      <c r="E11369" t="s">
        <v>81</v>
      </c>
      <c r="F11369" t="s">
        <v>81</v>
      </c>
      <c r="G11369">
        <v>38</v>
      </c>
      <c r="H11369" t="s">
        <v>32</v>
      </c>
      <c r="I11369">
        <v>2016</v>
      </c>
      <c r="J11369" t="s">
        <v>91</v>
      </c>
      <c r="K11369" t="s">
        <v>81</v>
      </c>
      <c r="M11369" s="10" t="str">
        <f>Data[[#This Row],[schedule]]&amp;" | "&amp;Data[[#This Row],[section]]</f>
        <v>SCHEDULE 19: REPORT ON DEMAND FORECASTS | 19b: Aircraft Runway Movements</v>
      </c>
      <c r="N11369" s="10" t="str">
        <f t="shared" si="180"/>
        <v>SCHEDULE 19: REPORT ON DEMAND FORECASTS | 19b: Aircraft Runway Movements | Movements during
busy period (total
number of aircraft):During the runway busy day:</v>
      </c>
    </row>
    <row r="11370" spans="1:14" hidden="1">
      <c r="A11370" t="s">
        <v>3</v>
      </c>
      <c r="B11370">
        <v>2007</v>
      </c>
      <c r="C11370" t="s">
        <v>6</v>
      </c>
      <c r="D11370" t="s">
        <v>10</v>
      </c>
      <c r="E11370" t="s">
        <v>81</v>
      </c>
      <c r="F11370" t="s">
        <v>81</v>
      </c>
      <c r="G11370">
        <v>38</v>
      </c>
      <c r="H11370" t="s">
        <v>32</v>
      </c>
      <c r="I11370">
        <v>2017</v>
      </c>
      <c r="J11370" t="s">
        <v>91</v>
      </c>
      <c r="K11370" t="s">
        <v>81</v>
      </c>
      <c r="M11370" s="10" t="str">
        <f>Data[[#This Row],[schedule]]&amp;" | "&amp;Data[[#This Row],[section]]</f>
        <v>SCHEDULE 19: REPORT ON DEMAND FORECASTS | 19b: Aircraft Runway Movements</v>
      </c>
      <c r="N11370" s="10" t="str">
        <f t="shared" si="180"/>
        <v>SCHEDULE 19: REPORT ON DEMAND FORECASTS | 19b: Aircraft Runway Movements | Movements during
busy period (total
number of aircraft):During the runway busy day:</v>
      </c>
    </row>
    <row r="11371" spans="1:14" hidden="1">
      <c r="A11371" t="s">
        <v>3</v>
      </c>
      <c r="B11371">
        <v>2007</v>
      </c>
      <c r="C11371" t="s">
        <v>6</v>
      </c>
      <c r="D11371" t="s">
        <v>10</v>
      </c>
      <c r="E11371" t="s">
        <v>81</v>
      </c>
      <c r="F11371" t="s">
        <v>81</v>
      </c>
      <c r="G11371">
        <v>40</v>
      </c>
      <c r="H11371" t="s">
        <v>33</v>
      </c>
      <c r="I11371">
        <v>2008</v>
      </c>
      <c r="J11371" t="s">
        <v>91</v>
      </c>
      <c r="K11371" t="s">
        <v>4678</v>
      </c>
      <c r="L11371">
        <v>39.257051054542593</v>
      </c>
      <c r="M11371" s="10" t="str">
        <f>Data[[#This Row],[schedule]]&amp;" | "&amp;Data[[#This Row],[section]]</f>
        <v>SCHEDULE 19: REPORT ON DEMAND FORECASTS | 19b: Aircraft Runway Movements</v>
      </c>
      <c r="N11371" s="10" t="str">
        <f t="shared" si="180"/>
        <v>SCHEDULE 19: REPORT ON DEMAND FORECASTS | 19b: Aircraft Runway Movements | Landings during year (total number of
aircraft):Aircraft 30 tonnes MCTOW or more:</v>
      </c>
    </row>
    <row r="11372" spans="1:14" hidden="1">
      <c r="A11372" t="s">
        <v>3</v>
      </c>
      <c r="B11372">
        <v>2007</v>
      </c>
      <c r="C11372" t="s">
        <v>6</v>
      </c>
      <c r="D11372" t="s">
        <v>10</v>
      </c>
      <c r="E11372" t="s">
        <v>81</v>
      </c>
      <c r="F11372" t="s">
        <v>81</v>
      </c>
      <c r="G11372">
        <v>40</v>
      </c>
      <c r="H11372" t="s">
        <v>33</v>
      </c>
      <c r="I11372">
        <v>2009</v>
      </c>
      <c r="J11372" t="s">
        <v>91</v>
      </c>
      <c r="K11372" t="s">
        <v>4679</v>
      </c>
      <c r="L11372">
        <v>40.778432549267229</v>
      </c>
      <c r="M11372" s="10" t="str">
        <f>Data[[#This Row],[schedule]]&amp;" | "&amp;Data[[#This Row],[section]]</f>
        <v>SCHEDULE 19: REPORT ON DEMAND FORECASTS | 19b: Aircraft Runway Movements</v>
      </c>
      <c r="N11372" s="10" t="str">
        <f t="shared" si="180"/>
        <v>SCHEDULE 19: REPORT ON DEMAND FORECASTS | 19b: Aircraft Runway Movements | Landings during year (total number of
aircraft):Aircraft 30 tonnes MCTOW or more:</v>
      </c>
    </row>
    <row r="11373" spans="1:14" hidden="1">
      <c r="A11373" t="s">
        <v>3</v>
      </c>
      <c r="B11373">
        <v>2007</v>
      </c>
      <c r="C11373" t="s">
        <v>6</v>
      </c>
      <c r="D11373" t="s">
        <v>10</v>
      </c>
      <c r="E11373" t="s">
        <v>81</v>
      </c>
      <c r="F11373" t="s">
        <v>81</v>
      </c>
      <c r="G11373">
        <v>40</v>
      </c>
      <c r="H11373" t="s">
        <v>33</v>
      </c>
      <c r="I11373">
        <v>2010</v>
      </c>
      <c r="J11373" t="s">
        <v>91</v>
      </c>
      <c r="K11373" t="s">
        <v>4680</v>
      </c>
      <c r="L11373">
        <v>42.077317734680292</v>
      </c>
      <c r="M11373" s="10" t="str">
        <f>Data[[#This Row],[schedule]]&amp;" | "&amp;Data[[#This Row],[section]]</f>
        <v>SCHEDULE 19: REPORT ON DEMAND FORECASTS | 19b: Aircraft Runway Movements</v>
      </c>
      <c r="N11373" s="10" t="str">
        <f t="shared" si="180"/>
        <v>SCHEDULE 19: REPORT ON DEMAND FORECASTS | 19b: Aircraft Runway Movements | Landings during year (total number of
aircraft):Aircraft 30 tonnes MCTOW or more:</v>
      </c>
    </row>
    <row r="11374" spans="1:14" hidden="1">
      <c r="A11374" t="s">
        <v>3</v>
      </c>
      <c r="B11374">
        <v>2007</v>
      </c>
      <c r="C11374" t="s">
        <v>6</v>
      </c>
      <c r="D11374" t="s">
        <v>10</v>
      </c>
      <c r="E11374" t="s">
        <v>81</v>
      </c>
      <c r="F11374" t="s">
        <v>81</v>
      </c>
      <c r="G11374">
        <v>40</v>
      </c>
      <c r="H11374" t="s">
        <v>33</v>
      </c>
      <c r="I11374">
        <v>2011</v>
      </c>
      <c r="J11374" t="s">
        <v>91</v>
      </c>
      <c r="K11374" t="s">
        <v>4681</v>
      </c>
      <c r="L11374">
        <v>43.897598390213361</v>
      </c>
      <c r="M11374" s="10" t="str">
        <f>Data[[#This Row],[schedule]]&amp;" | "&amp;Data[[#This Row],[section]]</f>
        <v>SCHEDULE 19: REPORT ON DEMAND FORECASTS | 19b: Aircraft Runway Movements</v>
      </c>
      <c r="N11374" s="10" t="str">
        <f t="shared" si="180"/>
        <v>SCHEDULE 19: REPORT ON DEMAND FORECASTS | 19b: Aircraft Runway Movements | Landings during year (total number of
aircraft):Aircraft 30 tonnes MCTOW or more:</v>
      </c>
    </row>
    <row r="11375" spans="1:14" hidden="1">
      <c r="A11375" t="s">
        <v>3</v>
      </c>
      <c r="B11375">
        <v>2007</v>
      </c>
      <c r="C11375" t="s">
        <v>6</v>
      </c>
      <c r="D11375" t="s">
        <v>10</v>
      </c>
      <c r="E11375" t="s">
        <v>81</v>
      </c>
      <c r="F11375" t="s">
        <v>81</v>
      </c>
      <c r="G11375">
        <v>40</v>
      </c>
      <c r="H11375" t="s">
        <v>33</v>
      </c>
      <c r="I11375">
        <v>2012</v>
      </c>
      <c r="J11375" t="s">
        <v>91</v>
      </c>
      <c r="K11375" t="s">
        <v>4682</v>
      </c>
      <c r="L11375">
        <v>45.981513835927572</v>
      </c>
      <c r="M11375" s="10" t="str">
        <f>Data[[#This Row],[schedule]]&amp;" | "&amp;Data[[#This Row],[section]]</f>
        <v>SCHEDULE 19: REPORT ON DEMAND FORECASTS | 19b: Aircraft Runway Movements</v>
      </c>
      <c r="N11375" s="10" t="str">
        <f t="shared" si="180"/>
        <v>SCHEDULE 19: REPORT ON DEMAND FORECASTS | 19b: Aircraft Runway Movements | Landings during year (total number of
aircraft):Aircraft 30 tonnes MCTOW or more:</v>
      </c>
    </row>
    <row r="11376" spans="1:14" hidden="1">
      <c r="A11376" t="s">
        <v>3</v>
      </c>
      <c r="B11376">
        <v>2007</v>
      </c>
      <c r="C11376" t="s">
        <v>6</v>
      </c>
      <c r="D11376" t="s">
        <v>10</v>
      </c>
      <c r="E11376" t="s">
        <v>81</v>
      </c>
      <c r="F11376" t="s">
        <v>81</v>
      </c>
      <c r="G11376">
        <v>40</v>
      </c>
      <c r="H11376" t="s">
        <v>33</v>
      </c>
      <c r="I11376">
        <v>2013</v>
      </c>
      <c r="J11376" t="s">
        <v>91</v>
      </c>
      <c r="K11376" t="s">
        <v>81</v>
      </c>
      <c r="M11376" s="10" t="str">
        <f>Data[[#This Row],[schedule]]&amp;" | "&amp;Data[[#This Row],[section]]</f>
        <v>SCHEDULE 19: REPORT ON DEMAND FORECASTS | 19b: Aircraft Runway Movements</v>
      </c>
      <c r="N11376" s="10" t="str">
        <f t="shared" si="180"/>
        <v>SCHEDULE 19: REPORT ON DEMAND FORECASTS | 19b: Aircraft Runway Movements | Landings during year (total number of
aircraft):Aircraft 30 tonnes MCTOW or more:</v>
      </c>
    </row>
    <row r="11377" spans="1:14" hidden="1">
      <c r="A11377" t="s">
        <v>3</v>
      </c>
      <c r="B11377">
        <v>2007</v>
      </c>
      <c r="C11377" t="s">
        <v>6</v>
      </c>
      <c r="D11377" t="s">
        <v>10</v>
      </c>
      <c r="E11377" t="s">
        <v>81</v>
      </c>
      <c r="F11377" t="s">
        <v>81</v>
      </c>
      <c r="G11377">
        <v>40</v>
      </c>
      <c r="H11377" t="s">
        <v>33</v>
      </c>
      <c r="I11377">
        <v>2014</v>
      </c>
      <c r="J11377" t="s">
        <v>91</v>
      </c>
      <c r="K11377" t="s">
        <v>81</v>
      </c>
      <c r="M11377" s="10" t="str">
        <f>Data[[#This Row],[schedule]]&amp;" | "&amp;Data[[#This Row],[section]]</f>
        <v>SCHEDULE 19: REPORT ON DEMAND FORECASTS | 19b: Aircraft Runway Movements</v>
      </c>
      <c r="N11377" s="10" t="str">
        <f t="shared" si="180"/>
        <v>SCHEDULE 19: REPORT ON DEMAND FORECASTS | 19b: Aircraft Runway Movements | Landings during year (total number of
aircraft):Aircraft 30 tonnes MCTOW or more:</v>
      </c>
    </row>
    <row r="11378" spans="1:14" hidden="1">
      <c r="A11378" t="s">
        <v>3</v>
      </c>
      <c r="B11378">
        <v>2007</v>
      </c>
      <c r="C11378" t="s">
        <v>6</v>
      </c>
      <c r="D11378" t="s">
        <v>10</v>
      </c>
      <c r="E11378" t="s">
        <v>81</v>
      </c>
      <c r="F11378" t="s">
        <v>81</v>
      </c>
      <c r="G11378">
        <v>40</v>
      </c>
      <c r="H11378" t="s">
        <v>33</v>
      </c>
      <c r="I11378">
        <v>2015</v>
      </c>
      <c r="J11378" t="s">
        <v>91</v>
      </c>
      <c r="K11378" t="s">
        <v>81</v>
      </c>
      <c r="M11378" s="10" t="str">
        <f>Data[[#This Row],[schedule]]&amp;" | "&amp;Data[[#This Row],[section]]</f>
        <v>SCHEDULE 19: REPORT ON DEMAND FORECASTS | 19b: Aircraft Runway Movements</v>
      </c>
      <c r="N11378" s="10" t="str">
        <f t="shared" si="180"/>
        <v>SCHEDULE 19: REPORT ON DEMAND FORECASTS | 19b: Aircraft Runway Movements | Landings during year (total number of
aircraft):Aircraft 30 tonnes MCTOW or more:</v>
      </c>
    </row>
    <row r="11379" spans="1:14" hidden="1">
      <c r="A11379" t="s">
        <v>3</v>
      </c>
      <c r="B11379">
        <v>2007</v>
      </c>
      <c r="C11379" t="s">
        <v>6</v>
      </c>
      <c r="D11379" t="s">
        <v>10</v>
      </c>
      <c r="E11379" t="s">
        <v>81</v>
      </c>
      <c r="F11379" t="s">
        <v>81</v>
      </c>
      <c r="G11379">
        <v>40</v>
      </c>
      <c r="H11379" t="s">
        <v>33</v>
      </c>
      <c r="I11379">
        <v>2016</v>
      </c>
      <c r="J11379" t="s">
        <v>91</v>
      </c>
      <c r="K11379" t="s">
        <v>81</v>
      </c>
      <c r="M11379" s="10" t="str">
        <f>Data[[#This Row],[schedule]]&amp;" | "&amp;Data[[#This Row],[section]]</f>
        <v>SCHEDULE 19: REPORT ON DEMAND FORECASTS | 19b: Aircraft Runway Movements</v>
      </c>
      <c r="N11379" s="10" t="str">
        <f t="shared" si="180"/>
        <v>SCHEDULE 19: REPORT ON DEMAND FORECASTS | 19b: Aircraft Runway Movements | Landings during year (total number of
aircraft):Aircraft 30 tonnes MCTOW or more:</v>
      </c>
    </row>
    <row r="11380" spans="1:14" hidden="1">
      <c r="A11380" t="s">
        <v>3</v>
      </c>
      <c r="B11380">
        <v>2007</v>
      </c>
      <c r="C11380" t="s">
        <v>6</v>
      </c>
      <c r="D11380" t="s">
        <v>10</v>
      </c>
      <c r="E11380" t="s">
        <v>81</v>
      </c>
      <c r="F11380" t="s">
        <v>81</v>
      </c>
      <c r="G11380">
        <v>40</v>
      </c>
      <c r="H11380" t="s">
        <v>33</v>
      </c>
      <c r="I11380">
        <v>2017</v>
      </c>
      <c r="J11380" t="s">
        <v>91</v>
      </c>
      <c r="K11380" t="s">
        <v>81</v>
      </c>
      <c r="M11380" s="10" t="str">
        <f>Data[[#This Row],[schedule]]&amp;" | "&amp;Data[[#This Row],[section]]</f>
        <v>SCHEDULE 19: REPORT ON DEMAND FORECASTS | 19b: Aircraft Runway Movements</v>
      </c>
      <c r="N11380" s="10" t="str">
        <f t="shared" si="180"/>
        <v>SCHEDULE 19: REPORT ON DEMAND FORECASTS | 19b: Aircraft Runway Movements | Landings during year (total number of
aircraft):Aircraft 30 tonnes MCTOW or more:</v>
      </c>
    </row>
    <row r="11381" spans="1:14" hidden="1">
      <c r="A11381" t="s">
        <v>3</v>
      </c>
      <c r="B11381">
        <v>2007</v>
      </c>
      <c r="C11381" t="s">
        <v>6</v>
      </c>
      <c r="D11381" t="s">
        <v>10</v>
      </c>
      <c r="E11381" t="s">
        <v>81</v>
      </c>
      <c r="F11381" t="s">
        <v>81</v>
      </c>
      <c r="G11381">
        <v>41</v>
      </c>
      <c r="H11381" t="s">
        <v>34</v>
      </c>
      <c r="I11381">
        <v>2008</v>
      </c>
      <c r="J11381" t="s">
        <v>91</v>
      </c>
      <c r="K11381" t="s">
        <v>4683</v>
      </c>
      <c r="L11381">
        <v>36.396908848039793</v>
      </c>
      <c r="M11381" s="10" t="str">
        <f>Data[[#This Row],[schedule]]&amp;" | "&amp;Data[[#This Row],[section]]</f>
        <v>SCHEDULE 19: REPORT ON DEMAND FORECASTS | 19b: Aircraft Runway Movements</v>
      </c>
      <c r="N11381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2" spans="1:14" hidden="1">
      <c r="A11382" t="s">
        <v>3</v>
      </c>
      <c r="B11382">
        <v>2007</v>
      </c>
      <c r="C11382" t="s">
        <v>6</v>
      </c>
      <c r="D11382" t="s">
        <v>10</v>
      </c>
      <c r="E11382" t="s">
        <v>81</v>
      </c>
      <c r="F11382" t="s">
        <v>81</v>
      </c>
      <c r="G11382">
        <v>41</v>
      </c>
      <c r="H11382" t="s">
        <v>34</v>
      </c>
      <c r="I11382">
        <v>2009</v>
      </c>
      <c r="J11382" t="s">
        <v>91</v>
      </c>
      <c r="K11382" t="s">
        <v>4684</v>
      </c>
      <c r="L11382">
        <v>37.463150455650919</v>
      </c>
      <c r="M11382" s="10" t="str">
        <f>Data[[#This Row],[schedule]]&amp;" | "&amp;Data[[#This Row],[section]]</f>
        <v>SCHEDULE 19: REPORT ON DEMAND FORECASTS | 19b: Aircraft Runway Movements</v>
      </c>
      <c r="N11382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3" spans="1:14" hidden="1">
      <c r="A11383" t="s">
        <v>3</v>
      </c>
      <c r="B11383">
        <v>2007</v>
      </c>
      <c r="C11383" t="s">
        <v>6</v>
      </c>
      <c r="D11383" t="s">
        <v>10</v>
      </c>
      <c r="E11383" t="s">
        <v>81</v>
      </c>
      <c r="F11383" t="s">
        <v>81</v>
      </c>
      <c r="G11383">
        <v>41</v>
      </c>
      <c r="H11383" t="s">
        <v>34</v>
      </c>
      <c r="I11383">
        <v>2010</v>
      </c>
      <c r="J11383" t="s">
        <v>91</v>
      </c>
      <c r="K11383" t="s">
        <v>4685</v>
      </c>
      <c r="L11383">
        <v>39.527940406918781</v>
      </c>
      <c r="M11383" s="10" t="str">
        <f>Data[[#This Row],[schedule]]&amp;" | "&amp;Data[[#This Row],[section]]</f>
        <v>SCHEDULE 19: REPORT ON DEMAND FORECASTS | 19b: Aircraft Runway Movements</v>
      </c>
      <c r="N11383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4" spans="1:14" hidden="1">
      <c r="A11384" t="s">
        <v>3</v>
      </c>
      <c r="B11384">
        <v>2007</v>
      </c>
      <c r="C11384" t="s">
        <v>6</v>
      </c>
      <c r="D11384" t="s">
        <v>10</v>
      </c>
      <c r="E11384" t="s">
        <v>81</v>
      </c>
      <c r="F11384" t="s">
        <v>81</v>
      </c>
      <c r="G11384">
        <v>41</v>
      </c>
      <c r="H11384" t="s">
        <v>34</v>
      </c>
      <c r="I11384">
        <v>2011</v>
      </c>
      <c r="J11384" t="s">
        <v>91</v>
      </c>
      <c r="K11384" t="s">
        <v>4686</v>
      </c>
      <c r="L11384">
        <v>41.391516486320057</v>
      </c>
      <c r="M11384" s="10" t="str">
        <f>Data[[#This Row],[schedule]]&amp;" | "&amp;Data[[#This Row],[section]]</f>
        <v>SCHEDULE 19: REPORT ON DEMAND FORECASTS | 19b: Aircraft Runway Movements</v>
      </c>
      <c r="N11384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5" spans="1:14" hidden="1">
      <c r="A11385" t="s">
        <v>3</v>
      </c>
      <c r="B11385">
        <v>2007</v>
      </c>
      <c r="C11385" t="s">
        <v>6</v>
      </c>
      <c r="D11385" t="s">
        <v>10</v>
      </c>
      <c r="E11385" t="s">
        <v>81</v>
      </c>
      <c r="F11385" t="s">
        <v>81</v>
      </c>
      <c r="G11385">
        <v>41</v>
      </c>
      <c r="H11385" t="s">
        <v>34</v>
      </c>
      <c r="I11385">
        <v>2012</v>
      </c>
      <c r="J11385" t="s">
        <v>91</v>
      </c>
      <c r="K11385" t="s">
        <v>4687</v>
      </c>
      <c r="L11385">
        <v>43.344151351651931</v>
      </c>
      <c r="M11385" s="10" t="str">
        <f>Data[[#This Row],[schedule]]&amp;" | "&amp;Data[[#This Row],[section]]</f>
        <v>SCHEDULE 19: REPORT ON DEMAND FORECASTS | 19b: Aircraft Runway Movements</v>
      </c>
      <c r="N11385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6" spans="1:14" hidden="1">
      <c r="A11386" t="s">
        <v>3</v>
      </c>
      <c r="B11386">
        <v>2007</v>
      </c>
      <c r="C11386" t="s">
        <v>6</v>
      </c>
      <c r="D11386" t="s">
        <v>10</v>
      </c>
      <c r="E11386" t="s">
        <v>81</v>
      </c>
      <c r="F11386" t="s">
        <v>81</v>
      </c>
      <c r="G11386">
        <v>41</v>
      </c>
      <c r="H11386" t="s">
        <v>34</v>
      </c>
      <c r="I11386">
        <v>2013</v>
      </c>
      <c r="J11386" t="s">
        <v>91</v>
      </c>
      <c r="K11386" t="s">
        <v>81</v>
      </c>
      <c r="M11386" s="10" t="str">
        <f>Data[[#This Row],[schedule]]&amp;" | "&amp;Data[[#This Row],[section]]</f>
        <v>SCHEDULE 19: REPORT ON DEMAND FORECASTS | 19b: Aircraft Runway Movements</v>
      </c>
      <c r="N11386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7" spans="1:14" hidden="1">
      <c r="A11387" t="s">
        <v>3</v>
      </c>
      <c r="B11387">
        <v>2007</v>
      </c>
      <c r="C11387" t="s">
        <v>6</v>
      </c>
      <c r="D11387" t="s">
        <v>10</v>
      </c>
      <c r="E11387" t="s">
        <v>81</v>
      </c>
      <c r="F11387" t="s">
        <v>81</v>
      </c>
      <c r="G11387">
        <v>41</v>
      </c>
      <c r="H11387" t="s">
        <v>34</v>
      </c>
      <c r="I11387">
        <v>2014</v>
      </c>
      <c r="J11387" t="s">
        <v>91</v>
      </c>
      <c r="K11387" t="s">
        <v>81</v>
      </c>
      <c r="M11387" s="10" t="str">
        <f>Data[[#This Row],[schedule]]&amp;" | "&amp;Data[[#This Row],[section]]</f>
        <v>SCHEDULE 19: REPORT ON DEMAND FORECASTS | 19b: Aircraft Runway Movements</v>
      </c>
      <c r="N11387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8" spans="1:14" hidden="1">
      <c r="A11388" t="s">
        <v>3</v>
      </c>
      <c r="B11388">
        <v>2007</v>
      </c>
      <c r="C11388" t="s">
        <v>6</v>
      </c>
      <c r="D11388" t="s">
        <v>10</v>
      </c>
      <c r="E11388" t="s">
        <v>81</v>
      </c>
      <c r="F11388" t="s">
        <v>81</v>
      </c>
      <c r="G11388">
        <v>41</v>
      </c>
      <c r="H11388" t="s">
        <v>34</v>
      </c>
      <c r="I11388">
        <v>2015</v>
      </c>
      <c r="J11388" t="s">
        <v>91</v>
      </c>
      <c r="K11388" t="s">
        <v>81</v>
      </c>
      <c r="M11388" s="10" t="str">
        <f>Data[[#This Row],[schedule]]&amp;" | "&amp;Data[[#This Row],[section]]</f>
        <v>SCHEDULE 19: REPORT ON DEMAND FORECASTS | 19b: Aircraft Runway Movements</v>
      </c>
      <c r="N11388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89" spans="1:14" hidden="1">
      <c r="A11389" t="s">
        <v>3</v>
      </c>
      <c r="B11389">
        <v>2007</v>
      </c>
      <c r="C11389" t="s">
        <v>6</v>
      </c>
      <c r="D11389" t="s">
        <v>10</v>
      </c>
      <c r="E11389" t="s">
        <v>81</v>
      </c>
      <c r="F11389" t="s">
        <v>81</v>
      </c>
      <c r="G11389">
        <v>41</v>
      </c>
      <c r="H11389" t="s">
        <v>34</v>
      </c>
      <c r="I11389">
        <v>2016</v>
      </c>
      <c r="J11389" t="s">
        <v>91</v>
      </c>
      <c r="K11389" t="s">
        <v>81</v>
      </c>
      <c r="M11389" s="10" t="str">
        <f>Data[[#This Row],[schedule]]&amp;" | "&amp;Data[[#This Row],[section]]</f>
        <v>SCHEDULE 19: REPORT ON DEMAND FORECASTS | 19b: Aircraft Runway Movements</v>
      </c>
      <c r="N11389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90" spans="1:14" hidden="1">
      <c r="A11390" t="s">
        <v>3</v>
      </c>
      <c r="B11390">
        <v>2007</v>
      </c>
      <c r="C11390" t="s">
        <v>6</v>
      </c>
      <c r="D11390" t="s">
        <v>10</v>
      </c>
      <c r="E11390" t="s">
        <v>81</v>
      </c>
      <c r="F11390" t="s">
        <v>81</v>
      </c>
      <c r="G11390">
        <v>41</v>
      </c>
      <c r="H11390" t="s">
        <v>34</v>
      </c>
      <c r="I11390">
        <v>2017</v>
      </c>
      <c r="J11390" t="s">
        <v>91</v>
      </c>
      <c r="K11390" t="s">
        <v>81</v>
      </c>
      <c r="M11390" s="10" t="str">
        <f>Data[[#This Row],[schedule]]&amp;" | "&amp;Data[[#This Row],[section]]</f>
        <v>SCHEDULE 19: REPORT ON DEMAND FORECASTS | 19b: Aircraft Runway Movements</v>
      </c>
      <c r="N11390" s="10" t="str">
        <f t="shared" si="180"/>
        <v>SCHEDULE 19: REPORT ON DEMAND FORECASTS | 19b: Aircraft Runway Movements | Landings during year (total number of
aircraft):Aircraft 3 tonnes or more but less than 30 tonnes MCTOW:</v>
      </c>
    </row>
    <row r="11391" spans="1:14" hidden="1">
      <c r="A11391" t="s">
        <v>3</v>
      </c>
      <c r="B11391">
        <v>2007</v>
      </c>
      <c r="C11391" t="s">
        <v>6</v>
      </c>
      <c r="D11391" t="s">
        <v>10</v>
      </c>
      <c r="E11391" t="s">
        <v>81</v>
      </c>
      <c r="F11391" t="s">
        <v>81</v>
      </c>
      <c r="G11391">
        <v>42</v>
      </c>
      <c r="H11391" t="s">
        <v>35</v>
      </c>
      <c r="I11391">
        <v>2008</v>
      </c>
      <c r="J11391" t="s">
        <v>91</v>
      </c>
      <c r="K11391" t="s">
        <v>4688</v>
      </c>
      <c r="L11391">
        <v>2.6248592165622249</v>
      </c>
      <c r="M11391" s="10" t="str">
        <f>Data[[#This Row],[schedule]]&amp;" | "&amp;Data[[#This Row],[section]]</f>
        <v>SCHEDULE 19: REPORT ON DEMAND FORECASTS | 19b: Aircraft Runway Movements</v>
      </c>
      <c r="N11391" s="10" t="str">
        <f t="shared" si="180"/>
        <v>SCHEDULE 19: REPORT ON DEMAND FORECASTS | 19b: Aircraft Runway Movements | Landings during year (total number of
aircraft):Aircraft less than 3 tonnes MCTOW:</v>
      </c>
    </row>
    <row r="11392" spans="1:14" hidden="1">
      <c r="A11392" t="s">
        <v>3</v>
      </c>
      <c r="B11392">
        <v>2007</v>
      </c>
      <c r="C11392" t="s">
        <v>6</v>
      </c>
      <c r="D11392" t="s">
        <v>10</v>
      </c>
      <c r="E11392" t="s">
        <v>81</v>
      </c>
      <c r="F11392" t="s">
        <v>81</v>
      </c>
      <c r="G11392">
        <v>42</v>
      </c>
      <c r="H11392" t="s">
        <v>35</v>
      </c>
      <c r="I11392">
        <v>2009</v>
      </c>
      <c r="J11392" t="s">
        <v>91</v>
      </c>
      <c r="K11392" t="s">
        <v>4689</v>
      </c>
      <c r="L11392">
        <v>2.7059554115668338</v>
      </c>
      <c r="M11392" s="10" t="str">
        <f>Data[[#This Row],[schedule]]&amp;" | "&amp;Data[[#This Row],[section]]</f>
        <v>SCHEDULE 19: REPORT ON DEMAND FORECASTS | 19b: Aircraft Runway Movements</v>
      </c>
      <c r="N11392" s="10" t="str">
        <f t="shared" si="180"/>
        <v>SCHEDULE 19: REPORT ON DEMAND FORECASTS | 19b: Aircraft Runway Movements | Landings during year (total number of
aircraft):Aircraft less than 3 tonnes MCTOW:</v>
      </c>
    </row>
    <row r="11393" spans="1:14" hidden="1">
      <c r="A11393" t="s">
        <v>3</v>
      </c>
      <c r="B11393">
        <v>2007</v>
      </c>
      <c r="C11393" t="s">
        <v>6</v>
      </c>
      <c r="D11393" t="s">
        <v>10</v>
      </c>
      <c r="E11393" t="s">
        <v>81</v>
      </c>
      <c r="F11393" t="s">
        <v>81</v>
      </c>
      <c r="G11393">
        <v>42</v>
      </c>
      <c r="H11393" t="s">
        <v>35</v>
      </c>
      <c r="I11393">
        <v>2010</v>
      </c>
      <c r="J11393" t="s">
        <v>91</v>
      </c>
      <c r="K11393" t="s">
        <v>4690</v>
      </c>
      <c r="L11393">
        <v>2.8424895401513131</v>
      </c>
      <c r="M11393" s="10" t="str">
        <f>Data[[#This Row],[schedule]]&amp;" | "&amp;Data[[#This Row],[section]]</f>
        <v>SCHEDULE 19: REPORT ON DEMAND FORECASTS | 19b: Aircraft Runway Movements</v>
      </c>
      <c r="N11393" s="10" t="str">
        <f t="shared" si="180"/>
        <v>SCHEDULE 19: REPORT ON DEMAND FORECASTS | 19b: Aircraft Runway Movements | Landings during year (total number of
aircraft):Aircraft less than 3 tonnes MCTOW:</v>
      </c>
    </row>
    <row r="11394" spans="1:14" hidden="1">
      <c r="A11394" t="s">
        <v>3</v>
      </c>
      <c r="B11394">
        <v>2007</v>
      </c>
      <c r="C11394" t="s">
        <v>6</v>
      </c>
      <c r="D11394" t="s">
        <v>10</v>
      </c>
      <c r="E11394" t="s">
        <v>81</v>
      </c>
      <c r="F11394" t="s">
        <v>81</v>
      </c>
      <c r="G11394">
        <v>42</v>
      </c>
      <c r="H11394" t="s">
        <v>35</v>
      </c>
      <c r="I11394">
        <v>2011</v>
      </c>
      <c r="J11394" t="s">
        <v>91</v>
      </c>
      <c r="K11394" t="s">
        <v>4691</v>
      </c>
      <c r="L11394">
        <v>2.9756711784008951</v>
      </c>
      <c r="M11394" s="10" t="str">
        <f>Data[[#This Row],[schedule]]&amp;" | "&amp;Data[[#This Row],[section]]</f>
        <v>SCHEDULE 19: REPORT ON DEMAND FORECASTS | 19b: Aircraft Runway Movements</v>
      </c>
      <c r="N11394" s="10" t="str">
        <f t="shared" si="180"/>
        <v>SCHEDULE 19: REPORT ON DEMAND FORECASTS | 19b: Aircraft Runway Movements | Landings during year (total number of
aircraft):Aircraft less than 3 tonnes MCTOW:</v>
      </c>
    </row>
    <row r="11395" spans="1:14" hidden="1">
      <c r="A11395" t="s">
        <v>3</v>
      </c>
      <c r="B11395">
        <v>2007</v>
      </c>
      <c r="C11395" t="s">
        <v>6</v>
      </c>
      <c r="D11395" t="s">
        <v>10</v>
      </c>
      <c r="E11395" t="s">
        <v>81</v>
      </c>
      <c r="F11395" t="s">
        <v>81</v>
      </c>
      <c r="G11395">
        <v>42</v>
      </c>
      <c r="H11395" t="s">
        <v>35</v>
      </c>
      <c r="I11395">
        <v>2012</v>
      </c>
      <c r="J11395" t="s">
        <v>91</v>
      </c>
      <c r="K11395" t="s">
        <v>4692</v>
      </c>
      <c r="L11395">
        <v>3.1176639068301979</v>
      </c>
      <c r="M11395" s="10" t="str">
        <f>Data[[#This Row],[schedule]]&amp;" | "&amp;Data[[#This Row],[section]]</f>
        <v>SCHEDULE 19: REPORT ON DEMAND FORECASTS | 19b: Aircraft Runway Movements</v>
      </c>
      <c r="N11395" s="10" t="str">
        <f t="shared" si="180"/>
        <v>SCHEDULE 19: REPORT ON DEMAND FORECASTS | 19b: Aircraft Runway Movements | Landings during year (total number of
aircraft):Aircraft less than 3 tonnes MCTOW:</v>
      </c>
    </row>
    <row r="11396" spans="1:14" hidden="1">
      <c r="A11396" t="s">
        <v>3</v>
      </c>
      <c r="B11396">
        <v>2007</v>
      </c>
      <c r="C11396" t="s">
        <v>6</v>
      </c>
      <c r="D11396" t="s">
        <v>10</v>
      </c>
      <c r="E11396" t="s">
        <v>81</v>
      </c>
      <c r="F11396" t="s">
        <v>81</v>
      </c>
      <c r="G11396">
        <v>42</v>
      </c>
      <c r="H11396" t="s">
        <v>35</v>
      </c>
      <c r="I11396">
        <v>2013</v>
      </c>
      <c r="J11396" t="s">
        <v>91</v>
      </c>
      <c r="K11396" t="s">
        <v>81</v>
      </c>
      <c r="M11396" s="10" t="str">
        <f>Data[[#This Row],[schedule]]&amp;" | "&amp;Data[[#This Row],[section]]</f>
        <v>SCHEDULE 19: REPORT ON DEMAND FORECASTS | 19b: Aircraft Runway Movements</v>
      </c>
      <c r="N11396" s="10" t="str">
        <f t="shared" si="180"/>
        <v>SCHEDULE 19: REPORT ON DEMAND FORECASTS | 19b: Aircraft Runway Movements | Landings during year (total number of
aircraft):Aircraft less than 3 tonnes MCTOW:</v>
      </c>
    </row>
    <row r="11397" spans="1:14" hidden="1">
      <c r="A11397" t="s">
        <v>3</v>
      </c>
      <c r="B11397">
        <v>2007</v>
      </c>
      <c r="C11397" t="s">
        <v>6</v>
      </c>
      <c r="D11397" t="s">
        <v>10</v>
      </c>
      <c r="E11397" t="s">
        <v>81</v>
      </c>
      <c r="F11397" t="s">
        <v>81</v>
      </c>
      <c r="G11397">
        <v>42</v>
      </c>
      <c r="H11397" t="s">
        <v>35</v>
      </c>
      <c r="I11397">
        <v>2014</v>
      </c>
      <c r="J11397" t="s">
        <v>91</v>
      </c>
      <c r="K11397" t="s">
        <v>81</v>
      </c>
      <c r="M11397" s="10" t="str">
        <f>Data[[#This Row],[schedule]]&amp;" | "&amp;Data[[#This Row],[section]]</f>
        <v>SCHEDULE 19: REPORT ON DEMAND FORECASTS | 19b: Aircraft Runway Movements</v>
      </c>
      <c r="N11397" s="10" t="str">
        <f t="shared" si="180"/>
        <v>SCHEDULE 19: REPORT ON DEMAND FORECASTS | 19b: Aircraft Runway Movements | Landings during year (total number of
aircraft):Aircraft less than 3 tonnes MCTOW:</v>
      </c>
    </row>
    <row r="11398" spans="1:14" hidden="1">
      <c r="A11398" t="s">
        <v>3</v>
      </c>
      <c r="B11398">
        <v>2007</v>
      </c>
      <c r="C11398" t="s">
        <v>6</v>
      </c>
      <c r="D11398" t="s">
        <v>10</v>
      </c>
      <c r="E11398" t="s">
        <v>81</v>
      </c>
      <c r="F11398" t="s">
        <v>81</v>
      </c>
      <c r="G11398">
        <v>42</v>
      </c>
      <c r="H11398" t="s">
        <v>35</v>
      </c>
      <c r="I11398">
        <v>2015</v>
      </c>
      <c r="J11398" t="s">
        <v>91</v>
      </c>
      <c r="K11398" t="s">
        <v>81</v>
      </c>
      <c r="M11398" s="10" t="str">
        <f>Data[[#This Row],[schedule]]&amp;" | "&amp;Data[[#This Row],[section]]</f>
        <v>SCHEDULE 19: REPORT ON DEMAND FORECASTS | 19b: Aircraft Runway Movements</v>
      </c>
      <c r="N11398" s="10" t="str">
        <f t="shared" si="180"/>
        <v>SCHEDULE 19: REPORT ON DEMAND FORECASTS | 19b: Aircraft Runway Movements | Landings during year (total number of
aircraft):Aircraft less than 3 tonnes MCTOW:</v>
      </c>
    </row>
    <row r="11399" spans="1:14" hidden="1">
      <c r="A11399" t="s">
        <v>3</v>
      </c>
      <c r="B11399">
        <v>2007</v>
      </c>
      <c r="C11399" t="s">
        <v>6</v>
      </c>
      <c r="D11399" t="s">
        <v>10</v>
      </c>
      <c r="E11399" t="s">
        <v>81</v>
      </c>
      <c r="F11399" t="s">
        <v>81</v>
      </c>
      <c r="G11399">
        <v>42</v>
      </c>
      <c r="H11399" t="s">
        <v>35</v>
      </c>
      <c r="I11399">
        <v>2016</v>
      </c>
      <c r="J11399" t="s">
        <v>91</v>
      </c>
      <c r="K11399" t="s">
        <v>81</v>
      </c>
      <c r="M11399" s="10" t="str">
        <f>Data[[#This Row],[schedule]]&amp;" | "&amp;Data[[#This Row],[section]]</f>
        <v>SCHEDULE 19: REPORT ON DEMAND FORECASTS | 19b: Aircraft Runway Movements</v>
      </c>
      <c r="N11399" s="10" t="str">
        <f t="shared" si="180"/>
        <v>SCHEDULE 19: REPORT ON DEMAND FORECASTS | 19b: Aircraft Runway Movements | Landings during year (total number of
aircraft):Aircraft less than 3 tonnes MCTOW:</v>
      </c>
    </row>
    <row r="11400" spans="1:14" hidden="1">
      <c r="A11400" t="s">
        <v>3</v>
      </c>
      <c r="B11400">
        <v>2007</v>
      </c>
      <c r="C11400" t="s">
        <v>6</v>
      </c>
      <c r="D11400" t="s">
        <v>10</v>
      </c>
      <c r="E11400" t="s">
        <v>81</v>
      </c>
      <c r="F11400" t="s">
        <v>81</v>
      </c>
      <c r="G11400">
        <v>42</v>
      </c>
      <c r="H11400" t="s">
        <v>35</v>
      </c>
      <c r="I11400">
        <v>2017</v>
      </c>
      <c r="J11400" t="s">
        <v>91</v>
      </c>
      <c r="K11400" t="s">
        <v>81</v>
      </c>
      <c r="M11400" s="10" t="str">
        <f>Data[[#This Row],[schedule]]&amp;" | "&amp;Data[[#This Row],[section]]</f>
        <v>SCHEDULE 19: REPORT ON DEMAND FORECASTS | 19b: Aircraft Runway Movements</v>
      </c>
      <c r="N11400" s="10" t="str">
        <f t="shared" si="180"/>
        <v>SCHEDULE 19: REPORT ON DEMAND FORECASTS | 19b: Aircraft Runway Movements | Landings during year (total number of
aircraft):Aircraft less than 3 tonnes MCTOW:</v>
      </c>
    </row>
    <row r="11401" spans="1:14" hidden="1">
      <c r="A11401" t="s">
        <v>3</v>
      </c>
      <c r="B11401">
        <v>2007</v>
      </c>
      <c r="C11401" t="s">
        <v>6</v>
      </c>
      <c r="D11401" t="s">
        <v>10</v>
      </c>
      <c r="E11401" t="s">
        <v>81</v>
      </c>
      <c r="F11401" t="s">
        <v>81</v>
      </c>
      <c r="G11401">
        <v>43</v>
      </c>
      <c r="H11401" t="s">
        <v>36</v>
      </c>
      <c r="I11401">
        <v>2008</v>
      </c>
      <c r="J11401" t="s">
        <v>91</v>
      </c>
      <c r="K11401" t="s">
        <v>4693</v>
      </c>
      <c r="L11401">
        <v>78.2788191191446</v>
      </c>
      <c r="M11401" s="10" t="str">
        <f>Data[[#This Row],[schedule]]&amp;" | "&amp;Data[[#This Row],[section]]</f>
        <v>SCHEDULE 19: REPORT ON DEMAND FORECASTS | 19b: Aircraft Runway Movements</v>
      </c>
      <c r="N11401" s="10" t="str">
        <f t="shared" si="180"/>
        <v>SCHEDULE 19: REPORT ON DEMAND FORECASTS | 19b: Aircraft Runway Movements | Landings during year (total number of
aircraft):Total:</v>
      </c>
    </row>
    <row r="11402" spans="1:14" hidden="1">
      <c r="A11402" t="s">
        <v>3</v>
      </c>
      <c r="B11402">
        <v>2007</v>
      </c>
      <c r="C11402" t="s">
        <v>6</v>
      </c>
      <c r="D11402" t="s">
        <v>10</v>
      </c>
      <c r="E11402" t="s">
        <v>81</v>
      </c>
      <c r="F11402" t="s">
        <v>81</v>
      </c>
      <c r="G11402">
        <v>43</v>
      </c>
      <c r="H11402" t="s">
        <v>36</v>
      </c>
      <c r="I11402">
        <v>2009</v>
      </c>
      <c r="J11402" t="s">
        <v>91</v>
      </c>
      <c r="K11402" t="s">
        <v>4694</v>
      </c>
      <c r="L11402">
        <v>80.947538416484988</v>
      </c>
      <c r="M11402" s="10" t="str">
        <f>Data[[#This Row],[schedule]]&amp;" | "&amp;Data[[#This Row],[section]]</f>
        <v>SCHEDULE 19: REPORT ON DEMAND FORECASTS | 19b: Aircraft Runway Movements</v>
      </c>
      <c r="N11402" s="10" t="str">
        <f t="shared" si="180"/>
        <v>SCHEDULE 19: REPORT ON DEMAND FORECASTS | 19b: Aircraft Runway Movements | Landings during year (total number of
aircraft):Total:</v>
      </c>
    </row>
    <row r="11403" spans="1:14" hidden="1">
      <c r="A11403" t="s">
        <v>3</v>
      </c>
      <c r="B11403">
        <v>2007</v>
      </c>
      <c r="C11403" t="s">
        <v>6</v>
      </c>
      <c r="D11403" t="s">
        <v>10</v>
      </c>
      <c r="E11403" t="s">
        <v>81</v>
      </c>
      <c r="F11403" t="s">
        <v>81</v>
      </c>
      <c r="G11403">
        <v>43</v>
      </c>
      <c r="H11403" t="s">
        <v>36</v>
      </c>
      <c r="I11403">
        <v>2010</v>
      </c>
      <c r="J11403" t="s">
        <v>91</v>
      </c>
      <c r="K11403" t="s">
        <v>4695</v>
      </c>
      <c r="L11403">
        <v>84.447747681750386</v>
      </c>
      <c r="M11403" s="10" t="str">
        <f>Data[[#This Row],[schedule]]&amp;" | "&amp;Data[[#This Row],[section]]</f>
        <v>SCHEDULE 19: REPORT ON DEMAND FORECASTS | 19b: Aircraft Runway Movements</v>
      </c>
      <c r="N11403" s="10" t="str">
        <f t="shared" si="180"/>
        <v>SCHEDULE 19: REPORT ON DEMAND FORECASTS | 19b: Aircraft Runway Movements | Landings during year (total number of
aircraft):Total:</v>
      </c>
    </row>
    <row r="11404" spans="1:14" hidden="1">
      <c r="A11404" t="s">
        <v>3</v>
      </c>
      <c r="B11404">
        <v>2007</v>
      </c>
      <c r="C11404" t="s">
        <v>6</v>
      </c>
      <c r="D11404" t="s">
        <v>10</v>
      </c>
      <c r="E11404" t="s">
        <v>81</v>
      </c>
      <c r="F11404" t="s">
        <v>81</v>
      </c>
      <c r="G11404">
        <v>43</v>
      </c>
      <c r="H11404" t="s">
        <v>36</v>
      </c>
      <c r="I11404">
        <v>2011</v>
      </c>
      <c r="J11404" t="s">
        <v>91</v>
      </c>
      <c r="K11404" t="s">
        <v>4696</v>
      </c>
      <c r="L11404">
        <v>88.264786054934319</v>
      </c>
      <c r="M11404" s="10" t="str">
        <f>Data[[#This Row],[schedule]]&amp;" | "&amp;Data[[#This Row],[section]]</f>
        <v>SCHEDULE 19: REPORT ON DEMAND FORECASTS | 19b: Aircraft Runway Movements</v>
      </c>
      <c r="N11404" s="10" t="str">
        <f t="shared" si="180"/>
        <v>SCHEDULE 19: REPORT ON DEMAND FORECASTS | 19b: Aircraft Runway Movements | Landings during year (total number of
aircraft):Total:</v>
      </c>
    </row>
    <row r="11405" spans="1:14" hidden="1">
      <c r="A11405" t="s">
        <v>3</v>
      </c>
      <c r="B11405">
        <v>2007</v>
      </c>
      <c r="C11405" t="s">
        <v>6</v>
      </c>
      <c r="D11405" t="s">
        <v>10</v>
      </c>
      <c r="E11405" t="s">
        <v>81</v>
      </c>
      <c r="F11405" t="s">
        <v>81</v>
      </c>
      <c r="G11405">
        <v>43</v>
      </c>
      <c r="H11405" t="s">
        <v>36</v>
      </c>
      <c r="I11405">
        <v>2012</v>
      </c>
      <c r="J11405" t="s">
        <v>91</v>
      </c>
      <c r="K11405" t="s">
        <v>4697</v>
      </c>
      <c r="L11405">
        <v>92.443329094409705</v>
      </c>
      <c r="M11405" s="10" t="str">
        <f>Data[[#This Row],[schedule]]&amp;" | "&amp;Data[[#This Row],[section]]</f>
        <v>SCHEDULE 19: REPORT ON DEMAND FORECASTS | 19b: Aircraft Runway Movements</v>
      </c>
      <c r="N11405" s="10" t="str">
        <f t="shared" si="180"/>
        <v>SCHEDULE 19: REPORT ON DEMAND FORECASTS | 19b: Aircraft Runway Movements | Landings during year (total number of
aircraft):Total:</v>
      </c>
    </row>
    <row r="11406" spans="1:14" hidden="1">
      <c r="A11406" t="s">
        <v>3</v>
      </c>
      <c r="B11406">
        <v>2007</v>
      </c>
      <c r="C11406" t="s">
        <v>6</v>
      </c>
      <c r="D11406" t="s">
        <v>10</v>
      </c>
      <c r="E11406" t="s">
        <v>81</v>
      </c>
      <c r="F11406" t="s">
        <v>81</v>
      </c>
      <c r="G11406">
        <v>43</v>
      </c>
      <c r="H11406" t="s">
        <v>36</v>
      </c>
      <c r="I11406">
        <v>2013</v>
      </c>
      <c r="J11406" t="s">
        <v>91</v>
      </c>
      <c r="K11406" t="s">
        <v>458</v>
      </c>
      <c r="L11406">
        <v>0</v>
      </c>
      <c r="M11406" s="10" t="str">
        <f>Data[[#This Row],[schedule]]&amp;" | "&amp;Data[[#This Row],[section]]</f>
        <v>SCHEDULE 19: REPORT ON DEMAND FORECASTS | 19b: Aircraft Runway Movements</v>
      </c>
      <c r="N11406" s="10" t="str">
        <f t="shared" si="180"/>
        <v>SCHEDULE 19: REPORT ON DEMAND FORECASTS | 19b: Aircraft Runway Movements | Landings during year (total number of
aircraft):Total:</v>
      </c>
    </row>
    <row r="11407" spans="1:14" hidden="1">
      <c r="A11407" t="s">
        <v>3</v>
      </c>
      <c r="B11407">
        <v>2007</v>
      </c>
      <c r="C11407" t="s">
        <v>6</v>
      </c>
      <c r="D11407" t="s">
        <v>10</v>
      </c>
      <c r="E11407" t="s">
        <v>81</v>
      </c>
      <c r="F11407" t="s">
        <v>81</v>
      </c>
      <c r="G11407">
        <v>43</v>
      </c>
      <c r="H11407" t="s">
        <v>36</v>
      </c>
      <c r="I11407">
        <v>2014</v>
      </c>
      <c r="J11407" t="s">
        <v>91</v>
      </c>
      <c r="K11407" t="s">
        <v>458</v>
      </c>
      <c r="L11407">
        <v>0</v>
      </c>
      <c r="M11407" s="10" t="str">
        <f>Data[[#This Row],[schedule]]&amp;" | "&amp;Data[[#This Row],[section]]</f>
        <v>SCHEDULE 19: REPORT ON DEMAND FORECASTS | 19b: Aircraft Runway Movements</v>
      </c>
      <c r="N11407" s="10" t="str">
        <f t="shared" si="180"/>
        <v>SCHEDULE 19: REPORT ON DEMAND FORECASTS | 19b: Aircraft Runway Movements | Landings during year (total number of
aircraft):Total:</v>
      </c>
    </row>
    <row r="11408" spans="1:14" hidden="1">
      <c r="A11408" t="s">
        <v>3</v>
      </c>
      <c r="B11408">
        <v>2007</v>
      </c>
      <c r="C11408" t="s">
        <v>6</v>
      </c>
      <c r="D11408" t="s">
        <v>10</v>
      </c>
      <c r="E11408" t="s">
        <v>81</v>
      </c>
      <c r="F11408" t="s">
        <v>81</v>
      </c>
      <c r="G11408">
        <v>43</v>
      </c>
      <c r="H11408" t="s">
        <v>36</v>
      </c>
      <c r="I11408">
        <v>2015</v>
      </c>
      <c r="J11408" t="s">
        <v>91</v>
      </c>
      <c r="K11408" t="s">
        <v>458</v>
      </c>
      <c r="L11408">
        <v>0</v>
      </c>
      <c r="M11408" s="10" t="str">
        <f>Data[[#This Row],[schedule]]&amp;" | "&amp;Data[[#This Row],[section]]</f>
        <v>SCHEDULE 19: REPORT ON DEMAND FORECASTS | 19b: Aircraft Runway Movements</v>
      </c>
      <c r="N11408" s="10" t="str">
        <f t="shared" si="180"/>
        <v>SCHEDULE 19: REPORT ON DEMAND FORECASTS | 19b: Aircraft Runway Movements | Landings during year (total number of
aircraft):Total:</v>
      </c>
    </row>
    <row r="11409" spans="1:14" hidden="1">
      <c r="A11409" t="s">
        <v>3</v>
      </c>
      <c r="B11409">
        <v>2007</v>
      </c>
      <c r="C11409" t="s">
        <v>6</v>
      </c>
      <c r="D11409" t="s">
        <v>10</v>
      </c>
      <c r="E11409" t="s">
        <v>81</v>
      </c>
      <c r="F11409" t="s">
        <v>81</v>
      </c>
      <c r="G11409">
        <v>43</v>
      </c>
      <c r="H11409" t="s">
        <v>36</v>
      </c>
      <c r="I11409">
        <v>2016</v>
      </c>
      <c r="J11409" t="s">
        <v>91</v>
      </c>
      <c r="K11409" t="s">
        <v>458</v>
      </c>
      <c r="L11409">
        <v>0</v>
      </c>
      <c r="M11409" s="10" t="str">
        <f>Data[[#This Row],[schedule]]&amp;" | "&amp;Data[[#This Row],[section]]</f>
        <v>SCHEDULE 19: REPORT ON DEMAND FORECASTS | 19b: Aircraft Runway Movements</v>
      </c>
      <c r="N11409" s="10" t="str">
        <f t="shared" si="180"/>
        <v>SCHEDULE 19: REPORT ON DEMAND FORECASTS | 19b: Aircraft Runway Movements | Landings during year (total number of
aircraft):Total:</v>
      </c>
    </row>
    <row r="11410" spans="1:14" hidden="1">
      <c r="A11410" t="s">
        <v>3</v>
      </c>
      <c r="B11410">
        <v>2007</v>
      </c>
      <c r="C11410" t="s">
        <v>6</v>
      </c>
      <c r="D11410" t="s">
        <v>10</v>
      </c>
      <c r="E11410" t="s">
        <v>81</v>
      </c>
      <c r="F11410" t="s">
        <v>81</v>
      </c>
      <c r="G11410">
        <v>43</v>
      </c>
      <c r="H11410" t="s">
        <v>36</v>
      </c>
      <c r="I11410">
        <v>2017</v>
      </c>
      <c r="J11410" t="s">
        <v>91</v>
      </c>
      <c r="K11410" t="s">
        <v>458</v>
      </c>
      <c r="L11410">
        <v>0</v>
      </c>
      <c r="M11410" s="10" t="str">
        <f>Data[[#This Row],[schedule]]&amp;" | "&amp;Data[[#This Row],[section]]</f>
        <v>SCHEDULE 19: REPORT ON DEMAND FORECASTS | 19b: Aircraft Runway Movements</v>
      </c>
      <c r="N11410" s="10" t="str">
        <f t="shared" si="180"/>
        <v>SCHEDULE 19: REPORT ON DEMAND FORECASTS | 19b: Aircraft Runway Movements | Landings during year (total number of
aircraft):Total:</v>
      </c>
    </row>
    <row r="11411" spans="1:14" hidden="1">
      <c r="A11411" t="s">
        <v>3</v>
      </c>
      <c r="B11411">
        <v>2007</v>
      </c>
      <c r="C11411" t="s">
        <v>6</v>
      </c>
      <c r="D11411" t="s">
        <v>10</v>
      </c>
      <c r="E11411" t="s">
        <v>81</v>
      </c>
      <c r="F11411" t="s">
        <v>81</v>
      </c>
      <c r="G11411">
        <v>45</v>
      </c>
      <c r="H11411" t="s">
        <v>37</v>
      </c>
      <c r="I11411">
        <v>2008</v>
      </c>
      <c r="J11411" t="s">
        <v>91</v>
      </c>
      <c r="K11411" t="s">
        <v>4698</v>
      </c>
      <c r="L11411">
        <v>5.4519100126843014</v>
      </c>
      <c r="M11411" s="10" t="str">
        <f>Data[[#This Row],[schedule]]&amp;" | "&amp;Data[[#This Row],[section]]</f>
        <v>SCHEDULE 19: REPORT ON DEMAND FORECASTS | 19b: Aircraft Runway Movements</v>
      </c>
      <c r="N11411" s="10" t="str">
        <f t="shared" si="180"/>
        <v>SCHEDULE 19: REPORT ON DEMAND FORECASTS | 19b: Aircraft Runway Movements | Landings during year (total MCTOW in tonnes):Aircraft 30 tonnes MCTOW or more:</v>
      </c>
    </row>
    <row r="11412" spans="1:14" hidden="1">
      <c r="A11412" t="s">
        <v>3</v>
      </c>
      <c r="B11412">
        <v>2007</v>
      </c>
      <c r="C11412" t="s">
        <v>6</v>
      </c>
      <c r="D11412" t="s">
        <v>10</v>
      </c>
      <c r="E11412" t="s">
        <v>81</v>
      </c>
      <c r="F11412" t="s">
        <v>81</v>
      </c>
      <c r="G11412">
        <v>45</v>
      </c>
      <c r="H11412" t="s">
        <v>37</v>
      </c>
      <c r="I11412">
        <v>2009</v>
      </c>
      <c r="J11412" t="s">
        <v>91</v>
      </c>
      <c r="K11412" t="s">
        <v>4699</v>
      </c>
      <c r="L11412">
        <v>5.6349376290034003</v>
      </c>
      <c r="M11412" s="10" t="str">
        <f>Data[[#This Row],[schedule]]&amp;" | "&amp;Data[[#This Row],[section]]</f>
        <v>SCHEDULE 19: REPORT ON DEMAND FORECASTS | 19b: Aircraft Runway Movements</v>
      </c>
      <c r="N11412" s="10" t="str">
        <f t="shared" si="180"/>
        <v>SCHEDULE 19: REPORT ON DEMAND FORECASTS | 19b: Aircraft Runway Movements | Landings during year (total MCTOW in tonnes):Aircraft 30 tonnes MCTOW or more:</v>
      </c>
    </row>
    <row r="11413" spans="1:14" hidden="1">
      <c r="A11413" t="s">
        <v>3</v>
      </c>
      <c r="B11413">
        <v>2007</v>
      </c>
      <c r="C11413" t="s">
        <v>6</v>
      </c>
      <c r="D11413" t="s">
        <v>10</v>
      </c>
      <c r="E11413" t="s">
        <v>81</v>
      </c>
      <c r="F11413" t="s">
        <v>81</v>
      </c>
      <c r="G11413">
        <v>45</v>
      </c>
      <c r="H11413" t="s">
        <v>37</v>
      </c>
      <c r="I11413">
        <v>2010</v>
      </c>
      <c r="J11413" t="s">
        <v>91</v>
      </c>
      <c r="K11413" t="s">
        <v>4700</v>
      </c>
      <c r="L11413">
        <v>5.8482129893191583</v>
      </c>
      <c r="M11413" s="10" t="str">
        <f>Data[[#This Row],[schedule]]&amp;" | "&amp;Data[[#This Row],[section]]</f>
        <v>SCHEDULE 19: REPORT ON DEMAND FORECASTS | 19b: Aircraft Runway Movements</v>
      </c>
      <c r="N11413" s="10" t="str">
        <f t="shared" ref="N11413:N11476" si="181">SUBSTITUTE(SUBSTITUTE(SUBSTITUTE(C11413&amp;" | "&amp;D11413&amp;" | "&amp;E11413&amp;" | "&amp;F11413&amp;" | "&amp;H11413," |  |  | "," | ")," |  |  | "," | ")," |  | "," | ")</f>
        <v>SCHEDULE 19: REPORT ON DEMAND FORECASTS | 19b: Aircraft Runway Movements | Landings during year (total MCTOW in tonnes):Aircraft 30 tonnes MCTOW or more:</v>
      </c>
    </row>
    <row r="11414" spans="1:14" hidden="1">
      <c r="A11414" t="s">
        <v>3</v>
      </c>
      <c r="B11414">
        <v>2007</v>
      </c>
      <c r="C11414" t="s">
        <v>6</v>
      </c>
      <c r="D11414" t="s">
        <v>10</v>
      </c>
      <c r="E11414" t="s">
        <v>81</v>
      </c>
      <c r="F11414" t="s">
        <v>81</v>
      </c>
      <c r="G11414">
        <v>45</v>
      </c>
      <c r="H11414" t="s">
        <v>37</v>
      </c>
      <c r="I11414">
        <v>2011</v>
      </c>
      <c r="J11414" t="s">
        <v>91</v>
      </c>
      <c r="K11414" t="s">
        <v>4701</v>
      </c>
      <c r="L11414">
        <v>6.0912254413078806</v>
      </c>
      <c r="M11414" s="10" t="str">
        <f>Data[[#This Row],[schedule]]&amp;" | "&amp;Data[[#This Row],[section]]</f>
        <v>SCHEDULE 19: REPORT ON DEMAND FORECASTS | 19b: Aircraft Runway Movements</v>
      </c>
      <c r="N11414" s="10" t="str">
        <f t="shared" si="181"/>
        <v>SCHEDULE 19: REPORT ON DEMAND FORECASTS | 19b: Aircraft Runway Movements | Landings during year (total MCTOW in tonnes):Aircraft 30 tonnes MCTOW or more:</v>
      </c>
    </row>
    <row r="11415" spans="1:14" hidden="1">
      <c r="A11415" t="s">
        <v>3</v>
      </c>
      <c r="B11415">
        <v>2007</v>
      </c>
      <c r="C11415" t="s">
        <v>6</v>
      </c>
      <c r="D11415" t="s">
        <v>10</v>
      </c>
      <c r="E11415" t="s">
        <v>81</v>
      </c>
      <c r="F11415" t="s">
        <v>81</v>
      </c>
      <c r="G11415">
        <v>45</v>
      </c>
      <c r="H11415" t="s">
        <v>37</v>
      </c>
      <c r="I11415">
        <v>2012</v>
      </c>
      <c r="J11415" t="s">
        <v>91</v>
      </c>
      <c r="K11415" t="s">
        <v>4702</v>
      </c>
      <c r="L11415">
        <v>6.4336991883854564</v>
      </c>
      <c r="M11415" s="10" t="str">
        <f>Data[[#This Row],[schedule]]&amp;" | "&amp;Data[[#This Row],[section]]</f>
        <v>SCHEDULE 19: REPORT ON DEMAND FORECASTS | 19b: Aircraft Runway Movements</v>
      </c>
      <c r="N11415" s="10" t="str">
        <f t="shared" si="181"/>
        <v>SCHEDULE 19: REPORT ON DEMAND FORECASTS | 19b: Aircraft Runway Movements | Landings during year (total MCTOW in tonnes):Aircraft 30 tonnes MCTOW or more:</v>
      </c>
    </row>
    <row r="11416" spans="1:14" hidden="1">
      <c r="A11416" t="s">
        <v>3</v>
      </c>
      <c r="B11416">
        <v>2007</v>
      </c>
      <c r="C11416" t="s">
        <v>6</v>
      </c>
      <c r="D11416" t="s">
        <v>10</v>
      </c>
      <c r="E11416" t="s">
        <v>81</v>
      </c>
      <c r="F11416" t="s">
        <v>81</v>
      </c>
      <c r="G11416">
        <v>45</v>
      </c>
      <c r="H11416" t="s">
        <v>37</v>
      </c>
      <c r="I11416">
        <v>2013</v>
      </c>
      <c r="J11416" t="s">
        <v>91</v>
      </c>
      <c r="K11416" t="s">
        <v>81</v>
      </c>
      <c r="M11416" s="10" t="str">
        <f>Data[[#This Row],[schedule]]&amp;" | "&amp;Data[[#This Row],[section]]</f>
        <v>SCHEDULE 19: REPORT ON DEMAND FORECASTS | 19b: Aircraft Runway Movements</v>
      </c>
      <c r="N11416" s="10" t="str">
        <f t="shared" si="181"/>
        <v>SCHEDULE 19: REPORT ON DEMAND FORECASTS | 19b: Aircraft Runway Movements | Landings during year (total MCTOW in tonnes):Aircraft 30 tonnes MCTOW or more:</v>
      </c>
    </row>
    <row r="11417" spans="1:14" hidden="1">
      <c r="A11417" t="s">
        <v>3</v>
      </c>
      <c r="B11417">
        <v>2007</v>
      </c>
      <c r="C11417" t="s">
        <v>6</v>
      </c>
      <c r="D11417" t="s">
        <v>10</v>
      </c>
      <c r="E11417" t="s">
        <v>81</v>
      </c>
      <c r="F11417" t="s">
        <v>81</v>
      </c>
      <c r="G11417">
        <v>45</v>
      </c>
      <c r="H11417" t="s">
        <v>37</v>
      </c>
      <c r="I11417">
        <v>2014</v>
      </c>
      <c r="J11417" t="s">
        <v>91</v>
      </c>
      <c r="K11417" t="s">
        <v>81</v>
      </c>
      <c r="M11417" s="10" t="str">
        <f>Data[[#This Row],[schedule]]&amp;" | "&amp;Data[[#This Row],[section]]</f>
        <v>SCHEDULE 19: REPORT ON DEMAND FORECASTS | 19b: Aircraft Runway Movements</v>
      </c>
      <c r="N11417" s="10" t="str">
        <f t="shared" si="181"/>
        <v>SCHEDULE 19: REPORT ON DEMAND FORECASTS | 19b: Aircraft Runway Movements | Landings during year (total MCTOW in tonnes):Aircraft 30 tonnes MCTOW or more:</v>
      </c>
    </row>
    <row r="11418" spans="1:14" hidden="1">
      <c r="A11418" t="s">
        <v>3</v>
      </c>
      <c r="B11418">
        <v>2007</v>
      </c>
      <c r="C11418" t="s">
        <v>6</v>
      </c>
      <c r="D11418" t="s">
        <v>10</v>
      </c>
      <c r="E11418" t="s">
        <v>81</v>
      </c>
      <c r="F11418" t="s">
        <v>81</v>
      </c>
      <c r="G11418">
        <v>45</v>
      </c>
      <c r="H11418" t="s">
        <v>37</v>
      </c>
      <c r="I11418">
        <v>2015</v>
      </c>
      <c r="J11418" t="s">
        <v>91</v>
      </c>
      <c r="K11418" t="s">
        <v>81</v>
      </c>
      <c r="M11418" s="10" t="str">
        <f>Data[[#This Row],[schedule]]&amp;" | "&amp;Data[[#This Row],[section]]</f>
        <v>SCHEDULE 19: REPORT ON DEMAND FORECASTS | 19b: Aircraft Runway Movements</v>
      </c>
      <c r="N11418" s="10" t="str">
        <f t="shared" si="181"/>
        <v>SCHEDULE 19: REPORT ON DEMAND FORECASTS | 19b: Aircraft Runway Movements | Landings during year (total MCTOW in tonnes):Aircraft 30 tonnes MCTOW or more:</v>
      </c>
    </row>
    <row r="11419" spans="1:14" hidden="1">
      <c r="A11419" t="s">
        <v>3</v>
      </c>
      <c r="B11419">
        <v>2007</v>
      </c>
      <c r="C11419" t="s">
        <v>6</v>
      </c>
      <c r="D11419" t="s">
        <v>10</v>
      </c>
      <c r="E11419" t="s">
        <v>81</v>
      </c>
      <c r="F11419" t="s">
        <v>81</v>
      </c>
      <c r="G11419">
        <v>45</v>
      </c>
      <c r="H11419" t="s">
        <v>37</v>
      </c>
      <c r="I11419">
        <v>2016</v>
      </c>
      <c r="J11419" t="s">
        <v>91</v>
      </c>
      <c r="K11419" t="s">
        <v>81</v>
      </c>
      <c r="M11419" s="10" t="str">
        <f>Data[[#This Row],[schedule]]&amp;" | "&amp;Data[[#This Row],[section]]</f>
        <v>SCHEDULE 19: REPORT ON DEMAND FORECASTS | 19b: Aircraft Runway Movements</v>
      </c>
      <c r="N11419" s="10" t="str">
        <f t="shared" si="181"/>
        <v>SCHEDULE 19: REPORT ON DEMAND FORECASTS | 19b: Aircraft Runway Movements | Landings during year (total MCTOW in tonnes):Aircraft 30 tonnes MCTOW or more:</v>
      </c>
    </row>
    <row r="11420" spans="1:14" hidden="1">
      <c r="A11420" t="s">
        <v>3</v>
      </c>
      <c r="B11420">
        <v>2007</v>
      </c>
      <c r="C11420" t="s">
        <v>6</v>
      </c>
      <c r="D11420" t="s">
        <v>10</v>
      </c>
      <c r="E11420" t="s">
        <v>81</v>
      </c>
      <c r="F11420" t="s">
        <v>81</v>
      </c>
      <c r="G11420">
        <v>45</v>
      </c>
      <c r="H11420" t="s">
        <v>37</v>
      </c>
      <c r="I11420">
        <v>2017</v>
      </c>
      <c r="J11420" t="s">
        <v>91</v>
      </c>
      <c r="K11420" t="s">
        <v>81</v>
      </c>
      <c r="M11420" s="10" t="str">
        <f>Data[[#This Row],[schedule]]&amp;" | "&amp;Data[[#This Row],[section]]</f>
        <v>SCHEDULE 19: REPORT ON DEMAND FORECASTS | 19b: Aircraft Runway Movements</v>
      </c>
      <c r="N11420" s="10" t="str">
        <f t="shared" si="181"/>
        <v>SCHEDULE 19: REPORT ON DEMAND FORECASTS | 19b: Aircraft Runway Movements | Landings during year (total MCTOW in tonnes):Aircraft 30 tonnes MCTOW or more:</v>
      </c>
    </row>
    <row r="11421" spans="1:14" hidden="1">
      <c r="A11421" t="s">
        <v>3</v>
      </c>
      <c r="B11421">
        <v>2007</v>
      </c>
      <c r="C11421" t="s">
        <v>6</v>
      </c>
      <c r="D11421" t="s">
        <v>10</v>
      </c>
      <c r="E11421" t="s">
        <v>81</v>
      </c>
      <c r="F11421" t="s">
        <v>81</v>
      </c>
      <c r="G11421">
        <v>46</v>
      </c>
      <c r="H11421" t="s">
        <v>38</v>
      </c>
      <c r="I11421">
        <v>2008</v>
      </c>
      <c r="J11421" t="s">
        <v>91</v>
      </c>
      <c r="K11421" t="s">
        <v>4703</v>
      </c>
      <c r="L11421">
        <v>0.41711720580188311</v>
      </c>
      <c r="M11421" s="10" t="str">
        <f>Data[[#This Row],[schedule]]&amp;" | "&amp;Data[[#This Row],[section]]</f>
        <v>SCHEDULE 19: REPORT ON DEMAND FORECASTS | 19b: Aircraft Runway Movements</v>
      </c>
      <c r="N11421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2" spans="1:14" hidden="1">
      <c r="A11422" t="s">
        <v>3</v>
      </c>
      <c r="B11422">
        <v>2007</v>
      </c>
      <c r="C11422" t="s">
        <v>6</v>
      </c>
      <c r="D11422" t="s">
        <v>10</v>
      </c>
      <c r="E11422" t="s">
        <v>81</v>
      </c>
      <c r="F11422" t="s">
        <v>81</v>
      </c>
      <c r="G11422">
        <v>46</v>
      </c>
      <c r="H11422" t="s">
        <v>38</v>
      </c>
      <c r="I11422">
        <v>2009</v>
      </c>
      <c r="J11422" t="s">
        <v>91</v>
      </c>
      <c r="K11422" t="s">
        <v>4704</v>
      </c>
      <c r="L11422">
        <v>0.43609994172641059</v>
      </c>
      <c r="M11422" s="10" t="str">
        <f>Data[[#This Row],[schedule]]&amp;" | "&amp;Data[[#This Row],[section]]</f>
        <v>SCHEDULE 19: REPORT ON DEMAND FORECASTS | 19b: Aircraft Runway Movements</v>
      </c>
      <c r="N11422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3" spans="1:14" hidden="1">
      <c r="A11423" t="s">
        <v>3</v>
      </c>
      <c r="B11423">
        <v>2007</v>
      </c>
      <c r="C11423" t="s">
        <v>6</v>
      </c>
      <c r="D11423" t="s">
        <v>10</v>
      </c>
      <c r="E11423" t="s">
        <v>81</v>
      </c>
      <c r="F11423" t="s">
        <v>81</v>
      </c>
      <c r="G11423">
        <v>46</v>
      </c>
      <c r="H11423" t="s">
        <v>38</v>
      </c>
      <c r="I11423">
        <v>2010</v>
      </c>
      <c r="J11423" t="s">
        <v>91</v>
      </c>
      <c r="K11423" t="s">
        <v>4705</v>
      </c>
      <c r="L11423">
        <v>0.45680451205003753</v>
      </c>
      <c r="M11423" s="10" t="str">
        <f>Data[[#This Row],[schedule]]&amp;" | "&amp;Data[[#This Row],[section]]</f>
        <v>SCHEDULE 19: REPORT ON DEMAND FORECASTS | 19b: Aircraft Runway Movements</v>
      </c>
      <c r="N11423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4" spans="1:14" hidden="1">
      <c r="A11424" t="s">
        <v>3</v>
      </c>
      <c r="B11424">
        <v>2007</v>
      </c>
      <c r="C11424" t="s">
        <v>6</v>
      </c>
      <c r="D11424" t="s">
        <v>10</v>
      </c>
      <c r="E11424" t="s">
        <v>81</v>
      </c>
      <c r="F11424" t="s">
        <v>81</v>
      </c>
      <c r="G11424">
        <v>46</v>
      </c>
      <c r="H11424" t="s">
        <v>38</v>
      </c>
      <c r="I11424">
        <v>2011</v>
      </c>
      <c r="J11424" t="s">
        <v>91</v>
      </c>
      <c r="K11424" t="s">
        <v>4706</v>
      </c>
      <c r="L11424">
        <v>0.48261278953300668</v>
      </c>
      <c r="M11424" s="10" t="str">
        <f>Data[[#This Row],[schedule]]&amp;" | "&amp;Data[[#This Row],[section]]</f>
        <v>SCHEDULE 19: REPORT ON DEMAND FORECASTS | 19b: Aircraft Runway Movements</v>
      </c>
      <c r="N11424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5" spans="1:14" hidden="1">
      <c r="A11425" t="s">
        <v>3</v>
      </c>
      <c r="B11425">
        <v>2007</v>
      </c>
      <c r="C11425" t="s">
        <v>6</v>
      </c>
      <c r="D11425" t="s">
        <v>10</v>
      </c>
      <c r="E11425" t="s">
        <v>81</v>
      </c>
      <c r="F11425" t="s">
        <v>81</v>
      </c>
      <c r="G11425">
        <v>46</v>
      </c>
      <c r="H11425" t="s">
        <v>38</v>
      </c>
      <c r="I11425">
        <v>2012</v>
      </c>
      <c r="J11425" t="s">
        <v>91</v>
      </c>
      <c r="K11425" t="s">
        <v>4707</v>
      </c>
      <c r="L11425">
        <v>0.50998148700790014</v>
      </c>
      <c r="M11425" s="10" t="str">
        <f>Data[[#This Row],[schedule]]&amp;" | "&amp;Data[[#This Row],[section]]</f>
        <v>SCHEDULE 19: REPORT ON DEMAND FORECASTS | 19b: Aircraft Runway Movements</v>
      </c>
      <c r="N11425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6" spans="1:14" hidden="1">
      <c r="A11426" t="s">
        <v>3</v>
      </c>
      <c r="B11426">
        <v>2007</v>
      </c>
      <c r="C11426" t="s">
        <v>6</v>
      </c>
      <c r="D11426" t="s">
        <v>10</v>
      </c>
      <c r="E11426" t="s">
        <v>81</v>
      </c>
      <c r="F11426" t="s">
        <v>81</v>
      </c>
      <c r="G11426">
        <v>46</v>
      </c>
      <c r="H11426" t="s">
        <v>38</v>
      </c>
      <c r="I11426">
        <v>2013</v>
      </c>
      <c r="J11426" t="s">
        <v>91</v>
      </c>
      <c r="K11426" t="s">
        <v>81</v>
      </c>
      <c r="M11426" s="10" t="str">
        <f>Data[[#This Row],[schedule]]&amp;" | "&amp;Data[[#This Row],[section]]</f>
        <v>SCHEDULE 19: REPORT ON DEMAND FORECASTS | 19b: Aircraft Runway Movements</v>
      </c>
      <c r="N11426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7" spans="1:14" hidden="1">
      <c r="A11427" t="s">
        <v>3</v>
      </c>
      <c r="B11427">
        <v>2007</v>
      </c>
      <c r="C11427" t="s">
        <v>6</v>
      </c>
      <c r="D11427" t="s">
        <v>10</v>
      </c>
      <c r="E11427" t="s">
        <v>81</v>
      </c>
      <c r="F11427" t="s">
        <v>81</v>
      </c>
      <c r="G11427">
        <v>46</v>
      </c>
      <c r="H11427" t="s">
        <v>38</v>
      </c>
      <c r="I11427">
        <v>2014</v>
      </c>
      <c r="J11427" t="s">
        <v>91</v>
      </c>
      <c r="K11427" t="s">
        <v>81</v>
      </c>
      <c r="M11427" s="10" t="str">
        <f>Data[[#This Row],[schedule]]&amp;" | "&amp;Data[[#This Row],[section]]</f>
        <v>SCHEDULE 19: REPORT ON DEMAND FORECASTS | 19b: Aircraft Runway Movements</v>
      </c>
      <c r="N11427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8" spans="1:14" hidden="1">
      <c r="A11428" t="s">
        <v>3</v>
      </c>
      <c r="B11428">
        <v>2007</v>
      </c>
      <c r="C11428" t="s">
        <v>6</v>
      </c>
      <c r="D11428" t="s">
        <v>10</v>
      </c>
      <c r="E11428" t="s">
        <v>81</v>
      </c>
      <c r="F11428" t="s">
        <v>81</v>
      </c>
      <c r="G11428">
        <v>46</v>
      </c>
      <c r="H11428" t="s">
        <v>38</v>
      </c>
      <c r="I11428">
        <v>2015</v>
      </c>
      <c r="J11428" t="s">
        <v>91</v>
      </c>
      <c r="K11428" t="s">
        <v>81</v>
      </c>
      <c r="M11428" s="10" t="str">
        <f>Data[[#This Row],[schedule]]&amp;" | "&amp;Data[[#This Row],[section]]</f>
        <v>SCHEDULE 19: REPORT ON DEMAND FORECASTS | 19b: Aircraft Runway Movements</v>
      </c>
      <c r="N11428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29" spans="1:14" hidden="1">
      <c r="A11429" t="s">
        <v>3</v>
      </c>
      <c r="B11429">
        <v>2007</v>
      </c>
      <c r="C11429" t="s">
        <v>6</v>
      </c>
      <c r="D11429" t="s">
        <v>10</v>
      </c>
      <c r="E11429" t="s">
        <v>81</v>
      </c>
      <c r="F11429" t="s">
        <v>81</v>
      </c>
      <c r="G11429">
        <v>46</v>
      </c>
      <c r="H11429" t="s">
        <v>38</v>
      </c>
      <c r="I11429">
        <v>2016</v>
      </c>
      <c r="J11429" t="s">
        <v>91</v>
      </c>
      <c r="K11429" t="s">
        <v>81</v>
      </c>
      <c r="M11429" s="10" t="str">
        <f>Data[[#This Row],[schedule]]&amp;" | "&amp;Data[[#This Row],[section]]</f>
        <v>SCHEDULE 19: REPORT ON DEMAND FORECASTS | 19b: Aircraft Runway Movements</v>
      </c>
      <c r="N11429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30" spans="1:14" hidden="1">
      <c r="A11430" t="s">
        <v>3</v>
      </c>
      <c r="B11430">
        <v>2007</v>
      </c>
      <c r="C11430" t="s">
        <v>6</v>
      </c>
      <c r="D11430" t="s">
        <v>10</v>
      </c>
      <c r="E11430" t="s">
        <v>81</v>
      </c>
      <c r="F11430" t="s">
        <v>81</v>
      </c>
      <c r="G11430">
        <v>46</v>
      </c>
      <c r="H11430" t="s">
        <v>38</v>
      </c>
      <c r="I11430">
        <v>2017</v>
      </c>
      <c r="J11430" t="s">
        <v>91</v>
      </c>
      <c r="K11430" t="s">
        <v>81</v>
      </c>
      <c r="M11430" s="10" t="str">
        <f>Data[[#This Row],[schedule]]&amp;" | "&amp;Data[[#This Row],[section]]</f>
        <v>SCHEDULE 19: REPORT ON DEMAND FORECASTS | 19b: Aircraft Runway Movements</v>
      </c>
      <c r="N11430" s="10" t="str">
        <f t="shared" si="181"/>
        <v>SCHEDULE 19: REPORT ON DEMAND FORECASTS | 19b: Aircraft Runway Movements | Landings during year (total MCTOW in tonnes):Aircraft 3 tonnes or more but less than 30 tonnes MCTOW:</v>
      </c>
    </row>
    <row r="11431" spans="1:14" hidden="1">
      <c r="A11431" t="s">
        <v>3</v>
      </c>
      <c r="B11431">
        <v>2007</v>
      </c>
      <c r="C11431" t="s">
        <v>6</v>
      </c>
      <c r="D11431" t="s">
        <v>10</v>
      </c>
      <c r="E11431" t="s">
        <v>81</v>
      </c>
      <c r="F11431" t="s">
        <v>81</v>
      </c>
      <c r="G11431">
        <v>47</v>
      </c>
      <c r="H11431" t="s">
        <v>39</v>
      </c>
      <c r="I11431">
        <v>2008</v>
      </c>
      <c r="J11431" t="s">
        <v>91</v>
      </c>
      <c r="K11431" t="s">
        <v>4708</v>
      </c>
      <c r="L11431">
        <v>9.0208220479519007E-3</v>
      </c>
      <c r="M11431" s="10" t="str">
        <f>Data[[#This Row],[schedule]]&amp;" | "&amp;Data[[#This Row],[section]]</f>
        <v>SCHEDULE 19: REPORT ON DEMAND FORECASTS | 19b: Aircraft Runway Movements</v>
      </c>
      <c r="N11431" s="10" t="str">
        <f t="shared" si="181"/>
        <v>SCHEDULE 19: REPORT ON DEMAND FORECASTS | 19b: Aircraft Runway Movements | Landings during year (total MCTOW in tonnes):Aircraft less than 3 tonnes MCTOW:</v>
      </c>
    </row>
    <row r="11432" spans="1:14" hidden="1">
      <c r="A11432" t="s">
        <v>3</v>
      </c>
      <c r="B11432">
        <v>2007</v>
      </c>
      <c r="C11432" t="s">
        <v>6</v>
      </c>
      <c r="D11432" t="s">
        <v>10</v>
      </c>
      <c r="E11432" t="s">
        <v>81</v>
      </c>
      <c r="F11432" t="s">
        <v>81</v>
      </c>
      <c r="G11432">
        <v>47</v>
      </c>
      <c r="H11432" t="s">
        <v>39</v>
      </c>
      <c r="I11432">
        <v>2009</v>
      </c>
      <c r="J11432" t="s">
        <v>91</v>
      </c>
      <c r="K11432" t="s">
        <v>4709</v>
      </c>
      <c r="L11432">
        <v>9.3633194890042001E-3</v>
      </c>
      <c r="M11432" s="10" t="str">
        <f>Data[[#This Row],[schedule]]&amp;" | "&amp;Data[[#This Row],[section]]</f>
        <v>SCHEDULE 19: REPORT ON DEMAND FORECASTS | 19b: Aircraft Runway Movements</v>
      </c>
      <c r="N11432" s="10" t="str">
        <f t="shared" si="181"/>
        <v>SCHEDULE 19: REPORT ON DEMAND FORECASTS | 19b: Aircraft Runway Movements | Landings during year (total MCTOW in tonnes):Aircraft less than 3 tonnes MCTOW:</v>
      </c>
    </row>
    <row r="11433" spans="1:14" hidden="1">
      <c r="A11433" t="s">
        <v>3</v>
      </c>
      <c r="B11433">
        <v>2007</v>
      </c>
      <c r="C11433" t="s">
        <v>6</v>
      </c>
      <c r="D11433" t="s">
        <v>10</v>
      </c>
      <c r="E11433" t="s">
        <v>81</v>
      </c>
      <c r="F11433" t="s">
        <v>81</v>
      </c>
      <c r="G11433">
        <v>47</v>
      </c>
      <c r="H11433" t="s">
        <v>39</v>
      </c>
      <c r="I11433">
        <v>2010</v>
      </c>
      <c r="J11433" t="s">
        <v>91</v>
      </c>
      <c r="K11433" t="s">
        <v>4710</v>
      </c>
      <c r="L11433">
        <v>9.7313476588523993E-3</v>
      </c>
      <c r="M11433" s="10" t="str">
        <f>Data[[#This Row],[schedule]]&amp;" | "&amp;Data[[#This Row],[section]]</f>
        <v>SCHEDULE 19: REPORT ON DEMAND FORECASTS | 19b: Aircraft Runway Movements</v>
      </c>
      <c r="N11433" s="10" t="str">
        <f t="shared" si="181"/>
        <v>SCHEDULE 19: REPORT ON DEMAND FORECASTS | 19b: Aircraft Runway Movements | Landings during year (total MCTOW in tonnes):Aircraft less than 3 tonnes MCTOW:</v>
      </c>
    </row>
    <row r="11434" spans="1:14" hidden="1">
      <c r="A11434" t="s">
        <v>3</v>
      </c>
      <c r="B11434">
        <v>2007</v>
      </c>
      <c r="C11434" t="s">
        <v>6</v>
      </c>
      <c r="D11434" t="s">
        <v>10</v>
      </c>
      <c r="E11434" t="s">
        <v>81</v>
      </c>
      <c r="F11434" t="s">
        <v>81</v>
      </c>
      <c r="G11434">
        <v>47</v>
      </c>
      <c r="H11434" t="s">
        <v>39</v>
      </c>
      <c r="I11434">
        <v>2011</v>
      </c>
      <c r="J11434" t="s">
        <v>91</v>
      </c>
      <c r="K11434" t="s">
        <v>4711</v>
      </c>
      <c r="L11434">
        <v>1.0179851728412501E-2</v>
      </c>
      <c r="M11434" s="10" t="str">
        <f>Data[[#This Row],[schedule]]&amp;" | "&amp;Data[[#This Row],[section]]</f>
        <v>SCHEDULE 19: REPORT ON DEMAND FORECASTS | 19b: Aircraft Runway Movements</v>
      </c>
      <c r="N11434" s="10" t="str">
        <f t="shared" si="181"/>
        <v>SCHEDULE 19: REPORT ON DEMAND FORECASTS | 19b: Aircraft Runway Movements | Landings during year (total MCTOW in tonnes):Aircraft less than 3 tonnes MCTOW:</v>
      </c>
    </row>
    <row r="11435" spans="1:14" hidden="1">
      <c r="A11435" t="s">
        <v>3</v>
      </c>
      <c r="B11435">
        <v>2007</v>
      </c>
      <c r="C11435" t="s">
        <v>6</v>
      </c>
      <c r="D11435" t="s">
        <v>10</v>
      </c>
      <c r="E11435" t="s">
        <v>81</v>
      </c>
      <c r="F11435" t="s">
        <v>81</v>
      </c>
      <c r="G11435">
        <v>47</v>
      </c>
      <c r="H11435" t="s">
        <v>39</v>
      </c>
      <c r="I11435">
        <v>2012</v>
      </c>
      <c r="J11435" t="s">
        <v>91</v>
      </c>
      <c r="K11435" t="s">
        <v>4712</v>
      </c>
      <c r="L11435">
        <v>1.07345180970446E-2</v>
      </c>
      <c r="M11435" s="10" t="str">
        <f>Data[[#This Row],[schedule]]&amp;" | "&amp;Data[[#This Row],[section]]</f>
        <v>SCHEDULE 19: REPORT ON DEMAND FORECASTS | 19b: Aircraft Runway Movements</v>
      </c>
      <c r="N11435" s="10" t="str">
        <f t="shared" si="181"/>
        <v>SCHEDULE 19: REPORT ON DEMAND FORECASTS | 19b: Aircraft Runway Movements | Landings during year (total MCTOW in tonnes):Aircraft less than 3 tonnes MCTOW:</v>
      </c>
    </row>
    <row r="11436" spans="1:14" hidden="1">
      <c r="A11436" t="s">
        <v>3</v>
      </c>
      <c r="B11436">
        <v>2007</v>
      </c>
      <c r="C11436" t="s">
        <v>6</v>
      </c>
      <c r="D11436" t="s">
        <v>10</v>
      </c>
      <c r="E11436" t="s">
        <v>81</v>
      </c>
      <c r="F11436" t="s">
        <v>81</v>
      </c>
      <c r="G11436">
        <v>47</v>
      </c>
      <c r="H11436" t="s">
        <v>39</v>
      </c>
      <c r="I11436">
        <v>2013</v>
      </c>
      <c r="J11436" t="s">
        <v>91</v>
      </c>
      <c r="K11436" t="s">
        <v>81</v>
      </c>
      <c r="M11436" s="10" t="str">
        <f>Data[[#This Row],[schedule]]&amp;" | "&amp;Data[[#This Row],[section]]</f>
        <v>SCHEDULE 19: REPORT ON DEMAND FORECASTS | 19b: Aircraft Runway Movements</v>
      </c>
      <c r="N11436" s="10" t="str">
        <f t="shared" si="181"/>
        <v>SCHEDULE 19: REPORT ON DEMAND FORECASTS | 19b: Aircraft Runway Movements | Landings during year (total MCTOW in tonnes):Aircraft less than 3 tonnes MCTOW:</v>
      </c>
    </row>
    <row r="11437" spans="1:14" hidden="1">
      <c r="A11437" t="s">
        <v>3</v>
      </c>
      <c r="B11437">
        <v>2007</v>
      </c>
      <c r="C11437" t="s">
        <v>6</v>
      </c>
      <c r="D11437" t="s">
        <v>10</v>
      </c>
      <c r="E11437" t="s">
        <v>81</v>
      </c>
      <c r="F11437" t="s">
        <v>81</v>
      </c>
      <c r="G11437">
        <v>47</v>
      </c>
      <c r="H11437" t="s">
        <v>39</v>
      </c>
      <c r="I11437">
        <v>2014</v>
      </c>
      <c r="J11437" t="s">
        <v>91</v>
      </c>
      <c r="K11437" t="s">
        <v>81</v>
      </c>
      <c r="M11437" s="10" t="str">
        <f>Data[[#This Row],[schedule]]&amp;" | "&amp;Data[[#This Row],[section]]</f>
        <v>SCHEDULE 19: REPORT ON DEMAND FORECASTS | 19b: Aircraft Runway Movements</v>
      </c>
      <c r="N11437" s="10" t="str">
        <f t="shared" si="181"/>
        <v>SCHEDULE 19: REPORT ON DEMAND FORECASTS | 19b: Aircraft Runway Movements | Landings during year (total MCTOW in tonnes):Aircraft less than 3 tonnes MCTOW:</v>
      </c>
    </row>
    <row r="11438" spans="1:14" hidden="1">
      <c r="A11438" t="s">
        <v>3</v>
      </c>
      <c r="B11438">
        <v>2007</v>
      </c>
      <c r="C11438" t="s">
        <v>6</v>
      </c>
      <c r="D11438" t="s">
        <v>10</v>
      </c>
      <c r="E11438" t="s">
        <v>81</v>
      </c>
      <c r="F11438" t="s">
        <v>81</v>
      </c>
      <c r="G11438">
        <v>47</v>
      </c>
      <c r="H11438" t="s">
        <v>39</v>
      </c>
      <c r="I11438">
        <v>2015</v>
      </c>
      <c r="J11438" t="s">
        <v>91</v>
      </c>
      <c r="K11438" t="s">
        <v>81</v>
      </c>
      <c r="M11438" s="10" t="str">
        <f>Data[[#This Row],[schedule]]&amp;" | "&amp;Data[[#This Row],[section]]</f>
        <v>SCHEDULE 19: REPORT ON DEMAND FORECASTS | 19b: Aircraft Runway Movements</v>
      </c>
      <c r="N11438" s="10" t="str">
        <f t="shared" si="181"/>
        <v>SCHEDULE 19: REPORT ON DEMAND FORECASTS | 19b: Aircraft Runway Movements | Landings during year (total MCTOW in tonnes):Aircraft less than 3 tonnes MCTOW:</v>
      </c>
    </row>
    <row r="11439" spans="1:14" hidden="1">
      <c r="A11439" t="s">
        <v>3</v>
      </c>
      <c r="B11439">
        <v>2007</v>
      </c>
      <c r="C11439" t="s">
        <v>6</v>
      </c>
      <c r="D11439" t="s">
        <v>10</v>
      </c>
      <c r="E11439" t="s">
        <v>81</v>
      </c>
      <c r="F11439" t="s">
        <v>81</v>
      </c>
      <c r="G11439">
        <v>47</v>
      </c>
      <c r="H11439" t="s">
        <v>39</v>
      </c>
      <c r="I11439">
        <v>2016</v>
      </c>
      <c r="J11439" t="s">
        <v>91</v>
      </c>
      <c r="K11439" t="s">
        <v>81</v>
      </c>
      <c r="M11439" s="10" t="str">
        <f>Data[[#This Row],[schedule]]&amp;" | "&amp;Data[[#This Row],[section]]</f>
        <v>SCHEDULE 19: REPORT ON DEMAND FORECASTS | 19b: Aircraft Runway Movements</v>
      </c>
      <c r="N11439" s="10" t="str">
        <f t="shared" si="181"/>
        <v>SCHEDULE 19: REPORT ON DEMAND FORECASTS | 19b: Aircraft Runway Movements | Landings during year (total MCTOW in tonnes):Aircraft less than 3 tonnes MCTOW:</v>
      </c>
    </row>
    <row r="11440" spans="1:14" hidden="1">
      <c r="A11440" t="s">
        <v>3</v>
      </c>
      <c r="B11440">
        <v>2007</v>
      </c>
      <c r="C11440" t="s">
        <v>6</v>
      </c>
      <c r="D11440" t="s">
        <v>10</v>
      </c>
      <c r="E11440" t="s">
        <v>81</v>
      </c>
      <c r="F11440" t="s">
        <v>81</v>
      </c>
      <c r="G11440">
        <v>47</v>
      </c>
      <c r="H11440" t="s">
        <v>39</v>
      </c>
      <c r="I11440">
        <v>2017</v>
      </c>
      <c r="J11440" t="s">
        <v>91</v>
      </c>
      <c r="K11440" t="s">
        <v>81</v>
      </c>
      <c r="M11440" s="10" t="str">
        <f>Data[[#This Row],[schedule]]&amp;" | "&amp;Data[[#This Row],[section]]</f>
        <v>SCHEDULE 19: REPORT ON DEMAND FORECASTS | 19b: Aircraft Runway Movements</v>
      </c>
      <c r="N11440" s="10" t="str">
        <f t="shared" si="181"/>
        <v>SCHEDULE 19: REPORT ON DEMAND FORECASTS | 19b: Aircraft Runway Movements | Landings during year (total MCTOW in tonnes):Aircraft less than 3 tonnes MCTOW:</v>
      </c>
    </row>
    <row r="11441" spans="1:14" hidden="1">
      <c r="A11441" t="s">
        <v>3</v>
      </c>
      <c r="B11441">
        <v>2007</v>
      </c>
      <c r="C11441" t="s">
        <v>6</v>
      </c>
      <c r="D11441" t="s">
        <v>10</v>
      </c>
      <c r="E11441" t="s">
        <v>81</v>
      </c>
      <c r="F11441" t="s">
        <v>81</v>
      </c>
      <c r="G11441">
        <v>48</v>
      </c>
      <c r="H11441" t="s">
        <v>40</v>
      </c>
      <c r="I11441">
        <v>2008</v>
      </c>
      <c r="J11441" t="s">
        <v>91</v>
      </c>
      <c r="K11441" t="s">
        <v>4713</v>
      </c>
      <c r="L11441">
        <v>5.8780480405341358</v>
      </c>
      <c r="M11441" s="10" t="str">
        <f>Data[[#This Row],[schedule]]&amp;" | "&amp;Data[[#This Row],[section]]</f>
        <v>SCHEDULE 19: REPORT ON DEMAND FORECASTS | 19b: Aircraft Runway Movements</v>
      </c>
      <c r="N11441" s="10" t="str">
        <f t="shared" si="181"/>
        <v>SCHEDULE 19: REPORT ON DEMAND FORECASTS | 19b: Aircraft Runway Movements | Landings during year (total MCTOW in tonnes):Total:</v>
      </c>
    </row>
    <row r="11442" spans="1:14" hidden="1">
      <c r="A11442" t="s">
        <v>3</v>
      </c>
      <c r="B11442">
        <v>2007</v>
      </c>
      <c r="C11442" t="s">
        <v>6</v>
      </c>
      <c r="D11442" t="s">
        <v>10</v>
      </c>
      <c r="E11442" t="s">
        <v>81</v>
      </c>
      <c r="F11442" t="s">
        <v>81</v>
      </c>
      <c r="G11442">
        <v>48</v>
      </c>
      <c r="H11442" t="s">
        <v>40</v>
      </c>
      <c r="I11442">
        <v>2009</v>
      </c>
      <c r="J11442" t="s">
        <v>91</v>
      </c>
      <c r="K11442" t="s">
        <v>4714</v>
      </c>
      <c r="L11442">
        <v>6.0804008902188142</v>
      </c>
      <c r="M11442" s="10" t="str">
        <f>Data[[#This Row],[schedule]]&amp;" | "&amp;Data[[#This Row],[section]]</f>
        <v>SCHEDULE 19: REPORT ON DEMAND FORECASTS | 19b: Aircraft Runway Movements</v>
      </c>
      <c r="N11442" s="10" t="str">
        <f t="shared" si="181"/>
        <v>SCHEDULE 19: REPORT ON DEMAND FORECASTS | 19b: Aircraft Runway Movements | Landings during year (total MCTOW in tonnes):Total:</v>
      </c>
    </row>
    <row r="11443" spans="1:14" hidden="1">
      <c r="A11443" t="s">
        <v>3</v>
      </c>
      <c r="B11443">
        <v>2007</v>
      </c>
      <c r="C11443" t="s">
        <v>6</v>
      </c>
      <c r="D11443" t="s">
        <v>10</v>
      </c>
      <c r="E11443" t="s">
        <v>81</v>
      </c>
      <c r="F11443" t="s">
        <v>81</v>
      </c>
      <c r="G11443">
        <v>48</v>
      </c>
      <c r="H11443" t="s">
        <v>40</v>
      </c>
      <c r="I11443">
        <v>2010</v>
      </c>
      <c r="J11443" t="s">
        <v>91</v>
      </c>
      <c r="K11443" t="s">
        <v>4715</v>
      </c>
      <c r="L11443">
        <v>6.3147488490280486</v>
      </c>
      <c r="M11443" s="10" t="str">
        <f>Data[[#This Row],[schedule]]&amp;" | "&amp;Data[[#This Row],[section]]</f>
        <v>SCHEDULE 19: REPORT ON DEMAND FORECASTS | 19b: Aircraft Runway Movements</v>
      </c>
      <c r="N11443" s="10" t="str">
        <f t="shared" si="181"/>
        <v>SCHEDULE 19: REPORT ON DEMAND FORECASTS | 19b: Aircraft Runway Movements | Landings during year (total MCTOW in tonnes):Total:</v>
      </c>
    </row>
    <row r="11444" spans="1:14" hidden="1">
      <c r="A11444" t="s">
        <v>3</v>
      </c>
      <c r="B11444">
        <v>2007</v>
      </c>
      <c r="C11444" t="s">
        <v>6</v>
      </c>
      <c r="D11444" t="s">
        <v>10</v>
      </c>
      <c r="E11444" t="s">
        <v>81</v>
      </c>
      <c r="F11444" t="s">
        <v>81</v>
      </c>
      <c r="G11444">
        <v>48</v>
      </c>
      <c r="H11444" t="s">
        <v>40</v>
      </c>
      <c r="I11444">
        <v>2011</v>
      </c>
      <c r="J11444" t="s">
        <v>91</v>
      </c>
      <c r="K11444" t="s">
        <v>4716</v>
      </c>
      <c r="L11444">
        <v>6.5840180825692993</v>
      </c>
      <c r="M11444" s="10" t="str">
        <f>Data[[#This Row],[schedule]]&amp;" | "&amp;Data[[#This Row],[section]]</f>
        <v>SCHEDULE 19: REPORT ON DEMAND FORECASTS | 19b: Aircraft Runway Movements</v>
      </c>
      <c r="N11444" s="10" t="str">
        <f t="shared" si="181"/>
        <v>SCHEDULE 19: REPORT ON DEMAND FORECASTS | 19b: Aircraft Runway Movements | Landings during year (total MCTOW in tonnes):Total:</v>
      </c>
    </row>
    <row r="11445" spans="1:14" hidden="1">
      <c r="A11445" t="s">
        <v>3</v>
      </c>
      <c r="B11445">
        <v>2007</v>
      </c>
      <c r="C11445" t="s">
        <v>6</v>
      </c>
      <c r="D11445" t="s">
        <v>10</v>
      </c>
      <c r="E11445" t="s">
        <v>81</v>
      </c>
      <c r="F11445" t="s">
        <v>81</v>
      </c>
      <c r="G11445">
        <v>48</v>
      </c>
      <c r="H11445" t="s">
        <v>40</v>
      </c>
      <c r="I11445">
        <v>2012</v>
      </c>
      <c r="J11445" t="s">
        <v>91</v>
      </c>
      <c r="K11445" t="s">
        <v>4717</v>
      </c>
      <c r="L11445">
        <v>6.9544151934904006</v>
      </c>
      <c r="M11445" s="10" t="str">
        <f>Data[[#This Row],[schedule]]&amp;" | "&amp;Data[[#This Row],[section]]</f>
        <v>SCHEDULE 19: REPORT ON DEMAND FORECASTS | 19b: Aircraft Runway Movements</v>
      </c>
      <c r="N11445" s="10" t="str">
        <f t="shared" si="181"/>
        <v>SCHEDULE 19: REPORT ON DEMAND FORECASTS | 19b: Aircraft Runway Movements | Landings during year (total MCTOW in tonnes):Total:</v>
      </c>
    </row>
    <row r="11446" spans="1:14" hidden="1">
      <c r="A11446" t="s">
        <v>3</v>
      </c>
      <c r="B11446">
        <v>2007</v>
      </c>
      <c r="C11446" t="s">
        <v>6</v>
      </c>
      <c r="D11446" t="s">
        <v>10</v>
      </c>
      <c r="E11446" t="s">
        <v>81</v>
      </c>
      <c r="F11446" t="s">
        <v>81</v>
      </c>
      <c r="G11446">
        <v>48</v>
      </c>
      <c r="H11446" t="s">
        <v>40</v>
      </c>
      <c r="I11446">
        <v>2013</v>
      </c>
      <c r="J11446" t="s">
        <v>91</v>
      </c>
      <c r="K11446" t="s">
        <v>458</v>
      </c>
      <c r="L11446">
        <v>0</v>
      </c>
      <c r="M11446" s="10" t="str">
        <f>Data[[#This Row],[schedule]]&amp;" | "&amp;Data[[#This Row],[section]]</f>
        <v>SCHEDULE 19: REPORT ON DEMAND FORECASTS | 19b: Aircraft Runway Movements</v>
      </c>
      <c r="N11446" s="10" t="str">
        <f t="shared" si="181"/>
        <v>SCHEDULE 19: REPORT ON DEMAND FORECASTS | 19b: Aircraft Runway Movements | Landings during year (total MCTOW in tonnes):Total:</v>
      </c>
    </row>
    <row r="11447" spans="1:14" hidden="1">
      <c r="A11447" t="s">
        <v>3</v>
      </c>
      <c r="B11447">
        <v>2007</v>
      </c>
      <c r="C11447" t="s">
        <v>6</v>
      </c>
      <c r="D11447" t="s">
        <v>10</v>
      </c>
      <c r="E11447" t="s">
        <v>81</v>
      </c>
      <c r="F11447" t="s">
        <v>81</v>
      </c>
      <c r="G11447">
        <v>48</v>
      </c>
      <c r="H11447" t="s">
        <v>40</v>
      </c>
      <c r="I11447">
        <v>2014</v>
      </c>
      <c r="J11447" t="s">
        <v>91</v>
      </c>
      <c r="K11447" t="s">
        <v>458</v>
      </c>
      <c r="L11447">
        <v>0</v>
      </c>
      <c r="M11447" s="10" t="str">
        <f>Data[[#This Row],[schedule]]&amp;" | "&amp;Data[[#This Row],[section]]</f>
        <v>SCHEDULE 19: REPORT ON DEMAND FORECASTS | 19b: Aircraft Runway Movements</v>
      </c>
      <c r="N11447" s="10" t="str">
        <f t="shared" si="181"/>
        <v>SCHEDULE 19: REPORT ON DEMAND FORECASTS | 19b: Aircraft Runway Movements | Landings during year (total MCTOW in tonnes):Total:</v>
      </c>
    </row>
    <row r="11448" spans="1:14" hidden="1">
      <c r="A11448" t="s">
        <v>3</v>
      </c>
      <c r="B11448">
        <v>2007</v>
      </c>
      <c r="C11448" t="s">
        <v>6</v>
      </c>
      <c r="D11448" t="s">
        <v>10</v>
      </c>
      <c r="E11448" t="s">
        <v>81</v>
      </c>
      <c r="F11448" t="s">
        <v>81</v>
      </c>
      <c r="G11448">
        <v>48</v>
      </c>
      <c r="H11448" t="s">
        <v>40</v>
      </c>
      <c r="I11448">
        <v>2015</v>
      </c>
      <c r="J11448" t="s">
        <v>91</v>
      </c>
      <c r="K11448" t="s">
        <v>458</v>
      </c>
      <c r="L11448">
        <v>0</v>
      </c>
      <c r="M11448" s="10" t="str">
        <f>Data[[#This Row],[schedule]]&amp;" | "&amp;Data[[#This Row],[section]]</f>
        <v>SCHEDULE 19: REPORT ON DEMAND FORECASTS | 19b: Aircraft Runway Movements</v>
      </c>
      <c r="N11448" s="10" t="str">
        <f t="shared" si="181"/>
        <v>SCHEDULE 19: REPORT ON DEMAND FORECASTS | 19b: Aircraft Runway Movements | Landings during year (total MCTOW in tonnes):Total:</v>
      </c>
    </row>
    <row r="11449" spans="1:14" hidden="1">
      <c r="A11449" t="s">
        <v>3</v>
      </c>
      <c r="B11449">
        <v>2007</v>
      </c>
      <c r="C11449" t="s">
        <v>6</v>
      </c>
      <c r="D11449" t="s">
        <v>10</v>
      </c>
      <c r="E11449" t="s">
        <v>81</v>
      </c>
      <c r="F11449" t="s">
        <v>81</v>
      </c>
      <c r="G11449">
        <v>48</v>
      </c>
      <c r="H11449" t="s">
        <v>40</v>
      </c>
      <c r="I11449">
        <v>2016</v>
      </c>
      <c r="J11449" t="s">
        <v>91</v>
      </c>
      <c r="K11449" t="s">
        <v>458</v>
      </c>
      <c r="L11449">
        <v>0</v>
      </c>
      <c r="M11449" s="10" t="str">
        <f>Data[[#This Row],[schedule]]&amp;" | "&amp;Data[[#This Row],[section]]</f>
        <v>SCHEDULE 19: REPORT ON DEMAND FORECASTS | 19b: Aircraft Runway Movements</v>
      </c>
      <c r="N11449" s="10" t="str">
        <f t="shared" si="181"/>
        <v>SCHEDULE 19: REPORT ON DEMAND FORECASTS | 19b: Aircraft Runway Movements | Landings during year (total MCTOW in tonnes):Total:</v>
      </c>
    </row>
    <row r="11450" spans="1:14" hidden="1">
      <c r="A11450" t="s">
        <v>3</v>
      </c>
      <c r="B11450">
        <v>2007</v>
      </c>
      <c r="C11450" t="s">
        <v>6</v>
      </c>
      <c r="D11450" t="s">
        <v>10</v>
      </c>
      <c r="E11450" t="s">
        <v>81</v>
      </c>
      <c r="F11450" t="s">
        <v>81</v>
      </c>
      <c r="G11450">
        <v>48</v>
      </c>
      <c r="H11450" t="s">
        <v>40</v>
      </c>
      <c r="I11450">
        <v>2017</v>
      </c>
      <c r="J11450" t="s">
        <v>91</v>
      </c>
      <c r="K11450" t="s">
        <v>458</v>
      </c>
      <c r="L11450">
        <v>0</v>
      </c>
      <c r="M11450" s="10" t="str">
        <f>Data[[#This Row],[schedule]]&amp;" | "&amp;Data[[#This Row],[section]]</f>
        <v>SCHEDULE 19: REPORT ON DEMAND FORECASTS | 19b: Aircraft Runway Movements</v>
      </c>
      <c r="N11450" s="10" t="str">
        <f t="shared" si="181"/>
        <v>SCHEDULE 19: REPORT ON DEMAND FORECASTS | 19b: Aircraft Runway Movements | Landings during year (total MCTOW in tonnes):Total:</v>
      </c>
    </row>
    <row r="11451" spans="1:14" hidden="1">
      <c r="A11451" t="s">
        <v>3</v>
      </c>
      <c r="B11451">
        <v>2007</v>
      </c>
      <c r="C11451" t="s">
        <v>6</v>
      </c>
      <c r="D11451" t="s">
        <v>10</v>
      </c>
      <c r="E11451" t="s">
        <v>81</v>
      </c>
      <c r="F11451" t="s">
        <v>81</v>
      </c>
      <c r="G11451">
        <v>50</v>
      </c>
      <c r="H11451" t="s">
        <v>41</v>
      </c>
      <c r="I11451">
        <v>2008</v>
      </c>
      <c r="J11451" t="s">
        <v>91</v>
      </c>
      <c r="K11451" t="s">
        <v>4718</v>
      </c>
      <c r="L11451">
        <v>19.340503768785819</v>
      </c>
      <c r="M11451" s="10" t="str">
        <f>Data[[#This Row],[schedule]]&amp;" | "&amp;Data[[#This Row],[section]]</f>
        <v>SCHEDULE 19: REPORT ON DEMAND FORECASTS | 19b: Aircraft Runway Movements</v>
      </c>
      <c r="N11451" s="10" t="str">
        <f t="shared" si="181"/>
        <v>SCHEDULE 19: REPORT ON DEMAND FORECASTS | 19b: Aircraft Runway Movements | Landings during year (total number of
aircraft):Air passenger services—international:</v>
      </c>
    </row>
    <row r="11452" spans="1:14" hidden="1">
      <c r="A11452" t="s">
        <v>3</v>
      </c>
      <c r="B11452">
        <v>2007</v>
      </c>
      <c r="C11452" t="s">
        <v>6</v>
      </c>
      <c r="D11452" t="s">
        <v>10</v>
      </c>
      <c r="E11452" t="s">
        <v>81</v>
      </c>
      <c r="F11452" t="s">
        <v>81</v>
      </c>
      <c r="G11452">
        <v>50</v>
      </c>
      <c r="H11452" t="s">
        <v>41</v>
      </c>
      <c r="I11452">
        <v>2009</v>
      </c>
      <c r="J11452" t="s">
        <v>91</v>
      </c>
      <c r="K11452" t="s">
        <v>4719</v>
      </c>
      <c r="L11452">
        <v>20.279672284640998</v>
      </c>
      <c r="M11452" s="10" t="str">
        <f>Data[[#This Row],[schedule]]&amp;" | "&amp;Data[[#This Row],[section]]</f>
        <v>SCHEDULE 19: REPORT ON DEMAND FORECASTS | 19b: Aircraft Runway Movements</v>
      </c>
      <c r="N11452" s="10" t="str">
        <f t="shared" si="181"/>
        <v>SCHEDULE 19: REPORT ON DEMAND FORECASTS | 19b: Aircraft Runway Movements | Landings during year (total number of
aircraft):Air passenger services—international:</v>
      </c>
    </row>
    <row r="11453" spans="1:14" hidden="1">
      <c r="A11453" t="s">
        <v>3</v>
      </c>
      <c r="B11453">
        <v>2007</v>
      </c>
      <c r="C11453" t="s">
        <v>6</v>
      </c>
      <c r="D11453" t="s">
        <v>10</v>
      </c>
      <c r="E11453" t="s">
        <v>81</v>
      </c>
      <c r="F11453" t="s">
        <v>81</v>
      </c>
      <c r="G11453">
        <v>50</v>
      </c>
      <c r="H11453" t="s">
        <v>41</v>
      </c>
      <c r="I11453">
        <v>2010</v>
      </c>
      <c r="J11453" t="s">
        <v>91</v>
      </c>
      <c r="K11453" t="s">
        <v>4720</v>
      </c>
      <c r="L11453">
        <v>20.505483795666809</v>
      </c>
      <c r="M11453" s="10" t="str">
        <f>Data[[#This Row],[schedule]]&amp;" | "&amp;Data[[#This Row],[section]]</f>
        <v>SCHEDULE 19: REPORT ON DEMAND FORECASTS | 19b: Aircraft Runway Movements</v>
      </c>
      <c r="N11453" s="10" t="str">
        <f t="shared" si="181"/>
        <v>SCHEDULE 19: REPORT ON DEMAND FORECASTS | 19b: Aircraft Runway Movements | Landings during year (total number of
aircraft):Air passenger services—international:</v>
      </c>
    </row>
    <row r="11454" spans="1:14" hidden="1">
      <c r="A11454" t="s">
        <v>3</v>
      </c>
      <c r="B11454">
        <v>2007</v>
      </c>
      <c r="C11454" t="s">
        <v>6</v>
      </c>
      <c r="D11454" t="s">
        <v>10</v>
      </c>
      <c r="E11454" t="s">
        <v>81</v>
      </c>
      <c r="F11454" t="s">
        <v>81</v>
      </c>
      <c r="G11454">
        <v>50</v>
      </c>
      <c r="H11454" t="s">
        <v>41</v>
      </c>
      <c r="I11454">
        <v>2011</v>
      </c>
      <c r="J11454" t="s">
        <v>91</v>
      </c>
      <c r="K11454" t="s">
        <v>4721</v>
      </c>
      <c r="L11454">
        <v>21.27558508969598</v>
      </c>
      <c r="M11454" s="10" t="str">
        <f>Data[[#This Row],[schedule]]&amp;" | "&amp;Data[[#This Row],[section]]</f>
        <v>SCHEDULE 19: REPORT ON DEMAND FORECASTS | 19b: Aircraft Runway Movements</v>
      </c>
      <c r="N11454" s="10" t="str">
        <f t="shared" si="181"/>
        <v>SCHEDULE 19: REPORT ON DEMAND FORECASTS | 19b: Aircraft Runway Movements | Landings during year (total number of
aircraft):Air passenger services—international:</v>
      </c>
    </row>
    <row r="11455" spans="1:14" hidden="1">
      <c r="A11455" t="s">
        <v>3</v>
      </c>
      <c r="B11455">
        <v>2007</v>
      </c>
      <c r="C11455" t="s">
        <v>6</v>
      </c>
      <c r="D11455" t="s">
        <v>10</v>
      </c>
      <c r="E11455" t="s">
        <v>81</v>
      </c>
      <c r="F11455" t="s">
        <v>81</v>
      </c>
      <c r="G11455">
        <v>50</v>
      </c>
      <c r="H11455" t="s">
        <v>41</v>
      </c>
      <c r="I11455">
        <v>2012</v>
      </c>
      <c r="J11455" t="s">
        <v>91</v>
      </c>
      <c r="K11455" t="s">
        <v>4722</v>
      </c>
      <c r="L11455">
        <v>22.245399369776759</v>
      </c>
      <c r="M11455" s="10" t="str">
        <f>Data[[#This Row],[schedule]]&amp;" | "&amp;Data[[#This Row],[section]]</f>
        <v>SCHEDULE 19: REPORT ON DEMAND FORECASTS | 19b: Aircraft Runway Movements</v>
      </c>
      <c r="N11455" s="10" t="str">
        <f t="shared" si="181"/>
        <v>SCHEDULE 19: REPORT ON DEMAND FORECASTS | 19b: Aircraft Runway Movements | Landings during year (total number of
aircraft):Air passenger services—international:</v>
      </c>
    </row>
    <row r="11456" spans="1:14" hidden="1">
      <c r="A11456" t="s">
        <v>3</v>
      </c>
      <c r="B11456">
        <v>2007</v>
      </c>
      <c r="C11456" t="s">
        <v>6</v>
      </c>
      <c r="D11456" t="s">
        <v>10</v>
      </c>
      <c r="E11456" t="s">
        <v>81</v>
      </c>
      <c r="F11456" t="s">
        <v>81</v>
      </c>
      <c r="G11456">
        <v>50</v>
      </c>
      <c r="H11456" t="s">
        <v>41</v>
      </c>
      <c r="I11456">
        <v>2013</v>
      </c>
      <c r="J11456" t="s">
        <v>91</v>
      </c>
      <c r="K11456" t="s">
        <v>81</v>
      </c>
      <c r="M11456" s="10" t="str">
        <f>Data[[#This Row],[schedule]]&amp;" | "&amp;Data[[#This Row],[section]]</f>
        <v>SCHEDULE 19: REPORT ON DEMAND FORECASTS | 19b: Aircraft Runway Movements</v>
      </c>
      <c r="N11456" s="10" t="str">
        <f t="shared" si="181"/>
        <v>SCHEDULE 19: REPORT ON DEMAND FORECASTS | 19b: Aircraft Runway Movements | Landings during year (total number of
aircraft):Air passenger services—international:</v>
      </c>
    </row>
    <row r="11457" spans="1:14" hidden="1">
      <c r="A11457" t="s">
        <v>3</v>
      </c>
      <c r="B11457">
        <v>2007</v>
      </c>
      <c r="C11457" t="s">
        <v>6</v>
      </c>
      <c r="D11457" t="s">
        <v>10</v>
      </c>
      <c r="E11457" t="s">
        <v>81</v>
      </c>
      <c r="F11457" t="s">
        <v>81</v>
      </c>
      <c r="G11457">
        <v>50</v>
      </c>
      <c r="H11457" t="s">
        <v>41</v>
      </c>
      <c r="I11457">
        <v>2014</v>
      </c>
      <c r="J11457" t="s">
        <v>91</v>
      </c>
      <c r="K11457" t="s">
        <v>81</v>
      </c>
      <c r="M11457" s="10" t="str">
        <f>Data[[#This Row],[schedule]]&amp;" | "&amp;Data[[#This Row],[section]]</f>
        <v>SCHEDULE 19: REPORT ON DEMAND FORECASTS | 19b: Aircraft Runway Movements</v>
      </c>
      <c r="N11457" s="10" t="str">
        <f t="shared" si="181"/>
        <v>SCHEDULE 19: REPORT ON DEMAND FORECASTS | 19b: Aircraft Runway Movements | Landings during year (total number of
aircraft):Air passenger services—international:</v>
      </c>
    </row>
    <row r="11458" spans="1:14" hidden="1">
      <c r="A11458" t="s">
        <v>3</v>
      </c>
      <c r="B11458">
        <v>2007</v>
      </c>
      <c r="C11458" t="s">
        <v>6</v>
      </c>
      <c r="D11458" t="s">
        <v>10</v>
      </c>
      <c r="E11458" t="s">
        <v>81</v>
      </c>
      <c r="F11458" t="s">
        <v>81</v>
      </c>
      <c r="G11458">
        <v>50</v>
      </c>
      <c r="H11458" t="s">
        <v>41</v>
      </c>
      <c r="I11458">
        <v>2015</v>
      </c>
      <c r="J11458" t="s">
        <v>91</v>
      </c>
      <c r="K11458" t="s">
        <v>81</v>
      </c>
      <c r="M11458" s="10" t="str">
        <f>Data[[#This Row],[schedule]]&amp;" | "&amp;Data[[#This Row],[section]]</f>
        <v>SCHEDULE 19: REPORT ON DEMAND FORECASTS | 19b: Aircraft Runway Movements</v>
      </c>
      <c r="N11458" s="10" t="str">
        <f t="shared" si="181"/>
        <v>SCHEDULE 19: REPORT ON DEMAND FORECASTS | 19b: Aircraft Runway Movements | Landings during year (total number of
aircraft):Air passenger services—international:</v>
      </c>
    </row>
    <row r="11459" spans="1:14" hidden="1">
      <c r="A11459" t="s">
        <v>3</v>
      </c>
      <c r="B11459">
        <v>2007</v>
      </c>
      <c r="C11459" t="s">
        <v>6</v>
      </c>
      <c r="D11459" t="s">
        <v>10</v>
      </c>
      <c r="E11459" t="s">
        <v>81</v>
      </c>
      <c r="F11459" t="s">
        <v>81</v>
      </c>
      <c r="G11459">
        <v>50</v>
      </c>
      <c r="H11459" t="s">
        <v>41</v>
      </c>
      <c r="I11459">
        <v>2016</v>
      </c>
      <c r="J11459" t="s">
        <v>91</v>
      </c>
      <c r="K11459" t="s">
        <v>81</v>
      </c>
      <c r="M11459" s="10" t="str">
        <f>Data[[#This Row],[schedule]]&amp;" | "&amp;Data[[#This Row],[section]]</f>
        <v>SCHEDULE 19: REPORT ON DEMAND FORECASTS | 19b: Aircraft Runway Movements</v>
      </c>
      <c r="N11459" s="10" t="str">
        <f t="shared" si="181"/>
        <v>SCHEDULE 19: REPORT ON DEMAND FORECASTS | 19b: Aircraft Runway Movements | Landings during year (total number of
aircraft):Air passenger services—international:</v>
      </c>
    </row>
    <row r="11460" spans="1:14" hidden="1">
      <c r="A11460" t="s">
        <v>3</v>
      </c>
      <c r="B11460">
        <v>2007</v>
      </c>
      <c r="C11460" t="s">
        <v>6</v>
      </c>
      <c r="D11460" t="s">
        <v>10</v>
      </c>
      <c r="E11460" t="s">
        <v>81</v>
      </c>
      <c r="F11460" t="s">
        <v>81</v>
      </c>
      <c r="G11460">
        <v>50</v>
      </c>
      <c r="H11460" t="s">
        <v>41</v>
      </c>
      <c r="I11460">
        <v>2017</v>
      </c>
      <c r="J11460" t="s">
        <v>91</v>
      </c>
      <c r="K11460" t="s">
        <v>81</v>
      </c>
      <c r="M11460" s="10" t="str">
        <f>Data[[#This Row],[schedule]]&amp;" | "&amp;Data[[#This Row],[section]]</f>
        <v>SCHEDULE 19: REPORT ON DEMAND FORECASTS | 19b: Aircraft Runway Movements</v>
      </c>
      <c r="N11460" s="10" t="str">
        <f t="shared" si="181"/>
        <v>SCHEDULE 19: REPORT ON DEMAND FORECASTS | 19b: Aircraft Runway Movements | Landings during year (total number of
aircraft):Air passenger services—international:</v>
      </c>
    </row>
    <row r="11461" spans="1:14" hidden="1">
      <c r="A11461" t="s">
        <v>3</v>
      </c>
      <c r="B11461">
        <v>2007</v>
      </c>
      <c r="C11461" t="s">
        <v>6</v>
      </c>
      <c r="D11461" t="s">
        <v>10</v>
      </c>
      <c r="E11461" t="s">
        <v>81</v>
      </c>
      <c r="F11461" t="s">
        <v>81</v>
      </c>
      <c r="G11461">
        <v>51</v>
      </c>
      <c r="H11461" t="s">
        <v>42</v>
      </c>
      <c r="I11461">
        <v>2008</v>
      </c>
      <c r="J11461" t="s">
        <v>91</v>
      </c>
      <c r="K11461" t="s">
        <v>4723</v>
      </c>
      <c r="L11461">
        <v>53.110025849461529</v>
      </c>
      <c r="M11461" s="10" t="str">
        <f>Data[[#This Row],[schedule]]&amp;" | "&amp;Data[[#This Row],[section]]</f>
        <v>SCHEDULE 19: REPORT ON DEMAND FORECASTS | 19b: Aircraft Runway Movements</v>
      </c>
      <c r="N11461" s="10" t="str">
        <f t="shared" si="181"/>
        <v>SCHEDULE 19: REPORT ON DEMAND FORECASTS | 19b: Aircraft Runway Movements | Landings during year (total number of
aircraft):Air passenger services—domestic:</v>
      </c>
    </row>
    <row r="11462" spans="1:14" hidden="1">
      <c r="A11462" t="s">
        <v>3</v>
      </c>
      <c r="B11462">
        <v>2007</v>
      </c>
      <c r="C11462" t="s">
        <v>6</v>
      </c>
      <c r="D11462" t="s">
        <v>10</v>
      </c>
      <c r="E11462" t="s">
        <v>81</v>
      </c>
      <c r="F11462" t="s">
        <v>81</v>
      </c>
      <c r="G11462">
        <v>51</v>
      </c>
      <c r="H11462" t="s">
        <v>42</v>
      </c>
      <c r="I11462">
        <v>2009</v>
      </c>
      <c r="J11462" t="s">
        <v>91</v>
      </c>
      <c r="K11462" t="s">
        <v>4724</v>
      </c>
      <c r="L11462">
        <v>54.65950903001572</v>
      </c>
      <c r="M11462" s="10" t="str">
        <f>Data[[#This Row],[schedule]]&amp;" | "&amp;Data[[#This Row],[section]]</f>
        <v>SCHEDULE 19: REPORT ON DEMAND FORECASTS | 19b: Aircraft Runway Movements</v>
      </c>
      <c r="N11462" s="10" t="str">
        <f t="shared" si="181"/>
        <v>SCHEDULE 19: REPORT ON DEMAND FORECASTS | 19b: Aircraft Runway Movements | Landings during year (total number of
aircraft):Air passenger services—domestic:</v>
      </c>
    </row>
    <row r="11463" spans="1:14" hidden="1">
      <c r="A11463" t="s">
        <v>3</v>
      </c>
      <c r="B11463">
        <v>2007</v>
      </c>
      <c r="C11463" t="s">
        <v>6</v>
      </c>
      <c r="D11463" t="s">
        <v>10</v>
      </c>
      <c r="E11463" t="s">
        <v>81</v>
      </c>
      <c r="F11463" t="s">
        <v>81</v>
      </c>
      <c r="G11463">
        <v>51</v>
      </c>
      <c r="H11463" t="s">
        <v>42</v>
      </c>
      <c r="I11463">
        <v>2010</v>
      </c>
      <c r="J11463" t="s">
        <v>91</v>
      </c>
      <c r="K11463" t="s">
        <v>4725</v>
      </c>
      <c r="L11463">
        <v>57.630743695308659</v>
      </c>
      <c r="M11463" s="10" t="str">
        <f>Data[[#This Row],[schedule]]&amp;" | "&amp;Data[[#This Row],[section]]</f>
        <v>SCHEDULE 19: REPORT ON DEMAND FORECASTS | 19b: Aircraft Runway Movements</v>
      </c>
      <c r="N11463" s="10" t="str">
        <f t="shared" si="181"/>
        <v>SCHEDULE 19: REPORT ON DEMAND FORECASTS | 19b: Aircraft Runway Movements | Landings during year (total number of
aircraft):Air passenger services—domestic:</v>
      </c>
    </row>
    <row r="11464" spans="1:14" hidden="1">
      <c r="A11464" t="s">
        <v>3</v>
      </c>
      <c r="B11464">
        <v>2007</v>
      </c>
      <c r="C11464" t="s">
        <v>6</v>
      </c>
      <c r="D11464" t="s">
        <v>10</v>
      </c>
      <c r="E11464" t="s">
        <v>81</v>
      </c>
      <c r="F11464" t="s">
        <v>81</v>
      </c>
      <c r="G11464">
        <v>51</v>
      </c>
      <c r="H11464" t="s">
        <v>42</v>
      </c>
      <c r="I11464">
        <v>2011</v>
      </c>
      <c r="J11464" t="s">
        <v>91</v>
      </c>
      <c r="K11464" t="s">
        <v>4726</v>
      </c>
      <c r="L11464">
        <v>60.381961621594357</v>
      </c>
      <c r="M11464" s="10" t="str">
        <f>Data[[#This Row],[schedule]]&amp;" | "&amp;Data[[#This Row],[section]]</f>
        <v>SCHEDULE 19: REPORT ON DEMAND FORECASTS | 19b: Aircraft Runway Movements</v>
      </c>
      <c r="N11464" s="10" t="str">
        <f t="shared" si="181"/>
        <v>SCHEDULE 19: REPORT ON DEMAND FORECASTS | 19b: Aircraft Runway Movements | Landings during year (total number of
aircraft):Air passenger services—domestic:</v>
      </c>
    </row>
    <row r="11465" spans="1:14" hidden="1">
      <c r="A11465" t="s">
        <v>3</v>
      </c>
      <c r="B11465">
        <v>2007</v>
      </c>
      <c r="C11465" t="s">
        <v>6</v>
      </c>
      <c r="D11465" t="s">
        <v>10</v>
      </c>
      <c r="E11465" t="s">
        <v>81</v>
      </c>
      <c r="F11465" t="s">
        <v>81</v>
      </c>
      <c r="G11465">
        <v>51</v>
      </c>
      <c r="H11465" t="s">
        <v>42</v>
      </c>
      <c r="I11465">
        <v>2012</v>
      </c>
      <c r="J11465" t="s">
        <v>91</v>
      </c>
      <c r="K11465" t="s">
        <v>4727</v>
      </c>
      <c r="L11465">
        <v>63.275406908608261</v>
      </c>
      <c r="M11465" s="10" t="str">
        <f>Data[[#This Row],[schedule]]&amp;" | "&amp;Data[[#This Row],[section]]</f>
        <v>SCHEDULE 19: REPORT ON DEMAND FORECASTS | 19b: Aircraft Runway Movements</v>
      </c>
      <c r="N11465" s="10" t="str">
        <f t="shared" si="181"/>
        <v>SCHEDULE 19: REPORT ON DEMAND FORECASTS | 19b: Aircraft Runway Movements | Landings during year (total number of
aircraft):Air passenger services—domestic:</v>
      </c>
    </row>
    <row r="11466" spans="1:14" hidden="1">
      <c r="A11466" t="s">
        <v>3</v>
      </c>
      <c r="B11466">
        <v>2007</v>
      </c>
      <c r="C11466" t="s">
        <v>6</v>
      </c>
      <c r="D11466" t="s">
        <v>10</v>
      </c>
      <c r="E11466" t="s">
        <v>81</v>
      </c>
      <c r="F11466" t="s">
        <v>81</v>
      </c>
      <c r="G11466">
        <v>51</v>
      </c>
      <c r="H11466" t="s">
        <v>42</v>
      </c>
      <c r="I11466">
        <v>2013</v>
      </c>
      <c r="J11466" t="s">
        <v>91</v>
      </c>
      <c r="K11466" t="s">
        <v>81</v>
      </c>
      <c r="M11466" s="10" t="str">
        <f>Data[[#This Row],[schedule]]&amp;" | "&amp;Data[[#This Row],[section]]</f>
        <v>SCHEDULE 19: REPORT ON DEMAND FORECASTS | 19b: Aircraft Runway Movements</v>
      </c>
      <c r="N11466" s="10" t="str">
        <f t="shared" si="181"/>
        <v>SCHEDULE 19: REPORT ON DEMAND FORECASTS | 19b: Aircraft Runway Movements | Landings during year (total number of
aircraft):Air passenger services—domestic:</v>
      </c>
    </row>
    <row r="11467" spans="1:14" hidden="1">
      <c r="A11467" t="s">
        <v>3</v>
      </c>
      <c r="B11467">
        <v>2007</v>
      </c>
      <c r="C11467" t="s">
        <v>6</v>
      </c>
      <c r="D11467" t="s">
        <v>10</v>
      </c>
      <c r="E11467" t="s">
        <v>81</v>
      </c>
      <c r="F11467" t="s">
        <v>81</v>
      </c>
      <c r="G11467">
        <v>51</v>
      </c>
      <c r="H11467" t="s">
        <v>42</v>
      </c>
      <c r="I11467">
        <v>2014</v>
      </c>
      <c r="J11467" t="s">
        <v>91</v>
      </c>
      <c r="K11467" t="s">
        <v>81</v>
      </c>
      <c r="M11467" s="10" t="str">
        <f>Data[[#This Row],[schedule]]&amp;" | "&amp;Data[[#This Row],[section]]</f>
        <v>SCHEDULE 19: REPORT ON DEMAND FORECASTS | 19b: Aircraft Runway Movements</v>
      </c>
      <c r="N11467" s="10" t="str">
        <f t="shared" si="181"/>
        <v>SCHEDULE 19: REPORT ON DEMAND FORECASTS | 19b: Aircraft Runway Movements | Landings during year (total number of
aircraft):Air passenger services—domestic:</v>
      </c>
    </row>
    <row r="11468" spans="1:14" hidden="1">
      <c r="A11468" t="s">
        <v>3</v>
      </c>
      <c r="B11468">
        <v>2007</v>
      </c>
      <c r="C11468" t="s">
        <v>6</v>
      </c>
      <c r="D11468" t="s">
        <v>10</v>
      </c>
      <c r="E11468" t="s">
        <v>81</v>
      </c>
      <c r="F11468" t="s">
        <v>81</v>
      </c>
      <c r="G11468">
        <v>51</v>
      </c>
      <c r="H11468" t="s">
        <v>42</v>
      </c>
      <c r="I11468">
        <v>2015</v>
      </c>
      <c r="J11468" t="s">
        <v>91</v>
      </c>
      <c r="K11468" t="s">
        <v>81</v>
      </c>
      <c r="M11468" s="10" t="str">
        <f>Data[[#This Row],[schedule]]&amp;" | "&amp;Data[[#This Row],[section]]</f>
        <v>SCHEDULE 19: REPORT ON DEMAND FORECASTS | 19b: Aircraft Runway Movements</v>
      </c>
      <c r="N11468" s="10" t="str">
        <f t="shared" si="181"/>
        <v>SCHEDULE 19: REPORT ON DEMAND FORECASTS | 19b: Aircraft Runway Movements | Landings during year (total number of
aircraft):Air passenger services—domestic:</v>
      </c>
    </row>
    <row r="11469" spans="1:14" hidden="1">
      <c r="A11469" t="s">
        <v>3</v>
      </c>
      <c r="B11469">
        <v>2007</v>
      </c>
      <c r="C11469" t="s">
        <v>6</v>
      </c>
      <c r="D11469" t="s">
        <v>10</v>
      </c>
      <c r="E11469" t="s">
        <v>81</v>
      </c>
      <c r="F11469" t="s">
        <v>81</v>
      </c>
      <c r="G11469">
        <v>51</v>
      </c>
      <c r="H11469" t="s">
        <v>42</v>
      </c>
      <c r="I11469">
        <v>2016</v>
      </c>
      <c r="J11469" t="s">
        <v>91</v>
      </c>
      <c r="K11469" t="s">
        <v>81</v>
      </c>
      <c r="M11469" s="10" t="str">
        <f>Data[[#This Row],[schedule]]&amp;" | "&amp;Data[[#This Row],[section]]</f>
        <v>SCHEDULE 19: REPORT ON DEMAND FORECASTS | 19b: Aircraft Runway Movements</v>
      </c>
      <c r="N11469" s="10" t="str">
        <f t="shared" si="181"/>
        <v>SCHEDULE 19: REPORT ON DEMAND FORECASTS | 19b: Aircraft Runway Movements | Landings during year (total number of
aircraft):Air passenger services—domestic:</v>
      </c>
    </row>
    <row r="11470" spans="1:14" hidden="1">
      <c r="A11470" t="s">
        <v>3</v>
      </c>
      <c r="B11470">
        <v>2007</v>
      </c>
      <c r="C11470" t="s">
        <v>6</v>
      </c>
      <c r="D11470" t="s">
        <v>10</v>
      </c>
      <c r="E11470" t="s">
        <v>81</v>
      </c>
      <c r="F11470" t="s">
        <v>81</v>
      </c>
      <c r="G11470">
        <v>51</v>
      </c>
      <c r="H11470" t="s">
        <v>42</v>
      </c>
      <c r="I11470">
        <v>2017</v>
      </c>
      <c r="J11470" t="s">
        <v>91</v>
      </c>
      <c r="K11470" t="s">
        <v>81</v>
      </c>
      <c r="M11470" s="10" t="str">
        <f>Data[[#This Row],[schedule]]&amp;" | "&amp;Data[[#This Row],[section]]</f>
        <v>SCHEDULE 19: REPORT ON DEMAND FORECASTS | 19b: Aircraft Runway Movements</v>
      </c>
      <c r="N11470" s="10" t="str">
        <f t="shared" si="181"/>
        <v>SCHEDULE 19: REPORT ON DEMAND FORECASTS | 19b: Aircraft Runway Movements | Landings during year (total number of
aircraft):Air passenger services—domestic:</v>
      </c>
    </row>
    <row r="11471" spans="1:14" hidden="1">
      <c r="A11471" t="s">
        <v>3</v>
      </c>
      <c r="B11471">
        <v>2007</v>
      </c>
      <c r="C11471" t="s">
        <v>6</v>
      </c>
      <c r="D11471" t="s">
        <v>10</v>
      </c>
      <c r="E11471" t="s">
        <v>81</v>
      </c>
      <c r="F11471" t="s">
        <v>81</v>
      </c>
      <c r="G11471">
        <v>52</v>
      </c>
      <c r="H11471" t="s">
        <v>43</v>
      </c>
      <c r="I11471">
        <v>2008</v>
      </c>
      <c r="J11471" t="s">
        <v>91</v>
      </c>
      <c r="K11471" t="s">
        <v>4728</v>
      </c>
      <c r="L11471">
        <v>5.8282895008972311</v>
      </c>
      <c r="M11471" s="10" t="str">
        <f>Data[[#This Row],[schedule]]&amp;" | "&amp;Data[[#This Row],[section]]</f>
        <v>SCHEDULE 19: REPORT ON DEMAND FORECASTS | 19b: Aircraft Runway Movements</v>
      </c>
      <c r="N11471" s="10" t="str">
        <f t="shared" si="181"/>
        <v>SCHEDULE 19: REPORT ON DEMAND FORECASTS | 19b: Aircraft Runway Movements | Landings during year (total number of
aircraft):Other aircraft:</v>
      </c>
    </row>
    <row r="11472" spans="1:14" hidden="1">
      <c r="A11472" t="s">
        <v>3</v>
      </c>
      <c r="B11472">
        <v>2007</v>
      </c>
      <c r="C11472" t="s">
        <v>6</v>
      </c>
      <c r="D11472" t="s">
        <v>10</v>
      </c>
      <c r="E11472" t="s">
        <v>81</v>
      </c>
      <c r="F11472" t="s">
        <v>81</v>
      </c>
      <c r="G11472">
        <v>52</v>
      </c>
      <c r="H11472" t="s">
        <v>43</v>
      </c>
      <c r="I11472">
        <v>2009</v>
      </c>
      <c r="J11472" t="s">
        <v>91</v>
      </c>
      <c r="K11472" t="s">
        <v>4729</v>
      </c>
      <c r="L11472">
        <v>6.008357101828266</v>
      </c>
      <c r="M11472" s="10" t="str">
        <f>Data[[#This Row],[schedule]]&amp;" | "&amp;Data[[#This Row],[section]]</f>
        <v>SCHEDULE 19: REPORT ON DEMAND FORECASTS | 19b: Aircraft Runway Movements</v>
      </c>
      <c r="N11472" s="10" t="str">
        <f t="shared" si="181"/>
        <v>SCHEDULE 19: REPORT ON DEMAND FORECASTS | 19b: Aircraft Runway Movements | Landings during year (total number of
aircraft):Other aircraft:</v>
      </c>
    </row>
    <row r="11473" spans="1:14" hidden="1">
      <c r="A11473" t="s">
        <v>3</v>
      </c>
      <c r="B11473">
        <v>2007</v>
      </c>
      <c r="C11473" t="s">
        <v>6</v>
      </c>
      <c r="D11473" t="s">
        <v>10</v>
      </c>
      <c r="E11473" t="s">
        <v>81</v>
      </c>
      <c r="F11473" t="s">
        <v>81</v>
      </c>
      <c r="G11473">
        <v>52</v>
      </c>
      <c r="H11473" t="s">
        <v>43</v>
      </c>
      <c r="I11473">
        <v>2010</v>
      </c>
      <c r="J11473" t="s">
        <v>91</v>
      </c>
      <c r="K11473" t="s">
        <v>4730</v>
      </c>
      <c r="L11473">
        <v>6.3115201907749086</v>
      </c>
      <c r="M11473" s="10" t="str">
        <f>Data[[#This Row],[schedule]]&amp;" | "&amp;Data[[#This Row],[section]]</f>
        <v>SCHEDULE 19: REPORT ON DEMAND FORECASTS | 19b: Aircraft Runway Movements</v>
      </c>
      <c r="N11473" s="10" t="str">
        <f t="shared" si="181"/>
        <v>SCHEDULE 19: REPORT ON DEMAND FORECASTS | 19b: Aircraft Runway Movements | Landings during year (total number of
aircraft):Other aircraft:</v>
      </c>
    </row>
    <row r="11474" spans="1:14" hidden="1">
      <c r="A11474" t="s">
        <v>3</v>
      </c>
      <c r="B11474">
        <v>2007</v>
      </c>
      <c r="C11474" t="s">
        <v>6</v>
      </c>
      <c r="D11474" t="s">
        <v>10</v>
      </c>
      <c r="E11474" t="s">
        <v>81</v>
      </c>
      <c r="F11474" t="s">
        <v>81</v>
      </c>
      <c r="G11474">
        <v>52</v>
      </c>
      <c r="H11474" t="s">
        <v>43</v>
      </c>
      <c r="I11474">
        <v>2011</v>
      </c>
      <c r="J11474" t="s">
        <v>91</v>
      </c>
      <c r="K11474" t="s">
        <v>4731</v>
      </c>
      <c r="L11474">
        <v>6.6072393436439718</v>
      </c>
      <c r="M11474" s="10" t="str">
        <f>Data[[#This Row],[schedule]]&amp;" | "&amp;Data[[#This Row],[section]]</f>
        <v>SCHEDULE 19: REPORT ON DEMAND FORECASTS | 19b: Aircraft Runway Movements</v>
      </c>
      <c r="N11474" s="10" t="str">
        <f t="shared" si="181"/>
        <v>SCHEDULE 19: REPORT ON DEMAND FORECASTS | 19b: Aircraft Runway Movements | Landings during year (total number of
aircraft):Other aircraft:</v>
      </c>
    </row>
    <row r="11475" spans="1:14" hidden="1">
      <c r="A11475" t="s">
        <v>3</v>
      </c>
      <c r="B11475">
        <v>2007</v>
      </c>
      <c r="C11475" t="s">
        <v>6</v>
      </c>
      <c r="D11475" t="s">
        <v>10</v>
      </c>
      <c r="E11475" t="s">
        <v>81</v>
      </c>
      <c r="F11475" t="s">
        <v>81</v>
      </c>
      <c r="G11475">
        <v>52</v>
      </c>
      <c r="H11475" t="s">
        <v>43</v>
      </c>
      <c r="I11475">
        <v>2012</v>
      </c>
      <c r="J11475" t="s">
        <v>91</v>
      </c>
      <c r="K11475" t="s">
        <v>4732</v>
      </c>
      <c r="L11475">
        <v>6.9225228160246868</v>
      </c>
      <c r="M11475" s="10" t="str">
        <f>Data[[#This Row],[schedule]]&amp;" | "&amp;Data[[#This Row],[section]]</f>
        <v>SCHEDULE 19: REPORT ON DEMAND FORECASTS | 19b: Aircraft Runway Movements</v>
      </c>
      <c r="N11475" s="10" t="str">
        <f t="shared" si="181"/>
        <v>SCHEDULE 19: REPORT ON DEMAND FORECASTS | 19b: Aircraft Runway Movements | Landings during year (total number of
aircraft):Other aircraft:</v>
      </c>
    </row>
    <row r="11476" spans="1:14" hidden="1">
      <c r="A11476" t="s">
        <v>3</v>
      </c>
      <c r="B11476">
        <v>2007</v>
      </c>
      <c r="C11476" t="s">
        <v>6</v>
      </c>
      <c r="D11476" t="s">
        <v>10</v>
      </c>
      <c r="E11476" t="s">
        <v>81</v>
      </c>
      <c r="F11476" t="s">
        <v>81</v>
      </c>
      <c r="G11476">
        <v>52</v>
      </c>
      <c r="H11476" t="s">
        <v>43</v>
      </c>
      <c r="I11476">
        <v>2013</v>
      </c>
      <c r="J11476" t="s">
        <v>91</v>
      </c>
      <c r="K11476" t="s">
        <v>81</v>
      </c>
      <c r="M11476" s="10" t="str">
        <f>Data[[#This Row],[schedule]]&amp;" | "&amp;Data[[#This Row],[section]]</f>
        <v>SCHEDULE 19: REPORT ON DEMAND FORECASTS | 19b: Aircraft Runway Movements</v>
      </c>
      <c r="N11476" s="10" t="str">
        <f t="shared" si="181"/>
        <v>SCHEDULE 19: REPORT ON DEMAND FORECASTS | 19b: Aircraft Runway Movements | Landings during year (total number of
aircraft):Other aircraft:</v>
      </c>
    </row>
    <row r="11477" spans="1:14" hidden="1">
      <c r="A11477" t="s">
        <v>3</v>
      </c>
      <c r="B11477">
        <v>2007</v>
      </c>
      <c r="C11477" t="s">
        <v>6</v>
      </c>
      <c r="D11477" t="s">
        <v>10</v>
      </c>
      <c r="E11477" t="s">
        <v>81</v>
      </c>
      <c r="F11477" t="s">
        <v>81</v>
      </c>
      <c r="G11477">
        <v>52</v>
      </c>
      <c r="H11477" t="s">
        <v>43</v>
      </c>
      <c r="I11477">
        <v>2014</v>
      </c>
      <c r="J11477" t="s">
        <v>91</v>
      </c>
      <c r="K11477" t="s">
        <v>81</v>
      </c>
      <c r="M11477" s="10" t="str">
        <f>Data[[#This Row],[schedule]]&amp;" | "&amp;Data[[#This Row],[section]]</f>
        <v>SCHEDULE 19: REPORT ON DEMAND FORECASTS | 19b: Aircraft Runway Movements</v>
      </c>
      <c r="N11477" s="10" t="str">
        <f t="shared" ref="N11477:N11540" si="182">SUBSTITUTE(SUBSTITUTE(SUBSTITUTE(C11477&amp;" | "&amp;D11477&amp;" | "&amp;E11477&amp;" | "&amp;F11477&amp;" | "&amp;H11477," |  |  | "," | ")," |  |  | "," | ")," |  | "," | ")</f>
        <v>SCHEDULE 19: REPORT ON DEMAND FORECASTS | 19b: Aircraft Runway Movements | Landings during year (total number of
aircraft):Other aircraft:</v>
      </c>
    </row>
    <row r="11478" spans="1:14" hidden="1">
      <c r="A11478" t="s">
        <v>3</v>
      </c>
      <c r="B11478">
        <v>2007</v>
      </c>
      <c r="C11478" t="s">
        <v>6</v>
      </c>
      <c r="D11478" t="s">
        <v>10</v>
      </c>
      <c r="E11478" t="s">
        <v>81</v>
      </c>
      <c r="F11478" t="s">
        <v>81</v>
      </c>
      <c r="G11478">
        <v>52</v>
      </c>
      <c r="H11478" t="s">
        <v>43</v>
      </c>
      <c r="I11478">
        <v>2015</v>
      </c>
      <c r="J11478" t="s">
        <v>91</v>
      </c>
      <c r="K11478" t="s">
        <v>81</v>
      </c>
      <c r="M11478" s="10" t="str">
        <f>Data[[#This Row],[schedule]]&amp;" | "&amp;Data[[#This Row],[section]]</f>
        <v>SCHEDULE 19: REPORT ON DEMAND FORECASTS | 19b: Aircraft Runway Movements</v>
      </c>
      <c r="N11478" s="10" t="str">
        <f t="shared" si="182"/>
        <v>SCHEDULE 19: REPORT ON DEMAND FORECASTS | 19b: Aircraft Runway Movements | Landings during year (total number of
aircraft):Other aircraft:</v>
      </c>
    </row>
    <row r="11479" spans="1:14" hidden="1">
      <c r="A11479" t="s">
        <v>3</v>
      </c>
      <c r="B11479">
        <v>2007</v>
      </c>
      <c r="C11479" t="s">
        <v>6</v>
      </c>
      <c r="D11479" t="s">
        <v>10</v>
      </c>
      <c r="E11479" t="s">
        <v>81</v>
      </c>
      <c r="F11479" t="s">
        <v>81</v>
      </c>
      <c r="G11479">
        <v>52</v>
      </c>
      <c r="H11479" t="s">
        <v>43</v>
      </c>
      <c r="I11479">
        <v>2016</v>
      </c>
      <c r="J11479" t="s">
        <v>91</v>
      </c>
      <c r="K11479" t="s">
        <v>81</v>
      </c>
      <c r="M11479" s="10" t="str">
        <f>Data[[#This Row],[schedule]]&amp;" | "&amp;Data[[#This Row],[section]]</f>
        <v>SCHEDULE 19: REPORT ON DEMAND FORECASTS | 19b: Aircraft Runway Movements</v>
      </c>
      <c r="N11479" s="10" t="str">
        <f t="shared" si="182"/>
        <v>SCHEDULE 19: REPORT ON DEMAND FORECASTS | 19b: Aircraft Runway Movements | Landings during year (total number of
aircraft):Other aircraft:</v>
      </c>
    </row>
    <row r="11480" spans="1:14" hidden="1">
      <c r="A11480" t="s">
        <v>3</v>
      </c>
      <c r="B11480">
        <v>2007</v>
      </c>
      <c r="C11480" t="s">
        <v>6</v>
      </c>
      <c r="D11480" t="s">
        <v>10</v>
      </c>
      <c r="E11480" t="s">
        <v>81</v>
      </c>
      <c r="F11480" t="s">
        <v>81</v>
      </c>
      <c r="G11480">
        <v>52</v>
      </c>
      <c r="H11480" t="s">
        <v>43</v>
      </c>
      <c r="I11480">
        <v>2017</v>
      </c>
      <c r="J11480" t="s">
        <v>91</v>
      </c>
      <c r="K11480" t="s">
        <v>81</v>
      </c>
      <c r="M11480" s="10" t="str">
        <f>Data[[#This Row],[schedule]]&amp;" | "&amp;Data[[#This Row],[section]]</f>
        <v>SCHEDULE 19: REPORT ON DEMAND FORECASTS | 19b: Aircraft Runway Movements</v>
      </c>
      <c r="N11480" s="10" t="str">
        <f t="shared" si="182"/>
        <v>SCHEDULE 19: REPORT ON DEMAND FORECASTS | 19b: Aircraft Runway Movements | Landings during year (total number of
aircraft):Other aircraft:</v>
      </c>
    </row>
    <row r="11481" spans="1:14" hidden="1">
      <c r="A11481" t="s">
        <v>3</v>
      </c>
      <c r="B11481">
        <v>2007</v>
      </c>
      <c r="C11481" t="s">
        <v>6</v>
      </c>
      <c r="D11481" t="s">
        <v>10</v>
      </c>
      <c r="E11481" t="s">
        <v>81</v>
      </c>
      <c r="F11481" t="s">
        <v>81</v>
      </c>
      <c r="G11481">
        <v>54</v>
      </c>
      <c r="H11481" t="s">
        <v>44</v>
      </c>
      <c r="I11481">
        <v>2008</v>
      </c>
      <c r="J11481" t="s">
        <v>91</v>
      </c>
      <c r="K11481" t="s">
        <v>4733</v>
      </c>
      <c r="L11481">
        <v>4.1173434273667651</v>
      </c>
      <c r="M11481" s="10" t="str">
        <f>Data[[#This Row],[schedule]]&amp;" | "&amp;Data[[#This Row],[section]]</f>
        <v>SCHEDULE 19: REPORT ON DEMAND FORECASTS | 19b: Aircraft Runway Movements</v>
      </c>
      <c r="N11481" s="10" t="str">
        <f t="shared" si="182"/>
        <v>SCHEDULE 19: REPORT ON DEMAND FORECASTS | 19b: Aircraft Runway Movements | Landings during year (total MCTOW in tonnes):Air passenger services—international:</v>
      </c>
    </row>
    <row r="11482" spans="1:14" hidden="1">
      <c r="A11482" t="s">
        <v>3</v>
      </c>
      <c r="B11482">
        <v>2007</v>
      </c>
      <c r="C11482" t="s">
        <v>6</v>
      </c>
      <c r="D11482" t="s">
        <v>10</v>
      </c>
      <c r="E11482" t="s">
        <v>81</v>
      </c>
      <c r="F11482" t="s">
        <v>81</v>
      </c>
      <c r="G11482">
        <v>54</v>
      </c>
      <c r="H11482" t="s">
        <v>44</v>
      </c>
      <c r="I11482">
        <v>2009</v>
      </c>
      <c r="J11482" t="s">
        <v>91</v>
      </c>
      <c r="K11482" t="s">
        <v>4734</v>
      </c>
      <c r="L11482">
        <v>4.2394584452404098</v>
      </c>
      <c r="M11482" s="10" t="str">
        <f>Data[[#This Row],[schedule]]&amp;" | "&amp;Data[[#This Row],[section]]</f>
        <v>SCHEDULE 19: REPORT ON DEMAND FORECASTS | 19b: Aircraft Runway Movements</v>
      </c>
      <c r="N11482" s="10" t="str">
        <f t="shared" si="182"/>
        <v>SCHEDULE 19: REPORT ON DEMAND FORECASTS | 19b: Aircraft Runway Movements | Landings during year (total MCTOW in tonnes):Air passenger services—international:</v>
      </c>
    </row>
    <row r="11483" spans="1:14" hidden="1">
      <c r="A11483" t="s">
        <v>3</v>
      </c>
      <c r="B11483">
        <v>2007</v>
      </c>
      <c r="C11483" t="s">
        <v>6</v>
      </c>
      <c r="D11483" t="s">
        <v>10</v>
      </c>
      <c r="E11483" t="s">
        <v>81</v>
      </c>
      <c r="F11483" t="s">
        <v>81</v>
      </c>
      <c r="G11483">
        <v>54</v>
      </c>
      <c r="H11483" t="s">
        <v>44</v>
      </c>
      <c r="I11483">
        <v>2010</v>
      </c>
      <c r="J11483" t="s">
        <v>91</v>
      </c>
      <c r="K11483" t="s">
        <v>4735</v>
      </c>
      <c r="L11483">
        <v>4.3984614141902538</v>
      </c>
      <c r="M11483" s="10" t="str">
        <f>Data[[#This Row],[schedule]]&amp;" | "&amp;Data[[#This Row],[section]]</f>
        <v>SCHEDULE 19: REPORT ON DEMAND FORECASTS | 19b: Aircraft Runway Movements</v>
      </c>
      <c r="N11483" s="10" t="str">
        <f t="shared" si="182"/>
        <v>SCHEDULE 19: REPORT ON DEMAND FORECASTS | 19b: Aircraft Runway Movements | Landings during year (total MCTOW in tonnes):Air passenger services—international:</v>
      </c>
    </row>
    <row r="11484" spans="1:14" hidden="1">
      <c r="A11484" t="s">
        <v>3</v>
      </c>
      <c r="B11484">
        <v>2007</v>
      </c>
      <c r="C11484" t="s">
        <v>6</v>
      </c>
      <c r="D11484" t="s">
        <v>10</v>
      </c>
      <c r="E11484" t="s">
        <v>81</v>
      </c>
      <c r="F11484" t="s">
        <v>81</v>
      </c>
      <c r="G11484">
        <v>54</v>
      </c>
      <c r="H11484" t="s">
        <v>44</v>
      </c>
      <c r="I11484">
        <v>2011</v>
      </c>
      <c r="J11484" t="s">
        <v>91</v>
      </c>
      <c r="K11484" t="s">
        <v>4736</v>
      </c>
      <c r="L11484">
        <v>4.5662921859524088</v>
      </c>
      <c r="M11484" s="10" t="str">
        <f>Data[[#This Row],[schedule]]&amp;" | "&amp;Data[[#This Row],[section]]</f>
        <v>SCHEDULE 19: REPORT ON DEMAND FORECASTS | 19b: Aircraft Runway Movements</v>
      </c>
      <c r="N11484" s="10" t="str">
        <f t="shared" si="182"/>
        <v>SCHEDULE 19: REPORT ON DEMAND FORECASTS | 19b: Aircraft Runway Movements | Landings during year (total MCTOW in tonnes):Air passenger services—international:</v>
      </c>
    </row>
    <row r="11485" spans="1:14" hidden="1">
      <c r="A11485" t="s">
        <v>3</v>
      </c>
      <c r="B11485">
        <v>2007</v>
      </c>
      <c r="C11485" t="s">
        <v>6</v>
      </c>
      <c r="D11485" t="s">
        <v>10</v>
      </c>
      <c r="E11485" t="s">
        <v>81</v>
      </c>
      <c r="F11485" t="s">
        <v>81</v>
      </c>
      <c r="G11485">
        <v>54</v>
      </c>
      <c r="H11485" t="s">
        <v>44</v>
      </c>
      <c r="I11485">
        <v>2012</v>
      </c>
      <c r="J11485" t="s">
        <v>91</v>
      </c>
      <c r="K11485" t="s">
        <v>4737</v>
      </c>
      <c r="L11485">
        <v>4.8333191268455504</v>
      </c>
      <c r="M11485" s="10" t="str">
        <f>Data[[#This Row],[schedule]]&amp;" | "&amp;Data[[#This Row],[section]]</f>
        <v>SCHEDULE 19: REPORT ON DEMAND FORECASTS | 19b: Aircraft Runway Movements</v>
      </c>
      <c r="N11485" s="10" t="str">
        <f t="shared" si="182"/>
        <v>SCHEDULE 19: REPORT ON DEMAND FORECASTS | 19b: Aircraft Runway Movements | Landings during year (total MCTOW in tonnes):Air passenger services—international:</v>
      </c>
    </row>
    <row r="11486" spans="1:14" hidden="1">
      <c r="A11486" t="s">
        <v>3</v>
      </c>
      <c r="B11486">
        <v>2007</v>
      </c>
      <c r="C11486" t="s">
        <v>6</v>
      </c>
      <c r="D11486" t="s">
        <v>10</v>
      </c>
      <c r="E11486" t="s">
        <v>81</v>
      </c>
      <c r="F11486" t="s">
        <v>81</v>
      </c>
      <c r="G11486">
        <v>54</v>
      </c>
      <c r="H11486" t="s">
        <v>44</v>
      </c>
      <c r="I11486">
        <v>2013</v>
      </c>
      <c r="J11486" t="s">
        <v>91</v>
      </c>
      <c r="K11486" t="s">
        <v>81</v>
      </c>
      <c r="M11486" s="10" t="str">
        <f>Data[[#This Row],[schedule]]&amp;" | "&amp;Data[[#This Row],[section]]</f>
        <v>SCHEDULE 19: REPORT ON DEMAND FORECASTS | 19b: Aircraft Runway Movements</v>
      </c>
      <c r="N11486" s="10" t="str">
        <f t="shared" si="182"/>
        <v>SCHEDULE 19: REPORT ON DEMAND FORECASTS | 19b: Aircraft Runway Movements | Landings during year (total MCTOW in tonnes):Air passenger services—international:</v>
      </c>
    </row>
    <row r="11487" spans="1:14" hidden="1">
      <c r="A11487" t="s">
        <v>3</v>
      </c>
      <c r="B11487">
        <v>2007</v>
      </c>
      <c r="C11487" t="s">
        <v>6</v>
      </c>
      <c r="D11487" t="s">
        <v>10</v>
      </c>
      <c r="E11487" t="s">
        <v>81</v>
      </c>
      <c r="F11487" t="s">
        <v>81</v>
      </c>
      <c r="G11487">
        <v>54</v>
      </c>
      <c r="H11487" t="s">
        <v>44</v>
      </c>
      <c r="I11487">
        <v>2014</v>
      </c>
      <c r="J11487" t="s">
        <v>91</v>
      </c>
      <c r="K11487" t="s">
        <v>81</v>
      </c>
      <c r="M11487" s="10" t="str">
        <f>Data[[#This Row],[schedule]]&amp;" | "&amp;Data[[#This Row],[section]]</f>
        <v>SCHEDULE 19: REPORT ON DEMAND FORECASTS | 19b: Aircraft Runway Movements</v>
      </c>
      <c r="N11487" s="10" t="str">
        <f t="shared" si="182"/>
        <v>SCHEDULE 19: REPORT ON DEMAND FORECASTS | 19b: Aircraft Runway Movements | Landings during year (total MCTOW in tonnes):Air passenger services—international:</v>
      </c>
    </row>
    <row r="11488" spans="1:14" hidden="1">
      <c r="A11488" t="s">
        <v>3</v>
      </c>
      <c r="B11488">
        <v>2007</v>
      </c>
      <c r="C11488" t="s">
        <v>6</v>
      </c>
      <c r="D11488" t="s">
        <v>10</v>
      </c>
      <c r="E11488" t="s">
        <v>81</v>
      </c>
      <c r="F11488" t="s">
        <v>81</v>
      </c>
      <c r="G11488">
        <v>54</v>
      </c>
      <c r="H11488" t="s">
        <v>44</v>
      </c>
      <c r="I11488">
        <v>2015</v>
      </c>
      <c r="J11488" t="s">
        <v>91</v>
      </c>
      <c r="K11488" t="s">
        <v>81</v>
      </c>
      <c r="M11488" s="10" t="str">
        <f>Data[[#This Row],[schedule]]&amp;" | "&amp;Data[[#This Row],[section]]</f>
        <v>SCHEDULE 19: REPORT ON DEMAND FORECASTS | 19b: Aircraft Runway Movements</v>
      </c>
      <c r="N11488" s="10" t="str">
        <f t="shared" si="182"/>
        <v>SCHEDULE 19: REPORT ON DEMAND FORECASTS | 19b: Aircraft Runway Movements | Landings during year (total MCTOW in tonnes):Air passenger services—international:</v>
      </c>
    </row>
    <row r="11489" spans="1:14" hidden="1">
      <c r="A11489" t="s">
        <v>3</v>
      </c>
      <c r="B11489">
        <v>2007</v>
      </c>
      <c r="C11489" t="s">
        <v>6</v>
      </c>
      <c r="D11489" t="s">
        <v>10</v>
      </c>
      <c r="E11489" t="s">
        <v>81</v>
      </c>
      <c r="F11489" t="s">
        <v>81</v>
      </c>
      <c r="G11489">
        <v>54</v>
      </c>
      <c r="H11489" t="s">
        <v>44</v>
      </c>
      <c r="I11489">
        <v>2016</v>
      </c>
      <c r="J11489" t="s">
        <v>91</v>
      </c>
      <c r="K11489" t="s">
        <v>81</v>
      </c>
      <c r="M11489" s="10" t="str">
        <f>Data[[#This Row],[schedule]]&amp;" | "&amp;Data[[#This Row],[section]]</f>
        <v>SCHEDULE 19: REPORT ON DEMAND FORECASTS | 19b: Aircraft Runway Movements</v>
      </c>
      <c r="N11489" s="10" t="str">
        <f t="shared" si="182"/>
        <v>SCHEDULE 19: REPORT ON DEMAND FORECASTS | 19b: Aircraft Runway Movements | Landings during year (total MCTOW in tonnes):Air passenger services—international:</v>
      </c>
    </row>
    <row r="11490" spans="1:14" hidden="1">
      <c r="A11490" t="s">
        <v>3</v>
      </c>
      <c r="B11490">
        <v>2007</v>
      </c>
      <c r="C11490" t="s">
        <v>6</v>
      </c>
      <c r="D11490" t="s">
        <v>10</v>
      </c>
      <c r="E11490" t="s">
        <v>81</v>
      </c>
      <c r="F11490" t="s">
        <v>81</v>
      </c>
      <c r="G11490">
        <v>54</v>
      </c>
      <c r="H11490" t="s">
        <v>44</v>
      </c>
      <c r="I11490">
        <v>2017</v>
      </c>
      <c r="J11490" t="s">
        <v>91</v>
      </c>
      <c r="K11490" t="s">
        <v>81</v>
      </c>
      <c r="M11490" s="10" t="str">
        <f>Data[[#This Row],[schedule]]&amp;" | "&amp;Data[[#This Row],[section]]</f>
        <v>SCHEDULE 19: REPORT ON DEMAND FORECASTS | 19b: Aircraft Runway Movements</v>
      </c>
      <c r="N11490" s="10" t="str">
        <f t="shared" si="182"/>
        <v>SCHEDULE 19: REPORT ON DEMAND FORECASTS | 19b: Aircraft Runway Movements | Landings during year (total MCTOW in tonnes):Air passenger services—international:</v>
      </c>
    </row>
    <row r="11491" spans="1:14" hidden="1">
      <c r="A11491" t="s">
        <v>3</v>
      </c>
      <c r="B11491">
        <v>2007</v>
      </c>
      <c r="C11491" t="s">
        <v>6</v>
      </c>
      <c r="D11491" t="s">
        <v>10</v>
      </c>
      <c r="E11491" t="s">
        <v>81</v>
      </c>
      <c r="F11491" t="s">
        <v>81</v>
      </c>
      <c r="G11491">
        <v>55</v>
      </c>
      <c r="H11491" t="s">
        <v>45</v>
      </c>
      <c r="I11491">
        <v>2008</v>
      </c>
      <c r="J11491" t="s">
        <v>91</v>
      </c>
      <c r="K11491" t="s">
        <v>4738</v>
      </c>
      <c r="L11491">
        <v>1.6001299399815789</v>
      </c>
      <c r="M11491" s="10" t="str">
        <f>Data[[#This Row],[schedule]]&amp;" | "&amp;Data[[#This Row],[section]]</f>
        <v>SCHEDULE 19: REPORT ON DEMAND FORECASTS | 19b: Aircraft Runway Movements</v>
      </c>
      <c r="N11491" s="10" t="str">
        <f t="shared" si="182"/>
        <v>SCHEDULE 19: REPORT ON DEMAND FORECASTS | 19b: Aircraft Runway Movements | Landings during year (total MCTOW in tonnes):Air passenger services—domestic:</v>
      </c>
    </row>
    <row r="11492" spans="1:14" hidden="1">
      <c r="A11492" t="s">
        <v>3</v>
      </c>
      <c r="B11492">
        <v>2007</v>
      </c>
      <c r="C11492" t="s">
        <v>6</v>
      </c>
      <c r="D11492" t="s">
        <v>10</v>
      </c>
      <c r="E11492" t="s">
        <v>81</v>
      </c>
      <c r="F11492" t="s">
        <v>81</v>
      </c>
      <c r="G11492">
        <v>55</v>
      </c>
      <c r="H11492" t="s">
        <v>45</v>
      </c>
      <c r="I11492">
        <v>2009</v>
      </c>
      <c r="J11492" t="s">
        <v>91</v>
      </c>
      <c r="K11492" t="s">
        <v>4739</v>
      </c>
      <c r="L11492">
        <v>1.674271163925658</v>
      </c>
      <c r="M11492" s="10" t="str">
        <f>Data[[#This Row],[schedule]]&amp;" | "&amp;Data[[#This Row],[section]]</f>
        <v>SCHEDULE 19: REPORT ON DEMAND FORECASTS | 19b: Aircraft Runway Movements</v>
      </c>
      <c r="N11492" s="10" t="str">
        <f t="shared" si="182"/>
        <v>SCHEDULE 19: REPORT ON DEMAND FORECASTS | 19b: Aircraft Runway Movements | Landings during year (total MCTOW in tonnes):Air passenger services—domestic:</v>
      </c>
    </row>
    <row r="11493" spans="1:14" hidden="1">
      <c r="A11493" t="s">
        <v>3</v>
      </c>
      <c r="B11493">
        <v>2007</v>
      </c>
      <c r="C11493" t="s">
        <v>6</v>
      </c>
      <c r="D11493" t="s">
        <v>10</v>
      </c>
      <c r="E11493" t="s">
        <v>81</v>
      </c>
      <c r="F11493" t="s">
        <v>81</v>
      </c>
      <c r="G11493">
        <v>55</v>
      </c>
      <c r="H11493" t="s">
        <v>45</v>
      </c>
      <c r="I11493">
        <v>2010</v>
      </c>
      <c r="J11493" t="s">
        <v>91</v>
      </c>
      <c r="K11493" t="s">
        <v>4740</v>
      </c>
      <c r="L11493">
        <v>1.743065087509448</v>
      </c>
      <c r="M11493" s="10" t="str">
        <f>Data[[#This Row],[schedule]]&amp;" | "&amp;Data[[#This Row],[section]]</f>
        <v>SCHEDULE 19: REPORT ON DEMAND FORECASTS | 19b: Aircraft Runway Movements</v>
      </c>
      <c r="N11493" s="10" t="str">
        <f t="shared" si="182"/>
        <v>SCHEDULE 19: REPORT ON DEMAND FORECASTS | 19b: Aircraft Runway Movements | Landings during year (total MCTOW in tonnes):Air passenger services—domestic:</v>
      </c>
    </row>
    <row r="11494" spans="1:14" hidden="1">
      <c r="A11494" t="s">
        <v>3</v>
      </c>
      <c r="B11494">
        <v>2007</v>
      </c>
      <c r="C11494" t="s">
        <v>6</v>
      </c>
      <c r="D11494" t="s">
        <v>10</v>
      </c>
      <c r="E11494" t="s">
        <v>81</v>
      </c>
      <c r="F11494" t="s">
        <v>81</v>
      </c>
      <c r="G11494">
        <v>55</v>
      </c>
      <c r="H11494" t="s">
        <v>45</v>
      </c>
      <c r="I11494">
        <v>2011</v>
      </c>
      <c r="J11494" t="s">
        <v>91</v>
      </c>
      <c r="K11494" t="s">
        <v>4741</v>
      </c>
      <c r="L11494">
        <v>1.836519975950184</v>
      </c>
      <c r="M11494" s="10" t="str">
        <f>Data[[#This Row],[schedule]]&amp;" | "&amp;Data[[#This Row],[section]]</f>
        <v>SCHEDULE 19: REPORT ON DEMAND FORECASTS | 19b: Aircraft Runway Movements</v>
      </c>
      <c r="N11494" s="10" t="str">
        <f t="shared" si="182"/>
        <v>SCHEDULE 19: REPORT ON DEMAND FORECASTS | 19b: Aircraft Runway Movements | Landings during year (total MCTOW in tonnes):Air passenger services—domestic:</v>
      </c>
    </row>
    <row r="11495" spans="1:14" hidden="1">
      <c r="A11495" t="s">
        <v>3</v>
      </c>
      <c r="B11495">
        <v>2007</v>
      </c>
      <c r="C11495" t="s">
        <v>6</v>
      </c>
      <c r="D11495" t="s">
        <v>10</v>
      </c>
      <c r="E11495" t="s">
        <v>81</v>
      </c>
      <c r="F11495" t="s">
        <v>81</v>
      </c>
      <c r="G11495">
        <v>55</v>
      </c>
      <c r="H11495" t="s">
        <v>45</v>
      </c>
      <c r="I11495">
        <v>2012</v>
      </c>
      <c r="J11495" t="s">
        <v>91</v>
      </c>
      <c r="K11495" t="s">
        <v>4742</v>
      </c>
      <c r="L11495">
        <v>1.930016836162608</v>
      </c>
      <c r="M11495" s="10" t="str">
        <f>Data[[#This Row],[schedule]]&amp;" | "&amp;Data[[#This Row],[section]]</f>
        <v>SCHEDULE 19: REPORT ON DEMAND FORECASTS | 19b: Aircraft Runway Movements</v>
      </c>
      <c r="N11495" s="10" t="str">
        <f t="shared" si="182"/>
        <v>SCHEDULE 19: REPORT ON DEMAND FORECASTS | 19b: Aircraft Runway Movements | Landings during year (total MCTOW in tonnes):Air passenger services—domestic:</v>
      </c>
    </row>
    <row r="11496" spans="1:14" hidden="1">
      <c r="A11496" t="s">
        <v>3</v>
      </c>
      <c r="B11496">
        <v>2007</v>
      </c>
      <c r="C11496" t="s">
        <v>6</v>
      </c>
      <c r="D11496" t="s">
        <v>10</v>
      </c>
      <c r="E11496" t="s">
        <v>81</v>
      </c>
      <c r="F11496" t="s">
        <v>81</v>
      </c>
      <c r="G11496">
        <v>55</v>
      </c>
      <c r="H11496" t="s">
        <v>45</v>
      </c>
      <c r="I11496">
        <v>2013</v>
      </c>
      <c r="J11496" t="s">
        <v>91</v>
      </c>
      <c r="K11496" t="s">
        <v>81</v>
      </c>
      <c r="M11496" s="10" t="str">
        <f>Data[[#This Row],[schedule]]&amp;" | "&amp;Data[[#This Row],[section]]</f>
        <v>SCHEDULE 19: REPORT ON DEMAND FORECASTS | 19b: Aircraft Runway Movements</v>
      </c>
      <c r="N11496" s="10" t="str">
        <f t="shared" si="182"/>
        <v>SCHEDULE 19: REPORT ON DEMAND FORECASTS | 19b: Aircraft Runway Movements | Landings during year (total MCTOW in tonnes):Air passenger services—domestic:</v>
      </c>
    </row>
    <row r="11497" spans="1:14" hidden="1">
      <c r="A11497" t="s">
        <v>3</v>
      </c>
      <c r="B11497">
        <v>2007</v>
      </c>
      <c r="C11497" t="s">
        <v>6</v>
      </c>
      <c r="D11497" t="s">
        <v>10</v>
      </c>
      <c r="E11497" t="s">
        <v>81</v>
      </c>
      <c r="F11497" t="s">
        <v>81</v>
      </c>
      <c r="G11497">
        <v>55</v>
      </c>
      <c r="H11497" t="s">
        <v>45</v>
      </c>
      <c r="I11497">
        <v>2014</v>
      </c>
      <c r="J11497" t="s">
        <v>91</v>
      </c>
      <c r="K11497" t="s">
        <v>81</v>
      </c>
      <c r="M11497" s="10" t="str">
        <f>Data[[#This Row],[schedule]]&amp;" | "&amp;Data[[#This Row],[section]]</f>
        <v>SCHEDULE 19: REPORT ON DEMAND FORECASTS | 19b: Aircraft Runway Movements</v>
      </c>
      <c r="N11497" s="10" t="str">
        <f t="shared" si="182"/>
        <v>SCHEDULE 19: REPORT ON DEMAND FORECASTS | 19b: Aircraft Runway Movements | Landings during year (total MCTOW in tonnes):Air passenger services—domestic:</v>
      </c>
    </row>
    <row r="11498" spans="1:14" hidden="1">
      <c r="A11498" t="s">
        <v>3</v>
      </c>
      <c r="B11498">
        <v>2007</v>
      </c>
      <c r="C11498" t="s">
        <v>6</v>
      </c>
      <c r="D11498" t="s">
        <v>10</v>
      </c>
      <c r="E11498" t="s">
        <v>81</v>
      </c>
      <c r="F11498" t="s">
        <v>81</v>
      </c>
      <c r="G11498">
        <v>55</v>
      </c>
      <c r="H11498" t="s">
        <v>45</v>
      </c>
      <c r="I11498">
        <v>2015</v>
      </c>
      <c r="J11498" t="s">
        <v>91</v>
      </c>
      <c r="K11498" t="s">
        <v>81</v>
      </c>
      <c r="M11498" s="10" t="str">
        <f>Data[[#This Row],[schedule]]&amp;" | "&amp;Data[[#This Row],[section]]</f>
        <v>SCHEDULE 19: REPORT ON DEMAND FORECASTS | 19b: Aircraft Runway Movements</v>
      </c>
      <c r="N11498" s="10" t="str">
        <f t="shared" si="182"/>
        <v>SCHEDULE 19: REPORT ON DEMAND FORECASTS | 19b: Aircraft Runway Movements | Landings during year (total MCTOW in tonnes):Air passenger services—domestic:</v>
      </c>
    </row>
    <row r="11499" spans="1:14" hidden="1">
      <c r="A11499" t="s">
        <v>3</v>
      </c>
      <c r="B11499">
        <v>2007</v>
      </c>
      <c r="C11499" t="s">
        <v>6</v>
      </c>
      <c r="D11499" t="s">
        <v>10</v>
      </c>
      <c r="E11499" t="s">
        <v>81</v>
      </c>
      <c r="F11499" t="s">
        <v>81</v>
      </c>
      <c r="G11499">
        <v>55</v>
      </c>
      <c r="H11499" t="s">
        <v>45</v>
      </c>
      <c r="I11499">
        <v>2016</v>
      </c>
      <c r="J11499" t="s">
        <v>91</v>
      </c>
      <c r="K11499" t="s">
        <v>81</v>
      </c>
      <c r="M11499" s="10" t="str">
        <f>Data[[#This Row],[schedule]]&amp;" | "&amp;Data[[#This Row],[section]]</f>
        <v>SCHEDULE 19: REPORT ON DEMAND FORECASTS | 19b: Aircraft Runway Movements</v>
      </c>
      <c r="N11499" s="10" t="str">
        <f t="shared" si="182"/>
        <v>SCHEDULE 19: REPORT ON DEMAND FORECASTS | 19b: Aircraft Runway Movements | Landings during year (total MCTOW in tonnes):Air passenger services—domestic:</v>
      </c>
    </row>
    <row r="11500" spans="1:14" hidden="1">
      <c r="A11500" t="s">
        <v>3</v>
      </c>
      <c r="B11500">
        <v>2007</v>
      </c>
      <c r="C11500" t="s">
        <v>6</v>
      </c>
      <c r="D11500" t="s">
        <v>10</v>
      </c>
      <c r="E11500" t="s">
        <v>81</v>
      </c>
      <c r="F11500" t="s">
        <v>81</v>
      </c>
      <c r="G11500">
        <v>55</v>
      </c>
      <c r="H11500" t="s">
        <v>45</v>
      </c>
      <c r="I11500">
        <v>2017</v>
      </c>
      <c r="J11500" t="s">
        <v>91</v>
      </c>
      <c r="K11500" t="s">
        <v>81</v>
      </c>
      <c r="M11500" s="10" t="str">
        <f>Data[[#This Row],[schedule]]&amp;" | "&amp;Data[[#This Row],[section]]</f>
        <v>SCHEDULE 19: REPORT ON DEMAND FORECASTS | 19b: Aircraft Runway Movements</v>
      </c>
      <c r="N11500" s="10" t="str">
        <f t="shared" si="182"/>
        <v>SCHEDULE 19: REPORT ON DEMAND FORECASTS | 19b: Aircraft Runway Movements | Landings during year (total MCTOW in tonnes):Air passenger services—domestic:</v>
      </c>
    </row>
    <row r="11501" spans="1:14" hidden="1">
      <c r="A11501" t="s">
        <v>3</v>
      </c>
      <c r="B11501">
        <v>2007</v>
      </c>
      <c r="C11501" t="s">
        <v>6</v>
      </c>
      <c r="D11501" t="s">
        <v>10</v>
      </c>
      <c r="E11501" t="s">
        <v>81</v>
      </c>
      <c r="F11501" t="s">
        <v>81</v>
      </c>
      <c r="G11501">
        <v>56</v>
      </c>
      <c r="H11501" t="s">
        <v>46</v>
      </c>
      <c r="I11501">
        <v>2008</v>
      </c>
      <c r="J11501" t="s">
        <v>91</v>
      </c>
      <c r="K11501" t="s">
        <v>4743</v>
      </c>
      <c r="L11501">
        <v>0.16057467318579191</v>
      </c>
      <c r="M11501" s="10" t="str">
        <f>Data[[#This Row],[schedule]]&amp;" | "&amp;Data[[#This Row],[section]]</f>
        <v>SCHEDULE 19: REPORT ON DEMAND FORECASTS | 19b: Aircraft Runway Movements</v>
      </c>
      <c r="N11501" s="10" t="str">
        <f t="shared" si="182"/>
        <v>SCHEDULE 19: REPORT ON DEMAND FORECASTS | 19b: Aircraft Runway Movements | Landings during year (total MCTOW in tonnes):Other aircraft:</v>
      </c>
    </row>
    <row r="11502" spans="1:14" hidden="1">
      <c r="A11502" t="s">
        <v>3</v>
      </c>
      <c r="B11502">
        <v>2007</v>
      </c>
      <c r="C11502" t="s">
        <v>6</v>
      </c>
      <c r="D11502" t="s">
        <v>10</v>
      </c>
      <c r="E11502" t="s">
        <v>81</v>
      </c>
      <c r="F11502" t="s">
        <v>81</v>
      </c>
      <c r="G11502">
        <v>56</v>
      </c>
      <c r="H11502" t="s">
        <v>46</v>
      </c>
      <c r="I11502">
        <v>2009</v>
      </c>
      <c r="J11502" t="s">
        <v>91</v>
      </c>
      <c r="K11502" t="s">
        <v>4744</v>
      </c>
      <c r="L11502">
        <v>0.1666712810527472</v>
      </c>
      <c r="M11502" s="10" t="str">
        <f>Data[[#This Row],[schedule]]&amp;" | "&amp;Data[[#This Row],[section]]</f>
        <v>SCHEDULE 19: REPORT ON DEMAND FORECASTS | 19b: Aircraft Runway Movements</v>
      </c>
      <c r="N11502" s="10" t="str">
        <f t="shared" si="182"/>
        <v>SCHEDULE 19: REPORT ON DEMAND FORECASTS | 19b: Aircraft Runway Movements | Landings during year (total MCTOW in tonnes):Other aircraft:</v>
      </c>
    </row>
    <row r="11503" spans="1:14" hidden="1">
      <c r="A11503" t="s">
        <v>3</v>
      </c>
      <c r="B11503">
        <v>2007</v>
      </c>
      <c r="C11503" t="s">
        <v>6</v>
      </c>
      <c r="D11503" t="s">
        <v>10</v>
      </c>
      <c r="E11503" t="s">
        <v>81</v>
      </c>
      <c r="F11503" t="s">
        <v>81</v>
      </c>
      <c r="G11503">
        <v>56</v>
      </c>
      <c r="H11503" t="s">
        <v>46</v>
      </c>
      <c r="I11503">
        <v>2010</v>
      </c>
      <c r="J11503" t="s">
        <v>91</v>
      </c>
      <c r="K11503" t="s">
        <v>4745</v>
      </c>
      <c r="L11503">
        <v>0.17322234732834729</v>
      </c>
      <c r="M11503" s="10" t="str">
        <f>Data[[#This Row],[schedule]]&amp;" | "&amp;Data[[#This Row],[section]]</f>
        <v>SCHEDULE 19: REPORT ON DEMAND FORECASTS | 19b: Aircraft Runway Movements</v>
      </c>
      <c r="N11503" s="10" t="str">
        <f t="shared" si="182"/>
        <v>SCHEDULE 19: REPORT ON DEMAND FORECASTS | 19b: Aircraft Runway Movements | Landings during year (total MCTOW in tonnes):Other aircraft:</v>
      </c>
    </row>
    <row r="11504" spans="1:14" hidden="1">
      <c r="A11504" t="s">
        <v>3</v>
      </c>
      <c r="B11504">
        <v>2007</v>
      </c>
      <c r="C11504" t="s">
        <v>6</v>
      </c>
      <c r="D11504" t="s">
        <v>10</v>
      </c>
      <c r="E11504" t="s">
        <v>81</v>
      </c>
      <c r="F11504" t="s">
        <v>81</v>
      </c>
      <c r="G11504">
        <v>56</v>
      </c>
      <c r="H11504" t="s">
        <v>46</v>
      </c>
      <c r="I11504">
        <v>2011</v>
      </c>
      <c r="J11504" t="s">
        <v>91</v>
      </c>
      <c r="K11504" t="s">
        <v>4746</v>
      </c>
      <c r="L11504">
        <v>0.18120592066670799</v>
      </c>
      <c r="M11504" s="10" t="str">
        <f>Data[[#This Row],[schedule]]&amp;" | "&amp;Data[[#This Row],[section]]</f>
        <v>SCHEDULE 19: REPORT ON DEMAND FORECASTS | 19b: Aircraft Runway Movements</v>
      </c>
      <c r="N11504" s="10" t="str">
        <f t="shared" si="182"/>
        <v>SCHEDULE 19: REPORT ON DEMAND FORECASTS | 19b: Aircraft Runway Movements | Landings during year (total MCTOW in tonnes):Other aircraft:</v>
      </c>
    </row>
    <row r="11505" spans="1:14" hidden="1">
      <c r="A11505" t="s">
        <v>3</v>
      </c>
      <c r="B11505">
        <v>2007</v>
      </c>
      <c r="C11505" t="s">
        <v>6</v>
      </c>
      <c r="D11505" t="s">
        <v>10</v>
      </c>
      <c r="E11505" t="s">
        <v>81</v>
      </c>
      <c r="F11505" t="s">
        <v>81</v>
      </c>
      <c r="G11505">
        <v>56</v>
      </c>
      <c r="H11505" t="s">
        <v>46</v>
      </c>
      <c r="I11505">
        <v>2012</v>
      </c>
      <c r="J11505" t="s">
        <v>91</v>
      </c>
      <c r="K11505" t="s">
        <v>4747</v>
      </c>
      <c r="L11505">
        <v>0.19107923048224409</v>
      </c>
      <c r="M11505" s="10" t="str">
        <f>Data[[#This Row],[schedule]]&amp;" | "&amp;Data[[#This Row],[section]]</f>
        <v>SCHEDULE 19: REPORT ON DEMAND FORECASTS | 19b: Aircraft Runway Movements</v>
      </c>
      <c r="N11505" s="10" t="str">
        <f t="shared" si="182"/>
        <v>SCHEDULE 19: REPORT ON DEMAND FORECASTS | 19b: Aircraft Runway Movements | Landings during year (total MCTOW in tonnes):Other aircraft:</v>
      </c>
    </row>
    <row r="11506" spans="1:14" hidden="1">
      <c r="A11506" t="s">
        <v>3</v>
      </c>
      <c r="B11506">
        <v>2007</v>
      </c>
      <c r="C11506" t="s">
        <v>6</v>
      </c>
      <c r="D11506" t="s">
        <v>10</v>
      </c>
      <c r="E11506" t="s">
        <v>81</v>
      </c>
      <c r="F11506" t="s">
        <v>81</v>
      </c>
      <c r="G11506">
        <v>56</v>
      </c>
      <c r="H11506" t="s">
        <v>46</v>
      </c>
      <c r="I11506">
        <v>2013</v>
      </c>
      <c r="J11506" t="s">
        <v>91</v>
      </c>
      <c r="K11506" t="s">
        <v>81</v>
      </c>
      <c r="M11506" s="10" t="str">
        <f>Data[[#This Row],[schedule]]&amp;" | "&amp;Data[[#This Row],[section]]</f>
        <v>SCHEDULE 19: REPORT ON DEMAND FORECASTS | 19b: Aircraft Runway Movements</v>
      </c>
      <c r="N11506" s="10" t="str">
        <f t="shared" si="182"/>
        <v>SCHEDULE 19: REPORT ON DEMAND FORECASTS | 19b: Aircraft Runway Movements | Landings during year (total MCTOW in tonnes):Other aircraft:</v>
      </c>
    </row>
    <row r="11507" spans="1:14" hidden="1">
      <c r="A11507" t="s">
        <v>3</v>
      </c>
      <c r="B11507">
        <v>2007</v>
      </c>
      <c r="C11507" t="s">
        <v>6</v>
      </c>
      <c r="D11507" t="s">
        <v>10</v>
      </c>
      <c r="E11507" t="s">
        <v>81</v>
      </c>
      <c r="F11507" t="s">
        <v>81</v>
      </c>
      <c r="G11507">
        <v>56</v>
      </c>
      <c r="H11507" t="s">
        <v>46</v>
      </c>
      <c r="I11507">
        <v>2014</v>
      </c>
      <c r="J11507" t="s">
        <v>91</v>
      </c>
      <c r="K11507" t="s">
        <v>81</v>
      </c>
      <c r="M11507" s="10" t="str">
        <f>Data[[#This Row],[schedule]]&amp;" | "&amp;Data[[#This Row],[section]]</f>
        <v>SCHEDULE 19: REPORT ON DEMAND FORECASTS | 19b: Aircraft Runway Movements</v>
      </c>
      <c r="N11507" s="10" t="str">
        <f t="shared" si="182"/>
        <v>SCHEDULE 19: REPORT ON DEMAND FORECASTS | 19b: Aircraft Runway Movements | Landings during year (total MCTOW in tonnes):Other aircraft:</v>
      </c>
    </row>
    <row r="11508" spans="1:14" hidden="1">
      <c r="A11508" t="s">
        <v>3</v>
      </c>
      <c r="B11508">
        <v>2007</v>
      </c>
      <c r="C11508" t="s">
        <v>6</v>
      </c>
      <c r="D11508" t="s">
        <v>10</v>
      </c>
      <c r="E11508" t="s">
        <v>81</v>
      </c>
      <c r="F11508" t="s">
        <v>81</v>
      </c>
      <c r="G11508">
        <v>56</v>
      </c>
      <c r="H11508" t="s">
        <v>46</v>
      </c>
      <c r="I11508">
        <v>2015</v>
      </c>
      <c r="J11508" t="s">
        <v>91</v>
      </c>
      <c r="K11508" t="s">
        <v>81</v>
      </c>
      <c r="M11508" s="10" t="str">
        <f>Data[[#This Row],[schedule]]&amp;" | "&amp;Data[[#This Row],[section]]</f>
        <v>SCHEDULE 19: REPORT ON DEMAND FORECASTS | 19b: Aircraft Runway Movements</v>
      </c>
      <c r="N11508" s="10" t="str">
        <f t="shared" si="182"/>
        <v>SCHEDULE 19: REPORT ON DEMAND FORECASTS | 19b: Aircraft Runway Movements | Landings during year (total MCTOW in tonnes):Other aircraft:</v>
      </c>
    </row>
    <row r="11509" spans="1:14" hidden="1">
      <c r="A11509" t="s">
        <v>3</v>
      </c>
      <c r="B11509">
        <v>2007</v>
      </c>
      <c r="C11509" t="s">
        <v>6</v>
      </c>
      <c r="D11509" t="s">
        <v>10</v>
      </c>
      <c r="E11509" t="s">
        <v>81</v>
      </c>
      <c r="F11509" t="s">
        <v>81</v>
      </c>
      <c r="G11509">
        <v>56</v>
      </c>
      <c r="H11509" t="s">
        <v>46</v>
      </c>
      <c r="I11509">
        <v>2016</v>
      </c>
      <c r="J11509" t="s">
        <v>91</v>
      </c>
      <c r="K11509" t="s">
        <v>81</v>
      </c>
      <c r="M11509" s="10" t="str">
        <f>Data[[#This Row],[schedule]]&amp;" | "&amp;Data[[#This Row],[section]]</f>
        <v>SCHEDULE 19: REPORT ON DEMAND FORECASTS | 19b: Aircraft Runway Movements</v>
      </c>
      <c r="N11509" s="10" t="str">
        <f t="shared" si="182"/>
        <v>SCHEDULE 19: REPORT ON DEMAND FORECASTS | 19b: Aircraft Runway Movements | Landings during year (total MCTOW in tonnes):Other aircraft:</v>
      </c>
    </row>
    <row r="11510" spans="1:14" hidden="1">
      <c r="A11510" t="s">
        <v>3</v>
      </c>
      <c r="B11510">
        <v>2007</v>
      </c>
      <c r="C11510" t="s">
        <v>6</v>
      </c>
      <c r="D11510" t="s">
        <v>10</v>
      </c>
      <c r="E11510" t="s">
        <v>81</v>
      </c>
      <c r="F11510" t="s">
        <v>81</v>
      </c>
      <c r="G11510">
        <v>56</v>
      </c>
      <c r="H11510" t="s">
        <v>46</v>
      </c>
      <c r="I11510">
        <v>2017</v>
      </c>
      <c r="J11510" t="s">
        <v>91</v>
      </c>
      <c r="K11510" t="s">
        <v>81</v>
      </c>
      <c r="M11510" s="10" t="str">
        <f>Data[[#This Row],[schedule]]&amp;" | "&amp;Data[[#This Row],[section]]</f>
        <v>SCHEDULE 19: REPORT ON DEMAND FORECASTS | 19b: Aircraft Runway Movements</v>
      </c>
      <c r="N11510" s="10" t="str">
        <f t="shared" si="182"/>
        <v>SCHEDULE 19: REPORT ON DEMAND FORECASTS | 19b: Aircraft Runway Movements | Landings during year (total MCTOW in tonnes):Other aircraft:</v>
      </c>
    </row>
    <row r="11511" spans="1:14" hidden="1">
      <c r="A11511" t="s">
        <v>3</v>
      </c>
      <c r="B11511">
        <v>2007</v>
      </c>
      <c r="C11511" t="s">
        <v>7</v>
      </c>
      <c r="D11511" t="s">
        <v>11</v>
      </c>
      <c r="E11511" t="s">
        <v>81</v>
      </c>
      <c r="F11511" t="s">
        <v>81</v>
      </c>
      <c r="G11511">
        <v>20</v>
      </c>
      <c r="H11511" t="s">
        <v>82</v>
      </c>
      <c r="I11511">
        <v>2008</v>
      </c>
      <c r="J11511" t="s">
        <v>92</v>
      </c>
      <c r="K11511" t="s">
        <v>4748</v>
      </c>
      <c r="L11511">
        <v>908170.39212478593</v>
      </c>
      <c r="M11511" s="10" t="str">
        <f>Data[[#This Row],[schedule]]&amp;" | "&amp;Data[[#This Row],[section]]</f>
        <v>SCHEDULE 18: REPORT ON THE FORECAST TOTAL REVENUE REQUIREMENTS | 18a: Revenue Requirement</v>
      </c>
      <c r="N11511" s="10" t="str">
        <f t="shared" si="182"/>
        <v>SCHEDULE 18: REPORT ON THE FORECAST TOTAL REVENUE REQUIREMENTS | 18a: Revenue Requirement | Forecast value of assets employed</v>
      </c>
    </row>
    <row r="11512" spans="1:14" hidden="1">
      <c r="A11512" t="s">
        <v>3</v>
      </c>
      <c r="B11512">
        <v>2007</v>
      </c>
      <c r="C11512" t="s">
        <v>7</v>
      </c>
      <c r="D11512" t="s">
        <v>11</v>
      </c>
      <c r="E11512" t="s">
        <v>81</v>
      </c>
      <c r="F11512" t="s">
        <v>81</v>
      </c>
      <c r="G11512">
        <v>20</v>
      </c>
      <c r="H11512" t="s">
        <v>82</v>
      </c>
      <c r="I11512">
        <v>2009</v>
      </c>
      <c r="J11512" t="s">
        <v>92</v>
      </c>
      <c r="K11512" t="s">
        <v>4749</v>
      </c>
      <c r="L11512">
        <v>962242.97896747664</v>
      </c>
      <c r="M11512" s="10" t="str">
        <f>Data[[#This Row],[schedule]]&amp;" | "&amp;Data[[#This Row],[section]]</f>
        <v>SCHEDULE 18: REPORT ON THE FORECAST TOTAL REVENUE REQUIREMENTS | 18a: Revenue Requirement</v>
      </c>
      <c r="N11512" s="10" t="str">
        <f t="shared" si="182"/>
        <v>SCHEDULE 18: REPORT ON THE FORECAST TOTAL REVENUE REQUIREMENTS | 18a: Revenue Requirement | Forecast value of assets employed</v>
      </c>
    </row>
    <row r="11513" spans="1:14" hidden="1">
      <c r="A11513" t="s">
        <v>3</v>
      </c>
      <c r="B11513">
        <v>2007</v>
      </c>
      <c r="C11513" t="s">
        <v>7</v>
      </c>
      <c r="D11513" t="s">
        <v>11</v>
      </c>
      <c r="E11513" t="s">
        <v>81</v>
      </c>
      <c r="F11513" t="s">
        <v>81</v>
      </c>
      <c r="G11513">
        <v>20</v>
      </c>
      <c r="H11513" t="s">
        <v>82</v>
      </c>
      <c r="I11513">
        <v>2010</v>
      </c>
      <c r="J11513" t="s">
        <v>92</v>
      </c>
      <c r="K11513" t="s">
        <v>4750</v>
      </c>
      <c r="L11513">
        <v>964988.08873065189</v>
      </c>
      <c r="M11513" s="10" t="str">
        <f>Data[[#This Row],[schedule]]&amp;" | "&amp;Data[[#This Row],[section]]</f>
        <v>SCHEDULE 18: REPORT ON THE FORECAST TOTAL REVENUE REQUIREMENTS | 18a: Revenue Requirement</v>
      </c>
      <c r="N11513" s="10" t="str">
        <f t="shared" si="182"/>
        <v>SCHEDULE 18: REPORT ON THE FORECAST TOTAL REVENUE REQUIREMENTS | 18a: Revenue Requirement | Forecast value of assets employed</v>
      </c>
    </row>
    <row r="11514" spans="1:14" hidden="1">
      <c r="A11514" t="s">
        <v>3</v>
      </c>
      <c r="B11514">
        <v>2007</v>
      </c>
      <c r="C11514" t="s">
        <v>7</v>
      </c>
      <c r="D11514" t="s">
        <v>11</v>
      </c>
      <c r="E11514" t="s">
        <v>81</v>
      </c>
      <c r="F11514" t="s">
        <v>81</v>
      </c>
      <c r="G11514">
        <v>20</v>
      </c>
      <c r="H11514" t="s">
        <v>82</v>
      </c>
      <c r="I11514">
        <v>2011</v>
      </c>
      <c r="J11514" t="s">
        <v>92</v>
      </c>
      <c r="K11514" t="s">
        <v>4751</v>
      </c>
      <c r="L11514">
        <v>955939.40979004535</v>
      </c>
      <c r="M11514" s="10" t="str">
        <f>Data[[#This Row],[schedule]]&amp;" | "&amp;Data[[#This Row],[section]]</f>
        <v>SCHEDULE 18: REPORT ON THE FORECAST TOTAL REVENUE REQUIREMENTS | 18a: Revenue Requirement</v>
      </c>
      <c r="N11514" s="10" t="str">
        <f t="shared" si="182"/>
        <v>SCHEDULE 18: REPORT ON THE FORECAST TOTAL REVENUE REQUIREMENTS | 18a: Revenue Requirement | Forecast value of assets employed</v>
      </c>
    </row>
    <row r="11515" spans="1:14" hidden="1">
      <c r="A11515" t="s">
        <v>3</v>
      </c>
      <c r="B11515">
        <v>2007</v>
      </c>
      <c r="C11515" t="s">
        <v>7</v>
      </c>
      <c r="D11515" t="s">
        <v>11</v>
      </c>
      <c r="E11515" t="s">
        <v>81</v>
      </c>
      <c r="F11515" t="s">
        <v>81</v>
      </c>
      <c r="G11515">
        <v>20</v>
      </c>
      <c r="H11515" t="s">
        <v>82</v>
      </c>
      <c r="I11515">
        <v>2012</v>
      </c>
      <c r="J11515" t="s">
        <v>92</v>
      </c>
      <c r="K11515" t="s">
        <v>4752</v>
      </c>
      <c r="L11515">
        <v>945348.7432008317</v>
      </c>
      <c r="M11515" s="10" t="str">
        <f>Data[[#This Row],[schedule]]&amp;" | "&amp;Data[[#This Row],[section]]</f>
        <v>SCHEDULE 18: REPORT ON THE FORECAST TOTAL REVENUE REQUIREMENTS | 18a: Revenue Requirement</v>
      </c>
      <c r="N11515" s="10" t="str">
        <f t="shared" si="182"/>
        <v>SCHEDULE 18: REPORT ON THE FORECAST TOTAL REVENUE REQUIREMENTS | 18a: Revenue Requirement | Forecast value of assets employed</v>
      </c>
    </row>
    <row r="11516" spans="1:14" hidden="1">
      <c r="A11516" t="s">
        <v>3</v>
      </c>
      <c r="B11516">
        <v>2007</v>
      </c>
      <c r="C11516" t="s">
        <v>7</v>
      </c>
      <c r="D11516" t="s">
        <v>11</v>
      </c>
      <c r="E11516" t="s">
        <v>81</v>
      </c>
      <c r="F11516" t="s">
        <v>81</v>
      </c>
      <c r="G11516">
        <v>21</v>
      </c>
      <c r="H11516" t="s">
        <v>48</v>
      </c>
      <c r="I11516">
        <v>2008</v>
      </c>
      <c r="J11516" t="s">
        <v>93</v>
      </c>
      <c r="K11516" t="s">
        <v>4753</v>
      </c>
      <c r="L11516">
        <v>9.7749950000000002E-2</v>
      </c>
      <c r="M11516" s="10" t="str">
        <f>Data[[#This Row],[schedule]]&amp;" | "&amp;Data[[#This Row],[section]]</f>
        <v>SCHEDULE 18: REPORT ON THE FORECAST TOTAL REVENUE REQUIREMENTS | 18a: Revenue Requirement</v>
      </c>
      <c r="N11516" s="10" t="str">
        <f t="shared" si="182"/>
        <v>SCHEDULE 18: REPORT ON THE FORECAST TOTAL REVENUE REQUIREMENTS | 18a: Revenue Requirement | Forecast cost of capital</v>
      </c>
    </row>
    <row r="11517" spans="1:14" hidden="1">
      <c r="A11517" t="s">
        <v>3</v>
      </c>
      <c r="B11517">
        <v>2007</v>
      </c>
      <c r="C11517" t="s">
        <v>7</v>
      </c>
      <c r="D11517" t="s">
        <v>11</v>
      </c>
      <c r="E11517" t="s">
        <v>81</v>
      </c>
      <c r="F11517" t="s">
        <v>81</v>
      </c>
      <c r="G11517">
        <v>21</v>
      </c>
      <c r="H11517" t="s">
        <v>48</v>
      </c>
      <c r="I11517">
        <v>2009</v>
      </c>
      <c r="J11517" t="s">
        <v>93</v>
      </c>
      <c r="K11517" t="s">
        <v>3034</v>
      </c>
      <c r="L11517">
        <v>9.8782700000000001E-2</v>
      </c>
      <c r="M11517" s="10" t="str">
        <f>Data[[#This Row],[schedule]]&amp;" | "&amp;Data[[#This Row],[section]]</f>
        <v>SCHEDULE 18: REPORT ON THE FORECAST TOTAL REVENUE REQUIREMENTS | 18a: Revenue Requirement</v>
      </c>
      <c r="N11517" s="10" t="str">
        <f t="shared" si="182"/>
        <v>SCHEDULE 18: REPORT ON THE FORECAST TOTAL REVENUE REQUIREMENTS | 18a: Revenue Requirement | Forecast cost of capital</v>
      </c>
    </row>
    <row r="11518" spans="1:14" hidden="1">
      <c r="A11518" t="s">
        <v>3</v>
      </c>
      <c r="B11518">
        <v>2007</v>
      </c>
      <c r="C11518" t="s">
        <v>7</v>
      </c>
      <c r="D11518" t="s">
        <v>11</v>
      </c>
      <c r="E11518" t="s">
        <v>81</v>
      </c>
      <c r="F11518" t="s">
        <v>81</v>
      </c>
      <c r="G11518">
        <v>21</v>
      </c>
      <c r="H11518" t="s">
        <v>48</v>
      </c>
      <c r="I11518">
        <v>2010</v>
      </c>
      <c r="J11518" t="s">
        <v>93</v>
      </c>
      <c r="K11518" t="s">
        <v>3034</v>
      </c>
      <c r="L11518">
        <v>9.8782700000000001E-2</v>
      </c>
      <c r="M11518" s="10" t="str">
        <f>Data[[#This Row],[schedule]]&amp;" | "&amp;Data[[#This Row],[section]]</f>
        <v>SCHEDULE 18: REPORT ON THE FORECAST TOTAL REVENUE REQUIREMENTS | 18a: Revenue Requirement</v>
      </c>
      <c r="N11518" s="10" t="str">
        <f t="shared" si="182"/>
        <v>SCHEDULE 18: REPORT ON THE FORECAST TOTAL REVENUE REQUIREMENTS | 18a: Revenue Requirement | Forecast cost of capital</v>
      </c>
    </row>
    <row r="11519" spans="1:14" hidden="1">
      <c r="A11519" t="s">
        <v>3</v>
      </c>
      <c r="B11519">
        <v>2007</v>
      </c>
      <c r="C11519" t="s">
        <v>7</v>
      </c>
      <c r="D11519" t="s">
        <v>11</v>
      </c>
      <c r="E11519" t="s">
        <v>81</v>
      </c>
      <c r="F11519" t="s">
        <v>81</v>
      </c>
      <c r="G11519">
        <v>21</v>
      </c>
      <c r="H11519" t="s">
        <v>48</v>
      </c>
      <c r="I11519">
        <v>2011</v>
      </c>
      <c r="J11519" t="s">
        <v>93</v>
      </c>
      <c r="K11519" t="s">
        <v>3034</v>
      </c>
      <c r="L11519">
        <v>9.8782700000000001E-2</v>
      </c>
      <c r="M11519" s="10" t="str">
        <f>Data[[#This Row],[schedule]]&amp;" | "&amp;Data[[#This Row],[section]]</f>
        <v>SCHEDULE 18: REPORT ON THE FORECAST TOTAL REVENUE REQUIREMENTS | 18a: Revenue Requirement</v>
      </c>
      <c r="N11519" s="10" t="str">
        <f t="shared" si="182"/>
        <v>SCHEDULE 18: REPORT ON THE FORECAST TOTAL REVENUE REQUIREMENTS | 18a: Revenue Requirement | Forecast cost of capital</v>
      </c>
    </row>
    <row r="11520" spans="1:14" hidden="1">
      <c r="A11520" t="s">
        <v>3</v>
      </c>
      <c r="B11520">
        <v>2007</v>
      </c>
      <c r="C11520" t="s">
        <v>7</v>
      </c>
      <c r="D11520" t="s">
        <v>11</v>
      </c>
      <c r="E11520" t="s">
        <v>81</v>
      </c>
      <c r="F11520" t="s">
        <v>81</v>
      </c>
      <c r="G11520">
        <v>21</v>
      </c>
      <c r="H11520" t="s">
        <v>48</v>
      </c>
      <c r="I11520">
        <v>2012</v>
      </c>
      <c r="J11520" t="s">
        <v>93</v>
      </c>
      <c r="K11520" t="s">
        <v>3034</v>
      </c>
      <c r="L11520">
        <v>9.8782700000000001E-2</v>
      </c>
      <c r="M11520" s="10" t="str">
        <f>Data[[#This Row],[schedule]]&amp;" | "&amp;Data[[#This Row],[section]]</f>
        <v>SCHEDULE 18: REPORT ON THE FORECAST TOTAL REVENUE REQUIREMENTS | 18a: Revenue Requirement</v>
      </c>
      <c r="N11520" s="10" t="str">
        <f t="shared" si="182"/>
        <v>SCHEDULE 18: REPORT ON THE FORECAST TOTAL REVENUE REQUIREMENTS | 18a: Revenue Requirement | Forecast cost of capital</v>
      </c>
    </row>
    <row r="11521" spans="1:14" hidden="1">
      <c r="A11521" t="s">
        <v>3</v>
      </c>
      <c r="B11521">
        <v>2007</v>
      </c>
      <c r="C11521" t="s">
        <v>7</v>
      </c>
      <c r="D11521" t="s">
        <v>11</v>
      </c>
      <c r="E11521" t="s">
        <v>81</v>
      </c>
      <c r="F11521" t="s">
        <v>81</v>
      </c>
      <c r="G11521">
        <v>22</v>
      </c>
      <c r="H11521" t="s">
        <v>49</v>
      </c>
      <c r="I11521">
        <v>2008</v>
      </c>
      <c r="J11521" t="s">
        <v>92</v>
      </c>
      <c r="K11521" t="s">
        <v>4754</v>
      </c>
      <c r="L11521">
        <v>88773.610421678226</v>
      </c>
      <c r="M11521" s="10" t="str">
        <f>Data[[#This Row],[schedule]]&amp;" | "&amp;Data[[#This Row],[section]]</f>
        <v>SCHEDULE 18: REPORT ON THE FORECAST TOTAL REVENUE REQUIREMENTS | 18a: Revenue Requirement</v>
      </c>
      <c r="N11521" s="10" t="str">
        <f t="shared" si="182"/>
        <v>SCHEDULE 18: REPORT ON THE FORECAST TOTAL REVENUE REQUIREMENTS | 18a: Revenue Requirement | Forecast return on assets employed</v>
      </c>
    </row>
    <row r="11522" spans="1:14" hidden="1">
      <c r="A11522" t="s">
        <v>3</v>
      </c>
      <c r="B11522">
        <v>2007</v>
      </c>
      <c r="C11522" t="s">
        <v>7</v>
      </c>
      <c r="D11522" t="s">
        <v>11</v>
      </c>
      <c r="E11522" t="s">
        <v>81</v>
      </c>
      <c r="F11522" t="s">
        <v>81</v>
      </c>
      <c r="G11522">
        <v>22</v>
      </c>
      <c r="H11522" t="s">
        <v>49</v>
      </c>
      <c r="I11522">
        <v>2009</v>
      </c>
      <c r="J11522" t="s">
        <v>92</v>
      </c>
      <c r="K11522" t="s">
        <v>4755</v>
      </c>
      <c r="L11522">
        <v>95052.95951845056</v>
      </c>
      <c r="M11522" s="10" t="str">
        <f>Data[[#This Row],[schedule]]&amp;" | "&amp;Data[[#This Row],[section]]</f>
        <v>SCHEDULE 18: REPORT ON THE FORECAST TOTAL REVENUE REQUIREMENTS | 18a: Revenue Requirement</v>
      </c>
      <c r="N11522" s="10" t="str">
        <f t="shared" si="182"/>
        <v>SCHEDULE 18: REPORT ON THE FORECAST TOTAL REVENUE REQUIREMENTS | 18a: Revenue Requirement | Forecast return on assets employed</v>
      </c>
    </row>
    <row r="11523" spans="1:14" hidden="1">
      <c r="A11523" t="s">
        <v>3</v>
      </c>
      <c r="B11523">
        <v>2007</v>
      </c>
      <c r="C11523" t="s">
        <v>7</v>
      </c>
      <c r="D11523" t="s">
        <v>11</v>
      </c>
      <c r="E11523" t="s">
        <v>81</v>
      </c>
      <c r="F11523" t="s">
        <v>81</v>
      </c>
      <c r="G11523">
        <v>22</v>
      </c>
      <c r="H11523" t="s">
        <v>49</v>
      </c>
      <c r="I11523">
        <v>2010</v>
      </c>
      <c r="J11523" t="s">
        <v>92</v>
      </c>
      <c r="K11523" t="s">
        <v>4756</v>
      </c>
      <c r="L11523">
        <v>95324.128872653368</v>
      </c>
      <c r="M11523" s="10" t="str">
        <f>Data[[#This Row],[schedule]]&amp;" | "&amp;Data[[#This Row],[section]]</f>
        <v>SCHEDULE 18: REPORT ON THE FORECAST TOTAL REVENUE REQUIREMENTS | 18a: Revenue Requirement</v>
      </c>
      <c r="N11523" s="10" t="str">
        <f t="shared" si="182"/>
        <v>SCHEDULE 18: REPORT ON THE FORECAST TOTAL REVENUE REQUIREMENTS | 18a: Revenue Requirement | Forecast return on assets employed</v>
      </c>
    </row>
    <row r="11524" spans="1:14" hidden="1">
      <c r="A11524" t="s">
        <v>3</v>
      </c>
      <c r="B11524">
        <v>2007</v>
      </c>
      <c r="C11524" t="s">
        <v>7</v>
      </c>
      <c r="D11524" t="s">
        <v>11</v>
      </c>
      <c r="E11524" t="s">
        <v>81</v>
      </c>
      <c r="F11524" t="s">
        <v>81</v>
      </c>
      <c r="G11524">
        <v>22</v>
      </c>
      <c r="H11524" t="s">
        <v>49</v>
      </c>
      <c r="I11524">
        <v>2011</v>
      </c>
      <c r="J11524" t="s">
        <v>92</v>
      </c>
      <c r="K11524" t="s">
        <v>4757</v>
      </c>
      <c r="L11524">
        <v>94430.275935467114</v>
      </c>
      <c r="M11524" s="10" t="str">
        <f>Data[[#This Row],[schedule]]&amp;" | "&amp;Data[[#This Row],[section]]</f>
        <v>SCHEDULE 18: REPORT ON THE FORECAST TOTAL REVENUE REQUIREMENTS | 18a: Revenue Requirement</v>
      </c>
      <c r="N11524" s="10" t="str">
        <f t="shared" si="182"/>
        <v>SCHEDULE 18: REPORT ON THE FORECAST TOTAL REVENUE REQUIREMENTS | 18a: Revenue Requirement | Forecast return on assets employed</v>
      </c>
    </row>
    <row r="11525" spans="1:14" hidden="1">
      <c r="A11525" t="s">
        <v>3</v>
      </c>
      <c r="B11525">
        <v>2007</v>
      </c>
      <c r="C11525" t="s">
        <v>7</v>
      </c>
      <c r="D11525" t="s">
        <v>11</v>
      </c>
      <c r="E11525" t="s">
        <v>81</v>
      </c>
      <c r="F11525" t="s">
        <v>81</v>
      </c>
      <c r="G11525">
        <v>22</v>
      </c>
      <c r="H11525" t="s">
        <v>49</v>
      </c>
      <c r="I11525">
        <v>2012</v>
      </c>
      <c r="J11525" t="s">
        <v>92</v>
      </c>
      <c r="K11525" t="s">
        <v>4758</v>
      </c>
      <c r="L11525">
        <v>93384.101294984794</v>
      </c>
      <c r="M11525" s="10" t="str">
        <f>Data[[#This Row],[schedule]]&amp;" | "&amp;Data[[#This Row],[section]]</f>
        <v>SCHEDULE 18: REPORT ON THE FORECAST TOTAL REVENUE REQUIREMENTS | 18a: Revenue Requirement</v>
      </c>
      <c r="N11525" s="10" t="str">
        <f t="shared" si="182"/>
        <v>SCHEDULE 18: REPORT ON THE FORECAST TOTAL REVENUE REQUIREMENTS | 18a: Revenue Requirement | Forecast return on assets employed</v>
      </c>
    </row>
    <row r="11526" spans="1:14" hidden="1">
      <c r="A11526" t="s">
        <v>3</v>
      </c>
      <c r="B11526">
        <v>2007</v>
      </c>
      <c r="C11526" t="s">
        <v>7</v>
      </c>
      <c r="D11526" t="s">
        <v>11</v>
      </c>
      <c r="E11526" t="s">
        <v>81</v>
      </c>
      <c r="F11526" t="s">
        <v>81</v>
      </c>
      <c r="G11526">
        <v>23</v>
      </c>
      <c r="H11526" t="s">
        <v>50</v>
      </c>
      <c r="I11526">
        <v>2008</v>
      </c>
      <c r="J11526" t="s">
        <v>92</v>
      </c>
      <c r="K11526" t="s">
        <v>2964</v>
      </c>
      <c r="L11526">
        <v>48752.12094285003</v>
      </c>
      <c r="M11526" s="10" t="str">
        <f>Data[[#This Row],[schedule]]&amp;" | "&amp;Data[[#This Row],[section]]</f>
        <v>SCHEDULE 18: REPORT ON THE FORECAST TOTAL REVENUE REQUIREMENTS | 18a: Revenue Requirement</v>
      </c>
      <c r="N11526" s="10" t="str">
        <f t="shared" si="182"/>
        <v xml:space="preserve">SCHEDULE 18: REPORT ON THE FORECAST TOTAL REVENUE REQUIREMENTS | 18a: Revenue Requirement | Forecast operational expenditure </v>
      </c>
    </row>
    <row r="11527" spans="1:14" hidden="1">
      <c r="A11527" t="s">
        <v>3</v>
      </c>
      <c r="B11527">
        <v>2007</v>
      </c>
      <c r="C11527" t="s">
        <v>7</v>
      </c>
      <c r="D11527" t="s">
        <v>11</v>
      </c>
      <c r="E11527" t="s">
        <v>81</v>
      </c>
      <c r="F11527" t="s">
        <v>81</v>
      </c>
      <c r="G11527">
        <v>23</v>
      </c>
      <c r="H11527" t="s">
        <v>50</v>
      </c>
      <c r="I11527">
        <v>2009</v>
      </c>
      <c r="J11527" t="s">
        <v>92</v>
      </c>
      <c r="K11527" t="s">
        <v>2965</v>
      </c>
      <c r="L11527">
        <v>52532.085507445998</v>
      </c>
      <c r="M11527" s="10" t="str">
        <f>Data[[#This Row],[schedule]]&amp;" | "&amp;Data[[#This Row],[section]]</f>
        <v>SCHEDULE 18: REPORT ON THE FORECAST TOTAL REVENUE REQUIREMENTS | 18a: Revenue Requirement</v>
      </c>
      <c r="N11527" s="10" t="str">
        <f t="shared" si="182"/>
        <v xml:space="preserve">SCHEDULE 18: REPORT ON THE FORECAST TOTAL REVENUE REQUIREMENTS | 18a: Revenue Requirement | Forecast operational expenditure </v>
      </c>
    </row>
    <row r="11528" spans="1:14" hidden="1">
      <c r="A11528" t="s">
        <v>3</v>
      </c>
      <c r="B11528">
        <v>2007</v>
      </c>
      <c r="C11528" t="s">
        <v>7</v>
      </c>
      <c r="D11528" t="s">
        <v>11</v>
      </c>
      <c r="E11528" t="s">
        <v>81</v>
      </c>
      <c r="F11528" t="s">
        <v>81</v>
      </c>
      <c r="G11528">
        <v>23</v>
      </c>
      <c r="H11528" t="s">
        <v>50</v>
      </c>
      <c r="I11528">
        <v>2010</v>
      </c>
      <c r="J11528" t="s">
        <v>92</v>
      </c>
      <c r="K11528" t="s">
        <v>2966</v>
      </c>
      <c r="L11528">
        <v>54552.129212129577</v>
      </c>
      <c r="M11528" s="10" t="str">
        <f>Data[[#This Row],[schedule]]&amp;" | "&amp;Data[[#This Row],[section]]</f>
        <v>SCHEDULE 18: REPORT ON THE FORECAST TOTAL REVENUE REQUIREMENTS | 18a: Revenue Requirement</v>
      </c>
      <c r="N11528" s="10" t="str">
        <f t="shared" si="182"/>
        <v xml:space="preserve">SCHEDULE 18: REPORT ON THE FORECAST TOTAL REVENUE REQUIREMENTS | 18a: Revenue Requirement | Forecast operational expenditure </v>
      </c>
    </row>
    <row r="11529" spans="1:14" hidden="1">
      <c r="A11529" t="s">
        <v>3</v>
      </c>
      <c r="B11529">
        <v>2007</v>
      </c>
      <c r="C11529" t="s">
        <v>7</v>
      </c>
      <c r="D11529" t="s">
        <v>11</v>
      </c>
      <c r="E11529" t="s">
        <v>81</v>
      </c>
      <c r="F11529" t="s">
        <v>81</v>
      </c>
      <c r="G11529">
        <v>23</v>
      </c>
      <c r="H11529" t="s">
        <v>50</v>
      </c>
      <c r="I11529">
        <v>2011</v>
      </c>
      <c r="J11529" t="s">
        <v>92</v>
      </c>
      <c r="K11529" t="s">
        <v>2967</v>
      </c>
      <c r="L11529">
        <v>56937.826048440576</v>
      </c>
      <c r="M11529" s="10" t="str">
        <f>Data[[#This Row],[schedule]]&amp;" | "&amp;Data[[#This Row],[section]]</f>
        <v>SCHEDULE 18: REPORT ON THE FORECAST TOTAL REVENUE REQUIREMENTS | 18a: Revenue Requirement</v>
      </c>
      <c r="N11529" s="10" t="str">
        <f t="shared" si="182"/>
        <v xml:space="preserve">SCHEDULE 18: REPORT ON THE FORECAST TOTAL REVENUE REQUIREMENTS | 18a: Revenue Requirement | Forecast operational expenditure </v>
      </c>
    </row>
    <row r="11530" spans="1:14" hidden="1">
      <c r="A11530" t="s">
        <v>3</v>
      </c>
      <c r="B11530">
        <v>2007</v>
      </c>
      <c r="C11530" t="s">
        <v>7</v>
      </c>
      <c r="D11530" t="s">
        <v>11</v>
      </c>
      <c r="E11530" t="s">
        <v>81</v>
      </c>
      <c r="F11530" t="s">
        <v>81</v>
      </c>
      <c r="G11530">
        <v>23</v>
      </c>
      <c r="H11530" t="s">
        <v>50</v>
      </c>
      <c r="I11530">
        <v>2012</v>
      </c>
      <c r="J11530" t="s">
        <v>92</v>
      </c>
      <c r="K11530" t="s">
        <v>2947</v>
      </c>
      <c r="L11530">
        <v>58888.645933958047</v>
      </c>
      <c r="M11530" s="10" t="str">
        <f>Data[[#This Row],[schedule]]&amp;" | "&amp;Data[[#This Row],[section]]</f>
        <v>SCHEDULE 18: REPORT ON THE FORECAST TOTAL REVENUE REQUIREMENTS | 18a: Revenue Requirement</v>
      </c>
      <c r="N11530" s="10" t="str">
        <f t="shared" si="182"/>
        <v xml:space="preserve">SCHEDULE 18: REPORT ON THE FORECAST TOTAL REVENUE REQUIREMENTS | 18a: Revenue Requirement | Forecast operational expenditure </v>
      </c>
    </row>
    <row r="11531" spans="1:14" hidden="1">
      <c r="A11531" t="s">
        <v>3</v>
      </c>
      <c r="B11531">
        <v>2007</v>
      </c>
      <c r="C11531" t="s">
        <v>7</v>
      </c>
      <c r="D11531" t="s">
        <v>11</v>
      </c>
      <c r="E11531" t="s">
        <v>81</v>
      </c>
      <c r="F11531" t="s">
        <v>81</v>
      </c>
      <c r="G11531">
        <v>24</v>
      </c>
      <c r="H11531" t="s">
        <v>51</v>
      </c>
      <c r="I11531">
        <v>2008</v>
      </c>
      <c r="J11531" t="s">
        <v>92</v>
      </c>
      <c r="K11531" t="s">
        <v>4759</v>
      </c>
      <c r="L11531">
        <v>35815.591502646108</v>
      </c>
      <c r="M11531" s="10" t="str">
        <f>Data[[#This Row],[schedule]]&amp;" | "&amp;Data[[#This Row],[section]]</f>
        <v>SCHEDULE 18: REPORT ON THE FORECAST TOTAL REVENUE REQUIREMENTS | 18a: Revenue Requirement</v>
      </c>
      <c r="N11531" s="10" t="str">
        <f t="shared" si="182"/>
        <v>SCHEDULE 18: REPORT ON THE FORECAST TOTAL REVENUE REQUIREMENTS | 18a: Revenue Requirement | Forecast depreciation</v>
      </c>
    </row>
    <row r="11532" spans="1:14" hidden="1">
      <c r="A11532" t="s">
        <v>3</v>
      </c>
      <c r="B11532">
        <v>2007</v>
      </c>
      <c r="C11532" t="s">
        <v>7</v>
      </c>
      <c r="D11532" t="s">
        <v>11</v>
      </c>
      <c r="E11532" t="s">
        <v>81</v>
      </c>
      <c r="F11532" t="s">
        <v>81</v>
      </c>
      <c r="G11532">
        <v>24</v>
      </c>
      <c r="H11532" t="s">
        <v>51</v>
      </c>
      <c r="I11532">
        <v>2009</v>
      </c>
      <c r="J11532" t="s">
        <v>92</v>
      </c>
      <c r="K11532" t="s">
        <v>4760</v>
      </c>
      <c r="L11532">
        <v>45002.151230086471</v>
      </c>
      <c r="M11532" s="10" t="str">
        <f>Data[[#This Row],[schedule]]&amp;" | "&amp;Data[[#This Row],[section]]</f>
        <v>SCHEDULE 18: REPORT ON THE FORECAST TOTAL REVENUE REQUIREMENTS | 18a: Revenue Requirement</v>
      </c>
      <c r="N11532" s="10" t="str">
        <f t="shared" si="182"/>
        <v>SCHEDULE 18: REPORT ON THE FORECAST TOTAL REVENUE REQUIREMENTS | 18a: Revenue Requirement | Forecast depreciation</v>
      </c>
    </row>
    <row r="11533" spans="1:14" hidden="1">
      <c r="A11533" t="s">
        <v>3</v>
      </c>
      <c r="B11533">
        <v>2007</v>
      </c>
      <c r="C11533" t="s">
        <v>7</v>
      </c>
      <c r="D11533" t="s">
        <v>11</v>
      </c>
      <c r="E11533" t="s">
        <v>81</v>
      </c>
      <c r="F11533" t="s">
        <v>81</v>
      </c>
      <c r="G11533">
        <v>24</v>
      </c>
      <c r="H11533" t="s">
        <v>51</v>
      </c>
      <c r="I11533">
        <v>2010</v>
      </c>
      <c r="J11533" t="s">
        <v>92</v>
      </c>
      <c r="K11533" t="s">
        <v>4761</v>
      </c>
      <c r="L11533">
        <v>51080.442369657147</v>
      </c>
      <c r="M11533" s="10" t="str">
        <f>Data[[#This Row],[schedule]]&amp;" | "&amp;Data[[#This Row],[section]]</f>
        <v>SCHEDULE 18: REPORT ON THE FORECAST TOTAL REVENUE REQUIREMENTS | 18a: Revenue Requirement</v>
      </c>
      <c r="N11533" s="10" t="str">
        <f t="shared" si="182"/>
        <v>SCHEDULE 18: REPORT ON THE FORECAST TOTAL REVENUE REQUIREMENTS | 18a: Revenue Requirement | Forecast depreciation</v>
      </c>
    </row>
    <row r="11534" spans="1:14" hidden="1">
      <c r="A11534" t="s">
        <v>3</v>
      </c>
      <c r="B11534">
        <v>2007</v>
      </c>
      <c r="C11534" t="s">
        <v>7</v>
      </c>
      <c r="D11534" t="s">
        <v>11</v>
      </c>
      <c r="E11534" t="s">
        <v>81</v>
      </c>
      <c r="F11534" t="s">
        <v>81</v>
      </c>
      <c r="G11534">
        <v>24</v>
      </c>
      <c r="H11534" t="s">
        <v>51</v>
      </c>
      <c r="I11534">
        <v>2011</v>
      </c>
      <c r="J11534" t="s">
        <v>92</v>
      </c>
      <c r="K11534" t="s">
        <v>4762</v>
      </c>
      <c r="L11534">
        <v>52262.403985836892</v>
      </c>
      <c r="M11534" s="10" t="str">
        <f>Data[[#This Row],[schedule]]&amp;" | "&amp;Data[[#This Row],[section]]</f>
        <v>SCHEDULE 18: REPORT ON THE FORECAST TOTAL REVENUE REQUIREMENTS | 18a: Revenue Requirement</v>
      </c>
      <c r="N11534" s="10" t="str">
        <f t="shared" si="182"/>
        <v>SCHEDULE 18: REPORT ON THE FORECAST TOTAL REVENUE REQUIREMENTS | 18a: Revenue Requirement | Forecast depreciation</v>
      </c>
    </row>
    <row r="11535" spans="1:14" hidden="1">
      <c r="A11535" t="s">
        <v>3</v>
      </c>
      <c r="B11535">
        <v>2007</v>
      </c>
      <c r="C11535" t="s">
        <v>7</v>
      </c>
      <c r="D11535" t="s">
        <v>11</v>
      </c>
      <c r="E11535" t="s">
        <v>81</v>
      </c>
      <c r="F11535" t="s">
        <v>81</v>
      </c>
      <c r="G11535">
        <v>24</v>
      </c>
      <c r="H11535" t="s">
        <v>51</v>
      </c>
      <c r="I11535">
        <v>2012</v>
      </c>
      <c r="J11535" t="s">
        <v>92</v>
      </c>
      <c r="K11535" t="s">
        <v>4763</v>
      </c>
      <c r="L11535">
        <v>51726.1876606035</v>
      </c>
      <c r="M11535" s="10" t="str">
        <f>Data[[#This Row],[schedule]]&amp;" | "&amp;Data[[#This Row],[section]]</f>
        <v>SCHEDULE 18: REPORT ON THE FORECAST TOTAL REVENUE REQUIREMENTS | 18a: Revenue Requirement</v>
      </c>
      <c r="N11535" s="10" t="str">
        <f t="shared" si="182"/>
        <v>SCHEDULE 18: REPORT ON THE FORECAST TOTAL REVENUE REQUIREMENTS | 18a: Revenue Requirement | Forecast depreciation</v>
      </c>
    </row>
    <row r="11536" spans="1:14" hidden="1">
      <c r="A11536" t="s">
        <v>3</v>
      </c>
      <c r="B11536">
        <v>2007</v>
      </c>
      <c r="C11536" t="s">
        <v>7</v>
      </c>
      <c r="D11536" t="s">
        <v>11</v>
      </c>
      <c r="E11536" t="s">
        <v>81</v>
      </c>
      <c r="F11536" t="s">
        <v>81</v>
      </c>
      <c r="G11536">
        <v>25</v>
      </c>
      <c r="H11536" t="s">
        <v>52</v>
      </c>
      <c r="I11536">
        <v>2008</v>
      </c>
      <c r="J11536" t="s">
        <v>92</v>
      </c>
      <c r="K11536" t="s">
        <v>4764</v>
      </c>
      <c r="L11536">
        <v>26410.45490023536</v>
      </c>
      <c r="M11536" s="10" t="str">
        <f>Data[[#This Row],[schedule]]&amp;" | "&amp;Data[[#This Row],[section]]</f>
        <v>SCHEDULE 18: REPORT ON THE FORECAST TOTAL REVENUE REQUIREMENTS | 18a: Revenue Requirement</v>
      </c>
      <c r="N11536" s="10" t="str">
        <f t="shared" si="182"/>
        <v>SCHEDULE 18: REPORT ON THE FORECAST TOTAL REVENUE REQUIREMENTS | 18a: Revenue Requirement | Forecast tax</v>
      </c>
    </row>
    <row r="11537" spans="1:14" hidden="1">
      <c r="A11537" t="s">
        <v>3</v>
      </c>
      <c r="B11537">
        <v>2007</v>
      </c>
      <c r="C11537" t="s">
        <v>7</v>
      </c>
      <c r="D11537" t="s">
        <v>11</v>
      </c>
      <c r="E11537" t="s">
        <v>81</v>
      </c>
      <c r="F11537" t="s">
        <v>81</v>
      </c>
      <c r="G11537">
        <v>25</v>
      </c>
      <c r="H11537" t="s">
        <v>52</v>
      </c>
      <c r="I11537">
        <v>2009</v>
      </c>
      <c r="J11537" t="s">
        <v>92</v>
      </c>
      <c r="K11537" t="s">
        <v>4765</v>
      </c>
      <c r="L11537">
        <v>24617.3877618187</v>
      </c>
      <c r="M11537" s="10" t="str">
        <f>Data[[#This Row],[schedule]]&amp;" | "&amp;Data[[#This Row],[section]]</f>
        <v>SCHEDULE 18: REPORT ON THE FORECAST TOTAL REVENUE REQUIREMENTS | 18a: Revenue Requirement</v>
      </c>
      <c r="N11537" s="10" t="str">
        <f t="shared" si="182"/>
        <v>SCHEDULE 18: REPORT ON THE FORECAST TOTAL REVENUE REQUIREMENTS | 18a: Revenue Requirement | Forecast tax</v>
      </c>
    </row>
    <row r="11538" spans="1:14" hidden="1">
      <c r="A11538" t="s">
        <v>3</v>
      </c>
      <c r="B11538">
        <v>2007</v>
      </c>
      <c r="C11538" t="s">
        <v>7</v>
      </c>
      <c r="D11538" t="s">
        <v>11</v>
      </c>
      <c r="E11538" t="s">
        <v>81</v>
      </c>
      <c r="F11538" t="s">
        <v>81</v>
      </c>
      <c r="G11538">
        <v>25</v>
      </c>
      <c r="H11538" t="s">
        <v>52</v>
      </c>
      <c r="I11538">
        <v>2010</v>
      </c>
      <c r="J11538" t="s">
        <v>92</v>
      </c>
      <c r="K11538" t="s">
        <v>4766</v>
      </c>
      <c r="L11538">
        <v>25594.005044356691</v>
      </c>
      <c r="M11538" s="10" t="str">
        <f>Data[[#This Row],[schedule]]&amp;" | "&amp;Data[[#This Row],[section]]</f>
        <v>SCHEDULE 18: REPORT ON THE FORECAST TOTAL REVENUE REQUIREMENTS | 18a: Revenue Requirement</v>
      </c>
      <c r="N11538" s="10" t="str">
        <f t="shared" si="182"/>
        <v>SCHEDULE 18: REPORT ON THE FORECAST TOTAL REVENUE REQUIREMENTS | 18a: Revenue Requirement | Forecast tax</v>
      </c>
    </row>
    <row r="11539" spans="1:14" hidden="1">
      <c r="A11539" t="s">
        <v>3</v>
      </c>
      <c r="B11539">
        <v>2007</v>
      </c>
      <c r="C11539" t="s">
        <v>7</v>
      </c>
      <c r="D11539" t="s">
        <v>11</v>
      </c>
      <c r="E11539" t="s">
        <v>81</v>
      </c>
      <c r="F11539" t="s">
        <v>81</v>
      </c>
      <c r="G11539">
        <v>25</v>
      </c>
      <c r="H11539" t="s">
        <v>52</v>
      </c>
      <c r="I11539">
        <v>2011</v>
      </c>
      <c r="J11539" t="s">
        <v>92</v>
      </c>
      <c r="K11539" t="s">
        <v>4767</v>
      </c>
      <c r="L11539">
        <v>28186.78096346281</v>
      </c>
      <c r="M11539" s="10" t="str">
        <f>Data[[#This Row],[schedule]]&amp;" | "&amp;Data[[#This Row],[section]]</f>
        <v>SCHEDULE 18: REPORT ON THE FORECAST TOTAL REVENUE REQUIREMENTS | 18a: Revenue Requirement</v>
      </c>
      <c r="N11539" s="10" t="str">
        <f t="shared" si="182"/>
        <v>SCHEDULE 18: REPORT ON THE FORECAST TOTAL REVENUE REQUIREMENTS | 18a: Revenue Requirement | Forecast tax</v>
      </c>
    </row>
    <row r="11540" spans="1:14" hidden="1">
      <c r="A11540" t="s">
        <v>3</v>
      </c>
      <c r="B11540">
        <v>2007</v>
      </c>
      <c r="C11540" t="s">
        <v>7</v>
      </c>
      <c r="D11540" t="s">
        <v>11</v>
      </c>
      <c r="E11540" t="s">
        <v>81</v>
      </c>
      <c r="F11540" t="s">
        <v>81</v>
      </c>
      <c r="G11540">
        <v>25</v>
      </c>
      <c r="H11540" t="s">
        <v>52</v>
      </c>
      <c r="I11540">
        <v>2012</v>
      </c>
      <c r="J11540" t="s">
        <v>92</v>
      </c>
      <c r="K11540" t="s">
        <v>4768</v>
      </c>
      <c r="L11540">
        <v>31158.844621444241</v>
      </c>
      <c r="M11540" s="10" t="str">
        <f>Data[[#This Row],[schedule]]&amp;" | "&amp;Data[[#This Row],[section]]</f>
        <v>SCHEDULE 18: REPORT ON THE FORECAST TOTAL REVENUE REQUIREMENTS | 18a: Revenue Requirement</v>
      </c>
      <c r="N11540" s="10" t="str">
        <f t="shared" si="182"/>
        <v>SCHEDULE 18: REPORT ON THE FORECAST TOTAL REVENUE REQUIREMENTS | 18a: Revenue Requirement | Forecast tax</v>
      </c>
    </row>
    <row r="11541" spans="1:14" hidden="1">
      <c r="A11541" t="s">
        <v>3</v>
      </c>
      <c r="B11541">
        <v>2007</v>
      </c>
      <c r="C11541" t="s">
        <v>7</v>
      </c>
      <c r="D11541" t="s">
        <v>11</v>
      </c>
      <c r="E11541" t="s">
        <v>81</v>
      </c>
      <c r="F11541" t="s">
        <v>81</v>
      </c>
      <c r="G11541">
        <v>26</v>
      </c>
      <c r="H11541" t="s">
        <v>53</v>
      </c>
      <c r="I11541">
        <v>2008</v>
      </c>
      <c r="J11541" t="s">
        <v>92</v>
      </c>
      <c r="K11541" t="s">
        <v>81</v>
      </c>
      <c r="M11541" s="10" t="str">
        <f>Data[[#This Row],[schedule]]&amp;" | "&amp;Data[[#This Row],[section]]</f>
        <v>SCHEDULE 18: REPORT ON THE FORECAST TOTAL REVENUE REQUIREMENTS | 18a: Revenue Requirement</v>
      </c>
      <c r="N11541" s="10" t="str">
        <f t="shared" ref="N11541:N11604" si="183">SUBSTITUTE(SUBSTITUTE(SUBSTITUTE(C11541&amp;" | "&amp;D11541&amp;" | "&amp;E11541&amp;" | "&amp;F11541&amp;" | "&amp;H11541," |  |  | "," | ")," |  |  | "," | ")," |  | "," | ")</f>
        <v>SCHEDULE 18: REPORT ON THE FORECAST TOTAL REVENUE REQUIREMENTS | 18a: Revenue Requirement | Forecast revaluations</v>
      </c>
    </row>
    <row r="11542" spans="1:14" hidden="1">
      <c r="A11542" t="s">
        <v>3</v>
      </c>
      <c r="B11542">
        <v>2007</v>
      </c>
      <c r="C11542" t="s">
        <v>7</v>
      </c>
      <c r="D11542" t="s">
        <v>11</v>
      </c>
      <c r="E11542" t="s">
        <v>81</v>
      </c>
      <c r="F11542" t="s">
        <v>81</v>
      </c>
      <c r="G11542">
        <v>26</v>
      </c>
      <c r="H11542" t="s">
        <v>53</v>
      </c>
      <c r="I11542">
        <v>2009</v>
      </c>
      <c r="J11542" t="s">
        <v>92</v>
      </c>
      <c r="K11542" t="s">
        <v>81</v>
      </c>
      <c r="M11542" s="10" t="str">
        <f>Data[[#This Row],[schedule]]&amp;" | "&amp;Data[[#This Row],[section]]</f>
        <v>SCHEDULE 18: REPORT ON THE FORECAST TOTAL REVENUE REQUIREMENTS | 18a: Revenue Requirement</v>
      </c>
      <c r="N11542" s="10" t="str">
        <f t="shared" si="183"/>
        <v>SCHEDULE 18: REPORT ON THE FORECAST TOTAL REVENUE REQUIREMENTS | 18a: Revenue Requirement | Forecast revaluations</v>
      </c>
    </row>
    <row r="11543" spans="1:14" hidden="1">
      <c r="A11543" t="s">
        <v>3</v>
      </c>
      <c r="B11543">
        <v>2007</v>
      </c>
      <c r="C11543" t="s">
        <v>7</v>
      </c>
      <c r="D11543" t="s">
        <v>11</v>
      </c>
      <c r="E11543" t="s">
        <v>81</v>
      </c>
      <c r="F11543" t="s">
        <v>81</v>
      </c>
      <c r="G11543">
        <v>26</v>
      </c>
      <c r="H11543" t="s">
        <v>53</v>
      </c>
      <c r="I11543">
        <v>2010</v>
      </c>
      <c r="J11543" t="s">
        <v>92</v>
      </c>
      <c r="K11543" t="s">
        <v>81</v>
      </c>
      <c r="M11543" s="10" t="str">
        <f>Data[[#This Row],[schedule]]&amp;" | "&amp;Data[[#This Row],[section]]</f>
        <v>SCHEDULE 18: REPORT ON THE FORECAST TOTAL REVENUE REQUIREMENTS | 18a: Revenue Requirement</v>
      </c>
      <c r="N11543" s="10" t="str">
        <f t="shared" si="183"/>
        <v>SCHEDULE 18: REPORT ON THE FORECAST TOTAL REVENUE REQUIREMENTS | 18a: Revenue Requirement | Forecast revaluations</v>
      </c>
    </row>
    <row r="11544" spans="1:14" hidden="1">
      <c r="A11544" t="s">
        <v>3</v>
      </c>
      <c r="B11544">
        <v>2007</v>
      </c>
      <c r="C11544" t="s">
        <v>7</v>
      </c>
      <c r="D11544" t="s">
        <v>11</v>
      </c>
      <c r="E11544" t="s">
        <v>81</v>
      </c>
      <c r="F11544" t="s">
        <v>81</v>
      </c>
      <c r="G11544">
        <v>26</v>
      </c>
      <c r="H11544" t="s">
        <v>53</v>
      </c>
      <c r="I11544">
        <v>2011</v>
      </c>
      <c r="J11544" t="s">
        <v>92</v>
      </c>
      <c r="K11544" t="s">
        <v>81</v>
      </c>
      <c r="M11544" s="10" t="str">
        <f>Data[[#This Row],[schedule]]&amp;" | "&amp;Data[[#This Row],[section]]</f>
        <v>SCHEDULE 18: REPORT ON THE FORECAST TOTAL REVENUE REQUIREMENTS | 18a: Revenue Requirement</v>
      </c>
      <c r="N11544" s="10" t="str">
        <f t="shared" si="183"/>
        <v>SCHEDULE 18: REPORT ON THE FORECAST TOTAL REVENUE REQUIREMENTS | 18a: Revenue Requirement | Forecast revaluations</v>
      </c>
    </row>
    <row r="11545" spans="1:14" hidden="1">
      <c r="A11545" t="s">
        <v>3</v>
      </c>
      <c r="B11545">
        <v>2007</v>
      </c>
      <c r="C11545" t="s">
        <v>7</v>
      </c>
      <c r="D11545" t="s">
        <v>11</v>
      </c>
      <c r="E11545" t="s">
        <v>81</v>
      </c>
      <c r="F11545" t="s">
        <v>81</v>
      </c>
      <c r="G11545">
        <v>26</v>
      </c>
      <c r="H11545" t="s">
        <v>53</v>
      </c>
      <c r="I11545">
        <v>2012</v>
      </c>
      <c r="J11545" t="s">
        <v>92</v>
      </c>
      <c r="K11545" t="s">
        <v>81</v>
      </c>
      <c r="M11545" s="10" t="str">
        <f>Data[[#This Row],[schedule]]&amp;" | "&amp;Data[[#This Row],[section]]</f>
        <v>SCHEDULE 18: REPORT ON THE FORECAST TOTAL REVENUE REQUIREMENTS | 18a: Revenue Requirement</v>
      </c>
      <c r="N11545" s="10" t="str">
        <f t="shared" si="183"/>
        <v>SCHEDULE 18: REPORT ON THE FORECAST TOTAL REVENUE REQUIREMENTS | 18a: Revenue Requirement | Forecast revaluations</v>
      </c>
    </row>
    <row r="11546" spans="1:14" hidden="1">
      <c r="A11546" t="s">
        <v>3</v>
      </c>
      <c r="B11546">
        <v>2007</v>
      </c>
      <c r="C11546" t="s">
        <v>7</v>
      </c>
      <c r="D11546" t="s">
        <v>11</v>
      </c>
      <c r="E11546" t="s">
        <v>81</v>
      </c>
      <c r="F11546" t="s">
        <v>81</v>
      </c>
      <c r="G11546">
        <v>27</v>
      </c>
      <c r="H11546" t="s">
        <v>54</v>
      </c>
      <c r="I11546">
        <v>2008</v>
      </c>
      <c r="J11546" t="s">
        <v>92</v>
      </c>
      <c r="K11546" t="s">
        <v>4769</v>
      </c>
      <c r="L11546">
        <v>8230</v>
      </c>
      <c r="M11546" s="10" t="str">
        <f>Data[[#This Row],[schedule]]&amp;" | "&amp;Data[[#This Row],[section]]</f>
        <v>SCHEDULE 18: REPORT ON THE FORECAST TOTAL REVENUE REQUIREMENTS | 18a: Revenue Requirement</v>
      </c>
      <c r="N11546" s="10" t="str">
        <f t="shared" si="183"/>
        <v>SCHEDULE 18: REPORT ON THE FORECAST TOTAL REVENUE REQUIREMENTS | 18a: Revenue Requirement | Forecast other income</v>
      </c>
    </row>
    <row r="11547" spans="1:14" hidden="1">
      <c r="A11547" t="s">
        <v>3</v>
      </c>
      <c r="B11547">
        <v>2007</v>
      </c>
      <c r="C11547" t="s">
        <v>7</v>
      </c>
      <c r="D11547" t="s">
        <v>11</v>
      </c>
      <c r="E11547" t="s">
        <v>81</v>
      </c>
      <c r="F11547" t="s">
        <v>81</v>
      </c>
      <c r="G11547">
        <v>27</v>
      </c>
      <c r="H11547" t="s">
        <v>54</v>
      </c>
      <c r="I11547">
        <v>2009</v>
      </c>
      <c r="J11547" t="s">
        <v>92</v>
      </c>
      <c r="K11547" t="s">
        <v>4770</v>
      </c>
      <c r="L11547">
        <v>9554</v>
      </c>
      <c r="M11547" s="10" t="str">
        <f>Data[[#This Row],[schedule]]&amp;" | "&amp;Data[[#This Row],[section]]</f>
        <v>SCHEDULE 18: REPORT ON THE FORECAST TOTAL REVENUE REQUIREMENTS | 18a: Revenue Requirement</v>
      </c>
      <c r="N11547" s="10" t="str">
        <f t="shared" si="183"/>
        <v>SCHEDULE 18: REPORT ON THE FORECAST TOTAL REVENUE REQUIREMENTS | 18a: Revenue Requirement | Forecast other income</v>
      </c>
    </row>
    <row r="11548" spans="1:14" hidden="1">
      <c r="A11548" t="s">
        <v>3</v>
      </c>
      <c r="B11548">
        <v>2007</v>
      </c>
      <c r="C11548" t="s">
        <v>7</v>
      </c>
      <c r="D11548" t="s">
        <v>11</v>
      </c>
      <c r="E11548" t="s">
        <v>81</v>
      </c>
      <c r="F11548" t="s">
        <v>81</v>
      </c>
      <c r="G11548">
        <v>27</v>
      </c>
      <c r="H11548" t="s">
        <v>54</v>
      </c>
      <c r="I11548">
        <v>2010</v>
      </c>
      <c r="J11548" t="s">
        <v>92</v>
      </c>
      <c r="K11548" t="s">
        <v>4771</v>
      </c>
      <c r="L11548">
        <v>9700</v>
      </c>
      <c r="M11548" s="10" t="str">
        <f>Data[[#This Row],[schedule]]&amp;" | "&amp;Data[[#This Row],[section]]</f>
        <v>SCHEDULE 18: REPORT ON THE FORECAST TOTAL REVENUE REQUIREMENTS | 18a: Revenue Requirement</v>
      </c>
      <c r="N11548" s="10" t="str">
        <f t="shared" si="183"/>
        <v>SCHEDULE 18: REPORT ON THE FORECAST TOTAL REVENUE REQUIREMENTS | 18a: Revenue Requirement | Forecast other income</v>
      </c>
    </row>
    <row r="11549" spans="1:14" hidden="1">
      <c r="A11549" t="s">
        <v>3</v>
      </c>
      <c r="B11549">
        <v>2007</v>
      </c>
      <c r="C11549" t="s">
        <v>7</v>
      </c>
      <c r="D11549" t="s">
        <v>11</v>
      </c>
      <c r="E11549" t="s">
        <v>81</v>
      </c>
      <c r="F11549" t="s">
        <v>81</v>
      </c>
      <c r="G11549">
        <v>27</v>
      </c>
      <c r="H11549" t="s">
        <v>54</v>
      </c>
      <c r="I11549">
        <v>2011</v>
      </c>
      <c r="J11549" t="s">
        <v>92</v>
      </c>
      <c r="K11549" t="s">
        <v>4772</v>
      </c>
      <c r="L11549">
        <v>9849</v>
      </c>
      <c r="M11549" s="10" t="str">
        <f>Data[[#This Row],[schedule]]&amp;" | "&amp;Data[[#This Row],[section]]</f>
        <v>SCHEDULE 18: REPORT ON THE FORECAST TOTAL REVENUE REQUIREMENTS | 18a: Revenue Requirement</v>
      </c>
      <c r="N11549" s="10" t="str">
        <f t="shared" si="183"/>
        <v>SCHEDULE 18: REPORT ON THE FORECAST TOTAL REVENUE REQUIREMENTS | 18a: Revenue Requirement | Forecast other income</v>
      </c>
    </row>
    <row r="11550" spans="1:14" hidden="1">
      <c r="A11550" t="s">
        <v>3</v>
      </c>
      <c r="B11550">
        <v>2007</v>
      </c>
      <c r="C11550" t="s">
        <v>7</v>
      </c>
      <c r="D11550" t="s">
        <v>11</v>
      </c>
      <c r="E11550" t="s">
        <v>81</v>
      </c>
      <c r="F11550" t="s">
        <v>81</v>
      </c>
      <c r="G11550">
        <v>27</v>
      </c>
      <c r="H11550" t="s">
        <v>54</v>
      </c>
      <c r="I11550">
        <v>2012</v>
      </c>
      <c r="J11550" t="s">
        <v>92</v>
      </c>
      <c r="K11550" t="s">
        <v>4773</v>
      </c>
      <c r="L11550">
        <v>10001</v>
      </c>
      <c r="M11550" s="10" t="str">
        <f>Data[[#This Row],[schedule]]&amp;" | "&amp;Data[[#This Row],[section]]</f>
        <v>SCHEDULE 18: REPORT ON THE FORECAST TOTAL REVENUE REQUIREMENTS | 18a: Revenue Requirement</v>
      </c>
      <c r="N11550" s="10" t="str">
        <f t="shared" si="183"/>
        <v>SCHEDULE 18: REPORT ON THE FORECAST TOTAL REVENUE REQUIREMENTS | 18a: Revenue Requirement | Forecast other income</v>
      </c>
    </row>
    <row r="11551" spans="1:14" hidden="1">
      <c r="A11551" t="s">
        <v>3</v>
      </c>
      <c r="B11551">
        <v>2007</v>
      </c>
      <c r="C11551" t="s">
        <v>7</v>
      </c>
      <c r="D11551" t="s">
        <v>11</v>
      </c>
      <c r="E11551" t="s">
        <v>81</v>
      </c>
      <c r="F11551" t="s">
        <v>81</v>
      </c>
      <c r="G11551">
        <v>28</v>
      </c>
      <c r="H11551" t="s">
        <v>55</v>
      </c>
      <c r="I11551">
        <v>2008</v>
      </c>
      <c r="J11551" t="s">
        <v>92</v>
      </c>
      <c r="K11551" t="s">
        <v>4774</v>
      </c>
      <c r="L11551">
        <v>-33921</v>
      </c>
      <c r="M11551" s="10" t="str">
        <f>Data[[#This Row],[schedule]]&amp;" | "&amp;Data[[#This Row],[section]]</f>
        <v>SCHEDULE 18: REPORT ON THE FORECAST TOTAL REVENUE REQUIREMENTS | 18a: Revenue Requirement</v>
      </c>
      <c r="N11551" s="10" t="str">
        <f t="shared" si="183"/>
        <v>SCHEDULE 18: REPORT ON THE FORECAST TOTAL REVENUE REQUIREMENTS | 18a: Revenue Requirement | Other factors</v>
      </c>
    </row>
    <row r="11552" spans="1:14" hidden="1">
      <c r="A11552" t="s">
        <v>3</v>
      </c>
      <c r="B11552">
        <v>2007</v>
      </c>
      <c r="C11552" t="s">
        <v>7</v>
      </c>
      <c r="D11552" t="s">
        <v>11</v>
      </c>
      <c r="E11552" t="s">
        <v>81</v>
      </c>
      <c r="F11552" t="s">
        <v>81</v>
      </c>
      <c r="G11552">
        <v>28</v>
      </c>
      <c r="H11552" t="s">
        <v>55</v>
      </c>
      <c r="I11552">
        <v>2009</v>
      </c>
      <c r="J11552" t="s">
        <v>92</v>
      </c>
      <c r="K11552" t="s">
        <v>4775</v>
      </c>
      <c r="L11552">
        <v>-36222</v>
      </c>
      <c r="M11552" s="10" t="str">
        <f>Data[[#This Row],[schedule]]&amp;" | "&amp;Data[[#This Row],[section]]</f>
        <v>SCHEDULE 18: REPORT ON THE FORECAST TOTAL REVENUE REQUIREMENTS | 18a: Revenue Requirement</v>
      </c>
      <c r="N11552" s="10" t="str">
        <f t="shared" si="183"/>
        <v>SCHEDULE 18: REPORT ON THE FORECAST TOTAL REVENUE REQUIREMENTS | 18a: Revenue Requirement | Other factors</v>
      </c>
    </row>
    <row r="11553" spans="1:14" hidden="1">
      <c r="A11553" t="s">
        <v>3</v>
      </c>
      <c r="B11553">
        <v>2007</v>
      </c>
      <c r="C11553" t="s">
        <v>7</v>
      </c>
      <c r="D11553" t="s">
        <v>11</v>
      </c>
      <c r="E11553" t="s">
        <v>81</v>
      </c>
      <c r="F11553" t="s">
        <v>81</v>
      </c>
      <c r="G11553">
        <v>28</v>
      </c>
      <c r="H11553" t="s">
        <v>55</v>
      </c>
      <c r="I11553">
        <v>2010</v>
      </c>
      <c r="J11553" t="s">
        <v>92</v>
      </c>
      <c r="K11553" t="s">
        <v>4776</v>
      </c>
      <c r="L11553">
        <v>-34159</v>
      </c>
      <c r="M11553" s="10" t="str">
        <f>Data[[#This Row],[schedule]]&amp;" | "&amp;Data[[#This Row],[section]]</f>
        <v>SCHEDULE 18: REPORT ON THE FORECAST TOTAL REVENUE REQUIREMENTS | 18a: Revenue Requirement</v>
      </c>
      <c r="N11553" s="10" t="str">
        <f t="shared" si="183"/>
        <v>SCHEDULE 18: REPORT ON THE FORECAST TOTAL REVENUE REQUIREMENTS | 18a: Revenue Requirement | Other factors</v>
      </c>
    </row>
    <row r="11554" spans="1:14" hidden="1">
      <c r="A11554" t="s">
        <v>3</v>
      </c>
      <c r="B11554">
        <v>2007</v>
      </c>
      <c r="C11554" t="s">
        <v>7</v>
      </c>
      <c r="D11554" t="s">
        <v>11</v>
      </c>
      <c r="E11554" t="s">
        <v>81</v>
      </c>
      <c r="F11554" t="s">
        <v>81</v>
      </c>
      <c r="G11554">
        <v>28</v>
      </c>
      <c r="H11554" t="s">
        <v>55</v>
      </c>
      <c r="I11554">
        <v>2011</v>
      </c>
      <c r="J11554" t="s">
        <v>92</v>
      </c>
      <c r="K11554" t="s">
        <v>4777</v>
      </c>
      <c r="L11554">
        <v>-27068</v>
      </c>
      <c r="M11554" s="10" t="str">
        <f>Data[[#This Row],[schedule]]&amp;" | "&amp;Data[[#This Row],[section]]</f>
        <v>SCHEDULE 18: REPORT ON THE FORECAST TOTAL REVENUE REQUIREMENTS | 18a: Revenue Requirement</v>
      </c>
      <c r="N11554" s="10" t="str">
        <f t="shared" si="183"/>
        <v>SCHEDULE 18: REPORT ON THE FORECAST TOTAL REVENUE REQUIREMENTS | 18a: Revenue Requirement | Other factors</v>
      </c>
    </row>
    <row r="11555" spans="1:14" hidden="1">
      <c r="A11555" t="s">
        <v>3</v>
      </c>
      <c r="B11555">
        <v>2007</v>
      </c>
      <c r="C11555" t="s">
        <v>7</v>
      </c>
      <c r="D11555" t="s">
        <v>11</v>
      </c>
      <c r="E11555" t="s">
        <v>81</v>
      </c>
      <c r="F11555" t="s">
        <v>81</v>
      </c>
      <c r="G11555">
        <v>28</v>
      </c>
      <c r="H11555" t="s">
        <v>55</v>
      </c>
      <c r="I11555">
        <v>2012</v>
      </c>
      <c r="J11555" t="s">
        <v>92</v>
      </c>
      <c r="K11555" t="s">
        <v>4778</v>
      </c>
      <c r="L11555">
        <v>-18920</v>
      </c>
      <c r="M11555" s="10" t="str">
        <f>Data[[#This Row],[schedule]]&amp;" | "&amp;Data[[#This Row],[section]]</f>
        <v>SCHEDULE 18: REPORT ON THE FORECAST TOTAL REVENUE REQUIREMENTS | 18a: Revenue Requirement</v>
      </c>
      <c r="N11555" s="10" t="str">
        <f t="shared" si="183"/>
        <v>SCHEDULE 18: REPORT ON THE FORECAST TOTAL REVENUE REQUIREMENTS | 18a: Revenue Requirement | Other factors</v>
      </c>
    </row>
    <row r="11556" spans="1:14" hidden="1">
      <c r="A11556" t="s">
        <v>3</v>
      </c>
      <c r="B11556">
        <v>2007</v>
      </c>
      <c r="C11556" t="s">
        <v>7</v>
      </c>
      <c r="D11556" t="s">
        <v>11</v>
      </c>
      <c r="E11556" t="s">
        <v>81</v>
      </c>
      <c r="F11556" t="s">
        <v>81</v>
      </c>
      <c r="G11556">
        <v>29</v>
      </c>
      <c r="H11556" t="s">
        <v>56</v>
      </c>
      <c r="I11556">
        <v>2008</v>
      </c>
      <c r="J11556" t="s">
        <v>92</v>
      </c>
      <c r="K11556" t="s">
        <v>4779</v>
      </c>
      <c r="L11556">
        <v>157600.77776740969</v>
      </c>
      <c r="M11556" s="10" t="str">
        <f>Data[[#This Row],[schedule]]&amp;" | "&amp;Data[[#This Row],[section]]</f>
        <v>SCHEDULE 18: REPORT ON THE FORECAST TOTAL REVENUE REQUIREMENTS | 18a: Revenue Requirement</v>
      </c>
      <c r="N11556" s="10" t="str">
        <f t="shared" si="183"/>
        <v>SCHEDULE 18: REPORT ON THE FORECAST TOTAL REVENUE REQUIREMENTS | 18a: Revenue Requirement | Forecast total revenue requirement</v>
      </c>
    </row>
    <row r="11557" spans="1:14" hidden="1">
      <c r="A11557" t="s">
        <v>3</v>
      </c>
      <c r="B11557">
        <v>2007</v>
      </c>
      <c r="C11557" t="s">
        <v>7</v>
      </c>
      <c r="D11557" t="s">
        <v>11</v>
      </c>
      <c r="E11557" t="s">
        <v>81</v>
      </c>
      <c r="F11557" t="s">
        <v>81</v>
      </c>
      <c r="G11557">
        <v>29</v>
      </c>
      <c r="H11557" t="s">
        <v>56</v>
      </c>
      <c r="I11557">
        <v>2009</v>
      </c>
      <c r="J11557" t="s">
        <v>92</v>
      </c>
      <c r="K11557" t="s">
        <v>4780</v>
      </c>
      <c r="L11557">
        <v>171428.58401780171</v>
      </c>
      <c r="M11557" s="10" t="str">
        <f>Data[[#This Row],[schedule]]&amp;" | "&amp;Data[[#This Row],[section]]</f>
        <v>SCHEDULE 18: REPORT ON THE FORECAST TOTAL REVENUE REQUIREMENTS | 18a: Revenue Requirement</v>
      </c>
      <c r="N11557" s="10" t="str">
        <f t="shared" si="183"/>
        <v>SCHEDULE 18: REPORT ON THE FORECAST TOTAL REVENUE REQUIREMENTS | 18a: Revenue Requirement | Forecast total revenue requirement</v>
      </c>
    </row>
    <row r="11558" spans="1:14" hidden="1">
      <c r="A11558" t="s">
        <v>3</v>
      </c>
      <c r="B11558">
        <v>2007</v>
      </c>
      <c r="C11558" t="s">
        <v>7</v>
      </c>
      <c r="D11558" t="s">
        <v>11</v>
      </c>
      <c r="E11558" t="s">
        <v>81</v>
      </c>
      <c r="F11558" t="s">
        <v>81</v>
      </c>
      <c r="G11558">
        <v>29</v>
      </c>
      <c r="H11558" t="s">
        <v>56</v>
      </c>
      <c r="I11558">
        <v>2010</v>
      </c>
      <c r="J11558" t="s">
        <v>92</v>
      </c>
      <c r="K11558" t="s">
        <v>4781</v>
      </c>
      <c r="L11558">
        <v>182691.7054987968</v>
      </c>
      <c r="M11558" s="10" t="str">
        <f>Data[[#This Row],[schedule]]&amp;" | "&amp;Data[[#This Row],[section]]</f>
        <v>SCHEDULE 18: REPORT ON THE FORECAST TOTAL REVENUE REQUIREMENTS | 18a: Revenue Requirement</v>
      </c>
      <c r="N11558" s="10" t="str">
        <f t="shared" si="183"/>
        <v>SCHEDULE 18: REPORT ON THE FORECAST TOTAL REVENUE REQUIREMENTS | 18a: Revenue Requirement | Forecast total revenue requirement</v>
      </c>
    </row>
    <row r="11559" spans="1:14" hidden="1">
      <c r="A11559" t="s">
        <v>3</v>
      </c>
      <c r="B11559">
        <v>2007</v>
      </c>
      <c r="C11559" t="s">
        <v>7</v>
      </c>
      <c r="D11559" t="s">
        <v>11</v>
      </c>
      <c r="E11559" t="s">
        <v>81</v>
      </c>
      <c r="F11559" t="s">
        <v>81</v>
      </c>
      <c r="G11559">
        <v>29</v>
      </c>
      <c r="H11559" t="s">
        <v>56</v>
      </c>
      <c r="I11559">
        <v>2011</v>
      </c>
      <c r="J11559" t="s">
        <v>92</v>
      </c>
      <c r="K11559" t="s">
        <v>4782</v>
      </c>
      <c r="L11559">
        <v>194900.28693320739</v>
      </c>
      <c r="M11559" s="10" t="str">
        <f>Data[[#This Row],[schedule]]&amp;" | "&amp;Data[[#This Row],[section]]</f>
        <v>SCHEDULE 18: REPORT ON THE FORECAST TOTAL REVENUE REQUIREMENTS | 18a: Revenue Requirement</v>
      </c>
      <c r="N11559" s="10" t="str">
        <f t="shared" si="183"/>
        <v>SCHEDULE 18: REPORT ON THE FORECAST TOTAL REVENUE REQUIREMENTS | 18a: Revenue Requirement | Forecast total revenue requirement</v>
      </c>
    </row>
    <row r="11560" spans="1:14" hidden="1">
      <c r="A11560" t="s">
        <v>3</v>
      </c>
      <c r="B11560">
        <v>2007</v>
      </c>
      <c r="C11560" t="s">
        <v>7</v>
      </c>
      <c r="D11560" t="s">
        <v>11</v>
      </c>
      <c r="E11560" t="s">
        <v>81</v>
      </c>
      <c r="F11560" t="s">
        <v>81</v>
      </c>
      <c r="G11560">
        <v>29</v>
      </c>
      <c r="H11560" t="s">
        <v>56</v>
      </c>
      <c r="I11560">
        <v>2012</v>
      </c>
      <c r="J11560" t="s">
        <v>92</v>
      </c>
      <c r="K11560" t="s">
        <v>4783</v>
      </c>
      <c r="L11560">
        <v>206236.7795109906</v>
      </c>
      <c r="M11560" s="10" t="str">
        <f>Data[[#This Row],[schedule]]&amp;" | "&amp;Data[[#This Row],[section]]</f>
        <v>SCHEDULE 18: REPORT ON THE FORECAST TOTAL REVENUE REQUIREMENTS | 18a: Revenue Requirement</v>
      </c>
      <c r="N11560" s="10" t="str">
        <f t="shared" si="183"/>
        <v>SCHEDULE 18: REPORT ON THE FORECAST TOTAL REVENUE REQUIREMENTS | 18a: Revenue Requirement | Forecast total revenue requirement</v>
      </c>
    </row>
    <row r="11561" spans="1:14" hidden="1">
      <c r="A11561" t="s">
        <v>3</v>
      </c>
      <c r="B11561">
        <v>2007</v>
      </c>
      <c r="C11561" t="s">
        <v>7</v>
      </c>
      <c r="D11561" t="s">
        <v>11</v>
      </c>
      <c r="E11561" t="s">
        <v>102</v>
      </c>
      <c r="F11561" t="s">
        <v>81</v>
      </c>
      <c r="G11561">
        <v>31</v>
      </c>
      <c r="H11561" t="s">
        <v>57</v>
      </c>
      <c r="I11561">
        <v>2008</v>
      </c>
      <c r="J11561" t="s">
        <v>92</v>
      </c>
      <c r="K11561" t="s">
        <v>4784</v>
      </c>
      <c r="L11561">
        <v>69299.721573979885</v>
      </c>
      <c r="M11561" s="10" t="str">
        <f>Data[[#This Row],[schedule]]&amp;" | "&amp;Data[[#This Row],[section]]</f>
        <v>SCHEDULE 18: REPORT ON THE FORECAST TOTAL REVENUE REQUIREMENTS | 18a: Revenue Requirement</v>
      </c>
      <c r="N11561" s="10" t="str">
        <f t="shared" si="183"/>
        <v>SCHEDULE 18: REPORT ON THE FORECAST TOTAL REVENUE REQUIREMENTS | 18a: Revenue Requirement | By regulated activity | Airfield activities</v>
      </c>
    </row>
    <row r="11562" spans="1:14" hidden="1">
      <c r="A11562" t="s">
        <v>3</v>
      </c>
      <c r="B11562">
        <v>2007</v>
      </c>
      <c r="C11562" t="s">
        <v>7</v>
      </c>
      <c r="D11562" t="s">
        <v>11</v>
      </c>
      <c r="E11562" t="s">
        <v>102</v>
      </c>
      <c r="F11562" t="s">
        <v>81</v>
      </c>
      <c r="G11562">
        <v>31</v>
      </c>
      <c r="H11562" t="s">
        <v>57</v>
      </c>
      <c r="I11562">
        <v>2009</v>
      </c>
      <c r="J11562" t="s">
        <v>92</v>
      </c>
      <c r="K11562" t="s">
        <v>4785</v>
      </c>
      <c r="L11562">
        <v>73782.44974827618</v>
      </c>
      <c r="M11562" s="10" t="str">
        <f>Data[[#This Row],[schedule]]&amp;" | "&amp;Data[[#This Row],[section]]</f>
        <v>SCHEDULE 18: REPORT ON THE FORECAST TOTAL REVENUE REQUIREMENTS | 18a: Revenue Requirement</v>
      </c>
      <c r="N11562" s="10" t="str">
        <f t="shared" si="183"/>
        <v>SCHEDULE 18: REPORT ON THE FORECAST TOTAL REVENUE REQUIREMENTS | 18a: Revenue Requirement | By regulated activity | Airfield activities</v>
      </c>
    </row>
    <row r="11563" spans="1:14" hidden="1">
      <c r="A11563" t="s">
        <v>3</v>
      </c>
      <c r="B11563">
        <v>2007</v>
      </c>
      <c r="C11563" t="s">
        <v>7</v>
      </c>
      <c r="D11563" t="s">
        <v>11</v>
      </c>
      <c r="E11563" t="s">
        <v>102</v>
      </c>
      <c r="F11563" t="s">
        <v>81</v>
      </c>
      <c r="G11563">
        <v>31</v>
      </c>
      <c r="H11563" t="s">
        <v>57</v>
      </c>
      <c r="I11563">
        <v>2010</v>
      </c>
      <c r="J11563" t="s">
        <v>92</v>
      </c>
      <c r="K11563" t="s">
        <v>4786</v>
      </c>
      <c r="L11563">
        <v>78517.08871779633</v>
      </c>
      <c r="M11563" s="10" t="str">
        <f>Data[[#This Row],[schedule]]&amp;" | "&amp;Data[[#This Row],[section]]</f>
        <v>SCHEDULE 18: REPORT ON THE FORECAST TOTAL REVENUE REQUIREMENTS | 18a: Revenue Requirement</v>
      </c>
      <c r="N11563" s="10" t="str">
        <f t="shared" si="183"/>
        <v>SCHEDULE 18: REPORT ON THE FORECAST TOTAL REVENUE REQUIREMENTS | 18a: Revenue Requirement | By regulated activity | Airfield activities</v>
      </c>
    </row>
    <row r="11564" spans="1:14" hidden="1">
      <c r="A11564" t="s">
        <v>3</v>
      </c>
      <c r="B11564">
        <v>2007</v>
      </c>
      <c r="C11564" t="s">
        <v>7</v>
      </c>
      <c r="D11564" t="s">
        <v>11</v>
      </c>
      <c r="E11564" t="s">
        <v>102</v>
      </c>
      <c r="F11564" t="s">
        <v>81</v>
      </c>
      <c r="G11564">
        <v>31</v>
      </c>
      <c r="H11564" t="s">
        <v>57</v>
      </c>
      <c r="I11564">
        <v>2011</v>
      </c>
      <c r="J11564" t="s">
        <v>92</v>
      </c>
      <c r="K11564" t="s">
        <v>4787</v>
      </c>
      <c r="L11564">
        <v>83891.233994022201</v>
      </c>
      <c r="M11564" s="10" t="str">
        <f>Data[[#This Row],[schedule]]&amp;" | "&amp;Data[[#This Row],[section]]</f>
        <v>SCHEDULE 18: REPORT ON THE FORECAST TOTAL REVENUE REQUIREMENTS | 18a: Revenue Requirement</v>
      </c>
      <c r="N11564" s="10" t="str">
        <f t="shared" si="183"/>
        <v>SCHEDULE 18: REPORT ON THE FORECAST TOTAL REVENUE REQUIREMENTS | 18a: Revenue Requirement | By regulated activity | Airfield activities</v>
      </c>
    </row>
    <row r="11565" spans="1:14" hidden="1">
      <c r="A11565" t="s">
        <v>3</v>
      </c>
      <c r="B11565">
        <v>2007</v>
      </c>
      <c r="C11565" t="s">
        <v>7</v>
      </c>
      <c r="D11565" t="s">
        <v>11</v>
      </c>
      <c r="E11565" t="s">
        <v>102</v>
      </c>
      <c r="F11565" t="s">
        <v>81</v>
      </c>
      <c r="G11565">
        <v>31</v>
      </c>
      <c r="H11565" t="s">
        <v>57</v>
      </c>
      <c r="I11565">
        <v>2012</v>
      </c>
      <c r="J11565" t="s">
        <v>92</v>
      </c>
      <c r="K11565" t="s">
        <v>4788</v>
      </c>
      <c r="L11565">
        <v>90836.482105130708</v>
      </c>
      <c r="M11565" s="10" t="str">
        <f>Data[[#This Row],[schedule]]&amp;" | "&amp;Data[[#This Row],[section]]</f>
        <v>SCHEDULE 18: REPORT ON THE FORECAST TOTAL REVENUE REQUIREMENTS | 18a: Revenue Requirement</v>
      </c>
      <c r="N11565" s="10" t="str">
        <f t="shared" si="183"/>
        <v>SCHEDULE 18: REPORT ON THE FORECAST TOTAL REVENUE REQUIREMENTS | 18a: Revenue Requirement | By regulated activity | Airfield activities</v>
      </c>
    </row>
    <row r="11566" spans="1:14" hidden="1">
      <c r="A11566" t="s">
        <v>3</v>
      </c>
      <c r="B11566">
        <v>2007</v>
      </c>
      <c r="C11566" t="s">
        <v>7</v>
      </c>
      <c r="D11566" t="s">
        <v>11</v>
      </c>
      <c r="E11566" t="s">
        <v>102</v>
      </c>
      <c r="F11566" t="s">
        <v>81</v>
      </c>
      <c r="G11566">
        <v>32</v>
      </c>
      <c r="H11566" t="s">
        <v>58</v>
      </c>
      <c r="I11566">
        <v>2008</v>
      </c>
      <c r="J11566" t="s">
        <v>92</v>
      </c>
      <c r="K11566" t="s">
        <v>81</v>
      </c>
      <c r="M11566" s="10" t="str">
        <f>Data[[#This Row],[schedule]]&amp;" | "&amp;Data[[#This Row],[section]]</f>
        <v>SCHEDULE 18: REPORT ON THE FORECAST TOTAL REVENUE REQUIREMENTS | 18a: Revenue Requirement</v>
      </c>
      <c r="N11566" s="10" t="str">
        <f t="shared" si="183"/>
        <v>SCHEDULE 18: REPORT ON THE FORECAST TOTAL REVENUE REQUIREMENTS | 18a: Revenue Requirement | By regulated activity | Aircraft and freight activities</v>
      </c>
    </row>
    <row r="11567" spans="1:14" hidden="1">
      <c r="A11567" t="s">
        <v>3</v>
      </c>
      <c r="B11567">
        <v>2007</v>
      </c>
      <c r="C11567" t="s">
        <v>7</v>
      </c>
      <c r="D11567" t="s">
        <v>11</v>
      </c>
      <c r="E11567" t="s">
        <v>102</v>
      </c>
      <c r="F11567" t="s">
        <v>81</v>
      </c>
      <c r="G11567">
        <v>32</v>
      </c>
      <c r="H11567" t="s">
        <v>58</v>
      </c>
      <c r="I11567">
        <v>2009</v>
      </c>
      <c r="J11567" t="s">
        <v>92</v>
      </c>
      <c r="K11567" t="s">
        <v>81</v>
      </c>
      <c r="M11567" s="10" t="str">
        <f>Data[[#This Row],[schedule]]&amp;" | "&amp;Data[[#This Row],[section]]</f>
        <v>SCHEDULE 18: REPORT ON THE FORECAST TOTAL REVENUE REQUIREMENTS | 18a: Revenue Requirement</v>
      </c>
      <c r="N11567" s="10" t="str">
        <f t="shared" si="183"/>
        <v>SCHEDULE 18: REPORT ON THE FORECAST TOTAL REVENUE REQUIREMENTS | 18a: Revenue Requirement | By regulated activity | Aircraft and freight activities</v>
      </c>
    </row>
    <row r="11568" spans="1:14" hidden="1">
      <c r="A11568" t="s">
        <v>3</v>
      </c>
      <c r="B11568">
        <v>2007</v>
      </c>
      <c r="C11568" t="s">
        <v>7</v>
      </c>
      <c r="D11568" t="s">
        <v>11</v>
      </c>
      <c r="E11568" t="s">
        <v>102</v>
      </c>
      <c r="F11568" t="s">
        <v>81</v>
      </c>
      <c r="G11568">
        <v>32</v>
      </c>
      <c r="H11568" t="s">
        <v>58</v>
      </c>
      <c r="I11568">
        <v>2010</v>
      </c>
      <c r="J11568" t="s">
        <v>92</v>
      </c>
      <c r="K11568" t="s">
        <v>81</v>
      </c>
      <c r="M11568" s="10" t="str">
        <f>Data[[#This Row],[schedule]]&amp;" | "&amp;Data[[#This Row],[section]]</f>
        <v>SCHEDULE 18: REPORT ON THE FORECAST TOTAL REVENUE REQUIREMENTS | 18a: Revenue Requirement</v>
      </c>
      <c r="N11568" s="10" t="str">
        <f t="shared" si="183"/>
        <v>SCHEDULE 18: REPORT ON THE FORECAST TOTAL REVENUE REQUIREMENTS | 18a: Revenue Requirement | By regulated activity | Aircraft and freight activities</v>
      </c>
    </row>
    <row r="11569" spans="1:14" hidden="1">
      <c r="A11569" t="s">
        <v>3</v>
      </c>
      <c r="B11569">
        <v>2007</v>
      </c>
      <c r="C11569" t="s">
        <v>7</v>
      </c>
      <c r="D11569" t="s">
        <v>11</v>
      </c>
      <c r="E11569" t="s">
        <v>102</v>
      </c>
      <c r="F11569" t="s">
        <v>81</v>
      </c>
      <c r="G11569">
        <v>32</v>
      </c>
      <c r="H11569" t="s">
        <v>58</v>
      </c>
      <c r="I11569">
        <v>2011</v>
      </c>
      <c r="J11569" t="s">
        <v>92</v>
      </c>
      <c r="K11569" t="s">
        <v>81</v>
      </c>
      <c r="M11569" s="10" t="str">
        <f>Data[[#This Row],[schedule]]&amp;" | "&amp;Data[[#This Row],[section]]</f>
        <v>SCHEDULE 18: REPORT ON THE FORECAST TOTAL REVENUE REQUIREMENTS | 18a: Revenue Requirement</v>
      </c>
      <c r="N11569" s="10" t="str">
        <f t="shared" si="183"/>
        <v>SCHEDULE 18: REPORT ON THE FORECAST TOTAL REVENUE REQUIREMENTS | 18a: Revenue Requirement | By regulated activity | Aircraft and freight activities</v>
      </c>
    </row>
    <row r="11570" spans="1:14" hidden="1">
      <c r="A11570" t="s">
        <v>3</v>
      </c>
      <c r="B11570">
        <v>2007</v>
      </c>
      <c r="C11570" t="s">
        <v>7</v>
      </c>
      <c r="D11570" t="s">
        <v>11</v>
      </c>
      <c r="E11570" t="s">
        <v>102</v>
      </c>
      <c r="F11570" t="s">
        <v>81</v>
      </c>
      <c r="G11570">
        <v>32</v>
      </c>
      <c r="H11570" t="s">
        <v>58</v>
      </c>
      <c r="I11570">
        <v>2012</v>
      </c>
      <c r="J11570" t="s">
        <v>92</v>
      </c>
      <c r="K11570" t="s">
        <v>81</v>
      </c>
      <c r="M11570" s="10" t="str">
        <f>Data[[#This Row],[schedule]]&amp;" | "&amp;Data[[#This Row],[section]]</f>
        <v>SCHEDULE 18: REPORT ON THE FORECAST TOTAL REVENUE REQUIREMENTS | 18a: Revenue Requirement</v>
      </c>
      <c r="N11570" s="10" t="str">
        <f t="shared" si="183"/>
        <v>SCHEDULE 18: REPORT ON THE FORECAST TOTAL REVENUE REQUIREMENTS | 18a: Revenue Requirement | By regulated activity | Aircraft and freight activities</v>
      </c>
    </row>
    <row r="11571" spans="1:14" hidden="1">
      <c r="A11571" t="s">
        <v>3</v>
      </c>
      <c r="B11571">
        <v>2007</v>
      </c>
      <c r="C11571" t="s">
        <v>7</v>
      </c>
      <c r="D11571" t="s">
        <v>11</v>
      </c>
      <c r="E11571" t="s">
        <v>102</v>
      </c>
      <c r="F11571" t="s">
        <v>81</v>
      </c>
      <c r="G11571">
        <v>33</v>
      </c>
      <c r="H11571" t="s">
        <v>59</v>
      </c>
      <c r="I11571">
        <v>2008</v>
      </c>
      <c r="J11571" t="s">
        <v>92</v>
      </c>
      <c r="K11571" t="s">
        <v>4789</v>
      </c>
      <c r="L11571">
        <v>88301.209318848574</v>
      </c>
      <c r="M11571" s="10" t="str">
        <f>Data[[#This Row],[schedule]]&amp;" | "&amp;Data[[#This Row],[section]]</f>
        <v>SCHEDULE 18: REPORT ON THE FORECAST TOTAL REVENUE REQUIREMENTS | 18a: Revenue Requirement</v>
      </c>
      <c r="N11571" s="10" t="str">
        <f t="shared" si="183"/>
        <v>SCHEDULE 18: REPORT ON THE FORECAST TOTAL REVENUE REQUIREMENTS | 18a: Revenue Requirement | By regulated activity | Specified passenger terminal activities</v>
      </c>
    </row>
    <row r="11572" spans="1:14" hidden="1">
      <c r="A11572" t="s">
        <v>3</v>
      </c>
      <c r="B11572">
        <v>2007</v>
      </c>
      <c r="C11572" t="s">
        <v>7</v>
      </c>
      <c r="D11572" t="s">
        <v>11</v>
      </c>
      <c r="E11572" t="s">
        <v>102</v>
      </c>
      <c r="F11572" t="s">
        <v>81</v>
      </c>
      <c r="G11572">
        <v>33</v>
      </c>
      <c r="H11572" t="s">
        <v>59</v>
      </c>
      <c r="I11572">
        <v>2009</v>
      </c>
      <c r="J11572" t="s">
        <v>92</v>
      </c>
      <c r="K11572" t="s">
        <v>4790</v>
      </c>
      <c r="L11572">
        <v>97647.001881695833</v>
      </c>
      <c r="M11572" s="10" t="str">
        <f>Data[[#This Row],[schedule]]&amp;" | "&amp;Data[[#This Row],[section]]</f>
        <v>SCHEDULE 18: REPORT ON THE FORECAST TOTAL REVENUE REQUIREMENTS | 18a: Revenue Requirement</v>
      </c>
      <c r="N11572" s="10" t="str">
        <f t="shared" si="183"/>
        <v>SCHEDULE 18: REPORT ON THE FORECAST TOTAL REVENUE REQUIREMENTS | 18a: Revenue Requirement | By regulated activity | Specified passenger terminal activities</v>
      </c>
    </row>
    <row r="11573" spans="1:14" hidden="1">
      <c r="A11573" t="s">
        <v>3</v>
      </c>
      <c r="B11573">
        <v>2007</v>
      </c>
      <c r="C11573" t="s">
        <v>7</v>
      </c>
      <c r="D11573" t="s">
        <v>11</v>
      </c>
      <c r="E11573" t="s">
        <v>102</v>
      </c>
      <c r="F11573" t="s">
        <v>81</v>
      </c>
      <c r="G11573">
        <v>33</v>
      </c>
      <c r="H11573" t="s">
        <v>59</v>
      </c>
      <c r="I11573">
        <v>2010</v>
      </c>
      <c r="J11573" t="s">
        <v>92</v>
      </c>
      <c r="K11573" t="s">
        <v>4791</v>
      </c>
      <c r="L11573">
        <v>104175.04351116451</v>
      </c>
      <c r="M11573" s="10" t="str">
        <f>Data[[#This Row],[schedule]]&amp;" | "&amp;Data[[#This Row],[section]]</f>
        <v>SCHEDULE 18: REPORT ON THE FORECAST TOTAL REVENUE REQUIREMENTS | 18a: Revenue Requirement</v>
      </c>
      <c r="N11573" s="10" t="str">
        <f t="shared" si="183"/>
        <v>SCHEDULE 18: REPORT ON THE FORECAST TOTAL REVENUE REQUIREMENTS | 18a: Revenue Requirement | By regulated activity | Specified passenger terminal activities</v>
      </c>
    </row>
    <row r="11574" spans="1:14" hidden="1">
      <c r="A11574" t="s">
        <v>3</v>
      </c>
      <c r="B11574">
        <v>2007</v>
      </c>
      <c r="C11574" t="s">
        <v>7</v>
      </c>
      <c r="D11574" t="s">
        <v>11</v>
      </c>
      <c r="E11574" t="s">
        <v>102</v>
      </c>
      <c r="F11574" t="s">
        <v>81</v>
      </c>
      <c r="G11574">
        <v>33</v>
      </c>
      <c r="H11574" t="s">
        <v>59</v>
      </c>
      <c r="I11574">
        <v>2011</v>
      </c>
      <c r="J11574" t="s">
        <v>92</v>
      </c>
      <c r="K11574" t="s">
        <v>4792</v>
      </c>
      <c r="L11574">
        <v>111008.48186884289</v>
      </c>
      <c r="M11574" s="10" t="str">
        <f>Data[[#This Row],[schedule]]&amp;" | "&amp;Data[[#This Row],[section]]</f>
        <v>SCHEDULE 18: REPORT ON THE FORECAST TOTAL REVENUE REQUIREMENTS | 18a: Revenue Requirement</v>
      </c>
      <c r="N11574" s="10" t="str">
        <f t="shared" si="183"/>
        <v>SCHEDULE 18: REPORT ON THE FORECAST TOTAL REVENUE REQUIREMENTS | 18a: Revenue Requirement | By regulated activity | Specified passenger terminal activities</v>
      </c>
    </row>
    <row r="11575" spans="1:14" hidden="1">
      <c r="A11575" t="s">
        <v>3</v>
      </c>
      <c r="B11575">
        <v>2007</v>
      </c>
      <c r="C11575" t="s">
        <v>7</v>
      </c>
      <c r="D11575" t="s">
        <v>11</v>
      </c>
      <c r="E11575" t="s">
        <v>102</v>
      </c>
      <c r="F11575" t="s">
        <v>81</v>
      </c>
      <c r="G11575">
        <v>33</v>
      </c>
      <c r="H11575" t="s">
        <v>59</v>
      </c>
      <c r="I11575">
        <v>2012</v>
      </c>
      <c r="J11575" t="s">
        <v>92</v>
      </c>
      <c r="K11575" t="s">
        <v>4793</v>
      </c>
      <c r="L11575">
        <v>115400.5007335457</v>
      </c>
      <c r="M11575" s="10" t="str">
        <f>Data[[#This Row],[schedule]]&amp;" | "&amp;Data[[#This Row],[section]]</f>
        <v>SCHEDULE 18: REPORT ON THE FORECAST TOTAL REVENUE REQUIREMENTS | 18a: Revenue Requirement</v>
      </c>
      <c r="N11575" s="10" t="str">
        <f t="shared" si="183"/>
        <v>SCHEDULE 18: REPORT ON THE FORECAST TOTAL REVENUE REQUIREMENTS | 18a: Revenue Requirement | By regulated activity | Specified passenger terminal activities</v>
      </c>
    </row>
    <row r="11576" spans="1:14" hidden="1">
      <c r="A11576" t="s">
        <v>3</v>
      </c>
      <c r="B11576">
        <v>2007</v>
      </c>
      <c r="C11576" t="s">
        <v>7</v>
      </c>
      <c r="D11576" t="s">
        <v>11</v>
      </c>
      <c r="E11576" t="s">
        <v>102</v>
      </c>
      <c r="F11576" t="s">
        <v>81</v>
      </c>
      <c r="G11576">
        <v>34</v>
      </c>
      <c r="H11576" t="s">
        <v>60</v>
      </c>
      <c r="I11576">
        <v>2008</v>
      </c>
      <c r="J11576" t="s">
        <v>92</v>
      </c>
      <c r="K11576" t="s">
        <v>4794</v>
      </c>
      <c r="L11576">
        <v>157600.93089282839</v>
      </c>
      <c r="M11576" s="10" t="str">
        <f>Data[[#This Row],[schedule]]&amp;" | "&amp;Data[[#This Row],[section]]</f>
        <v>SCHEDULE 18: REPORT ON THE FORECAST TOTAL REVENUE REQUIREMENTS | 18a: Revenue Requirement</v>
      </c>
      <c r="N11576" s="10" t="str">
        <f t="shared" si="183"/>
        <v>SCHEDULE 18: REPORT ON THE FORECAST TOTAL REVENUE REQUIREMENTS | 18a: Revenue Requirement | By regulated activity | Total</v>
      </c>
    </row>
    <row r="11577" spans="1:14" hidden="1">
      <c r="A11577" t="s">
        <v>3</v>
      </c>
      <c r="B11577">
        <v>2007</v>
      </c>
      <c r="C11577" t="s">
        <v>7</v>
      </c>
      <c r="D11577" t="s">
        <v>11</v>
      </c>
      <c r="E11577" t="s">
        <v>102</v>
      </c>
      <c r="F11577" t="s">
        <v>81</v>
      </c>
      <c r="G11577">
        <v>34</v>
      </c>
      <c r="H11577" t="s">
        <v>60</v>
      </c>
      <c r="I11577">
        <v>2009</v>
      </c>
      <c r="J11577" t="s">
        <v>92</v>
      </c>
      <c r="K11577" t="s">
        <v>4795</v>
      </c>
      <c r="L11577">
        <v>171429.451629972</v>
      </c>
      <c r="M11577" s="10" t="str">
        <f>Data[[#This Row],[schedule]]&amp;" | "&amp;Data[[#This Row],[section]]</f>
        <v>SCHEDULE 18: REPORT ON THE FORECAST TOTAL REVENUE REQUIREMENTS | 18a: Revenue Requirement</v>
      </c>
      <c r="N11577" s="10" t="str">
        <f t="shared" si="183"/>
        <v>SCHEDULE 18: REPORT ON THE FORECAST TOTAL REVENUE REQUIREMENTS | 18a: Revenue Requirement | By regulated activity | Total</v>
      </c>
    </row>
    <row r="11578" spans="1:14" hidden="1">
      <c r="A11578" t="s">
        <v>3</v>
      </c>
      <c r="B11578">
        <v>2007</v>
      </c>
      <c r="C11578" t="s">
        <v>7</v>
      </c>
      <c r="D11578" t="s">
        <v>11</v>
      </c>
      <c r="E11578" t="s">
        <v>102</v>
      </c>
      <c r="F11578" t="s">
        <v>81</v>
      </c>
      <c r="G11578">
        <v>34</v>
      </c>
      <c r="H11578" t="s">
        <v>60</v>
      </c>
      <c r="I11578">
        <v>2010</v>
      </c>
      <c r="J11578" t="s">
        <v>92</v>
      </c>
      <c r="K11578" t="s">
        <v>4796</v>
      </c>
      <c r="L11578">
        <v>182692.13222896089</v>
      </c>
      <c r="M11578" s="10" t="str">
        <f>Data[[#This Row],[schedule]]&amp;" | "&amp;Data[[#This Row],[section]]</f>
        <v>SCHEDULE 18: REPORT ON THE FORECAST TOTAL REVENUE REQUIREMENTS | 18a: Revenue Requirement</v>
      </c>
      <c r="N11578" s="10" t="str">
        <f t="shared" si="183"/>
        <v>SCHEDULE 18: REPORT ON THE FORECAST TOTAL REVENUE REQUIREMENTS | 18a: Revenue Requirement | By regulated activity | Total</v>
      </c>
    </row>
    <row r="11579" spans="1:14" hidden="1">
      <c r="A11579" t="s">
        <v>3</v>
      </c>
      <c r="B11579">
        <v>2007</v>
      </c>
      <c r="C11579" t="s">
        <v>7</v>
      </c>
      <c r="D11579" t="s">
        <v>11</v>
      </c>
      <c r="E11579" t="s">
        <v>102</v>
      </c>
      <c r="F11579" t="s">
        <v>81</v>
      </c>
      <c r="G11579">
        <v>34</v>
      </c>
      <c r="H11579" t="s">
        <v>60</v>
      </c>
      <c r="I11579">
        <v>2011</v>
      </c>
      <c r="J11579" t="s">
        <v>92</v>
      </c>
      <c r="K11579" t="s">
        <v>4797</v>
      </c>
      <c r="L11579">
        <v>194899.71586286509</v>
      </c>
      <c r="M11579" s="10" t="str">
        <f>Data[[#This Row],[schedule]]&amp;" | "&amp;Data[[#This Row],[section]]</f>
        <v>SCHEDULE 18: REPORT ON THE FORECAST TOTAL REVENUE REQUIREMENTS | 18a: Revenue Requirement</v>
      </c>
      <c r="N11579" s="10" t="str">
        <f t="shared" si="183"/>
        <v>SCHEDULE 18: REPORT ON THE FORECAST TOTAL REVENUE REQUIREMENTS | 18a: Revenue Requirement | By regulated activity | Total</v>
      </c>
    </row>
    <row r="11580" spans="1:14" hidden="1">
      <c r="A11580" t="s">
        <v>3</v>
      </c>
      <c r="B11580">
        <v>2007</v>
      </c>
      <c r="C11580" t="s">
        <v>7</v>
      </c>
      <c r="D11580" t="s">
        <v>11</v>
      </c>
      <c r="E11580" t="s">
        <v>102</v>
      </c>
      <c r="F11580" t="s">
        <v>81</v>
      </c>
      <c r="G11580">
        <v>34</v>
      </c>
      <c r="H11580" t="s">
        <v>60</v>
      </c>
      <c r="I11580">
        <v>2012</v>
      </c>
      <c r="J11580" t="s">
        <v>92</v>
      </c>
      <c r="K11580" t="s">
        <v>4798</v>
      </c>
      <c r="L11580">
        <v>206236.9828386764</v>
      </c>
      <c r="M11580" s="10" t="str">
        <f>Data[[#This Row],[schedule]]&amp;" | "&amp;Data[[#This Row],[section]]</f>
        <v>SCHEDULE 18: REPORT ON THE FORECAST TOTAL REVENUE REQUIREMENTS | 18a: Revenue Requirement</v>
      </c>
      <c r="N11580" s="10" t="str">
        <f t="shared" si="183"/>
        <v>SCHEDULE 18: REPORT ON THE FORECAST TOTAL REVENUE REQUIREMENTS | 18a: Revenue Requirement | By regulated activity | Total</v>
      </c>
    </row>
    <row r="11581" spans="1:14" hidden="1">
      <c r="A11581" t="s">
        <v>3</v>
      </c>
      <c r="B11581">
        <v>2007</v>
      </c>
      <c r="C11581" t="s">
        <v>7</v>
      </c>
      <c r="D11581" t="s">
        <v>12</v>
      </c>
      <c r="E11581" t="s">
        <v>81</v>
      </c>
      <c r="F11581" t="s">
        <v>81</v>
      </c>
      <c r="G11581">
        <v>57</v>
      </c>
      <c r="H11581" t="s">
        <v>61</v>
      </c>
      <c r="I11581">
        <v>2008</v>
      </c>
      <c r="J11581" t="s">
        <v>92</v>
      </c>
      <c r="K11581" t="s">
        <v>4799</v>
      </c>
      <c r="L11581">
        <v>869087.58408005338</v>
      </c>
      <c r="M11581" s="10" t="str">
        <f>Data[[#This Row],[schedule]]&amp;" | "&amp;Data[[#This Row],[section]]</f>
        <v>SCHEDULE 18: REPORT ON THE FORECAST TOTAL REVENUE REQUIREMENTS | 18b(i): Forecast Asset Base</v>
      </c>
      <c r="N11581" s="10" t="str">
        <f t="shared" si="183"/>
        <v>SCHEDULE 18: REPORT ON THE FORECAST TOTAL REVENUE REQUIREMENTS | 18b(i): Forecast Asset Base | Forecast asset base—previous year</v>
      </c>
    </row>
    <row r="11582" spans="1:14" hidden="1">
      <c r="A11582" t="s">
        <v>3</v>
      </c>
      <c r="B11582">
        <v>2007</v>
      </c>
      <c r="C11582" t="s">
        <v>7</v>
      </c>
      <c r="D11582" t="s">
        <v>12</v>
      </c>
      <c r="E11582" t="s">
        <v>81</v>
      </c>
      <c r="F11582" t="s">
        <v>81</v>
      </c>
      <c r="G11582">
        <v>57</v>
      </c>
      <c r="H11582" t="s">
        <v>61</v>
      </c>
      <c r="I11582">
        <v>2009</v>
      </c>
      <c r="J11582" t="s">
        <v>92</v>
      </c>
      <c r="K11582" t="s">
        <v>4800</v>
      </c>
      <c r="L11582">
        <v>947253.20016951847</v>
      </c>
      <c r="M11582" s="10" t="str">
        <f>Data[[#This Row],[schedule]]&amp;" | "&amp;Data[[#This Row],[section]]</f>
        <v>SCHEDULE 18: REPORT ON THE FORECAST TOTAL REVENUE REQUIREMENTS | 18b(i): Forecast Asset Base</v>
      </c>
      <c r="N11582" s="10" t="str">
        <f t="shared" si="183"/>
        <v>SCHEDULE 18: REPORT ON THE FORECAST TOTAL REVENUE REQUIREMENTS | 18b(i): Forecast Asset Base | Forecast asset base—previous year</v>
      </c>
    </row>
    <row r="11583" spans="1:14" hidden="1">
      <c r="A11583" t="s">
        <v>3</v>
      </c>
      <c r="B11583">
        <v>2007</v>
      </c>
      <c r="C11583" t="s">
        <v>7</v>
      </c>
      <c r="D11583" t="s">
        <v>12</v>
      </c>
      <c r="E11583" t="s">
        <v>81</v>
      </c>
      <c r="F11583" t="s">
        <v>81</v>
      </c>
      <c r="G11583">
        <v>57</v>
      </c>
      <c r="H11583" t="s">
        <v>61</v>
      </c>
      <c r="I11583">
        <v>2010</v>
      </c>
      <c r="J11583" t="s">
        <v>92</v>
      </c>
      <c r="K11583" t="s">
        <v>4801</v>
      </c>
      <c r="L11583">
        <v>977232.75776543457</v>
      </c>
      <c r="M11583" s="10" t="str">
        <f>Data[[#This Row],[schedule]]&amp;" | "&amp;Data[[#This Row],[section]]</f>
        <v>SCHEDULE 18: REPORT ON THE FORECAST TOTAL REVENUE REQUIREMENTS | 18b(i): Forecast Asset Base</v>
      </c>
      <c r="N11583" s="10" t="str">
        <f t="shared" si="183"/>
        <v>SCHEDULE 18: REPORT ON THE FORECAST TOTAL REVENUE REQUIREMENTS | 18b(i): Forecast Asset Base | Forecast asset base—previous year</v>
      </c>
    </row>
    <row r="11584" spans="1:14" hidden="1">
      <c r="A11584" t="s">
        <v>3</v>
      </c>
      <c r="B11584">
        <v>2007</v>
      </c>
      <c r="C11584" t="s">
        <v>7</v>
      </c>
      <c r="D11584" t="s">
        <v>12</v>
      </c>
      <c r="E11584" t="s">
        <v>81</v>
      </c>
      <c r="F11584" t="s">
        <v>81</v>
      </c>
      <c r="G11584">
        <v>57</v>
      </c>
      <c r="H11584" t="s">
        <v>61</v>
      </c>
      <c r="I11584">
        <v>2011</v>
      </c>
      <c r="J11584" t="s">
        <v>92</v>
      </c>
      <c r="K11584" t="s">
        <v>4802</v>
      </c>
      <c r="L11584">
        <v>952743.41969586944</v>
      </c>
      <c r="M11584" s="10" t="str">
        <f>Data[[#This Row],[schedule]]&amp;" | "&amp;Data[[#This Row],[section]]</f>
        <v>SCHEDULE 18: REPORT ON THE FORECAST TOTAL REVENUE REQUIREMENTS | 18b(i): Forecast Asset Base</v>
      </c>
      <c r="N11584" s="10" t="str">
        <f t="shared" si="183"/>
        <v>SCHEDULE 18: REPORT ON THE FORECAST TOTAL REVENUE REQUIREMENTS | 18b(i): Forecast Asset Base | Forecast asset base—previous year</v>
      </c>
    </row>
    <row r="11585" spans="1:14" hidden="1">
      <c r="A11585" t="s">
        <v>3</v>
      </c>
      <c r="B11585">
        <v>2007</v>
      </c>
      <c r="C11585" t="s">
        <v>7</v>
      </c>
      <c r="D11585" t="s">
        <v>12</v>
      </c>
      <c r="E11585" t="s">
        <v>81</v>
      </c>
      <c r="F11585" t="s">
        <v>81</v>
      </c>
      <c r="G11585">
        <v>57</v>
      </c>
      <c r="H11585" t="s">
        <v>61</v>
      </c>
      <c r="I11585">
        <v>2012</v>
      </c>
      <c r="J11585" t="s">
        <v>92</v>
      </c>
      <c r="K11585" t="s">
        <v>4803</v>
      </c>
      <c r="L11585">
        <v>959135.39988422173</v>
      </c>
      <c r="M11585" s="10" t="str">
        <f>Data[[#This Row],[schedule]]&amp;" | "&amp;Data[[#This Row],[section]]</f>
        <v>SCHEDULE 18: REPORT ON THE FORECAST TOTAL REVENUE REQUIREMENTS | 18b(i): Forecast Asset Base</v>
      </c>
      <c r="N11585" s="10" t="str">
        <f t="shared" si="183"/>
        <v>SCHEDULE 18: REPORT ON THE FORECAST TOTAL REVENUE REQUIREMENTS | 18b(i): Forecast Asset Base | Forecast asset base—previous year</v>
      </c>
    </row>
    <row r="11586" spans="1:14" hidden="1">
      <c r="A11586" t="s">
        <v>3</v>
      </c>
      <c r="B11586">
        <v>2007</v>
      </c>
      <c r="C11586" t="s">
        <v>7</v>
      </c>
      <c r="D11586" t="s">
        <v>12</v>
      </c>
      <c r="E11586" t="s">
        <v>81</v>
      </c>
      <c r="F11586" t="s">
        <v>81</v>
      </c>
      <c r="G11586">
        <v>58</v>
      </c>
      <c r="H11586" t="s">
        <v>51</v>
      </c>
      <c r="I11586">
        <v>2008</v>
      </c>
      <c r="J11586" t="s">
        <v>92</v>
      </c>
      <c r="K11586" t="s">
        <v>4759</v>
      </c>
      <c r="L11586">
        <v>35815.591502646108</v>
      </c>
      <c r="M11586" s="10" t="str">
        <f>Data[[#This Row],[schedule]]&amp;" | "&amp;Data[[#This Row],[section]]</f>
        <v>SCHEDULE 18: REPORT ON THE FORECAST TOTAL REVENUE REQUIREMENTS | 18b(i): Forecast Asset Base</v>
      </c>
      <c r="N11586" s="10" t="str">
        <f t="shared" si="183"/>
        <v>SCHEDULE 18: REPORT ON THE FORECAST TOTAL REVENUE REQUIREMENTS | 18b(i): Forecast Asset Base | Forecast depreciation</v>
      </c>
    </row>
    <row r="11587" spans="1:14" hidden="1">
      <c r="A11587" t="s">
        <v>3</v>
      </c>
      <c r="B11587">
        <v>2007</v>
      </c>
      <c r="C11587" t="s">
        <v>7</v>
      </c>
      <c r="D11587" t="s">
        <v>12</v>
      </c>
      <c r="E11587" t="s">
        <v>81</v>
      </c>
      <c r="F11587" t="s">
        <v>81</v>
      </c>
      <c r="G11587">
        <v>58</v>
      </c>
      <c r="H11587" t="s">
        <v>51</v>
      </c>
      <c r="I11587">
        <v>2009</v>
      </c>
      <c r="J11587" t="s">
        <v>92</v>
      </c>
      <c r="K11587" t="s">
        <v>4760</v>
      </c>
      <c r="L11587">
        <v>45002.151230086471</v>
      </c>
      <c r="M11587" s="10" t="str">
        <f>Data[[#This Row],[schedule]]&amp;" | "&amp;Data[[#This Row],[section]]</f>
        <v>SCHEDULE 18: REPORT ON THE FORECAST TOTAL REVENUE REQUIREMENTS | 18b(i): Forecast Asset Base</v>
      </c>
      <c r="N11587" s="10" t="str">
        <f t="shared" si="183"/>
        <v>SCHEDULE 18: REPORT ON THE FORECAST TOTAL REVENUE REQUIREMENTS | 18b(i): Forecast Asset Base | Forecast depreciation</v>
      </c>
    </row>
    <row r="11588" spans="1:14" hidden="1">
      <c r="A11588" t="s">
        <v>3</v>
      </c>
      <c r="B11588">
        <v>2007</v>
      </c>
      <c r="C11588" t="s">
        <v>7</v>
      </c>
      <c r="D11588" t="s">
        <v>12</v>
      </c>
      <c r="E11588" t="s">
        <v>81</v>
      </c>
      <c r="F11588" t="s">
        <v>81</v>
      </c>
      <c r="G11588">
        <v>58</v>
      </c>
      <c r="H11588" t="s">
        <v>51</v>
      </c>
      <c r="I11588">
        <v>2010</v>
      </c>
      <c r="J11588" t="s">
        <v>92</v>
      </c>
      <c r="K11588" t="s">
        <v>4761</v>
      </c>
      <c r="L11588">
        <v>51080.442369657147</v>
      </c>
      <c r="M11588" s="10" t="str">
        <f>Data[[#This Row],[schedule]]&amp;" | "&amp;Data[[#This Row],[section]]</f>
        <v>SCHEDULE 18: REPORT ON THE FORECAST TOTAL REVENUE REQUIREMENTS | 18b(i): Forecast Asset Base</v>
      </c>
      <c r="N11588" s="10" t="str">
        <f t="shared" si="183"/>
        <v>SCHEDULE 18: REPORT ON THE FORECAST TOTAL REVENUE REQUIREMENTS | 18b(i): Forecast Asset Base | Forecast depreciation</v>
      </c>
    </row>
    <row r="11589" spans="1:14" hidden="1">
      <c r="A11589" t="s">
        <v>3</v>
      </c>
      <c r="B11589">
        <v>2007</v>
      </c>
      <c r="C11589" t="s">
        <v>7</v>
      </c>
      <c r="D11589" t="s">
        <v>12</v>
      </c>
      <c r="E11589" t="s">
        <v>81</v>
      </c>
      <c r="F11589" t="s">
        <v>81</v>
      </c>
      <c r="G11589">
        <v>58</v>
      </c>
      <c r="H11589" t="s">
        <v>51</v>
      </c>
      <c r="I11589">
        <v>2011</v>
      </c>
      <c r="J11589" t="s">
        <v>92</v>
      </c>
      <c r="K11589" t="s">
        <v>4762</v>
      </c>
      <c r="L11589">
        <v>52262.403985836892</v>
      </c>
      <c r="M11589" s="10" t="str">
        <f>Data[[#This Row],[schedule]]&amp;" | "&amp;Data[[#This Row],[section]]</f>
        <v>SCHEDULE 18: REPORT ON THE FORECAST TOTAL REVENUE REQUIREMENTS | 18b(i): Forecast Asset Base</v>
      </c>
      <c r="N11589" s="10" t="str">
        <f t="shared" si="183"/>
        <v>SCHEDULE 18: REPORT ON THE FORECAST TOTAL REVENUE REQUIREMENTS | 18b(i): Forecast Asset Base | Forecast depreciation</v>
      </c>
    </row>
    <row r="11590" spans="1:14" hidden="1">
      <c r="A11590" t="s">
        <v>3</v>
      </c>
      <c r="B11590">
        <v>2007</v>
      </c>
      <c r="C11590" t="s">
        <v>7</v>
      </c>
      <c r="D11590" t="s">
        <v>12</v>
      </c>
      <c r="E11590" t="s">
        <v>81</v>
      </c>
      <c r="F11590" t="s">
        <v>81</v>
      </c>
      <c r="G11590">
        <v>58</v>
      </c>
      <c r="H11590" t="s">
        <v>51</v>
      </c>
      <c r="I11590">
        <v>2012</v>
      </c>
      <c r="J11590" t="s">
        <v>92</v>
      </c>
      <c r="K11590" t="s">
        <v>4763</v>
      </c>
      <c r="L11590">
        <v>51726.1876606035</v>
      </c>
      <c r="M11590" s="10" t="str">
        <f>Data[[#This Row],[schedule]]&amp;" | "&amp;Data[[#This Row],[section]]</f>
        <v>SCHEDULE 18: REPORT ON THE FORECAST TOTAL REVENUE REQUIREMENTS | 18b(i): Forecast Asset Base</v>
      </c>
      <c r="N11590" s="10" t="str">
        <f t="shared" si="183"/>
        <v>SCHEDULE 18: REPORT ON THE FORECAST TOTAL REVENUE REQUIREMENTS | 18b(i): Forecast Asset Base | Forecast depreciation</v>
      </c>
    </row>
    <row r="11591" spans="1:14" hidden="1">
      <c r="A11591" t="s">
        <v>3</v>
      </c>
      <c r="B11591">
        <v>2007</v>
      </c>
      <c r="C11591" t="s">
        <v>7</v>
      </c>
      <c r="D11591" t="s">
        <v>12</v>
      </c>
      <c r="E11591" t="s">
        <v>81</v>
      </c>
      <c r="F11591" t="s">
        <v>81</v>
      </c>
      <c r="G11591">
        <v>59</v>
      </c>
      <c r="H11591" t="s">
        <v>53</v>
      </c>
      <c r="I11591">
        <v>2008</v>
      </c>
      <c r="J11591" t="s">
        <v>92</v>
      </c>
      <c r="K11591" t="s">
        <v>81</v>
      </c>
      <c r="M11591" s="10" t="str">
        <f>Data[[#This Row],[schedule]]&amp;" | "&amp;Data[[#This Row],[section]]</f>
        <v>SCHEDULE 18: REPORT ON THE FORECAST TOTAL REVENUE REQUIREMENTS | 18b(i): Forecast Asset Base</v>
      </c>
      <c r="N11591" s="10" t="str">
        <f t="shared" si="183"/>
        <v>SCHEDULE 18: REPORT ON THE FORECAST TOTAL REVENUE REQUIREMENTS | 18b(i): Forecast Asset Base | Forecast revaluations</v>
      </c>
    </row>
    <row r="11592" spans="1:14" hidden="1">
      <c r="A11592" t="s">
        <v>3</v>
      </c>
      <c r="B11592">
        <v>2007</v>
      </c>
      <c r="C11592" t="s">
        <v>7</v>
      </c>
      <c r="D11592" t="s">
        <v>12</v>
      </c>
      <c r="E11592" t="s">
        <v>81</v>
      </c>
      <c r="F11592" t="s">
        <v>81</v>
      </c>
      <c r="G11592">
        <v>59</v>
      </c>
      <c r="H11592" t="s">
        <v>53</v>
      </c>
      <c r="I11592">
        <v>2009</v>
      </c>
      <c r="J11592" t="s">
        <v>92</v>
      </c>
      <c r="K11592" t="s">
        <v>81</v>
      </c>
      <c r="M11592" s="10" t="str">
        <f>Data[[#This Row],[schedule]]&amp;" | "&amp;Data[[#This Row],[section]]</f>
        <v>SCHEDULE 18: REPORT ON THE FORECAST TOTAL REVENUE REQUIREMENTS | 18b(i): Forecast Asset Base</v>
      </c>
      <c r="N11592" s="10" t="str">
        <f t="shared" si="183"/>
        <v>SCHEDULE 18: REPORT ON THE FORECAST TOTAL REVENUE REQUIREMENTS | 18b(i): Forecast Asset Base | Forecast revaluations</v>
      </c>
    </row>
    <row r="11593" spans="1:14" hidden="1">
      <c r="A11593" t="s">
        <v>3</v>
      </c>
      <c r="B11593">
        <v>2007</v>
      </c>
      <c r="C11593" t="s">
        <v>7</v>
      </c>
      <c r="D11593" t="s">
        <v>12</v>
      </c>
      <c r="E11593" t="s">
        <v>81</v>
      </c>
      <c r="F11593" t="s">
        <v>81</v>
      </c>
      <c r="G11593">
        <v>59</v>
      </c>
      <c r="H11593" t="s">
        <v>53</v>
      </c>
      <c r="I11593">
        <v>2010</v>
      </c>
      <c r="J11593" t="s">
        <v>92</v>
      </c>
      <c r="K11593" t="s">
        <v>81</v>
      </c>
      <c r="M11593" s="10" t="str">
        <f>Data[[#This Row],[schedule]]&amp;" | "&amp;Data[[#This Row],[section]]</f>
        <v>SCHEDULE 18: REPORT ON THE FORECAST TOTAL REVENUE REQUIREMENTS | 18b(i): Forecast Asset Base</v>
      </c>
      <c r="N11593" s="10" t="str">
        <f t="shared" si="183"/>
        <v>SCHEDULE 18: REPORT ON THE FORECAST TOTAL REVENUE REQUIREMENTS | 18b(i): Forecast Asset Base | Forecast revaluations</v>
      </c>
    </row>
    <row r="11594" spans="1:14" hidden="1">
      <c r="A11594" t="s">
        <v>3</v>
      </c>
      <c r="B11594">
        <v>2007</v>
      </c>
      <c r="C11594" t="s">
        <v>7</v>
      </c>
      <c r="D11594" t="s">
        <v>12</v>
      </c>
      <c r="E11594" t="s">
        <v>81</v>
      </c>
      <c r="F11594" t="s">
        <v>81</v>
      </c>
      <c r="G11594">
        <v>59</v>
      </c>
      <c r="H11594" t="s">
        <v>53</v>
      </c>
      <c r="I11594">
        <v>2011</v>
      </c>
      <c r="J11594" t="s">
        <v>92</v>
      </c>
      <c r="K11594" t="s">
        <v>81</v>
      </c>
      <c r="M11594" s="10" t="str">
        <f>Data[[#This Row],[schedule]]&amp;" | "&amp;Data[[#This Row],[section]]</f>
        <v>SCHEDULE 18: REPORT ON THE FORECAST TOTAL REVENUE REQUIREMENTS | 18b(i): Forecast Asset Base</v>
      </c>
      <c r="N11594" s="10" t="str">
        <f t="shared" si="183"/>
        <v>SCHEDULE 18: REPORT ON THE FORECAST TOTAL REVENUE REQUIREMENTS | 18b(i): Forecast Asset Base | Forecast revaluations</v>
      </c>
    </row>
    <row r="11595" spans="1:14" hidden="1">
      <c r="A11595" t="s">
        <v>3</v>
      </c>
      <c r="B11595">
        <v>2007</v>
      </c>
      <c r="C11595" t="s">
        <v>7</v>
      </c>
      <c r="D11595" t="s">
        <v>12</v>
      </c>
      <c r="E11595" t="s">
        <v>81</v>
      </c>
      <c r="F11595" t="s">
        <v>81</v>
      </c>
      <c r="G11595">
        <v>59</v>
      </c>
      <c r="H11595" t="s">
        <v>53</v>
      </c>
      <c r="I11595">
        <v>2012</v>
      </c>
      <c r="J11595" t="s">
        <v>92</v>
      </c>
      <c r="K11595" t="s">
        <v>81</v>
      </c>
      <c r="M11595" s="10" t="str">
        <f>Data[[#This Row],[schedule]]&amp;" | "&amp;Data[[#This Row],[section]]</f>
        <v>SCHEDULE 18: REPORT ON THE FORECAST TOTAL REVENUE REQUIREMENTS | 18b(i): Forecast Asset Base</v>
      </c>
      <c r="N11595" s="10" t="str">
        <f t="shared" si="183"/>
        <v>SCHEDULE 18: REPORT ON THE FORECAST TOTAL REVENUE REQUIREMENTS | 18b(i): Forecast Asset Base | Forecast revaluations</v>
      </c>
    </row>
    <row r="11596" spans="1:14" hidden="1">
      <c r="A11596" t="s">
        <v>3</v>
      </c>
      <c r="B11596">
        <v>2007</v>
      </c>
      <c r="C11596" t="s">
        <v>7</v>
      </c>
      <c r="D11596" t="s">
        <v>12</v>
      </c>
      <c r="E11596" t="s">
        <v>81</v>
      </c>
      <c r="F11596" t="s">
        <v>81</v>
      </c>
      <c r="G11596">
        <v>60</v>
      </c>
      <c r="H11596" t="s">
        <v>62</v>
      </c>
      <c r="I11596">
        <v>2008</v>
      </c>
      <c r="J11596" t="s">
        <v>92</v>
      </c>
      <c r="K11596" t="s">
        <v>4804</v>
      </c>
      <c r="L11596">
        <v>113981.2075921112</v>
      </c>
      <c r="M11596" s="10" t="str">
        <f>Data[[#This Row],[schedule]]&amp;" | "&amp;Data[[#This Row],[section]]</f>
        <v>SCHEDULE 18: REPORT ON THE FORECAST TOTAL REVENUE REQUIREMENTS | 18b(i): Forecast Asset Base</v>
      </c>
      <c r="N11596" s="10" t="str">
        <f t="shared" si="183"/>
        <v>SCHEDULE 18: REPORT ON THE FORECAST TOTAL REVENUE REQUIREMENTS | 18b(i): Forecast Asset Base | Assets commissioned</v>
      </c>
    </row>
    <row r="11597" spans="1:14" hidden="1">
      <c r="A11597" t="s">
        <v>3</v>
      </c>
      <c r="B11597">
        <v>2007</v>
      </c>
      <c r="C11597" t="s">
        <v>7</v>
      </c>
      <c r="D11597" t="s">
        <v>12</v>
      </c>
      <c r="E11597" t="s">
        <v>81</v>
      </c>
      <c r="F11597" t="s">
        <v>81</v>
      </c>
      <c r="G11597">
        <v>60</v>
      </c>
      <c r="H11597" t="s">
        <v>62</v>
      </c>
      <c r="I11597">
        <v>2009</v>
      </c>
      <c r="J11597" t="s">
        <v>92</v>
      </c>
      <c r="K11597" t="s">
        <v>4805</v>
      </c>
      <c r="L11597">
        <v>74981.708826002534</v>
      </c>
      <c r="M11597" s="10" t="str">
        <f>Data[[#This Row],[schedule]]&amp;" | "&amp;Data[[#This Row],[section]]</f>
        <v>SCHEDULE 18: REPORT ON THE FORECAST TOTAL REVENUE REQUIREMENTS | 18b(i): Forecast Asset Base</v>
      </c>
      <c r="N11597" s="10" t="str">
        <f t="shared" si="183"/>
        <v>SCHEDULE 18: REPORT ON THE FORECAST TOTAL REVENUE REQUIREMENTS | 18b(i): Forecast Asset Base | Assets commissioned</v>
      </c>
    </row>
    <row r="11598" spans="1:14" hidden="1">
      <c r="A11598" t="s">
        <v>3</v>
      </c>
      <c r="B11598">
        <v>2007</v>
      </c>
      <c r="C11598" t="s">
        <v>7</v>
      </c>
      <c r="D11598" t="s">
        <v>12</v>
      </c>
      <c r="E11598" t="s">
        <v>81</v>
      </c>
      <c r="F11598" t="s">
        <v>81</v>
      </c>
      <c r="G11598">
        <v>60</v>
      </c>
      <c r="H11598" t="s">
        <v>62</v>
      </c>
      <c r="I11598">
        <v>2010</v>
      </c>
      <c r="J11598" t="s">
        <v>92</v>
      </c>
      <c r="K11598" t="s">
        <v>4806</v>
      </c>
      <c r="L11598">
        <v>26591.104300091942</v>
      </c>
      <c r="M11598" s="10" t="str">
        <f>Data[[#This Row],[schedule]]&amp;" | "&amp;Data[[#This Row],[section]]</f>
        <v>SCHEDULE 18: REPORT ON THE FORECAST TOTAL REVENUE REQUIREMENTS | 18b(i): Forecast Asset Base</v>
      </c>
      <c r="N11598" s="10" t="str">
        <f t="shared" si="183"/>
        <v>SCHEDULE 18: REPORT ON THE FORECAST TOTAL REVENUE REQUIREMENTS | 18b(i): Forecast Asset Base | Assets commissioned</v>
      </c>
    </row>
    <row r="11599" spans="1:14" hidden="1">
      <c r="A11599" t="s">
        <v>3</v>
      </c>
      <c r="B11599">
        <v>2007</v>
      </c>
      <c r="C11599" t="s">
        <v>7</v>
      </c>
      <c r="D11599" t="s">
        <v>12</v>
      </c>
      <c r="E11599" t="s">
        <v>81</v>
      </c>
      <c r="F11599" t="s">
        <v>81</v>
      </c>
      <c r="G11599">
        <v>60</v>
      </c>
      <c r="H11599" t="s">
        <v>62</v>
      </c>
      <c r="I11599">
        <v>2011</v>
      </c>
      <c r="J11599" t="s">
        <v>92</v>
      </c>
      <c r="K11599" t="s">
        <v>4807</v>
      </c>
      <c r="L11599">
        <v>58654.384174189159</v>
      </c>
      <c r="M11599" s="10" t="str">
        <f>Data[[#This Row],[schedule]]&amp;" | "&amp;Data[[#This Row],[section]]</f>
        <v>SCHEDULE 18: REPORT ON THE FORECAST TOTAL REVENUE REQUIREMENTS | 18b(i): Forecast Asset Base</v>
      </c>
      <c r="N11599" s="10" t="str">
        <f t="shared" si="183"/>
        <v>SCHEDULE 18: REPORT ON THE FORECAST TOTAL REVENUE REQUIREMENTS | 18b(i): Forecast Asset Base | Assets commissioned</v>
      </c>
    </row>
    <row r="11600" spans="1:14" hidden="1">
      <c r="A11600" t="s">
        <v>3</v>
      </c>
      <c r="B11600">
        <v>2007</v>
      </c>
      <c r="C11600" t="s">
        <v>7</v>
      </c>
      <c r="D11600" t="s">
        <v>12</v>
      </c>
      <c r="E11600" t="s">
        <v>81</v>
      </c>
      <c r="F11600" t="s">
        <v>81</v>
      </c>
      <c r="G11600">
        <v>60</v>
      </c>
      <c r="H11600" t="s">
        <v>62</v>
      </c>
      <c r="I11600">
        <v>2012</v>
      </c>
      <c r="J11600" t="s">
        <v>92</v>
      </c>
      <c r="K11600" t="s">
        <v>2939</v>
      </c>
      <c r="L11600">
        <v>24152.874293823708</v>
      </c>
      <c r="M11600" s="10" t="str">
        <f>Data[[#This Row],[schedule]]&amp;" | "&amp;Data[[#This Row],[section]]</f>
        <v>SCHEDULE 18: REPORT ON THE FORECAST TOTAL REVENUE REQUIREMENTS | 18b(i): Forecast Asset Base</v>
      </c>
      <c r="N11600" s="10" t="str">
        <f t="shared" si="183"/>
        <v>SCHEDULE 18: REPORT ON THE FORECAST TOTAL REVENUE REQUIREMENTS | 18b(i): Forecast Asset Base | Assets commissioned</v>
      </c>
    </row>
    <row r="11601" spans="1:14" hidden="1">
      <c r="A11601" t="s">
        <v>3</v>
      </c>
      <c r="B11601">
        <v>2007</v>
      </c>
      <c r="C11601" t="s">
        <v>7</v>
      </c>
      <c r="D11601" t="s">
        <v>12</v>
      </c>
      <c r="E11601" t="s">
        <v>81</v>
      </c>
      <c r="F11601" t="s">
        <v>81</v>
      </c>
      <c r="G11601">
        <v>61</v>
      </c>
      <c r="H11601" t="s">
        <v>63</v>
      </c>
      <c r="I11601">
        <v>2008</v>
      </c>
      <c r="J11601" t="s">
        <v>92</v>
      </c>
      <c r="K11601" t="s">
        <v>81</v>
      </c>
      <c r="M11601" s="10" t="str">
        <f>Data[[#This Row],[schedule]]&amp;" | "&amp;Data[[#This Row],[section]]</f>
        <v>SCHEDULE 18: REPORT ON THE FORECAST TOTAL REVENUE REQUIREMENTS | 18b(i): Forecast Asset Base</v>
      </c>
      <c r="N11601" s="10" t="str">
        <f t="shared" si="183"/>
        <v>SCHEDULE 18: REPORT ON THE FORECAST TOTAL REVENUE REQUIREMENTS | 18b(i): Forecast Asset Base | Asset disposals</v>
      </c>
    </row>
    <row r="11602" spans="1:14" hidden="1">
      <c r="A11602" t="s">
        <v>3</v>
      </c>
      <c r="B11602">
        <v>2007</v>
      </c>
      <c r="C11602" t="s">
        <v>7</v>
      </c>
      <c r="D11602" t="s">
        <v>12</v>
      </c>
      <c r="E11602" t="s">
        <v>81</v>
      </c>
      <c r="F11602" t="s">
        <v>81</v>
      </c>
      <c r="G11602">
        <v>61</v>
      </c>
      <c r="H11602" t="s">
        <v>63</v>
      </c>
      <c r="I11602">
        <v>2009</v>
      </c>
      <c r="J11602" t="s">
        <v>92</v>
      </c>
      <c r="K11602" t="s">
        <v>81</v>
      </c>
      <c r="M11602" s="10" t="str">
        <f>Data[[#This Row],[schedule]]&amp;" | "&amp;Data[[#This Row],[section]]</f>
        <v>SCHEDULE 18: REPORT ON THE FORECAST TOTAL REVENUE REQUIREMENTS | 18b(i): Forecast Asset Base</v>
      </c>
      <c r="N11602" s="10" t="str">
        <f t="shared" si="183"/>
        <v>SCHEDULE 18: REPORT ON THE FORECAST TOTAL REVENUE REQUIREMENTS | 18b(i): Forecast Asset Base | Asset disposals</v>
      </c>
    </row>
    <row r="11603" spans="1:14" hidden="1">
      <c r="A11603" t="s">
        <v>3</v>
      </c>
      <c r="B11603">
        <v>2007</v>
      </c>
      <c r="C11603" t="s">
        <v>7</v>
      </c>
      <c r="D11603" t="s">
        <v>12</v>
      </c>
      <c r="E11603" t="s">
        <v>81</v>
      </c>
      <c r="F11603" t="s">
        <v>81</v>
      </c>
      <c r="G11603">
        <v>61</v>
      </c>
      <c r="H11603" t="s">
        <v>63</v>
      </c>
      <c r="I11603">
        <v>2010</v>
      </c>
      <c r="J11603" t="s">
        <v>92</v>
      </c>
      <c r="K11603" t="s">
        <v>81</v>
      </c>
      <c r="M11603" s="10" t="str">
        <f>Data[[#This Row],[schedule]]&amp;" | "&amp;Data[[#This Row],[section]]</f>
        <v>SCHEDULE 18: REPORT ON THE FORECAST TOTAL REVENUE REQUIREMENTS | 18b(i): Forecast Asset Base</v>
      </c>
      <c r="N11603" s="10" t="str">
        <f t="shared" si="183"/>
        <v>SCHEDULE 18: REPORT ON THE FORECAST TOTAL REVENUE REQUIREMENTS | 18b(i): Forecast Asset Base | Asset disposals</v>
      </c>
    </row>
    <row r="11604" spans="1:14" hidden="1">
      <c r="A11604" t="s">
        <v>3</v>
      </c>
      <c r="B11604">
        <v>2007</v>
      </c>
      <c r="C11604" t="s">
        <v>7</v>
      </c>
      <c r="D11604" t="s">
        <v>12</v>
      </c>
      <c r="E11604" t="s">
        <v>81</v>
      </c>
      <c r="F11604" t="s">
        <v>81</v>
      </c>
      <c r="G11604">
        <v>61</v>
      </c>
      <c r="H11604" t="s">
        <v>63</v>
      </c>
      <c r="I11604">
        <v>2011</v>
      </c>
      <c r="J11604" t="s">
        <v>92</v>
      </c>
      <c r="K11604" t="s">
        <v>81</v>
      </c>
      <c r="M11604" s="10" t="str">
        <f>Data[[#This Row],[schedule]]&amp;" | "&amp;Data[[#This Row],[section]]</f>
        <v>SCHEDULE 18: REPORT ON THE FORECAST TOTAL REVENUE REQUIREMENTS | 18b(i): Forecast Asset Base</v>
      </c>
      <c r="N11604" s="10" t="str">
        <f t="shared" si="183"/>
        <v>SCHEDULE 18: REPORT ON THE FORECAST TOTAL REVENUE REQUIREMENTS | 18b(i): Forecast Asset Base | Asset disposals</v>
      </c>
    </row>
    <row r="11605" spans="1:14" hidden="1">
      <c r="A11605" t="s">
        <v>3</v>
      </c>
      <c r="B11605">
        <v>2007</v>
      </c>
      <c r="C11605" t="s">
        <v>7</v>
      </c>
      <c r="D11605" t="s">
        <v>12</v>
      </c>
      <c r="E11605" t="s">
        <v>81</v>
      </c>
      <c r="F11605" t="s">
        <v>81</v>
      </c>
      <c r="G11605">
        <v>61</v>
      </c>
      <c r="H11605" t="s">
        <v>63</v>
      </c>
      <c r="I11605">
        <v>2012</v>
      </c>
      <c r="J11605" t="s">
        <v>92</v>
      </c>
      <c r="K11605" t="s">
        <v>81</v>
      </c>
      <c r="M11605" s="10" t="str">
        <f>Data[[#This Row],[schedule]]&amp;" | "&amp;Data[[#This Row],[section]]</f>
        <v>SCHEDULE 18: REPORT ON THE FORECAST TOTAL REVENUE REQUIREMENTS | 18b(i): Forecast Asset Base</v>
      </c>
      <c r="N11605" s="10" t="str">
        <f t="shared" ref="N11605:N11668" si="184">SUBSTITUTE(SUBSTITUTE(SUBSTITUTE(C11605&amp;" | "&amp;D11605&amp;" | "&amp;E11605&amp;" | "&amp;F11605&amp;" | "&amp;H11605," |  |  | "," | ")," |  |  | "," | ")," |  | "," | ")</f>
        <v>SCHEDULE 18: REPORT ON THE FORECAST TOTAL REVENUE REQUIREMENTS | 18b(i): Forecast Asset Base | Asset disposals</v>
      </c>
    </row>
    <row r="11606" spans="1:14" hidden="1">
      <c r="A11606" t="s">
        <v>3</v>
      </c>
      <c r="B11606">
        <v>2007</v>
      </c>
      <c r="C11606" t="s">
        <v>7</v>
      </c>
      <c r="D11606" t="s">
        <v>12</v>
      </c>
      <c r="E11606" t="s">
        <v>81</v>
      </c>
      <c r="F11606" t="s">
        <v>81</v>
      </c>
      <c r="G11606">
        <v>62</v>
      </c>
      <c r="H11606" t="s">
        <v>64</v>
      </c>
      <c r="I11606">
        <v>2008</v>
      </c>
      <c r="J11606" t="s">
        <v>92</v>
      </c>
      <c r="K11606" t="s">
        <v>81</v>
      </c>
      <c r="M11606" s="10" t="str">
        <f>Data[[#This Row],[schedule]]&amp;" | "&amp;Data[[#This Row],[section]]</f>
        <v>SCHEDULE 18: REPORT ON THE FORECAST TOTAL REVENUE REQUIREMENTS | 18b(i): Forecast Asset Base</v>
      </c>
      <c r="N11606" s="10" t="str">
        <f t="shared" si="184"/>
        <v>SCHEDULE 18: REPORT ON THE FORECAST TOTAL REVENUE REQUIREMENTS | 18b(i): Forecast Asset Base | Forecast adjustment resulting from cost allocation</v>
      </c>
    </row>
    <row r="11607" spans="1:14" hidden="1">
      <c r="A11607" t="s">
        <v>3</v>
      </c>
      <c r="B11607">
        <v>2007</v>
      </c>
      <c r="C11607" t="s">
        <v>7</v>
      </c>
      <c r="D11607" t="s">
        <v>12</v>
      </c>
      <c r="E11607" t="s">
        <v>81</v>
      </c>
      <c r="F11607" t="s">
        <v>81</v>
      </c>
      <c r="G11607">
        <v>62</v>
      </c>
      <c r="H11607" t="s">
        <v>64</v>
      </c>
      <c r="I11607">
        <v>2009</v>
      </c>
      <c r="J11607" t="s">
        <v>92</v>
      </c>
      <c r="K11607" t="s">
        <v>81</v>
      </c>
      <c r="M11607" s="10" t="str">
        <f>Data[[#This Row],[schedule]]&amp;" | "&amp;Data[[#This Row],[section]]</f>
        <v>SCHEDULE 18: REPORT ON THE FORECAST TOTAL REVENUE REQUIREMENTS | 18b(i): Forecast Asset Base</v>
      </c>
      <c r="N11607" s="10" t="str">
        <f t="shared" si="184"/>
        <v>SCHEDULE 18: REPORT ON THE FORECAST TOTAL REVENUE REQUIREMENTS | 18b(i): Forecast Asset Base | Forecast adjustment resulting from cost allocation</v>
      </c>
    </row>
    <row r="11608" spans="1:14" hidden="1">
      <c r="A11608" t="s">
        <v>3</v>
      </c>
      <c r="B11608">
        <v>2007</v>
      </c>
      <c r="C11608" t="s">
        <v>7</v>
      </c>
      <c r="D11608" t="s">
        <v>12</v>
      </c>
      <c r="E11608" t="s">
        <v>81</v>
      </c>
      <c r="F11608" t="s">
        <v>81</v>
      </c>
      <c r="G11608">
        <v>62</v>
      </c>
      <c r="H11608" t="s">
        <v>64</v>
      </c>
      <c r="I11608">
        <v>2010</v>
      </c>
      <c r="J11608" t="s">
        <v>92</v>
      </c>
      <c r="K11608" t="s">
        <v>81</v>
      </c>
      <c r="M11608" s="10" t="str">
        <f>Data[[#This Row],[schedule]]&amp;" | "&amp;Data[[#This Row],[section]]</f>
        <v>SCHEDULE 18: REPORT ON THE FORECAST TOTAL REVENUE REQUIREMENTS | 18b(i): Forecast Asset Base</v>
      </c>
      <c r="N11608" s="10" t="str">
        <f t="shared" si="184"/>
        <v>SCHEDULE 18: REPORT ON THE FORECAST TOTAL REVENUE REQUIREMENTS | 18b(i): Forecast Asset Base | Forecast adjustment resulting from cost allocation</v>
      </c>
    </row>
    <row r="11609" spans="1:14" hidden="1">
      <c r="A11609" t="s">
        <v>3</v>
      </c>
      <c r="B11609">
        <v>2007</v>
      </c>
      <c r="C11609" t="s">
        <v>7</v>
      </c>
      <c r="D11609" t="s">
        <v>12</v>
      </c>
      <c r="E11609" t="s">
        <v>81</v>
      </c>
      <c r="F11609" t="s">
        <v>81</v>
      </c>
      <c r="G11609">
        <v>62</v>
      </c>
      <c r="H11609" t="s">
        <v>64</v>
      </c>
      <c r="I11609">
        <v>2011</v>
      </c>
      <c r="J11609" t="s">
        <v>92</v>
      </c>
      <c r="K11609" t="s">
        <v>81</v>
      </c>
      <c r="M11609" s="10" t="str">
        <f>Data[[#This Row],[schedule]]&amp;" | "&amp;Data[[#This Row],[section]]</f>
        <v>SCHEDULE 18: REPORT ON THE FORECAST TOTAL REVENUE REQUIREMENTS | 18b(i): Forecast Asset Base</v>
      </c>
      <c r="N11609" s="10" t="str">
        <f t="shared" si="184"/>
        <v>SCHEDULE 18: REPORT ON THE FORECAST TOTAL REVENUE REQUIREMENTS | 18b(i): Forecast Asset Base | Forecast adjustment resulting from cost allocation</v>
      </c>
    </row>
    <row r="11610" spans="1:14" hidden="1">
      <c r="A11610" t="s">
        <v>3</v>
      </c>
      <c r="B11610">
        <v>2007</v>
      </c>
      <c r="C11610" t="s">
        <v>7</v>
      </c>
      <c r="D11610" t="s">
        <v>12</v>
      </c>
      <c r="E11610" t="s">
        <v>81</v>
      </c>
      <c r="F11610" t="s">
        <v>81</v>
      </c>
      <c r="G11610">
        <v>62</v>
      </c>
      <c r="H11610" t="s">
        <v>64</v>
      </c>
      <c r="I11610">
        <v>2012</v>
      </c>
      <c r="J11610" t="s">
        <v>92</v>
      </c>
      <c r="K11610" t="s">
        <v>81</v>
      </c>
      <c r="M11610" s="10" t="str">
        <f>Data[[#This Row],[schedule]]&amp;" | "&amp;Data[[#This Row],[section]]</f>
        <v>SCHEDULE 18: REPORT ON THE FORECAST TOTAL REVENUE REQUIREMENTS | 18b(i): Forecast Asset Base</v>
      </c>
      <c r="N11610" s="10" t="str">
        <f t="shared" si="184"/>
        <v>SCHEDULE 18: REPORT ON THE FORECAST TOTAL REVENUE REQUIREMENTS | 18b(i): Forecast Asset Base | Forecast adjustment resulting from cost allocation</v>
      </c>
    </row>
    <row r="11611" spans="1:14" hidden="1">
      <c r="A11611" t="s">
        <v>3</v>
      </c>
      <c r="B11611">
        <v>2007</v>
      </c>
      <c r="C11611" t="s">
        <v>7</v>
      </c>
      <c r="D11611" t="s">
        <v>12</v>
      </c>
      <c r="E11611" t="s">
        <v>81</v>
      </c>
      <c r="F11611" t="s">
        <v>81</v>
      </c>
      <c r="G11611">
        <v>63</v>
      </c>
      <c r="H11611" t="s">
        <v>65</v>
      </c>
      <c r="I11611">
        <v>2008</v>
      </c>
      <c r="J11611" t="s">
        <v>92</v>
      </c>
      <c r="K11611" t="s">
        <v>4800</v>
      </c>
      <c r="L11611">
        <v>947253.20016951847</v>
      </c>
      <c r="M11611" s="10" t="str">
        <f>Data[[#This Row],[schedule]]&amp;" | "&amp;Data[[#This Row],[section]]</f>
        <v>SCHEDULE 18: REPORT ON THE FORECAST TOTAL REVENUE REQUIREMENTS | 18b(i): Forecast Asset Base</v>
      </c>
      <c r="N11611" s="10" t="str">
        <f t="shared" si="184"/>
        <v>SCHEDULE 18: REPORT ON THE FORECAST TOTAL REVENUE REQUIREMENTS | 18b(i): Forecast Asset Base | Forecast asset base</v>
      </c>
    </row>
    <row r="11612" spans="1:14" hidden="1">
      <c r="A11612" t="s">
        <v>3</v>
      </c>
      <c r="B11612">
        <v>2007</v>
      </c>
      <c r="C11612" t="s">
        <v>7</v>
      </c>
      <c r="D11612" t="s">
        <v>12</v>
      </c>
      <c r="E11612" t="s">
        <v>81</v>
      </c>
      <c r="F11612" t="s">
        <v>81</v>
      </c>
      <c r="G11612">
        <v>63</v>
      </c>
      <c r="H11612" t="s">
        <v>65</v>
      </c>
      <c r="I11612">
        <v>2009</v>
      </c>
      <c r="J11612" t="s">
        <v>92</v>
      </c>
      <c r="K11612" t="s">
        <v>4801</v>
      </c>
      <c r="L11612">
        <v>977232.75776543457</v>
      </c>
      <c r="M11612" s="10" t="str">
        <f>Data[[#This Row],[schedule]]&amp;" | "&amp;Data[[#This Row],[section]]</f>
        <v>SCHEDULE 18: REPORT ON THE FORECAST TOTAL REVENUE REQUIREMENTS | 18b(i): Forecast Asset Base</v>
      </c>
      <c r="N11612" s="10" t="str">
        <f t="shared" si="184"/>
        <v>SCHEDULE 18: REPORT ON THE FORECAST TOTAL REVENUE REQUIREMENTS | 18b(i): Forecast Asset Base | Forecast asset base</v>
      </c>
    </row>
    <row r="11613" spans="1:14" hidden="1">
      <c r="A11613" t="s">
        <v>3</v>
      </c>
      <c r="B11613">
        <v>2007</v>
      </c>
      <c r="C11613" t="s">
        <v>7</v>
      </c>
      <c r="D11613" t="s">
        <v>12</v>
      </c>
      <c r="E11613" t="s">
        <v>81</v>
      </c>
      <c r="F11613" t="s">
        <v>81</v>
      </c>
      <c r="G11613">
        <v>63</v>
      </c>
      <c r="H11613" t="s">
        <v>65</v>
      </c>
      <c r="I11613">
        <v>2010</v>
      </c>
      <c r="J11613" t="s">
        <v>92</v>
      </c>
      <c r="K11613" t="s">
        <v>4802</v>
      </c>
      <c r="L11613">
        <v>952743.41969586944</v>
      </c>
      <c r="M11613" s="10" t="str">
        <f>Data[[#This Row],[schedule]]&amp;" | "&amp;Data[[#This Row],[section]]</f>
        <v>SCHEDULE 18: REPORT ON THE FORECAST TOTAL REVENUE REQUIREMENTS | 18b(i): Forecast Asset Base</v>
      </c>
      <c r="N11613" s="10" t="str">
        <f t="shared" si="184"/>
        <v>SCHEDULE 18: REPORT ON THE FORECAST TOTAL REVENUE REQUIREMENTS | 18b(i): Forecast Asset Base | Forecast asset base</v>
      </c>
    </row>
    <row r="11614" spans="1:14" hidden="1">
      <c r="A11614" t="s">
        <v>3</v>
      </c>
      <c r="B11614">
        <v>2007</v>
      </c>
      <c r="C11614" t="s">
        <v>7</v>
      </c>
      <c r="D11614" t="s">
        <v>12</v>
      </c>
      <c r="E11614" t="s">
        <v>81</v>
      </c>
      <c r="F11614" t="s">
        <v>81</v>
      </c>
      <c r="G11614">
        <v>63</v>
      </c>
      <c r="H11614" t="s">
        <v>65</v>
      </c>
      <c r="I11614">
        <v>2011</v>
      </c>
      <c r="J11614" t="s">
        <v>92</v>
      </c>
      <c r="K11614" t="s">
        <v>4803</v>
      </c>
      <c r="L11614">
        <v>959135.39988422173</v>
      </c>
      <c r="M11614" s="10" t="str">
        <f>Data[[#This Row],[schedule]]&amp;" | "&amp;Data[[#This Row],[section]]</f>
        <v>SCHEDULE 18: REPORT ON THE FORECAST TOTAL REVENUE REQUIREMENTS | 18b(i): Forecast Asset Base</v>
      </c>
      <c r="N11614" s="10" t="str">
        <f t="shared" si="184"/>
        <v>SCHEDULE 18: REPORT ON THE FORECAST TOTAL REVENUE REQUIREMENTS | 18b(i): Forecast Asset Base | Forecast asset base</v>
      </c>
    </row>
    <row r="11615" spans="1:14" hidden="1">
      <c r="A11615" t="s">
        <v>3</v>
      </c>
      <c r="B11615">
        <v>2007</v>
      </c>
      <c r="C11615" t="s">
        <v>7</v>
      </c>
      <c r="D11615" t="s">
        <v>12</v>
      </c>
      <c r="E11615" t="s">
        <v>81</v>
      </c>
      <c r="F11615" t="s">
        <v>81</v>
      </c>
      <c r="G11615">
        <v>63</v>
      </c>
      <c r="H11615" t="s">
        <v>65</v>
      </c>
      <c r="I11615">
        <v>2012</v>
      </c>
      <c r="J11615" t="s">
        <v>92</v>
      </c>
      <c r="K11615" t="s">
        <v>4808</v>
      </c>
      <c r="L11615">
        <v>931562.0865174419</v>
      </c>
      <c r="M11615" s="10" t="str">
        <f>Data[[#This Row],[schedule]]&amp;" | "&amp;Data[[#This Row],[section]]</f>
        <v>SCHEDULE 18: REPORT ON THE FORECAST TOTAL REVENUE REQUIREMENTS | 18b(i): Forecast Asset Base</v>
      </c>
      <c r="N11615" s="10" t="str">
        <f t="shared" si="184"/>
        <v>SCHEDULE 18: REPORT ON THE FORECAST TOTAL REVENUE REQUIREMENTS | 18b(i): Forecast Asset Base | Forecast asset base</v>
      </c>
    </row>
    <row r="11616" spans="1:14" hidden="1">
      <c r="A11616" t="s">
        <v>3</v>
      </c>
      <c r="B11616">
        <v>2007</v>
      </c>
      <c r="C11616" t="s">
        <v>7</v>
      </c>
      <c r="D11616" t="s">
        <v>13</v>
      </c>
      <c r="E11616" t="s">
        <v>81</v>
      </c>
      <c r="F11616" t="s">
        <v>81</v>
      </c>
      <c r="G11616">
        <v>66</v>
      </c>
      <c r="H11616" t="s">
        <v>66</v>
      </c>
      <c r="I11616">
        <v>2008</v>
      </c>
      <c r="J11616" t="s">
        <v>92</v>
      </c>
      <c r="K11616" t="s">
        <v>4809</v>
      </c>
      <c r="L11616">
        <v>43081.493016660897</v>
      </c>
      <c r="M11616" s="10" t="str">
        <f>Data[[#This Row],[schedule]]&amp;" | "&amp;Data[[#This Row],[section]]</f>
        <v>SCHEDULE 18: REPORT ON THE FORECAST TOTAL REVENUE REQUIREMENTS | 18b(ii): Forecast Works Under Construction</v>
      </c>
      <c r="N11616" s="10" t="str">
        <f t="shared" si="184"/>
        <v>SCHEDULE 18: REPORT ON THE FORECAST TOTAL REVENUE REQUIREMENTS | 18b(ii): Forecast Works Under Construction | Works under construction—previous year</v>
      </c>
    </row>
    <row r="11617" spans="1:14" hidden="1">
      <c r="A11617" t="s">
        <v>3</v>
      </c>
      <c r="B11617">
        <v>2007</v>
      </c>
      <c r="C11617" t="s">
        <v>7</v>
      </c>
      <c r="D11617" t="s">
        <v>13</v>
      </c>
      <c r="E11617" t="s">
        <v>81</v>
      </c>
      <c r="F11617" t="s">
        <v>81</v>
      </c>
      <c r="G11617">
        <v>66</v>
      </c>
      <c r="H11617" t="s">
        <v>66</v>
      </c>
      <c r="I11617">
        <v>2009</v>
      </c>
      <c r="J11617" t="s">
        <v>92</v>
      </c>
      <c r="K11617" t="s">
        <v>4810</v>
      </c>
      <c r="L11617">
        <v>50334.953771675602</v>
      </c>
      <c r="M11617" s="10" t="str">
        <f>Data[[#This Row],[schedule]]&amp;" | "&amp;Data[[#This Row],[section]]</f>
        <v>SCHEDULE 18: REPORT ON THE FORECAST TOTAL REVENUE REQUIREMENTS | 18b(ii): Forecast Works Under Construction</v>
      </c>
      <c r="N11617" s="10" t="str">
        <f t="shared" si="184"/>
        <v>SCHEDULE 18: REPORT ON THE FORECAST TOTAL REVENUE REQUIREMENTS | 18b(ii): Forecast Works Under Construction | Works under construction—previous year</v>
      </c>
    </row>
    <row r="11618" spans="1:14" hidden="1">
      <c r="A11618" t="s">
        <v>3</v>
      </c>
      <c r="B11618">
        <v>2007</v>
      </c>
      <c r="C11618" t="s">
        <v>7</v>
      </c>
      <c r="D11618" t="s">
        <v>13</v>
      </c>
      <c r="E11618" t="s">
        <v>81</v>
      </c>
      <c r="F11618" t="s">
        <v>81</v>
      </c>
      <c r="G11618">
        <v>66</v>
      </c>
      <c r="H11618" t="s">
        <v>66</v>
      </c>
      <c r="I11618">
        <v>2010</v>
      </c>
      <c r="J11618" t="s">
        <v>92</v>
      </c>
      <c r="K11618" t="s">
        <v>4811</v>
      </c>
      <c r="L11618">
        <v>23706.280107744838</v>
      </c>
      <c r="M11618" s="10" t="str">
        <f>Data[[#This Row],[schedule]]&amp;" | "&amp;Data[[#This Row],[section]]</f>
        <v>SCHEDULE 18: REPORT ON THE FORECAST TOTAL REVENUE REQUIREMENTS | 18b(ii): Forecast Works Under Construction</v>
      </c>
      <c r="N11618" s="10" t="str">
        <f t="shared" si="184"/>
        <v>SCHEDULE 18: REPORT ON THE FORECAST TOTAL REVENUE REQUIREMENTS | 18b(ii): Forecast Works Under Construction | Works under construction—previous year</v>
      </c>
    </row>
    <row r="11619" spans="1:14" hidden="1">
      <c r="A11619" t="s">
        <v>3</v>
      </c>
      <c r="B11619">
        <v>2007</v>
      </c>
      <c r="C11619" t="s">
        <v>7</v>
      </c>
      <c r="D11619" t="s">
        <v>13</v>
      </c>
      <c r="E11619" t="s">
        <v>81</v>
      </c>
      <c r="F11619" t="s">
        <v>81</v>
      </c>
      <c r="G11619">
        <v>66</v>
      </c>
      <c r="H11619" t="s">
        <v>66</v>
      </c>
      <c r="I11619">
        <v>2011</v>
      </c>
      <c r="J11619" t="s">
        <v>92</v>
      </c>
      <c r="K11619" t="s">
        <v>4812</v>
      </c>
      <c r="L11619">
        <v>28060.941642355068</v>
      </c>
      <c r="M11619" s="10" t="str">
        <f>Data[[#This Row],[schedule]]&amp;" | "&amp;Data[[#This Row],[section]]</f>
        <v>SCHEDULE 18: REPORT ON THE FORECAST TOTAL REVENUE REQUIREMENTS | 18b(ii): Forecast Works Under Construction</v>
      </c>
      <c r="N11619" s="10" t="str">
        <f t="shared" si="184"/>
        <v>SCHEDULE 18: REPORT ON THE FORECAST TOTAL REVENUE REQUIREMENTS | 18b(ii): Forecast Works Under Construction | Works under construction—previous year</v>
      </c>
    </row>
    <row r="11620" spans="1:14" hidden="1">
      <c r="A11620" t="s">
        <v>3</v>
      </c>
      <c r="B11620">
        <v>2007</v>
      </c>
      <c r="C11620" t="s">
        <v>7</v>
      </c>
      <c r="D11620" t="s">
        <v>13</v>
      </c>
      <c r="E11620" t="s">
        <v>81</v>
      </c>
      <c r="F11620" t="s">
        <v>81</v>
      </c>
      <c r="G11620">
        <v>66</v>
      </c>
      <c r="H11620" t="s">
        <v>66</v>
      </c>
      <c r="I11620">
        <v>2012</v>
      </c>
      <c r="J11620" t="s">
        <v>92</v>
      </c>
      <c r="K11620" t="s">
        <v>4813</v>
      </c>
      <c r="L11620">
        <v>4244.1258532655556</v>
      </c>
      <c r="M11620" s="10" t="str">
        <f>Data[[#This Row],[schedule]]&amp;" | "&amp;Data[[#This Row],[section]]</f>
        <v>SCHEDULE 18: REPORT ON THE FORECAST TOTAL REVENUE REQUIREMENTS | 18b(ii): Forecast Works Under Construction</v>
      </c>
      <c r="N11620" s="10" t="str">
        <f t="shared" si="184"/>
        <v>SCHEDULE 18: REPORT ON THE FORECAST TOTAL REVENUE REQUIREMENTS | 18b(ii): Forecast Works Under Construction | Works under construction—previous year</v>
      </c>
    </row>
    <row r="11621" spans="1:14" hidden="1">
      <c r="A11621" t="s">
        <v>3</v>
      </c>
      <c r="B11621">
        <v>2007</v>
      </c>
      <c r="C11621" t="s">
        <v>7</v>
      </c>
      <c r="D11621" t="s">
        <v>13</v>
      </c>
      <c r="E11621" t="s">
        <v>81</v>
      </c>
      <c r="F11621" t="s">
        <v>81</v>
      </c>
      <c r="G11621">
        <v>67</v>
      </c>
      <c r="H11621" t="s">
        <v>67</v>
      </c>
      <c r="I11621">
        <v>2008</v>
      </c>
      <c r="J11621" t="s">
        <v>92</v>
      </c>
      <c r="K11621" t="s">
        <v>2960</v>
      </c>
      <c r="L11621">
        <v>121234.668347126</v>
      </c>
      <c r="M11621" s="10" t="str">
        <f>Data[[#This Row],[schedule]]&amp;" | "&amp;Data[[#This Row],[section]]</f>
        <v>SCHEDULE 18: REPORT ON THE FORECAST TOTAL REVENUE REQUIREMENTS | 18b(ii): Forecast Works Under Construction</v>
      </c>
      <c r="N11621" s="10" t="str">
        <f t="shared" si="184"/>
        <v>SCHEDULE 18: REPORT ON THE FORECAST TOTAL REVENUE REQUIREMENTS | 18b(ii): Forecast Works Under Construction | Capital expenditure</v>
      </c>
    </row>
    <row r="11622" spans="1:14" hidden="1">
      <c r="A11622" t="s">
        <v>3</v>
      </c>
      <c r="B11622">
        <v>2007</v>
      </c>
      <c r="C11622" t="s">
        <v>7</v>
      </c>
      <c r="D11622" t="s">
        <v>13</v>
      </c>
      <c r="E11622" t="s">
        <v>81</v>
      </c>
      <c r="F11622" t="s">
        <v>81</v>
      </c>
      <c r="G11622">
        <v>67</v>
      </c>
      <c r="H11622" t="s">
        <v>67</v>
      </c>
      <c r="I11622">
        <v>2009</v>
      </c>
      <c r="J11622" t="s">
        <v>92</v>
      </c>
      <c r="K11622" t="s">
        <v>2961</v>
      </c>
      <c r="L11622">
        <v>48353.035162071792</v>
      </c>
      <c r="M11622" s="10" t="str">
        <f>Data[[#This Row],[schedule]]&amp;" | "&amp;Data[[#This Row],[section]]</f>
        <v>SCHEDULE 18: REPORT ON THE FORECAST TOTAL REVENUE REQUIREMENTS | 18b(ii): Forecast Works Under Construction</v>
      </c>
      <c r="N11622" s="10" t="str">
        <f t="shared" si="184"/>
        <v>SCHEDULE 18: REPORT ON THE FORECAST TOTAL REVENUE REQUIREMENTS | 18b(ii): Forecast Works Under Construction | Capital expenditure</v>
      </c>
    </row>
    <row r="11623" spans="1:14" hidden="1">
      <c r="A11623" t="s">
        <v>3</v>
      </c>
      <c r="B11623">
        <v>2007</v>
      </c>
      <c r="C11623" t="s">
        <v>7</v>
      </c>
      <c r="D11623" t="s">
        <v>13</v>
      </c>
      <c r="E11623" t="s">
        <v>81</v>
      </c>
      <c r="F11623" t="s">
        <v>81</v>
      </c>
      <c r="G11623">
        <v>67</v>
      </c>
      <c r="H11623" t="s">
        <v>67</v>
      </c>
      <c r="I11623">
        <v>2010</v>
      </c>
      <c r="J11623" t="s">
        <v>92</v>
      </c>
      <c r="K11623" t="s">
        <v>2962</v>
      </c>
      <c r="L11623">
        <v>30904.444992068689</v>
      </c>
      <c r="M11623" s="10" t="str">
        <f>Data[[#This Row],[schedule]]&amp;" | "&amp;Data[[#This Row],[section]]</f>
        <v>SCHEDULE 18: REPORT ON THE FORECAST TOTAL REVENUE REQUIREMENTS | 18b(ii): Forecast Works Under Construction</v>
      </c>
      <c r="N11623" s="10" t="str">
        <f t="shared" si="184"/>
        <v>SCHEDULE 18: REPORT ON THE FORECAST TOTAL REVENUE REQUIREMENTS | 18b(ii): Forecast Works Under Construction | Capital expenditure</v>
      </c>
    </row>
    <row r="11624" spans="1:14" hidden="1">
      <c r="A11624" t="s">
        <v>3</v>
      </c>
      <c r="B11624">
        <v>2007</v>
      </c>
      <c r="C11624" t="s">
        <v>7</v>
      </c>
      <c r="D11624" t="s">
        <v>13</v>
      </c>
      <c r="E11624" t="s">
        <v>81</v>
      </c>
      <c r="F11624" t="s">
        <v>81</v>
      </c>
      <c r="G11624">
        <v>67</v>
      </c>
      <c r="H11624" t="s">
        <v>67</v>
      </c>
      <c r="I11624">
        <v>2011</v>
      </c>
      <c r="J11624" t="s">
        <v>92</v>
      </c>
      <c r="K11624" t="s">
        <v>2963</v>
      </c>
      <c r="L11624">
        <v>30634.763374467559</v>
      </c>
      <c r="M11624" s="10" t="str">
        <f>Data[[#This Row],[schedule]]&amp;" | "&amp;Data[[#This Row],[section]]</f>
        <v>SCHEDULE 18: REPORT ON THE FORECAST TOTAL REVENUE REQUIREMENTS | 18b(ii): Forecast Works Under Construction</v>
      </c>
      <c r="N11624" s="10" t="str">
        <f t="shared" si="184"/>
        <v>SCHEDULE 18: REPORT ON THE FORECAST TOTAL REVENUE REQUIREMENTS | 18b(ii): Forecast Works Under Construction | Capital expenditure</v>
      </c>
    </row>
    <row r="11625" spans="1:14" hidden="1">
      <c r="A11625" t="s">
        <v>3</v>
      </c>
      <c r="B11625">
        <v>2007</v>
      </c>
      <c r="C11625" t="s">
        <v>7</v>
      </c>
      <c r="D11625" t="s">
        <v>13</v>
      </c>
      <c r="E11625" t="s">
        <v>81</v>
      </c>
      <c r="F11625" t="s">
        <v>81</v>
      </c>
      <c r="G11625">
        <v>67</v>
      </c>
      <c r="H11625" t="s">
        <v>67</v>
      </c>
      <c r="I11625">
        <v>2012</v>
      </c>
      <c r="J11625" t="s">
        <v>92</v>
      </c>
      <c r="K11625" t="s">
        <v>2939</v>
      </c>
      <c r="L11625">
        <v>24152.874293823708</v>
      </c>
      <c r="M11625" s="10" t="str">
        <f>Data[[#This Row],[schedule]]&amp;" | "&amp;Data[[#This Row],[section]]</f>
        <v>SCHEDULE 18: REPORT ON THE FORECAST TOTAL REVENUE REQUIREMENTS | 18b(ii): Forecast Works Under Construction</v>
      </c>
      <c r="N11625" s="10" t="str">
        <f t="shared" si="184"/>
        <v>SCHEDULE 18: REPORT ON THE FORECAST TOTAL REVENUE REQUIREMENTS | 18b(ii): Forecast Works Under Construction | Capital expenditure</v>
      </c>
    </row>
    <row r="11626" spans="1:14" hidden="1">
      <c r="A11626" t="s">
        <v>3</v>
      </c>
      <c r="B11626">
        <v>2007</v>
      </c>
      <c r="C11626" t="s">
        <v>7</v>
      </c>
      <c r="D11626" t="s">
        <v>13</v>
      </c>
      <c r="E11626" t="s">
        <v>81</v>
      </c>
      <c r="F11626" t="s">
        <v>81</v>
      </c>
      <c r="G11626">
        <v>68</v>
      </c>
      <c r="H11626" t="s">
        <v>62</v>
      </c>
      <c r="I11626">
        <v>2008</v>
      </c>
      <c r="J11626" t="s">
        <v>92</v>
      </c>
      <c r="K11626" t="s">
        <v>4804</v>
      </c>
      <c r="L11626">
        <v>113981.2075921112</v>
      </c>
      <c r="M11626" s="10" t="str">
        <f>Data[[#This Row],[schedule]]&amp;" | "&amp;Data[[#This Row],[section]]</f>
        <v>SCHEDULE 18: REPORT ON THE FORECAST TOTAL REVENUE REQUIREMENTS | 18b(ii): Forecast Works Under Construction</v>
      </c>
      <c r="N11626" s="10" t="str">
        <f t="shared" si="184"/>
        <v>SCHEDULE 18: REPORT ON THE FORECAST TOTAL REVENUE REQUIREMENTS | 18b(ii): Forecast Works Under Construction | Assets commissioned</v>
      </c>
    </row>
    <row r="11627" spans="1:14" hidden="1">
      <c r="A11627" t="s">
        <v>3</v>
      </c>
      <c r="B11627">
        <v>2007</v>
      </c>
      <c r="C11627" t="s">
        <v>7</v>
      </c>
      <c r="D11627" t="s">
        <v>13</v>
      </c>
      <c r="E11627" t="s">
        <v>81</v>
      </c>
      <c r="F11627" t="s">
        <v>81</v>
      </c>
      <c r="G11627">
        <v>68</v>
      </c>
      <c r="H11627" t="s">
        <v>62</v>
      </c>
      <c r="I11627">
        <v>2009</v>
      </c>
      <c r="J11627" t="s">
        <v>92</v>
      </c>
      <c r="K11627" t="s">
        <v>4805</v>
      </c>
      <c r="L11627">
        <v>74981.708826002534</v>
      </c>
      <c r="M11627" s="10" t="str">
        <f>Data[[#This Row],[schedule]]&amp;" | "&amp;Data[[#This Row],[section]]</f>
        <v>SCHEDULE 18: REPORT ON THE FORECAST TOTAL REVENUE REQUIREMENTS | 18b(ii): Forecast Works Under Construction</v>
      </c>
      <c r="N11627" s="10" t="str">
        <f t="shared" si="184"/>
        <v>SCHEDULE 18: REPORT ON THE FORECAST TOTAL REVENUE REQUIREMENTS | 18b(ii): Forecast Works Under Construction | Assets commissioned</v>
      </c>
    </row>
    <row r="11628" spans="1:14" hidden="1">
      <c r="A11628" t="s">
        <v>3</v>
      </c>
      <c r="B11628">
        <v>2007</v>
      </c>
      <c r="C11628" t="s">
        <v>7</v>
      </c>
      <c r="D11628" t="s">
        <v>13</v>
      </c>
      <c r="E11628" t="s">
        <v>81</v>
      </c>
      <c r="F11628" t="s">
        <v>81</v>
      </c>
      <c r="G11628">
        <v>68</v>
      </c>
      <c r="H11628" t="s">
        <v>62</v>
      </c>
      <c r="I11628">
        <v>2010</v>
      </c>
      <c r="J11628" t="s">
        <v>92</v>
      </c>
      <c r="K11628" t="s">
        <v>4806</v>
      </c>
      <c r="L11628">
        <v>26591.104300091942</v>
      </c>
      <c r="M11628" s="10" t="str">
        <f>Data[[#This Row],[schedule]]&amp;" | "&amp;Data[[#This Row],[section]]</f>
        <v>SCHEDULE 18: REPORT ON THE FORECAST TOTAL REVENUE REQUIREMENTS | 18b(ii): Forecast Works Under Construction</v>
      </c>
      <c r="N11628" s="10" t="str">
        <f t="shared" si="184"/>
        <v>SCHEDULE 18: REPORT ON THE FORECAST TOTAL REVENUE REQUIREMENTS | 18b(ii): Forecast Works Under Construction | Assets commissioned</v>
      </c>
    </row>
    <row r="11629" spans="1:14" hidden="1">
      <c r="A11629" t="s">
        <v>3</v>
      </c>
      <c r="B11629">
        <v>2007</v>
      </c>
      <c r="C11629" t="s">
        <v>7</v>
      </c>
      <c r="D11629" t="s">
        <v>13</v>
      </c>
      <c r="E11629" t="s">
        <v>81</v>
      </c>
      <c r="F11629" t="s">
        <v>81</v>
      </c>
      <c r="G11629">
        <v>68</v>
      </c>
      <c r="H11629" t="s">
        <v>62</v>
      </c>
      <c r="I11629">
        <v>2011</v>
      </c>
      <c r="J11629" t="s">
        <v>92</v>
      </c>
      <c r="K11629" t="s">
        <v>4807</v>
      </c>
      <c r="L11629">
        <v>58654.384174189159</v>
      </c>
      <c r="M11629" s="10" t="str">
        <f>Data[[#This Row],[schedule]]&amp;" | "&amp;Data[[#This Row],[section]]</f>
        <v>SCHEDULE 18: REPORT ON THE FORECAST TOTAL REVENUE REQUIREMENTS | 18b(ii): Forecast Works Under Construction</v>
      </c>
      <c r="N11629" s="10" t="str">
        <f t="shared" si="184"/>
        <v>SCHEDULE 18: REPORT ON THE FORECAST TOTAL REVENUE REQUIREMENTS | 18b(ii): Forecast Works Under Construction | Assets commissioned</v>
      </c>
    </row>
    <row r="11630" spans="1:14" hidden="1">
      <c r="A11630" t="s">
        <v>3</v>
      </c>
      <c r="B11630">
        <v>2007</v>
      </c>
      <c r="C11630" t="s">
        <v>7</v>
      </c>
      <c r="D11630" t="s">
        <v>13</v>
      </c>
      <c r="E11630" t="s">
        <v>81</v>
      </c>
      <c r="F11630" t="s">
        <v>81</v>
      </c>
      <c r="G11630">
        <v>68</v>
      </c>
      <c r="H11630" t="s">
        <v>62</v>
      </c>
      <c r="I11630">
        <v>2012</v>
      </c>
      <c r="J11630" t="s">
        <v>92</v>
      </c>
      <c r="K11630" t="s">
        <v>2939</v>
      </c>
      <c r="L11630">
        <v>24152.874293823708</v>
      </c>
      <c r="M11630" s="10" t="str">
        <f>Data[[#This Row],[schedule]]&amp;" | "&amp;Data[[#This Row],[section]]</f>
        <v>SCHEDULE 18: REPORT ON THE FORECAST TOTAL REVENUE REQUIREMENTS | 18b(ii): Forecast Works Under Construction</v>
      </c>
      <c r="N11630" s="10" t="str">
        <f t="shared" si="184"/>
        <v>SCHEDULE 18: REPORT ON THE FORECAST TOTAL REVENUE REQUIREMENTS | 18b(ii): Forecast Works Under Construction | Assets commissioned</v>
      </c>
    </row>
    <row r="11631" spans="1:14" hidden="1">
      <c r="A11631" t="s">
        <v>3</v>
      </c>
      <c r="B11631">
        <v>2007</v>
      </c>
      <c r="C11631" t="s">
        <v>7</v>
      </c>
      <c r="D11631" t="s">
        <v>13</v>
      </c>
      <c r="E11631" t="s">
        <v>81</v>
      </c>
      <c r="F11631" t="s">
        <v>81</v>
      </c>
      <c r="G11631">
        <v>69</v>
      </c>
      <c r="H11631" t="s">
        <v>68</v>
      </c>
      <c r="I11631">
        <v>2008</v>
      </c>
      <c r="J11631" t="s">
        <v>92</v>
      </c>
      <c r="K11631" t="s">
        <v>4810</v>
      </c>
      <c r="L11631">
        <v>50334.953771675602</v>
      </c>
      <c r="M11631" s="10" t="str">
        <f>Data[[#This Row],[schedule]]&amp;" | "&amp;Data[[#This Row],[section]]</f>
        <v>SCHEDULE 18: REPORT ON THE FORECAST TOTAL REVENUE REQUIREMENTS | 18b(ii): Forecast Works Under Construction</v>
      </c>
      <c r="N11631" s="10" t="str">
        <f t="shared" si="184"/>
        <v>SCHEDULE 18: REPORT ON THE FORECAST TOTAL REVENUE REQUIREMENTS | 18b(ii): Forecast Works Under Construction | Works under construction</v>
      </c>
    </row>
    <row r="11632" spans="1:14" hidden="1">
      <c r="A11632" t="s">
        <v>3</v>
      </c>
      <c r="B11632">
        <v>2007</v>
      </c>
      <c r="C11632" t="s">
        <v>7</v>
      </c>
      <c r="D11632" t="s">
        <v>13</v>
      </c>
      <c r="E11632" t="s">
        <v>81</v>
      </c>
      <c r="F11632" t="s">
        <v>81</v>
      </c>
      <c r="G11632">
        <v>69</v>
      </c>
      <c r="H11632" t="s">
        <v>68</v>
      </c>
      <c r="I11632">
        <v>2009</v>
      </c>
      <c r="J11632" t="s">
        <v>92</v>
      </c>
      <c r="K11632" t="s">
        <v>4811</v>
      </c>
      <c r="L11632">
        <v>23706.280107744838</v>
      </c>
      <c r="M11632" s="10" t="str">
        <f>Data[[#This Row],[schedule]]&amp;" | "&amp;Data[[#This Row],[section]]</f>
        <v>SCHEDULE 18: REPORT ON THE FORECAST TOTAL REVENUE REQUIREMENTS | 18b(ii): Forecast Works Under Construction</v>
      </c>
      <c r="N11632" s="10" t="str">
        <f t="shared" si="184"/>
        <v>SCHEDULE 18: REPORT ON THE FORECAST TOTAL REVENUE REQUIREMENTS | 18b(ii): Forecast Works Under Construction | Works under construction</v>
      </c>
    </row>
    <row r="11633" spans="1:14" hidden="1">
      <c r="A11633" t="s">
        <v>3</v>
      </c>
      <c r="B11633">
        <v>2007</v>
      </c>
      <c r="C11633" t="s">
        <v>7</v>
      </c>
      <c r="D11633" t="s">
        <v>13</v>
      </c>
      <c r="E11633" t="s">
        <v>81</v>
      </c>
      <c r="F11633" t="s">
        <v>81</v>
      </c>
      <c r="G11633">
        <v>69</v>
      </c>
      <c r="H11633" t="s">
        <v>68</v>
      </c>
      <c r="I11633">
        <v>2010</v>
      </c>
      <c r="J11633" t="s">
        <v>92</v>
      </c>
      <c r="K11633" t="s">
        <v>4814</v>
      </c>
      <c r="L11633">
        <v>28019.62079972159</v>
      </c>
      <c r="M11633" s="10" t="str">
        <f>Data[[#This Row],[schedule]]&amp;" | "&amp;Data[[#This Row],[section]]</f>
        <v>SCHEDULE 18: REPORT ON THE FORECAST TOTAL REVENUE REQUIREMENTS | 18b(ii): Forecast Works Under Construction</v>
      </c>
      <c r="N11633" s="10" t="str">
        <f t="shared" si="184"/>
        <v>SCHEDULE 18: REPORT ON THE FORECAST TOTAL REVENUE REQUIREMENTS | 18b(ii): Forecast Works Under Construction | Works under construction</v>
      </c>
    </row>
    <row r="11634" spans="1:14" hidden="1">
      <c r="A11634" t="s">
        <v>3</v>
      </c>
      <c r="B11634">
        <v>2007</v>
      </c>
      <c r="C11634" t="s">
        <v>7</v>
      </c>
      <c r="D11634" t="s">
        <v>13</v>
      </c>
      <c r="E11634" t="s">
        <v>81</v>
      </c>
      <c r="F11634" t="s">
        <v>81</v>
      </c>
      <c r="G11634">
        <v>69</v>
      </c>
      <c r="H11634" t="s">
        <v>68</v>
      </c>
      <c r="I11634">
        <v>2011</v>
      </c>
      <c r="J11634" t="s">
        <v>92</v>
      </c>
      <c r="K11634" t="s">
        <v>4815</v>
      </c>
      <c r="L11634">
        <v>41.320842633467691</v>
      </c>
      <c r="M11634" s="10" t="str">
        <f>Data[[#This Row],[schedule]]&amp;" | "&amp;Data[[#This Row],[section]]</f>
        <v>SCHEDULE 18: REPORT ON THE FORECAST TOTAL REVENUE REQUIREMENTS | 18b(ii): Forecast Works Under Construction</v>
      </c>
      <c r="N11634" s="10" t="str">
        <f t="shared" si="184"/>
        <v>SCHEDULE 18: REPORT ON THE FORECAST TOTAL REVENUE REQUIREMENTS | 18b(ii): Forecast Works Under Construction | Works under construction</v>
      </c>
    </row>
    <row r="11635" spans="1:14" hidden="1">
      <c r="A11635" t="s">
        <v>3</v>
      </c>
      <c r="B11635">
        <v>2007</v>
      </c>
      <c r="C11635" t="s">
        <v>7</v>
      </c>
      <c r="D11635" t="s">
        <v>13</v>
      </c>
      <c r="E11635" t="s">
        <v>81</v>
      </c>
      <c r="F11635" t="s">
        <v>81</v>
      </c>
      <c r="G11635">
        <v>69</v>
      </c>
      <c r="H11635" t="s">
        <v>68</v>
      </c>
      <c r="I11635">
        <v>2012</v>
      </c>
      <c r="J11635" t="s">
        <v>92</v>
      </c>
      <c r="K11635" t="s">
        <v>4813</v>
      </c>
      <c r="L11635">
        <v>4244.1258532655556</v>
      </c>
      <c r="M11635" s="10" t="str">
        <f>Data[[#This Row],[schedule]]&amp;" | "&amp;Data[[#This Row],[section]]</f>
        <v>SCHEDULE 18: REPORT ON THE FORECAST TOTAL REVENUE REQUIREMENTS | 18b(ii): Forecast Works Under Construction</v>
      </c>
      <c r="N11635" s="10" t="str">
        <f t="shared" si="184"/>
        <v>SCHEDULE 18: REPORT ON THE FORECAST TOTAL REVENUE REQUIREMENTS | 18b(ii): Forecast Works Under Construction | Works under construction</v>
      </c>
    </row>
    <row r="11636" spans="1:14" hidden="1">
      <c r="A11636" t="s">
        <v>3</v>
      </c>
      <c r="B11636">
        <v>2007</v>
      </c>
      <c r="C11636" t="s">
        <v>7</v>
      </c>
      <c r="D11636" t="s">
        <v>14</v>
      </c>
      <c r="E11636" t="s">
        <v>81</v>
      </c>
      <c r="F11636" t="s">
        <v>81</v>
      </c>
      <c r="G11636">
        <v>72</v>
      </c>
      <c r="H11636" t="s">
        <v>69</v>
      </c>
      <c r="I11636">
        <v>2008</v>
      </c>
      <c r="J11636" t="s">
        <v>92</v>
      </c>
      <c r="K11636" t="s">
        <v>2952</v>
      </c>
      <c r="L11636">
        <v>106313.48386047631</v>
      </c>
      <c r="M11636" s="10" t="str">
        <f>Data[[#This Row],[schedule]]&amp;" | "&amp;Data[[#This Row],[section]]</f>
        <v>SCHEDULE 18: REPORT ON THE FORECAST TOTAL REVENUE REQUIREMENTS | 18b(iii): Forecast Capital Expenditure</v>
      </c>
      <c r="N11636" s="10" t="str">
        <f t="shared" si="184"/>
        <v>SCHEDULE 18: REPORT ON THE FORECAST TOTAL REVENUE REQUIREMENTS | 18b(iii): Forecast Capital Expenditure | Capacity growth</v>
      </c>
    </row>
    <row r="11637" spans="1:14" hidden="1">
      <c r="A11637" t="s">
        <v>3</v>
      </c>
      <c r="B11637">
        <v>2007</v>
      </c>
      <c r="C11637" t="s">
        <v>7</v>
      </c>
      <c r="D11637" t="s">
        <v>14</v>
      </c>
      <c r="E11637" t="s">
        <v>81</v>
      </c>
      <c r="F11637" t="s">
        <v>81</v>
      </c>
      <c r="G11637">
        <v>72</v>
      </c>
      <c r="H11637" t="s">
        <v>69</v>
      </c>
      <c r="I11637">
        <v>2009</v>
      </c>
      <c r="J11637" t="s">
        <v>92</v>
      </c>
      <c r="K11637" t="s">
        <v>2953</v>
      </c>
      <c r="L11637">
        <v>40587.808745749549</v>
      </c>
      <c r="M11637" s="10" t="str">
        <f>Data[[#This Row],[schedule]]&amp;" | "&amp;Data[[#This Row],[section]]</f>
        <v>SCHEDULE 18: REPORT ON THE FORECAST TOTAL REVENUE REQUIREMENTS | 18b(iii): Forecast Capital Expenditure</v>
      </c>
      <c r="N11637" s="10" t="str">
        <f t="shared" si="184"/>
        <v>SCHEDULE 18: REPORT ON THE FORECAST TOTAL REVENUE REQUIREMENTS | 18b(iii): Forecast Capital Expenditure | Capacity growth</v>
      </c>
    </row>
    <row r="11638" spans="1:14" hidden="1">
      <c r="A11638" t="s">
        <v>3</v>
      </c>
      <c r="B11638">
        <v>2007</v>
      </c>
      <c r="C11638" t="s">
        <v>7</v>
      </c>
      <c r="D11638" t="s">
        <v>14</v>
      </c>
      <c r="E11638" t="s">
        <v>81</v>
      </c>
      <c r="F11638" t="s">
        <v>81</v>
      </c>
      <c r="G11638">
        <v>72</v>
      </c>
      <c r="H11638" t="s">
        <v>69</v>
      </c>
      <c r="I11638">
        <v>2010</v>
      </c>
      <c r="J11638" t="s">
        <v>92</v>
      </c>
      <c r="K11638" t="s">
        <v>2954</v>
      </c>
      <c r="L11638">
        <v>20581.90272840804</v>
      </c>
      <c r="M11638" s="10" t="str">
        <f>Data[[#This Row],[schedule]]&amp;" | "&amp;Data[[#This Row],[section]]</f>
        <v>SCHEDULE 18: REPORT ON THE FORECAST TOTAL REVENUE REQUIREMENTS | 18b(iii): Forecast Capital Expenditure</v>
      </c>
      <c r="N11638" s="10" t="str">
        <f t="shared" si="184"/>
        <v>SCHEDULE 18: REPORT ON THE FORECAST TOTAL REVENUE REQUIREMENTS | 18b(iii): Forecast Capital Expenditure | Capacity growth</v>
      </c>
    </row>
    <row r="11639" spans="1:14" hidden="1">
      <c r="A11639" t="s">
        <v>3</v>
      </c>
      <c r="B11639">
        <v>2007</v>
      </c>
      <c r="C11639" t="s">
        <v>7</v>
      </c>
      <c r="D11639" t="s">
        <v>14</v>
      </c>
      <c r="E11639" t="s">
        <v>81</v>
      </c>
      <c r="F11639" t="s">
        <v>81</v>
      </c>
      <c r="G11639">
        <v>72</v>
      </c>
      <c r="H11639" t="s">
        <v>69</v>
      </c>
      <c r="I11639">
        <v>2011</v>
      </c>
      <c r="J11639" t="s">
        <v>92</v>
      </c>
      <c r="K11639" t="s">
        <v>2955</v>
      </c>
      <c r="L11639">
        <v>15064.67991384052</v>
      </c>
      <c r="M11639" s="10" t="str">
        <f>Data[[#This Row],[schedule]]&amp;" | "&amp;Data[[#This Row],[section]]</f>
        <v>SCHEDULE 18: REPORT ON THE FORECAST TOTAL REVENUE REQUIREMENTS | 18b(iii): Forecast Capital Expenditure</v>
      </c>
      <c r="N11639" s="10" t="str">
        <f t="shared" si="184"/>
        <v>SCHEDULE 18: REPORT ON THE FORECAST TOTAL REVENUE REQUIREMENTS | 18b(iii): Forecast Capital Expenditure | Capacity growth</v>
      </c>
    </row>
    <row r="11640" spans="1:14" hidden="1">
      <c r="A11640" t="s">
        <v>3</v>
      </c>
      <c r="B11640">
        <v>2007</v>
      </c>
      <c r="C11640" t="s">
        <v>7</v>
      </c>
      <c r="D11640" t="s">
        <v>14</v>
      </c>
      <c r="E11640" t="s">
        <v>81</v>
      </c>
      <c r="F11640" t="s">
        <v>81</v>
      </c>
      <c r="G11640">
        <v>72</v>
      </c>
      <c r="H11640" t="s">
        <v>69</v>
      </c>
      <c r="I11640">
        <v>2012</v>
      </c>
      <c r="J11640" t="s">
        <v>92</v>
      </c>
      <c r="K11640" t="s">
        <v>2930</v>
      </c>
      <c r="L11640">
        <v>6719.9200918635779</v>
      </c>
      <c r="M11640" s="10" t="str">
        <f>Data[[#This Row],[schedule]]&amp;" | "&amp;Data[[#This Row],[section]]</f>
        <v>SCHEDULE 18: REPORT ON THE FORECAST TOTAL REVENUE REQUIREMENTS | 18b(iii): Forecast Capital Expenditure</v>
      </c>
      <c r="N11640" s="10" t="str">
        <f t="shared" si="184"/>
        <v>SCHEDULE 18: REPORT ON THE FORECAST TOTAL REVENUE REQUIREMENTS | 18b(iii): Forecast Capital Expenditure | Capacity growth</v>
      </c>
    </row>
    <row r="11641" spans="1:14" hidden="1">
      <c r="A11641" t="s">
        <v>3</v>
      </c>
      <c r="B11641">
        <v>2007</v>
      </c>
      <c r="C11641" t="s">
        <v>7</v>
      </c>
      <c r="D11641" t="s">
        <v>14</v>
      </c>
      <c r="E11641" t="s">
        <v>81</v>
      </c>
      <c r="F11641" t="s">
        <v>81</v>
      </c>
      <c r="G11641">
        <v>72</v>
      </c>
      <c r="H11641" t="s">
        <v>69</v>
      </c>
      <c r="I11641">
        <v>2013</v>
      </c>
      <c r="J11641" t="s">
        <v>92</v>
      </c>
      <c r="K11641" t="s">
        <v>81</v>
      </c>
      <c r="M11641" s="10" t="str">
        <f>Data[[#This Row],[schedule]]&amp;" | "&amp;Data[[#This Row],[section]]</f>
        <v>SCHEDULE 18: REPORT ON THE FORECAST TOTAL REVENUE REQUIREMENTS | 18b(iii): Forecast Capital Expenditure</v>
      </c>
      <c r="N11641" s="10" t="str">
        <f t="shared" si="184"/>
        <v>SCHEDULE 18: REPORT ON THE FORECAST TOTAL REVENUE REQUIREMENTS | 18b(iii): Forecast Capital Expenditure | Capacity growth</v>
      </c>
    </row>
    <row r="11642" spans="1:14" hidden="1">
      <c r="A11642" t="s">
        <v>3</v>
      </c>
      <c r="B11642">
        <v>2007</v>
      </c>
      <c r="C11642" t="s">
        <v>7</v>
      </c>
      <c r="D11642" t="s">
        <v>14</v>
      </c>
      <c r="E11642" t="s">
        <v>81</v>
      </c>
      <c r="F11642" t="s">
        <v>81</v>
      </c>
      <c r="G11642">
        <v>72</v>
      </c>
      <c r="H11642" t="s">
        <v>69</v>
      </c>
      <c r="I11642">
        <v>2014</v>
      </c>
      <c r="J11642" t="s">
        <v>92</v>
      </c>
      <c r="K11642" t="s">
        <v>81</v>
      </c>
      <c r="M11642" s="10" t="str">
        <f>Data[[#This Row],[schedule]]&amp;" | "&amp;Data[[#This Row],[section]]</f>
        <v>SCHEDULE 18: REPORT ON THE FORECAST TOTAL REVENUE REQUIREMENTS | 18b(iii): Forecast Capital Expenditure</v>
      </c>
      <c r="N11642" s="10" t="str">
        <f t="shared" si="184"/>
        <v>SCHEDULE 18: REPORT ON THE FORECAST TOTAL REVENUE REQUIREMENTS | 18b(iii): Forecast Capital Expenditure | Capacity growth</v>
      </c>
    </row>
    <row r="11643" spans="1:14" hidden="1">
      <c r="A11643" t="s">
        <v>3</v>
      </c>
      <c r="B11643">
        <v>2007</v>
      </c>
      <c r="C11643" t="s">
        <v>7</v>
      </c>
      <c r="D11643" t="s">
        <v>14</v>
      </c>
      <c r="E11643" t="s">
        <v>81</v>
      </c>
      <c r="F11643" t="s">
        <v>81</v>
      </c>
      <c r="G11643">
        <v>72</v>
      </c>
      <c r="H11643" t="s">
        <v>69</v>
      </c>
      <c r="I11643">
        <v>2015</v>
      </c>
      <c r="J11643" t="s">
        <v>92</v>
      </c>
      <c r="K11643" t="s">
        <v>81</v>
      </c>
      <c r="M11643" s="10" t="str">
        <f>Data[[#This Row],[schedule]]&amp;" | "&amp;Data[[#This Row],[section]]</f>
        <v>SCHEDULE 18: REPORT ON THE FORECAST TOTAL REVENUE REQUIREMENTS | 18b(iii): Forecast Capital Expenditure</v>
      </c>
      <c r="N11643" s="10" t="str">
        <f t="shared" si="184"/>
        <v>SCHEDULE 18: REPORT ON THE FORECAST TOTAL REVENUE REQUIREMENTS | 18b(iii): Forecast Capital Expenditure | Capacity growth</v>
      </c>
    </row>
    <row r="11644" spans="1:14" hidden="1">
      <c r="A11644" t="s">
        <v>3</v>
      </c>
      <c r="B11644">
        <v>2007</v>
      </c>
      <c r="C11644" t="s">
        <v>7</v>
      </c>
      <c r="D11644" t="s">
        <v>14</v>
      </c>
      <c r="E11644" t="s">
        <v>81</v>
      </c>
      <c r="F11644" t="s">
        <v>81</v>
      </c>
      <c r="G11644">
        <v>72</v>
      </c>
      <c r="H11644" t="s">
        <v>69</v>
      </c>
      <c r="I11644">
        <v>2016</v>
      </c>
      <c r="J11644" t="s">
        <v>92</v>
      </c>
      <c r="K11644" t="s">
        <v>81</v>
      </c>
      <c r="M11644" s="10" t="str">
        <f>Data[[#This Row],[schedule]]&amp;" | "&amp;Data[[#This Row],[section]]</f>
        <v>SCHEDULE 18: REPORT ON THE FORECAST TOTAL REVENUE REQUIREMENTS | 18b(iii): Forecast Capital Expenditure</v>
      </c>
      <c r="N11644" s="10" t="str">
        <f t="shared" si="184"/>
        <v>SCHEDULE 18: REPORT ON THE FORECAST TOTAL REVENUE REQUIREMENTS | 18b(iii): Forecast Capital Expenditure | Capacity growth</v>
      </c>
    </row>
    <row r="11645" spans="1:14" hidden="1">
      <c r="A11645" t="s">
        <v>3</v>
      </c>
      <c r="B11645">
        <v>2007</v>
      </c>
      <c r="C11645" t="s">
        <v>7</v>
      </c>
      <c r="D11645" t="s">
        <v>14</v>
      </c>
      <c r="E11645" t="s">
        <v>81</v>
      </c>
      <c r="F11645" t="s">
        <v>81</v>
      </c>
      <c r="G11645">
        <v>72</v>
      </c>
      <c r="H11645" t="s">
        <v>69</v>
      </c>
      <c r="I11645">
        <v>2017</v>
      </c>
      <c r="J11645" t="s">
        <v>92</v>
      </c>
      <c r="K11645" t="s">
        <v>81</v>
      </c>
      <c r="M11645" s="10" t="str">
        <f>Data[[#This Row],[schedule]]&amp;" | "&amp;Data[[#This Row],[section]]</f>
        <v>SCHEDULE 18: REPORT ON THE FORECAST TOTAL REVENUE REQUIREMENTS | 18b(iii): Forecast Capital Expenditure</v>
      </c>
      <c r="N11645" s="10" t="str">
        <f t="shared" si="184"/>
        <v>SCHEDULE 18: REPORT ON THE FORECAST TOTAL REVENUE REQUIREMENTS | 18b(iii): Forecast Capital Expenditure | Capacity growth</v>
      </c>
    </row>
    <row r="11646" spans="1:14" hidden="1">
      <c r="A11646" t="s">
        <v>3</v>
      </c>
      <c r="B11646">
        <v>2007</v>
      </c>
      <c r="C11646" t="s">
        <v>7</v>
      </c>
      <c r="D11646" t="s">
        <v>14</v>
      </c>
      <c r="E11646" t="s">
        <v>81</v>
      </c>
      <c r="F11646" t="s">
        <v>81</v>
      </c>
      <c r="G11646">
        <v>73</v>
      </c>
      <c r="H11646" t="s">
        <v>70</v>
      </c>
      <c r="I11646">
        <v>2008</v>
      </c>
      <c r="J11646" t="s">
        <v>92</v>
      </c>
      <c r="K11646" t="s">
        <v>2956</v>
      </c>
      <c r="L11646">
        <v>14921.18448664961</v>
      </c>
      <c r="M11646" s="10" t="str">
        <f>Data[[#This Row],[schedule]]&amp;" | "&amp;Data[[#This Row],[section]]</f>
        <v>SCHEDULE 18: REPORT ON THE FORECAST TOTAL REVENUE REQUIREMENTS | 18b(iii): Forecast Capital Expenditure</v>
      </c>
      <c r="N11646" s="10" t="str">
        <f t="shared" si="184"/>
        <v>SCHEDULE 18: REPORT ON THE FORECAST TOTAL REVENUE REQUIREMENTS | 18b(iii): Forecast Capital Expenditure | Asset replacement and renewal</v>
      </c>
    </row>
    <row r="11647" spans="1:14" hidden="1">
      <c r="A11647" t="s">
        <v>3</v>
      </c>
      <c r="B11647">
        <v>2007</v>
      </c>
      <c r="C11647" t="s">
        <v>7</v>
      </c>
      <c r="D11647" t="s">
        <v>14</v>
      </c>
      <c r="E11647" t="s">
        <v>81</v>
      </c>
      <c r="F11647" t="s">
        <v>81</v>
      </c>
      <c r="G11647">
        <v>73</v>
      </c>
      <c r="H11647" t="s">
        <v>70</v>
      </c>
      <c r="I11647">
        <v>2009</v>
      </c>
      <c r="J11647" t="s">
        <v>92</v>
      </c>
      <c r="K11647" t="s">
        <v>2957</v>
      </c>
      <c r="L11647">
        <v>7765.2264163222344</v>
      </c>
      <c r="M11647" s="10" t="str">
        <f>Data[[#This Row],[schedule]]&amp;" | "&amp;Data[[#This Row],[section]]</f>
        <v>SCHEDULE 18: REPORT ON THE FORECAST TOTAL REVENUE REQUIREMENTS | 18b(iii): Forecast Capital Expenditure</v>
      </c>
      <c r="N11647" s="10" t="str">
        <f t="shared" si="184"/>
        <v>SCHEDULE 18: REPORT ON THE FORECAST TOTAL REVENUE REQUIREMENTS | 18b(iii): Forecast Capital Expenditure | Asset replacement and renewal</v>
      </c>
    </row>
    <row r="11648" spans="1:14" hidden="1">
      <c r="A11648" t="s">
        <v>3</v>
      </c>
      <c r="B11648">
        <v>2007</v>
      </c>
      <c r="C11648" t="s">
        <v>7</v>
      </c>
      <c r="D11648" t="s">
        <v>14</v>
      </c>
      <c r="E11648" t="s">
        <v>81</v>
      </c>
      <c r="F11648" t="s">
        <v>81</v>
      </c>
      <c r="G11648">
        <v>73</v>
      </c>
      <c r="H11648" t="s">
        <v>70</v>
      </c>
      <c r="I11648">
        <v>2010</v>
      </c>
      <c r="J11648" t="s">
        <v>92</v>
      </c>
      <c r="K11648" t="s">
        <v>2958</v>
      </c>
      <c r="L11648">
        <v>10322.542263660651</v>
      </c>
      <c r="M11648" s="10" t="str">
        <f>Data[[#This Row],[schedule]]&amp;" | "&amp;Data[[#This Row],[section]]</f>
        <v>SCHEDULE 18: REPORT ON THE FORECAST TOTAL REVENUE REQUIREMENTS | 18b(iii): Forecast Capital Expenditure</v>
      </c>
      <c r="N11648" s="10" t="str">
        <f t="shared" si="184"/>
        <v>SCHEDULE 18: REPORT ON THE FORECAST TOTAL REVENUE REQUIREMENTS | 18b(iii): Forecast Capital Expenditure | Asset replacement and renewal</v>
      </c>
    </row>
    <row r="11649" spans="1:14" hidden="1">
      <c r="A11649" t="s">
        <v>3</v>
      </c>
      <c r="B11649">
        <v>2007</v>
      </c>
      <c r="C11649" t="s">
        <v>7</v>
      </c>
      <c r="D11649" t="s">
        <v>14</v>
      </c>
      <c r="E11649" t="s">
        <v>81</v>
      </c>
      <c r="F11649" t="s">
        <v>81</v>
      </c>
      <c r="G11649">
        <v>73</v>
      </c>
      <c r="H11649" t="s">
        <v>70</v>
      </c>
      <c r="I11649">
        <v>2011</v>
      </c>
      <c r="J11649" t="s">
        <v>92</v>
      </c>
      <c r="K11649" t="s">
        <v>2959</v>
      </c>
      <c r="L11649">
        <v>15570.083460627049</v>
      </c>
      <c r="M11649" s="10" t="str">
        <f>Data[[#This Row],[schedule]]&amp;" | "&amp;Data[[#This Row],[section]]</f>
        <v>SCHEDULE 18: REPORT ON THE FORECAST TOTAL REVENUE REQUIREMENTS | 18b(iii): Forecast Capital Expenditure</v>
      </c>
      <c r="N11649" s="10" t="str">
        <f t="shared" si="184"/>
        <v>SCHEDULE 18: REPORT ON THE FORECAST TOTAL REVENUE REQUIREMENTS | 18b(iii): Forecast Capital Expenditure | Asset replacement and renewal</v>
      </c>
    </row>
    <row r="11650" spans="1:14" hidden="1">
      <c r="A11650" t="s">
        <v>3</v>
      </c>
      <c r="B11650">
        <v>2007</v>
      </c>
      <c r="C11650" t="s">
        <v>7</v>
      </c>
      <c r="D11650" t="s">
        <v>14</v>
      </c>
      <c r="E11650" t="s">
        <v>81</v>
      </c>
      <c r="F11650" t="s">
        <v>81</v>
      </c>
      <c r="G11650">
        <v>73</v>
      </c>
      <c r="H11650" t="s">
        <v>70</v>
      </c>
      <c r="I11650">
        <v>2012</v>
      </c>
      <c r="J11650" t="s">
        <v>92</v>
      </c>
      <c r="K11650" t="s">
        <v>2935</v>
      </c>
      <c r="L11650">
        <v>17432.954201960129</v>
      </c>
      <c r="M11650" s="10" t="str">
        <f>Data[[#This Row],[schedule]]&amp;" | "&amp;Data[[#This Row],[section]]</f>
        <v>SCHEDULE 18: REPORT ON THE FORECAST TOTAL REVENUE REQUIREMENTS | 18b(iii): Forecast Capital Expenditure</v>
      </c>
      <c r="N11650" s="10" t="str">
        <f t="shared" si="184"/>
        <v>SCHEDULE 18: REPORT ON THE FORECAST TOTAL REVENUE REQUIREMENTS | 18b(iii): Forecast Capital Expenditure | Asset replacement and renewal</v>
      </c>
    </row>
    <row r="11651" spans="1:14" hidden="1">
      <c r="A11651" t="s">
        <v>3</v>
      </c>
      <c r="B11651">
        <v>2007</v>
      </c>
      <c r="C11651" t="s">
        <v>7</v>
      </c>
      <c r="D11651" t="s">
        <v>14</v>
      </c>
      <c r="E11651" t="s">
        <v>81</v>
      </c>
      <c r="F11651" t="s">
        <v>81</v>
      </c>
      <c r="G11651">
        <v>73</v>
      </c>
      <c r="H11651" t="s">
        <v>70</v>
      </c>
      <c r="I11651">
        <v>2013</v>
      </c>
      <c r="J11651" t="s">
        <v>92</v>
      </c>
      <c r="K11651" t="s">
        <v>81</v>
      </c>
      <c r="M11651" s="10" t="str">
        <f>Data[[#This Row],[schedule]]&amp;" | "&amp;Data[[#This Row],[section]]</f>
        <v>SCHEDULE 18: REPORT ON THE FORECAST TOTAL REVENUE REQUIREMENTS | 18b(iii): Forecast Capital Expenditure</v>
      </c>
      <c r="N11651" s="10" t="str">
        <f t="shared" si="184"/>
        <v>SCHEDULE 18: REPORT ON THE FORECAST TOTAL REVENUE REQUIREMENTS | 18b(iii): Forecast Capital Expenditure | Asset replacement and renewal</v>
      </c>
    </row>
    <row r="11652" spans="1:14" hidden="1">
      <c r="A11652" t="s">
        <v>3</v>
      </c>
      <c r="B11652">
        <v>2007</v>
      </c>
      <c r="C11652" t="s">
        <v>7</v>
      </c>
      <c r="D11652" t="s">
        <v>14</v>
      </c>
      <c r="E11652" t="s">
        <v>81</v>
      </c>
      <c r="F11652" t="s">
        <v>81</v>
      </c>
      <c r="G11652">
        <v>73</v>
      </c>
      <c r="H11652" t="s">
        <v>70</v>
      </c>
      <c r="I11652">
        <v>2014</v>
      </c>
      <c r="J11652" t="s">
        <v>92</v>
      </c>
      <c r="K11652" t="s">
        <v>81</v>
      </c>
      <c r="M11652" s="10" t="str">
        <f>Data[[#This Row],[schedule]]&amp;" | "&amp;Data[[#This Row],[section]]</f>
        <v>SCHEDULE 18: REPORT ON THE FORECAST TOTAL REVENUE REQUIREMENTS | 18b(iii): Forecast Capital Expenditure</v>
      </c>
      <c r="N11652" s="10" t="str">
        <f t="shared" si="184"/>
        <v>SCHEDULE 18: REPORT ON THE FORECAST TOTAL REVENUE REQUIREMENTS | 18b(iii): Forecast Capital Expenditure | Asset replacement and renewal</v>
      </c>
    </row>
    <row r="11653" spans="1:14" hidden="1">
      <c r="A11653" t="s">
        <v>3</v>
      </c>
      <c r="B11653">
        <v>2007</v>
      </c>
      <c r="C11653" t="s">
        <v>7</v>
      </c>
      <c r="D11653" t="s">
        <v>14</v>
      </c>
      <c r="E11653" t="s">
        <v>81</v>
      </c>
      <c r="F11653" t="s">
        <v>81</v>
      </c>
      <c r="G11653">
        <v>73</v>
      </c>
      <c r="H11653" t="s">
        <v>70</v>
      </c>
      <c r="I11653">
        <v>2015</v>
      </c>
      <c r="J11653" t="s">
        <v>92</v>
      </c>
      <c r="K11653" t="s">
        <v>81</v>
      </c>
      <c r="M11653" s="10" t="str">
        <f>Data[[#This Row],[schedule]]&amp;" | "&amp;Data[[#This Row],[section]]</f>
        <v>SCHEDULE 18: REPORT ON THE FORECAST TOTAL REVENUE REQUIREMENTS | 18b(iii): Forecast Capital Expenditure</v>
      </c>
      <c r="N11653" s="10" t="str">
        <f t="shared" si="184"/>
        <v>SCHEDULE 18: REPORT ON THE FORECAST TOTAL REVENUE REQUIREMENTS | 18b(iii): Forecast Capital Expenditure | Asset replacement and renewal</v>
      </c>
    </row>
    <row r="11654" spans="1:14" hidden="1">
      <c r="A11654" t="s">
        <v>3</v>
      </c>
      <c r="B11654">
        <v>2007</v>
      </c>
      <c r="C11654" t="s">
        <v>7</v>
      </c>
      <c r="D11654" t="s">
        <v>14</v>
      </c>
      <c r="E11654" t="s">
        <v>81</v>
      </c>
      <c r="F11654" t="s">
        <v>81</v>
      </c>
      <c r="G11654">
        <v>73</v>
      </c>
      <c r="H11654" t="s">
        <v>70</v>
      </c>
      <c r="I11654">
        <v>2016</v>
      </c>
      <c r="J11654" t="s">
        <v>92</v>
      </c>
      <c r="K11654" t="s">
        <v>81</v>
      </c>
      <c r="M11654" s="10" t="str">
        <f>Data[[#This Row],[schedule]]&amp;" | "&amp;Data[[#This Row],[section]]</f>
        <v>SCHEDULE 18: REPORT ON THE FORECAST TOTAL REVENUE REQUIREMENTS | 18b(iii): Forecast Capital Expenditure</v>
      </c>
      <c r="N11654" s="10" t="str">
        <f t="shared" si="184"/>
        <v>SCHEDULE 18: REPORT ON THE FORECAST TOTAL REVENUE REQUIREMENTS | 18b(iii): Forecast Capital Expenditure | Asset replacement and renewal</v>
      </c>
    </row>
    <row r="11655" spans="1:14" hidden="1">
      <c r="A11655" t="s">
        <v>3</v>
      </c>
      <c r="B11655">
        <v>2007</v>
      </c>
      <c r="C11655" t="s">
        <v>7</v>
      </c>
      <c r="D11655" t="s">
        <v>14</v>
      </c>
      <c r="E11655" t="s">
        <v>81</v>
      </c>
      <c r="F11655" t="s">
        <v>81</v>
      </c>
      <c r="G11655">
        <v>73</v>
      </c>
      <c r="H11655" t="s">
        <v>70</v>
      </c>
      <c r="I11655">
        <v>2017</v>
      </c>
      <c r="J11655" t="s">
        <v>92</v>
      </c>
      <c r="K11655" t="s">
        <v>81</v>
      </c>
      <c r="M11655" s="10" t="str">
        <f>Data[[#This Row],[schedule]]&amp;" | "&amp;Data[[#This Row],[section]]</f>
        <v>SCHEDULE 18: REPORT ON THE FORECAST TOTAL REVENUE REQUIREMENTS | 18b(iii): Forecast Capital Expenditure</v>
      </c>
      <c r="N11655" s="10" t="str">
        <f t="shared" si="184"/>
        <v>SCHEDULE 18: REPORT ON THE FORECAST TOTAL REVENUE REQUIREMENTS | 18b(iii): Forecast Capital Expenditure | Asset replacement and renewal</v>
      </c>
    </row>
    <row r="11656" spans="1:14" hidden="1">
      <c r="A11656" t="s">
        <v>3</v>
      </c>
      <c r="B11656">
        <v>2007</v>
      </c>
      <c r="C11656" t="s">
        <v>7</v>
      </c>
      <c r="D11656" t="s">
        <v>14</v>
      </c>
      <c r="E11656" t="s">
        <v>81</v>
      </c>
      <c r="F11656" t="s">
        <v>81</v>
      </c>
      <c r="G11656">
        <v>74</v>
      </c>
      <c r="H11656" t="s">
        <v>71</v>
      </c>
      <c r="I11656">
        <v>2008</v>
      </c>
      <c r="J11656" t="s">
        <v>92</v>
      </c>
      <c r="K11656" t="s">
        <v>2960</v>
      </c>
      <c r="L11656">
        <v>121234.668347126</v>
      </c>
      <c r="M11656" s="10" t="str">
        <f>Data[[#This Row],[schedule]]&amp;" | "&amp;Data[[#This Row],[section]]</f>
        <v>SCHEDULE 18: REPORT ON THE FORECAST TOTAL REVENUE REQUIREMENTS | 18b(iii): Forecast Capital Expenditure</v>
      </c>
      <c r="N11656" s="10" t="str">
        <f t="shared" si="184"/>
        <v>SCHEDULE 18: REPORT ON THE FORECAST TOTAL REVENUE REQUIREMENTS | 18b(iii): Forecast Capital Expenditure | Total capital expenditure</v>
      </c>
    </row>
    <row r="11657" spans="1:14" hidden="1">
      <c r="A11657" t="s">
        <v>3</v>
      </c>
      <c r="B11657">
        <v>2007</v>
      </c>
      <c r="C11657" t="s">
        <v>7</v>
      </c>
      <c r="D11657" t="s">
        <v>14</v>
      </c>
      <c r="E11657" t="s">
        <v>81</v>
      </c>
      <c r="F11657" t="s">
        <v>81</v>
      </c>
      <c r="G11657">
        <v>74</v>
      </c>
      <c r="H11657" t="s">
        <v>71</v>
      </c>
      <c r="I11657">
        <v>2009</v>
      </c>
      <c r="J11657" t="s">
        <v>92</v>
      </c>
      <c r="K11657" t="s">
        <v>2961</v>
      </c>
      <c r="L11657">
        <v>48353.035162071792</v>
      </c>
      <c r="M11657" s="10" t="str">
        <f>Data[[#This Row],[schedule]]&amp;" | "&amp;Data[[#This Row],[section]]</f>
        <v>SCHEDULE 18: REPORT ON THE FORECAST TOTAL REVENUE REQUIREMENTS | 18b(iii): Forecast Capital Expenditure</v>
      </c>
      <c r="N11657" s="10" t="str">
        <f t="shared" si="184"/>
        <v>SCHEDULE 18: REPORT ON THE FORECAST TOTAL REVENUE REQUIREMENTS | 18b(iii): Forecast Capital Expenditure | Total capital expenditure</v>
      </c>
    </row>
    <row r="11658" spans="1:14" hidden="1">
      <c r="A11658" t="s">
        <v>3</v>
      </c>
      <c r="B11658">
        <v>2007</v>
      </c>
      <c r="C11658" t="s">
        <v>7</v>
      </c>
      <c r="D11658" t="s">
        <v>14</v>
      </c>
      <c r="E11658" t="s">
        <v>81</v>
      </c>
      <c r="F11658" t="s">
        <v>81</v>
      </c>
      <c r="G11658">
        <v>74</v>
      </c>
      <c r="H11658" t="s">
        <v>71</v>
      </c>
      <c r="I11658">
        <v>2010</v>
      </c>
      <c r="J11658" t="s">
        <v>92</v>
      </c>
      <c r="K11658" t="s">
        <v>2962</v>
      </c>
      <c r="L11658">
        <v>30904.444992068689</v>
      </c>
      <c r="M11658" s="10" t="str">
        <f>Data[[#This Row],[schedule]]&amp;" | "&amp;Data[[#This Row],[section]]</f>
        <v>SCHEDULE 18: REPORT ON THE FORECAST TOTAL REVENUE REQUIREMENTS | 18b(iii): Forecast Capital Expenditure</v>
      </c>
      <c r="N11658" s="10" t="str">
        <f t="shared" si="184"/>
        <v>SCHEDULE 18: REPORT ON THE FORECAST TOTAL REVENUE REQUIREMENTS | 18b(iii): Forecast Capital Expenditure | Total capital expenditure</v>
      </c>
    </row>
    <row r="11659" spans="1:14" hidden="1">
      <c r="A11659" t="s">
        <v>3</v>
      </c>
      <c r="B11659">
        <v>2007</v>
      </c>
      <c r="C11659" t="s">
        <v>7</v>
      </c>
      <c r="D11659" t="s">
        <v>14</v>
      </c>
      <c r="E11659" t="s">
        <v>81</v>
      </c>
      <c r="F11659" t="s">
        <v>81</v>
      </c>
      <c r="G11659">
        <v>74</v>
      </c>
      <c r="H11659" t="s">
        <v>71</v>
      </c>
      <c r="I11659">
        <v>2011</v>
      </c>
      <c r="J11659" t="s">
        <v>92</v>
      </c>
      <c r="K11659" t="s">
        <v>2963</v>
      </c>
      <c r="L11659">
        <v>30634.763374467559</v>
      </c>
      <c r="M11659" s="10" t="str">
        <f>Data[[#This Row],[schedule]]&amp;" | "&amp;Data[[#This Row],[section]]</f>
        <v>SCHEDULE 18: REPORT ON THE FORECAST TOTAL REVENUE REQUIREMENTS | 18b(iii): Forecast Capital Expenditure</v>
      </c>
      <c r="N11659" s="10" t="str">
        <f t="shared" si="184"/>
        <v>SCHEDULE 18: REPORT ON THE FORECAST TOTAL REVENUE REQUIREMENTS | 18b(iii): Forecast Capital Expenditure | Total capital expenditure</v>
      </c>
    </row>
    <row r="11660" spans="1:14" hidden="1">
      <c r="A11660" t="s">
        <v>3</v>
      </c>
      <c r="B11660">
        <v>2007</v>
      </c>
      <c r="C11660" t="s">
        <v>7</v>
      </c>
      <c r="D11660" t="s">
        <v>14</v>
      </c>
      <c r="E11660" t="s">
        <v>81</v>
      </c>
      <c r="F11660" t="s">
        <v>81</v>
      </c>
      <c r="G11660">
        <v>74</v>
      </c>
      <c r="H11660" t="s">
        <v>71</v>
      </c>
      <c r="I11660">
        <v>2012</v>
      </c>
      <c r="J11660" t="s">
        <v>92</v>
      </c>
      <c r="K11660" t="s">
        <v>2939</v>
      </c>
      <c r="L11660">
        <v>24152.874293823708</v>
      </c>
      <c r="M11660" s="10" t="str">
        <f>Data[[#This Row],[schedule]]&amp;" | "&amp;Data[[#This Row],[section]]</f>
        <v>SCHEDULE 18: REPORT ON THE FORECAST TOTAL REVENUE REQUIREMENTS | 18b(iii): Forecast Capital Expenditure</v>
      </c>
      <c r="N11660" s="10" t="str">
        <f t="shared" si="184"/>
        <v>SCHEDULE 18: REPORT ON THE FORECAST TOTAL REVENUE REQUIREMENTS | 18b(iii): Forecast Capital Expenditure | Total capital expenditure</v>
      </c>
    </row>
    <row r="11661" spans="1:14" hidden="1">
      <c r="A11661" t="s">
        <v>3</v>
      </c>
      <c r="B11661">
        <v>2007</v>
      </c>
      <c r="C11661" t="s">
        <v>7</v>
      </c>
      <c r="D11661" t="s">
        <v>14</v>
      </c>
      <c r="E11661" t="s">
        <v>81</v>
      </c>
      <c r="F11661" t="s">
        <v>81</v>
      </c>
      <c r="G11661">
        <v>74</v>
      </c>
      <c r="H11661" t="s">
        <v>71</v>
      </c>
      <c r="I11661">
        <v>2013</v>
      </c>
      <c r="J11661" t="s">
        <v>92</v>
      </c>
      <c r="K11661" t="s">
        <v>458</v>
      </c>
      <c r="L11661">
        <v>0</v>
      </c>
      <c r="M11661" s="10" t="str">
        <f>Data[[#This Row],[schedule]]&amp;" | "&amp;Data[[#This Row],[section]]</f>
        <v>SCHEDULE 18: REPORT ON THE FORECAST TOTAL REVENUE REQUIREMENTS | 18b(iii): Forecast Capital Expenditure</v>
      </c>
      <c r="N11661" s="10" t="str">
        <f t="shared" si="184"/>
        <v>SCHEDULE 18: REPORT ON THE FORECAST TOTAL REVENUE REQUIREMENTS | 18b(iii): Forecast Capital Expenditure | Total capital expenditure</v>
      </c>
    </row>
    <row r="11662" spans="1:14" hidden="1">
      <c r="A11662" t="s">
        <v>3</v>
      </c>
      <c r="B11662">
        <v>2007</v>
      </c>
      <c r="C11662" t="s">
        <v>7</v>
      </c>
      <c r="D11662" t="s">
        <v>14</v>
      </c>
      <c r="E11662" t="s">
        <v>81</v>
      </c>
      <c r="F11662" t="s">
        <v>81</v>
      </c>
      <c r="G11662">
        <v>74</v>
      </c>
      <c r="H11662" t="s">
        <v>71</v>
      </c>
      <c r="I11662">
        <v>2014</v>
      </c>
      <c r="J11662" t="s">
        <v>92</v>
      </c>
      <c r="K11662" t="s">
        <v>458</v>
      </c>
      <c r="L11662">
        <v>0</v>
      </c>
      <c r="M11662" s="10" t="str">
        <f>Data[[#This Row],[schedule]]&amp;" | "&amp;Data[[#This Row],[section]]</f>
        <v>SCHEDULE 18: REPORT ON THE FORECAST TOTAL REVENUE REQUIREMENTS | 18b(iii): Forecast Capital Expenditure</v>
      </c>
      <c r="N11662" s="10" t="str">
        <f t="shared" si="184"/>
        <v>SCHEDULE 18: REPORT ON THE FORECAST TOTAL REVENUE REQUIREMENTS | 18b(iii): Forecast Capital Expenditure | Total capital expenditure</v>
      </c>
    </row>
    <row r="11663" spans="1:14" hidden="1">
      <c r="A11663" t="s">
        <v>3</v>
      </c>
      <c r="B11663">
        <v>2007</v>
      </c>
      <c r="C11663" t="s">
        <v>7</v>
      </c>
      <c r="D11663" t="s">
        <v>14</v>
      </c>
      <c r="E11663" t="s">
        <v>81</v>
      </c>
      <c r="F11663" t="s">
        <v>81</v>
      </c>
      <c r="G11663">
        <v>74</v>
      </c>
      <c r="H11663" t="s">
        <v>71</v>
      </c>
      <c r="I11663">
        <v>2015</v>
      </c>
      <c r="J11663" t="s">
        <v>92</v>
      </c>
      <c r="K11663" t="s">
        <v>458</v>
      </c>
      <c r="L11663">
        <v>0</v>
      </c>
      <c r="M11663" s="10" t="str">
        <f>Data[[#This Row],[schedule]]&amp;" | "&amp;Data[[#This Row],[section]]</f>
        <v>SCHEDULE 18: REPORT ON THE FORECAST TOTAL REVENUE REQUIREMENTS | 18b(iii): Forecast Capital Expenditure</v>
      </c>
      <c r="N11663" s="10" t="str">
        <f t="shared" si="184"/>
        <v>SCHEDULE 18: REPORT ON THE FORECAST TOTAL REVENUE REQUIREMENTS | 18b(iii): Forecast Capital Expenditure | Total capital expenditure</v>
      </c>
    </row>
    <row r="11664" spans="1:14" hidden="1">
      <c r="A11664" t="s">
        <v>3</v>
      </c>
      <c r="B11664">
        <v>2007</v>
      </c>
      <c r="C11664" t="s">
        <v>7</v>
      </c>
      <c r="D11664" t="s">
        <v>14</v>
      </c>
      <c r="E11664" t="s">
        <v>81</v>
      </c>
      <c r="F11664" t="s">
        <v>81</v>
      </c>
      <c r="G11664">
        <v>74</v>
      </c>
      <c r="H11664" t="s">
        <v>71</v>
      </c>
      <c r="I11664">
        <v>2016</v>
      </c>
      <c r="J11664" t="s">
        <v>92</v>
      </c>
      <c r="K11664" t="s">
        <v>458</v>
      </c>
      <c r="L11664">
        <v>0</v>
      </c>
      <c r="M11664" s="10" t="str">
        <f>Data[[#This Row],[schedule]]&amp;" | "&amp;Data[[#This Row],[section]]</f>
        <v>SCHEDULE 18: REPORT ON THE FORECAST TOTAL REVENUE REQUIREMENTS | 18b(iii): Forecast Capital Expenditure</v>
      </c>
      <c r="N11664" s="10" t="str">
        <f t="shared" si="184"/>
        <v>SCHEDULE 18: REPORT ON THE FORECAST TOTAL REVENUE REQUIREMENTS | 18b(iii): Forecast Capital Expenditure | Total capital expenditure</v>
      </c>
    </row>
    <row r="11665" spans="1:14" hidden="1">
      <c r="A11665" t="s">
        <v>3</v>
      </c>
      <c r="B11665">
        <v>2007</v>
      </c>
      <c r="C11665" t="s">
        <v>7</v>
      </c>
      <c r="D11665" t="s">
        <v>14</v>
      </c>
      <c r="E11665" t="s">
        <v>81</v>
      </c>
      <c r="F11665" t="s">
        <v>81</v>
      </c>
      <c r="G11665">
        <v>74</v>
      </c>
      <c r="H11665" t="s">
        <v>71</v>
      </c>
      <c r="I11665">
        <v>2017</v>
      </c>
      <c r="J11665" t="s">
        <v>92</v>
      </c>
      <c r="K11665" t="s">
        <v>458</v>
      </c>
      <c r="L11665">
        <v>0</v>
      </c>
      <c r="M11665" s="10" t="str">
        <f>Data[[#This Row],[schedule]]&amp;" | "&amp;Data[[#This Row],[section]]</f>
        <v>SCHEDULE 18: REPORT ON THE FORECAST TOTAL REVENUE REQUIREMENTS | 18b(iii): Forecast Capital Expenditure</v>
      </c>
      <c r="N11665" s="10" t="str">
        <f t="shared" si="184"/>
        <v>SCHEDULE 18: REPORT ON THE FORECAST TOTAL REVENUE REQUIREMENTS | 18b(iii): Forecast Capital Expenditure | Total capital expenditure</v>
      </c>
    </row>
    <row r="11666" spans="1:14" hidden="1">
      <c r="A11666" t="s">
        <v>3</v>
      </c>
      <c r="B11666">
        <v>2007</v>
      </c>
      <c r="C11666" t="s">
        <v>7</v>
      </c>
      <c r="D11666" t="s">
        <v>15</v>
      </c>
      <c r="E11666" t="s">
        <v>81</v>
      </c>
      <c r="F11666" t="s">
        <v>81</v>
      </c>
      <c r="G11666">
        <v>139</v>
      </c>
      <c r="H11666" t="s">
        <v>76</v>
      </c>
      <c r="I11666">
        <v>2008</v>
      </c>
      <c r="J11666" t="s">
        <v>92</v>
      </c>
      <c r="K11666" t="s">
        <v>81</v>
      </c>
      <c r="M11666" s="10" t="str">
        <f>Data[[#This Row],[schedule]]&amp;" | "&amp;Data[[#This Row],[section]]</f>
        <v>SCHEDULE 18: REPORT ON THE FORECAST TOTAL REVENUE REQUIREMENTS | 18b(iv) FORECAST OPERATIONAL EXPENDITURE</v>
      </c>
      <c r="N11666" s="10" t="str">
        <f t="shared" si="184"/>
        <v>SCHEDULE 18: REPORT ON THE FORECAST TOTAL REVENUE REQUIREMENTS | 18b(iv) FORECAST OPERATIONAL EXPENDITURE | Corporate overheads</v>
      </c>
    </row>
    <row r="11667" spans="1:14" hidden="1">
      <c r="A11667" t="s">
        <v>3</v>
      </c>
      <c r="B11667">
        <v>2007</v>
      </c>
      <c r="C11667" t="s">
        <v>7</v>
      </c>
      <c r="D11667" t="s">
        <v>15</v>
      </c>
      <c r="E11667" t="s">
        <v>81</v>
      </c>
      <c r="F11667" t="s">
        <v>81</v>
      </c>
      <c r="G11667">
        <v>139</v>
      </c>
      <c r="H11667" t="s">
        <v>76</v>
      </c>
      <c r="I11667">
        <v>2009</v>
      </c>
      <c r="J11667" t="s">
        <v>92</v>
      </c>
      <c r="K11667" t="s">
        <v>81</v>
      </c>
      <c r="M11667" s="10" t="str">
        <f>Data[[#This Row],[schedule]]&amp;" | "&amp;Data[[#This Row],[section]]</f>
        <v>SCHEDULE 18: REPORT ON THE FORECAST TOTAL REVENUE REQUIREMENTS | 18b(iv) FORECAST OPERATIONAL EXPENDITURE</v>
      </c>
      <c r="N11667" s="10" t="str">
        <f t="shared" si="184"/>
        <v>SCHEDULE 18: REPORT ON THE FORECAST TOTAL REVENUE REQUIREMENTS | 18b(iv) FORECAST OPERATIONAL EXPENDITURE | Corporate overheads</v>
      </c>
    </row>
    <row r="11668" spans="1:14" hidden="1">
      <c r="A11668" t="s">
        <v>3</v>
      </c>
      <c r="B11668">
        <v>2007</v>
      </c>
      <c r="C11668" t="s">
        <v>7</v>
      </c>
      <c r="D11668" t="s">
        <v>15</v>
      </c>
      <c r="E11668" t="s">
        <v>81</v>
      </c>
      <c r="F11668" t="s">
        <v>81</v>
      </c>
      <c r="G11668">
        <v>139</v>
      </c>
      <c r="H11668" t="s">
        <v>76</v>
      </c>
      <c r="I11668">
        <v>2010</v>
      </c>
      <c r="J11668" t="s">
        <v>92</v>
      </c>
      <c r="K11668" t="s">
        <v>81</v>
      </c>
      <c r="M11668" s="10" t="str">
        <f>Data[[#This Row],[schedule]]&amp;" | "&amp;Data[[#This Row],[section]]</f>
        <v>SCHEDULE 18: REPORT ON THE FORECAST TOTAL REVENUE REQUIREMENTS | 18b(iv) FORECAST OPERATIONAL EXPENDITURE</v>
      </c>
      <c r="N11668" s="10" t="str">
        <f t="shared" si="184"/>
        <v>SCHEDULE 18: REPORT ON THE FORECAST TOTAL REVENUE REQUIREMENTS | 18b(iv) FORECAST OPERATIONAL EXPENDITURE | Corporate overheads</v>
      </c>
    </row>
    <row r="11669" spans="1:14" hidden="1">
      <c r="A11669" t="s">
        <v>3</v>
      </c>
      <c r="B11669">
        <v>2007</v>
      </c>
      <c r="C11669" t="s">
        <v>7</v>
      </c>
      <c r="D11669" t="s">
        <v>15</v>
      </c>
      <c r="E11669" t="s">
        <v>81</v>
      </c>
      <c r="F11669" t="s">
        <v>81</v>
      </c>
      <c r="G11669">
        <v>139</v>
      </c>
      <c r="H11669" t="s">
        <v>76</v>
      </c>
      <c r="I11669">
        <v>2011</v>
      </c>
      <c r="J11669" t="s">
        <v>92</v>
      </c>
      <c r="K11669" t="s">
        <v>81</v>
      </c>
      <c r="M11669" s="10" t="str">
        <f>Data[[#This Row],[schedule]]&amp;" | "&amp;Data[[#This Row],[section]]</f>
        <v>SCHEDULE 18: REPORT ON THE FORECAST TOTAL REVENUE REQUIREMENTS | 18b(iv) FORECAST OPERATIONAL EXPENDITURE</v>
      </c>
      <c r="N11669" s="10" t="str">
        <f t="shared" ref="N11669:N11685" si="185">SUBSTITUTE(SUBSTITUTE(SUBSTITUTE(C11669&amp;" | "&amp;D11669&amp;" | "&amp;E11669&amp;" | "&amp;F11669&amp;" | "&amp;H11669," |  |  | "," | ")," |  |  | "," | ")," |  | "," | ")</f>
        <v>SCHEDULE 18: REPORT ON THE FORECAST TOTAL REVENUE REQUIREMENTS | 18b(iv) FORECAST OPERATIONAL EXPENDITURE | Corporate overheads</v>
      </c>
    </row>
    <row r="11670" spans="1:14" hidden="1">
      <c r="A11670" t="s">
        <v>3</v>
      </c>
      <c r="B11670">
        <v>2007</v>
      </c>
      <c r="C11670" t="s">
        <v>7</v>
      </c>
      <c r="D11670" t="s">
        <v>15</v>
      </c>
      <c r="E11670" t="s">
        <v>81</v>
      </c>
      <c r="F11670" t="s">
        <v>81</v>
      </c>
      <c r="G11670">
        <v>139</v>
      </c>
      <c r="H11670" t="s">
        <v>76</v>
      </c>
      <c r="I11670">
        <v>2012</v>
      </c>
      <c r="J11670" t="s">
        <v>92</v>
      </c>
      <c r="K11670" t="s">
        <v>81</v>
      </c>
      <c r="M11670" s="10" t="str">
        <f>Data[[#This Row],[schedule]]&amp;" | "&amp;Data[[#This Row],[section]]</f>
        <v>SCHEDULE 18: REPORT ON THE FORECAST TOTAL REVENUE REQUIREMENTS | 18b(iv) FORECAST OPERATIONAL EXPENDITURE</v>
      </c>
      <c r="N11670" s="10" t="str">
        <f t="shared" si="185"/>
        <v>SCHEDULE 18: REPORT ON THE FORECAST TOTAL REVENUE REQUIREMENTS | 18b(iv) FORECAST OPERATIONAL EXPENDITURE | Corporate overheads</v>
      </c>
    </row>
    <row r="11671" spans="1:14" hidden="1">
      <c r="A11671" t="s">
        <v>3</v>
      </c>
      <c r="B11671">
        <v>2007</v>
      </c>
      <c r="C11671" t="s">
        <v>7</v>
      </c>
      <c r="D11671" t="s">
        <v>15</v>
      </c>
      <c r="E11671" t="s">
        <v>81</v>
      </c>
      <c r="F11671" t="s">
        <v>81</v>
      </c>
      <c r="G11671">
        <v>140</v>
      </c>
      <c r="H11671" t="s">
        <v>77</v>
      </c>
      <c r="I11671">
        <v>2008</v>
      </c>
      <c r="J11671" t="s">
        <v>92</v>
      </c>
      <c r="K11671" t="s">
        <v>81</v>
      </c>
      <c r="M11671" s="10" t="str">
        <f>Data[[#This Row],[schedule]]&amp;" | "&amp;Data[[#This Row],[section]]</f>
        <v>SCHEDULE 18: REPORT ON THE FORECAST TOTAL REVENUE REQUIREMENTS | 18b(iv) FORECAST OPERATIONAL EXPENDITURE</v>
      </c>
      <c r="N11671" s="10" t="str">
        <f t="shared" si="185"/>
        <v>SCHEDULE 18: REPORT ON THE FORECAST TOTAL REVENUE REQUIREMENTS | 18b(iv) FORECAST OPERATIONAL EXPENDITURE | Asset management and airport operations</v>
      </c>
    </row>
    <row r="11672" spans="1:14" hidden="1">
      <c r="A11672" t="s">
        <v>3</v>
      </c>
      <c r="B11672">
        <v>2007</v>
      </c>
      <c r="C11672" t="s">
        <v>7</v>
      </c>
      <c r="D11672" t="s">
        <v>15</v>
      </c>
      <c r="E11672" t="s">
        <v>81</v>
      </c>
      <c r="F11672" t="s">
        <v>81</v>
      </c>
      <c r="G11672">
        <v>140</v>
      </c>
      <c r="H11672" t="s">
        <v>77</v>
      </c>
      <c r="I11672">
        <v>2009</v>
      </c>
      <c r="J11672" t="s">
        <v>92</v>
      </c>
      <c r="K11672" t="s">
        <v>81</v>
      </c>
      <c r="M11672" s="10" t="str">
        <f>Data[[#This Row],[schedule]]&amp;" | "&amp;Data[[#This Row],[section]]</f>
        <v>SCHEDULE 18: REPORT ON THE FORECAST TOTAL REVENUE REQUIREMENTS | 18b(iv) FORECAST OPERATIONAL EXPENDITURE</v>
      </c>
      <c r="N11672" s="10" t="str">
        <f t="shared" si="185"/>
        <v>SCHEDULE 18: REPORT ON THE FORECAST TOTAL REVENUE REQUIREMENTS | 18b(iv) FORECAST OPERATIONAL EXPENDITURE | Asset management and airport operations</v>
      </c>
    </row>
    <row r="11673" spans="1:14" hidden="1">
      <c r="A11673" t="s">
        <v>3</v>
      </c>
      <c r="B11673">
        <v>2007</v>
      </c>
      <c r="C11673" t="s">
        <v>7</v>
      </c>
      <c r="D11673" t="s">
        <v>15</v>
      </c>
      <c r="E11673" t="s">
        <v>81</v>
      </c>
      <c r="F11673" t="s">
        <v>81</v>
      </c>
      <c r="G11673">
        <v>140</v>
      </c>
      <c r="H11673" t="s">
        <v>77</v>
      </c>
      <c r="I11673">
        <v>2010</v>
      </c>
      <c r="J11673" t="s">
        <v>92</v>
      </c>
      <c r="K11673" t="s">
        <v>81</v>
      </c>
      <c r="M11673" s="10" t="str">
        <f>Data[[#This Row],[schedule]]&amp;" | "&amp;Data[[#This Row],[section]]</f>
        <v>SCHEDULE 18: REPORT ON THE FORECAST TOTAL REVENUE REQUIREMENTS | 18b(iv) FORECAST OPERATIONAL EXPENDITURE</v>
      </c>
      <c r="N11673" s="10" t="str">
        <f t="shared" si="185"/>
        <v>SCHEDULE 18: REPORT ON THE FORECAST TOTAL REVENUE REQUIREMENTS | 18b(iv) FORECAST OPERATIONAL EXPENDITURE | Asset management and airport operations</v>
      </c>
    </row>
    <row r="11674" spans="1:14" hidden="1">
      <c r="A11674" t="s">
        <v>3</v>
      </c>
      <c r="B11674">
        <v>2007</v>
      </c>
      <c r="C11674" t="s">
        <v>7</v>
      </c>
      <c r="D11674" t="s">
        <v>15</v>
      </c>
      <c r="E11674" t="s">
        <v>81</v>
      </c>
      <c r="F11674" t="s">
        <v>81</v>
      </c>
      <c r="G11674">
        <v>140</v>
      </c>
      <c r="H11674" t="s">
        <v>77</v>
      </c>
      <c r="I11674">
        <v>2011</v>
      </c>
      <c r="J11674" t="s">
        <v>92</v>
      </c>
      <c r="K11674" t="s">
        <v>81</v>
      </c>
      <c r="M11674" s="10" t="str">
        <f>Data[[#This Row],[schedule]]&amp;" | "&amp;Data[[#This Row],[section]]</f>
        <v>SCHEDULE 18: REPORT ON THE FORECAST TOTAL REVENUE REQUIREMENTS | 18b(iv) FORECAST OPERATIONAL EXPENDITURE</v>
      </c>
      <c r="N11674" s="10" t="str">
        <f t="shared" si="185"/>
        <v>SCHEDULE 18: REPORT ON THE FORECAST TOTAL REVENUE REQUIREMENTS | 18b(iv) FORECAST OPERATIONAL EXPENDITURE | Asset management and airport operations</v>
      </c>
    </row>
    <row r="11675" spans="1:14" hidden="1">
      <c r="A11675" t="s">
        <v>3</v>
      </c>
      <c r="B11675">
        <v>2007</v>
      </c>
      <c r="C11675" t="s">
        <v>7</v>
      </c>
      <c r="D11675" t="s">
        <v>15</v>
      </c>
      <c r="E11675" t="s">
        <v>81</v>
      </c>
      <c r="F11675" t="s">
        <v>81</v>
      </c>
      <c r="G11675">
        <v>140</v>
      </c>
      <c r="H11675" t="s">
        <v>77</v>
      </c>
      <c r="I11675">
        <v>2012</v>
      </c>
      <c r="J11675" t="s">
        <v>92</v>
      </c>
      <c r="K11675" t="s">
        <v>81</v>
      </c>
      <c r="M11675" s="10" t="str">
        <f>Data[[#This Row],[schedule]]&amp;" | "&amp;Data[[#This Row],[section]]</f>
        <v>SCHEDULE 18: REPORT ON THE FORECAST TOTAL REVENUE REQUIREMENTS | 18b(iv) FORECAST OPERATIONAL EXPENDITURE</v>
      </c>
      <c r="N11675" s="10" t="str">
        <f t="shared" si="185"/>
        <v>SCHEDULE 18: REPORT ON THE FORECAST TOTAL REVENUE REQUIREMENTS | 18b(iv) FORECAST OPERATIONAL EXPENDITURE | Asset management and airport operations</v>
      </c>
    </row>
    <row r="11676" spans="1:14" hidden="1">
      <c r="A11676" t="s">
        <v>3</v>
      </c>
      <c r="B11676">
        <v>2007</v>
      </c>
      <c r="C11676" t="s">
        <v>7</v>
      </c>
      <c r="D11676" t="s">
        <v>15</v>
      </c>
      <c r="E11676" t="s">
        <v>81</v>
      </c>
      <c r="F11676" t="s">
        <v>81</v>
      </c>
      <c r="G11676">
        <v>141</v>
      </c>
      <c r="H11676" t="s">
        <v>78</v>
      </c>
      <c r="I11676">
        <v>2008</v>
      </c>
      <c r="J11676" t="s">
        <v>92</v>
      </c>
      <c r="K11676" t="s">
        <v>81</v>
      </c>
      <c r="M11676" s="10" t="str">
        <f>Data[[#This Row],[schedule]]&amp;" | "&amp;Data[[#This Row],[section]]</f>
        <v>SCHEDULE 18: REPORT ON THE FORECAST TOTAL REVENUE REQUIREMENTS | 18b(iv) FORECAST OPERATIONAL EXPENDITURE</v>
      </c>
      <c r="N11676" s="10" t="str">
        <f t="shared" si="185"/>
        <v>SCHEDULE 18: REPORT ON THE FORECAST TOTAL REVENUE REQUIREMENTS | 18b(iv) FORECAST OPERATIONAL EXPENDITURE | Asset maintenance</v>
      </c>
    </row>
    <row r="11677" spans="1:14" hidden="1">
      <c r="A11677" t="s">
        <v>3</v>
      </c>
      <c r="B11677">
        <v>2007</v>
      </c>
      <c r="C11677" t="s">
        <v>7</v>
      </c>
      <c r="D11677" t="s">
        <v>15</v>
      </c>
      <c r="E11677" t="s">
        <v>81</v>
      </c>
      <c r="F11677" t="s">
        <v>81</v>
      </c>
      <c r="G11677">
        <v>141</v>
      </c>
      <c r="H11677" t="s">
        <v>78</v>
      </c>
      <c r="I11677">
        <v>2009</v>
      </c>
      <c r="J11677" t="s">
        <v>92</v>
      </c>
      <c r="K11677" t="s">
        <v>81</v>
      </c>
      <c r="M11677" s="10" t="str">
        <f>Data[[#This Row],[schedule]]&amp;" | "&amp;Data[[#This Row],[section]]</f>
        <v>SCHEDULE 18: REPORT ON THE FORECAST TOTAL REVENUE REQUIREMENTS | 18b(iv) FORECAST OPERATIONAL EXPENDITURE</v>
      </c>
      <c r="N11677" s="10" t="str">
        <f t="shared" si="185"/>
        <v>SCHEDULE 18: REPORT ON THE FORECAST TOTAL REVENUE REQUIREMENTS | 18b(iv) FORECAST OPERATIONAL EXPENDITURE | Asset maintenance</v>
      </c>
    </row>
    <row r="11678" spans="1:14" hidden="1">
      <c r="A11678" t="s">
        <v>3</v>
      </c>
      <c r="B11678">
        <v>2007</v>
      </c>
      <c r="C11678" t="s">
        <v>7</v>
      </c>
      <c r="D11678" t="s">
        <v>15</v>
      </c>
      <c r="E11678" t="s">
        <v>81</v>
      </c>
      <c r="F11678" t="s">
        <v>81</v>
      </c>
      <c r="G11678">
        <v>141</v>
      </c>
      <c r="H11678" t="s">
        <v>78</v>
      </c>
      <c r="I11678">
        <v>2010</v>
      </c>
      <c r="J11678" t="s">
        <v>92</v>
      </c>
      <c r="K11678" t="s">
        <v>81</v>
      </c>
      <c r="M11678" s="10" t="str">
        <f>Data[[#This Row],[schedule]]&amp;" | "&amp;Data[[#This Row],[section]]</f>
        <v>SCHEDULE 18: REPORT ON THE FORECAST TOTAL REVENUE REQUIREMENTS | 18b(iv) FORECAST OPERATIONAL EXPENDITURE</v>
      </c>
      <c r="N11678" s="10" t="str">
        <f t="shared" si="185"/>
        <v>SCHEDULE 18: REPORT ON THE FORECAST TOTAL REVENUE REQUIREMENTS | 18b(iv) FORECAST OPERATIONAL EXPENDITURE | Asset maintenance</v>
      </c>
    </row>
    <row r="11679" spans="1:14" hidden="1">
      <c r="A11679" t="s">
        <v>3</v>
      </c>
      <c r="B11679">
        <v>2007</v>
      </c>
      <c r="C11679" t="s">
        <v>7</v>
      </c>
      <c r="D11679" t="s">
        <v>15</v>
      </c>
      <c r="E11679" t="s">
        <v>81</v>
      </c>
      <c r="F11679" t="s">
        <v>81</v>
      </c>
      <c r="G11679">
        <v>141</v>
      </c>
      <c r="H11679" t="s">
        <v>78</v>
      </c>
      <c r="I11679">
        <v>2011</v>
      </c>
      <c r="J11679" t="s">
        <v>92</v>
      </c>
      <c r="K11679" t="s">
        <v>81</v>
      </c>
      <c r="M11679" s="10" t="str">
        <f>Data[[#This Row],[schedule]]&amp;" | "&amp;Data[[#This Row],[section]]</f>
        <v>SCHEDULE 18: REPORT ON THE FORECAST TOTAL REVENUE REQUIREMENTS | 18b(iv) FORECAST OPERATIONAL EXPENDITURE</v>
      </c>
      <c r="N11679" s="10" t="str">
        <f t="shared" si="185"/>
        <v>SCHEDULE 18: REPORT ON THE FORECAST TOTAL REVENUE REQUIREMENTS | 18b(iv) FORECAST OPERATIONAL EXPENDITURE | Asset maintenance</v>
      </c>
    </row>
    <row r="11680" spans="1:14" hidden="1">
      <c r="A11680" t="s">
        <v>3</v>
      </c>
      <c r="B11680">
        <v>2007</v>
      </c>
      <c r="C11680" t="s">
        <v>7</v>
      </c>
      <c r="D11680" t="s">
        <v>15</v>
      </c>
      <c r="E11680" t="s">
        <v>81</v>
      </c>
      <c r="F11680" t="s">
        <v>81</v>
      </c>
      <c r="G11680">
        <v>141</v>
      </c>
      <c r="H11680" t="s">
        <v>78</v>
      </c>
      <c r="I11680">
        <v>2012</v>
      </c>
      <c r="J11680" t="s">
        <v>92</v>
      </c>
      <c r="K11680" t="s">
        <v>81</v>
      </c>
      <c r="M11680" s="10" t="str">
        <f>Data[[#This Row],[schedule]]&amp;" | "&amp;Data[[#This Row],[section]]</f>
        <v>SCHEDULE 18: REPORT ON THE FORECAST TOTAL REVENUE REQUIREMENTS | 18b(iv) FORECAST OPERATIONAL EXPENDITURE</v>
      </c>
      <c r="N11680" s="10" t="str">
        <f t="shared" si="185"/>
        <v>SCHEDULE 18: REPORT ON THE FORECAST TOTAL REVENUE REQUIREMENTS | 18b(iv) FORECAST OPERATIONAL EXPENDITURE | Asset maintenance</v>
      </c>
    </row>
    <row r="11681" spans="1:14" hidden="1">
      <c r="A11681" t="s">
        <v>3</v>
      </c>
      <c r="B11681">
        <v>2007</v>
      </c>
      <c r="C11681" t="s">
        <v>7</v>
      </c>
      <c r="D11681" t="s">
        <v>15</v>
      </c>
      <c r="E11681" t="s">
        <v>81</v>
      </c>
      <c r="F11681" t="s">
        <v>81</v>
      </c>
      <c r="G11681">
        <v>142</v>
      </c>
      <c r="H11681" t="s">
        <v>79</v>
      </c>
      <c r="I11681">
        <v>2008</v>
      </c>
      <c r="J11681" t="s">
        <v>92</v>
      </c>
      <c r="K11681" t="s">
        <v>2964</v>
      </c>
      <c r="L11681">
        <v>48752.12094285003</v>
      </c>
      <c r="M11681" s="10" t="str">
        <f>Data[[#This Row],[schedule]]&amp;" | "&amp;Data[[#This Row],[section]]</f>
        <v>SCHEDULE 18: REPORT ON THE FORECAST TOTAL REVENUE REQUIREMENTS | 18b(iv) FORECAST OPERATIONAL EXPENDITURE</v>
      </c>
      <c r="N11681" s="10" t="str">
        <f t="shared" si="185"/>
        <v>SCHEDULE 18: REPORT ON THE FORECAST TOTAL REVENUE REQUIREMENTS | 18b(iv) FORECAST OPERATIONAL EXPENDITURE | Total operational expenditure</v>
      </c>
    </row>
    <row r="11682" spans="1:14" hidden="1">
      <c r="A11682" t="s">
        <v>3</v>
      </c>
      <c r="B11682">
        <v>2007</v>
      </c>
      <c r="C11682" t="s">
        <v>7</v>
      </c>
      <c r="D11682" t="s">
        <v>15</v>
      </c>
      <c r="E11682" t="s">
        <v>81</v>
      </c>
      <c r="F11682" t="s">
        <v>81</v>
      </c>
      <c r="G11682">
        <v>142</v>
      </c>
      <c r="H11682" t="s">
        <v>79</v>
      </c>
      <c r="I11682">
        <v>2009</v>
      </c>
      <c r="J11682" t="s">
        <v>92</v>
      </c>
      <c r="K11682" t="s">
        <v>2965</v>
      </c>
      <c r="L11682">
        <v>52532.085507445998</v>
      </c>
      <c r="M11682" s="10" t="str">
        <f>Data[[#This Row],[schedule]]&amp;" | "&amp;Data[[#This Row],[section]]</f>
        <v>SCHEDULE 18: REPORT ON THE FORECAST TOTAL REVENUE REQUIREMENTS | 18b(iv) FORECAST OPERATIONAL EXPENDITURE</v>
      </c>
      <c r="N11682" s="10" t="str">
        <f t="shared" si="185"/>
        <v>SCHEDULE 18: REPORT ON THE FORECAST TOTAL REVENUE REQUIREMENTS | 18b(iv) FORECAST OPERATIONAL EXPENDITURE | Total operational expenditure</v>
      </c>
    </row>
    <row r="11683" spans="1:14" hidden="1">
      <c r="A11683" t="s">
        <v>3</v>
      </c>
      <c r="B11683">
        <v>2007</v>
      </c>
      <c r="C11683" t="s">
        <v>7</v>
      </c>
      <c r="D11683" t="s">
        <v>15</v>
      </c>
      <c r="E11683" t="s">
        <v>81</v>
      </c>
      <c r="F11683" t="s">
        <v>81</v>
      </c>
      <c r="G11683">
        <v>142</v>
      </c>
      <c r="H11683" t="s">
        <v>79</v>
      </c>
      <c r="I11683">
        <v>2010</v>
      </c>
      <c r="J11683" t="s">
        <v>92</v>
      </c>
      <c r="K11683" t="s">
        <v>2966</v>
      </c>
      <c r="L11683">
        <v>54552.129212129577</v>
      </c>
      <c r="M11683" s="10" t="str">
        <f>Data[[#This Row],[schedule]]&amp;" | "&amp;Data[[#This Row],[section]]</f>
        <v>SCHEDULE 18: REPORT ON THE FORECAST TOTAL REVENUE REQUIREMENTS | 18b(iv) FORECAST OPERATIONAL EXPENDITURE</v>
      </c>
      <c r="N11683" s="10" t="str">
        <f t="shared" si="185"/>
        <v>SCHEDULE 18: REPORT ON THE FORECAST TOTAL REVENUE REQUIREMENTS | 18b(iv) FORECAST OPERATIONAL EXPENDITURE | Total operational expenditure</v>
      </c>
    </row>
    <row r="11684" spans="1:14" hidden="1">
      <c r="A11684" t="s">
        <v>3</v>
      </c>
      <c r="B11684">
        <v>2007</v>
      </c>
      <c r="C11684" t="s">
        <v>7</v>
      </c>
      <c r="D11684" t="s">
        <v>15</v>
      </c>
      <c r="E11684" t="s">
        <v>81</v>
      </c>
      <c r="F11684" t="s">
        <v>81</v>
      </c>
      <c r="G11684">
        <v>142</v>
      </c>
      <c r="H11684" t="s">
        <v>79</v>
      </c>
      <c r="I11684">
        <v>2011</v>
      </c>
      <c r="J11684" t="s">
        <v>92</v>
      </c>
      <c r="K11684" t="s">
        <v>2967</v>
      </c>
      <c r="L11684">
        <v>56937.826048440576</v>
      </c>
      <c r="M11684" s="10" t="str">
        <f>Data[[#This Row],[schedule]]&amp;" | "&amp;Data[[#This Row],[section]]</f>
        <v>SCHEDULE 18: REPORT ON THE FORECAST TOTAL REVENUE REQUIREMENTS | 18b(iv) FORECAST OPERATIONAL EXPENDITURE</v>
      </c>
      <c r="N11684" s="10" t="str">
        <f t="shared" si="185"/>
        <v>SCHEDULE 18: REPORT ON THE FORECAST TOTAL REVENUE REQUIREMENTS | 18b(iv) FORECAST OPERATIONAL EXPENDITURE | Total operational expenditure</v>
      </c>
    </row>
    <row r="11685" spans="1:14" hidden="1">
      <c r="A11685" t="s">
        <v>3</v>
      </c>
      <c r="B11685">
        <v>2007</v>
      </c>
      <c r="C11685" t="s">
        <v>7</v>
      </c>
      <c r="D11685" t="s">
        <v>15</v>
      </c>
      <c r="E11685" t="s">
        <v>81</v>
      </c>
      <c r="F11685" t="s">
        <v>81</v>
      </c>
      <c r="G11685">
        <v>142</v>
      </c>
      <c r="H11685" t="s">
        <v>79</v>
      </c>
      <c r="I11685">
        <v>2012</v>
      </c>
      <c r="J11685" t="s">
        <v>92</v>
      </c>
      <c r="K11685" t="s">
        <v>2947</v>
      </c>
      <c r="L11685">
        <v>58888.645933958047</v>
      </c>
      <c r="M11685" s="10" t="str">
        <f>Data[[#This Row],[schedule]]&amp;" | "&amp;Data[[#This Row],[section]]</f>
        <v>SCHEDULE 18: REPORT ON THE FORECAST TOTAL REVENUE REQUIREMENTS | 18b(iv) FORECAST OPERATIONAL EXPENDITURE</v>
      </c>
      <c r="N11685" s="10" t="str">
        <f t="shared" si="185"/>
        <v>SCHEDULE 18: REPORT ON THE FORECAST TOTAL REVENUE REQUIREMENTS | 18b(iv) FORECAST OPERATIONAL EXPENDITURE | Total operational expenditure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8"/>
  <sheetViews>
    <sheetView topLeftCell="A31" workbookViewId="0">
      <selection activeCell="A48" sqref="A48"/>
    </sheetView>
  </sheetViews>
  <sheetFormatPr defaultRowHeight="15"/>
  <cols>
    <col min="1" max="1" width="135.140625" bestFit="1" customWidth="1"/>
  </cols>
  <sheetData>
    <row r="1" spans="1:1">
      <c r="A1" t="s">
        <v>363</v>
      </c>
    </row>
    <row r="2" spans="1:1">
      <c r="A2" t="s">
        <v>364</v>
      </c>
    </row>
    <row r="3" spans="1:1">
      <c r="A3" t="s">
        <v>365</v>
      </c>
    </row>
    <row r="4" spans="1:1">
      <c r="A4" t="s">
        <v>366</v>
      </c>
    </row>
    <row r="5" spans="1:1">
      <c r="A5" t="s">
        <v>367</v>
      </c>
    </row>
    <row r="6" spans="1:1">
      <c r="A6" t="s">
        <v>368</v>
      </c>
    </row>
    <row r="7" spans="1:1">
      <c r="A7" t="s">
        <v>369</v>
      </c>
    </row>
    <row r="8" spans="1:1">
      <c r="A8" t="s">
        <v>370</v>
      </c>
    </row>
    <row r="9" spans="1:1">
      <c r="A9" t="s">
        <v>371</v>
      </c>
    </row>
    <row r="10" spans="1:1">
      <c r="A10" t="s">
        <v>372</v>
      </c>
    </row>
    <row r="11" spans="1:1">
      <c r="A11" t="s">
        <v>375</v>
      </c>
    </row>
    <row r="12" spans="1:1">
      <c r="A12" t="s">
        <v>376</v>
      </c>
    </row>
    <row r="13" spans="1:1">
      <c r="A13" t="s">
        <v>377</v>
      </c>
    </row>
    <row r="14" spans="1:1">
      <c r="A14" t="s">
        <v>378</v>
      </c>
    </row>
    <row r="15" spans="1:1">
      <c r="A15" t="s">
        <v>379</v>
      </c>
    </row>
    <row r="16" spans="1:1">
      <c r="A16" t="s">
        <v>380</v>
      </c>
    </row>
    <row r="17" spans="1:1">
      <c r="A17" t="s">
        <v>381</v>
      </c>
    </row>
    <row r="18" spans="1:1">
      <c r="A18" t="s">
        <v>382</v>
      </c>
    </row>
    <row r="19" spans="1:1">
      <c r="A19" t="s">
        <v>383</v>
      </c>
    </row>
    <row r="20" spans="1:1">
      <c r="A20" t="s">
        <v>384</v>
      </c>
    </row>
    <row r="21" spans="1:1">
      <c r="A21" t="s">
        <v>385</v>
      </c>
    </row>
    <row r="22" spans="1:1">
      <c r="A22" t="s">
        <v>386</v>
      </c>
    </row>
    <row r="23" spans="1:1">
      <c r="A23" t="s">
        <v>387</v>
      </c>
    </row>
    <row r="24" spans="1:1">
      <c r="A24" t="s">
        <v>388</v>
      </c>
    </row>
    <row r="25" spans="1:1">
      <c r="A25" t="s">
        <v>389</v>
      </c>
    </row>
    <row r="26" spans="1:1">
      <c r="A26" t="s">
        <v>409</v>
      </c>
    </row>
    <row r="27" spans="1:1">
      <c r="A27" t="s">
        <v>390</v>
      </c>
    </row>
    <row r="28" spans="1:1">
      <c r="A28" t="s">
        <v>391</v>
      </c>
    </row>
    <row r="29" spans="1:1">
      <c r="A29" t="s">
        <v>392</v>
      </c>
    </row>
    <row r="30" spans="1:1">
      <c r="A30" t="s">
        <v>393</v>
      </c>
    </row>
    <row r="31" spans="1:1">
      <c r="A31" t="s">
        <v>394</v>
      </c>
    </row>
    <row r="32" spans="1:1">
      <c r="A32" t="s">
        <v>373</v>
      </c>
    </row>
    <row r="33" spans="1:1">
      <c r="A33" t="s">
        <v>7242</v>
      </c>
    </row>
    <row r="34" spans="1:1">
      <c r="A34" t="s">
        <v>7243</v>
      </c>
    </row>
    <row r="35" spans="1:1">
      <c r="A35" t="s">
        <v>7244</v>
      </c>
    </row>
    <row r="36" spans="1:1">
      <c r="A36" t="s">
        <v>7245</v>
      </c>
    </row>
    <row r="37" spans="1:1">
      <c r="A37" t="s">
        <v>7246</v>
      </c>
    </row>
    <row r="38" spans="1:1">
      <c r="A38" t="s">
        <v>7247</v>
      </c>
    </row>
    <row r="39" spans="1:1">
      <c r="A39" t="s">
        <v>7248</v>
      </c>
    </row>
    <row r="40" spans="1:1">
      <c r="A40" t="s">
        <v>7249</v>
      </c>
    </row>
    <row r="41" spans="1:1">
      <c r="A41" t="s">
        <v>7250</v>
      </c>
    </row>
    <row r="42" spans="1:1">
      <c r="A42" t="s">
        <v>7251</v>
      </c>
    </row>
    <row r="43" spans="1:1">
      <c r="A43" t="s">
        <v>374</v>
      </c>
    </row>
    <row r="44" spans="1:1">
      <c r="A44" t="s">
        <v>7252</v>
      </c>
    </row>
    <row r="45" spans="1:1">
      <c r="A45" t="s">
        <v>7253</v>
      </c>
    </row>
    <row r="46" spans="1:1">
      <c r="A46" t="s">
        <v>7254</v>
      </c>
    </row>
    <row r="47" spans="1:1">
      <c r="A47" t="s">
        <v>7255</v>
      </c>
    </row>
    <row r="48" spans="1:1">
      <c r="A48" t="s">
        <v>7256</v>
      </c>
    </row>
  </sheetData>
  <sortState ref="A1:A33">
    <sortCondition ref="A1:A3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Cover Sheet</vt:lpstr>
      <vt:lpstr>ReadMe</vt:lpstr>
      <vt:lpstr>Summary per section - PSE</vt:lpstr>
      <vt:lpstr>Summary per section - historic</vt:lpstr>
      <vt:lpstr>Compare PSE vs. historic</vt:lpstr>
      <vt:lpstr>Reporting items - PSE</vt:lpstr>
      <vt:lpstr>Reporting items - historic</vt:lpstr>
      <vt:lpstr>data</vt:lpstr>
      <vt:lpstr>SchedSectList</vt:lpstr>
      <vt:lpstr>SchedSectLookup</vt:lpstr>
      <vt:lpstr>DataSources</vt:lpstr>
      <vt:lpstr>ItemListHistoric</vt:lpstr>
      <vt:lpstr>ItemListPSE</vt:lpstr>
      <vt:lpstr>'Compare PSE vs. historic'!Print_Area</vt:lpstr>
      <vt:lpstr>'Reporting items - historic'!Print_Area</vt:lpstr>
      <vt:lpstr>'Reporting items - PSE'!Print_Area</vt:lpstr>
      <vt:lpstr>'Summary per section - historic'!Print_Area</vt:lpstr>
      <vt:lpstr>'Summary per section - PSE'!Print_Area</vt:lpstr>
      <vt:lpstr>SchedSectListHistoric</vt:lpstr>
      <vt:lpstr>SchedSectListPSE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arsenk</cp:lastModifiedBy>
  <dcterms:created xsi:type="dcterms:W3CDTF">2014-06-24T21:42:32Z</dcterms:created>
  <dcterms:modified xsi:type="dcterms:W3CDTF">2014-06-27T03:31:18Z</dcterms:modified>
</cp:coreProperties>
</file>